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/>
  <mc:AlternateContent xmlns:mc="http://schemas.openxmlformats.org/markup-compatibility/2006">
    <mc:Choice Requires="x15">
      <x15ac:absPath xmlns:x15ac="http://schemas.microsoft.com/office/spreadsheetml/2010/11/ac" url="C:\Users\mmahajan\Documents\eps-mexico\InputData\io-model\FoGPbEaIC\"/>
    </mc:Choice>
  </mc:AlternateContent>
  <xr:revisionPtr revIDLastSave="0" documentId="13_ncr:1_{BE56B119-27FD-40F2-A047-46D29615857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About" sheetId="1" r:id="rId1"/>
    <sheet name="ISIC Crosswalk" sheetId="42" r:id="rId2"/>
    <sheet name="Pre ISIC Split DLIM" sheetId="13" r:id="rId3"/>
    <sheet name="DLIM ISIC alignment" sheetId="23" r:id="rId4"/>
    <sheet name="Pre ISIC Split BObIC" sheetId="14" r:id="rId5"/>
    <sheet name="SIOM from DLIM" sheetId="17" r:id="rId6"/>
    <sheet name="SIOM" sheetId="22" r:id="rId7"/>
    <sheet name="Pre ISIC Consolidation" sheetId="39" r:id="rId8"/>
    <sheet name="FoGPbEaIC-isic" sheetId="2" r:id="rId9"/>
    <sheet name="GaHEbIC-government" sheetId="24" r:id="rId10"/>
    <sheet name="GaHEbIC-household" sheetId="25" r:id="rId11"/>
    <sheet name="MEX WIOD IO-tables" sheetId="31" r:id="rId12"/>
    <sheet name="EXIOBASE output" sheetId="32" r:id="rId13"/>
    <sheet name="EXIOBASE imports exports" sheetId="33" r:id="rId14"/>
    <sheet name="ISIC SPLIT DATA" sheetId="34" r:id="rId15"/>
    <sheet name="All ISIC Splits" sheetId="35" r:id="rId16"/>
    <sheet name="ISIC Code Mapping" sheetId="37" r:id="rId17"/>
    <sheet name="OECD TTL - 2021" sheetId="41" r:id="rId18"/>
    <sheet name="OECD TTL - 2018" sheetId="20" r:id="rId19"/>
    <sheet name="Cross-walk" sheetId="36" r:id="rId20"/>
    <sheet name="Pre ISIC Consolidation entity" sheetId="40" r:id="rId21"/>
    <sheet name="FoGPbEaIC-entity" sheetId="8" r:id="rId22"/>
  </sheets>
  <externalReferences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xlnm._FilterDatabase" localSheetId="11" hidden="1">'MEX WIOD IO-tables'!$A$2:$D$1803</definedName>
    <definedName name="a">[1]ISICrev3.1!$E:$F</definedName>
    <definedName name="Calculated_Relationship_HS12___HS07">'[2]Correlation HS2012-HS2007'!#REF!</definedName>
    <definedName name="CAP_CT" localSheetId="11">#REF!</definedName>
    <definedName name="CAP_CT" localSheetId="7">#REF!</definedName>
    <definedName name="CAP_CT" localSheetId="20">#REF!</definedName>
    <definedName name="CAP_CT">#REF!</definedName>
    <definedName name="CAP_GFCF" localSheetId="11">#REF!</definedName>
    <definedName name="CAP_GFCF" localSheetId="7">#REF!</definedName>
    <definedName name="CAP_GFCF" localSheetId="20">#REF!</definedName>
    <definedName name="CAP_GFCF">#REF!</definedName>
    <definedName name="CAP_IT" localSheetId="11">#REF!</definedName>
    <definedName name="CAP_IT" localSheetId="7">#REF!</definedName>
    <definedName name="CAP_IT" localSheetId="20">#REF!</definedName>
    <definedName name="CAP_IT">#REF!</definedName>
    <definedName name="CAP_OCon" localSheetId="11">#REF!</definedName>
    <definedName name="CAP_OCon" localSheetId="7">#REF!</definedName>
    <definedName name="CAP_OCon" localSheetId="20">#REF!</definedName>
    <definedName name="CAP_OCon">#REF!</definedName>
    <definedName name="CAP_OMach" localSheetId="11">#REF!</definedName>
    <definedName name="CAP_OMach" localSheetId="7">#REF!</definedName>
    <definedName name="CAP_OMach" localSheetId="20">#REF!</definedName>
    <definedName name="CAP_OMach">#REF!</definedName>
    <definedName name="CAP_Other" localSheetId="11">#REF!</definedName>
    <definedName name="CAP_Other" localSheetId="7">#REF!</definedName>
    <definedName name="CAP_Other" localSheetId="20">#REF!</definedName>
    <definedName name="CAP_Other">#REF!</definedName>
    <definedName name="CAP_QI" localSheetId="11">#REF!</definedName>
    <definedName name="CAP_QI" localSheetId="7">#REF!</definedName>
    <definedName name="CAP_QI" localSheetId="20">#REF!</definedName>
    <definedName name="CAP_QI">#REF!</definedName>
    <definedName name="CAP_RStruc" localSheetId="11">#REF!</definedName>
    <definedName name="CAP_RStruc" localSheetId="7">#REF!</definedName>
    <definedName name="CAP_RStruc" localSheetId="20">#REF!</definedName>
    <definedName name="CAP_RStruc">#REF!</definedName>
    <definedName name="CAP_Soft" localSheetId="11">#REF!</definedName>
    <definedName name="CAP_Soft" localSheetId="7">#REF!</definedName>
    <definedName name="CAP_Soft" localSheetId="20">#REF!</definedName>
    <definedName name="CAP_Soft">#REF!</definedName>
    <definedName name="CAP_TraEq" localSheetId="11">#REF!</definedName>
    <definedName name="CAP_TraEq" localSheetId="7">#REF!</definedName>
    <definedName name="CAP_TraEq" localSheetId="20">#REF!</definedName>
    <definedName name="CAP_TraEq">#REF!</definedName>
    <definedName name="CAPIT" localSheetId="11">#REF!</definedName>
    <definedName name="CAPIT" localSheetId="7">#REF!</definedName>
    <definedName name="CAPIT" localSheetId="20">#REF!</definedName>
    <definedName name="CAPIT">#REF!</definedName>
    <definedName name="CAPIT_QI" localSheetId="11">#REF!</definedName>
    <definedName name="CAPIT_QI" localSheetId="7">#REF!</definedName>
    <definedName name="CAPIT_QI" localSheetId="20">#REF!</definedName>
    <definedName name="CAPIT_QI">#REF!</definedName>
    <definedName name="capit_qph" localSheetId="11">#REF!</definedName>
    <definedName name="capit_qph" localSheetId="7">#REF!</definedName>
    <definedName name="capit_qph" localSheetId="20">#REF!</definedName>
    <definedName name="capit_qph">#REF!</definedName>
    <definedName name="CAPNIT" localSheetId="11">#REF!</definedName>
    <definedName name="CAPNIT" localSheetId="7">#REF!</definedName>
    <definedName name="CAPNIT" localSheetId="20">#REF!</definedName>
    <definedName name="CAPNIT">#REF!</definedName>
    <definedName name="CAPNIT_QI" localSheetId="11">#REF!</definedName>
    <definedName name="CAPNIT_QI" localSheetId="7">#REF!</definedName>
    <definedName name="CAPNIT_QI" localSheetId="20">#REF!</definedName>
    <definedName name="CAPNIT_QI">#REF!</definedName>
    <definedName name="capnit_qph" localSheetId="11">#REF!</definedName>
    <definedName name="capnit_qph" localSheetId="7">#REF!</definedName>
    <definedName name="capnit_qph" localSheetId="20">#REF!</definedName>
    <definedName name="capnit_qph">#REF!</definedName>
    <definedName name="FLAPPIE" localSheetId="11">#REF!</definedName>
    <definedName name="FLAPPIE" localSheetId="7">#REF!</definedName>
    <definedName name="FLAPPIE" localSheetId="20">#REF!</definedName>
    <definedName name="FLAPPIE">#REF!</definedName>
    <definedName name="gal_per_barrel">[3]About!$A$63</definedName>
    <definedName name="go_level_top1" localSheetId="16">OFFSET('[4]35-sector'!$E$36,MATCH(#REF!,'[4]35-sector'!$E$37:$E$71,0),2,1,8)</definedName>
    <definedName name="go_level_top1" localSheetId="7">OFFSET('[4]35-sector'!$E$36,MATCH(#REF!,'[4]35-sector'!$E$37:$E$71,0),2,1,8)</definedName>
    <definedName name="go_level_top1" localSheetId="20">OFFSET('[4]35-sector'!$E$36,MATCH(#REF!,'[4]35-sector'!$E$37:$E$71,0),2,1,8)</definedName>
    <definedName name="go_level_top1">OFFSET('[4]35-sector'!$E$36,MATCH(#REF!,'[4]35-sector'!$E$37:$E$71,0),2,1,8)</definedName>
    <definedName name="HS" localSheetId="7">'[5]HS02_CPC1.1_SITC3_ISIC3.1 (2)'!#REF!</definedName>
    <definedName name="HS" localSheetId="20">'[5]HS02_CPC1.1_SITC3_ISIC3.1 (2)'!#REF!</definedName>
    <definedName name="HS">'[5]HS02_CPC1.1_SITC3_ISIC3.1 (2)'!#REF!</definedName>
    <definedName name="ISIC05" localSheetId="7">#REF!</definedName>
    <definedName name="ISIC05" localSheetId="20">#REF!</definedName>
    <definedName name="ISIC05">'[6]MEX EXIOBASE Output'!$C$7</definedName>
    <definedName name="ISIC06" localSheetId="7">#REF!</definedName>
    <definedName name="ISIC06" localSheetId="20">#REF!</definedName>
    <definedName name="ISIC06">'[6]MEX EXIOBASE Output'!$D$7</definedName>
    <definedName name="ISIC20">#REF!</definedName>
    <definedName name="ISIC21">#REF!</definedName>
    <definedName name="ISIC231" localSheetId="7">#REF!</definedName>
    <definedName name="ISIC231" localSheetId="20">#REF!</definedName>
    <definedName name="ISIC231">'[6]MEX EXIOBASE Output'!$E$7</definedName>
    <definedName name="ISIC239" localSheetId="7">#REF!</definedName>
    <definedName name="ISIC239" localSheetId="20">#REF!</definedName>
    <definedName name="ISIC239">'[6]MEX EXIOBASE Output'!$F$7</definedName>
    <definedName name="ISIC241" localSheetId="7">#REF!</definedName>
    <definedName name="ISIC241" localSheetId="20">#REF!</definedName>
    <definedName name="ISIC241">'[6]MEX EXIOBASE Output'!$G$7</definedName>
    <definedName name="ISIC242" localSheetId="7">#REF!</definedName>
    <definedName name="ISIC242" localSheetId="20">#REF!</definedName>
    <definedName name="ISIC242">'[6]MEX EXIOBASE Output'!$H$7</definedName>
    <definedName name="ISIC351" localSheetId="7">#REF!</definedName>
    <definedName name="ISIC351" localSheetId="20">#REF!</definedName>
    <definedName name="ISIC351">'[6]MEX EXIOBASE Output'!$I$7</definedName>
    <definedName name="ISIC352T353" localSheetId="7">#REF!</definedName>
    <definedName name="ISIC352T353" localSheetId="20">#REF!</definedName>
    <definedName name="ISIC352T353">'[6]MEX EXIOBASE Output'!$J$7</definedName>
    <definedName name="ISIC36T39">'[7]EXIOBASE EMP COMP Split'!$K$7</definedName>
    <definedName name="kasdnsa">'[8]MEX WIOD IO-tables'!$O$1805</definedName>
    <definedName name="M1_stone">'[4]2000'!$E$1382:$BV$1451</definedName>
    <definedName name="M2_stone">'[4]2000'!$E$1524:$BV$1593</definedName>
    <definedName name="M3_stone">'[4]2000'!$E$1737:$BV$1806</definedName>
    <definedName name="Matrix1" localSheetId="16">#REF!</definedName>
    <definedName name="Matrix1" localSheetId="7">#REF!</definedName>
    <definedName name="Matrix1" localSheetId="20">#REF!</definedName>
    <definedName name="Matrix1">#REF!</definedName>
    <definedName name="new">'[8]MEX EXIOBASE Output'!$J$4</definedName>
    <definedName name="one">'[8]MEX EXIOBASE Output'!$C$4</definedName>
    <definedName name="preferences.energyunits">[9]Preferences!$C$3</definedName>
    <definedName name="Preferences.PowerUnits">[9]Preferences!$C$5</definedName>
    <definedName name="rca_trad_2010">'[10]13-sector VAX_G_2010'!$C$141:$P$203</definedName>
    <definedName name="rca_trad_2011">'[10]13-sector VAX_G_2011'!$C$141:$P$203</definedName>
    <definedName name="rca_trad_2012">'[10]13-sector VAX_G_2012'!$C$141:$P$203</definedName>
    <definedName name="rca_trad_2013">'[10]13-sector VAX_G_2013'!$C$141:$P$203</definedName>
    <definedName name="rca_trad_2014">'[10]13-sector VAX_G_2014'!$C$141:$P$203</definedName>
    <definedName name="rca_trad_2015">'[10]13-sector VAX_G_2015'!$C$141:$P$203</definedName>
    <definedName name="rca_trad_2016">'[10]13-sector VAX_G_2016'!$C$141:$P$203</definedName>
    <definedName name="rca_trad_2017">'[10]13-sector VAX_G_2017'!$C$141:$P$203</definedName>
    <definedName name="rca_vax_2010">'[10]13-sector VAX_G_2010'!$C$209:$P$271</definedName>
    <definedName name="rca_vax_2011">'[10]13-sector VAX_G_2011'!$C$209:$P$271</definedName>
    <definedName name="rca_vax_2012">'[10]13-sector VAX_G_2012'!$C$209:$P$271</definedName>
    <definedName name="rca_vax_2013">'[10]13-sector VAX_G_2013'!$C$209:$P$271</definedName>
    <definedName name="rca_vax_2014">'[10]13-sector VAX_G_2014'!$C$209:$P$271</definedName>
    <definedName name="rca_vax_2015">'[10]13-sector VAX_G_2015'!$C$209:$P$271</definedName>
    <definedName name="rca_vax_2016">'[10]13-sector VAX_G_2016'!$C$209:$P$271</definedName>
    <definedName name="rca_vax_2017">'[10]13-sector VAX_G_2017'!$C$209:$P$271</definedName>
    <definedName name="sector_list" localSheetId="16">#REF!</definedName>
    <definedName name="sector_list" localSheetId="7">#REF!</definedName>
    <definedName name="sector_list" localSheetId="20">#REF!</definedName>
    <definedName name="sector_list">#REF!</definedName>
    <definedName name="Sectors" localSheetId="16">#REF!</definedName>
    <definedName name="Sectors" localSheetId="7">#REF!</definedName>
    <definedName name="Sectors" localSheetId="20">#REF!</definedName>
    <definedName name="Sectors">#REF!</definedName>
    <definedName name="SUNBURST" localSheetId="16">'[10]35-sector'!#REF!</definedName>
    <definedName name="SUNBURST" localSheetId="7">'[10]35-sector'!#REF!</definedName>
    <definedName name="SUNBURST" localSheetId="20">'[10]35-sector'!#REF!</definedName>
    <definedName name="SUNBURST">'[10]35-sector'!#REF!</definedName>
    <definedName name="VAConL" localSheetId="16">#REF!</definedName>
    <definedName name="VAConL" localSheetId="11">#REF!</definedName>
    <definedName name="VAConL" localSheetId="7">#REF!</definedName>
    <definedName name="VAConL" localSheetId="20">#REF!</definedName>
    <definedName name="VAConL">#REF!</definedName>
    <definedName name="vax_g_2010">'[10]13-sector VAX_G_2010'!$T$5:$AI$67</definedName>
    <definedName name="vax_g_2011">'[10]13-sector VAX_G_2011'!$T$5:$AI$67</definedName>
    <definedName name="vax_g_2012">'[10]13-sector VAX_G_2012'!$T$5:$AI$67</definedName>
    <definedName name="vax_g_2013">'[10]13-sector VAX_G_2013'!$T$5:$AI$67</definedName>
    <definedName name="vax_g_2014">'[10]13-sector VAX_G_2014'!$T$5:$AI$67</definedName>
    <definedName name="vax_g_2015">'[10]13-sector VAX_G_2015'!$T$5:$AI$67</definedName>
    <definedName name="vax_g_2016">'[10]13-sector VAX_G_2016'!$T$5:$AI$67</definedName>
    <definedName name="vax_g_2017">'[10]13-sector VAX_G_2017'!$T$5:$AI$67</definedName>
    <definedName name="x_2010">'[10]13-sector VAX_G_2010'!$C$5:$R$67</definedName>
    <definedName name="x_2011">'[10]13-sector VAX_G_2011'!$C$5:$R$67</definedName>
    <definedName name="x_2012">'[10]13-sector VAX_G_2012'!$C$5:$R$67</definedName>
    <definedName name="x_2013">'[10]13-sector VAX_G_2013'!$C$5:$R$67</definedName>
    <definedName name="x_2014">'[10]13-sector VAX_G_2014'!$C$5:$R$67</definedName>
    <definedName name="x_2015">'[10]13-sector VAX_G_2015'!$C$5:$R$67</definedName>
    <definedName name="x_2016">'[10]13-sector VAX_G_2016'!$C$5:$R$67</definedName>
    <definedName name="x_2017">'[10]13-sector VAX_G_2017'!$C$5:$R$67</definedName>
  </definedNames>
  <calcPr calcId="191028" iterate="1" iterateDelta="1.0000000000000001E-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5" i="40" l="1"/>
  <c r="F44" i="40"/>
  <c r="E45" i="40"/>
  <c r="E44" i="40"/>
  <c r="C45" i="40"/>
  <c r="C44" i="40"/>
  <c r="F43" i="40"/>
  <c r="F42" i="40"/>
  <c r="E43" i="40"/>
  <c r="E42" i="40"/>
  <c r="C43" i="40"/>
  <c r="C42" i="40"/>
  <c r="F33" i="40"/>
  <c r="F32" i="40"/>
  <c r="E33" i="40"/>
  <c r="E32" i="40"/>
  <c r="C33" i="40"/>
  <c r="C32" i="40"/>
  <c r="F34" i="40"/>
  <c r="F35" i="40"/>
  <c r="F36" i="40"/>
  <c r="F37" i="40"/>
  <c r="F38" i="40"/>
  <c r="F66" i="40" s="1"/>
  <c r="F39" i="40"/>
  <c r="F40" i="40"/>
  <c r="F41" i="40"/>
  <c r="F46" i="40"/>
  <c r="F47" i="40"/>
  <c r="F48" i="40"/>
  <c r="F49" i="40"/>
  <c r="F50" i="40"/>
  <c r="F51" i="40"/>
  <c r="F52" i="40"/>
  <c r="F53" i="40"/>
  <c r="F54" i="40"/>
  <c r="F55" i="40"/>
  <c r="F31" i="40"/>
  <c r="E34" i="40"/>
  <c r="E35" i="40"/>
  <c r="E36" i="40"/>
  <c r="E37" i="40"/>
  <c r="E38" i="40"/>
  <c r="E39" i="40"/>
  <c r="E40" i="40"/>
  <c r="E41" i="40"/>
  <c r="E46" i="40"/>
  <c r="E47" i="40"/>
  <c r="E48" i="40"/>
  <c r="E49" i="40"/>
  <c r="E50" i="40"/>
  <c r="E51" i="40"/>
  <c r="E52" i="40"/>
  <c r="E53" i="40"/>
  <c r="E54" i="40"/>
  <c r="E55" i="40"/>
  <c r="E31" i="40"/>
  <c r="C34" i="40"/>
  <c r="C35" i="40"/>
  <c r="C36" i="40"/>
  <c r="C37" i="40"/>
  <c r="C38" i="40"/>
  <c r="C39" i="40"/>
  <c r="C40" i="40"/>
  <c r="C41" i="40"/>
  <c r="C46" i="40"/>
  <c r="C47" i="40"/>
  <c r="C48" i="40"/>
  <c r="C49" i="40"/>
  <c r="C50" i="40"/>
  <c r="C78" i="40" s="1"/>
  <c r="C51" i="40"/>
  <c r="C52" i="40"/>
  <c r="C53" i="40"/>
  <c r="C54" i="40"/>
  <c r="C55" i="40"/>
  <c r="C31" i="40"/>
  <c r="F17" i="40"/>
  <c r="F16" i="40"/>
  <c r="E17" i="40"/>
  <c r="E16" i="40"/>
  <c r="C17" i="40"/>
  <c r="C16" i="40"/>
  <c r="F15" i="40"/>
  <c r="F14" i="40"/>
  <c r="E15" i="40"/>
  <c r="E14" i="40"/>
  <c r="C15" i="40"/>
  <c r="C14" i="40"/>
  <c r="F5" i="40"/>
  <c r="F4" i="40"/>
  <c r="C3" i="40"/>
  <c r="E5" i="40"/>
  <c r="E4" i="40"/>
  <c r="C5" i="40"/>
  <c r="C4" i="40"/>
  <c r="F27" i="40"/>
  <c r="F19" i="40"/>
  <c r="F20" i="40"/>
  <c r="F76" i="40" s="1"/>
  <c r="F21" i="40"/>
  <c r="F22" i="40"/>
  <c r="F23" i="40"/>
  <c r="F79" i="40" s="1"/>
  <c r="F24" i="40"/>
  <c r="F18" i="40"/>
  <c r="F74" i="40" s="1"/>
  <c r="F7" i="40"/>
  <c r="F63" i="40" s="1"/>
  <c r="F8" i="40"/>
  <c r="F9" i="40"/>
  <c r="F10" i="40"/>
  <c r="F11" i="40"/>
  <c r="F12" i="40"/>
  <c r="F13" i="40"/>
  <c r="F6" i="40"/>
  <c r="F3" i="40"/>
  <c r="E27" i="40"/>
  <c r="E19" i="40"/>
  <c r="E20" i="40"/>
  <c r="E21" i="40"/>
  <c r="E22" i="40"/>
  <c r="E78" i="40" s="1"/>
  <c r="E23" i="40"/>
  <c r="E24" i="40"/>
  <c r="E18" i="40"/>
  <c r="E74" i="40" s="1"/>
  <c r="E7" i="40"/>
  <c r="E8" i="40"/>
  <c r="E64" i="40" s="1"/>
  <c r="E9" i="40"/>
  <c r="E65" i="40" s="1"/>
  <c r="E10" i="40"/>
  <c r="E66" i="40" s="1"/>
  <c r="E11" i="40"/>
  <c r="E12" i="40"/>
  <c r="E13" i="40"/>
  <c r="E6" i="40"/>
  <c r="E62" i="40" s="1"/>
  <c r="E3" i="40"/>
  <c r="C27" i="40"/>
  <c r="C19" i="40"/>
  <c r="C20" i="40"/>
  <c r="C21" i="40"/>
  <c r="C22" i="40"/>
  <c r="C23" i="40"/>
  <c r="C24" i="40"/>
  <c r="C80" i="40" s="1"/>
  <c r="C18" i="40"/>
  <c r="C7" i="40"/>
  <c r="C8" i="40"/>
  <c r="C9" i="40"/>
  <c r="C10" i="40"/>
  <c r="C11" i="40"/>
  <c r="C67" i="40" s="1"/>
  <c r="C12" i="40"/>
  <c r="C13" i="40"/>
  <c r="C6" i="40"/>
  <c r="BF59" i="41"/>
  <c r="BE59" i="41"/>
  <c r="BF58" i="41"/>
  <c r="BE58" i="41"/>
  <c r="BF57" i="41"/>
  <c r="BE57" i="41"/>
  <c r="BF56" i="41"/>
  <c r="BE56" i="41"/>
  <c r="BF55" i="41"/>
  <c r="BE55" i="41"/>
  <c r="BF54" i="41"/>
  <c r="BE54" i="41"/>
  <c r="BF53" i="41"/>
  <c r="BE53" i="41"/>
  <c r="BF52" i="41"/>
  <c r="BE52" i="41"/>
  <c r="BF51" i="41"/>
  <c r="BE51" i="41"/>
  <c r="BF50" i="41"/>
  <c r="BE50" i="41"/>
  <c r="BF49" i="41"/>
  <c r="BE49" i="41"/>
  <c r="BF48" i="41"/>
  <c r="BE48" i="41"/>
  <c r="BF47" i="41"/>
  <c r="BE47" i="41"/>
  <c r="BF46" i="41"/>
  <c r="BE46" i="41"/>
  <c r="BF45" i="41"/>
  <c r="BE45" i="41"/>
  <c r="BF44" i="41"/>
  <c r="BE44" i="41"/>
  <c r="BF43" i="41"/>
  <c r="BE43" i="41"/>
  <c r="BF42" i="41"/>
  <c r="BE42" i="41"/>
  <c r="BF41" i="41"/>
  <c r="BE41" i="41"/>
  <c r="BF40" i="41"/>
  <c r="BE40" i="41"/>
  <c r="BF39" i="41"/>
  <c r="BE39" i="41"/>
  <c r="BF38" i="41"/>
  <c r="BE38" i="41"/>
  <c r="BF37" i="41"/>
  <c r="BE37" i="41"/>
  <c r="BF36" i="41"/>
  <c r="BE36" i="41"/>
  <c r="BF35" i="41"/>
  <c r="BE35" i="41"/>
  <c r="BF34" i="41"/>
  <c r="BE34" i="41"/>
  <c r="BF33" i="41"/>
  <c r="BE33" i="41"/>
  <c r="BF32" i="41"/>
  <c r="BE32" i="41"/>
  <c r="BF31" i="41"/>
  <c r="BE31" i="41"/>
  <c r="BF30" i="41"/>
  <c r="BE30" i="41"/>
  <c r="BF29" i="41"/>
  <c r="BE29" i="41"/>
  <c r="BF28" i="41"/>
  <c r="BE28" i="41"/>
  <c r="BF27" i="41"/>
  <c r="BE27" i="41"/>
  <c r="BF26" i="41"/>
  <c r="BE26" i="41"/>
  <c r="BF25" i="41"/>
  <c r="BE25" i="41"/>
  <c r="BF24" i="41"/>
  <c r="BE24" i="41"/>
  <c r="BF23" i="41"/>
  <c r="BE23" i="41"/>
  <c r="BF22" i="41"/>
  <c r="BE22" i="41"/>
  <c r="BF21" i="41"/>
  <c r="BE21" i="41"/>
  <c r="BF20" i="41"/>
  <c r="BE20" i="41"/>
  <c r="BF19" i="41"/>
  <c r="BE19" i="41"/>
  <c r="BF18" i="41"/>
  <c r="BE18" i="41"/>
  <c r="BF17" i="41"/>
  <c r="BE17" i="41"/>
  <c r="BF16" i="41"/>
  <c r="BE16" i="41"/>
  <c r="BF15" i="41"/>
  <c r="BE15" i="41"/>
  <c r="BF14" i="41"/>
  <c r="BE14" i="41"/>
  <c r="BF13" i="41"/>
  <c r="BE13" i="41"/>
  <c r="BF12" i="41"/>
  <c r="BE12" i="41"/>
  <c r="BF11" i="41"/>
  <c r="BE11" i="41"/>
  <c r="BF10" i="41"/>
  <c r="BE10" i="41"/>
  <c r="BF9" i="41"/>
  <c r="BE9" i="41"/>
  <c r="A1" i="41"/>
  <c r="E63" i="40"/>
  <c r="F64" i="40"/>
  <c r="F65" i="40"/>
  <c r="F68" i="40"/>
  <c r="E76" i="40"/>
  <c r="E79" i="40"/>
  <c r="E80" i="40"/>
  <c r="C64" i="40"/>
  <c r="C65" i="40"/>
  <c r="C74" i="40"/>
  <c r="C75" i="40"/>
  <c r="C77" i="40" l="1"/>
  <c r="C76" i="40"/>
  <c r="C63" i="40"/>
  <c r="E67" i="40"/>
  <c r="C66" i="40"/>
  <c r="C62" i="40"/>
  <c r="E77" i="40"/>
  <c r="F69" i="40"/>
  <c r="C79" i="40"/>
  <c r="E75" i="40"/>
  <c r="F67" i="40"/>
  <c r="F73" i="40"/>
  <c r="F72" i="40"/>
  <c r="F71" i="40"/>
  <c r="F60" i="40"/>
  <c r="F83" i="40"/>
  <c r="F62" i="40"/>
  <c r="F80" i="40"/>
  <c r="F78" i="40"/>
  <c r="F77" i="40"/>
  <c r="F75" i="40"/>
  <c r="F61" i="40"/>
  <c r="F70" i="40"/>
  <c r="F59" i="40"/>
  <c r="E69" i="40"/>
  <c r="E59" i="40"/>
  <c r="C69" i="40"/>
  <c r="C59" i="40"/>
  <c r="B62" i="40"/>
  <c r="B70" i="40"/>
  <c r="B78" i="40"/>
  <c r="B33" i="40"/>
  <c r="B39" i="40"/>
  <c r="B41" i="40"/>
  <c r="B47" i="40"/>
  <c r="B49" i="40"/>
  <c r="B55" i="40"/>
  <c r="B4" i="40"/>
  <c r="B60" i="40" s="1"/>
  <c r="B5" i="40"/>
  <c r="B61" i="40" s="1"/>
  <c r="B6" i="40"/>
  <c r="B34" i="40" s="1"/>
  <c r="B7" i="40"/>
  <c r="B63" i="40" s="1"/>
  <c r="B8" i="40"/>
  <c r="B64" i="40" s="1"/>
  <c r="B9" i="40"/>
  <c r="B65" i="40" s="1"/>
  <c r="B10" i="40"/>
  <c r="B66" i="40" s="1"/>
  <c r="B11" i="40"/>
  <c r="B67" i="40" s="1"/>
  <c r="B12" i="40"/>
  <c r="B68" i="40" s="1"/>
  <c r="B13" i="40"/>
  <c r="B69" i="40" s="1"/>
  <c r="B14" i="40"/>
  <c r="B42" i="40" s="1"/>
  <c r="B15" i="40"/>
  <c r="B71" i="40" s="1"/>
  <c r="B16" i="40"/>
  <c r="B72" i="40" s="1"/>
  <c r="B17" i="40"/>
  <c r="B73" i="40" s="1"/>
  <c r="B18" i="40"/>
  <c r="B74" i="40" s="1"/>
  <c r="B19" i="40"/>
  <c r="B75" i="40" s="1"/>
  <c r="B20" i="40"/>
  <c r="B76" i="40" s="1"/>
  <c r="B21" i="40"/>
  <c r="B77" i="40" s="1"/>
  <c r="B22" i="40"/>
  <c r="B50" i="40" s="1"/>
  <c r="B23" i="40"/>
  <c r="B79" i="40" s="1"/>
  <c r="B24" i="40"/>
  <c r="B80" i="40" s="1"/>
  <c r="B25" i="40"/>
  <c r="B81" i="40" s="1"/>
  <c r="B26" i="40"/>
  <c r="B82" i="40" s="1"/>
  <c r="B27" i="40"/>
  <c r="B83" i="40" s="1"/>
  <c r="B3" i="40"/>
  <c r="B59" i="40" s="1"/>
  <c r="B31" i="40" l="1"/>
  <c r="B48" i="40"/>
  <c r="B40" i="40"/>
  <c r="B32" i="40"/>
  <c r="B54" i="40"/>
  <c r="B46" i="40"/>
  <c r="B38" i="40"/>
  <c r="B53" i="40"/>
  <c r="B45" i="40"/>
  <c r="B37" i="40"/>
  <c r="B52" i="40"/>
  <c r="B44" i="40"/>
  <c r="B36" i="40"/>
  <c r="D2" i="8" s="1"/>
  <c r="B51" i="40"/>
  <c r="B43" i="40"/>
  <c r="B35" i="40"/>
  <c r="B12" i="8" s="1"/>
  <c r="D10" i="8"/>
  <c r="D3" i="40"/>
  <c r="D12" i="8"/>
  <c r="F25" i="40"/>
  <c r="F81" i="40" s="1"/>
  <c r="F26" i="40"/>
  <c r="F82" i="40" s="1"/>
  <c r="G54" i="39"/>
  <c r="C3" i="39"/>
  <c r="Z54" i="39"/>
  <c r="V54" i="39"/>
  <c r="T54" i="39"/>
  <c r="S54" i="39"/>
  <c r="R54" i="39"/>
  <c r="Q54" i="39"/>
  <c r="L54" i="39"/>
  <c r="E54" i="39"/>
  <c r="I54" i="39"/>
  <c r="H54" i="39"/>
  <c r="E2" i="39"/>
  <c r="F2" i="39"/>
  <c r="G2" i="39"/>
  <c r="H2" i="39"/>
  <c r="I2" i="39"/>
  <c r="J2" i="39"/>
  <c r="K2" i="39"/>
  <c r="L2" i="39"/>
  <c r="M2" i="39"/>
  <c r="N2" i="39"/>
  <c r="O2" i="39"/>
  <c r="P2" i="39"/>
  <c r="Q2" i="39"/>
  <c r="R2" i="39"/>
  <c r="S2" i="39"/>
  <c r="T2" i="39"/>
  <c r="U2" i="39"/>
  <c r="V2" i="39"/>
  <c r="W2" i="39"/>
  <c r="X2" i="39"/>
  <c r="Y2" i="39"/>
  <c r="Z2" i="39"/>
  <c r="AA2" i="39"/>
  <c r="AB2" i="39"/>
  <c r="AC2" i="39"/>
  <c r="AD2" i="39"/>
  <c r="AE2" i="39"/>
  <c r="AF2" i="39"/>
  <c r="AG2" i="39"/>
  <c r="AH2" i="39"/>
  <c r="AI2" i="39"/>
  <c r="AJ2" i="39"/>
  <c r="AK2" i="39"/>
  <c r="AL2" i="39"/>
  <c r="AM2" i="39"/>
  <c r="AN2" i="39"/>
  <c r="AO2" i="39"/>
  <c r="AP2" i="39"/>
  <c r="AQ2" i="39"/>
  <c r="AR2" i="39"/>
  <c r="AS2" i="39"/>
  <c r="AT2" i="39"/>
  <c r="G3" i="39"/>
  <c r="H3" i="39"/>
  <c r="I3" i="39"/>
  <c r="J3" i="39"/>
  <c r="K3" i="39"/>
  <c r="L3" i="39"/>
  <c r="M3" i="39"/>
  <c r="P3" i="39"/>
  <c r="U3" i="39"/>
  <c r="V3" i="39"/>
  <c r="W3" i="39"/>
  <c r="X3" i="39"/>
  <c r="Y3" i="39"/>
  <c r="Z3" i="39"/>
  <c r="AA3" i="39"/>
  <c r="AE3" i="39"/>
  <c r="AF3" i="39"/>
  <c r="AG3" i="39"/>
  <c r="AH3" i="39"/>
  <c r="AI3" i="39"/>
  <c r="AJ3" i="39"/>
  <c r="AK3" i="39"/>
  <c r="AL3" i="39"/>
  <c r="AM3" i="39"/>
  <c r="AN3" i="39"/>
  <c r="AO3" i="39"/>
  <c r="AP3" i="39"/>
  <c r="AQ3" i="39"/>
  <c r="AR3" i="39"/>
  <c r="AS3" i="39"/>
  <c r="AT3" i="39"/>
  <c r="AT4" i="39"/>
  <c r="AT5" i="39"/>
  <c r="G6" i="39"/>
  <c r="H6" i="39"/>
  <c r="I6" i="39"/>
  <c r="J6" i="39"/>
  <c r="K6" i="39"/>
  <c r="L6" i="39"/>
  <c r="M6" i="39"/>
  <c r="P6" i="39"/>
  <c r="U6" i="39"/>
  <c r="V6" i="39"/>
  <c r="W6" i="39"/>
  <c r="X6" i="39"/>
  <c r="Y6" i="39"/>
  <c r="Z6" i="39"/>
  <c r="AA6" i="39"/>
  <c r="AE6" i="39"/>
  <c r="AF6" i="39"/>
  <c r="AG6" i="39"/>
  <c r="AH6" i="39"/>
  <c r="AI6" i="39"/>
  <c r="AJ6" i="39"/>
  <c r="AK6" i="39"/>
  <c r="AL6" i="39"/>
  <c r="AM6" i="39"/>
  <c r="AN6" i="39"/>
  <c r="AO6" i="39"/>
  <c r="AP6" i="39"/>
  <c r="AQ6" i="39"/>
  <c r="AR6" i="39"/>
  <c r="AS6" i="39"/>
  <c r="AT6" i="39"/>
  <c r="G7" i="39"/>
  <c r="H7" i="39"/>
  <c r="I7" i="39"/>
  <c r="J7" i="39"/>
  <c r="K7" i="39"/>
  <c r="L7" i="39"/>
  <c r="M7" i="39"/>
  <c r="P7" i="39"/>
  <c r="U7" i="39"/>
  <c r="V7" i="39"/>
  <c r="W7" i="39"/>
  <c r="X7" i="39"/>
  <c r="Y7" i="39"/>
  <c r="Z7" i="39"/>
  <c r="AA7" i="39"/>
  <c r="AE7" i="39"/>
  <c r="AF7" i="39"/>
  <c r="AG7" i="39"/>
  <c r="AH7" i="39"/>
  <c r="AI7" i="39"/>
  <c r="AJ7" i="39"/>
  <c r="AK7" i="39"/>
  <c r="AL7" i="39"/>
  <c r="AM7" i="39"/>
  <c r="AN7" i="39"/>
  <c r="AO7" i="39"/>
  <c r="AP7" i="39"/>
  <c r="AQ7" i="39"/>
  <c r="AR7" i="39"/>
  <c r="AS7" i="39"/>
  <c r="AT7" i="39"/>
  <c r="G8" i="39"/>
  <c r="H8" i="39"/>
  <c r="I8" i="39"/>
  <c r="J8" i="39"/>
  <c r="K8" i="39"/>
  <c r="L8" i="39"/>
  <c r="M8" i="39"/>
  <c r="P8" i="39"/>
  <c r="U8" i="39"/>
  <c r="V8" i="39"/>
  <c r="W8" i="39"/>
  <c r="X8" i="39"/>
  <c r="Y8" i="39"/>
  <c r="Z8" i="39"/>
  <c r="AA8" i="39"/>
  <c r="AE8" i="39"/>
  <c r="AF8" i="39"/>
  <c r="AG8" i="39"/>
  <c r="AH8" i="39"/>
  <c r="AI8" i="39"/>
  <c r="AJ8" i="39"/>
  <c r="AK8" i="39"/>
  <c r="AL8" i="39"/>
  <c r="AM8" i="39"/>
  <c r="AN8" i="39"/>
  <c r="AO8" i="39"/>
  <c r="AP8" i="39"/>
  <c r="AQ8" i="39"/>
  <c r="AR8" i="39"/>
  <c r="AS8" i="39"/>
  <c r="AT8" i="39"/>
  <c r="G9" i="39"/>
  <c r="H9" i="39"/>
  <c r="I9" i="39"/>
  <c r="J9" i="39"/>
  <c r="K9" i="39"/>
  <c r="L9" i="39"/>
  <c r="M9" i="39"/>
  <c r="P9" i="39"/>
  <c r="U9" i="39"/>
  <c r="V9" i="39"/>
  <c r="W9" i="39"/>
  <c r="X9" i="39"/>
  <c r="Y9" i="39"/>
  <c r="Z9" i="39"/>
  <c r="AA9" i="39"/>
  <c r="AE9" i="39"/>
  <c r="AF9" i="39"/>
  <c r="AG9" i="39"/>
  <c r="AH9" i="39"/>
  <c r="AI9" i="39"/>
  <c r="AJ9" i="39"/>
  <c r="AK9" i="39"/>
  <c r="AL9" i="39"/>
  <c r="AM9" i="39"/>
  <c r="AN9" i="39"/>
  <c r="AO9" i="39"/>
  <c r="AP9" i="39"/>
  <c r="AQ9" i="39"/>
  <c r="AR9" i="39"/>
  <c r="AS9" i="39"/>
  <c r="AT9" i="39"/>
  <c r="G10" i="39"/>
  <c r="H10" i="39"/>
  <c r="I10" i="39"/>
  <c r="J10" i="39"/>
  <c r="K10" i="39"/>
  <c r="L10" i="39"/>
  <c r="M10" i="39"/>
  <c r="P10" i="39"/>
  <c r="U10" i="39"/>
  <c r="V10" i="39"/>
  <c r="W10" i="39"/>
  <c r="X10" i="39"/>
  <c r="Y10" i="39"/>
  <c r="Z10" i="39"/>
  <c r="AA10" i="39"/>
  <c r="AE10" i="39"/>
  <c r="AF10" i="39"/>
  <c r="AG10" i="39"/>
  <c r="AH10" i="39"/>
  <c r="AI10" i="39"/>
  <c r="AJ10" i="39"/>
  <c r="AK10" i="39"/>
  <c r="AL10" i="39"/>
  <c r="AM10" i="39"/>
  <c r="AN10" i="39"/>
  <c r="AO10" i="39"/>
  <c r="AP10" i="39"/>
  <c r="AQ10" i="39"/>
  <c r="AR10" i="39"/>
  <c r="AS10" i="39"/>
  <c r="AT10" i="39"/>
  <c r="G11" i="39"/>
  <c r="H11" i="39"/>
  <c r="I11" i="39"/>
  <c r="J11" i="39"/>
  <c r="K11" i="39"/>
  <c r="L11" i="39"/>
  <c r="M11" i="39"/>
  <c r="P11" i="39"/>
  <c r="U11" i="39"/>
  <c r="V11" i="39"/>
  <c r="W11" i="39"/>
  <c r="X11" i="39"/>
  <c r="Y11" i="39"/>
  <c r="Z11" i="39"/>
  <c r="AA11" i="39"/>
  <c r="AE11" i="39"/>
  <c r="AF11" i="39"/>
  <c r="AG11" i="39"/>
  <c r="AH11" i="39"/>
  <c r="AI11" i="39"/>
  <c r="AJ11" i="39"/>
  <c r="AK11" i="39"/>
  <c r="AL11" i="39"/>
  <c r="AM11" i="39"/>
  <c r="AN11" i="39"/>
  <c r="AO11" i="39"/>
  <c r="AP11" i="39"/>
  <c r="AQ11" i="39"/>
  <c r="AR11" i="39"/>
  <c r="AS11" i="39"/>
  <c r="AT11" i="39"/>
  <c r="G12" i="39"/>
  <c r="H12" i="39"/>
  <c r="I12" i="39"/>
  <c r="J12" i="39"/>
  <c r="K12" i="39"/>
  <c r="L12" i="39"/>
  <c r="M12" i="39"/>
  <c r="P12" i="39"/>
  <c r="U12" i="39"/>
  <c r="V12" i="39"/>
  <c r="W12" i="39"/>
  <c r="X12" i="39"/>
  <c r="Y12" i="39"/>
  <c r="Z12" i="39"/>
  <c r="AA12" i="39"/>
  <c r="AE12" i="39"/>
  <c r="AF12" i="39"/>
  <c r="AG12" i="39"/>
  <c r="AH12" i="39"/>
  <c r="AI12" i="39"/>
  <c r="AJ12" i="39"/>
  <c r="AK12" i="39"/>
  <c r="AL12" i="39"/>
  <c r="AM12" i="39"/>
  <c r="AN12" i="39"/>
  <c r="AO12" i="39"/>
  <c r="AP12" i="39"/>
  <c r="AQ12" i="39"/>
  <c r="AR12" i="39"/>
  <c r="AS12" i="39"/>
  <c r="AT12" i="39"/>
  <c r="N13" i="39"/>
  <c r="O13" i="39"/>
  <c r="AT13" i="39"/>
  <c r="N14" i="39"/>
  <c r="O14" i="39"/>
  <c r="AT14" i="39"/>
  <c r="G15" i="39"/>
  <c r="H15" i="39"/>
  <c r="I15" i="39"/>
  <c r="J15" i="39"/>
  <c r="K15" i="39"/>
  <c r="L15" i="39"/>
  <c r="M15" i="39"/>
  <c r="P15" i="39"/>
  <c r="U15" i="39"/>
  <c r="V15" i="39"/>
  <c r="W15" i="39"/>
  <c r="X15" i="39"/>
  <c r="Y15" i="39"/>
  <c r="Z15" i="39"/>
  <c r="AA15" i="39"/>
  <c r="AE15" i="39"/>
  <c r="AF15" i="39"/>
  <c r="AG15" i="39"/>
  <c r="AH15" i="39"/>
  <c r="AI15" i="39"/>
  <c r="AJ15" i="39"/>
  <c r="AK15" i="39"/>
  <c r="AL15" i="39"/>
  <c r="AM15" i="39"/>
  <c r="AN15" i="39"/>
  <c r="AO15" i="39"/>
  <c r="AP15" i="39"/>
  <c r="AQ15" i="39"/>
  <c r="AR15" i="39"/>
  <c r="AS15" i="39"/>
  <c r="AT15" i="39"/>
  <c r="AT16" i="39"/>
  <c r="AT17" i="39"/>
  <c r="AT18" i="39"/>
  <c r="AT19" i="39"/>
  <c r="G20" i="39"/>
  <c r="H20" i="39"/>
  <c r="I20" i="39"/>
  <c r="J20" i="39"/>
  <c r="K20" i="39"/>
  <c r="L20" i="39"/>
  <c r="M20" i="39"/>
  <c r="P20" i="39"/>
  <c r="U20" i="39"/>
  <c r="V20" i="39"/>
  <c r="W20" i="39"/>
  <c r="X20" i="39"/>
  <c r="Y20" i="39"/>
  <c r="Z20" i="39"/>
  <c r="AA20" i="39"/>
  <c r="AE20" i="39"/>
  <c r="AF20" i="39"/>
  <c r="AG20" i="39"/>
  <c r="AH20" i="39"/>
  <c r="AI20" i="39"/>
  <c r="AJ20" i="39"/>
  <c r="AK20" i="39"/>
  <c r="AL20" i="39"/>
  <c r="AM20" i="39"/>
  <c r="AN20" i="39"/>
  <c r="AO20" i="39"/>
  <c r="AP20" i="39"/>
  <c r="AQ20" i="39"/>
  <c r="AR20" i="39"/>
  <c r="AS20" i="39"/>
  <c r="AT20" i="39"/>
  <c r="G21" i="39"/>
  <c r="H21" i="39"/>
  <c r="I21" i="39"/>
  <c r="J21" i="39"/>
  <c r="K21" i="39"/>
  <c r="L21" i="39"/>
  <c r="M21" i="39"/>
  <c r="P21" i="39"/>
  <c r="U21" i="39"/>
  <c r="V21" i="39"/>
  <c r="W21" i="39"/>
  <c r="X21" i="39"/>
  <c r="Y21" i="39"/>
  <c r="Z21" i="39"/>
  <c r="AA21" i="39"/>
  <c r="AE21" i="39"/>
  <c r="AF21" i="39"/>
  <c r="AG21" i="39"/>
  <c r="AH21" i="39"/>
  <c r="AI21" i="39"/>
  <c r="AJ21" i="39"/>
  <c r="AK21" i="39"/>
  <c r="AL21" i="39"/>
  <c r="AM21" i="39"/>
  <c r="AN21" i="39"/>
  <c r="AO21" i="39"/>
  <c r="AP21" i="39"/>
  <c r="AQ21" i="39"/>
  <c r="AR21" i="39"/>
  <c r="AS21" i="39"/>
  <c r="AT21" i="39"/>
  <c r="G22" i="39"/>
  <c r="H22" i="39"/>
  <c r="I22" i="39"/>
  <c r="J22" i="39"/>
  <c r="K22" i="39"/>
  <c r="L22" i="39"/>
  <c r="M22" i="39"/>
  <c r="P22" i="39"/>
  <c r="U22" i="39"/>
  <c r="V22" i="39"/>
  <c r="W22" i="39"/>
  <c r="X22" i="39"/>
  <c r="Y22" i="39"/>
  <c r="Z22" i="39"/>
  <c r="AA22" i="39"/>
  <c r="AE22" i="39"/>
  <c r="AF22" i="39"/>
  <c r="AG22" i="39"/>
  <c r="AH22" i="39"/>
  <c r="AI22" i="39"/>
  <c r="AJ22" i="39"/>
  <c r="AK22" i="39"/>
  <c r="AL22" i="39"/>
  <c r="AM22" i="39"/>
  <c r="AN22" i="39"/>
  <c r="AO22" i="39"/>
  <c r="AP22" i="39"/>
  <c r="AQ22" i="39"/>
  <c r="AR22" i="39"/>
  <c r="AS22" i="39"/>
  <c r="AT22" i="39"/>
  <c r="G23" i="39"/>
  <c r="H23" i="39"/>
  <c r="I23" i="39"/>
  <c r="J23" i="39"/>
  <c r="K23" i="39"/>
  <c r="L23" i="39"/>
  <c r="M23" i="39"/>
  <c r="P23" i="39"/>
  <c r="U23" i="39"/>
  <c r="V23" i="39"/>
  <c r="W23" i="39"/>
  <c r="X23" i="39"/>
  <c r="Y23" i="39"/>
  <c r="Z23" i="39"/>
  <c r="AA23" i="39"/>
  <c r="AE23" i="39"/>
  <c r="AF23" i="39"/>
  <c r="AG23" i="39"/>
  <c r="AH23" i="39"/>
  <c r="AI23" i="39"/>
  <c r="AJ23" i="39"/>
  <c r="AK23" i="39"/>
  <c r="AL23" i="39"/>
  <c r="AM23" i="39"/>
  <c r="AN23" i="39"/>
  <c r="AO23" i="39"/>
  <c r="AP23" i="39"/>
  <c r="AQ23" i="39"/>
  <c r="AR23" i="39"/>
  <c r="AS23" i="39"/>
  <c r="AT23" i="39"/>
  <c r="G24" i="39"/>
  <c r="H24" i="39"/>
  <c r="I24" i="39"/>
  <c r="J24" i="39"/>
  <c r="K24" i="39"/>
  <c r="L24" i="39"/>
  <c r="M24" i="39"/>
  <c r="P24" i="39"/>
  <c r="U24" i="39"/>
  <c r="V24" i="39"/>
  <c r="W24" i="39"/>
  <c r="X24" i="39"/>
  <c r="Y24" i="39"/>
  <c r="Z24" i="39"/>
  <c r="AA24" i="39"/>
  <c r="AE24" i="39"/>
  <c r="AF24" i="39"/>
  <c r="AG24" i="39"/>
  <c r="AH24" i="39"/>
  <c r="AI24" i="39"/>
  <c r="AJ24" i="39"/>
  <c r="AK24" i="39"/>
  <c r="AL24" i="39"/>
  <c r="AM24" i="39"/>
  <c r="AN24" i="39"/>
  <c r="AO24" i="39"/>
  <c r="AP24" i="39"/>
  <c r="AQ24" i="39"/>
  <c r="AR24" i="39"/>
  <c r="AS24" i="39"/>
  <c r="AT24" i="39"/>
  <c r="G25" i="39"/>
  <c r="H25" i="39"/>
  <c r="I25" i="39"/>
  <c r="J25" i="39"/>
  <c r="K25" i="39"/>
  <c r="L25" i="39"/>
  <c r="M25" i="39"/>
  <c r="P25" i="39"/>
  <c r="U25" i="39"/>
  <c r="V25" i="39"/>
  <c r="W25" i="39"/>
  <c r="X25" i="39"/>
  <c r="Y25" i="39"/>
  <c r="Z25" i="39"/>
  <c r="AA25" i="39"/>
  <c r="AE25" i="39"/>
  <c r="AF25" i="39"/>
  <c r="AG25" i="39"/>
  <c r="AH25" i="39"/>
  <c r="AI25" i="39"/>
  <c r="AJ25" i="39"/>
  <c r="AK25" i="39"/>
  <c r="AL25" i="39"/>
  <c r="AM25" i="39"/>
  <c r="AN25" i="39"/>
  <c r="AO25" i="39"/>
  <c r="AP25" i="39"/>
  <c r="AQ25" i="39"/>
  <c r="AR25" i="39"/>
  <c r="AS25" i="39"/>
  <c r="AT25" i="39"/>
  <c r="G26" i="39"/>
  <c r="H26" i="39"/>
  <c r="I26" i="39"/>
  <c r="J26" i="39"/>
  <c r="K26" i="39"/>
  <c r="L26" i="39"/>
  <c r="M26" i="39"/>
  <c r="P26" i="39"/>
  <c r="U26" i="39"/>
  <c r="V26" i="39"/>
  <c r="W26" i="39"/>
  <c r="X26" i="39"/>
  <c r="Y26" i="39"/>
  <c r="Z26" i="39"/>
  <c r="AA26" i="39"/>
  <c r="AE26" i="39"/>
  <c r="AF26" i="39"/>
  <c r="AG26" i="39"/>
  <c r="AH26" i="39"/>
  <c r="AI26" i="39"/>
  <c r="AJ26" i="39"/>
  <c r="AK26" i="39"/>
  <c r="AL26" i="39"/>
  <c r="AM26" i="39"/>
  <c r="AN26" i="39"/>
  <c r="AO26" i="39"/>
  <c r="AP26" i="39"/>
  <c r="AQ26" i="39"/>
  <c r="AR26" i="39"/>
  <c r="AS26" i="39"/>
  <c r="AT26" i="39"/>
  <c r="AT27" i="39"/>
  <c r="AT28" i="39"/>
  <c r="AT29" i="39"/>
  <c r="G30" i="39"/>
  <c r="H30" i="39"/>
  <c r="I30" i="39"/>
  <c r="J30" i="39"/>
  <c r="K30" i="39"/>
  <c r="L30" i="39"/>
  <c r="M30" i="39"/>
  <c r="P30" i="39"/>
  <c r="U30" i="39"/>
  <c r="V30" i="39"/>
  <c r="W30" i="39"/>
  <c r="X30" i="39"/>
  <c r="Y30" i="39"/>
  <c r="Z30" i="39"/>
  <c r="AA30" i="39"/>
  <c r="AE30" i="39"/>
  <c r="AF30" i="39"/>
  <c r="AG30" i="39"/>
  <c r="AH30" i="39"/>
  <c r="AI30" i="39"/>
  <c r="AJ30" i="39"/>
  <c r="AK30" i="39"/>
  <c r="AL30" i="39"/>
  <c r="AM30" i="39"/>
  <c r="AN30" i="39"/>
  <c r="AO30" i="39"/>
  <c r="AP30" i="39"/>
  <c r="AQ30" i="39"/>
  <c r="AR30" i="39"/>
  <c r="AS30" i="39"/>
  <c r="AT30" i="39"/>
  <c r="G31" i="39"/>
  <c r="H31" i="39"/>
  <c r="I31" i="39"/>
  <c r="J31" i="39"/>
  <c r="K31" i="39"/>
  <c r="L31" i="39"/>
  <c r="M31" i="39"/>
  <c r="P31" i="39"/>
  <c r="U31" i="39"/>
  <c r="V31" i="39"/>
  <c r="W31" i="39"/>
  <c r="X31" i="39"/>
  <c r="Y31" i="39"/>
  <c r="Z31" i="39"/>
  <c r="AA31" i="39"/>
  <c r="AE31" i="39"/>
  <c r="AF31" i="39"/>
  <c r="AG31" i="39"/>
  <c r="AH31" i="39"/>
  <c r="AI31" i="39"/>
  <c r="AJ31" i="39"/>
  <c r="AK31" i="39"/>
  <c r="AL31" i="39"/>
  <c r="AM31" i="39"/>
  <c r="AN31" i="39"/>
  <c r="AO31" i="39"/>
  <c r="AP31" i="39"/>
  <c r="AQ31" i="39"/>
  <c r="AR31" i="39"/>
  <c r="AS31" i="39"/>
  <c r="AT31" i="39"/>
  <c r="G32" i="39"/>
  <c r="H32" i="39"/>
  <c r="I32" i="39"/>
  <c r="J32" i="39"/>
  <c r="K32" i="39"/>
  <c r="L32" i="39"/>
  <c r="M32" i="39"/>
  <c r="P32" i="39"/>
  <c r="U32" i="39"/>
  <c r="V32" i="39"/>
  <c r="W32" i="39"/>
  <c r="X32" i="39"/>
  <c r="Y32" i="39"/>
  <c r="Z32" i="39"/>
  <c r="AA32" i="39"/>
  <c r="AE32" i="39"/>
  <c r="AF32" i="39"/>
  <c r="AG32" i="39"/>
  <c r="AH32" i="39"/>
  <c r="AI32" i="39"/>
  <c r="AJ32" i="39"/>
  <c r="AK32" i="39"/>
  <c r="AL32" i="39"/>
  <c r="AM32" i="39"/>
  <c r="AN32" i="39"/>
  <c r="AO32" i="39"/>
  <c r="AP32" i="39"/>
  <c r="AQ32" i="39"/>
  <c r="AR32" i="39"/>
  <c r="AS32" i="39"/>
  <c r="AT32" i="39"/>
  <c r="G33" i="39"/>
  <c r="H33" i="39"/>
  <c r="I33" i="39"/>
  <c r="J33" i="39"/>
  <c r="K33" i="39"/>
  <c r="L33" i="39"/>
  <c r="M33" i="39"/>
  <c r="P33" i="39"/>
  <c r="U33" i="39"/>
  <c r="V33" i="39"/>
  <c r="W33" i="39"/>
  <c r="X33" i="39"/>
  <c r="Y33" i="39"/>
  <c r="Z33" i="39"/>
  <c r="AA33" i="39"/>
  <c r="AE33" i="39"/>
  <c r="AF33" i="39"/>
  <c r="AG33" i="39"/>
  <c r="AH33" i="39"/>
  <c r="AI33" i="39"/>
  <c r="AJ33" i="39"/>
  <c r="AK33" i="39"/>
  <c r="AL33" i="39"/>
  <c r="AM33" i="39"/>
  <c r="AN33" i="39"/>
  <c r="AO33" i="39"/>
  <c r="AP33" i="39"/>
  <c r="AQ33" i="39"/>
  <c r="AR33" i="39"/>
  <c r="AS33" i="39"/>
  <c r="AT33" i="39"/>
  <c r="G34" i="39"/>
  <c r="H34" i="39"/>
  <c r="I34" i="39"/>
  <c r="J34" i="39"/>
  <c r="K34" i="39"/>
  <c r="L34" i="39"/>
  <c r="M34" i="39"/>
  <c r="P34" i="39"/>
  <c r="U34" i="39"/>
  <c r="V34" i="39"/>
  <c r="W34" i="39"/>
  <c r="X34" i="39"/>
  <c r="Y34" i="39"/>
  <c r="Z34" i="39"/>
  <c r="AA34" i="39"/>
  <c r="AE34" i="39"/>
  <c r="AF34" i="39"/>
  <c r="AG34" i="39"/>
  <c r="AH34" i="39"/>
  <c r="AI34" i="39"/>
  <c r="AJ34" i="39"/>
  <c r="AK34" i="39"/>
  <c r="AL34" i="39"/>
  <c r="AM34" i="39"/>
  <c r="AN34" i="39"/>
  <c r="AO34" i="39"/>
  <c r="AP34" i="39"/>
  <c r="AQ34" i="39"/>
  <c r="AR34" i="39"/>
  <c r="AS34" i="39"/>
  <c r="AT34" i="39"/>
  <c r="G35" i="39"/>
  <c r="H35" i="39"/>
  <c r="I35" i="39"/>
  <c r="J35" i="39"/>
  <c r="K35" i="39"/>
  <c r="L35" i="39"/>
  <c r="M35" i="39"/>
  <c r="P35" i="39"/>
  <c r="U35" i="39"/>
  <c r="V35" i="39"/>
  <c r="W35" i="39"/>
  <c r="X35" i="39"/>
  <c r="Y35" i="39"/>
  <c r="Z35" i="39"/>
  <c r="AA35" i="39"/>
  <c r="AE35" i="39"/>
  <c r="AF35" i="39"/>
  <c r="AG35" i="39"/>
  <c r="AH35" i="39"/>
  <c r="AI35" i="39"/>
  <c r="AJ35" i="39"/>
  <c r="AK35" i="39"/>
  <c r="AL35" i="39"/>
  <c r="AM35" i="39"/>
  <c r="AN35" i="39"/>
  <c r="AO35" i="39"/>
  <c r="AP35" i="39"/>
  <c r="AQ35" i="39"/>
  <c r="AR35" i="39"/>
  <c r="AS35" i="39"/>
  <c r="AT35" i="39"/>
  <c r="G36" i="39"/>
  <c r="H36" i="39"/>
  <c r="I36" i="39"/>
  <c r="J36" i="39"/>
  <c r="K36" i="39"/>
  <c r="L36" i="39"/>
  <c r="M36" i="39"/>
  <c r="P36" i="39"/>
  <c r="U36" i="39"/>
  <c r="V36" i="39"/>
  <c r="W36" i="39"/>
  <c r="X36" i="39"/>
  <c r="Y36" i="39"/>
  <c r="Z36" i="39"/>
  <c r="AA36" i="39"/>
  <c r="AE36" i="39"/>
  <c r="AF36" i="39"/>
  <c r="AG36" i="39"/>
  <c r="AH36" i="39"/>
  <c r="AI36" i="39"/>
  <c r="AJ36" i="39"/>
  <c r="AK36" i="39"/>
  <c r="AL36" i="39"/>
  <c r="AM36" i="39"/>
  <c r="AN36" i="39"/>
  <c r="AO36" i="39"/>
  <c r="AP36" i="39"/>
  <c r="AQ36" i="39"/>
  <c r="AR36" i="39"/>
  <c r="AS36" i="39"/>
  <c r="AT36" i="39"/>
  <c r="G37" i="39"/>
  <c r="H37" i="39"/>
  <c r="I37" i="39"/>
  <c r="J37" i="39"/>
  <c r="K37" i="39"/>
  <c r="L37" i="39"/>
  <c r="M37" i="39"/>
  <c r="P37" i="39"/>
  <c r="U37" i="39"/>
  <c r="V37" i="39"/>
  <c r="W37" i="39"/>
  <c r="X37" i="39"/>
  <c r="Y37" i="39"/>
  <c r="Z37" i="39"/>
  <c r="AA37" i="39"/>
  <c r="AE37" i="39"/>
  <c r="AF37" i="39"/>
  <c r="AG37" i="39"/>
  <c r="AH37" i="39"/>
  <c r="AI37" i="39"/>
  <c r="AJ37" i="39"/>
  <c r="AK37" i="39"/>
  <c r="AL37" i="39"/>
  <c r="AM37" i="39"/>
  <c r="AN37" i="39"/>
  <c r="AO37" i="39"/>
  <c r="AP37" i="39"/>
  <c r="AQ37" i="39"/>
  <c r="AR37" i="39"/>
  <c r="AS37" i="39"/>
  <c r="AT37" i="39"/>
  <c r="G38" i="39"/>
  <c r="H38" i="39"/>
  <c r="I38" i="39"/>
  <c r="J38" i="39"/>
  <c r="K38" i="39"/>
  <c r="L38" i="39"/>
  <c r="M38" i="39"/>
  <c r="P38" i="39"/>
  <c r="U38" i="39"/>
  <c r="V38" i="39"/>
  <c r="W38" i="39"/>
  <c r="X38" i="39"/>
  <c r="Y38" i="39"/>
  <c r="Z38" i="39"/>
  <c r="AA38" i="39"/>
  <c r="AE38" i="39"/>
  <c r="AF38" i="39"/>
  <c r="AG38" i="39"/>
  <c r="AH38" i="39"/>
  <c r="AI38" i="39"/>
  <c r="AJ38" i="39"/>
  <c r="AK38" i="39"/>
  <c r="AL38" i="39"/>
  <c r="AM38" i="39"/>
  <c r="AN38" i="39"/>
  <c r="AO38" i="39"/>
  <c r="AP38" i="39"/>
  <c r="AQ38" i="39"/>
  <c r="AR38" i="39"/>
  <c r="AS38" i="39"/>
  <c r="AT38" i="39"/>
  <c r="G39" i="39"/>
  <c r="H39" i="39"/>
  <c r="I39" i="39"/>
  <c r="J39" i="39"/>
  <c r="K39" i="39"/>
  <c r="L39" i="39"/>
  <c r="M39" i="39"/>
  <c r="P39" i="39"/>
  <c r="U39" i="39"/>
  <c r="V39" i="39"/>
  <c r="W39" i="39"/>
  <c r="X39" i="39"/>
  <c r="Y39" i="39"/>
  <c r="Z39" i="39"/>
  <c r="AA39" i="39"/>
  <c r="AE39" i="39"/>
  <c r="AF39" i="39"/>
  <c r="AG39" i="39"/>
  <c r="AH39" i="39"/>
  <c r="AI39" i="39"/>
  <c r="AJ39" i="39"/>
  <c r="AK39" i="39"/>
  <c r="AL39" i="39"/>
  <c r="AM39" i="39"/>
  <c r="AN39" i="39"/>
  <c r="AO39" i="39"/>
  <c r="AP39" i="39"/>
  <c r="AQ39" i="39"/>
  <c r="AR39" i="39"/>
  <c r="AS39" i="39"/>
  <c r="AT39" i="39"/>
  <c r="G40" i="39"/>
  <c r="H40" i="39"/>
  <c r="I40" i="39"/>
  <c r="J40" i="39"/>
  <c r="K40" i="39"/>
  <c r="L40" i="39"/>
  <c r="M40" i="39"/>
  <c r="P40" i="39"/>
  <c r="U40" i="39"/>
  <c r="V40" i="39"/>
  <c r="W40" i="39"/>
  <c r="X40" i="39"/>
  <c r="Y40" i="39"/>
  <c r="Z40" i="39"/>
  <c r="AA40" i="39"/>
  <c r="AE40" i="39"/>
  <c r="AF40" i="39"/>
  <c r="AG40" i="39"/>
  <c r="AH40" i="39"/>
  <c r="AI40" i="39"/>
  <c r="AJ40" i="39"/>
  <c r="AK40" i="39"/>
  <c r="AL40" i="39"/>
  <c r="AM40" i="39"/>
  <c r="AN40" i="39"/>
  <c r="AO40" i="39"/>
  <c r="AP40" i="39"/>
  <c r="AQ40" i="39"/>
  <c r="AR40" i="39"/>
  <c r="AS40" i="39"/>
  <c r="AT40" i="39"/>
  <c r="G41" i="39"/>
  <c r="H41" i="39"/>
  <c r="I41" i="39"/>
  <c r="J41" i="39"/>
  <c r="K41" i="39"/>
  <c r="L41" i="39"/>
  <c r="M41" i="39"/>
  <c r="P41" i="39"/>
  <c r="U41" i="39"/>
  <c r="V41" i="39"/>
  <c r="W41" i="39"/>
  <c r="X41" i="39"/>
  <c r="Y41" i="39"/>
  <c r="Z41" i="39"/>
  <c r="AA41" i="39"/>
  <c r="AE41" i="39"/>
  <c r="AF41" i="39"/>
  <c r="AG41" i="39"/>
  <c r="AH41" i="39"/>
  <c r="AI41" i="39"/>
  <c r="AJ41" i="39"/>
  <c r="AK41" i="39"/>
  <c r="AL41" i="39"/>
  <c r="AM41" i="39"/>
  <c r="AN41" i="39"/>
  <c r="AO41" i="39"/>
  <c r="AP41" i="39"/>
  <c r="AQ41" i="39"/>
  <c r="AR41" i="39"/>
  <c r="AS41" i="39"/>
  <c r="AT41" i="39"/>
  <c r="G42" i="39"/>
  <c r="H42" i="39"/>
  <c r="I42" i="39"/>
  <c r="J42" i="39"/>
  <c r="K42" i="39"/>
  <c r="L42" i="39"/>
  <c r="M42" i="39"/>
  <c r="P42" i="39"/>
  <c r="U42" i="39"/>
  <c r="V42" i="39"/>
  <c r="W42" i="39"/>
  <c r="X42" i="39"/>
  <c r="Y42" i="39"/>
  <c r="Z42" i="39"/>
  <c r="AA42" i="39"/>
  <c r="AE42" i="39"/>
  <c r="AF42" i="39"/>
  <c r="AG42" i="39"/>
  <c r="AH42" i="39"/>
  <c r="AI42" i="39"/>
  <c r="AJ42" i="39"/>
  <c r="AK42" i="39"/>
  <c r="AL42" i="39"/>
  <c r="AM42" i="39"/>
  <c r="AN42" i="39"/>
  <c r="AO42" i="39"/>
  <c r="AP42" i="39"/>
  <c r="AQ42" i="39"/>
  <c r="AR42" i="39"/>
  <c r="AS42" i="39"/>
  <c r="AT42" i="39"/>
  <c r="G43" i="39"/>
  <c r="H43" i="39"/>
  <c r="I43" i="39"/>
  <c r="J43" i="39"/>
  <c r="K43" i="39"/>
  <c r="L43" i="39"/>
  <c r="M43" i="39"/>
  <c r="P43" i="39"/>
  <c r="U43" i="39"/>
  <c r="V43" i="39"/>
  <c r="W43" i="39"/>
  <c r="X43" i="39"/>
  <c r="Y43" i="39"/>
  <c r="Z43" i="39"/>
  <c r="AA43" i="39"/>
  <c r="AE43" i="39"/>
  <c r="AF43" i="39"/>
  <c r="AG43" i="39"/>
  <c r="AH43" i="39"/>
  <c r="AI43" i="39"/>
  <c r="AJ43" i="39"/>
  <c r="AK43" i="39"/>
  <c r="AL43" i="39"/>
  <c r="AM43" i="39"/>
  <c r="AN43" i="39"/>
  <c r="AO43" i="39"/>
  <c r="AP43" i="39"/>
  <c r="AQ43" i="39"/>
  <c r="AR43" i="39"/>
  <c r="AS43" i="39"/>
  <c r="AT43" i="39"/>
  <c r="G44" i="39"/>
  <c r="H44" i="39"/>
  <c r="I44" i="39"/>
  <c r="J44" i="39"/>
  <c r="K44" i="39"/>
  <c r="L44" i="39"/>
  <c r="M44" i="39"/>
  <c r="P44" i="39"/>
  <c r="U44" i="39"/>
  <c r="V44" i="39"/>
  <c r="W44" i="39"/>
  <c r="X44" i="39"/>
  <c r="Y44" i="39"/>
  <c r="Z44" i="39"/>
  <c r="AA44" i="39"/>
  <c r="AE44" i="39"/>
  <c r="AF44" i="39"/>
  <c r="AG44" i="39"/>
  <c r="AH44" i="39"/>
  <c r="AI44" i="39"/>
  <c r="AJ44" i="39"/>
  <c r="AK44" i="39"/>
  <c r="AL44" i="39"/>
  <c r="AM44" i="39"/>
  <c r="AN44" i="39"/>
  <c r="AO44" i="39"/>
  <c r="AP44" i="39"/>
  <c r="AQ44" i="39"/>
  <c r="AR44" i="39"/>
  <c r="AS44" i="39"/>
  <c r="AT44" i="39"/>
  <c r="D6" i="39"/>
  <c r="D7" i="39"/>
  <c r="D8" i="39"/>
  <c r="D9" i="39"/>
  <c r="D10" i="39"/>
  <c r="D11" i="39"/>
  <c r="D12" i="39"/>
  <c r="D15" i="39"/>
  <c r="D20" i="39"/>
  <c r="D21" i="39"/>
  <c r="D22" i="39"/>
  <c r="D23" i="39"/>
  <c r="D24" i="39"/>
  <c r="D25" i="39"/>
  <c r="D26" i="39"/>
  <c r="D30" i="39"/>
  <c r="D31" i="39"/>
  <c r="D32" i="39"/>
  <c r="D33" i="39"/>
  <c r="D34" i="39"/>
  <c r="D35" i="39"/>
  <c r="D36" i="39"/>
  <c r="D37" i="39"/>
  <c r="D38" i="39"/>
  <c r="D39" i="39"/>
  <c r="D40" i="39"/>
  <c r="D41" i="39"/>
  <c r="D42" i="39"/>
  <c r="D43" i="39"/>
  <c r="D44" i="39"/>
  <c r="D3" i="39"/>
  <c r="Y54" i="39"/>
  <c r="X54" i="39"/>
  <c r="W54" i="39"/>
  <c r="U54" i="39"/>
  <c r="P54" i="39"/>
  <c r="O54" i="39"/>
  <c r="N54" i="39"/>
  <c r="M54" i="39"/>
  <c r="K54" i="39"/>
  <c r="J54" i="39"/>
  <c r="F54" i="39"/>
  <c r="D54" i="39"/>
  <c r="C54" i="39"/>
  <c r="B54" i="39"/>
  <c r="C44" i="39"/>
  <c r="C43" i="39"/>
  <c r="C42" i="39"/>
  <c r="C41" i="39"/>
  <c r="C40" i="39"/>
  <c r="C39" i="39"/>
  <c r="C38" i="39"/>
  <c r="C37" i="39"/>
  <c r="C36" i="39"/>
  <c r="C35" i="39"/>
  <c r="C34" i="39"/>
  <c r="C33" i="39"/>
  <c r="C32" i="39"/>
  <c r="C31" i="39"/>
  <c r="C30" i="39"/>
  <c r="C28" i="39"/>
  <c r="C27" i="39"/>
  <c r="C26" i="39"/>
  <c r="C25" i="39"/>
  <c r="C24" i="39"/>
  <c r="C23" i="39"/>
  <c r="C22" i="39"/>
  <c r="C19" i="39"/>
  <c r="C18" i="39"/>
  <c r="C17" i="39"/>
  <c r="C16" i="39"/>
  <c r="C15" i="39"/>
  <c r="C14" i="39"/>
  <c r="C13" i="39"/>
  <c r="C9" i="39"/>
  <c r="C8" i="39"/>
  <c r="C7" i="39"/>
  <c r="C6" i="39"/>
  <c r="C5" i="39"/>
  <c r="C4" i="39"/>
  <c r="D2" i="39"/>
  <c r="D9" i="8" l="1"/>
  <c r="E3" i="8"/>
  <c r="B9" i="8"/>
  <c r="D23" i="8"/>
  <c r="B6" i="8"/>
  <c r="B5" i="8"/>
  <c r="D6" i="8"/>
  <c r="D5" i="8"/>
  <c r="D21" i="8"/>
  <c r="B2" i="8"/>
  <c r="E5" i="8"/>
  <c r="B18" i="8"/>
  <c r="B20" i="8"/>
  <c r="B7" i="8"/>
  <c r="B8" i="8"/>
  <c r="B17" i="8"/>
  <c r="B19" i="8"/>
  <c r="B22" i="8"/>
  <c r="C22" i="8" s="1"/>
  <c r="B10" i="8"/>
  <c r="E6" i="8"/>
  <c r="E14" i="8"/>
  <c r="E22" i="8"/>
  <c r="D17" i="8"/>
  <c r="E7" i="8"/>
  <c r="C7" i="8" s="1"/>
  <c r="E15" i="8"/>
  <c r="E23" i="8"/>
  <c r="D18" i="8"/>
  <c r="E8" i="8"/>
  <c r="E16" i="8"/>
  <c r="E24" i="8"/>
  <c r="D19" i="8"/>
  <c r="E2" i="8"/>
  <c r="C2" i="8" s="1"/>
  <c r="D8" i="8"/>
  <c r="E9" i="8"/>
  <c r="C9" i="8" s="1"/>
  <c r="E17" i="8"/>
  <c r="E25" i="8"/>
  <c r="D20" i="8"/>
  <c r="E11" i="8"/>
  <c r="E13" i="8"/>
  <c r="E10" i="8"/>
  <c r="C10" i="8" s="1"/>
  <c r="E18" i="8"/>
  <c r="E26" i="8"/>
  <c r="D22" i="8"/>
  <c r="E19" i="8"/>
  <c r="E21" i="8"/>
  <c r="B23" i="8"/>
  <c r="C23" i="8" s="1"/>
  <c r="E12" i="8"/>
  <c r="E20" i="8"/>
  <c r="C20" i="8" s="1"/>
  <c r="D7" i="8"/>
  <c r="B21" i="8"/>
  <c r="C21" i="8" s="1"/>
  <c r="E4" i="8"/>
  <c r="C12" i="8"/>
  <c r="C17" i="8"/>
  <c r="C19" i="8"/>
  <c r="C5" i="8"/>
  <c r="C6" i="8"/>
  <c r="D20" i="40"/>
  <c r="D22" i="40"/>
  <c r="D6" i="40"/>
  <c r="D19" i="40"/>
  <c r="D11" i="40"/>
  <c r="D24" i="40"/>
  <c r="D8" i="40"/>
  <c r="D21" i="40"/>
  <c r="D13" i="40"/>
  <c r="D18" i="40"/>
  <c r="D10" i="40"/>
  <c r="D23" i="40"/>
  <c r="D7" i="40"/>
  <c r="D9" i="40"/>
  <c r="C20" i="39"/>
  <c r="C11" i="39"/>
  <c r="C12" i="39"/>
  <c r="C21" i="39"/>
  <c r="C10" i="39"/>
  <c r="C29" i="39"/>
  <c r="C8" i="8" l="1"/>
  <c r="C18" i="8"/>
  <c r="E205" i="33"/>
  <c r="E204" i="33"/>
  <c r="E203" i="33"/>
  <c r="E202" i="33"/>
  <c r="E201" i="33"/>
  <c r="E200" i="33"/>
  <c r="E199" i="33"/>
  <c r="E198" i="33"/>
  <c r="E197" i="33"/>
  <c r="E196" i="33"/>
  <c r="E195" i="33"/>
  <c r="E194" i="33"/>
  <c r="E193" i="33"/>
  <c r="E192" i="33"/>
  <c r="E191" i="33"/>
  <c r="E190" i="33"/>
  <c r="E189" i="33"/>
  <c r="E188" i="33"/>
  <c r="E187" i="33"/>
  <c r="E186" i="33"/>
  <c r="E185" i="33"/>
  <c r="E184" i="33"/>
  <c r="E183" i="33"/>
  <c r="E182" i="33"/>
  <c r="E181" i="33"/>
  <c r="E180" i="33"/>
  <c r="E179" i="33"/>
  <c r="E178" i="33"/>
  <c r="E177" i="33"/>
  <c r="E176" i="33"/>
  <c r="E175" i="33"/>
  <c r="E174" i="33"/>
  <c r="E173" i="33"/>
  <c r="E172" i="33"/>
  <c r="E171" i="33"/>
  <c r="E170" i="33"/>
  <c r="E169" i="33"/>
  <c r="E168" i="33"/>
  <c r="E167" i="33"/>
  <c r="E166" i="33"/>
  <c r="E165" i="33"/>
  <c r="E164" i="33"/>
  <c r="E163" i="33"/>
  <c r="E162" i="33"/>
  <c r="E161" i="33"/>
  <c r="E160" i="33"/>
  <c r="E159" i="33"/>
  <c r="E158" i="33"/>
  <c r="E157" i="33"/>
  <c r="E156" i="33"/>
  <c r="E155" i="33"/>
  <c r="E154" i="33"/>
  <c r="E153" i="33"/>
  <c r="E152" i="33"/>
  <c r="E151" i="33"/>
  <c r="E150" i="33"/>
  <c r="E149" i="33"/>
  <c r="E148" i="33"/>
  <c r="E147" i="33"/>
  <c r="E146" i="33"/>
  <c r="E145" i="33"/>
  <c r="E144" i="33"/>
  <c r="E143" i="33"/>
  <c r="E142" i="33"/>
  <c r="E141" i="33"/>
  <c r="E140" i="33"/>
  <c r="E139" i="33"/>
  <c r="E138" i="33"/>
  <c r="E137" i="33"/>
  <c r="E136" i="33"/>
  <c r="E135" i="33"/>
  <c r="E134" i="33"/>
  <c r="E133" i="33"/>
  <c r="E132" i="33"/>
  <c r="E131" i="33"/>
  <c r="E130" i="33"/>
  <c r="E129" i="33"/>
  <c r="E128" i="33"/>
  <c r="E127" i="33"/>
  <c r="E126" i="33"/>
  <c r="E125" i="33"/>
  <c r="E124" i="33"/>
  <c r="E123" i="33"/>
  <c r="E122" i="33"/>
  <c r="E121" i="33"/>
  <c r="E120" i="33"/>
  <c r="E119" i="33"/>
  <c r="E118" i="33"/>
  <c r="E117" i="33"/>
  <c r="E116" i="33"/>
  <c r="E115" i="33"/>
  <c r="E114" i="33"/>
  <c r="E113" i="33"/>
  <c r="E112" i="33"/>
  <c r="E111" i="33"/>
  <c r="E110" i="33"/>
  <c r="E109" i="33"/>
  <c r="E108" i="33"/>
  <c r="E107" i="33"/>
  <c r="E106" i="33"/>
  <c r="E105" i="33"/>
  <c r="E104" i="33"/>
  <c r="E103" i="33"/>
  <c r="E102" i="33"/>
  <c r="E101" i="33"/>
  <c r="E100" i="33"/>
  <c r="E99" i="33"/>
  <c r="E98" i="33"/>
  <c r="E97" i="33"/>
  <c r="E96" i="33"/>
  <c r="E95" i="33"/>
  <c r="E94" i="33"/>
  <c r="E93" i="33"/>
  <c r="E92" i="33"/>
  <c r="E91" i="33"/>
  <c r="E90" i="33"/>
  <c r="E89" i="33"/>
  <c r="E88" i="33"/>
  <c r="E87" i="33"/>
  <c r="E86" i="33"/>
  <c r="E85" i="33"/>
  <c r="E84" i="33"/>
  <c r="E83" i="33"/>
  <c r="E82" i="33"/>
  <c r="E81" i="33"/>
  <c r="E80" i="33"/>
  <c r="E79" i="33"/>
  <c r="E78" i="33"/>
  <c r="E77" i="33"/>
  <c r="E76" i="33"/>
  <c r="E75" i="33"/>
  <c r="E74" i="33"/>
  <c r="E73" i="33"/>
  <c r="E72" i="33"/>
  <c r="E71" i="33"/>
  <c r="E70" i="33"/>
  <c r="E69" i="33"/>
  <c r="E68" i="33"/>
  <c r="E67" i="33"/>
  <c r="E66" i="33"/>
  <c r="E65" i="33"/>
  <c r="E64" i="33"/>
  <c r="E63" i="33"/>
  <c r="E62" i="33"/>
  <c r="E61" i="33"/>
  <c r="E60" i="33"/>
  <c r="E59" i="33"/>
  <c r="E58" i="33"/>
  <c r="E57" i="33"/>
  <c r="E56" i="33"/>
  <c r="E55" i="33"/>
  <c r="E54" i="33"/>
  <c r="E53" i="33"/>
  <c r="E52" i="33"/>
  <c r="E51" i="33"/>
  <c r="E50" i="33"/>
  <c r="E49" i="33"/>
  <c r="E48" i="33"/>
  <c r="E47" i="33"/>
  <c r="E46" i="33"/>
  <c r="E45" i="33"/>
  <c r="E44" i="33"/>
  <c r="E43" i="33"/>
  <c r="E42" i="33"/>
  <c r="E41" i="33"/>
  <c r="E40" i="33"/>
  <c r="E39" i="33"/>
  <c r="E38" i="33"/>
  <c r="E37" i="33"/>
  <c r="E36" i="33"/>
  <c r="E35" i="33"/>
  <c r="E34" i="33"/>
  <c r="E33" i="33"/>
  <c r="E32" i="33"/>
  <c r="E31" i="33"/>
  <c r="E30" i="33"/>
  <c r="E29" i="33"/>
  <c r="E28" i="33"/>
  <c r="E27" i="33"/>
  <c r="E26" i="33"/>
  <c r="E25" i="33"/>
  <c r="E24" i="33"/>
  <c r="E23" i="33"/>
  <c r="E22" i="33"/>
  <c r="E21" i="33"/>
  <c r="E20" i="33"/>
  <c r="E19" i="33"/>
  <c r="E18" i="33"/>
  <c r="E17" i="33"/>
  <c r="E16" i="33"/>
  <c r="E15" i="33"/>
  <c r="E14" i="33"/>
  <c r="E13" i="33"/>
  <c r="E12" i="33"/>
  <c r="E11" i="33"/>
  <c r="E10" i="33"/>
  <c r="E9" i="33"/>
  <c r="E8" i="33"/>
  <c r="E7" i="33"/>
  <c r="E6" i="33"/>
  <c r="AW10" i="20" l="1"/>
  <c r="AW11" i="20"/>
  <c r="AW12" i="20"/>
  <c r="AW13" i="20"/>
  <c r="AW14" i="20"/>
  <c r="AW15" i="20"/>
  <c r="AW16" i="20"/>
  <c r="AW17" i="20"/>
  <c r="AW18" i="20"/>
  <c r="AW19" i="20"/>
  <c r="AW20" i="20"/>
  <c r="AW21" i="20"/>
  <c r="AW22" i="20"/>
  <c r="AW23" i="20"/>
  <c r="AW24" i="20"/>
  <c r="AW25" i="20"/>
  <c r="AW26" i="20"/>
  <c r="AW27" i="20"/>
  <c r="AW28" i="20"/>
  <c r="AW29" i="20"/>
  <c r="AW30" i="20"/>
  <c r="AW31" i="20"/>
  <c r="AW32" i="20"/>
  <c r="AW33" i="20"/>
  <c r="AW34" i="20"/>
  <c r="AW35" i="20"/>
  <c r="AW36" i="20"/>
  <c r="AW37" i="20"/>
  <c r="AW38" i="20"/>
  <c r="AW39" i="20"/>
  <c r="AW40" i="20"/>
  <c r="AW41" i="20"/>
  <c r="AW42" i="20"/>
  <c r="AW43" i="20"/>
  <c r="AW44" i="20"/>
  <c r="AW45" i="20"/>
  <c r="AW46" i="20"/>
  <c r="AW47" i="20"/>
  <c r="AW48" i="20"/>
  <c r="AW49" i="20"/>
  <c r="AW50" i="20"/>
  <c r="AW9" i="20"/>
  <c r="AV10" i="20" l="1"/>
  <c r="AV11" i="20"/>
  <c r="AV12" i="20"/>
  <c r="AV13" i="20"/>
  <c r="AV14" i="20"/>
  <c r="AV15" i="20"/>
  <c r="AV16" i="20"/>
  <c r="AV17" i="20"/>
  <c r="AV18" i="20"/>
  <c r="AV19" i="20"/>
  <c r="AV20" i="20"/>
  <c r="AV21" i="20"/>
  <c r="AV22" i="20"/>
  <c r="AV23" i="20"/>
  <c r="AV24" i="20"/>
  <c r="AV25" i="20"/>
  <c r="AV26" i="20"/>
  <c r="AV27" i="20"/>
  <c r="AV28" i="20"/>
  <c r="AV29" i="20"/>
  <c r="AV30" i="20"/>
  <c r="AV31" i="20"/>
  <c r="AV32" i="20"/>
  <c r="AV33" i="20"/>
  <c r="AV34" i="20"/>
  <c r="AV35" i="20"/>
  <c r="AV36" i="20"/>
  <c r="AV37" i="20"/>
  <c r="AV38" i="20"/>
  <c r="AV39" i="20"/>
  <c r="AV40" i="20"/>
  <c r="AV41" i="20"/>
  <c r="AV42" i="20"/>
  <c r="AV43" i="20"/>
  <c r="AV44" i="20"/>
  <c r="AV45" i="20"/>
  <c r="AV46" i="20"/>
  <c r="AV47" i="20"/>
  <c r="AV48" i="20"/>
  <c r="AV49" i="20"/>
  <c r="AV50" i="20"/>
  <c r="AV9" i="20"/>
  <c r="D14" i="35"/>
  <c r="D13" i="35"/>
  <c r="D12" i="35"/>
  <c r="D11" i="35"/>
  <c r="D10" i="35"/>
  <c r="D9" i="35"/>
  <c r="D8" i="35"/>
  <c r="D7" i="35"/>
  <c r="D6" i="35"/>
  <c r="D5" i="35"/>
  <c r="D4" i="35"/>
  <c r="C14" i="35"/>
  <c r="C13" i="35"/>
  <c r="C12" i="35"/>
  <c r="C11" i="35"/>
  <c r="C10" i="35"/>
  <c r="C9" i="35"/>
  <c r="C8" i="35"/>
  <c r="C7" i="35"/>
  <c r="C6" i="35"/>
  <c r="C5" i="35"/>
  <c r="C4" i="35"/>
  <c r="B15" i="34"/>
  <c r="B14" i="34"/>
  <c r="C13" i="34"/>
  <c r="B13" i="34"/>
  <c r="B12" i="34"/>
  <c r="C12" i="34" s="1"/>
  <c r="H12" i="34" s="1"/>
  <c r="B11" i="34"/>
  <c r="C11" i="34" s="1"/>
  <c r="H11" i="34" s="1"/>
  <c r="C10" i="34"/>
  <c r="B9" i="34"/>
  <c r="B8" i="34"/>
  <c r="C7" i="34"/>
  <c r="B6" i="34"/>
  <c r="C6" i="34" s="1"/>
  <c r="C5" i="34"/>
  <c r="B5" i="34"/>
  <c r="B4" i="34"/>
  <c r="C4" i="34" s="1"/>
  <c r="H4" i="34" s="1"/>
  <c r="B3" i="34"/>
  <c r="P1808" i="31"/>
  <c r="O1808" i="31"/>
  <c r="O1812" i="31" s="1"/>
  <c r="P1807" i="31"/>
  <c r="P1811" i="31" s="1"/>
  <c r="O1807" i="31"/>
  <c r="P1806" i="31"/>
  <c r="P1810" i="31" s="1"/>
  <c r="O1806" i="31"/>
  <c r="E25" i="40" l="1"/>
  <c r="E26" i="40"/>
  <c r="C25" i="40"/>
  <c r="C26" i="40"/>
  <c r="D4" i="40"/>
  <c r="D15" i="40"/>
  <c r="D16" i="40"/>
  <c r="D17" i="40"/>
  <c r="O1810" i="31"/>
  <c r="H6" i="34" s="1" a="1"/>
  <c r="H6" i="34" s="1"/>
  <c r="O1811" i="31"/>
  <c r="P1812" i="31"/>
  <c r="C14" i="34"/>
  <c r="C15" i="34"/>
  <c r="H15" i="34" s="1"/>
  <c r="H5" i="34"/>
  <c r="E15" i="34"/>
  <c r="D8" i="34"/>
  <c r="D12" i="34"/>
  <c r="D4" i="34"/>
  <c r="E13" i="34"/>
  <c r="D9" i="34"/>
  <c r="D5" i="34"/>
  <c r="E14" i="34"/>
  <c r="D11" i="34"/>
  <c r="H7" i="34" a="1"/>
  <c r="E4" i="34"/>
  <c r="E12" i="34"/>
  <c r="E5" i="34"/>
  <c r="E11" i="34"/>
  <c r="C8" i="34"/>
  <c r="C9" i="34"/>
  <c r="D10" i="34"/>
  <c r="D7" i="34"/>
  <c r="E10" i="34"/>
  <c r="E7" i="34"/>
  <c r="E8" i="34"/>
  <c r="E9" i="34"/>
  <c r="D6" i="34"/>
  <c r="E6" i="34"/>
  <c r="D13" i="34"/>
  <c r="D14" i="34"/>
  <c r="D15" i="34"/>
  <c r="D11" i="8" l="1"/>
  <c r="D12" i="40"/>
  <c r="D27" i="40"/>
  <c r="D26" i="40"/>
  <c r="E68" i="40"/>
  <c r="E60" i="40"/>
  <c r="D3" i="8" s="1"/>
  <c r="D25" i="8"/>
  <c r="D5" i="40"/>
  <c r="D14" i="40"/>
  <c r="D25" i="40"/>
  <c r="E82" i="40"/>
  <c r="E73" i="40"/>
  <c r="D16" i="8"/>
  <c r="D15" i="8"/>
  <c r="E70" i="40"/>
  <c r="D13" i="8" s="1"/>
  <c r="E61" i="40"/>
  <c r="D4" i="8" s="1"/>
  <c r="E72" i="40"/>
  <c r="E83" i="40"/>
  <c r="D26" i="8" s="1"/>
  <c r="E81" i="40"/>
  <c r="D24" i="8" s="1"/>
  <c r="E71" i="40"/>
  <c r="D14" i="8" s="1"/>
  <c r="C72" i="40"/>
  <c r="B15" i="8" s="1"/>
  <c r="C60" i="40"/>
  <c r="B3" i="8" s="1"/>
  <c r="C68" i="40"/>
  <c r="B11" i="8" s="1"/>
  <c r="C83" i="40"/>
  <c r="B26" i="8"/>
  <c r="C73" i="40"/>
  <c r="B16" i="8" s="1"/>
  <c r="C71" i="40"/>
  <c r="B14" i="8"/>
  <c r="C82" i="40"/>
  <c r="B25" i="8" s="1"/>
  <c r="C61" i="40"/>
  <c r="B4" i="8" s="1"/>
  <c r="C70" i="40"/>
  <c r="B13" i="8" s="1"/>
  <c r="C81" i="40"/>
  <c r="B24" i="8"/>
  <c r="J13" i="34"/>
  <c r="E12" i="35" s="1"/>
  <c r="I9" i="34"/>
  <c r="J14" i="34"/>
  <c r="E13" i="35" s="1"/>
  <c r="I4" i="34"/>
  <c r="I12" i="34"/>
  <c r="H13" i="34"/>
  <c r="E6" i="35"/>
  <c r="H9" i="34"/>
  <c r="I8" i="34"/>
  <c r="I11" i="34"/>
  <c r="J11" i="34"/>
  <c r="E10" i="35" s="1"/>
  <c r="I5" i="34"/>
  <c r="H14" i="34"/>
  <c r="J5" i="34"/>
  <c r="E5" i="35" s="1"/>
  <c r="I15" i="34"/>
  <c r="J8" i="34"/>
  <c r="E8" i="35" s="1"/>
  <c r="J15" i="34"/>
  <c r="E14" i="35" s="1"/>
  <c r="I14" i="34"/>
  <c r="H8" i="34"/>
  <c r="E7" i="35"/>
  <c r="H7" i="34"/>
  <c r="I13" i="34"/>
  <c r="J12" i="34"/>
  <c r="E11" i="35" s="1"/>
  <c r="J9" i="34"/>
  <c r="E9" i="35" s="1"/>
  <c r="J4" i="34"/>
  <c r="E4" i="35" s="1"/>
  <c r="C4" i="8" l="1"/>
  <c r="C11" i="8"/>
  <c r="C26" i="8"/>
  <c r="C14" i="8"/>
  <c r="C3" i="8"/>
  <c r="C25" i="8"/>
  <c r="C24" i="8"/>
  <c r="C13" i="8"/>
  <c r="C16" i="8"/>
  <c r="C15" i="8"/>
  <c r="A2" i="23"/>
  <c r="B2" i="23"/>
  <c r="C2" i="23"/>
  <c r="D2" i="23"/>
  <c r="E2" i="23"/>
  <c r="F2" i="23"/>
  <c r="G2" i="23"/>
  <c r="H2" i="23"/>
  <c r="I2" i="23"/>
  <c r="J2" i="23"/>
  <c r="K2" i="23"/>
  <c r="L2" i="23"/>
  <c r="M2" i="23"/>
  <c r="N2" i="23"/>
  <c r="O2" i="23"/>
  <c r="P2" i="23"/>
  <c r="Q2" i="23"/>
  <c r="R2" i="23"/>
  <c r="S2" i="23"/>
  <c r="T2" i="23"/>
  <c r="U2" i="23"/>
  <c r="V2" i="23"/>
  <c r="W2" i="23"/>
  <c r="X2" i="23"/>
  <c r="Y2" i="23"/>
  <c r="Z2" i="23"/>
  <c r="AA2" i="23"/>
  <c r="AB2" i="23"/>
  <c r="AC2" i="23"/>
  <c r="AD2" i="23"/>
  <c r="AE2" i="23"/>
  <c r="AF2" i="23"/>
  <c r="AG2" i="23"/>
  <c r="AH2" i="23"/>
  <c r="AI2" i="23"/>
  <c r="AJ2" i="23"/>
  <c r="AK2" i="23"/>
  <c r="AL2" i="23"/>
  <c r="AM2" i="23"/>
  <c r="AN2" i="23"/>
  <c r="AO2" i="23"/>
  <c r="AP2" i="23"/>
  <c r="AQ2" i="23"/>
  <c r="A3" i="23"/>
  <c r="B3" i="23"/>
  <c r="C3" i="23"/>
  <c r="D3" i="23"/>
  <c r="E3" i="23"/>
  <c r="F3" i="23"/>
  <c r="G3" i="23"/>
  <c r="H3" i="23"/>
  <c r="I3" i="23"/>
  <c r="J3" i="23"/>
  <c r="K3" i="23"/>
  <c r="L3" i="23"/>
  <c r="M3" i="23"/>
  <c r="N3" i="23"/>
  <c r="O3" i="23"/>
  <c r="P3" i="23"/>
  <c r="Q3" i="23"/>
  <c r="R3" i="23"/>
  <c r="S3" i="23"/>
  <c r="T3" i="23"/>
  <c r="U3" i="23"/>
  <c r="V3" i="23"/>
  <c r="W3" i="23"/>
  <c r="X3" i="23"/>
  <c r="Y3" i="23"/>
  <c r="Z3" i="23"/>
  <c r="AA3" i="23"/>
  <c r="AB3" i="23"/>
  <c r="AC3" i="23"/>
  <c r="AD3" i="23"/>
  <c r="AE3" i="23"/>
  <c r="AF3" i="23"/>
  <c r="AG3" i="23"/>
  <c r="AH3" i="23"/>
  <c r="AI3" i="23"/>
  <c r="AJ3" i="23"/>
  <c r="AK3" i="23"/>
  <c r="AL3" i="23"/>
  <c r="AM3" i="23"/>
  <c r="AN3" i="23"/>
  <c r="AO3" i="23"/>
  <c r="AP3" i="23"/>
  <c r="AQ3" i="23"/>
  <c r="A4" i="23"/>
  <c r="B4" i="23"/>
  <c r="C4" i="23"/>
  <c r="D4" i="23"/>
  <c r="E4" i="23"/>
  <c r="F4" i="23"/>
  <c r="G4" i="23"/>
  <c r="H4" i="23"/>
  <c r="I4" i="23"/>
  <c r="J4" i="23"/>
  <c r="K4" i="23"/>
  <c r="L4" i="23"/>
  <c r="M4" i="23"/>
  <c r="N4" i="23"/>
  <c r="O4" i="23"/>
  <c r="P4" i="23"/>
  <c r="Q4" i="23"/>
  <c r="R4" i="23"/>
  <c r="S4" i="23"/>
  <c r="T4" i="23"/>
  <c r="U4" i="23"/>
  <c r="V4" i="23"/>
  <c r="W4" i="23"/>
  <c r="X4" i="23"/>
  <c r="Y4" i="23"/>
  <c r="Z4" i="23"/>
  <c r="AA4" i="23"/>
  <c r="AB4" i="23"/>
  <c r="AC4" i="23"/>
  <c r="AD4" i="23"/>
  <c r="AE4" i="23"/>
  <c r="AF4" i="23"/>
  <c r="AG4" i="23"/>
  <c r="AH4" i="23"/>
  <c r="AI4" i="23"/>
  <c r="AJ4" i="23"/>
  <c r="AK4" i="23"/>
  <c r="AL4" i="23"/>
  <c r="AM4" i="23"/>
  <c r="AN4" i="23"/>
  <c r="AO4" i="23"/>
  <c r="AP4" i="23"/>
  <c r="AQ4" i="23"/>
  <c r="A5" i="23"/>
  <c r="B5" i="23"/>
  <c r="C5" i="23"/>
  <c r="D5" i="23"/>
  <c r="E5" i="23"/>
  <c r="F5" i="23"/>
  <c r="G5" i="23"/>
  <c r="H5" i="23"/>
  <c r="I5" i="23"/>
  <c r="J5" i="23"/>
  <c r="K5" i="23"/>
  <c r="L5" i="23"/>
  <c r="M5" i="23"/>
  <c r="N5" i="23"/>
  <c r="O5" i="23"/>
  <c r="P5" i="23"/>
  <c r="Q5" i="23"/>
  <c r="R5" i="23"/>
  <c r="S5" i="23"/>
  <c r="T5" i="23"/>
  <c r="U5" i="23"/>
  <c r="V5" i="23"/>
  <c r="W5" i="23"/>
  <c r="X5" i="23"/>
  <c r="Y5" i="23"/>
  <c r="Z5" i="23"/>
  <c r="AA5" i="23"/>
  <c r="AB5" i="23"/>
  <c r="AC5" i="23"/>
  <c r="AD5" i="23"/>
  <c r="AE5" i="23"/>
  <c r="AF5" i="23"/>
  <c r="AG5" i="23"/>
  <c r="AH5" i="23"/>
  <c r="AI5" i="23"/>
  <c r="AJ5" i="23"/>
  <c r="AK5" i="23"/>
  <c r="AL5" i="23"/>
  <c r="AM5" i="23"/>
  <c r="AN5" i="23"/>
  <c r="AO5" i="23"/>
  <c r="AP5" i="23"/>
  <c r="AQ5" i="23"/>
  <c r="A6" i="23"/>
  <c r="B6" i="23"/>
  <c r="C6" i="23"/>
  <c r="D6" i="23"/>
  <c r="E6" i="23"/>
  <c r="F6" i="23"/>
  <c r="G6" i="23"/>
  <c r="H6" i="23"/>
  <c r="I6" i="23"/>
  <c r="J6" i="23"/>
  <c r="K6" i="23"/>
  <c r="L6" i="23"/>
  <c r="M6" i="23"/>
  <c r="N6" i="23"/>
  <c r="O6" i="23"/>
  <c r="P6" i="23"/>
  <c r="Q6" i="23"/>
  <c r="R6" i="23"/>
  <c r="S6" i="23"/>
  <c r="T6" i="23"/>
  <c r="U6" i="23"/>
  <c r="V6" i="23"/>
  <c r="W6" i="23"/>
  <c r="X6" i="23"/>
  <c r="Y6" i="23"/>
  <c r="Z6" i="23"/>
  <c r="AA6" i="23"/>
  <c r="AB6" i="23"/>
  <c r="AC6" i="23"/>
  <c r="AD6" i="23"/>
  <c r="AE6" i="23"/>
  <c r="AF6" i="23"/>
  <c r="AG6" i="23"/>
  <c r="AH6" i="23"/>
  <c r="AI6" i="23"/>
  <c r="AJ6" i="23"/>
  <c r="AK6" i="23"/>
  <c r="AL6" i="23"/>
  <c r="AM6" i="23"/>
  <c r="AN6" i="23"/>
  <c r="AO6" i="23"/>
  <c r="AP6" i="23"/>
  <c r="AQ6" i="23"/>
  <c r="A7" i="23"/>
  <c r="B7" i="23"/>
  <c r="C7" i="23"/>
  <c r="D7" i="23"/>
  <c r="E7" i="23"/>
  <c r="F7" i="23"/>
  <c r="G7" i="23"/>
  <c r="H7" i="23"/>
  <c r="I7" i="23"/>
  <c r="J7" i="23"/>
  <c r="K7" i="23"/>
  <c r="L7" i="23"/>
  <c r="M7" i="23"/>
  <c r="N7" i="23"/>
  <c r="O7" i="23"/>
  <c r="P7" i="23"/>
  <c r="Q7" i="23"/>
  <c r="R7" i="23"/>
  <c r="S7" i="23"/>
  <c r="T7" i="23"/>
  <c r="U7" i="23"/>
  <c r="V7" i="23"/>
  <c r="W7" i="23"/>
  <c r="X7" i="23"/>
  <c r="Y7" i="23"/>
  <c r="Z7" i="23"/>
  <c r="AA7" i="23"/>
  <c r="AB7" i="23"/>
  <c r="AC7" i="23"/>
  <c r="AD7" i="23"/>
  <c r="AE7" i="23"/>
  <c r="AF7" i="23"/>
  <c r="AG7" i="23"/>
  <c r="AH7" i="23"/>
  <c r="AI7" i="23"/>
  <c r="AJ7" i="23"/>
  <c r="AK7" i="23"/>
  <c r="AL7" i="23"/>
  <c r="AM7" i="23"/>
  <c r="AN7" i="23"/>
  <c r="AO7" i="23"/>
  <c r="AP7" i="23"/>
  <c r="AQ7" i="23"/>
  <c r="A8" i="23"/>
  <c r="B8" i="23"/>
  <c r="C8" i="23"/>
  <c r="D8" i="23"/>
  <c r="E8" i="23"/>
  <c r="F8" i="23"/>
  <c r="G8" i="23"/>
  <c r="H8" i="23"/>
  <c r="I8" i="23"/>
  <c r="J8" i="23"/>
  <c r="K8" i="23"/>
  <c r="L8" i="23"/>
  <c r="M8" i="23"/>
  <c r="N8" i="23"/>
  <c r="O8" i="23"/>
  <c r="P8" i="23"/>
  <c r="Q8" i="23"/>
  <c r="R8" i="23"/>
  <c r="S8" i="23"/>
  <c r="T8" i="23"/>
  <c r="U8" i="23"/>
  <c r="V8" i="23"/>
  <c r="W8" i="23"/>
  <c r="X8" i="23"/>
  <c r="Y8" i="23"/>
  <c r="Z8" i="23"/>
  <c r="AA8" i="23"/>
  <c r="AB8" i="23"/>
  <c r="AC8" i="23"/>
  <c r="AD8" i="23"/>
  <c r="AE8" i="23"/>
  <c r="AF8" i="23"/>
  <c r="AG8" i="23"/>
  <c r="AH8" i="23"/>
  <c r="AI8" i="23"/>
  <c r="AJ8" i="23"/>
  <c r="AK8" i="23"/>
  <c r="AL8" i="23"/>
  <c r="AM8" i="23"/>
  <c r="AN8" i="23"/>
  <c r="AO8" i="23"/>
  <c r="AP8" i="23"/>
  <c r="AQ8" i="23"/>
  <c r="A9" i="23"/>
  <c r="B9" i="23"/>
  <c r="C9" i="23"/>
  <c r="D9" i="23"/>
  <c r="E9" i="23"/>
  <c r="F9" i="23"/>
  <c r="G9" i="23"/>
  <c r="H9" i="23"/>
  <c r="I9" i="23"/>
  <c r="J9" i="23"/>
  <c r="K9" i="23"/>
  <c r="L9" i="23"/>
  <c r="M9" i="23"/>
  <c r="N9" i="23"/>
  <c r="O9" i="23"/>
  <c r="P9" i="23"/>
  <c r="Q9" i="23"/>
  <c r="R9" i="23"/>
  <c r="S9" i="23"/>
  <c r="T9" i="23"/>
  <c r="U9" i="23"/>
  <c r="V9" i="23"/>
  <c r="W9" i="23"/>
  <c r="X9" i="23"/>
  <c r="Y9" i="23"/>
  <c r="Z9" i="23"/>
  <c r="AA9" i="23"/>
  <c r="AB9" i="23"/>
  <c r="AC9" i="23"/>
  <c r="AD9" i="23"/>
  <c r="AE9" i="23"/>
  <c r="AF9" i="23"/>
  <c r="AG9" i="23"/>
  <c r="AH9" i="23"/>
  <c r="AI9" i="23"/>
  <c r="AJ9" i="23"/>
  <c r="AK9" i="23"/>
  <c r="AL9" i="23"/>
  <c r="AM9" i="23"/>
  <c r="AN9" i="23"/>
  <c r="AO9" i="23"/>
  <c r="AP9" i="23"/>
  <c r="AQ9" i="23"/>
  <c r="A10" i="23"/>
  <c r="B10" i="23"/>
  <c r="C10" i="23"/>
  <c r="D10" i="23"/>
  <c r="E10" i="23"/>
  <c r="F10" i="23"/>
  <c r="G10" i="23"/>
  <c r="H10" i="23"/>
  <c r="I10" i="23"/>
  <c r="J10" i="23"/>
  <c r="K10" i="23"/>
  <c r="L10" i="23"/>
  <c r="M10" i="23"/>
  <c r="N10" i="23"/>
  <c r="O10" i="23"/>
  <c r="P10" i="23"/>
  <c r="Q10" i="23"/>
  <c r="R10" i="23"/>
  <c r="S10" i="23"/>
  <c r="T10" i="23"/>
  <c r="U10" i="23"/>
  <c r="V10" i="23"/>
  <c r="W10" i="23"/>
  <c r="X10" i="23"/>
  <c r="Y10" i="23"/>
  <c r="Z10" i="23"/>
  <c r="AA10" i="23"/>
  <c r="AB10" i="23"/>
  <c r="AC10" i="23"/>
  <c r="AD10" i="23"/>
  <c r="AE10" i="23"/>
  <c r="AF10" i="23"/>
  <c r="AG10" i="23"/>
  <c r="AH10" i="23"/>
  <c r="AI10" i="23"/>
  <c r="AJ10" i="23"/>
  <c r="AK10" i="23"/>
  <c r="AL10" i="23"/>
  <c r="AM10" i="23"/>
  <c r="AN10" i="23"/>
  <c r="AO10" i="23"/>
  <c r="AP10" i="23"/>
  <c r="AQ10" i="23"/>
  <c r="A11" i="23"/>
  <c r="B11" i="23"/>
  <c r="C11" i="23"/>
  <c r="D11" i="23"/>
  <c r="E11" i="23"/>
  <c r="F11" i="23"/>
  <c r="G11" i="23"/>
  <c r="H11" i="23"/>
  <c r="I11" i="23"/>
  <c r="J11" i="23"/>
  <c r="K11" i="23"/>
  <c r="L11" i="23"/>
  <c r="M11" i="23"/>
  <c r="N11" i="23"/>
  <c r="O11" i="23"/>
  <c r="P11" i="23"/>
  <c r="Q11" i="23"/>
  <c r="R11" i="23"/>
  <c r="S11" i="23"/>
  <c r="T11" i="23"/>
  <c r="U11" i="23"/>
  <c r="V11" i="23"/>
  <c r="W11" i="23"/>
  <c r="X11" i="23"/>
  <c r="Y11" i="23"/>
  <c r="Z11" i="23"/>
  <c r="AA11" i="23"/>
  <c r="AB11" i="23"/>
  <c r="AC11" i="23"/>
  <c r="AD11" i="23"/>
  <c r="AE11" i="23"/>
  <c r="AF11" i="23"/>
  <c r="AG11" i="23"/>
  <c r="AH11" i="23"/>
  <c r="AI11" i="23"/>
  <c r="AJ11" i="23"/>
  <c r="AK11" i="23"/>
  <c r="AL11" i="23"/>
  <c r="AM11" i="23"/>
  <c r="AN11" i="23"/>
  <c r="AO11" i="23"/>
  <c r="AP11" i="23"/>
  <c r="AQ11" i="23"/>
  <c r="A12" i="23"/>
  <c r="B12" i="23"/>
  <c r="C12" i="23"/>
  <c r="D12" i="23"/>
  <c r="E12" i="23"/>
  <c r="F12" i="23"/>
  <c r="G12" i="23"/>
  <c r="H12" i="23"/>
  <c r="I12" i="23"/>
  <c r="J12" i="23"/>
  <c r="K12" i="23"/>
  <c r="L12" i="23"/>
  <c r="M12" i="23"/>
  <c r="N12" i="23"/>
  <c r="O12" i="23"/>
  <c r="P12" i="23"/>
  <c r="Q12" i="23"/>
  <c r="R12" i="23"/>
  <c r="S12" i="23"/>
  <c r="T12" i="23"/>
  <c r="U12" i="23"/>
  <c r="V12" i="23"/>
  <c r="W12" i="23"/>
  <c r="X12" i="23"/>
  <c r="Y12" i="23"/>
  <c r="Z12" i="23"/>
  <c r="AA12" i="23"/>
  <c r="AB12" i="23"/>
  <c r="AC12" i="23"/>
  <c r="AD12" i="23"/>
  <c r="AE12" i="23"/>
  <c r="AF12" i="23"/>
  <c r="AG12" i="23"/>
  <c r="AH12" i="23"/>
  <c r="AI12" i="23"/>
  <c r="AJ12" i="23"/>
  <c r="AK12" i="23"/>
  <c r="AL12" i="23"/>
  <c r="AM12" i="23"/>
  <c r="AN12" i="23"/>
  <c r="AO12" i="23"/>
  <c r="AP12" i="23"/>
  <c r="AQ12" i="23"/>
  <c r="A13" i="23"/>
  <c r="B13" i="23"/>
  <c r="C13" i="23"/>
  <c r="D13" i="23"/>
  <c r="E13" i="23"/>
  <c r="F13" i="23"/>
  <c r="G13" i="23"/>
  <c r="H13" i="23"/>
  <c r="I13" i="23"/>
  <c r="J13" i="23"/>
  <c r="K13" i="23"/>
  <c r="L13" i="23"/>
  <c r="M13" i="23"/>
  <c r="N13" i="23"/>
  <c r="O13" i="23"/>
  <c r="P13" i="23"/>
  <c r="Q13" i="23"/>
  <c r="R13" i="23"/>
  <c r="S13" i="23"/>
  <c r="T13" i="23"/>
  <c r="U13" i="23"/>
  <c r="V13" i="23"/>
  <c r="W13" i="23"/>
  <c r="X13" i="23"/>
  <c r="Y13" i="23"/>
  <c r="Z13" i="23"/>
  <c r="AA13" i="23"/>
  <c r="AB13" i="23"/>
  <c r="AC13" i="23"/>
  <c r="AD13" i="23"/>
  <c r="AE13" i="23"/>
  <c r="AF13" i="23"/>
  <c r="AG13" i="23"/>
  <c r="AH13" i="23"/>
  <c r="AI13" i="23"/>
  <c r="AJ13" i="23"/>
  <c r="AK13" i="23"/>
  <c r="AL13" i="23"/>
  <c r="AM13" i="23"/>
  <c r="AN13" i="23"/>
  <c r="AO13" i="23"/>
  <c r="AP13" i="23"/>
  <c r="AQ13" i="23"/>
  <c r="A14" i="23"/>
  <c r="B14" i="23"/>
  <c r="C14" i="23"/>
  <c r="D14" i="23"/>
  <c r="E14" i="23"/>
  <c r="F14" i="23"/>
  <c r="G14" i="23"/>
  <c r="H14" i="23"/>
  <c r="I14" i="23"/>
  <c r="J14" i="23"/>
  <c r="K14" i="23"/>
  <c r="L14" i="23"/>
  <c r="M14" i="23"/>
  <c r="N14" i="23"/>
  <c r="O14" i="23"/>
  <c r="P14" i="23"/>
  <c r="Q14" i="23"/>
  <c r="R14" i="23"/>
  <c r="S14" i="23"/>
  <c r="T14" i="23"/>
  <c r="U14" i="23"/>
  <c r="V14" i="23"/>
  <c r="W14" i="23"/>
  <c r="X14" i="23"/>
  <c r="Y14" i="23"/>
  <c r="Z14" i="23"/>
  <c r="AA14" i="23"/>
  <c r="AB14" i="23"/>
  <c r="AC14" i="23"/>
  <c r="AD14" i="23"/>
  <c r="AE14" i="23"/>
  <c r="AF14" i="23"/>
  <c r="AG14" i="23"/>
  <c r="AH14" i="23"/>
  <c r="AI14" i="23"/>
  <c r="AJ14" i="23"/>
  <c r="AK14" i="23"/>
  <c r="AL14" i="23"/>
  <c r="AM14" i="23"/>
  <c r="AN14" i="23"/>
  <c r="AO14" i="23"/>
  <c r="AP14" i="23"/>
  <c r="AQ14" i="23"/>
  <c r="A15" i="23"/>
  <c r="B15" i="23"/>
  <c r="C15" i="23"/>
  <c r="D15" i="23"/>
  <c r="E15" i="23"/>
  <c r="F15" i="23"/>
  <c r="G15" i="23"/>
  <c r="H15" i="23"/>
  <c r="I15" i="23"/>
  <c r="J15" i="23"/>
  <c r="K15" i="23"/>
  <c r="L15" i="23"/>
  <c r="M15" i="23"/>
  <c r="N15" i="23"/>
  <c r="O15" i="23"/>
  <c r="P15" i="23"/>
  <c r="Q15" i="23"/>
  <c r="R15" i="23"/>
  <c r="S15" i="23"/>
  <c r="T15" i="23"/>
  <c r="U15" i="23"/>
  <c r="V15" i="23"/>
  <c r="W15" i="23"/>
  <c r="X15" i="23"/>
  <c r="Y15" i="23"/>
  <c r="Z15" i="23"/>
  <c r="AA15" i="23"/>
  <c r="AB15" i="23"/>
  <c r="AC15" i="23"/>
  <c r="AD15" i="23"/>
  <c r="AE15" i="23"/>
  <c r="AF15" i="23"/>
  <c r="AG15" i="23"/>
  <c r="AH15" i="23"/>
  <c r="AI15" i="23"/>
  <c r="AJ15" i="23"/>
  <c r="AK15" i="23"/>
  <c r="AL15" i="23"/>
  <c r="AM15" i="23"/>
  <c r="AN15" i="23"/>
  <c r="AO15" i="23"/>
  <c r="AP15" i="23"/>
  <c r="AQ15" i="23"/>
  <c r="A16" i="23"/>
  <c r="B16" i="23"/>
  <c r="C16" i="23"/>
  <c r="D16" i="23"/>
  <c r="E16" i="23"/>
  <c r="F16" i="23"/>
  <c r="G16" i="23"/>
  <c r="H16" i="23"/>
  <c r="I16" i="23"/>
  <c r="J16" i="23"/>
  <c r="K16" i="23"/>
  <c r="L16" i="23"/>
  <c r="M16" i="23"/>
  <c r="N16" i="23"/>
  <c r="O16" i="23"/>
  <c r="P16" i="23"/>
  <c r="Q16" i="23"/>
  <c r="R16" i="23"/>
  <c r="S16" i="23"/>
  <c r="T16" i="23"/>
  <c r="U16" i="23"/>
  <c r="V16" i="23"/>
  <c r="W16" i="23"/>
  <c r="X16" i="23"/>
  <c r="Y16" i="23"/>
  <c r="Z16" i="23"/>
  <c r="AA16" i="23"/>
  <c r="AB16" i="23"/>
  <c r="AC16" i="23"/>
  <c r="AD16" i="23"/>
  <c r="AE16" i="23"/>
  <c r="AF16" i="23"/>
  <c r="AG16" i="23"/>
  <c r="AH16" i="23"/>
  <c r="AI16" i="23"/>
  <c r="AJ16" i="23"/>
  <c r="AK16" i="23"/>
  <c r="AL16" i="23"/>
  <c r="AM16" i="23"/>
  <c r="AN16" i="23"/>
  <c r="AO16" i="23"/>
  <c r="AP16" i="23"/>
  <c r="AQ16" i="23"/>
  <c r="A17" i="23"/>
  <c r="B17" i="23"/>
  <c r="C17" i="23"/>
  <c r="D17" i="23"/>
  <c r="E17" i="23"/>
  <c r="F17" i="23"/>
  <c r="G17" i="23"/>
  <c r="H17" i="23"/>
  <c r="I17" i="23"/>
  <c r="J17" i="23"/>
  <c r="K17" i="23"/>
  <c r="L17" i="23"/>
  <c r="M17" i="23"/>
  <c r="N17" i="23"/>
  <c r="O17" i="23"/>
  <c r="P17" i="23"/>
  <c r="Q17" i="23"/>
  <c r="R17" i="23"/>
  <c r="S17" i="23"/>
  <c r="T17" i="23"/>
  <c r="U17" i="23"/>
  <c r="V17" i="23"/>
  <c r="W17" i="23"/>
  <c r="X17" i="23"/>
  <c r="Y17" i="23"/>
  <c r="Z17" i="23"/>
  <c r="AA17" i="23"/>
  <c r="AB17" i="23"/>
  <c r="AC17" i="23"/>
  <c r="AD17" i="23"/>
  <c r="AE17" i="23"/>
  <c r="AF17" i="23"/>
  <c r="AG17" i="23"/>
  <c r="AH17" i="23"/>
  <c r="AI17" i="23"/>
  <c r="AJ17" i="23"/>
  <c r="AK17" i="23"/>
  <c r="AL17" i="23"/>
  <c r="AM17" i="23"/>
  <c r="AN17" i="23"/>
  <c r="AO17" i="23"/>
  <c r="AP17" i="23"/>
  <c r="AQ17" i="23"/>
  <c r="A18" i="23"/>
  <c r="B18" i="23"/>
  <c r="C18" i="23"/>
  <c r="D18" i="23"/>
  <c r="E18" i="23"/>
  <c r="F18" i="23"/>
  <c r="G18" i="23"/>
  <c r="H18" i="23"/>
  <c r="I18" i="23"/>
  <c r="J18" i="23"/>
  <c r="K18" i="23"/>
  <c r="L18" i="23"/>
  <c r="M18" i="23"/>
  <c r="N18" i="23"/>
  <c r="O18" i="23"/>
  <c r="P18" i="23"/>
  <c r="Q18" i="23"/>
  <c r="R18" i="23"/>
  <c r="S18" i="23"/>
  <c r="T18" i="23"/>
  <c r="U18" i="23"/>
  <c r="V18" i="23"/>
  <c r="W18" i="23"/>
  <c r="X18" i="23"/>
  <c r="Y18" i="23"/>
  <c r="Z18" i="23"/>
  <c r="AA18" i="23"/>
  <c r="AB18" i="23"/>
  <c r="AC18" i="23"/>
  <c r="AD18" i="23"/>
  <c r="AE18" i="23"/>
  <c r="AF18" i="23"/>
  <c r="AG18" i="23"/>
  <c r="AH18" i="23"/>
  <c r="AI18" i="23"/>
  <c r="AJ18" i="23"/>
  <c r="AK18" i="23"/>
  <c r="AL18" i="23"/>
  <c r="AM18" i="23"/>
  <c r="AN18" i="23"/>
  <c r="AO18" i="23"/>
  <c r="AP18" i="23"/>
  <c r="AQ18" i="23"/>
  <c r="A19" i="23"/>
  <c r="B19" i="23"/>
  <c r="C19" i="23"/>
  <c r="D19" i="23"/>
  <c r="E19" i="23"/>
  <c r="F19" i="23"/>
  <c r="G19" i="23"/>
  <c r="H19" i="23"/>
  <c r="I19" i="23"/>
  <c r="J19" i="23"/>
  <c r="K19" i="23"/>
  <c r="L19" i="23"/>
  <c r="M19" i="23"/>
  <c r="N19" i="23"/>
  <c r="O19" i="23"/>
  <c r="P19" i="23"/>
  <c r="Q19" i="23"/>
  <c r="R19" i="23"/>
  <c r="S19" i="23"/>
  <c r="T19" i="23"/>
  <c r="U19" i="23"/>
  <c r="V19" i="23"/>
  <c r="W19" i="23"/>
  <c r="X19" i="23"/>
  <c r="Y19" i="23"/>
  <c r="Z19" i="23"/>
  <c r="AA19" i="23"/>
  <c r="AB19" i="23"/>
  <c r="AC19" i="23"/>
  <c r="AD19" i="23"/>
  <c r="AE19" i="23"/>
  <c r="AF19" i="23"/>
  <c r="AG19" i="23"/>
  <c r="AH19" i="23"/>
  <c r="AI19" i="23"/>
  <c r="AJ19" i="23"/>
  <c r="AK19" i="23"/>
  <c r="AL19" i="23"/>
  <c r="AM19" i="23"/>
  <c r="AN19" i="23"/>
  <c r="AO19" i="23"/>
  <c r="AP19" i="23"/>
  <c r="AQ19" i="23"/>
  <c r="A20" i="23"/>
  <c r="B20" i="23"/>
  <c r="C20" i="23"/>
  <c r="D20" i="23"/>
  <c r="E20" i="23"/>
  <c r="F20" i="23"/>
  <c r="G20" i="23"/>
  <c r="H20" i="23"/>
  <c r="I20" i="23"/>
  <c r="J20" i="23"/>
  <c r="K20" i="23"/>
  <c r="L20" i="23"/>
  <c r="M20" i="23"/>
  <c r="N20" i="23"/>
  <c r="O20" i="23"/>
  <c r="P20" i="23"/>
  <c r="Q20" i="23"/>
  <c r="R20" i="23"/>
  <c r="S20" i="23"/>
  <c r="T20" i="23"/>
  <c r="U20" i="23"/>
  <c r="V20" i="23"/>
  <c r="W20" i="23"/>
  <c r="X20" i="23"/>
  <c r="Y20" i="23"/>
  <c r="Z20" i="23"/>
  <c r="AA20" i="23"/>
  <c r="AB20" i="23"/>
  <c r="AC20" i="23"/>
  <c r="AD20" i="23"/>
  <c r="AE20" i="23"/>
  <c r="AF20" i="23"/>
  <c r="AG20" i="23"/>
  <c r="AH20" i="23"/>
  <c r="AI20" i="23"/>
  <c r="AJ20" i="23"/>
  <c r="AK20" i="23"/>
  <c r="AL20" i="23"/>
  <c r="AM20" i="23"/>
  <c r="AN20" i="23"/>
  <c r="AO20" i="23"/>
  <c r="AP20" i="23"/>
  <c r="AQ20" i="23"/>
  <c r="A21" i="23"/>
  <c r="B21" i="23"/>
  <c r="C21" i="23"/>
  <c r="D21" i="23"/>
  <c r="E21" i="23"/>
  <c r="F21" i="23"/>
  <c r="G21" i="23"/>
  <c r="H21" i="23"/>
  <c r="I21" i="23"/>
  <c r="J21" i="23"/>
  <c r="K21" i="23"/>
  <c r="L21" i="23"/>
  <c r="M21" i="23"/>
  <c r="N21" i="23"/>
  <c r="O21" i="23"/>
  <c r="P21" i="23"/>
  <c r="Q21" i="23"/>
  <c r="R21" i="23"/>
  <c r="S21" i="23"/>
  <c r="T21" i="23"/>
  <c r="U21" i="23"/>
  <c r="V21" i="23"/>
  <c r="W21" i="23"/>
  <c r="X21" i="23"/>
  <c r="Y21" i="23"/>
  <c r="Z21" i="23"/>
  <c r="AA21" i="23"/>
  <c r="AB21" i="23"/>
  <c r="AC21" i="23"/>
  <c r="AD21" i="23"/>
  <c r="AE21" i="23"/>
  <c r="AF21" i="23"/>
  <c r="AG21" i="23"/>
  <c r="AH21" i="23"/>
  <c r="AI21" i="23"/>
  <c r="AJ21" i="23"/>
  <c r="AK21" i="23"/>
  <c r="AL21" i="23"/>
  <c r="AM21" i="23"/>
  <c r="AN21" i="23"/>
  <c r="AO21" i="23"/>
  <c r="AP21" i="23"/>
  <c r="AQ21" i="23"/>
  <c r="A22" i="23"/>
  <c r="B22" i="23"/>
  <c r="C22" i="23"/>
  <c r="D22" i="23"/>
  <c r="E22" i="23"/>
  <c r="F22" i="23"/>
  <c r="G22" i="23"/>
  <c r="H22" i="23"/>
  <c r="I22" i="23"/>
  <c r="J22" i="23"/>
  <c r="K22" i="23"/>
  <c r="L22" i="23"/>
  <c r="M22" i="23"/>
  <c r="N22" i="23"/>
  <c r="O22" i="23"/>
  <c r="P22" i="23"/>
  <c r="Q22" i="23"/>
  <c r="R22" i="23"/>
  <c r="S22" i="23"/>
  <c r="T22" i="23"/>
  <c r="U22" i="23"/>
  <c r="V22" i="23"/>
  <c r="W22" i="23"/>
  <c r="X22" i="23"/>
  <c r="Y22" i="23"/>
  <c r="Z22" i="23"/>
  <c r="AA22" i="23"/>
  <c r="AB22" i="23"/>
  <c r="AC22" i="23"/>
  <c r="AD22" i="23"/>
  <c r="AE22" i="23"/>
  <c r="AF22" i="23"/>
  <c r="AG22" i="23"/>
  <c r="AH22" i="23"/>
  <c r="AI22" i="23"/>
  <c r="AJ22" i="23"/>
  <c r="AK22" i="23"/>
  <c r="AL22" i="23"/>
  <c r="AM22" i="23"/>
  <c r="AN22" i="23"/>
  <c r="AO22" i="23"/>
  <c r="AP22" i="23"/>
  <c r="AQ22" i="23"/>
  <c r="A23" i="23"/>
  <c r="B23" i="23"/>
  <c r="C23" i="23"/>
  <c r="D23" i="23"/>
  <c r="E23" i="23"/>
  <c r="F23" i="23"/>
  <c r="G23" i="23"/>
  <c r="H23" i="23"/>
  <c r="I23" i="23"/>
  <c r="J23" i="23"/>
  <c r="K23" i="23"/>
  <c r="L23" i="23"/>
  <c r="M23" i="23"/>
  <c r="N23" i="23"/>
  <c r="O23" i="23"/>
  <c r="P23" i="23"/>
  <c r="Q23" i="23"/>
  <c r="R23" i="23"/>
  <c r="S23" i="23"/>
  <c r="T23" i="23"/>
  <c r="U23" i="23"/>
  <c r="V23" i="23"/>
  <c r="W23" i="23"/>
  <c r="X23" i="23"/>
  <c r="Y23" i="23"/>
  <c r="Z23" i="23"/>
  <c r="AA23" i="23"/>
  <c r="AB23" i="23"/>
  <c r="AC23" i="23"/>
  <c r="AD23" i="23"/>
  <c r="AE23" i="23"/>
  <c r="AF23" i="23"/>
  <c r="AG23" i="23"/>
  <c r="AH23" i="23"/>
  <c r="AI23" i="23"/>
  <c r="AJ23" i="23"/>
  <c r="AK23" i="23"/>
  <c r="AL23" i="23"/>
  <c r="AM23" i="23"/>
  <c r="AN23" i="23"/>
  <c r="AO23" i="23"/>
  <c r="AP23" i="23"/>
  <c r="AQ23" i="23"/>
  <c r="A24" i="23"/>
  <c r="B24" i="23"/>
  <c r="C24" i="23"/>
  <c r="D24" i="23"/>
  <c r="E24" i="23"/>
  <c r="F24" i="23"/>
  <c r="G24" i="23"/>
  <c r="H24" i="23"/>
  <c r="I24" i="23"/>
  <c r="J24" i="23"/>
  <c r="K24" i="23"/>
  <c r="L24" i="23"/>
  <c r="M24" i="23"/>
  <c r="N24" i="23"/>
  <c r="O24" i="23"/>
  <c r="P24" i="23"/>
  <c r="Q24" i="23"/>
  <c r="R24" i="23"/>
  <c r="S24" i="23"/>
  <c r="T24" i="23"/>
  <c r="U24" i="23"/>
  <c r="V24" i="23"/>
  <c r="W24" i="23"/>
  <c r="X24" i="23"/>
  <c r="Y24" i="23"/>
  <c r="Z24" i="23"/>
  <c r="AA24" i="23"/>
  <c r="AB24" i="23"/>
  <c r="AC24" i="23"/>
  <c r="AD24" i="23"/>
  <c r="AE24" i="23"/>
  <c r="AF24" i="23"/>
  <c r="AG24" i="23"/>
  <c r="AH24" i="23"/>
  <c r="AI24" i="23"/>
  <c r="AJ24" i="23"/>
  <c r="AK24" i="23"/>
  <c r="AL24" i="23"/>
  <c r="AM24" i="23"/>
  <c r="AN24" i="23"/>
  <c r="AO24" i="23"/>
  <c r="AP24" i="23"/>
  <c r="AQ24" i="23"/>
  <c r="A25" i="23"/>
  <c r="B25" i="23"/>
  <c r="C25" i="23"/>
  <c r="D25" i="23"/>
  <c r="E25" i="23"/>
  <c r="F25" i="23"/>
  <c r="G25" i="23"/>
  <c r="H25" i="23"/>
  <c r="I25" i="23"/>
  <c r="J25" i="23"/>
  <c r="K25" i="23"/>
  <c r="L25" i="23"/>
  <c r="M25" i="23"/>
  <c r="N25" i="23"/>
  <c r="O25" i="23"/>
  <c r="P25" i="23"/>
  <c r="Q25" i="23"/>
  <c r="R25" i="23"/>
  <c r="S25" i="23"/>
  <c r="T25" i="23"/>
  <c r="U25" i="23"/>
  <c r="V25" i="23"/>
  <c r="W25" i="23"/>
  <c r="X25" i="23"/>
  <c r="Y25" i="23"/>
  <c r="Z25" i="23"/>
  <c r="AA25" i="23"/>
  <c r="AB25" i="23"/>
  <c r="AC25" i="23"/>
  <c r="AD25" i="23"/>
  <c r="AE25" i="23"/>
  <c r="AF25" i="23"/>
  <c r="AG25" i="23"/>
  <c r="AH25" i="23"/>
  <c r="AI25" i="23"/>
  <c r="AJ25" i="23"/>
  <c r="AK25" i="23"/>
  <c r="AL25" i="23"/>
  <c r="AM25" i="23"/>
  <c r="AN25" i="23"/>
  <c r="AO25" i="23"/>
  <c r="AP25" i="23"/>
  <c r="AQ25" i="23"/>
  <c r="A26" i="23"/>
  <c r="B26" i="23"/>
  <c r="C26" i="23"/>
  <c r="D26" i="23"/>
  <c r="E26" i="23"/>
  <c r="F26" i="23"/>
  <c r="G26" i="23"/>
  <c r="H26" i="23"/>
  <c r="I26" i="23"/>
  <c r="J26" i="23"/>
  <c r="K26" i="23"/>
  <c r="L26" i="23"/>
  <c r="M26" i="23"/>
  <c r="N26" i="23"/>
  <c r="O26" i="23"/>
  <c r="P26" i="23"/>
  <c r="Q26" i="23"/>
  <c r="R26" i="23"/>
  <c r="S26" i="23"/>
  <c r="T26" i="23"/>
  <c r="U26" i="23"/>
  <c r="V26" i="23"/>
  <c r="W26" i="23"/>
  <c r="X26" i="23"/>
  <c r="Y26" i="23"/>
  <c r="Z26" i="23"/>
  <c r="AA26" i="23"/>
  <c r="AB26" i="23"/>
  <c r="AC26" i="23"/>
  <c r="AD26" i="23"/>
  <c r="AE26" i="23"/>
  <c r="AF26" i="23"/>
  <c r="AG26" i="23"/>
  <c r="AH26" i="23"/>
  <c r="AI26" i="23"/>
  <c r="AJ26" i="23"/>
  <c r="AK26" i="23"/>
  <c r="AL26" i="23"/>
  <c r="AM26" i="23"/>
  <c r="AN26" i="23"/>
  <c r="AO26" i="23"/>
  <c r="AP26" i="23"/>
  <c r="AQ26" i="23"/>
  <c r="A27" i="23"/>
  <c r="B27" i="23"/>
  <c r="C27" i="23"/>
  <c r="D27" i="23"/>
  <c r="E27" i="23"/>
  <c r="F27" i="23"/>
  <c r="G27" i="23"/>
  <c r="H27" i="23"/>
  <c r="I27" i="23"/>
  <c r="J27" i="23"/>
  <c r="K27" i="23"/>
  <c r="L27" i="23"/>
  <c r="M27" i="23"/>
  <c r="N27" i="23"/>
  <c r="O27" i="23"/>
  <c r="P27" i="23"/>
  <c r="Q27" i="23"/>
  <c r="R27" i="23"/>
  <c r="S27" i="23"/>
  <c r="T27" i="23"/>
  <c r="U27" i="23"/>
  <c r="V27" i="23"/>
  <c r="W27" i="23"/>
  <c r="X27" i="23"/>
  <c r="Y27" i="23"/>
  <c r="Z27" i="23"/>
  <c r="AA27" i="23"/>
  <c r="AB27" i="23"/>
  <c r="AC27" i="23"/>
  <c r="AD27" i="23"/>
  <c r="AE27" i="23"/>
  <c r="AF27" i="23"/>
  <c r="AG27" i="23"/>
  <c r="AH27" i="23"/>
  <c r="AI27" i="23"/>
  <c r="AJ27" i="23"/>
  <c r="AK27" i="23"/>
  <c r="AL27" i="23"/>
  <c r="AM27" i="23"/>
  <c r="AN27" i="23"/>
  <c r="AO27" i="23"/>
  <c r="AP27" i="23"/>
  <c r="AQ27" i="23"/>
  <c r="A28" i="23"/>
  <c r="B28" i="23"/>
  <c r="C28" i="23"/>
  <c r="D28" i="23"/>
  <c r="E28" i="23"/>
  <c r="F28" i="23"/>
  <c r="G28" i="23"/>
  <c r="H28" i="23"/>
  <c r="I28" i="23"/>
  <c r="J28" i="23"/>
  <c r="K28" i="23"/>
  <c r="L28" i="23"/>
  <c r="M28" i="23"/>
  <c r="N28" i="23"/>
  <c r="O28" i="23"/>
  <c r="P28" i="23"/>
  <c r="Q28" i="23"/>
  <c r="R28" i="23"/>
  <c r="S28" i="23"/>
  <c r="T28" i="23"/>
  <c r="U28" i="23"/>
  <c r="V28" i="23"/>
  <c r="W28" i="23"/>
  <c r="X28" i="23"/>
  <c r="Y28" i="23"/>
  <c r="Z28" i="23"/>
  <c r="AA28" i="23"/>
  <c r="AB28" i="23"/>
  <c r="AC28" i="23"/>
  <c r="AD28" i="23"/>
  <c r="AE28" i="23"/>
  <c r="AF28" i="23"/>
  <c r="AG28" i="23"/>
  <c r="AH28" i="23"/>
  <c r="AI28" i="23"/>
  <c r="AJ28" i="23"/>
  <c r="AK28" i="23"/>
  <c r="AL28" i="23"/>
  <c r="AM28" i="23"/>
  <c r="AN28" i="23"/>
  <c r="AO28" i="23"/>
  <c r="AP28" i="23"/>
  <c r="AQ28" i="23"/>
  <c r="A29" i="23"/>
  <c r="B29" i="23"/>
  <c r="C29" i="23"/>
  <c r="D29" i="23"/>
  <c r="E29" i="23"/>
  <c r="F29" i="23"/>
  <c r="G29" i="23"/>
  <c r="H29" i="23"/>
  <c r="I29" i="23"/>
  <c r="J29" i="23"/>
  <c r="K29" i="23"/>
  <c r="L29" i="23"/>
  <c r="M29" i="23"/>
  <c r="N29" i="23"/>
  <c r="O29" i="23"/>
  <c r="P29" i="23"/>
  <c r="Q29" i="23"/>
  <c r="R29" i="23"/>
  <c r="S29" i="23"/>
  <c r="T29" i="23"/>
  <c r="U29" i="23"/>
  <c r="V29" i="23"/>
  <c r="W29" i="23"/>
  <c r="X29" i="23"/>
  <c r="Y29" i="23"/>
  <c r="Z29" i="23"/>
  <c r="AA29" i="23"/>
  <c r="AB29" i="23"/>
  <c r="AC29" i="23"/>
  <c r="AD29" i="23"/>
  <c r="AE29" i="23"/>
  <c r="AF29" i="23"/>
  <c r="AG29" i="23"/>
  <c r="AH29" i="23"/>
  <c r="AI29" i="23"/>
  <c r="AJ29" i="23"/>
  <c r="AK29" i="23"/>
  <c r="AL29" i="23"/>
  <c r="AM29" i="23"/>
  <c r="AN29" i="23"/>
  <c r="AO29" i="23"/>
  <c r="AP29" i="23"/>
  <c r="AQ29" i="23"/>
  <c r="A30" i="23"/>
  <c r="B30" i="23"/>
  <c r="C30" i="23"/>
  <c r="D30" i="23"/>
  <c r="E30" i="23"/>
  <c r="F30" i="23"/>
  <c r="G30" i="23"/>
  <c r="H30" i="23"/>
  <c r="I30" i="23"/>
  <c r="J30" i="23"/>
  <c r="K30" i="23"/>
  <c r="L30" i="23"/>
  <c r="M30" i="23"/>
  <c r="N30" i="23"/>
  <c r="O30" i="23"/>
  <c r="P30" i="23"/>
  <c r="Q30" i="23"/>
  <c r="R30" i="23"/>
  <c r="S30" i="23"/>
  <c r="T30" i="23"/>
  <c r="U30" i="23"/>
  <c r="V30" i="23"/>
  <c r="W30" i="23"/>
  <c r="X30" i="23"/>
  <c r="Y30" i="23"/>
  <c r="Z30" i="23"/>
  <c r="AA30" i="23"/>
  <c r="AB30" i="23"/>
  <c r="AC30" i="23"/>
  <c r="AD30" i="23"/>
  <c r="AE30" i="23"/>
  <c r="AF30" i="23"/>
  <c r="AG30" i="23"/>
  <c r="AH30" i="23"/>
  <c r="AI30" i="23"/>
  <c r="AJ30" i="23"/>
  <c r="AK30" i="23"/>
  <c r="AL30" i="23"/>
  <c r="AM30" i="23"/>
  <c r="AN30" i="23"/>
  <c r="AO30" i="23"/>
  <c r="AP30" i="23"/>
  <c r="AQ30" i="23"/>
  <c r="A31" i="23"/>
  <c r="B31" i="23"/>
  <c r="C31" i="23"/>
  <c r="D31" i="23"/>
  <c r="E31" i="23"/>
  <c r="F31" i="23"/>
  <c r="G31" i="23"/>
  <c r="H31" i="23"/>
  <c r="I31" i="23"/>
  <c r="J31" i="23"/>
  <c r="K31" i="23"/>
  <c r="L31" i="23"/>
  <c r="M31" i="23"/>
  <c r="N31" i="23"/>
  <c r="O31" i="23"/>
  <c r="P31" i="23"/>
  <c r="Q31" i="23"/>
  <c r="R31" i="23"/>
  <c r="S31" i="23"/>
  <c r="T31" i="23"/>
  <c r="U31" i="23"/>
  <c r="V31" i="23"/>
  <c r="W31" i="23"/>
  <c r="X31" i="23"/>
  <c r="Y31" i="23"/>
  <c r="Z31" i="23"/>
  <c r="AA31" i="23"/>
  <c r="AB31" i="23"/>
  <c r="AC31" i="23"/>
  <c r="AD31" i="23"/>
  <c r="AE31" i="23"/>
  <c r="AF31" i="23"/>
  <c r="AG31" i="23"/>
  <c r="AH31" i="23"/>
  <c r="AI31" i="23"/>
  <c r="AJ31" i="23"/>
  <c r="AK31" i="23"/>
  <c r="AL31" i="23"/>
  <c r="AM31" i="23"/>
  <c r="AN31" i="23"/>
  <c r="AO31" i="23"/>
  <c r="AP31" i="23"/>
  <c r="AQ31" i="23"/>
  <c r="A32" i="23"/>
  <c r="B32" i="23"/>
  <c r="C32" i="23"/>
  <c r="D32" i="23"/>
  <c r="E32" i="23"/>
  <c r="F32" i="23"/>
  <c r="G32" i="23"/>
  <c r="H32" i="23"/>
  <c r="I32" i="23"/>
  <c r="J32" i="23"/>
  <c r="K32" i="23"/>
  <c r="L32" i="23"/>
  <c r="M32" i="23"/>
  <c r="N32" i="23"/>
  <c r="O32" i="23"/>
  <c r="P32" i="23"/>
  <c r="Q32" i="23"/>
  <c r="R32" i="23"/>
  <c r="S32" i="23"/>
  <c r="T32" i="23"/>
  <c r="U32" i="23"/>
  <c r="V32" i="23"/>
  <c r="W32" i="23"/>
  <c r="X32" i="23"/>
  <c r="Y32" i="23"/>
  <c r="Z32" i="23"/>
  <c r="AA32" i="23"/>
  <c r="AB32" i="23"/>
  <c r="AC32" i="23"/>
  <c r="AD32" i="23"/>
  <c r="AE32" i="23"/>
  <c r="AF32" i="23"/>
  <c r="AG32" i="23"/>
  <c r="AH32" i="23"/>
  <c r="AI32" i="23"/>
  <c r="AJ32" i="23"/>
  <c r="AK32" i="23"/>
  <c r="AL32" i="23"/>
  <c r="AM32" i="23"/>
  <c r="AN32" i="23"/>
  <c r="AO32" i="23"/>
  <c r="AP32" i="23"/>
  <c r="AQ32" i="23"/>
  <c r="A33" i="23"/>
  <c r="B33" i="23"/>
  <c r="C33" i="23"/>
  <c r="D33" i="23"/>
  <c r="E33" i="23"/>
  <c r="F33" i="23"/>
  <c r="G33" i="23"/>
  <c r="H33" i="23"/>
  <c r="I33" i="23"/>
  <c r="J33" i="23"/>
  <c r="K33" i="23"/>
  <c r="L33" i="23"/>
  <c r="M33" i="23"/>
  <c r="N33" i="23"/>
  <c r="O33" i="23"/>
  <c r="P33" i="23"/>
  <c r="Q33" i="23"/>
  <c r="R33" i="23"/>
  <c r="S33" i="23"/>
  <c r="T33" i="23"/>
  <c r="U33" i="23"/>
  <c r="V33" i="23"/>
  <c r="W33" i="23"/>
  <c r="X33" i="23"/>
  <c r="Y33" i="23"/>
  <c r="Z33" i="23"/>
  <c r="AA33" i="23"/>
  <c r="AB33" i="23"/>
  <c r="AC33" i="23"/>
  <c r="AD33" i="23"/>
  <c r="AE33" i="23"/>
  <c r="AF33" i="23"/>
  <c r="AG33" i="23"/>
  <c r="AH33" i="23"/>
  <c r="AI33" i="23"/>
  <c r="AJ33" i="23"/>
  <c r="AK33" i="23"/>
  <c r="AL33" i="23"/>
  <c r="AM33" i="23"/>
  <c r="AN33" i="23"/>
  <c r="AO33" i="23"/>
  <c r="AP33" i="23"/>
  <c r="AQ33" i="23"/>
  <c r="A34" i="23"/>
  <c r="B34" i="23"/>
  <c r="C34" i="23"/>
  <c r="D34" i="23"/>
  <c r="E34" i="23"/>
  <c r="F34" i="23"/>
  <c r="G34" i="23"/>
  <c r="H34" i="23"/>
  <c r="I34" i="23"/>
  <c r="J34" i="23"/>
  <c r="K34" i="23"/>
  <c r="L34" i="23"/>
  <c r="M34" i="23"/>
  <c r="N34" i="23"/>
  <c r="O34" i="23"/>
  <c r="P34" i="23"/>
  <c r="Q34" i="23"/>
  <c r="R34" i="23"/>
  <c r="S34" i="23"/>
  <c r="T34" i="23"/>
  <c r="U34" i="23"/>
  <c r="V34" i="23"/>
  <c r="W34" i="23"/>
  <c r="X34" i="23"/>
  <c r="Y34" i="23"/>
  <c r="Z34" i="23"/>
  <c r="AA34" i="23"/>
  <c r="AB34" i="23"/>
  <c r="AC34" i="23"/>
  <c r="AD34" i="23"/>
  <c r="AE34" i="23"/>
  <c r="AF34" i="23"/>
  <c r="AG34" i="23"/>
  <c r="AH34" i="23"/>
  <c r="AI34" i="23"/>
  <c r="AJ34" i="23"/>
  <c r="AK34" i="23"/>
  <c r="AL34" i="23"/>
  <c r="AM34" i="23"/>
  <c r="AN34" i="23"/>
  <c r="AO34" i="23"/>
  <c r="AP34" i="23"/>
  <c r="AQ34" i="23"/>
  <c r="A35" i="23"/>
  <c r="B35" i="23"/>
  <c r="C35" i="23"/>
  <c r="D35" i="23"/>
  <c r="E35" i="23"/>
  <c r="F35" i="23"/>
  <c r="G35" i="23"/>
  <c r="H35" i="23"/>
  <c r="I35" i="23"/>
  <c r="J35" i="23"/>
  <c r="K35" i="23"/>
  <c r="L35" i="23"/>
  <c r="M35" i="23"/>
  <c r="N35" i="23"/>
  <c r="O35" i="23"/>
  <c r="P35" i="23"/>
  <c r="Q35" i="23"/>
  <c r="R35" i="23"/>
  <c r="S35" i="23"/>
  <c r="T35" i="23"/>
  <c r="U35" i="23"/>
  <c r="V35" i="23"/>
  <c r="W35" i="23"/>
  <c r="X35" i="23"/>
  <c r="Y35" i="23"/>
  <c r="Z35" i="23"/>
  <c r="AA35" i="23"/>
  <c r="AB35" i="23"/>
  <c r="AC35" i="23"/>
  <c r="AD35" i="23"/>
  <c r="AE35" i="23"/>
  <c r="AF35" i="23"/>
  <c r="AG35" i="23"/>
  <c r="AH35" i="23"/>
  <c r="AI35" i="23"/>
  <c r="AJ35" i="23"/>
  <c r="AK35" i="23"/>
  <c r="AL35" i="23"/>
  <c r="AM35" i="23"/>
  <c r="AN35" i="23"/>
  <c r="AO35" i="23"/>
  <c r="AP35" i="23"/>
  <c r="AQ35" i="23"/>
  <c r="A36" i="23"/>
  <c r="B36" i="23"/>
  <c r="C36" i="23"/>
  <c r="D36" i="23"/>
  <c r="E36" i="23"/>
  <c r="F36" i="23"/>
  <c r="G36" i="23"/>
  <c r="H36" i="23"/>
  <c r="I36" i="23"/>
  <c r="J36" i="23"/>
  <c r="K36" i="23"/>
  <c r="L36" i="23"/>
  <c r="M36" i="23"/>
  <c r="N36" i="23"/>
  <c r="O36" i="23"/>
  <c r="P36" i="23"/>
  <c r="Q36" i="23"/>
  <c r="R36" i="23"/>
  <c r="S36" i="23"/>
  <c r="T36" i="23"/>
  <c r="U36" i="23"/>
  <c r="V36" i="23"/>
  <c r="W36" i="23"/>
  <c r="X36" i="23"/>
  <c r="Y36" i="23"/>
  <c r="Z36" i="23"/>
  <c r="AA36" i="23"/>
  <c r="AB36" i="23"/>
  <c r="AC36" i="23"/>
  <c r="AD36" i="23"/>
  <c r="AE36" i="23"/>
  <c r="AF36" i="23"/>
  <c r="AG36" i="23"/>
  <c r="AH36" i="23"/>
  <c r="AI36" i="23"/>
  <c r="AJ36" i="23"/>
  <c r="AK36" i="23"/>
  <c r="AL36" i="23"/>
  <c r="AM36" i="23"/>
  <c r="AN36" i="23"/>
  <c r="AO36" i="23"/>
  <c r="AP36" i="23"/>
  <c r="AQ36" i="23"/>
  <c r="A37" i="23"/>
  <c r="B37" i="23"/>
  <c r="C37" i="23"/>
  <c r="D37" i="23"/>
  <c r="E37" i="23"/>
  <c r="F37" i="23"/>
  <c r="G37" i="23"/>
  <c r="H37" i="23"/>
  <c r="I37" i="23"/>
  <c r="J37" i="23"/>
  <c r="K37" i="23"/>
  <c r="L37" i="23"/>
  <c r="M37" i="23"/>
  <c r="N37" i="23"/>
  <c r="O37" i="23"/>
  <c r="P37" i="23"/>
  <c r="Q37" i="23"/>
  <c r="R37" i="23"/>
  <c r="S37" i="23"/>
  <c r="T37" i="23"/>
  <c r="U37" i="23"/>
  <c r="V37" i="23"/>
  <c r="W37" i="23"/>
  <c r="X37" i="23"/>
  <c r="Y37" i="23"/>
  <c r="Z37" i="23"/>
  <c r="AA37" i="23"/>
  <c r="AB37" i="23"/>
  <c r="AC37" i="23"/>
  <c r="AD37" i="23"/>
  <c r="AE37" i="23"/>
  <c r="AF37" i="23"/>
  <c r="AG37" i="23"/>
  <c r="AH37" i="23"/>
  <c r="AI37" i="23"/>
  <c r="AJ37" i="23"/>
  <c r="AK37" i="23"/>
  <c r="AL37" i="23"/>
  <c r="AM37" i="23"/>
  <c r="AN37" i="23"/>
  <c r="AO37" i="23"/>
  <c r="AP37" i="23"/>
  <c r="AQ37" i="23"/>
  <c r="A38" i="23"/>
  <c r="B38" i="23"/>
  <c r="C38" i="23"/>
  <c r="D38" i="23"/>
  <c r="E38" i="23"/>
  <c r="F38" i="23"/>
  <c r="G38" i="23"/>
  <c r="H38" i="23"/>
  <c r="I38" i="23"/>
  <c r="J38" i="23"/>
  <c r="K38" i="23"/>
  <c r="L38" i="23"/>
  <c r="M38" i="23"/>
  <c r="N38" i="23"/>
  <c r="O38" i="23"/>
  <c r="P38" i="23"/>
  <c r="Q38" i="23"/>
  <c r="R38" i="23"/>
  <c r="S38" i="23"/>
  <c r="T38" i="23"/>
  <c r="U38" i="23"/>
  <c r="V38" i="23"/>
  <c r="W38" i="23"/>
  <c r="X38" i="23"/>
  <c r="Y38" i="23"/>
  <c r="Z38" i="23"/>
  <c r="AA38" i="23"/>
  <c r="AB38" i="23"/>
  <c r="AC38" i="23"/>
  <c r="AD38" i="23"/>
  <c r="AE38" i="23"/>
  <c r="AF38" i="23"/>
  <c r="AG38" i="23"/>
  <c r="AH38" i="23"/>
  <c r="AI38" i="23"/>
  <c r="AJ38" i="23"/>
  <c r="AK38" i="23"/>
  <c r="AL38" i="23"/>
  <c r="AM38" i="23"/>
  <c r="AN38" i="23"/>
  <c r="AO38" i="23"/>
  <c r="AP38" i="23"/>
  <c r="AQ38" i="23"/>
  <c r="A39" i="23"/>
  <c r="B39" i="23"/>
  <c r="C39" i="23"/>
  <c r="D39" i="23"/>
  <c r="E39" i="23"/>
  <c r="F39" i="23"/>
  <c r="G39" i="23"/>
  <c r="H39" i="23"/>
  <c r="I39" i="23"/>
  <c r="J39" i="23"/>
  <c r="K39" i="23"/>
  <c r="L39" i="23"/>
  <c r="M39" i="23"/>
  <c r="N39" i="23"/>
  <c r="O39" i="23"/>
  <c r="P39" i="23"/>
  <c r="Q39" i="23"/>
  <c r="R39" i="23"/>
  <c r="S39" i="23"/>
  <c r="T39" i="23"/>
  <c r="U39" i="23"/>
  <c r="V39" i="23"/>
  <c r="W39" i="23"/>
  <c r="X39" i="23"/>
  <c r="Y39" i="23"/>
  <c r="Z39" i="23"/>
  <c r="AA39" i="23"/>
  <c r="AB39" i="23"/>
  <c r="AC39" i="23"/>
  <c r="AD39" i="23"/>
  <c r="AE39" i="23"/>
  <c r="AF39" i="23"/>
  <c r="AG39" i="23"/>
  <c r="AH39" i="23"/>
  <c r="AI39" i="23"/>
  <c r="AJ39" i="23"/>
  <c r="AK39" i="23"/>
  <c r="AL39" i="23"/>
  <c r="AM39" i="23"/>
  <c r="AN39" i="23"/>
  <c r="AO39" i="23"/>
  <c r="AP39" i="23"/>
  <c r="AQ39" i="23"/>
  <c r="A40" i="23"/>
  <c r="B40" i="23"/>
  <c r="C40" i="23"/>
  <c r="D40" i="23"/>
  <c r="E40" i="23"/>
  <c r="F40" i="23"/>
  <c r="G40" i="23"/>
  <c r="H40" i="23"/>
  <c r="I40" i="23"/>
  <c r="J40" i="23"/>
  <c r="K40" i="23"/>
  <c r="L40" i="23"/>
  <c r="M40" i="23"/>
  <c r="N40" i="23"/>
  <c r="O40" i="23"/>
  <c r="P40" i="23"/>
  <c r="Q40" i="23"/>
  <c r="R40" i="23"/>
  <c r="S40" i="23"/>
  <c r="T40" i="23"/>
  <c r="U40" i="23"/>
  <c r="V40" i="23"/>
  <c r="W40" i="23"/>
  <c r="X40" i="23"/>
  <c r="Y40" i="23"/>
  <c r="Z40" i="23"/>
  <c r="AA40" i="23"/>
  <c r="AB40" i="23"/>
  <c r="AC40" i="23"/>
  <c r="AD40" i="23"/>
  <c r="AE40" i="23"/>
  <c r="AF40" i="23"/>
  <c r="AG40" i="23"/>
  <c r="AH40" i="23"/>
  <c r="AI40" i="23"/>
  <c r="AJ40" i="23"/>
  <c r="AK40" i="23"/>
  <c r="AL40" i="23"/>
  <c r="AM40" i="23"/>
  <c r="AN40" i="23"/>
  <c r="AO40" i="23"/>
  <c r="AP40" i="23"/>
  <c r="AQ40" i="23"/>
  <c r="A41" i="23"/>
  <c r="B41" i="23"/>
  <c r="C41" i="23"/>
  <c r="D41" i="23"/>
  <c r="E41" i="23"/>
  <c r="F41" i="23"/>
  <c r="G41" i="23"/>
  <c r="H41" i="23"/>
  <c r="I41" i="23"/>
  <c r="J41" i="23"/>
  <c r="K41" i="23"/>
  <c r="L41" i="23"/>
  <c r="M41" i="23"/>
  <c r="N41" i="23"/>
  <c r="O41" i="23"/>
  <c r="P41" i="23"/>
  <c r="Q41" i="23"/>
  <c r="R41" i="23"/>
  <c r="S41" i="23"/>
  <c r="T41" i="23"/>
  <c r="U41" i="23"/>
  <c r="V41" i="23"/>
  <c r="W41" i="23"/>
  <c r="X41" i="23"/>
  <c r="Y41" i="23"/>
  <c r="Z41" i="23"/>
  <c r="AA41" i="23"/>
  <c r="AB41" i="23"/>
  <c r="AC41" i="23"/>
  <c r="AD41" i="23"/>
  <c r="AE41" i="23"/>
  <c r="AF41" i="23"/>
  <c r="AG41" i="23"/>
  <c r="AH41" i="23"/>
  <c r="AI41" i="23"/>
  <c r="AJ41" i="23"/>
  <c r="AK41" i="23"/>
  <c r="AL41" i="23"/>
  <c r="AM41" i="23"/>
  <c r="AN41" i="23"/>
  <c r="AO41" i="23"/>
  <c r="AP41" i="23"/>
  <c r="AQ41" i="23"/>
  <c r="A42" i="23"/>
  <c r="B42" i="23"/>
  <c r="C42" i="23"/>
  <c r="D42" i="23"/>
  <c r="E42" i="23"/>
  <c r="F42" i="23"/>
  <c r="G42" i="23"/>
  <c r="H42" i="23"/>
  <c r="I42" i="23"/>
  <c r="J42" i="23"/>
  <c r="K42" i="23"/>
  <c r="L42" i="23"/>
  <c r="M42" i="23"/>
  <c r="N42" i="23"/>
  <c r="O42" i="23"/>
  <c r="P42" i="23"/>
  <c r="Q42" i="23"/>
  <c r="R42" i="23"/>
  <c r="S42" i="23"/>
  <c r="T42" i="23"/>
  <c r="U42" i="23"/>
  <c r="V42" i="23"/>
  <c r="W42" i="23"/>
  <c r="X42" i="23"/>
  <c r="Y42" i="23"/>
  <c r="Z42" i="23"/>
  <c r="AA42" i="23"/>
  <c r="AB42" i="23"/>
  <c r="AC42" i="23"/>
  <c r="AD42" i="23"/>
  <c r="AE42" i="23"/>
  <c r="AF42" i="23"/>
  <c r="AG42" i="23"/>
  <c r="AH42" i="23"/>
  <c r="AI42" i="23"/>
  <c r="AJ42" i="23"/>
  <c r="AK42" i="23"/>
  <c r="AL42" i="23"/>
  <c r="AM42" i="23"/>
  <c r="AN42" i="23"/>
  <c r="AO42" i="23"/>
  <c r="AP42" i="23"/>
  <c r="AQ42" i="23"/>
  <c r="A43" i="23"/>
  <c r="B43" i="23"/>
  <c r="C43" i="23"/>
  <c r="D43" i="23"/>
  <c r="E43" i="23"/>
  <c r="F43" i="23"/>
  <c r="G43" i="23"/>
  <c r="H43" i="23"/>
  <c r="I43" i="23"/>
  <c r="J43" i="23"/>
  <c r="K43" i="23"/>
  <c r="L43" i="23"/>
  <c r="M43" i="23"/>
  <c r="N43" i="23"/>
  <c r="O43" i="23"/>
  <c r="P43" i="23"/>
  <c r="Q43" i="23"/>
  <c r="R43" i="23"/>
  <c r="S43" i="23"/>
  <c r="T43" i="23"/>
  <c r="U43" i="23"/>
  <c r="V43" i="23"/>
  <c r="W43" i="23"/>
  <c r="X43" i="23"/>
  <c r="Y43" i="23"/>
  <c r="Z43" i="23"/>
  <c r="AA43" i="23"/>
  <c r="AB43" i="23"/>
  <c r="AC43" i="23"/>
  <c r="AD43" i="23"/>
  <c r="AE43" i="23"/>
  <c r="AF43" i="23"/>
  <c r="AG43" i="23"/>
  <c r="AH43" i="23"/>
  <c r="AI43" i="23"/>
  <c r="AJ43" i="23"/>
  <c r="AK43" i="23"/>
  <c r="AL43" i="23"/>
  <c r="AM43" i="23"/>
  <c r="AN43" i="23"/>
  <c r="AO43" i="23"/>
  <c r="AP43" i="23"/>
  <c r="AQ43" i="23"/>
  <c r="B1" i="23"/>
  <c r="C1" i="23"/>
  <c r="D1" i="23"/>
  <c r="E1" i="23"/>
  <c r="F1" i="23"/>
  <c r="G1" i="23"/>
  <c r="H1" i="23"/>
  <c r="I1" i="23"/>
  <c r="J1" i="23"/>
  <c r="K1" i="23"/>
  <c r="L1" i="23"/>
  <c r="M1" i="23"/>
  <c r="N1" i="23"/>
  <c r="O1" i="23"/>
  <c r="P1" i="23"/>
  <c r="Q1" i="23"/>
  <c r="R1" i="23"/>
  <c r="S1" i="23"/>
  <c r="T1" i="23"/>
  <c r="U1" i="23"/>
  <c r="V1" i="23"/>
  <c r="W1" i="23"/>
  <c r="X1" i="23"/>
  <c r="Y1" i="23"/>
  <c r="Z1" i="23"/>
  <c r="AA1" i="23"/>
  <c r="AB1" i="23"/>
  <c r="AC1" i="23"/>
  <c r="AD1" i="23"/>
  <c r="AE1" i="23"/>
  <c r="AF1" i="23"/>
  <c r="AG1" i="23"/>
  <c r="AH1" i="23"/>
  <c r="AI1" i="23"/>
  <c r="AJ1" i="23"/>
  <c r="AK1" i="23"/>
  <c r="AL1" i="23"/>
  <c r="AM1" i="23"/>
  <c r="AN1" i="23"/>
  <c r="AO1" i="23"/>
  <c r="AP1" i="23"/>
  <c r="AQ1" i="23"/>
  <c r="A1" i="23"/>
  <c r="M58" i="22" l="1"/>
  <c r="N58" i="22"/>
  <c r="M59" i="22"/>
  <c r="N59" i="22"/>
  <c r="F3" i="22"/>
  <c r="F48" i="22" s="1"/>
  <c r="G3" i="22"/>
  <c r="G48" i="22" s="1"/>
  <c r="H3" i="22"/>
  <c r="H48" i="22" s="1"/>
  <c r="I3" i="22"/>
  <c r="I48" i="22" s="1"/>
  <c r="J3" i="22"/>
  <c r="J48" i="22" s="1"/>
  <c r="K3" i="22"/>
  <c r="K48" i="22" s="1"/>
  <c r="L3" i="22"/>
  <c r="L48" i="22" s="1"/>
  <c r="O3" i="22"/>
  <c r="O48" i="22" s="1"/>
  <c r="T3" i="22"/>
  <c r="T48" i="22" s="1"/>
  <c r="U3" i="22"/>
  <c r="U48" i="22" s="1"/>
  <c r="V3" i="22"/>
  <c r="V48" i="22" s="1"/>
  <c r="W3" i="22"/>
  <c r="W48" i="22" s="1"/>
  <c r="X3" i="22"/>
  <c r="X48" i="22" s="1"/>
  <c r="Y3" i="22"/>
  <c r="Y48" i="22" s="1"/>
  <c r="Z3" i="22"/>
  <c r="Z48" i="22" s="1"/>
  <c r="AD3" i="22"/>
  <c r="AD48" i="22" s="1"/>
  <c r="AE3" i="22"/>
  <c r="AE48" i="22" s="1"/>
  <c r="AF3" i="22"/>
  <c r="AF48" i="22" s="1"/>
  <c r="AG3" i="22"/>
  <c r="AG48" i="22" s="1"/>
  <c r="AH3" i="22"/>
  <c r="AH48" i="22" s="1"/>
  <c r="AI3" i="22"/>
  <c r="AI48" i="22" s="1"/>
  <c r="AJ3" i="22"/>
  <c r="AJ48" i="22" s="1"/>
  <c r="AK3" i="22"/>
  <c r="AK48" i="22" s="1"/>
  <c r="AL3" i="22"/>
  <c r="AL48" i="22" s="1"/>
  <c r="AM3" i="22"/>
  <c r="AM48" i="22" s="1"/>
  <c r="AN3" i="22"/>
  <c r="AN48" i="22" s="1"/>
  <c r="AO3" i="22"/>
  <c r="AO48" i="22" s="1"/>
  <c r="AP3" i="22"/>
  <c r="AP48" i="22" s="1"/>
  <c r="AQ3" i="22"/>
  <c r="AQ48" i="22" s="1"/>
  <c r="AR3" i="22"/>
  <c r="AR48" i="22" s="1"/>
  <c r="F6" i="22"/>
  <c r="F51" i="22" s="1"/>
  <c r="G6" i="22"/>
  <c r="G51" i="22" s="1"/>
  <c r="H6" i="22"/>
  <c r="H51" i="22" s="1"/>
  <c r="I6" i="22"/>
  <c r="I51" i="22" s="1"/>
  <c r="J6" i="22"/>
  <c r="J51" i="22" s="1"/>
  <c r="K6" i="22"/>
  <c r="K51" i="22" s="1"/>
  <c r="L6" i="22"/>
  <c r="L51" i="22" s="1"/>
  <c r="O6" i="22"/>
  <c r="O51" i="22" s="1"/>
  <c r="T6" i="22"/>
  <c r="T51" i="22" s="1"/>
  <c r="U6" i="22"/>
  <c r="U51" i="22" s="1"/>
  <c r="V6" i="22"/>
  <c r="V51" i="22" s="1"/>
  <c r="W6" i="22"/>
  <c r="W51" i="22" s="1"/>
  <c r="X6" i="22"/>
  <c r="X51" i="22" s="1"/>
  <c r="Y6" i="22"/>
  <c r="Y51" i="22" s="1"/>
  <c r="Z6" i="22"/>
  <c r="Z51" i="22" s="1"/>
  <c r="AD6" i="22"/>
  <c r="AD51" i="22" s="1"/>
  <c r="AE6" i="22"/>
  <c r="AE51" i="22" s="1"/>
  <c r="AF6" i="22"/>
  <c r="AF51" i="22" s="1"/>
  <c r="AG6" i="22"/>
  <c r="AG51" i="22" s="1"/>
  <c r="AH6" i="22"/>
  <c r="AH51" i="22" s="1"/>
  <c r="AI6" i="22"/>
  <c r="AI51" i="22" s="1"/>
  <c r="AJ6" i="22"/>
  <c r="AJ51" i="22" s="1"/>
  <c r="AK6" i="22"/>
  <c r="AK51" i="22" s="1"/>
  <c r="AL6" i="22"/>
  <c r="AL51" i="22" s="1"/>
  <c r="AM6" i="22"/>
  <c r="AM51" i="22" s="1"/>
  <c r="AN6" i="22"/>
  <c r="AN51" i="22" s="1"/>
  <c r="AO6" i="22"/>
  <c r="AO51" i="22" s="1"/>
  <c r="AP6" i="22"/>
  <c r="AP51" i="22" s="1"/>
  <c r="AQ6" i="22"/>
  <c r="AQ51" i="22" s="1"/>
  <c r="AR6" i="22"/>
  <c r="AR51" i="22" s="1"/>
  <c r="F7" i="22"/>
  <c r="F52" i="22" s="1"/>
  <c r="G7" i="22"/>
  <c r="G52" i="22" s="1"/>
  <c r="H7" i="22"/>
  <c r="H52" i="22" s="1"/>
  <c r="I7" i="22"/>
  <c r="I52" i="22" s="1"/>
  <c r="J7" i="22"/>
  <c r="J52" i="22" s="1"/>
  <c r="K7" i="22"/>
  <c r="K52" i="22" s="1"/>
  <c r="L7" i="22"/>
  <c r="L52" i="22" s="1"/>
  <c r="O7" i="22"/>
  <c r="O52" i="22" s="1"/>
  <c r="T7" i="22"/>
  <c r="T52" i="22" s="1"/>
  <c r="U7" i="22"/>
  <c r="U52" i="22" s="1"/>
  <c r="V7" i="22"/>
  <c r="V52" i="22" s="1"/>
  <c r="W7" i="22"/>
  <c r="W52" i="22" s="1"/>
  <c r="X7" i="22"/>
  <c r="X52" i="22" s="1"/>
  <c r="Y7" i="22"/>
  <c r="Y52" i="22" s="1"/>
  <c r="Z7" i="22"/>
  <c r="Z52" i="22" s="1"/>
  <c r="AD7" i="22"/>
  <c r="AD52" i="22" s="1"/>
  <c r="AE7" i="22"/>
  <c r="AE52" i="22" s="1"/>
  <c r="AF7" i="22"/>
  <c r="AF52" i="22" s="1"/>
  <c r="AG7" i="22"/>
  <c r="AG52" i="22" s="1"/>
  <c r="AH7" i="22"/>
  <c r="AH52" i="22" s="1"/>
  <c r="AI7" i="22"/>
  <c r="AI52" i="22" s="1"/>
  <c r="AJ7" i="22"/>
  <c r="AJ52" i="22" s="1"/>
  <c r="AK7" i="22"/>
  <c r="AK52" i="22" s="1"/>
  <c r="AL7" i="22"/>
  <c r="AL52" i="22" s="1"/>
  <c r="AM7" i="22"/>
  <c r="AM52" i="22" s="1"/>
  <c r="AN7" i="22"/>
  <c r="AN52" i="22" s="1"/>
  <c r="AO7" i="22"/>
  <c r="AO52" i="22" s="1"/>
  <c r="AP7" i="22"/>
  <c r="AP52" i="22" s="1"/>
  <c r="AQ7" i="22"/>
  <c r="AQ52" i="22" s="1"/>
  <c r="AR7" i="22"/>
  <c r="AR52" i="22" s="1"/>
  <c r="F8" i="22"/>
  <c r="F53" i="22" s="1"/>
  <c r="G8" i="22"/>
  <c r="G53" i="22" s="1"/>
  <c r="H8" i="22"/>
  <c r="H53" i="22" s="1"/>
  <c r="I8" i="22"/>
  <c r="I53" i="22" s="1"/>
  <c r="J8" i="22"/>
  <c r="J53" i="22" s="1"/>
  <c r="K8" i="22"/>
  <c r="K53" i="22" s="1"/>
  <c r="L8" i="22"/>
  <c r="L53" i="22" s="1"/>
  <c r="O8" i="22"/>
  <c r="O53" i="22" s="1"/>
  <c r="T8" i="22"/>
  <c r="T53" i="22" s="1"/>
  <c r="U8" i="22"/>
  <c r="U53" i="22" s="1"/>
  <c r="V8" i="22"/>
  <c r="V53" i="22" s="1"/>
  <c r="W8" i="22"/>
  <c r="W53" i="22" s="1"/>
  <c r="X8" i="22"/>
  <c r="X53" i="22" s="1"/>
  <c r="Y8" i="22"/>
  <c r="Y53" i="22" s="1"/>
  <c r="Z8" i="22"/>
  <c r="Z53" i="22" s="1"/>
  <c r="AD8" i="22"/>
  <c r="AD53" i="22" s="1"/>
  <c r="AE8" i="22"/>
  <c r="AE53" i="22" s="1"/>
  <c r="AF8" i="22"/>
  <c r="AF53" i="22" s="1"/>
  <c r="AG8" i="22"/>
  <c r="AG53" i="22" s="1"/>
  <c r="AH8" i="22"/>
  <c r="AH53" i="22" s="1"/>
  <c r="AI8" i="22"/>
  <c r="AI53" i="22" s="1"/>
  <c r="AJ8" i="22"/>
  <c r="AJ53" i="22" s="1"/>
  <c r="AK8" i="22"/>
  <c r="AK53" i="22" s="1"/>
  <c r="AL8" i="22"/>
  <c r="AL53" i="22" s="1"/>
  <c r="AM8" i="22"/>
  <c r="AM53" i="22" s="1"/>
  <c r="AN8" i="22"/>
  <c r="AN53" i="22" s="1"/>
  <c r="AO8" i="22"/>
  <c r="AO53" i="22" s="1"/>
  <c r="AP8" i="22"/>
  <c r="AP53" i="22" s="1"/>
  <c r="AQ8" i="22"/>
  <c r="AQ53" i="22" s="1"/>
  <c r="AR8" i="22"/>
  <c r="AR53" i="22" s="1"/>
  <c r="F9" i="22"/>
  <c r="F54" i="22" s="1"/>
  <c r="G9" i="22"/>
  <c r="G54" i="22" s="1"/>
  <c r="H9" i="22"/>
  <c r="H54" i="22" s="1"/>
  <c r="I9" i="22"/>
  <c r="I54" i="22" s="1"/>
  <c r="J9" i="22"/>
  <c r="J54" i="22" s="1"/>
  <c r="K9" i="22"/>
  <c r="K54" i="22" s="1"/>
  <c r="L9" i="22"/>
  <c r="L54" i="22" s="1"/>
  <c r="O9" i="22"/>
  <c r="O54" i="22" s="1"/>
  <c r="T9" i="22"/>
  <c r="T54" i="22" s="1"/>
  <c r="U9" i="22"/>
  <c r="U54" i="22" s="1"/>
  <c r="V9" i="22"/>
  <c r="V54" i="22" s="1"/>
  <c r="W9" i="22"/>
  <c r="W54" i="22" s="1"/>
  <c r="X9" i="22"/>
  <c r="X54" i="22" s="1"/>
  <c r="Y9" i="22"/>
  <c r="Y54" i="22" s="1"/>
  <c r="Z9" i="22"/>
  <c r="Z54" i="22" s="1"/>
  <c r="AD9" i="22"/>
  <c r="AD54" i="22" s="1"/>
  <c r="AE9" i="22"/>
  <c r="AE54" i="22" s="1"/>
  <c r="AF9" i="22"/>
  <c r="AF54" i="22" s="1"/>
  <c r="AG9" i="22"/>
  <c r="AG54" i="22" s="1"/>
  <c r="AH9" i="22"/>
  <c r="AH54" i="22" s="1"/>
  <c r="AI9" i="22"/>
  <c r="AI54" i="22" s="1"/>
  <c r="AJ9" i="22"/>
  <c r="AJ54" i="22" s="1"/>
  <c r="AK9" i="22"/>
  <c r="AK54" i="22" s="1"/>
  <c r="AL9" i="22"/>
  <c r="AL54" i="22" s="1"/>
  <c r="AM9" i="22"/>
  <c r="AM54" i="22" s="1"/>
  <c r="AN9" i="22"/>
  <c r="AN54" i="22" s="1"/>
  <c r="AO9" i="22"/>
  <c r="AO54" i="22" s="1"/>
  <c r="AP9" i="22"/>
  <c r="AP54" i="22" s="1"/>
  <c r="AQ9" i="22"/>
  <c r="AQ54" i="22" s="1"/>
  <c r="AR9" i="22"/>
  <c r="AR54" i="22" s="1"/>
  <c r="F10" i="22"/>
  <c r="F55" i="22" s="1"/>
  <c r="G10" i="22"/>
  <c r="G55" i="22" s="1"/>
  <c r="H10" i="22"/>
  <c r="H55" i="22" s="1"/>
  <c r="I10" i="22"/>
  <c r="I55" i="22" s="1"/>
  <c r="J10" i="22"/>
  <c r="J55" i="22" s="1"/>
  <c r="K10" i="22"/>
  <c r="K55" i="22" s="1"/>
  <c r="L10" i="22"/>
  <c r="L55" i="22" s="1"/>
  <c r="O10" i="22"/>
  <c r="O55" i="22" s="1"/>
  <c r="T10" i="22"/>
  <c r="T55" i="22" s="1"/>
  <c r="U10" i="22"/>
  <c r="U55" i="22" s="1"/>
  <c r="V10" i="22"/>
  <c r="V55" i="22" s="1"/>
  <c r="W10" i="22"/>
  <c r="W55" i="22" s="1"/>
  <c r="X10" i="22"/>
  <c r="X55" i="22" s="1"/>
  <c r="Y10" i="22"/>
  <c r="Y55" i="22" s="1"/>
  <c r="Z10" i="22"/>
  <c r="Z55" i="22" s="1"/>
  <c r="AD10" i="22"/>
  <c r="AD55" i="22" s="1"/>
  <c r="AE10" i="22"/>
  <c r="AE55" i="22" s="1"/>
  <c r="AF10" i="22"/>
  <c r="AF55" i="22" s="1"/>
  <c r="AG10" i="22"/>
  <c r="AG55" i="22" s="1"/>
  <c r="AH10" i="22"/>
  <c r="AH55" i="22" s="1"/>
  <c r="AI10" i="22"/>
  <c r="AI55" i="22" s="1"/>
  <c r="AJ10" i="22"/>
  <c r="AJ55" i="22" s="1"/>
  <c r="AK10" i="22"/>
  <c r="AK55" i="22" s="1"/>
  <c r="AL10" i="22"/>
  <c r="AL55" i="22" s="1"/>
  <c r="AM10" i="22"/>
  <c r="AM55" i="22" s="1"/>
  <c r="AN10" i="22"/>
  <c r="AN55" i="22" s="1"/>
  <c r="AO10" i="22"/>
  <c r="AO55" i="22" s="1"/>
  <c r="AP10" i="22"/>
  <c r="AP55" i="22" s="1"/>
  <c r="AQ10" i="22"/>
  <c r="AQ55" i="22" s="1"/>
  <c r="AR10" i="22"/>
  <c r="AR55" i="22" s="1"/>
  <c r="F11" i="22"/>
  <c r="F56" i="22" s="1"/>
  <c r="G11" i="22"/>
  <c r="G56" i="22" s="1"/>
  <c r="H11" i="22"/>
  <c r="H56" i="22" s="1"/>
  <c r="I11" i="22"/>
  <c r="I56" i="22" s="1"/>
  <c r="J11" i="22"/>
  <c r="J56" i="22" s="1"/>
  <c r="K11" i="22"/>
  <c r="K56" i="22" s="1"/>
  <c r="L11" i="22"/>
  <c r="L56" i="22" s="1"/>
  <c r="O11" i="22"/>
  <c r="O56" i="22" s="1"/>
  <c r="T11" i="22"/>
  <c r="T56" i="22" s="1"/>
  <c r="U11" i="22"/>
  <c r="U56" i="22" s="1"/>
  <c r="V11" i="22"/>
  <c r="V56" i="22" s="1"/>
  <c r="W11" i="22"/>
  <c r="W56" i="22" s="1"/>
  <c r="X11" i="22"/>
  <c r="X56" i="22" s="1"/>
  <c r="Y11" i="22"/>
  <c r="Y56" i="22" s="1"/>
  <c r="Z11" i="22"/>
  <c r="Z56" i="22" s="1"/>
  <c r="AD11" i="22"/>
  <c r="AD56" i="22" s="1"/>
  <c r="AE11" i="22"/>
  <c r="AE56" i="22" s="1"/>
  <c r="AF11" i="22"/>
  <c r="AF56" i="22" s="1"/>
  <c r="AG11" i="22"/>
  <c r="AG56" i="22" s="1"/>
  <c r="AH11" i="22"/>
  <c r="AH56" i="22" s="1"/>
  <c r="AI11" i="22"/>
  <c r="AI56" i="22" s="1"/>
  <c r="AJ11" i="22"/>
  <c r="AJ56" i="22" s="1"/>
  <c r="AK11" i="22"/>
  <c r="AK56" i="22" s="1"/>
  <c r="AL11" i="22"/>
  <c r="AL56" i="22" s="1"/>
  <c r="AM11" i="22"/>
  <c r="AM56" i="22" s="1"/>
  <c r="AN11" i="22"/>
  <c r="AN56" i="22" s="1"/>
  <c r="AO11" i="22"/>
  <c r="AO56" i="22" s="1"/>
  <c r="AP11" i="22"/>
  <c r="AP56" i="22" s="1"/>
  <c r="AQ11" i="22"/>
  <c r="AQ56" i="22" s="1"/>
  <c r="AR11" i="22"/>
  <c r="AR56" i="22" s="1"/>
  <c r="F12" i="22"/>
  <c r="F57" i="22" s="1"/>
  <c r="G12" i="22"/>
  <c r="G57" i="22" s="1"/>
  <c r="H12" i="22"/>
  <c r="H57" i="22" s="1"/>
  <c r="I12" i="22"/>
  <c r="I57" i="22" s="1"/>
  <c r="J12" i="22"/>
  <c r="J57" i="22" s="1"/>
  <c r="K12" i="22"/>
  <c r="K57" i="22" s="1"/>
  <c r="L12" i="22"/>
  <c r="L57" i="22" s="1"/>
  <c r="O12" i="22"/>
  <c r="O57" i="22" s="1"/>
  <c r="T12" i="22"/>
  <c r="T57" i="22" s="1"/>
  <c r="U12" i="22"/>
  <c r="U57" i="22" s="1"/>
  <c r="V12" i="22"/>
  <c r="V57" i="22" s="1"/>
  <c r="W12" i="22"/>
  <c r="W57" i="22" s="1"/>
  <c r="X12" i="22"/>
  <c r="X57" i="22" s="1"/>
  <c r="Y12" i="22"/>
  <c r="Y57" i="22" s="1"/>
  <c r="Z12" i="22"/>
  <c r="Z57" i="22" s="1"/>
  <c r="AD12" i="22"/>
  <c r="AD57" i="22" s="1"/>
  <c r="AE12" i="22"/>
  <c r="AE57" i="22" s="1"/>
  <c r="AF12" i="22"/>
  <c r="AF57" i="22" s="1"/>
  <c r="AG12" i="22"/>
  <c r="AG57" i="22" s="1"/>
  <c r="AH12" i="22"/>
  <c r="AH57" i="22" s="1"/>
  <c r="AI12" i="22"/>
  <c r="AI57" i="22" s="1"/>
  <c r="AJ12" i="22"/>
  <c r="AJ57" i="22" s="1"/>
  <c r="AK12" i="22"/>
  <c r="AK57" i="22" s="1"/>
  <c r="AL12" i="22"/>
  <c r="AL57" i="22" s="1"/>
  <c r="AM12" i="22"/>
  <c r="AM57" i="22" s="1"/>
  <c r="AN12" i="22"/>
  <c r="AN57" i="22" s="1"/>
  <c r="AO12" i="22"/>
  <c r="AO57" i="22" s="1"/>
  <c r="AP12" i="22"/>
  <c r="AP57" i="22" s="1"/>
  <c r="AQ12" i="22"/>
  <c r="AQ57" i="22" s="1"/>
  <c r="AR12" i="22"/>
  <c r="AR57" i="22" s="1"/>
  <c r="F15" i="22"/>
  <c r="F60" i="22" s="1"/>
  <c r="G15" i="22"/>
  <c r="G60" i="22" s="1"/>
  <c r="H15" i="22"/>
  <c r="H60" i="22" s="1"/>
  <c r="I15" i="22"/>
  <c r="I60" i="22" s="1"/>
  <c r="J15" i="22"/>
  <c r="J60" i="22" s="1"/>
  <c r="K15" i="22"/>
  <c r="K60" i="22" s="1"/>
  <c r="L15" i="22"/>
  <c r="L60" i="22" s="1"/>
  <c r="O15" i="22"/>
  <c r="O60" i="22" s="1"/>
  <c r="T15" i="22"/>
  <c r="T60" i="22" s="1"/>
  <c r="U15" i="22"/>
  <c r="U60" i="22" s="1"/>
  <c r="V15" i="22"/>
  <c r="V60" i="22" s="1"/>
  <c r="W15" i="22"/>
  <c r="W60" i="22" s="1"/>
  <c r="X15" i="22"/>
  <c r="X60" i="22" s="1"/>
  <c r="Y15" i="22"/>
  <c r="Y60" i="22" s="1"/>
  <c r="Z15" i="22"/>
  <c r="Z60" i="22" s="1"/>
  <c r="AD15" i="22"/>
  <c r="AD60" i="22" s="1"/>
  <c r="AE15" i="22"/>
  <c r="AE60" i="22" s="1"/>
  <c r="AF15" i="22"/>
  <c r="AF60" i="22" s="1"/>
  <c r="AG15" i="22"/>
  <c r="AG60" i="22" s="1"/>
  <c r="AH15" i="22"/>
  <c r="AH60" i="22" s="1"/>
  <c r="AI15" i="22"/>
  <c r="AI60" i="22" s="1"/>
  <c r="AJ15" i="22"/>
  <c r="AJ60" i="22" s="1"/>
  <c r="AK15" i="22"/>
  <c r="AK60" i="22" s="1"/>
  <c r="AL15" i="22"/>
  <c r="AL60" i="22" s="1"/>
  <c r="AM15" i="22"/>
  <c r="AM60" i="22" s="1"/>
  <c r="AN15" i="22"/>
  <c r="AN60" i="22" s="1"/>
  <c r="AO15" i="22"/>
  <c r="AO60" i="22" s="1"/>
  <c r="AP15" i="22"/>
  <c r="AP60" i="22" s="1"/>
  <c r="AQ15" i="22"/>
  <c r="AQ60" i="22" s="1"/>
  <c r="AR15" i="22"/>
  <c r="AR60" i="22" s="1"/>
  <c r="F20" i="22"/>
  <c r="F65" i="22" s="1"/>
  <c r="G20" i="22"/>
  <c r="G65" i="22" s="1"/>
  <c r="H20" i="22"/>
  <c r="H65" i="22" s="1"/>
  <c r="I20" i="22"/>
  <c r="I65" i="22" s="1"/>
  <c r="J20" i="22"/>
  <c r="J65" i="22" s="1"/>
  <c r="K20" i="22"/>
  <c r="K65" i="22" s="1"/>
  <c r="L20" i="22"/>
  <c r="L65" i="22" s="1"/>
  <c r="O20" i="22"/>
  <c r="O65" i="22" s="1"/>
  <c r="T20" i="22"/>
  <c r="T65" i="22" s="1"/>
  <c r="U20" i="22"/>
  <c r="U65" i="22" s="1"/>
  <c r="V20" i="22"/>
  <c r="V65" i="22" s="1"/>
  <c r="W20" i="22"/>
  <c r="W65" i="22" s="1"/>
  <c r="X20" i="22"/>
  <c r="X65" i="22" s="1"/>
  <c r="Y20" i="22"/>
  <c r="Y65" i="22" s="1"/>
  <c r="Z20" i="22"/>
  <c r="Z65" i="22" s="1"/>
  <c r="AD20" i="22"/>
  <c r="AD65" i="22" s="1"/>
  <c r="AE20" i="22"/>
  <c r="AE65" i="22" s="1"/>
  <c r="AF20" i="22"/>
  <c r="AF65" i="22" s="1"/>
  <c r="AG20" i="22"/>
  <c r="AG65" i="22" s="1"/>
  <c r="AH20" i="22"/>
  <c r="AH65" i="22" s="1"/>
  <c r="AI20" i="22"/>
  <c r="AI65" i="22" s="1"/>
  <c r="AJ20" i="22"/>
  <c r="AJ65" i="22" s="1"/>
  <c r="AK20" i="22"/>
  <c r="AK65" i="22" s="1"/>
  <c r="AL20" i="22"/>
  <c r="AL65" i="22" s="1"/>
  <c r="AM20" i="22"/>
  <c r="AM65" i="22" s="1"/>
  <c r="AN20" i="22"/>
  <c r="AN65" i="22" s="1"/>
  <c r="AO20" i="22"/>
  <c r="AO65" i="22" s="1"/>
  <c r="AP20" i="22"/>
  <c r="AP65" i="22" s="1"/>
  <c r="AQ20" i="22"/>
  <c r="AQ65" i="22" s="1"/>
  <c r="AR20" i="22"/>
  <c r="AR65" i="22" s="1"/>
  <c r="F21" i="22"/>
  <c r="F66" i="22" s="1"/>
  <c r="G21" i="22"/>
  <c r="G66" i="22" s="1"/>
  <c r="H21" i="22"/>
  <c r="H66" i="22" s="1"/>
  <c r="I21" i="22"/>
  <c r="I66" i="22" s="1"/>
  <c r="J21" i="22"/>
  <c r="J66" i="22" s="1"/>
  <c r="K21" i="22"/>
  <c r="K66" i="22" s="1"/>
  <c r="L21" i="22"/>
  <c r="L66" i="22" s="1"/>
  <c r="O21" i="22"/>
  <c r="O66" i="22" s="1"/>
  <c r="T21" i="22"/>
  <c r="T66" i="22" s="1"/>
  <c r="U21" i="22"/>
  <c r="U66" i="22" s="1"/>
  <c r="V21" i="22"/>
  <c r="V66" i="22" s="1"/>
  <c r="W21" i="22"/>
  <c r="W66" i="22" s="1"/>
  <c r="X21" i="22"/>
  <c r="X66" i="22" s="1"/>
  <c r="Y21" i="22"/>
  <c r="Y66" i="22" s="1"/>
  <c r="Z21" i="22"/>
  <c r="Z66" i="22" s="1"/>
  <c r="AD21" i="22"/>
  <c r="AD66" i="22" s="1"/>
  <c r="AE21" i="22"/>
  <c r="AE66" i="22" s="1"/>
  <c r="AF21" i="22"/>
  <c r="AF66" i="22" s="1"/>
  <c r="AG21" i="22"/>
  <c r="AG66" i="22" s="1"/>
  <c r="AH21" i="22"/>
  <c r="AH66" i="22" s="1"/>
  <c r="AI21" i="22"/>
  <c r="AI66" i="22" s="1"/>
  <c r="AJ21" i="22"/>
  <c r="AJ66" i="22" s="1"/>
  <c r="AK21" i="22"/>
  <c r="AK66" i="22" s="1"/>
  <c r="AL21" i="22"/>
  <c r="AL66" i="22" s="1"/>
  <c r="AM21" i="22"/>
  <c r="AM66" i="22" s="1"/>
  <c r="AN21" i="22"/>
  <c r="AN66" i="22" s="1"/>
  <c r="AO21" i="22"/>
  <c r="AO66" i="22" s="1"/>
  <c r="AP21" i="22"/>
  <c r="AP66" i="22" s="1"/>
  <c r="AQ21" i="22"/>
  <c r="AQ66" i="22" s="1"/>
  <c r="AR21" i="22"/>
  <c r="AR66" i="22" s="1"/>
  <c r="F22" i="22"/>
  <c r="F67" i="22" s="1"/>
  <c r="G22" i="22"/>
  <c r="G67" i="22" s="1"/>
  <c r="H22" i="22"/>
  <c r="H67" i="22" s="1"/>
  <c r="I22" i="22"/>
  <c r="I67" i="22" s="1"/>
  <c r="J22" i="22"/>
  <c r="J67" i="22" s="1"/>
  <c r="K22" i="22"/>
  <c r="K67" i="22" s="1"/>
  <c r="L22" i="22"/>
  <c r="L67" i="22" s="1"/>
  <c r="O22" i="22"/>
  <c r="O67" i="22" s="1"/>
  <c r="T22" i="22"/>
  <c r="T67" i="22" s="1"/>
  <c r="U22" i="22"/>
  <c r="U67" i="22" s="1"/>
  <c r="V22" i="22"/>
  <c r="V67" i="22" s="1"/>
  <c r="W22" i="22"/>
  <c r="W67" i="22" s="1"/>
  <c r="X22" i="22"/>
  <c r="X67" i="22" s="1"/>
  <c r="Y22" i="22"/>
  <c r="Y67" i="22" s="1"/>
  <c r="Z22" i="22"/>
  <c r="Z67" i="22" s="1"/>
  <c r="AD22" i="22"/>
  <c r="AD67" i="22" s="1"/>
  <c r="AE22" i="22"/>
  <c r="AE67" i="22" s="1"/>
  <c r="AF22" i="22"/>
  <c r="AF67" i="22" s="1"/>
  <c r="AG22" i="22"/>
  <c r="AG67" i="22" s="1"/>
  <c r="AH22" i="22"/>
  <c r="AH67" i="22" s="1"/>
  <c r="AI22" i="22"/>
  <c r="AI67" i="22" s="1"/>
  <c r="AJ22" i="22"/>
  <c r="AJ67" i="22" s="1"/>
  <c r="AK22" i="22"/>
  <c r="AK67" i="22" s="1"/>
  <c r="AL22" i="22"/>
  <c r="AL67" i="22" s="1"/>
  <c r="AM22" i="22"/>
  <c r="AM67" i="22" s="1"/>
  <c r="AN22" i="22"/>
  <c r="AN67" i="22" s="1"/>
  <c r="AO22" i="22"/>
  <c r="AO67" i="22" s="1"/>
  <c r="AP22" i="22"/>
  <c r="AP67" i="22" s="1"/>
  <c r="AQ22" i="22"/>
  <c r="AQ67" i="22" s="1"/>
  <c r="AR22" i="22"/>
  <c r="AR67" i="22" s="1"/>
  <c r="F23" i="22"/>
  <c r="F68" i="22" s="1"/>
  <c r="G23" i="22"/>
  <c r="G68" i="22" s="1"/>
  <c r="H23" i="22"/>
  <c r="H68" i="22" s="1"/>
  <c r="I23" i="22"/>
  <c r="I68" i="22" s="1"/>
  <c r="J23" i="22"/>
  <c r="J68" i="22" s="1"/>
  <c r="K23" i="22"/>
  <c r="K68" i="22" s="1"/>
  <c r="L23" i="22"/>
  <c r="L68" i="22" s="1"/>
  <c r="O23" i="22"/>
  <c r="O68" i="22" s="1"/>
  <c r="T23" i="22"/>
  <c r="T68" i="22" s="1"/>
  <c r="U23" i="22"/>
  <c r="U68" i="22" s="1"/>
  <c r="V23" i="22"/>
  <c r="V68" i="22" s="1"/>
  <c r="W23" i="22"/>
  <c r="W68" i="22" s="1"/>
  <c r="X23" i="22"/>
  <c r="X68" i="22" s="1"/>
  <c r="Y23" i="22"/>
  <c r="Y68" i="22" s="1"/>
  <c r="Z23" i="22"/>
  <c r="Z68" i="22" s="1"/>
  <c r="AD23" i="22"/>
  <c r="AD68" i="22" s="1"/>
  <c r="AE23" i="22"/>
  <c r="AE68" i="22" s="1"/>
  <c r="AF23" i="22"/>
  <c r="AF68" i="22" s="1"/>
  <c r="AG23" i="22"/>
  <c r="AG68" i="22" s="1"/>
  <c r="AH23" i="22"/>
  <c r="AH68" i="22" s="1"/>
  <c r="AI23" i="22"/>
  <c r="AI68" i="22" s="1"/>
  <c r="AJ23" i="22"/>
  <c r="AJ68" i="22" s="1"/>
  <c r="AK23" i="22"/>
  <c r="AK68" i="22" s="1"/>
  <c r="AL23" i="22"/>
  <c r="AL68" i="22" s="1"/>
  <c r="AM23" i="22"/>
  <c r="AM68" i="22" s="1"/>
  <c r="AN23" i="22"/>
  <c r="AN68" i="22" s="1"/>
  <c r="AO23" i="22"/>
  <c r="AO68" i="22" s="1"/>
  <c r="AP23" i="22"/>
  <c r="AP68" i="22" s="1"/>
  <c r="AQ23" i="22"/>
  <c r="AQ68" i="22" s="1"/>
  <c r="AR23" i="22"/>
  <c r="AR68" i="22" s="1"/>
  <c r="F24" i="22"/>
  <c r="F69" i="22" s="1"/>
  <c r="G24" i="22"/>
  <c r="G69" i="22" s="1"/>
  <c r="H24" i="22"/>
  <c r="H69" i="22" s="1"/>
  <c r="I24" i="22"/>
  <c r="I69" i="22" s="1"/>
  <c r="J24" i="22"/>
  <c r="J69" i="22" s="1"/>
  <c r="K24" i="22"/>
  <c r="K69" i="22" s="1"/>
  <c r="L24" i="22"/>
  <c r="L69" i="22" s="1"/>
  <c r="O24" i="22"/>
  <c r="O69" i="22" s="1"/>
  <c r="T24" i="22"/>
  <c r="T69" i="22" s="1"/>
  <c r="U24" i="22"/>
  <c r="U69" i="22" s="1"/>
  <c r="V24" i="22"/>
  <c r="V69" i="22" s="1"/>
  <c r="W24" i="22"/>
  <c r="W69" i="22" s="1"/>
  <c r="X24" i="22"/>
  <c r="X69" i="22" s="1"/>
  <c r="Y24" i="22"/>
  <c r="Y69" i="22" s="1"/>
  <c r="Z24" i="22"/>
  <c r="Z69" i="22" s="1"/>
  <c r="AD24" i="22"/>
  <c r="AD69" i="22" s="1"/>
  <c r="AE24" i="22"/>
  <c r="AE69" i="22" s="1"/>
  <c r="AF24" i="22"/>
  <c r="AF69" i="22" s="1"/>
  <c r="AG24" i="22"/>
  <c r="AG69" i="22" s="1"/>
  <c r="AH24" i="22"/>
  <c r="AH69" i="22" s="1"/>
  <c r="AI24" i="22"/>
  <c r="AI69" i="22" s="1"/>
  <c r="AJ24" i="22"/>
  <c r="AJ69" i="22" s="1"/>
  <c r="AK24" i="22"/>
  <c r="AK69" i="22" s="1"/>
  <c r="AL24" i="22"/>
  <c r="AL69" i="22" s="1"/>
  <c r="AM24" i="22"/>
  <c r="AM69" i="22" s="1"/>
  <c r="AN24" i="22"/>
  <c r="AN69" i="22" s="1"/>
  <c r="AO24" i="22"/>
  <c r="AO69" i="22" s="1"/>
  <c r="AP24" i="22"/>
  <c r="AP69" i="22" s="1"/>
  <c r="AQ24" i="22"/>
  <c r="AQ69" i="22" s="1"/>
  <c r="AR24" i="22"/>
  <c r="AR69" i="22" s="1"/>
  <c r="F25" i="22"/>
  <c r="F70" i="22" s="1"/>
  <c r="G25" i="22"/>
  <c r="G70" i="22" s="1"/>
  <c r="H25" i="22"/>
  <c r="H70" i="22" s="1"/>
  <c r="I25" i="22"/>
  <c r="I70" i="22" s="1"/>
  <c r="J25" i="22"/>
  <c r="J70" i="22" s="1"/>
  <c r="K25" i="22"/>
  <c r="K70" i="22" s="1"/>
  <c r="L25" i="22"/>
  <c r="L70" i="22" s="1"/>
  <c r="O25" i="22"/>
  <c r="O70" i="22" s="1"/>
  <c r="T25" i="22"/>
  <c r="T70" i="22" s="1"/>
  <c r="U25" i="22"/>
  <c r="U70" i="22" s="1"/>
  <c r="V25" i="22"/>
  <c r="V70" i="22" s="1"/>
  <c r="W25" i="22"/>
  <c r="W70" i="22" s="1"/>
  <c r="X25" i="22"/>
  <c r="X70" i="22" s="1"/>
  <c r="Y25" i="22"/>
  <c r="Y70" i="22" s="1"/>
  <c r="Z25" i="22"/>
  <c r="Z70" i="22" s="1"/>
  <c r="AD25" i="22"/>
  <c r="AD70" i="22" s="1"/>
  <c r="AE25" i="22"/>
  <c r="AE70" i="22" s="1"/>
  <c r="AF25" i="22"/>
  <c r="AF70" i="22" s="1"/>
  <c r="AG25" i="22"/>
  <c r="AG70" i="22" s="1"/>
  <c r="AH25" i="22"/>
  <c r="AH70" i="22" s="1"/>
  <c r="AI25" i="22"/>
  <c r="AI70" i="22" s="1"/>
  <c r="AJ25" i="22"/>
  <c r="AJ70" i="22" s="1"/>
  <c r="AK25" i="22"/>
  <c r="AK70" i="22" s="1"/>
  <c r="AL25" i="22"/>
  <c r="AL70" i="22" s="1"/>
  <c r="AM25" i="22"/>
  <c r="AM70" i="22" s="1"/>
  <c r="AN25" i="22"/>
  <c r="AN70" i="22" s="1"/>
  <c r="AO25" i="22"/>
  <c r="AO70" i="22" s="1"/>
  <c r="AP25" i="22"/>
  <c r="AP70" i="22" s="1"/>
  <c r="AQ25" i="22"/>
  <c r="AQ70" i="22" s="1"/>
  <c r="AR25" i="22"/>
  <c r="AR70" i="22" s="1"/>
  <c r="F26" i="22"/>
  <c r="F71" i="22" s="1"/>
  <c r="G26" i="22"/>
  <c r="G71" i="22" s="1"/>
  <c r="H26" i="22"/>
  <c r="H71" i="22" s="1"/>
  <c r="I26" i="22"/>
  <c r="I71" i="22" s="1"/>
  <c r="J26" i="22"/>
  <c r="J71" i="22" s="1"/>
  <c r="K26" i="22"/>
  <c r="K71" i="22" s="1"/>
  <c r="L26" i="22"/>
  <c r="L71" i="22" s="1"/>
  <c r="O26" i="22"/>
  <c r="O71" i="22" s="1"/>
  <c r="T26" i="22"/>
  <c r="T71" i="22" s="1"/>
  <c r="U26" i="22"/>
  <c r="U71" i="22" s="1"/>
  <c r="V26" i="22"/>
  <c r="V71" i="22" s="1"/>
  <c r="W26" i="22"/>
  <c r="W71" i="22" s="1"/>
  <c r="X26" i="22"/>
  <c r="X71" i="22" s="1"/>
  <c r="Y26" i="22"/>
  <c r="Y71" i="22" s="1"/>
  <c r="Z26" i="22"/>
  <c r="Z71" i="22" s="1"/>
  <c r="AD26" i="22"/>
  <c r="AD71" i="22" s="1"/>
  <c r="AE26" i="22"/>
  <c r="AE71" i="22" s="1"/>
  <c r="AF26" i="22"/>
  <c r="AF71" i="22" s="1"/>
  <c r="AG26" i="22"/>
  <c r="AG71" i="22" s="1"/>
  <c r="AH26" i="22"/>
  <c r="AH71" i="22" s="1"/>
  <c r="AI26" i="22"/>
  <c r="AI71" i="22" s="1"/>
  <c r="AJ26" i="22"/>
  <c r="AJ71" i="22" s="1"/>
  <c r="AK26" i="22"/>
  <c r="AK71" i="22" s="1"/>
  <c r="AL26" i="22"/>
  <c r="AL71" i="22" s="1"/>
  <c r="AM26" i="22"/>
  <c r="AM71" i="22" s="1"/>
  <c r="AN26" i="22"/>
  <c r="AN71" i="22" s="1"/>
  <c r="AO26" i="22"/>
  <c r="AO71" i="22" s="1"/>
  <c r="AP26" i="22"/>
  <c r="AP71" i="22" s="1"/>
  <c r="AQ26" i="22"/>
  <c r="AQ71" i="22" s="1"/>
  <c r="AR26" i="22"/>
  <c r="AR71" i="22" s="1"/>
  <c r="F30" i="22"/>
  <c r="F75" i="22" s="1"/>
  <c r="G30" i="22"/>
  <c r="G75" i="22" s="1"/>
  <c r="H30" i="22"/>
  <c r="H75" i="22" s="1"/>
  <c r="I30" i="22"/>
  <c r="I75" i="22" s="1"/>
  <c r="J30" i="22"/>
  <c r="J75" i="22" s="1"/>
  <c r="K30" i="22"/>
  <c r="K75" i="22" s="1"/>
  <c r="L30" i="22"/>
  <c r="L75" i="22" s="1"/>
  <c r="O30" i="22"/>
  <c r="O75" i="22" s="1"/>
  <c r="T30" i="22"/>
  <c r="T75" i="22" s="1"/>
  <c r="U30" i="22"/>
  <c r="U75" i="22" s="1"/>
  <c r="V30" i="22"/>
  <c r="V75" i="22" s="1"/>
  <c r="W30" i="22"/>
  <c r="W75" i="22" s="1"/>
  <c r="X30" i="22"/>
  <c r="X75" i="22" s="1"/>
  <c r="Y30" i="22"/>
  <c r="Y75" i="22" s="1"/>
  <c r="Z30" i="22"/>
  <c r="Z75" i="22" s="1"/>
  <c r="AD30" i="22"/>
  <c r="AD75" i="22" s="1"/>
  <c r="AE30" i="22"/>
  <c r="AE75" i="22" s="1"/>
  <c r="AF30" i="22"/>
  <c r="AF75" i="22" s="1"/>
  <c r="AG30" i="22"/>
  <c r="AG75" i="22" s="1"/>
  <c r="AH30" i="22"/>
  <c r="AH75" i="22" s="1"/>
  <c r="AI30" i="22"/>
  <c r="AI75" i="22" s="1"/>
  <c r="AJ30" i="22"/>
  <c r="AJ75" i="22" s="1"/>
  <c r="AK30" i="22"/>
  <c r="AK75" i="22" s="1"/>
  <c r="AL30" i="22"/>
  <c r="AL75" i="22" s="1"/>
  <c r="AM30" i="22"/>
  <c r="AM75" i="22" s="1"/>
  <c r="AN30" i="22"/>
  <c r="AN75" i="22" s="1"/>
  <c r="AO30" i="22"/>
  <c r="AO75" i="22" s="1"/>
  <c r="AP30" i="22"/>
  <c r="AP75" i="22" s="1"/>
  <c r="AQ30" i="22"/>
  <c r="AQ75" i="22" s="1"/>
  <c r="AR30" i="22"/>
  <c r="AR75" i="22" s="1"/>
  <c r="F31" i="22"/>
  <c r="F76" i="22" s="1"/>
  <c r="G31" i="22"/>
  <c r="G76" i="22" s="1"/>
  <c r="H31" i="22"/>
  <c r="H76" i="22" s="1"/>
  <c r="I31" i="22"/>
  <c r="I76" i="22" s="1"/>
  <c r="J31" i="22"/>
  <c r="J76" i="22" s="1"/>
  <c r="K31" i="22"/>
  <c r="K76" i="22" s="1"/>
  <c r="L31" i="22"/>
  <c r="L76" i="22" s="1"/>
  <c r="O31" i="22"/>
  <c r="O76" i="22" s="1"/>
  <c r="T31" i="22"/>
  <c r="T76" i="22" s="1"/>
  <c r="U31" i="22"/>
  <c r="U76" i="22" s="1"/>
  <c r="V31" i="22"/>
  <c r="V76" i="22" s="1"/>
  <c r="W31" i="22"/>
  <c r="W76" i="22" s="1"/>
  <c r="X31" i="22"/>
  <c r="X76" i="22" s="1"/>
  <c r="Y31" i="22"/>
  <c r="Y76" i="22" s="1"/>
  <c r="Z31" i="22"/>
  <c r="Z76" i="22" s="1"/>
  <c r="AD31" i="22"/>
  <c r="AD76" i="22" s="1"/>
  <c r="AE31" i="22"/>
  <c r="AE76" i="22" s="1"/>
  <c r="AF31" i="22"/>
  <c r="AF76" i="22" s="1"/>
  <c r="AG31" i="22"/>
  <c r="AG76" i="22" s="1"/>
  <c r="AH31" i="22"/>
  <c r="AH76" i="22" s="1"/>
  <c r="AI31" i="22"/>
  <c r="AI76" i="22" s="1"/>
  <c r="AJ31" i="22"/>
  <c r="AJ76" i="22" s="1"/>
  <c r="AK31" i="22"/>
  <c r="AK76" i="22" s="1"/>
  <c r="AL31" i="22"/>
  <c r="AL76" i="22" s="1"/>
  <c r="AM31" i="22"/>
  <c r="AM76" i="22" s="1"/>
  <c r="AN31" i="22"/>
  <c r="AN76" i="22" s="1"/>
  <c r="AO31" i="22"/>
  <c r="AO76" i="22" s="1"/>
  <c r="AP31" i="22"/>
  <c r="AP76" i="22" s="1"/>
  <c r="AQ31" i="22"/>
  <c r="AQ76" i="22" s="1"/>
  <c r="AR31" i="22"/>
  <c r="AR76" i="22" s="1"/>
  <c r="F32" i="22"/>
  <c r="F77" i="22" s="1"/>
  <c r="G32" i="22"/>
  <c r="G77" i="22" s="1"/>
  <c r="H32" i="22"/>
  <c r="H77" i="22" s="1"/>
  <c r="I32" i="22"/>
  <c r="I77" i="22" s="1"/>
  <c r="J32" i="22"/>
  <c r="J77" i="22" s="1"/>
  <c r="K32" i="22"/>
  <c r="K77" i="22" s="1"/>
  <c r="L32" i="22"/>
  <c r="L77" i="22" s="1"/>
  <c r="O32" i="22"/>
  <c r="O77" i="22" s="1"/>
  <c r="T32" i="22"/>
  <c r="T77" i="22" s="1"/>
  <c r="U32" i="22"/>
  <c r="U77" i="22" s="1"/>
  <c r="V32" i="22"/>
  <c r="V77" i="22" s="1"/>
  <c r="W32" i="22"/>
  <c r="W77" i="22" s="1"/>
  <c r="X32" i="22"/>
  <c r="X77" i="22" s="1"/>
  <c r="Y32" i="22"/>
  <c r="Y77" i="22" s="1"/>
  <c r="Z32" i="22"/>
  <c r="Z77" i="22" s="1"/>
  <c r="AD32" i="22"/>
  <c r="AD77" i="22" s="1"/>
  <c r="AE32" i="22"/>
  <c r="AE77" i="22" s="1"/>
  <c r="AF32" i="22"/>
  <c r="AF77" i="22" s="1"/>
  <c r="AG32" i="22"/>
  <c r="AG77" i="22" s="1"/>
  <c r="AH32" i="22"/>
  <c r="AH77" i="22" s="1"/>
  <c r="AI32" i="22"/>
  <c r="AI77" i="22" s="1"/>
  <c r="AJ32" i="22"/>
  <c r="AJ77" i="22" s="1"/>
  <c r="AK32" i="22"/>
  <c r="AK77" i="22" s="1"/>
  <c r="AL32" i="22"/>
  <c r="AL77" i="22" s="1"/>
  <c r="AM32" i="22"/>
  <c r="AM77" i="22" s="1"/>
  <c r="AN32" i="22"/>
  <c r="AN77" i="22" s="1"/>
  <c r="AO32" i="22"/>
  <c r="AO77" i="22" s="1"/>
  <c r="AP32" i="22"/>
  <c r="AP77" i="22" s="1"/>
  <c r="AQ32" i="22"/>
  <c r="AQ77" i="22" s="1"/>
  <c r="AR32" i="22"/>
  <c r="AR77" i="22" s="1"/>
  <c r="F33" i="22"/>
  <c r="F78" i="22" s="1"/>
  <c r="G33" i="22"/>
  <c r="G78" i="22" s="1"/>
  <c r="H33" i="22"/>
  <c r="H78" i="22" s="1"/>
  <c r="I33" i="22"/>
  <c r="I78" i="22" s="1"/>
  <c r="J33" i="22"/>
  <c r="J78" i="22" s="1"/>
  <c r="K33" i="22"/>
  <c r="K78" i="22" s="1"/>
  <c r="L33" i="22"/>
  <c r="L78" i="22" s="1"/>
  <c r="O33" i="22"/>
  <c r="O78" i="22" s="1"/>
  <c r="T33" i="22"/>
  <c r="T78" i="22" s="1"/>
  <c r="U33" i="22"/>
  <c r="U78" i="22" s="1"/>
  <c r="V33" i="22"/>
  <c r="V78" i="22" s="1"/>
  <c r="W33" i="22"/>
  <c r="W78" i="22" s="1"/>
  <c r="X33" i="22"/>
  <c r="X78" i="22" s="1"/>
  <c r="Y33" i="22"/>
  <c r="Y78" i="22" s="1"/>
  <c r="Z33" i="22"/>
  <c r="Z78" i="22" s="1"/>
  <c r="AD33" i="22"/>
  <c r="AD78" i="22" s="1"/>
  <c r="AE33" i="22"/>
  <c r="AE78" i="22" s="1"/>
  <c r="AF33" i="22"/>
  <c r="AF78" i="22" s="1"/>
  <c r="AG33" i="22"/>
  <c r="AG78" i="22" s="1"/>
  <c r="AH33" i="22"/>
  <c r="AH78" i="22" s="1"/>
  <c r="AI33" i="22"/>
  <c r="AI78" i="22" s="1"/>
  <c r="AJ33" i="22"/>
  <c r="AJ78" i="22" s="1"/>
  <c r="AK33" i="22"/>
  <c r="AK78" i="22" s="1"/>
  <c r="AL33" i="22"/>
  <c r="AL78" i="22" s="1"/>
  <c r="AM33" i="22"/>
  <c r="AM78" i="22" s="1"/>
  <c r="AN33" i="22"/>
  <c r="AN78" i="22" s="1"/>
  <c r="AO33" i="22"/>
  <c r="AO78" i="22" s="1"/>
  <c r="AP33" i="22"/>
  <c r="AP78" i="22" s="1"/>
  <c r="AQ33" i="22"/>
  <c r="AQ78" i="22" s="1"/>
  <c r="AR33" i="22"/>
  <c r="AR78" i="22" s="1"/>
  <c r="F34" i="22"/>
  <c r="F79" i="22" s="1"/>
  <c r="G34" i="22"/>
  <c r="G79" i="22" s="1"/>
  <c r="H34" i="22"/>
  <c r="H79" i="22" s="1"/>
  <c r="I34" i="22"/>
  <c r="I79" i="22" s="1"/>
  <c r="J34" i="22"/>
  <c r="J79" i="22" s="1"/>
  <c r="K34" i="22"/>
  <c r="K79" i="22" s="1"/>
  <c r="L34" i="22"/>
  <c r="L79" i="22" s="1"/>
  <c r="O34" i="22"/>
  <c r="O79" i="22" s="1"/>
  <c r="T34" i="22"/>
  <c r="T79" i="22" s="1"/>
  <c r="U34" i="22"/>
  <c r="U79" i="22" s="1"/>
  <c r="V34" i="22"/>
  <c r="V79" i="22" s="1"/>
  <c r="W34" i="22"/>
  <c r="W79" i="22" s="1"/>
  <c r="X34" i="22"/>
  <c r="X79" i="22" s="1"/>
  <c r="Y34" i="22"/>
  <c r="Y79" i="22" s="1"/>
  <c r="Z34" i="22"/>
  <c r="Z79" i="22" s="1"/>
  <c r="AD34" i="22"/>
  <c r="AD79" i="22" s="1"/>
  <c r="AE34" i="22"/>
  <c r="AE79" i="22" s="1"/>
  <c r="AF34" i="22"/>
  <c r="AF79" i="22" s="1"/>
  <c r="AG34" i="22"/>
  <c r="AG79" i="22" s="1"/>
  <c r="AH34" i="22"/>
  <c r="AH79" i="22" s="1"/>
  <c r="AI34" i="22"/>
  <c r="AI79" i="22" s="1"/>
  <c r="AJ34" i="22"/>
  <c r="AJ79" i="22" s="1"/>
  <c r="AK34" i="22"/>
  <c r="AK79" i="22" s="1"/>
  <c r="AL34" i="22"/>
  <c r="AL79" i="22" s="1"/>
  <c r="AM34" i="22"/>
  <c r="AM79" i="22" s="1"/>
  <c r="AN34" i="22"/>
  <c r="AN79" i="22" s="1"/>
  <c r="AO34" i="22"/>
  <c r="AO79" i="22" s="1"/>
  <c r="AP34" i="22"/>
  <c r="AP79" i="22" s="1"/>
  <c r="AQ34" i="22"/>
  <c r="AQ79" i="22" s="1"/>
  <c r="AR34" i="22"/>
  <c r="AR79" i="22" s="1"/>
  <c r="F35" i="22"/>
  <c r="F80" i="22" s="1"/>
  <c r="G35" i="22"/>
  <c r="G80" i="22" s="1"/>
  <c r="H35" i="22"/>
  <c r="H80" i="22" s="1"/>
  <c r="I35" i="22"/>
  <c r="I80" i="22" s="1"/>
  <c r="J35" i="22"/>
  <c r="J80" i="22" s="1"/>
  <c r="K35" i="22"/>
  <c r="K80" i="22" s="1"/>
  <c r="L35" i="22"/>
  <c r="L80" i="22" s="1"/>
  <c r="O35" i="22"/>
  <c r="O80" i="22" s="1"/>
  <c r="T35" i="22"/>
  <c r="T80" i="22" s="1"/>
  <c r="U35" i="22"/>
  <c r="U80" i="22" s="1"/>
  <c r="V35" i="22"/>
  <c r="V80" i="22" s="1"/>
  <c r="W35" i="22"/>
  <c r="W80" i="22" s="1"/>
  <c r="X35" i="22"/>
  <c r="X80" i="22" s="1"/>
  <c r="Y35" i="22"/>
  <c r="Y80" i="22" s="1"/>
  <c r="Z35" i="22"/>
  <c r="Z80" i="22" s="1"/>
  <c r="AD35" i="22"/>
  <c r="AD80" i="22" s="1"/>
  <c r="AE35" i="22"/>
  <c r="AE80" i="22" s="1"/>
  <c r="AF35" i="22"/>
  <c r="AF80" i="22" s="1"/>
  <c r="AG35" i="22"/>
  <c r="AG80" i="22" s="1"/>
  <c r="AH35" i="22"/>
  <c r="AH80" i="22" s="1"/>
  <c r="AI35" i="22"/>
  <c r="AI80" i="22" s="1"/>
  <c r="AJ35" i="22"/>
  <c r="AJ80" i="22" s="1"/>
  <c r="AK35" i="22"/>
  <c r="AK80" i="22" s="1"/>
  <c r="AL35" i="22"/>
  <c r="AL80" i="22" s="1"/>
  <c r="AM35" i="22"/>
  <c r="AM80" i="22" s="1"/>
  <c r="AN35" i="22"/>
  <c r="AN80" i="22" s="1"/>
  <c r="AO35" i="22"/>
  <c r="AO80" i="22" s="1"/>
  <c r="AP35" i="22"/>
  <c r="AP80" i="22" s="1"/>
  <c r="AQ35" i="22"/>
  <c r="AQ80" i="22" s="1"/>
  <c r="AR35" i="22"/>
  <c r="AR80" i="22" s="1"/>
  <c r="F36" i="22"/>
  <c r="F81" i="22" s="1"/>
  <c r="G36" i="22"/>
  <c r="G81" i="22" s="1"/>
  <c r="H36" i="22"/>
  <c r="H81" i="22" s="1"/>
  <c r="I36" i="22"/>
  <c r="I81" i="22" s="1"/>
  <c r="J36" i="22"/>
  <c r="J81" i="22" s="1"/>
  <c r="K36" i="22"/>
  <c r="K81" i="22" s="1"/>
  <c r="L36" i="22"/>
  <c r="L81" i="22" s="1"/>
  <c r="O36" i="22"/>
  <c r="O81" i="22" s="1"/>
  <c r="T36" i="22"/>
  <c r="T81" i="22" s="1"/>
  <c r="U36" i="22"/>
  <c r="U81" i="22" s="1"/>
  <c r="V36" i="22"/>
  <c r="V81" i="22" s="1"/>
  <c r="W36" i="22"/>
  <c r="W81" i="22" s="1"/>
  <c r="X36" i="22"/>
  <c r="X81" i="22" s="1"/>
  <c r="Y36" i="22"/>
  <c r="Y81" i="22" s="1"/>
  <c r="Z36" i="22"/>
  <c r="Z81" i="22" s="1"/>
  <c r="AD36" i="22"/>
  <c r="AD81" i="22" s="1"/>
  <c r="AE36" i="22"/>
  <c r="AE81" i="22" s="1"/>
  <c r="AF36" i="22"/>
  <c r="AF81" i="22" s="1"/>
  <c r="AG36" i="22"/>
  <c r="AG81" i="22" s="1"/>
  <c r="AH36" i="22"/>
  <c r="AH81" i="22" s="1"/>
  <c r="AI36" i="22"/>
  <c r="AI81" i="22" s="1"/>
  <c r="AJ36" i="22"/>
  <c r="AJ81" i="22" s="1"/>
  <c r="AK36" i="22"/>
  <c r="AK81" i="22" s="1"/>
  <c r="AL36" i="22"/>
  <c r="AL81" i="22" s="1"/>
  <c r="AM36" i="22"/>
  <c r="AM81" i="22" s="1"/>
  <c r="AN36" i="22"/>
  <c r="AN81" i="22" s="1"/>
  <c r="AO36" i="22"/>
  <c r="AO81" i="22" s="1"/>
  <c r="AP36" i="22"/>
  <c r="AP81" i="22" s="1"/>
  <c r="AQ36" i="22"/>
  <c r="AQ81" i="22" s="1"/>
  <c r="AR36" i="22"/>
  <c r="AR81" i="22" s="1"/>
  <c r="F37" i="22"/>
  <c r="F82" i="22" s="1"/>
  <c r="G37" i="22"/>
  <c r="G82" i="22" s="1"/>
  <c r="H37" i="22"/>
  <c r="H82" i="22" s="1"/>
  <c r="I37" i="22"/>
  <c r="I82" i="22" s="1"/>
  <c r="J37" i="22"/>
  <c r="J82" i="22" s="1"/>
  <c r="K37" i="22"/>
  <c r="K82" i="22" s="1"/>
  <c r="L37" i="22"/>
  <c r="L82" i="22" s="1"/>
  <c r="O37" i="22"/>
  <c r="O82" i="22" s="1"/>
  <c r="T37" i="22"/>
  <c r="T82" i="22" s="1"/>
  <c r="U37" i="22"/>
  <c r="U82" i="22" s="1"/>
  <c r="V37" i="22"/>
  <c r="V82" i="22" s="1"/>
  <c r="W37" i="22"/>
  <c r="W82" i="22" s="1"/>
  <c r="X37" i="22"/>
  <c r="X82" i="22" s="1"/>
  <c r="Y37" i="22"/>
  <c r="Y82" i="22" s="1"/>
  <c r="Z37" i="22"/>
  <c r="Z82" i="22" s="1"/>
  <c r="AD37" i="22"/>
  <c r="AD82" i="22" s="1"/>
  <c r="AE37" i="22"/>
  <c r="AE82" i="22" s="1"/>
  <c r="AF37" i="22"/>
  <c r="AF82" i="22" s="1"/>
  <c r="AG37" i="22"/>
  <c r="AG82" i="22" s="1"/>
  <c r="AH37" i="22"/>
  <c r="AH82" i="22" s="1"/>
  <c r="AI37" i="22"/>
  <c r="AI82" i="22" s="1"/>
  <c r="AJ37" i="22"/>
  <c r="AJ82" i="22" s="1"/>
  <c r="AK37" i="22"/>
  <c r="AK82" i="22" s="1"/>
  <c r="AL37" i="22"/>
  <c r="AL82" i="22" s="1"/>
  <c r="AM37" i="22"/>
  <c r="AM82" i="22" s="1"/>
  <c r="AN37" i="22"/>
  <c r="AN82" i="22" s="1"/>
  <c r="AO37" i="22"/>
  <c r="AO82" i="22" s="1"/>
  <c r="AP37" i="22"/>
  <c r="AP82" i="22" s="1"/>
  <c r="AQ37" i="22"/>
  <c r="AQ82" i="22" s="1"/>
  <c r="AR37" i="22"/>
  <c r="AR82" i="22" s="1"/>
  <c r="F38" i="22"/>
  <c r="F83" i="22" s="1"/>
  <c r="G38" i="22"/>
  <c r="G83" i="22" s="1"/>
  <c r="H38" i="22"/>
  <c r="H83" i="22" s="1"/>
  <c r="I38" i="22"/>
  <c r="I83" i="22" s="1"/>
  <c r="J38" i="22"/>
  <c r="J83" i="22" s="1"/>
  <c r="K38" i="22"/>
  <c r="K83" i="22" s="1"/>
  <c r="L38" i="22"/>
  <c r="L83" i="22" s="1"/>
  <c r="O38" i="22"/>
  <c r="O83" i="22" s="1"/>
  <c r="T38" i="22"/>
  <c r="T83" i="22" s="1"/>
  <c r="U38" i="22"/>
  <c r="U83" i="22" s="1"/>
  <c r="V38" i="22"/>
  <c r="V83" i="22" s="1"/>
  <c r="W38" i="22"/>
  <c r="W83" i="22" s="1"/>
  <c r="X38" i="22"/>
  <c r="X83" i="22" s="1"/>
  <c r="Y38" i="22"/>
  <c r="Y83" i="22" s="1"/>
  <c r="Z38" i="22"/>
  <c r="Z83" i="22" s="1"/>
  <c r="AD38" i="22"/>
  <c r="AD83" i="22" s="1"/>
  <c r="AE38" i="22"/>
  <c r="AE83" i="22" s="1"/>
  <c r="AF38" i="22"/>
  <c r="AF83" i="22" s="1"/>
  <c r="AG38" i="22"/>
  <c r="AG83" i="22" s="1"/>
  <c r="AH38" i="22"/>
  <c r="AH83" i="22" s="1"/>
  <c r="AI38" i="22"/>
  <c r="AI83" i="22" s="1"/>
  <c r="AJ38" i="22"/>
  <c r="AJ83" i="22" s="1"/>
  <c r="AK38" i="22"/>
  <c r="AK83" i="22" s="1"/>
  <c r="AL38" i="22"/>
  <c r="AL83" i="22" s="1"/>
  <c r="AM38" i="22"/>
  <c r="AM83" i="22" s="1"/>
  <c r="AN38" i="22"/>
  <c r="AN83" i="22" s="1"/>
  <c r="AO38" i="22"/>
  <c r="AO83" i="22" s="1"/>
  <c r="AP38" i="22"/>
  <c r="AP83" i="22" s="1"/>
  <c r="AQ38" i="22"/>
  <c r="AQ83" i="22" s="1"/>
  <c r="AR38" i="22"/>
  <c r="AR83" i="22" s="1"/>
  <c r="F39" i="22"/>
  <c r="F84" i="22" s="1"/>
  <c r="G39" i="22"/>
  <c r="G84" i="22" s="1"/>
  <c r="H39" i="22"/>
  <c r="H84" i="22" s="1"/>
  <c r="I39" i="22"/>
  <c r="I84" i="22" s="1"/>
  <c r="J39" i="22"/>
  <c r="J84" i="22" s="1"/>
  <c r="K39" i="22"/>
  <c r="K84" i="22" s="1"/>
  <c r="L39" i="22"/>
  <c r="L84" i="22" s="1"/>
  <c r="O39" i="22"/>
  <c r="O84" i="22" s="1"/>
  <c r="T39" i="22"/>
  <c r="T84" i="22" s="1"/>
  <c r="U39" i="22"/>
  <c r="U84" i="22" s="1"/>
  <c r="V39" i="22"/>
  <c r="V84" i="22" s="1"/>
  <c r="W39" i="22"/>
  <c r="W84" i="22" s="1"/>
  <c r="X39" i="22"/>
  <c r="X84" i="22" s="1"/>
  <c r="Y39" i="22"/>
  <c r="Y84" i="22" s="1"/>
  <c r="Z39" i="22"/>
  <c r="Z84" i="22" s="1"/>
  <c r="AD39" i="22"/>
  <c r="AD84" i="22" s="1"/>
  <c r="AE39" i="22"/>
  <c r="AE84" i="22" s="1"/>
  <c r="AF39" i="22"/>
  <c r="AF84" i="22" s="1"/>
  <c r="AG39" i="22"/>
  <c r="AG84" i="22" s="1"/>
  <c r="AH39" i="22"/>
  <c r="AH84" i="22" s="1"/>
  <c r="AI39" i="22"/>
  <c r="AI84" i="22" s="1"/>
  <c r="AJ39" i="22"/>
  <c r="AJ84" i="22" s="1"/>
  <c r="AK39" i="22"/>
  <c r="AK84" i="22" s="1"/>
  <c r="AL39" i="22"/>
  <c r="AL84" i="22" s="1"/>
  <c r="AM39" i="22"/>
  <c r="AM84" i="22" s="1"/>
  <c r="AN39" i="22"/>
  <c r="AN84" i="22" s="1"/>
  <c r="AO39" i="22"/>
  <c r="AO84" i="22" s="1"/>
  <c r="AP39" i="22"/>
  <c r="AP84" i="22" s="1"/>
  <c r="AQ39" i="22"/>
  <c r="AQ84" i="22" s="1"/>
  <c r="AR39" i="22"/>
  <c r="AR84" i="22" s="1"/>
  <c r="F40" i="22"/>
  <c r="F85" i="22" s="1"/>
  <c r="G40" i="22"/>
  <c r="G85" i="22" s="1"/>
  <c r="H40" i="22"/>
  <c r="H85" i="22" s="1"/>
  <c r="I40" i="22"/>
  <c r="I85" i="22" s="1"/>
  <c r="J40" i="22"/>
  <c r="J85" i="22" s="1"/>
  <c r="K40" i="22"/>
  <c r="K85" i="22" s="1"/>
  <c r="L40" i="22"/>
  <c r="L85" i="22" s="1"/>
  <c r="O40" i="22"/>
  <c r="O85" i="22" s="1"/>
  <c r="T40" i="22"/>
  <c r="T85" i="22" s="1"/>
  <c r="U40" i="22"/>
  <c r="U85" i="22" s="1"/>
  <c r="V40" i="22"/>
  <c r="V85" i="22" s="1"/>
  <c r="W40" i="22"/>
  <c r="W85" i="22" s="1"/>
  <c r="X40" i="22"/>
  <c r="X85" i="22" s="1"/>
  <c r="Y40" i="22"/>
  <c r="Y85" i="22" s="1"/>
  <c r="Z40" i="22"/>
  <c r="Z85" i="22" s="1"/>
  <c r="AD40" i="22"/>
  <c r="AD85" i="22" s="1"/>
  <c r="AE40" i="22"/>
  <c r="AE85" i="22" s="1"/>
  <c r="AF40" i="22"/>
  <c r="AF85" i="22" s="1"/>
  <c r="AG40" i="22"/>
  <c r="AG85" i="22" s="1"/>
  <c r="AH40" i="22"/>
  <c r="AH85" i="22" s="1"/>
  <c r="AI40" i="22"/>
  <c r="AI85" i="22" s="1"/>
  <c r="AJ40" i="22"/>
  <c r="AJ85" i="22" s="1"/>
  <c r="AK40" i="22"/>
  <c r="AK85" i="22" s="1"/>
  <c r="AL40" i="22"/>
  <c r="AL85" i="22" s="1"/>
  <c r="AM40" i="22"/>
  <c r="AM85" i="22" s="1"/>
  <c r="AN40" i="22"/>
  <c r="AN85" i="22" s="1"/>
  <c r="AO40" i="22"/>
  <c r="AO85" i="22" s="1"/>
  <c r="AP40" i="22"/>
  <c r="AP85" i="22" s="1"/>
  <c r="AQ40" i="22"/>
  <c r="AQ85" i="22" s="1"/>
  <c r="AR40" i="22"/>
  <c r="AR85" i="22" s="1"/>
  <c r="F41" i="22"/>
  <c r="F86" i="22" s="1"/>
  <c r="G41" i="22"/>
  <c r="G86" i="22" s="1"/>
  <c r="H41" i="22"/>
  <c r="H86" i="22" s="1"/>
  <c r="I41" i="22"/>
  <c r="I86" i="22" s="1"/>
  <c r="J41" i="22"/>
  <c r="J86" i="22" s="1"/>
  <c r="K41" i="22"/>
  <c r="K86" i="22" s="1"/>
  <c r="L41" i="22"/>
  <c r="L86" i="22" s="1"/>
  <c r="O41" i="22"/>
  <c r="O86" i="22" s="1"/>
  <c r="T41" i="22"/>
  <c r="T86" i="22" s="1"/>
  <c r="U41" i="22"/>
  <c r="U86" i="22" s="1"/>
  <c r="V41" i="22"/>
  <c r="V86" i="22" s="1"/>
  <c r="W41" i="22"/>
  <c r="W86" i="22" s="1"/>
  <c r="X41" i="22"/>
  <c r="X86" i="22" s="1"/>
  <c r="Y41" i="22"/>
  <c r="Y86" i="22" s="1"/>
  <c r="Z41" i="22"/>
  <c r="Z86" i="22" s="1"/>
  <c r="AD41" i="22"/>
  <c r="AD86" i="22" s="1"/>
  <c r="AE41" i="22"/>
  <c r="AE86" i="22" s="1"/>
  <c r="AF41" i="22"/>
  <c r="AF86" i="22" s="1"/>
  <c r="AG41" i="22"/>
  <c r="AG86" i="22" s="1"/>
  <c r="AH41" i="22"/>
  <c r="AH86" i="22" s="1"/>
  <c r="AI41" i="22"/>
  <c r="AI86" i="22" s="1"/>
  <c r="AJ41" i="22"/>
  <c r="AJ86" i="22" s="1"/>
  <c r="AK41" i="22"/>
  <c r="AK86" i="22" s="1"/>
  <c r="AL41" i="22"/>
  <c r="AL86" i="22" s="1"/>
  <c r="AM41" i="22"/>
  <c r="AM86" i="22" s="1"/>
  <c r="AN41" i="22"/>
  <c r="AN86" i="22" s="1"/>
  <c r="AO41" i="22"/>
  <c r="AO86" i="22" s="1"/>
  <c r="AP41" i="22"/>
  <c r="AP86" i="22" s="1"/>
  <c r="AQ41" i="22"/>
  <c r="AQ86" i="22" s="1"/>
  <c r="AR41" i="22"/>
  <c r="AR86" i="22" s="1"/>
  <c r="F42" i="22"/>
  <c r="F87" i="22" s="1"/>
  <c r="G42" i="22"/>
  <c r="G87" i="22" s="1"/>
  <c r="H42" i="22"/>
  <c r="H87" i="22" s="1"/>
  <c r="I42" i="22"/>
  <c r="I87" i="22" s="1"/>
  <c r="J42" i="22"/>
  <c r="J87" i="22" s="1"/>
  <c r="K42" i="22"/>
  <c r="K87" i="22" s="1"/>
  <c r="L42" i="22"/>
  <c r="L87" i="22" s="1"/>
  <c r="O42" i="22"/>
  <c r="O87" i="22" s="1"/>
  <c r="T42" i="22"/>
  <c r="T87" i="22" s="1"/>
  <c r="U42" i="22"/>
  <c r="U87" i="22" s="1"/>
  <c r="V42" i="22"/>
  <c r="V87" i="22" s="1"/>
  <c r="W42" i="22"/>
  <c r="W87" i="22" s="1"/>
  <c r="X42" i="22"/>
  <c r="X87" i="22" s="1"/>
  <c r="Y42" i="22"/>
  <c r="Y87" i="22" s="1"/>
  <c r="Z42" i="22"/>
  <c r="Z87" i="22" s="1"/>
  <c r="AD42" i="22"/>
  <c r="AD87" i="22" s="1"/>
  <c r="AE42" i="22"/>
  <c r="AE87" i="22" s="1"/>
  <c r="AF42" i="22"/>
  <c r="AF87" i="22" s="1"/>
  <c r="AG42" i="22"/>
  <c r="AG87" i="22" s="1"/>
  <c r="AH42" i="22"/>
  <c r="AH87" i="22" s="1"/>
  <c r="AI42" i="22"/>
  <c r="AI87" i="22" s="1"/>
  <c r="AJ42" i="22"/>
  <c r="AJ87" i="22" s="1"/>
  <c r="AK42" i="22"/>
  <c r="AK87" i="22" s="1"/>
  <c r="AL42" i="22"/>
  <c r="AL87" i="22" s="1"/>
  <c r="AM42" i="22"/>
  <c r="AM87" i="22" s="1"/>
  <c r="AN42" i="22"/>
  <c r="AN87" i="22" s="1"/>
  <c r="AO42" i="22"/>
  <c r="AO87" i="22" s="1"/>
  <c r="AP42" i="22"/>
  <c r="AP87" i="22" s="1"/>
  <c r="AQ42" i="22"/>
  <c r="AQ87" i="22" s="1"/>
  <c r="AR42" i="22"/>
  <c r="AR87" i="22" s="1"/>
  <c r="F43" i="22"/>
  <c r="F88" i="22" s="1"/>
  <c r="G43" i="22"/>
  <c r="G88" i="22" s="1"/>
  <c r="H43" i="22"/>
  <c r="H88" i="22" s="1"/>
  <c r="I43" i="22"/>
  <c r="I88" i="22" s="1"/>
  <c r="J43" i="22"/>
  <c r="J88" i="22" s="1"/>
  <c r="K43" i="22"/>
  <c r="K88" i="22" s="1"/>
  <c r="L43" i="22"/>
  <c r="L88" i="22" s="1"/>
  <c r="O43" i="22"/>
  <c r="O88" i="22" s="1"/>
  <c r="T43" i="22"/>
  <c r="T88" i="22" s="1"/>
  <c r="U43" i="22"/>
  <c r="U88" i="22" s="1"/>
  <c r="V43" i="22"/>
  <c r="V88" i="22" s="1"/>
  <c r="W43" i="22"/>
  <c r="W88" i="22" s="1"/>
  <c r="X43" i="22"/>
  <c r="X88" i="22" s="1"/>
  <c r="Y43" i="22"/>
  <c r="Y88" i="22" s="1"/>
  <c r="Z43" i="22"/>
  <c r="Z88" i="22" s="1"/>
  <c r="AD43" i="22"/>
  <c r="AD88" i="22" s="1"/>
  <c r="AE43" i="22"/>
  <c r="AE88" i="22" s="1"/>
  <c r="AF43" i="22"/>
  <c r="AF88" i="22" s="1"/>
  <c r="AG43" i="22"/>
  <c r="AG88" i="22" s="1"/>
  <c r="AH43" i="22"/>
  <c r="AH88" i="22" s="1"/>
  <c r="AI43" i="22"/>
  <c r="AI88" i="22" s="1"/>
  <c r="AJ43" i="22"/>
  <c r="AJ88" i="22" s="1"/>
  <c r="AK43" i="22"/>
  <c r="AK88" i="22" s="1"/>
  <c r="AL43" i="22"/>
  <c r="AL88" i="22" s="1"/>
  <c r="AM43" i="22"/>
  <c r="AM88" i="22" s="1"/>
  <c r="AN43" i="22"/>
  <c r="AN88" i="22" s="1"/>
  <c r="AO43" i="22"/>
  <c r="AO88" i="22" s="1"/>
  <c r="AP43" i="22"/>
  <c r="AP88" i="22" s="1"/>
  <c r="AQ43" i="22"/>
  <c r="AQ88" i="22" s="1"/>
  <c r="AR43" i="22"/>
  <c r="AR88" i="22" s="1"/>
  <c r="F44" i="22"/>
  <c r="F89" i="22" s="1"/>
  <c r="G44" i="22"/>
  <c r="G89" i="22" s="1"/>
  <c r="H44" i="22"/>
  <c r="H89" i="22" s="1"/>
  <c r="I44" i="22"/>
  <c r="I89" i="22" s="1"/>
  <c r="J44" i="22"/>
  <c r="J89" i="22" s="1"/>
  <c r="K44" i="22"/>
  <c r="K89" i="22" s="1"/>
  <c r="L44" i="22"/>
  <c r="L89" i="22" s="1"/>
  <c r="O44" i="22"/>
  <c r="O89" i="22" s="1"/>
  <c r="T44" i="22"/>
  <c r="T89" i="22" s="1"/>
  <c r="U44" i="22"/>
  <c r="U89" i="22" s="1"/>
  <c r="V44" i="22"/>
  <c r="V89" i="22" s="1"/>
  <c r="W44" i="22"/>
  <c r="W89" i="22" s="1"/>
  <c r="X44" i="22"/>
  <c r="X89" i="22" s="1"/>
  <c r="Y44" i="22"/>
  <c r="Y89" i="22" s="1"/>
  <c r="Z44" i="22"/>
  <c r="Z89" i="22" s="1"/>
  <c r="AD44" i="22"/>
  <c r="AD89" i="22" s="1"/>
  <c r="AE44" i="22"/>
  <c r="AE89" i="22" s="1"/>
  <c r="AF44" i="22"/>
  <c r="AF89" i="22" s="1"/>
  <c r="AG44" i="22"/>
  <c r="AG89" i="22" s="1"/>
  <c r="AH44" i="22"/>
  <c r="AH89" i="22" s="1"/>
  <c r="AI44" i="22"/>
  <c r="AI89" i="22" s="1"/>
  <c r="AJ44" i="22"/>
  <c r="AJ89" i="22" s="1"/>
  <c r="AK44" i="22"/>
  <c r="AK89" i="22" s="1"/>
  <c r="AL44" i="22"/>
  <c r="AL89" i="22" s="1"/>
  <c r="AM44" i="22"/>
  <c r="AM89" i="22" s="1"/>
  <c r="AN44" i="22"/>
  <c r="AN89" i="22" s="1"/>
  <c r="AO44" i="22"/>
  <c r="AO89" i="22" s="1"/>
  <c r="AP44" i="22"/>
  <c r="AP89" i="22" s="1"/>
  <c r="AQ44" i="22"/>
  <c r="AQ89" i="22" s="1"/>
  <c r="AR44" i="22"/>
  <c r="AR89" i="22" s="1"/>
  <c r="C6" i="22"/>
  <c r="C51" i="22" s="1"/>
  <c r="C7" i="22"/>
  <c r="C52" i="22" s="1"/>
  <c r="C8" i="22"/>
  <c r="C53" i="22" s="1"/>
  <c r="C9" i="22"/>
  <c r="C54" i="22" s="1"/>
  <c r="C10" i="22"/>
  <c r="C55" i="22" s="1"/>
  <c r="C11" i="22"/>
  <c r="C56" i="22" s="1"/>
  <c r="C12" i="22"/>
  <c r="C57" i="22" s="1"/>
  <c r="C15" i="22"/>
  <c r="C60" i="22" s="1"/>
  <c r="C20" i="22"/>
  <c r="C65" i="22" s="1"/>
  <c r="C21" i="22"/>
  <c r="C66" i="22" s="1"/>
  <c r="C22" i="22"/>
  <c r="C67" i="22" s="1"/>
  <c r="C23" i="22"/>
  <c r="C68" i="22" s="1"/>
  <c r="C24" i="22"/>
  <c r="C69" i="22" s="1"/>
  <c r="C25" i="22"/>
  <c r="C70" i="22" s="1"/>
  <c r="C26" i="22"/>
  <c r="C71" i="22" s="1"/>
  <c r="C30" i="22"/>
  <c r="C75" i="22" s="1"/>
  <c r="C31" i="22"/>
  <c r="C76" i="22" s="1"/>
  <c r="C32" i="22"/>
  <c r="C77" i="22" s="1"/>
  <c r="C33" i="22"/>
  <c r="C78" i="22" s="1"/>
  <c r="C34" i="22"/>
  <c r="C79" i="22" s="1"/>
  <c r="C35" i="22"/>
  <c r="C80" i="22" s="1"/>
  <c r="C36" i="22"/>
  <c r="C81" i="22" s="1"/>
  <c r="C37" i="22"/>
  <c r="C82" i="22" s="1"/>
  <c r="C38" i="22"/>
  <c r="C83" i="22" s="1"/>
  <c r="C39" i="22"/>
  <c r="C84" i="22" s="1"/>
  <c r="C40" i="22"/>
  <c r="C85" i="22" s="1"/>
  <c r="C41" i="22"/>
  <c r="C86" i="22" s="1"/>
  <c r="C42" i="22"/>
  <c r="C87" i="22" s="1"/>
  <c r="C43" i="22"/>
  <c r="C88" i="22" s="1"/>
  <c r="C44" i="22"/>
  <c r="C89" i="22" s="1"/>
  <c r="C3" i="22"/>
  <c r="C48" i="22" s="1"/>
  <c r="A1" i="20" l="1"/>
  <c r="B4" i="17" l="1" a="1"/>
  <c r="R7" i="17" s="1"/>
  <c r="C45" i="17" l="1"/>
  <c r="AB43" i="17"/>
  <c r="I41" i="17"/>
  <c r="O38" i="17"/>
  <c r="AC35" i="17"/>
  <c r="E32" i="17"/>
  <c r="B22" i="17"/>
  <c r="O45" i="17"/>
  <c r="Y44" i="17"/>
  <c r="AQ43" i="17"/>
  <c r="AG43" i="17"/>
  <c r="U43" i="17"/>
  <c r="H43" i="17"/>
  <c r="AL42" i="17"/>
  <c r="Y42" i="17"/>
  <c r="K42" i="17"/>
  <c r="AO41" i="17"/>
  <c r="AB41" i="17"/>
  <c r="P41" i="17"/>
  <c r="C41" i="17"/>
  <c r="AE40" i="17"/>
  <c r="S40" i="17"/>
  <c r="C40" i="17"/>
  <c r="AC39" i="17"/>
  <c r="M39" i="17"/>
  <c r="AM38" i="17"/>
  <c r="W38" i="17"/>
  <c r="G38" i="17"/>
  <c r="AG37" i="17"/>
  <c r="Q37" i="17"/>
  <c r="AQ36" i="17"/>
  <c r="AA36" i="17"/>
  <c r="K36" i="17"/>
  <c r="AK35" i="17"/>
  <c r="U35" i="17"/>
  <c r="E35" i="17"/>
  <c r="AE34" i="17"/>
  <c r="O34" i="17"/>
  <c r="AO33" i="17"/>
  <c r="Y33" i="17"/>
  <c r="I33" i="17"/>
  <c r="AI32" i="17"/>
  <c r="Q32" i="17"/>
  <c r="AK31" i="17"/>
  <c r="O31" i="17"/>
  <c r="F30" i="17"/>
  <c r="AL28" i="17"/>
  <c r="P27" i="17"/>
  <c r="AJ25" i="17"/>
  <c r="N24" i="17"/>
  <c r="AH22" i="17"/>
  <c r="C21" i="17"/>
  <c r="U17" i="17"/>
  <c r="AA11" i="17"/>
  <c r="K45" i="17"/>
  <c r="M44" i="17"/>
  <c r="AE42" i="17"/>
  <c r="AL40" i="17"/>
  <c r="U39" i="17"/>
  <c r="Y37" i="17"/>
  <c r="C36" i="17"/>
  <c r="W34" i="17"/>
  <c r="AQ32" i="17"/>
  <c r="W29" i="17"/>
  <c r="X23" i="17"/>
  <c r="AE45" i="17"/>
  <c r="AG44" i="17"/>
  <c r="V45" i="17"/>
  <c r="AN44" i="17"/>
  <c r="H44" i="17"/>
  <c r="T43" i="17"/>
  <c r="W42" i="17"/>
  <c r="AN41" i="17"/>
  <c r="AQ40" i="17"/>
  <c r="AD40" i="17"/>
  <c r="B40" i="17"/>
  <c r="AB39" i="17"/>
  <c r="AL38" i="17"/>
  <c r="V38" i="17"/>
  <c r="F38" i="17"/>
  <c r="AF37" i="17"/>
  <c r="P37" i="17"/>
  <c r="AP36" i="17"/>
  <c r="Z36" i="17"/>
  <c r="J36" i="17"/>
  <c r="AJ35" i="17"/>
  <c r="T35" i="17"/>
  <c r="D35" i="17"/>
  <c r="AD34" i="17"/>
  <c r="N34" i="17"/>
  <c r="AN33" i="17"/>
  <c r="X33" i="17"/>
  <c r="H33" i="17"/>
  <c r="AH32" i="17"/>
  <c r="N32" i="17"/>
  <c r="AJ31" i="17"/>
  <c r="N31" i="17"/>
  <c r="E30" i="17"/>
  <c r="AK28" i="17"/>
  <c r="O27" i="17"/>
  <c r="AI25" i="17"/>
  <c r="M24" i="17"/>
  <c r="AG22" i="17"/>
  <c r="AP20" i="17"/>
  <c r="O17" i="17"/>
  <c r="K11" i="17"/>
  <c r="AA45" i="17"/>
  <c r="U44" i="17"/>
  <c r="AQ42" i="17"/>
  <c r="U41" i="17"/>
  <c r="E39" i="17"/>
  <c r="S36" i="17"/>
  <c r="AG33" i="17"/>
  <c r="D25" i="17"/>
  <c r="AM45" i="17"/>
  <c r="G45" i="17"/>
  <c r="I44" i="17"/>
  <c r="AD45" i="17"/>
  <c r="F45" i="17"/>
  <c r="X44" i="17"/>
  <c r="AP43" i="17"/>
  <c r="G43" i="17"/>
  <c r="J42" i="17"/>
  <c r="M41" i="17"/>
  <c r="R40" i="17"/>
  <c r="L39" i="17"/>
  <c r="AK45" i="17"/>
  <c r="AC45" i="17"/>
  <c r="U45" i="17"/>
  <c r="M45" i="17"/>
  <c r="E45" i="17"/>
  <c r="AM44" i="17"/>
  <c r="AE44" i="17"/>
  <c r="W44" i="17"/>
  <c r="O44" i="17"/>
  <c r="G44" i="17"/>
  <c r="AO43" i="17"/>
  <c r="AE43" i="17"/>
  <c r="Q43" i="17"/>
  <c r="E43" i="17"/>
  <c r="AH42" i="17"/>
  <c r="V42" i="17"/>
  <c r="I42" i="17"/>
  <c r="AK41" i="17"/>
  <c r="Y41" i="17"/>
  <c r="L41" i="17"/>
  <c r="AP40" i="17"/>
  <c r="AC40" i="17"/>
  <c r="O40" i="17"/>
  <c r="AO39" i="17"/>
  <c r="Y39" i="17"/>
  <c r="I39" i="17"/>
  <c r="AI38" i="17"/>
  <c r="S38" i="17"/>
  <c r="C38" i="17"/>
  <c r="AC37" i="17"/>
  <c r="M37" i="17"/>
  <c r="AM36" i="17"/>
  <c r="W36" i="17"/>
  <c r="G36" i="17"/>
  <c r="AG35" i="17"/>
  <c r="Q35" i="17"/>
  <c r="AQ34" i="17"/>
  <c r="AA34" i="17"/>
  <c r="K34" i="17"/>
  <c r="AK33" i="17"/>
  <c r="U33" i="17"/>
  <c r="E33" i="17"/>
  <c r="AE32" i="17"/>
  <c r="K32" i="17"/>
  <c r="AE31" i="17"/>
  <c r="C31" i="17"/>
  <c r="AI29" i="17"/>
  <c r="V28" i="17"/>
  <c r="AP26" i="17"/>
  <c r="T25" i="17"/>
  <c r="AN23" i="17"/>
  <c r="R22" i="17"/>
  <c r="V20" i="17"/>
  <c r="H16" i="17"/>
  <c r="AD9" i="17"/>
  <c r="AI45" i="17"/>
  <c r="AC44" i="17"/>
  <c r="O43" i="17"/>
  <c r="AI41" i="17"/>
  <c r="K40" i="17"/>
  <c r="AO37" i="17"/>
  <c r="M35" i="17"/>
  <c r="AA32" i="17"/>
  <c r="AN19" i="17"/>
  <c r="W45" i="17"/>
  <c r="AO44" i="17"/>
  <c r="Q44" i="17"/>
  <c r="AL45" i="17"/>
  <c r="N45" i="17"/>
  <c r="AF44" i="17"/>
  <c r="P44" i="17"/>
  <c r="AF43" i="17"/>
  <c r="AI42" i="17"/>
  <c r="AA41" i="17"/>
  <c r="AQ45" i="17"/>
  <c r="AJ45" i="17"/>
  <c r="AB45" i="17"/>
  <c r="T45" i="17"/>
  <c r="L45" i="17"/>
  <c r="D45" i="17"/>
  <c r="AL44" i="17"/>
  <c r="AD44" i="17"/>
  <c r="V44" i="17"/>
  <c r="N44" i="17"/>
  <c r="F44" i="17"/>
  <c r="AN43" i="17"/>
  <c r="AC43" i="17"/>
  <c r="P43" i="17"/>
  <c r="D43" i="17"/>
  <c r="AG42" i="17"/>
  <c r="S42" i="17"/>
  <c r="G42" i="17"/>
  <c r="AJ41" i="17"/>
  <c r="X41" i="17"/>
  <c r="K41" i="17"/>
  <c r="AM40" i="17"/>
  <c r="AA40" i="17"/>
  <c r="N40" i="17"/>
  <c r="AN39" i="17"/>
  <c r="X39" i="17"/>
  <c r="H39" i="17"/>
  <c r="AH38" i="17"/>
  <c r="R38" i="17"/>
  <c r="B38" i="17"/>
  <c r="AB37" i="17"/>
  <c r="L37" i="17"/>
  <c r="AL36" i="17"/>
  <c r="V36" i="17"/>
  <c r="F36" i="17"/>
  <c r="AF35" i="17"/>
  <c r="P35" i="17"/>
  <c r="AP34" i="17"/>
  <c r="Z34" i="17"/>
  <c r="J34" i="17"/>
  <c r="AJ33" i="17"/>
  <c r="T33" i="17"/>
  <c r="D33" i="17"/>
  <c r="AD32" i="17"/>
  <c r="J32" i="17"/>
  <c r="AD31" i="17"/>
  <c r="AP30" i="17"/>
  <c r="AH29" i="17"/>
  <c r="U28" i="17"/>
  <c r="AO26" i="17"/>
  <c r="S25" i="17"/>
  <c r="AM23" i="17"/>
  <c r="Q22" i="17"/>
  <c r="U20" i="17"/>
  <c r="AO15" i="17"/>
  <c r="O9" i="17"/>
  <c r="S45" i="17"/>
  <c r="E44" i="17"/>
  <c r="F42" i="17"/>
  <c r="AK39" i="17"/>
  <c r="I37" i="17"/>
  <c r="G34" i="17"/>
  <c r="AF30" i="17"/>
  <c r="AJ14" i="17"/>
  <c r="AH45" i="17"/>
  <c r="R45" i="17"/>
  <c r="B45" i="17"/>
  <c r="AB44" i="17"/>
  <c r="T44" i="17"/>
  <c r="L44" i="17"/>
  <c r="D44" i="17"/>
  <c r="AL43" i="17"/>
  <c r="Y43" i="17"/>
  <c r="M43" i="17"/>
  <c r="AP42" i="17"/>
  <c r="AD42" i="17"/>
  <c r="Q42" i="17"/>
  <c r="C42" i="17"/>
  <c r="AG41" i="17"/>
  <c r="T41" i="17"/>
  <c r="H41" i="17"/>
  <c r="AK40" i="17"/>
  <c r="W40" i="17"/>
  <c r="J40" i="17"/>
  <c r="AJ39" i="17"/>
  <c r="T39" i="17"/>
  <c r="D39" i="17"/>
  <c r="AD38" i="17"/>
  <c r="N38" i="17"/>
  <c r="AN37" i="17"/>
  <c r="X37" i="17"/>
  <c r="H37" i="17"/>
  <c r="AH36" i="17"/>
  <c r="R36" i="17"/>
  <c r="B36" i="17"/>
  <c r="AB35" i="17"/>
  <c r="L35" i="17"/>
  <c r="AL34" i="17"/>
  <c r="V34" i="17"/>
  <c r="F34" i="17"/>
  <c r="AF33" i="17"/>
  <c r="P33" i="17"/>
  <c r="AP32" i="17"/>
  <c r="Z32" i="17"/>
  <c r="D32" i="17"/>
  <c r="X31" i="17"/>
  <c r="AD30" i="17"/>
  <c r="T29" i="17"/>
  <c r="E28" i="17"/>
  <c r="Y26" i="17"/>
  <c r="C25" i="17"/>
  <c r="W23" i="17"/>
  <c r="AQ21" i="17"/>
  <c r="AF19" i="17"/>
  <c r="AB14" i="17"/>
  <c r="B4" i="17"/>
  <c r="B96" i="17" s="1"/>
  <c r="B142" i="17" s="1"/>
  <c r="J4" i="17"/>
  <c r="R4" i="17"/>
  <c r="Z4" i="17"/>
  <c r="AH4" i="17"/>
  <c r="AP4" i="17"/>
  <c r="H5" i="17"/>
  <c r="P5" i="17"/>
  <c r="X5" i="17"/>
  <c r="AF5" i="17"/>
  <c r="AN5" i="17"/>
  <c r="F6" i="17"/>
  <c r="N6" i="17"/>
  <c r="V6" i="17"/>
  <c r="AD6" i="17"/>
  <c r="AL6" i="17"/>
  <c r="D7" i="17"/>
  <c r="L7" i="17"/>
  <c r="T7" i="17"/>
  <c r="AB7" i="17"/>
  <c r="AJ7" i="17"/>
  <c r="B8" i="17"/>
  <c r="J8" i="17"/>
  <c r="R8" i="17"/>
  <c r="Z8" i="17"/>
  <c r="AH8" i="17"/>
  <c r="AP8" i="17"/>
  <c r="H9" i="17"/>
  <c r="P9" i="17"/>
  <c r="X9" i="17"/>
  <c r="AF9" i="17"/>
  <c r="AN9" i="17"/>
  <c r="F10" i="17"/>
  <c r="N10" i="17"/>
  <c r="V10" i="17"/>
  <c r="AD10" i="17"/>
  <c r="AL10" i="17"/>
  <c r="D11" i="17"/>
  <c r="L11" i="17"/>
  <c r="T11" i="17"/>
  <c r="AB11" i="17"/>
  <c r="AJ11" i="17"/>
  <c r="B12" i="17"/>
  <c r="J12" i="17"/>
  <c r="R12" i="17"/>
  <c r="Z12" i="17"/>
  <c r="AH12" i="17"/>
  <c r="AP12" i="17"/>
  <c r="H13" i="17"/>
  <c r="P13" i="17"/>
  <c r="X13" i="17"/>
  <c r="AF13" i="17"/>
  <c r="AN13" i="17"/>
  <c r="F14" i="17"/>
  <c r="N14" i="17"/>
  <c r="V14" i="17"/>
  <c r="AD14" i="17"/>
  <c r="AL14" i="17"/>
  <c r="D15" i="17"/>
  <c r="L15" i="17"/>
  <c r="T15" i="17"/>
  <c r="AB15" i="17"/>
  <c r="AJ15" i="17"/>
  <c r="B16" i="17"/>
  <c r="J16" i="17"/>
  <c r="R16" i="17"/>
  <c r="Z16" i="17"/>
  <c r="AH16" i="17"/>
  <c r="AP16" i="17"/>
  <c r="H17" i="17"/>
  <c r="P17" i="17"/>
  <c r="X17" i="17"/>
  <c r="AF17" i="17"/>
  <c r="AN17" i="17"/>
  <c r="F18" i="17"/>
  <c r="N18" i="17"/>
  <c r="V18" i="17"/>
  <c r="AD18" i="17"/>
  <c r="AL18" i="17"/>
  <c r="D19" i="17"/>
  <c r="L19" i="17"/>
  <c r="T19" i="17"/>
  <c r="AB19" i="17"/>
  <c r="AJ19" i="17"/>
  <c r="B20" i="17"/>
  <c r="C4" i="17"/>
  <c r="K4" i="17"/>
  <c r="S4" i="17"/>
  <c r="AA4" i="17"/>
  <c r="AI4" i="17"/>
  <c r="AQ4" i="17"/>
  <c r="I5" i="17"/>
  <c r="Q5" i="17"/>
  <c r="Y5" i="17"/>
  <c r="AG5" i="17"/>
  <c r="AO5" i="17"/>
  <c r="G6" i="17"/>
  <c r="O6" i="17"/>
  <c r="W6" i="17"/>
  <c r="AE6" i="17"/>
  <c r="AM6" i="17"/>
  <c r="E7" i="17"/>
  <c r="M7" i="17"/>
  <c r="U7" i="17"/>
  <c r="AC7" i="17"/>
  <c r="AK7" i="17"/>
  <c r="C8" i="17"/>
  <c r="K8" i="17"/>
  <c r="S8" i="17"/>
  <c r="AA8" i="17"/>
  <c r="AI8" i="17"/>
  <c r="AQ8" i="17"/>
  <c r="I9" i="17"/>
  <c r="Q9" i="17"/>
  <c r="Y9" i="17"/>
  <c r="AG9" i="17"/>
  <c r="AO9" i="17"/>
  <c r="G10" i="17"/>
  <c r="O10" i="17"/>
  <c r="W10" i="17"/>
  <c r="AE10" i="17"/>
  <c r="AM10" i="17"/>
  <c r="E11" i="17"/>
  <c r="M11" i="17"/>
  <c r="U11" i="17"/>
  <c r="AC11" i="17"/>
  <c r="AK11" i="17"/>
  <c r="C12" i="17"/>
  <c r="K12" i="17"/>
  <c r="S12" i="17"/>
  <c r="AA12" i="17"/>
  <c r="AI12" i="17"/>
  <c r="AQ12" i="17"/>
  <c r="I13" i="17"/>
  <c r="Q13" i="17"/>
  <c r="Y13" i="17"/>
  <c r="AG13" i="17"/>
  <c r="AO13" i="17"/>
  <c r="G14" i="17"/>
  <c r="O14" i="17"/>
  <c r="W14" i="17"/>
  <c r="AE14" i="17"/>
  <c r="AM14" i="17"/>
  <c r="E15" i="17"/>
  <c r="M15" i="17"/>
  <c r="U15" i="17"/>
  <c r="AC15" i="17"/>
  <c r="AK15" i="17"/>
  <c r="C16" i="17"/>
  <c r="K16" i="17"/>
  <c r="S16" i="17"/>
  <c r="AA16" i="17"/>
  <c r="AI16" i="17"/>
  <c r="AQ16" i="17"/>
  <c r="I17" i="17"/>
  <c r="Q17" i="17"/>
  <c r="Y17" i="17"/>
  <c r="AG17" i="17"/>
  <c r="AO17" i="17"/>
  <c r="G18" i="17"/>
  <c r="O18" i="17"/>
  <c r="W18" i="17"/>
  <c r="AE18" i="17"/>
  <c r="AM18" i="17"/>
  <c r="E19" i="17"/>
  <c r="M19" i="17"/>
  <c r="U19" i="17"/>
  <c r="AC19" i="17"/>
  <c r="AK19" i="17"/>
  <c r="C20" i="17"/>
  <c r="D4" i="17"/>
  <c r="L4" i="17"/>
  <c r="T4" i="17"/>
  <c r="AB4" i="17"/>
  <c r="AJ4" i="17"/>
  <c r="B5" i="17"/>
  <c r="J5" i="17"/>
  <c r="R5" i="17"/>
  <c r="Z5" i="17"/>
  <c r="AH5" i="17"/>
  <c r="AP5" i="17"/>
  <c r="H6" i="17"/>
  <c r="P6" i="17"/>
  <c r="X6" i="17"/>
  <c r="AF6" i="17"/>
  <c r="AN6" i="17"/>
  <c r="F7" i="17"/>
  <c r="N7" i="17"/>
  <c r="V7" i="17"/>
  <c r="AD7" i="17"/>
  <c r="AL7" i="17"/>
  <c r="D8" i="17"/>
  <c r="L8" i="17"/>
  <c r="T8" i="17"/>
  <c r="AB8" i="17"/>
  <c r="AJ8" i="17"/>
  <c r="B9" i="17"/>
  <c r="J9" i="17"/>
  <c r="R9" i="17"/>
  <c r="Z9" i="17"/>
  <c r="AH9" i="17"/>
  <c r="AP9" i="17"/>
  <c r="H10" i="17"/>
  <c r="P10" i="17"/>
  <c r="X10" i="17"/>
  <c r="AF10" i="17"/>
  <c r="AN10" i="17"/>
  <c r="F11" i="17"/>
  <c r="N11" i="17"/>
  <c r="V11" i="17"/>
  <c r="AD11" i="17"/>
  <c r="AL11" i="17"/>
  <c r="D12" i="17"/>
  <c r="L12" i="17"/>
  <c r="T12" i="17"/>
  <c r="AB12" i="17"/>
  <c r="AJ12" i="17"/>
  <c r="B13" i="17"/>
  <c r="J13" i="17"/>
  <c r="R13" i="17"/>
  <c r="Z13" i="17"/>
  <c r="AH13" i="17"/>
  <c r="AP13" i="17"/>
  <c r="H14" i="17"/>
  <c r="P14" i="17"/>
  <c r="X14" i="17"/>
  <c r="AF14" i="17"/>
  <c r="AN14" i="17"/>
  <c r="F15" i="17"/>
  <c r="N15" i="17"/>
  <c r="V15" i="17"/>
  <c r="AD15" i="17"/>
  <c r="AL15" i="17"/>
  <c r="D16" i="17"/>
  <c r="L16" i="17"/>
  <c r="T16" i="17"/>
  <c r="AB16" i="17"/>
  <c r="AJ16" i="17"/>
  <c r="B17" i="17"/>
  <c r="J17" i="17"/>
  <c r="R17" i="17"/>
  <c r="Z17" i="17"/>
  <c r="AH17" i="17"/>
  <c r="AP17" i="17"/>
  <c r="H18" i="17"/>
  <c r="P18" i="17"/>
  <c r="X18" i="17"/>
  <c r="AF18" i="17"/>
  <c r="AN18" i="17"/>
  <c r="F19" i="17"/>
  <c r="N19" i="17"/>
  <c r="V19" i="17"/>
  <c r="AD19" i="17"/>
  <c r="AL19" i="17"/>
  <c r="D20" i="17"/>
  <c r="E4" i="17"/>
  <c r="M4" i="17"/>
  <c r="U4" i="17"/>
  <c r="AC4" i="17"/>
  <c r="AK4" i="17"/>
  <c r="C5" i="17"/>
  <c r="K5" i="17"/>
  <c r="S5" i="17"/>
  <c r="AA5" i="17"/>
  <c r="AI5" i="17"/>
  <c r="AQ5" i="17"/>
  <c r="I6" i="17"/>
  <c r="Q6" i="17"/>
  <c r="Y6" i="17"/>
  <c r="AG6" i="17"/>
  <c r="AO6" i="17"/>
  <c r="G7" i="17"/>
  <c r="O7" i="17"/>
  <c r="W7" i="17"/>
  <c r="AE7" i="17"/>
  <c r="AM7" i="17"/>
  <c r="E8" i="17"/>
  <c r="M8" i="17"/>
  <c r="U8" i="17"/>
  <c r="AC8" i="17"/>
  <c r="AK8" i="17"/>
  <c r="C9" i="17"/>
  <c r="K9" i="17"/>
  <c r="S9" i="17"/>
  <c r="AA9" i="17"/>
  <c r="AI9" i="17"/>
  <c r="AQ9" i="17"/>
  <c r="I10" i="17"/>
  <c r="Q10" i="17"/>
  <c r="Y10" i="17"/>
  <c r="AG10" i="17"/>
  <c r="AO10" i="17"/>
  <c r="G11" i="17"/>
  <c r="O11" i="17"/>
  <c r="W11" i="17"/>
  <c r="AE11" i="17"/>
  <c r="AM11" i="17"/>
  <c r="E12" i="17"/>
  <c r="M12" i="17"/>
  <c r="U12" i="17"/>
  <c r="AC12" i="17"/>
  <c r="AK12" i="17"/>
  <c r="C13" i="17"/>
  <c r="K13" i="17"/>
  <c r="S13" i="17"/>
  <c r="AA13" i="17"/>
  <c r="AI13" i="17"/>
  <c r="AQ13" i="17"/>
  <c r="I14" i="17"/>
  <c r="Q14" i="17"/>
  <c r="Y14" i="17"/>
  <c r="AG14" i="17"/>
  <c r="AO14" i="17"/>
  <c r="G15" i="17"/>
  <c r="O15" i="17"/>
  <c r="W15" i="17"/>
  <c r="AE15" i="17"/>
  <c r="AM15" i="17"/>
  <c r="E16" i="17"/>
  <c r="M16" i="17"/>
  <c r="U16" i="17"/>
  <c r="AC16" i="17"/>
  <c r="AK16" i="17"/>
  <c r="C17" i="17"/>
  <c r="K17" i="17"/>
  <c r="S17" i="17"/>
  <c r="AA17" i="17"/>
  <c r="AI17" i="17"/>
  <c r="AQ17" i="17"/>
  <c r="I18" i="17"/>
  <c r="Q18" i="17"/>
  <c r="Y18" i="17"/>
  <c r="AG18" i="17"/>
  <c r="AO18" i="17"/>
  <c r="G19" i="17"/>
  <c r="O19" i="17"/>
  <c r="W19" i="17"/>
  <c r="AE19" i="17"/>
  <c r="AM19" i="17"/>
  <c r="E20" i="17"/>
  <c r="F4" i="17"/>
  <c r="N4" i="17"/>
  <c r="V4" i="17"/>
  <c r="AD4" i="17"/>
  <c r="AL4" i="17"/>
  <c r="D5" i="17"/>
  <c r="L5" i="17"/>
  <c r="T5" i="17"/>
  <c r="AB5" i="17"/>
  <c r="AJ5" i="17"/>
  <c r="B6" i="17"/>
  <c r="J6" i="17"/>
  <c r="R6" i="17"/>
  <c r="Z6" i="17"/>
  <c r="AH6" i="17"/>
  <c r="AP6" i="17"/>
  <c r="H7" i="17"/>
  <c r="P7" i="17"/>
  <c r="X7" i="17"/>
  <c r="AF7" i="17"/>
  <c r="AN7" i="17"/>
  <c r="F8" i="17"/>
  <c r="N8" i="17"/>
  <c r="V8" i="17"/>
  <c r="AD8" i="17"/>
  <c r="AL8" i="17"/>
  <c r="D9" i="17"/>
  <c r="L9" i="17"/>
  <c r="T9" i="17"/>
  <c r="AB9" i="17"/>
  <c r="AJ9" i="17"/>
  <c r="B10" i="17"/>
  <c r="J10" i="17"/>
  <c r="R10" i="17"/>
  <c r="Z10" i="17"/>
  <c r="AH10" i="17"/>
  <c r="AP10" i="17"/>
  <c r="H11" i="17"/>
  <c r="P11" i="17"/>
  <c r="X11" i="17"/>
  <c r="AF11" i="17"/>
  <c r="AN11" i="17"/>
  <c r="F12" i="17"/>
  <c r="N12" i="17"/>
  <c r="V12" i="17"/>
  <c r="AD12" i="17"/>
  <c r="AL12" i="17"/>
  <c r="D13" i="17"/>
  <c r="L13" i="17"/>
  <c r="T13" i="17"/>
  <c r="AB13" i="17"/>
  <c r="AJ13" i="17"/>
  <c r="B14" i="17"/>
  <c r="J14" i="17"/>
  <c r="R14" i="17"/>
  <c r="Z14" i="17"/>
  <c r="AH14" i="17"/>
  <c r="AP14" i="17"/>
  <c r="H15" i="17"/>
  <c r="P15" i="17"/>
  <c r="X15" i="17"/>
  <c r="AF15" i="17"/>
  <c r="AN15" i="17"/>
  <c r="F16" i="17"/>
  <c r="N16" i="17"/>
  <c r="V16" i="17"/>
  <c r="AD16" i="17"/>
  <c r="AL16" i="17"/>
  <c r="D17" i="17"/>
  <c r="L17" i="17"/>
  <c r="T17" i="17"/>
  <c r="AB17" i="17"/>
  <c r="AJ17" i="17"/>
  <c r="B18" i="17"/>
  <c r="J18" i="17"/>
  <c r="R18" i="17"/>
  <c r="Z18" i="17"/>
  <c r="AH18" i="17"/>
  <c r="G4" i="17"/>
  <c r="O4" i="17"/>
  <c r="W4" i="17"/>
  <c r="AE4" i="17"/>
  <c r="AM4" i="17"/>
  <c r="E5" i="17"/>
  <c r="M5" i="17"/>
  <c r="U5" i="17"/>
  <c r="AC5" i="17"/>
  <c r="AK5" i="17"/>
  <c r="C6" i="17"/>
  <c r="K6" i="17"/>
  <c r="S6" i="17"/>
  <c r="AA6" i="17"/>
  <c r="AI6" i="17"/>
  <c r="AQ6" i="17"/>
  <c r="I7" i="17"/>
  <c r="Q7" i="17"/>
  <c r="Y7" i="17"/>
  <c r="AG7" i="17"/>
  <c r="AO7" i="17"/>
  <c r="G8" i="17"/>
  <c r="O8" i="17"/>
  <c r="W8" i="17"/>
  <c r="AE8" i="17"/>
  <c r="AM8" i="17"/>
  <c r="E9" i="17"/>
  <c r="M9" i="17"/>
  <c r="U9" i="17"/>
  <c r="AC9" i="17"/>
  <c r="AK9" i="17"/>
  <c r="C10" i="17"/>
  <c r="K10" i="17"/>
  <c r="S10" i="17"/>
  <c r="AA10" i="17"/>
  <c r="AI10" i="17"/>
  <c r="AQ10" i="17"/>
  <c r="I11" i="17"/>
  <c r="Q11" i="17"/>
  <c r="Y11" i="17"/>
  <c r="AG11" i="17"/>
  <c r="AO11" i="17"/>
  <c r="G12" i="17"/>
  <c r="O12" i="17"/>
  <c r="W12" i="17"/>
  <c r="AE12" i="17"/>
  <c r="AM12" i="17"/>
  <c r="I4" i="17"/>
  <c r="Q4" i="17"/>
  <c r="Y4" i="17"/>
  <c r="AG4" i="17"/>
  <c r="H4" i="17"/>
  <c r="N5" i="17"/>
  <c r="D6" i="17"/>
  <c r="AJ6" i="17"/>
  <c r="Z7" i="17"/>
  <c r="P8" i="17"/>
  <c r="F9" i="17"/>
  <c r="AL9" i="17"/>
  <c r="AB10" i="17"/>
  <c r="R11" i="17"/>
  <c r="H12" i="17"/>
  <c r="AN12" i="17"/>
  <c r="U13" i="17"/>
  <c r="AM13" i="17"/>
  <c r="T14" i="17"/>
  <c r="AQ14" i="17"/>
  <c r="S15" i="17"/>
  <c r="AP15" i="17"/>
  <c r="W16" i="17"/>
  <c r="AO16" i="17"/>
  <c r="V17" i="17"/>
  <c r="C18" i="17"/>
  <c r="U18" i="17"/>
  <c r="AQ18" i="17"/>
  <c r="Q19" i="17"/>
  <c r="AG19" i="17"/>
  <c r="G20" i="17"/>
  <c r="O20" i="17"/>
  <c r="W20" i="17"/>
  <c r="AE20" i="17"/>
  <c r="AM20" i="17"/>
  <c r="E21" i="17"/>
  <c r="M21" i="17"/>
  <c r="U21" i="17"/>
  <c r="AC21" i="17"/>
  <c r="AK21" i="17"/>
  <c r="C22" i="17"/>
  <c r="K22" i="17"/>
  <c r="S22" i="17"/>
  <c r="AA22" i="17"/>
  <c r="AI22" i="17"/>
  <c r="AQ22" i="17"/>
  <c r="I23" i="17"/>
  <c r="Q23" i="17"/>
  <c r="Y23" i="17"/>
  <c r="AG23" i="17"/>
  <c r="AO23" i="17"/>
  <c r="G24" i="17"/>
  <c r="O24" i="17"/>
  <c r="W24" i="17"/>
  <c r="AE24" i="17"/>
  <c r="AM24" i="17"/>
  <c r="E25" i="17"/>
  <c r="M25" i="17"/>
  <c r="U25" i="17"/>
  <c r="AC25" i="17"/>
  <c r="AK25" i="17"/>
  <c r="C26" i="17"/>
  <c r="K26" i="17"/>
  <c r="S26" i="17"/>
  <c r="AA26" i="17"/>
  <c r="AI26" i="17"/>
  <c r="AQ26" i="17"/>
  <c r="I27" i="17"/>
  <c r="Q27" i="17"/>
  <c r="Y27" i="17"/>
  <c r="AG27" i="17"/>
  <c r="AO27" i="17"/>
  <c r="G28" i="17"/>
  <c r="O28" i="17"/>
  <c r="W28" i="17"/>
  <c r="AE28" i="17"/>
  <c r="AM28" i="17"/>
  <c r="E29" i="17"/>
  <c r="M29" i="17"/>
  <c r="U29" i="17"/>
  <c r="AC29" i="17"/>
  <c r="AK29" i="17"/>
  <c r="C30" i="17"/>
  <c r="K30" i="17"/>
  <c r="S30" i="17"/>
  <c r="AA30" i="17"/>
  <c r="AI30" i="17"/>
  <c r="AQ30" i="17"/>
  <c r="I31" i="17"/>
  <c r="Q31" i="17"/>
  <c r="Y31" i="17"/>
  <c r="AG31" i="17"/>
  <c r="AO31" i="17"/>
  <c r="G32" i="17"/>
  <c r="O32" i="17"/>
  <c r="W32" i="17"/>
  <c r="P4" i="17"/>
  <c r="O5" i="17"/>
  <c r="E6" i="17"/>
  <c r="AK6" i="17"/>
  <c r="AA7" i="17"/>
  <c r="Q8" i="17"/>
  <c r="G9" i="17"/>
  <c r="AM9" i="17"/>
  <c r="AC10" i="17"/>
  <c r="S11" i="17"/>
  <c r="I12" i="17"/>
  <c r="AO12" i="17"/>
  <c r="V13" i="17"/>
  <c r="C14" i="17"/>
  <c r="U14" i="17"/>
  <c r="B15" i="17"/>
  <c r="Y15" i="17"/>
  <c r="AQ15" i="17"/>
  <c r="X16" i="17"/>
  <c r="E17" i="17"/>
  <c r="W17" i="17"/>
  <c r="D18" i="17"/>
  <c r="AA18" i="17"/>
  <c r="B19" i="17"/>
  <c r="R19" i="17"/>
  <c r="AH19" i="17"/>
  <c r="H20" i="17"/>
  <c r="P20" i="17"/>
  <c r="X20" i="17"/>
  <c r="AF20" i="17"/>
  <c r="AN20" i="17"/>
  <c r="F21" i="17"/>
  <c r="N21" i="17"/>
  <c r="V21" i="17"/>
  <c r="AD21" i="17"/>
  <c r="AL21" i="17"/>
  <c r="D22" i="17"/>
  <c r="L22" i="17"/>
  <c r="T22" i="17"/>
  <c r="AB22" i="17"/>
  <c r="AJ22" i="17"/>
  <c r="B23" i="17"/>
  <c r="J23" i="17"/>
  <c r="R23" i="17"/>
  <c r="Z23" i="17"/>
  <c r="AH23" i="17"/>
  <c r="AP23" i="17"/>
  <c r="H24" i="17"/>
  <c r="P24" i="17"/>
  <c r="X24" i="17"/>
  <c r="AF24" i="17"/>
  <c r="AN24" i="17"/>
  <c r="F25" i="17"/>
  <c r="N25" i="17"/>
  <c r="V25" i="17"/>
  <c r="AD25" i="17"/>
  <c r="AL25" i="17"/>
  <c r="D26" i="17"/>
  <c r="L26" i="17"/>
  <c r="T26" i="17"/>
  <c r="AB26" i="17"/>
  <c r="AJ26" i="17"/>
  <c r="B27" i="17"/>
  <c r="J27" i="17"/>
  <c r="R27" i="17"/>
  <c r="Z27" i="17"/>
  <c r="AH27" i="17"/>
  <c r="AP27" i="17"/>
  <c r="H28" i="17"/>
  <c r="P28" i="17"/>
  <c r="X28" i="17"/>
  <c r="AF28" i="17"/>
  <c r="AN28" i="17"/>
  <c r="F29" i="17"/>
  <c r="N29" i="17"/>
  <c r="V29" i="17"/>
  <c r="AD29" i="17"/>
  <c r="AL29" i="17"/>
  <c r="D30" i="17"/>
  <c r="L30" i="17"/>
  <c r="T30" i="17"/>
  <c r="AB30" i="17"/>
  <c r="AJ30" i="17"/>
  <c r="B31" i="17"/>
  <c r="J31" i="17"/>
  <c r="R31" i="17"/>
  <c r="Z31" i="17"/>
  <c r="AH31" i="17"/>
  <c r="AP31" i="17"/>
  <c r="H32" i="17"/>
  <c r="P32" i="17"/>
  <c r="X32" i="17"/>
  <c r="X4" i="17"/>
  <c r="V5" i="17"/>
  <c r="L6" i="17"/>
  <c r="B7" i="17"/>
  <c r="AH7" i="17"/>
  <c r="X8" i="17"/>
  <c r="N9" i="17"/>
  <c r="D10" i="17"/>
  <c r="AJ10" i="17"/>
  <c r="Z11" i="17"/>
  <c r="P12" i="17"/>
  <c r="E13" i="17"/>
  <c r="W13" i="17"/>
  <c r="D14" i="17"/>
  <c r="AA14" i="17"/>
  <c r="C15" i="17"/>
  <c r="Z15" i="17"/>
  <c r="G16" i="17"/>
  <c r="Y16" i="17"/>
  <c r="F17" i="17"/>
  <c r="AC17" i="17"/>
  <c r="E18" i="17"/>
  <c r="AB18" i="17"/>
  <c r="C19" i="17"/>
  <c r="S19" i="17"/>
  <c r="AI19" i="17"/>
  <c r="I20" i="17"/>
  <c r="Q20" i="17"/>
  <c r="Y20" i="17"/>
  <c r="AG20" i="17"/>
  <c r="AO20" i="17"/>
  <c r="G21" i="17"/>
  <c r="O21" i="17"/>
  <c r="W21" i="17"/>
  <c r="AE21" i="17"/>
  <c r="AM21" i="17"/>
  <c r="E22" i="17"/>
  <c r="M22" i="17"/>
  <c r="U22" i="17"/>
  <c r="AC22" i="17"/>
  <c r="AK22" i="17"/>
  <c r="C23" i="17"/>
  <c r="K23" i="17"/>
  <c r="S23" i="17"/>
  <c r="AA23" i="17"/>
  <c r="AI23" i="17"/>
  <c r="AQ23" i="17"/>
  <c r="I24" i="17"/>
  <c r="Q24" i="17"/>
  <c r="Y24" i="17"/>
  <c r="AG24" i="17"/>
  <c r="AO24" i="17"/>
  <c r="G25" i="17"/>
  <c r="O25" i="17"/>
  <c r="W25" i="17"/>
  <c r="AE25" i="17"/>
  <c r="AM25" i="17"/>
  <c r="E26" i="17"/>
  <c r="M26" i="17"/>
  <c r="U26" i="17"/>
  <c r="AC26" i="17"/>
  <c r="AK26" i="17"/>
  <c r="C27" i="17"/>
  <c r="K27" i="17"/>
  <c r="S27" i="17"/>
  <c r="AA27" i="17"/>
  <c r="AI27" i="17"/>
  <c r="AQ27" i="17"/>
  <c r="I28" i="17"/>
  <c r="Q28" i="17"/>
  <c r="Y28" i="17"/>
  <c r="AG28" i="17"/>
  <c r="AN4" i="17"/>
  <c r="AD5" i="17"/>
  <c r="T6" i="17"/>
  <c r="J7" i="17"/>
  <c r="AP7" i="17"/>
  <c r="AF8" i="17"/>
  <c r="V9" i="17"/>
  <c r="L10" i="17"/>
  <c r="B11" i="17"/>
  <c r="AH11" i="17"/>
  <c r="X12" i="17"/>
  <c r="G13" i="17"/>
  <c r="AD13" i="17"/>
  <c r="K14" i="17"/>
  <c r="AC14" i="17"/>
  <c r="J15" i="17"/>
  <c r="AG15" i="17"/>
  <c r="I16" i="17"/>
  <c r="AF16" i="17"/>
  <c r="M17" i="17"/>
  <c r="AE17" i="17"/>
  <c r="L18" i="17"/>
  <c r="AI18" i="17"/>
  <c r="I19" i="17"/>
  <c r="Y19" i="17"/>
  <c r="AO19" i="17"/>
  <c r="K20" i="17"/>
  <c r="S20" i="17"/>
  <c r="AA20" i="17"/>
  <c r="AI20" i="17"/>
  <c r="AQ20" i="17"/>
  <c r="I21" i="17"/>
  <c r="Q21" i="17"/>
  <c r="Y21" i="17"/>
  <c r="AG21" i="17"/>
  <c r="AO21" i="17"/>
  <c r="G22" i="17"/>
  <c r="O22" i="17"/>
  <c r="W22" i="17"/>
  <c r="AE22" i="17"/>
  <c r="AM22" i="17"/>
  <c r="E23" i="17"/>
  <c r="M23" i="17"/>
  <c r="U23" i="17"/>
  <c r="AC23" i="17"/>
  <c r="AK23" i="17"/>
  <c r="C24" i="17"/>
  <c r="K24" i="17"/>
  <c r="S24" i="17"/>
  <c r="AA24" i="17"/>
  <c r="AI24" i="17"/>
  <c r="AQ24" i="17"/>
  <c r="I25" i="17"/>
  <c r="Q25" i="17"/>
  <c r="Y25" i="17"/>
  <c r="AG25" i="17"/>
  <c r="AO25" i="17"/>
  <c r="G26" i="17"/>
  <c r="O26" i="17"/>
  <c r="W26" i="17"/>
  <c r="AE26" i="17"/>
  <c r="AM26" i="17"/>
  <c r="E27" i="17"/>
  <c r="M27" i="17"/>
  <c r="U27" i="17"/>
  <c r="AC27" i="17"/>
  <c r="AK27" i="17"/>
  <c r="C28" i="17"/>
  <c r="K28" i="17"/>
  <c r="S28" i="17"/>
  <c r="AA28" i="17"/>
  <c r="AI28" i="17"/>
  <c r="AQ28" i="17"/>
  <c r="I29" i="17"/>
  <c r="Q29" i="17"/>
  <c r="Y29" i="17"/>
  <c r="AG29" i="17"/>
  <c r="AO29" i="17"/>
  <c r="G30" i="17"/>
  <c r="O30" i="17"/>
  <c r="W30" i="17"/>
  <c r="AE30" i="17"/>
  <c r="AM30" i="17"/>
  <c r="E31" i="17"/>
  <c r="M31" i="17"/>
  <c r="AO4" i="17"/>
  <c r="AE5" i="17"/>
  <c r="U6" i="17"/>
  <c r="K7" i="17"/>
  <c r="AQ7" i="17"/>
  <c r="AG8" i="17"/>
  <c r="W9" i="17"/>
  <c r="M10" i="17"/>
  <c r="C11" i="17"/>
  <c r="AI11" i="17"/>
  <c r="Y12" i="17"/>
  <c r="M13" i="17"/>
  <c r="AE13" i="17"/>
  <c r="L14" i="17"/>
  <c r="AI14" i="17"/>
  <c r="K15" i="17"/>
  <c r="AH15" i="17"/>
  <c r="O16" i="17"/>
  <c r="AG16" i="17"/>
  <c r="N17" i="17"/>
  <c r="AK17" i="17"/>
  <c r="M18" i="17"/>
  <c r="AJ18" i="17"/>
  <c r="J19" i="17"/>
  <c r="Z19" i="17"/>
  <c r="AP19" i="17"/>
  <c r="L20" i="17"/>
  <c r="T20" i="17"/>
  <c r="AB20" i="17"/>
  <c r="AJ20" i="17"/>
  <c r="B21" i="17"/>
  <c r="J21" i="17"/>
  <c r="R21" i="17"/>
  <c r="Z21" i="17"/>
  <c r="AH21" i="17"/>
  <c r="AP21" i="17"/>
  <c r="AF4" i="17"/>
  <c r="AC6" i="17"/>
  <c r="AN8" i="17"/>
  <c r="AK10" i="17"/>
  <c r="AG12" i="17"/>
  <c r="M14" i="17"/>
  <c r="AA15" i="17"/>
  <c r="AN16" i="17"/>
  <c r="S18" i="17"/>
  <c r="X19" i="17"/>
  <c r="N20" i="17"/>
  <c r="AK20" i="17"/>
  <c r="P21" i="17"/>
  <c r="AJ21" i="17"/>
  <c r="N22" i="17"/>
  <c r="AD22" i="17"/>
  <c r="D23" i="17"/>
  <c r="T23" i="17"/>
  <c r="AJ23" i="17"/>
  <c r="J24" i="17"/>
  <c r="Z24" i="17"/>
  <c r="AP24" i="17"/>
  <c r="P25" i="17"/>
  <c r="AF25" i="17"/>
  <c r="F26" i="17"/>
  <c r="V26" i="17"/>
  <c r="AL26" i="17"/>
  <c r="L27" i="17"/>
  <c r="AB27" i="17"/>
  <c r="B28" i="17"/>
  <c r="R28" i="17"/>
  <c r="AH28" i="17"/>
  <c r="D29" i="17"/>
  <c r="R29" i="17"/>
  <c r="AE29" i="17"/>
  <c r="AQ29" i="17"/>
  <c r="N30" i="17"/>
  <c r="Z30" i="17"/>
  <c r="AN30" i="17"/>
  <c r="K31" i="17"/>
  <c r="V31" i="17"/>
  <c r="AF31" i="17"/>
  <c r="B32" i="17"/>
  <c r="L32" i="17"/>
  <c r="V32" i="17"/>
  <c r="AF32" i="17"/>
  <c r="AN32" i="17"/>
  <c r="F33" i="17"/>
  <c r="N33" i="17"/>
  <c r="V33" i="17"/>
  <c r="AD33" i="17"/>
  <c r="AL33" i="17"/>
  <c r="D34" i="17"/>
  <c r="L34" i="17"/>
  <c r="T34" i="17"/>
  <c r="AB34" i="17"/>
  <c r="AJ34" i="17"/>
  <c r="B35" i="17"/>
  <c r="J35" i="17"/>
  <c r="R35" i="17"/>
  <c r="Z35" i="17"/>
  <c r="AH35" i="17"/>
  <c r="AP35" i="17"/>
  <c r="H36" i="17"/>
  <c r="P36" i="17"/>
  <c r="X36" i="17"/>
  <c r="AF36" i="17"/>
  <c r="AN36" i="17"/>
  <c r="F37" i="17"/>
  <c r="N37" i="17"/>
  <c r="V37" i="17"/>
  <c r="AD37" i="17"/>
  <c r="AL37" i="17"/>
  <c r="D38" i="17"/>
  <c r="L38" i="17"/>
  <c r="T38" i="17"/>
  <c r="AB38" i="17"/>
  <c r="AJ38" i="17"/>
  <c r="B39" i="17"/>
  <c r="J39" i="17"/>
  <c r="R39" i="17"/>
  <c r="Z39" i="17"/>
  <c r="AH39" i="17"/>
  <c r="AP39" i="17"/>
  <c r="H40" i="17"/>
  <c r="P40" i="17"/>
  <c r="X40" i="17"/>
  <c r="AF40" i="17"/>
  <c r="AN40" i="17"/>
  <c r="F41" i="17"/>
  <c r="N41" i="17"/>
  <c r="V41" i="17"/>
  <c r="AD41" i="17"/>
  <c r="AL41" i="17"/>
  <c r="D42" i="17"/>
  <c r="L42" i="17"/>
  <c r="T42" i="17"/>
  <c r="AB42" i="17"/>
  <c r="AJ42" i="17"/>
  <c r="B43" i="17"/>
  <c r="J43" i="17"/>
  <c r="R43" i="17"/>
  <c r="Z43" i="17"/>
  <c r="AH43" i="17"/>
  <c r="F5" i="17"/>
  <c r="C7" i="17"/>
  <c r="AO8" i="17"/>
  <c r="J11" i="17"/>
  <c r="F13" i="17"/>
  <c r="S14" i="17"/>
  <c r="AI15" i="17"/>
  <c r="G17" i="17"/>
  <c r="T18" i="17"/>
  <c r="AA19" i="17"/>
  <c r="R20" i="17"/>
  <c r="AL20" i="17"/>
  <c r="S21" i="17"/>
  <c r="AN21" i="17"/>
  <c r="P22" i="17"/>
  <c r="AF22" i="17"/>
  <c r="F23" i="17"/>
  <c r="V23" i="17"/>
  <c r="AL23" i="17"/>
  <c r="L24" i="17"/>
  <c r="AB24" i="17"/>
  <c r="B25" i="17"/>
  <c r="R25" i="17"/>
  <c r="AH25" i="17"/>
  <c r="H26" i="17"/>
  <c r="X26" i="17"/>
  <c r="AN26" i="17"/>
  <c r="N27" i="17"/>
  <c r="AD27" i="17"/>
  <c r="D28" i="17"/>
  <c r="T28" i="17"/>
  <c r="AJ28" i="17"/>
  <c r="G29" i="17"/>
  <c r="S29" i="17"/>
  <c r="AF29" i="17"/>
  <c r="B30" i="17"/>
  <c r="P30" i="17"/>
  <c r="AC30" i="17"/>
  <c r="AO30" i="17"/>
  <c r="L31" i="17"/>
  <c r="W31" i="17"/>
  <c r="AI31" i="17"/>
  <c r="C32" i="17"/>
  <c r="M32" i="17"/>
  <c r="Y32" i="17"/>
  <c r="AG32" i="17"/>
  <c r="AO32" i="17"/>
  <c r="G33" i="17"/>
  <c r="O33" i="17"/>
  <c r="W33" i="17"/>
  <c r="AE33" i="17"/>
  <c r="AM33" i="17"/>
  <c r="E34" i="17"/>
  <c r="M34" i="17"/>
  <c r="U34" i="17"/>
  <c r="AC34" i="17"/>
  <c r="AK34" i="17"/>
  <c r="C35" i="17"/>
  <c r="K35" i="17"/>
  <c r="S35" i="17"/>
  <c r="AA35" i="17"/>
  <c r="AI35" i="17"/>
  <c r="AQ35" i="17"/>
  <c r="I36" i="17"/>
  <c r="Q36" i="17"/>
  <c r="Y36" i="17"/>
  <c r="AG36" i="17"/>
  <c r="AO36" i="17"/>
  <c r="G37" i="17"/>
  <c r="O37" i="17"/>
  <c r="W37" i="17"/>
  <c r="AE37" i="17"/>
  <c r="AM37" i="17"/>
  <c r="E38" i="17"/>
  <c r="M38" i="17"/>
  <c r="U38" i="17"/>
  <c r="AC38" i="17"/>
  <c r="AK38" i="17"/>
  <c r="C39" i="17"/>
  <c r="K39" i="17"/>
  <c r="S39" i="17"/>
  <c r="AA39" i="17"/>
  <c r="AI39" i="17"/>
  <c r="AQ39" i="17"/>
  <c r="I40" i="17"/>
  <c r="Q40" i="17"/>
  <c r="Y40" i="17"/>
  <c r="AG40" i="17"/>
  <c r="AO40" i="17"/>
  <c r="G41" i="17"/>
  <c r="O41" i="17"/>
  <c r="W41" i="17"/>
  <c r="AE41" i="17"/>
  <c r="AM41" i="17"/>
  <c r="E42" i="17"/>
  <c r="M42" i="17"/>
  <c r="U42" i="17"/>
  <c r="AC42" i="17"/>
  <c r="AK42" i="17"/>
  <c r="C43" i="17"/>
  <c r="K43" i="17"/>
  <c r="S43" i="17"/>
  <c r="AA43" i="17"/>
  <c r="AI43" i="17"/>
  <c r="AL5" i="17"/>
  <c r="AI7" i="17"/>
  <c r="AE9" i="17"/>
  <c r="AP11" i="17"/>
  <c r="AC13" i="17"/>
  <c r="AK14" i="17"/>
  <c r="P16" i="17"/>
  <c r="AD17" i="17"/>
  <c r="AP18" i="17"/>
  <c r="AQ19" i="17"/>
  <c r="Z20" i="17"/>
  <c r="D21" i="17"/>
  <c r="AA21" i="17"/>
  <c r="F22" i="17"/>
  <c r="V22" i="17"/>
  <c r="AL22" i="17"/>
  <c r="L23" i="17"/>
  <c r="AB23" i="17"/>
  <c r="B24" i="17"/>
  <c r="R24" i="17"/>
  <c r="AH24" i="17"/>
  <c r="H25" i="17"/>
  <c r="X25" i="17"/>
  <c r="AN25" i="17"/>
  <c r="N26" i="17"/>
  <c r="AD26" i="17"/>
  <c r="D27" i="17"/>
  <c r="T27" i="17"/>
  <c r="AJ27" i="17"/>
  <c r="J28" i="17"/>
  <c r="Z28" i="17"/>
  <c r="AO28" i="17"/>
  <c r="K29" i="17"/>
  <c r="X29" i="17"/>
  <c r="AJ29" i="17"/>
  <c r="H30" i="17"/>
  <c r="U30" i="17"/>
  <c r="AG30" i="17"/>
  <c r="D31" i="17"/>
  <c r="P31" i="17"/>
  <c r="AB31" i="17"/>
  <c r="AL31" i="17"/>
  <c r="F32" i="17"/>
  <c r="R32" i="17"/>
  <c r="AB32" i="17"/>
  <c r="AJ32" i="17"/>
  <c r="B33" i="17"/>
  <c r="J33" i="17"/>
  <c r="R33" i="17"/>
  <c r="Z33" i="17"/>
  <c r="AH33" i="17"/>
  <c r="AP33" i="17"/>
  <c r="H34" i="17"/>
  <c r="P34" i="17"/>
  <c r="X34" i="17"/>
  <c r="AF34" i="17"/>
  <c r="AN34" i="17"/>
  <c r="F35" i="17"/>
  <c r="N35" i="17"/>
  <c r="V35" i="17"/>
  <c r="AD35" i="17"/>
  <c r="AL35" i="17"/>
  <c r="D36" i="17"/>
  <c r="L36" i="17"/>
  <c r="T36" i="17"/>
  <c r="AB36" i="17"/>
  <c r="AJ36" i="17"/>
  <c r="B37" i="17"/>
  <c r="J37" i="17"/>
  <c r="R37" i="17"/>
  <c r="Z37" i="17"/>
  <c r="AH37" i="17"/>
  <c r="AP37" i="17"/>
  <c r="H38" i="17"/>
  <c r="P38" i="17"/>
  <c r="X38" i="17"/>
  <c r="AF38" i="17"/>
  <c r="AN38" i="17"/>
  <c r="F39" i="17"/>
  <c r="N39" i="17"/>
  <c r="V39" i="17"/>
  <c r="AD39" i="17"/>
  <c r="AL39" i="17"/>
  <c r="D40" i="17"/>
  <c r="L40" i="17"/>
  <c r="T40" i="17"/>
  <c r="AB40" i="17"/>
  <c r="AJ40" i="17"/>
  <c r="B41" i="17"/>
  <c r="J41" i="17"/>
  <c r="R41" i="17"/>
  <c r="Z41" i="17"/>
  <c r="AH41" i="17"/>
  <c r="AP41" i="17"/>
  <c r="H42" i="17"/>
  <c r="P42" i="17"/>
  <c r="X42" i="17"/>
  <c r="AF42" i="17"/>
  <c r="AN42" i="17"/>
  <c r="F43" i="17"/>
  <c r="N43" i="17"/>
  <c r="V43" i="17"/>
  <c r="AD43" i="17"/>
  <c r="AM5" i="17"/>
  <c r="H8" i="17"/>
  <c r="E10" i="17"/>
  <c r="AQ11" i="17"/>
  <c r="AK13" i="17"/>
  <c r="I15" i="17"/>
  <c r="Q16" i="17"/>
  <c r="AL17" i="17"/>
  <c r="H19" i="17"/>
  <c r="F20" i="17"/>
  <c r="AC20" i="17"/>
  <c r="H21" i="17"/>
  <c r="AB21" i="17"/>
  <c r="H22" i="17"/>
  <c r="X22" i="17"/>
  <c r="AN22" i="17"/>
  <c r="N23" i="17"/>
  <c r="AD23" i="17"/>
  <c r="D24" i="17"/>
  <c r="T24" i="17"/>
  <c r="AJ24" i="17"/>
  <c r="J25" i="17"/>
  <c r="Z25" i="17"/>
  <c r="AP25" i="17"/>
  <c r="P26" i="17"/>
  <c r="AF26" i="17"/>
  <c r="F27" i="17"/>
  <c r="V27" i="17"/>
  <c r="AL27" i="17"/>
  <c r="L28" i="17"/>
  <c r="AB28" i="17"/>
  <c r="AP28" i="17"/>
  <c r="L29" i="17"/>
  <c r="Z29" i="17"/>
  <c r="AM29" i="17"/>
  <c r="I30" i="17"/>
  <c r="V30" i="17"/>
  <c r="AH30" i="17"/>
  <c r="F31" i="17"/>
  <c r="S31" i="17"/>
  <c r="AC31" i="17"/>
  <c r="AM31" i="17"/>
  <c r="I32" i="17"/>
  <c r="S32" i="17"/>
  <c r="AC32" i="17"/>
  <c r="AK32" i="17"/>
  <c r="C33" i="17"/>
  <c r="K33" i="17"/>
  <c r="S33" i="17"/>
  <c r="AA33" i="17"/>
  <c r="AI33" i="17"/>
  <c r="AQ33" i="17"/>
  <c r="I34" i="17"/>
  <c r="Q34" i="17"/>
  <c r="Y34" i="17"/>
  <c r="AG34" i="17"/>
  <c r="AO34" i="17"/>
  <c r="G35" i="17"/>
  <c r="O35" i="17"/>
  <c r="W35" i="17"/>
  <c r="AE35" i="17"/>
  <c r="AM35" i="17"/>
  <c r="E36" i="17"/>
  <c r="M36" i="17"/>
  <c r="U36" i="17"/>
  <c r="AC36" i="17"/>
  <c r="AK36" i="17"/>
  <c r="C37" i="17"/>
  <c r="K37" i="17"/>
  <c r="S37" i="17"/>
  <c r="AA37" i="17"/>
  <c r="AI37" i="17"/>
  <c r="AQ37" i="17"/>
  <c r="I38" i="17"/>
  <c r="Q38" i="17"/>
  <c r="Y38" i="17"/>
  <c r="AG38" i="17"/>
  <c r="AO38" i="17"/>
  <c r="G39" i="17"/>
  <c r="O39" i="17"/>
  <c r="W39" i="17"/>
  <c r="AE39" i="17"/>
  <c r="AM39" i="17"/>
  <c r="E40" i="17"/>
  <c r="M40" i="17"/>
  <c r="M6" i="17"/>
  <c r="I8" i="17"/>
  <c r="T10" i="17"/>
  <c r="Q12" i="17"/>
  <c r="AL13" i="17"/>
  <c r="Q15" i="17"/>
  <c r="AE16" i="17"/>
  <c r="AM17" i="17"/>
  <c r="K19" i="17"/>
  <c r="J20" i="17"/>
  <c r="AD20" i="17"/>
  <c r="K21" i="17"/>
  <c r="AF21" i="17"/>
  <c r="I22" i="17"/>
  <c r="Y22" i="17"/>
  <c r="AO22" i="17"/>
  <c r="O23" i="17"/>
  <c r="AE23" i="17"/>
  <c r="E24" i="17"/>
  <c r="U24" i="17"/>
  <c r="AK24" i="17"/>
  <c r="K25" i="17"/>
  <c r="AA25" i="17"/>
  <c r="AQ25" i="17"/>
  <c r="Q26" i="17"/>
  <c r="AG26" i="17"/>
  <c r="G27" i="17"/>
  <c r="W27" i="17"/>
  <c r="AM27" i="17"/>
  <c r="M28" i="17"/>
  <c r="AC28" i="17"/>
  <c r="B29" i="17"/>
  <c r="O29" i="17"/>
  <c r="AA29" i="17"/>
  <c r="AN29" i="17"/>
  <c r="J30" i="17"/>
  <c r="X30" i="17"/>
  <c r="AK30" i="17"/>
  <c r="G31" i="17"/>
  <c r="AB6" i="17"/>
  <c r="Y8" i="17"/>
  <c r="U10" i="17"/>
  <c r="AF12" i="17"/>
  <c r="E14" i="17"/>
  <c r="R15" i="17"/>
  <c r="AM16" i="17"/>
  <c r="K18" i="17"/>
  <c r="P19" i="17"/>
  <c r="M20" i="17"/>
  <c r="AH20" i="17"/>
  <c r="L21" i="17"/>
  <c r="AI21" i="17"/>
  <c r="J22" i="17"/>
  <c r="Z22" i="17"/>
  <c r="AP22" i="17"/>
  <c r="P23" i="17"/>
  <c r="AF23" i="17"/>
  <c r="F24" i="17"/>
  <c r="V24" i="17"/>
  <c r="AL24" i="17"/>
  <c r="L25" i="17"/>
  <c r="AB25" i="17"/>
  <c r="B26" i="17"/>
  <c r="R26" i="17"/>
  <c r="AH26" i="17"/>
  <c r="H27" i="17"/>
  <c r="X27" i="17"/>
  <c r="AN27" i="17"/>
  <c r="N28" i="17"/>
  <c r="AD28" i="17"/>
  <c r="C29" i="17"/>
  <c r="P29" i="17"/>
  <c r="AB29" i="17"/>
  <c r="AP29" i="17"/>
  <c r="M30" i="17"/>
  <c r="Y30" i="17"/>
  <c r="AL30" i="17"/>
  <c r="H31" i="17"/>
  <c r="AK44" i="17"/>
  <c r="AM43" i="17"/>
  <c r="R42" i="17"/>
  <c r="Z40" i="17"/>
  <c r="AE38" i="17"/>
  <c r="AI36" i="17"/>
  <c r="AM34" i="17"/>
  <c r="Q33" i="17"/>
  <c r="AA31" i="17"/>
  <c r="F28" i="17"/>
  <c r="Z26" i="17"/>
  <c r="S7" i="17"/>
  <c r="AP45" i="17"/>
  <c r="Z45" i="17"/>
  <c r="J45" i="17"/>
  <c r="AJ44" i="17"/>
  <c r="AO45" i="17"/>
  <c r="AG45" i="17"/>
  <c r="Y45" i="17"/>
  <c r="Q45" i="17"/>
  <c r="I45" i="17"/>
  <c r="AQ44" i="17"/>
  <c r="AI44" i="17"/>
  <c r="AA44" i="17"/>
  <c r="S44" i="17"/>
  <c r="K44" i="17"/>
  <c r="C44" i="17"/>
  <c r="AK43" i="17"/>
  <c r="X43" i="17"/>
  <c r="L43" i="17"/>
  <c r="AO42" i="17"/>
  <c r="AA42" i="17"/>
  <c r="O42" i="17"/>
  <c r="B42" i="17"/>
  <c r="AF41" i="17"/>
  <c r="S41" i="17"/>
  <c r="E41" i="17"/>
  <c r="AI40" i="17"/>
  <c r="V40" i="17"/>
  <c r="G40" i="17"/>
  <c r="AG39" i="17"/>
  <c r="Q39" i="17"/>
  <c r="AQ38" i="17"/>
  <c r="AA38" i="17"/>
  <c r="K38" i="17"/>
  <c r="AK37" i="17"/>
  <c r="U37" i="17"/>
  <c r="E37" i="17"/>
  <c r="AE36" i="17"/>
  <c r="O36" i="17"/>
  <c r="AO35" i="17"/>
  <c r="Y35" i="17"/>
  <c r="I35" i="17"/>
  <c r="AI34" i="17"/>
  <c r="S34" i="17"/>
  <c r="C34" i="17"/>
  <c r="AC33" i="17"/>
  <c r="M33" i="17"/>
  <c r="AM32" i="17"/>
  <c r="U32" i="17"/>
  <c r="AQ31" i="17"/>
  <c r="U31" i="17"/>
  <c r="R30" i="17"/>
  <c r="J29" i="17"/>
  <c r="AF27" i="17"/>
  <c r="J26" i="17"/>
  <c r="AD24" i="17"/>
  <c r="H23" i="17"/>
  <c r="X21" i="17"/>
  <c r="AK18" i="17"/>
  <c r="O13" i="17"/>
  <c r="W5" i="17"/>
  <c r="AN45" i="17"/>
  <c r="AF45" i="17"/>
  <c r="X45" i="17"/>
  <c r="P45" i="17"/>
  <c r="H45" i="17"/>
  <c r="AP44" i="17"/>
  <c r="AH44" i="17"/>
  <c r="Z44" i="17"/>
  <c r="R44" i="17"/>
  <c r="J44" i="17"/>
  <c r="B44" i="17"/>
  <c r="AJ43" i="17"/>
  <c r="W43" i="17"/>
  <c r="I43" i="17"/>
  <c r="AM42" i="17"/>
  <c r="Z42" i="17"/>
  <c r="N42" i="17"/>
  <c r="AQ41" i="17"/>
  <c r="AC41" i="17"/>
  <c r="Q41" i="17"/>
  <c r="D41" i="17"/>
  <c r="AH40" i="17"/>
  <c r="U40" i="17"/>
  <c r="F40" i="17"/>
  <c r="AF39" i="17"/>
  <c r="P39" i="17"/>
  <c r="AP38" i="17"/>
  <c r="Z38" i="17"/>
  <c r="J38" i="17"/>
  <c r="AJ37" i="17"/>
  <c r="T37" i="17"/>
  <c r="D37" i="17"/>
  <c r="AD36" i="17"/>
  <c r="N36" i="17"/>
  <c r="AN35" i="17"/>
  <c r="X35" i="17"/>
  <c r="H35" i="17"/>
  <c r="AH34" i="17"/>
  <c r="R34" i="17"/>
  <c r="B34" i="17"/>
  <c r="AB33" i="17"/>
  <c r="L33" i="17"/>
  <c r="AL32" i="17"/>
  <c r="T32" i="17"/>
  <c r="AN31" i="17"/>
  <c r="T31" i="17"/>
  <c r="Q30" i="17"/>
  <c r="H29" i="17"/>
  <c r="AE27" i="17"/>
  <c r="I26" i="17"/>
  <c r="AC24" i="17"/>
  <c r="G23" i="17"/>
  <c r="T21" i="17"/>
  <c r="AC18" i="17"/>
  <c r="N13" i="17"/>
  <c r="G5" i="17"/>
  <c r="B97" i="17" l="1"/>
  <c r="B143" i="17" s="1"/>
  <c r="F97" i="17" l="1"/>
  <c r="F143" i="17" s="1"/>
  <c r="G97" i="17"/>
  <c r="G143" i="17" s="1"/>
  <c r="N98" i="17"/>
  <c r="N144" i="17" s="1"/>
  <c r="P98" i="17"/>
  <c r="P144" i="17" s="1"/>
  <c r="W99" i="17"/>
  <c r="W145" i="17" s="1"/>
  <c r="Z99" i="17"/>
  <c r="Z145" i="17" s="1"/>
  <c r="AG100" i="17"/>
  <c r="AG146" i="17" s="1"/>
  <c r="AH100" i="17"/>
  <c r="AH146" i="17" s="1"/>
  <c r="AP101" i="17"/>
  <c r="AP147" i="17" s="1"/>
  <c r="AQ101" i="17"/>
  <c r="AQ147" i="17" s="1"/>
  <c r="C103" i="17"/>
  <c r="C149" i="17" s="1"/>
  <c r="J103" i="17"/>
  <c r="J149" i="17" s="1"/>
  <c r="AM103" i="17"/>
  <c r="AM149" i="17" s="1"/>
  <c r="J104" i="17"/>
  <c r="J150" i="17" s="1"/>
  <c r="B105" i="17"/>
  <c r="B151" i="17" s="1"/>
  <c r="C105" i="17"/>
  <c r="C151" i="17" s="1"/>
  <c r="D106" i="17"/>
  <c r="D152" i="17" s="1"/>
  <c r="E106" i="17"/>
  <c r="E152" i="17" s="1"/>
  <c r="AL106" i="17"/>
  <c r="AL152" i="17" s="1"/>
  <c r="AO106" i="17"/>
  <c r="AO152" i="17" s="1"/>
  <c r="AI107" i="17"/>
  <c r="AI153" i="17" s="1"/>
  <c r="AJ107" i="17"/>
  <c r="AJ153" i="17" s="1"/>
  <c r="P108" i="17"/>
  <c r="P154" i="17" s="1"/>
  <c r="Y108" i="17"/>
  <c r="Y154" i="17" s="1"/>
  <c r="C109" i="17"/>
  <c r="C155" i="17" s="1"/>
  <c r="AC109" i="17"/>
  <c r="AC155" i="17" s="1"/>
  <c r="AD109" i="17"/>
  <c r="AD155" i="17" s="1"/>
  <c r="F110" i="17"/>
  <c r="F156" i="17" s="1"/>
  <c r="H110" i="17"/>
  <c r="H156" i="17" s="1"/>
  <c r="AG110" i="17"/>
  <c r="AG156" i="17" s="1"/>
  <c r="AH110" i="17"/>
  <c r="AH156" i="17" s="1"/>
  <c r="J111" i="17"/>
  <c r="J157" i="17" s="1"/>
  <c r="R111" i="17"/>
  <c r="R157" i="17" s="1"/>
  <c r="AJ111" i="17"/>
  <c r="AJ157" i="17" s="1"/>
  <c r="AL111" i="17"/>
  <c r="AL157" i="17" s="1"/>
  <c r="S112" i="17"/>
  <c r="S158" i="17" s="1"/>
  <c r="T112" i="17"/>
  <c r="T158" i="17" s="1"/>
  <c r="AJ112" i="17"/>
  <c r="AJ158" i="17" s="1"/>
  <c r="AK112" i="17"/>
  <c r="AK158" i="17" s="1"/>
  <c r="Q113" i="17"/>
  <c r="Q159" i="17" s="1"/>
  <c r="R113" i="17"/>
  <c r="R159" i="17" s="1"/>
  <c r="AH113" i="17"/>
  <c r="AH159" i="17" s="1"/>
  <c r="AO113" i="17"/>
  <c r="AO159" i="17" s="1"/>
  <c r="O114" i="17"/>
  <c r="O160" i="17" s="1"/>
  <c r="P114" i="17"/>
  <c r="P160" i="17" s="1"/>
  <c r="AG114" i="17"/>
  <c r="AG160" i="17" s="1"/>
  <c r="AH114" i="17"/>
  <c r="AH160" i="17" s="1"/>
  <c r="F115" i="17"/>
  <c r="F161" i="17" s="1"/>
  <c r="G115" i="17"/>
  <c r="G161" i="17" s="1"/>
  <c r="X115" i="17"/>
  <c r="X161" i="17" s="1"/>
  <c r="Y115" i="17"/>
  <c r="Y161" i="17" s="1"/>
  <c r="AM115" i="17"/>
  <c r="AM161" i="17" s="1"/>
  <c r="C116" i="17"/>
  <c r="C162" i="17" s="1"/>
  <c r="O116" i="17"/>
  <c r="O162" i="17" s="1"/>
  <c r="R116" i="17"/>
  <c r="R162" i="17" s="1"/>
  <c r="AI116" i="17"/>
  <c r="AI162" i="17" s="1"/>
  <c r="AJ116" i="17"/>
  <c r="AJ162" i="17" s="1"/>
  <c r="H117" i="17"/>
  <c r="H163" i="17" s="1"/>
  <c r="X117" i="17"/>
  <c r="X163" i="17" s="1"/>
  <c r="Y117" i="17"/>
  <c r="Y163" i="17" s="1"/>
  <c r="AJ117" i="17"/>
  <c r="AJ163" i="17" s="1"/>
  <c r="AN117" i="17"/>
  <c r="AN163" i="17" s="1"/>
  <c r="H118" i="17"/>
  <c r="H164" i="17" s="1"/>
  <c r="I118" i="17"/>
  <c r="I164" i="17" s="1"/>
  <c r="S118" i="17"/>
  <c r="S164" i="17" s="1"/>
  <c r="U118" i="17"/>
  <c r="U164" i="17" s="1"/>
  <c r="AE118" i="17"/>
  <c r="AE164" i="17" s="1"/>
  <c r="AH118" i="17"/>
  <c r="AH164" i="17" s="1"/>
  <c r="C119" i="17"/>
  <c r="C165" i="17" s="1"/>
  <c r="D119" i="17"/>
  <c r="D165" i="17" s="1"/>
  <c r="N119" i="17"/>
  <c r="N165" i="17" s="1"/>
  <c r="O119" i="17"/>
  <c r="O165" i="17" s="1"/>
  <c r="Y119" i="17"/>
  <c r="Y165" i="17" s="1"/>
  <c r="AC119" i="17"/>
  <c r="AC165" i="17" s="1"/>
  <c r="AM119" i="17"/>
  <c r="AM165" i="17" s="1"/>
  <c r="AN119" i="17"/>
  <c r="AN165" i="17" s="1"/>
  <c r="I120" i="17"/>
  <c r="I166" i="17" s="1"/>
  <c r="J120" i="17"/>
  <c r="J166" i="17" s="1"/>
  <c r="T120" i="17"/>
  <c r="T166" i="17" s="1"/>
  <c r="W120" i="17"/>
  <c r="W166" i="17" s="1"/>
  <c r="AF120" i="17"/>
  <c r="AF166" i="17" s="1"/>
  <c r="AG120" i="17"/>
  <c r="AG166" i="17" s="1"/>
  <c r="AP120" i="17"/>
  <c r="AP166" i="17" s="1"/>
  <c r="AQ120" i="17"/>
  <c r="AQ166" i="17" s="1"/>
  <c r="J121" i="17"/>
  <c r="J167" i="17" s="1"/>
  <c r="M121" i="17"/>
  <c r="M167" i="17" s="1"/>
  <c r="V121" i="17"/>
  <c r="V167" i="17" s="1"/>
  <c r="W121" i="17"/>
  <c r="W167" i="17" s="1"/>
  <c r="AF121" i="17"/>
  <c r="AF167" i="17" s="1"/>
  <c r="AG121" i="17"/>
  <c r="AG167" i="17" s="1"/>
  <c r="AP121" i="17"/>
  <c r="AP167" i="17" s="1"/>
  <c r="C122" i="17"/>
  <c r="C168" i="17" s="1"/>
  <c r="K122" i="17"/>
  <c r="K168" i="17" s="1"/>
  <c r="L122" i="17"/>
  <c r="L168" i="17" s="1"/>
  <c r="T122" i="17"/>
  <c r="T168" i="17" s="1"/>
  <c r="U122" i="17"/>
  <c r="U168" i="17" s="1"/>
  <c r="AC122" i="17"/>
  <c r="AC168" i="17" s="1"/>
  <c r="AD122" i="17"/>
  <c r="AD168" i="17" s="1"/>
  <c r="AL122" i="17"/>
  <c r="AL168" i="17" s="1"/>
  <c r="AM122" i="17"/>
  <c r="AM168" i="17" s="1"/>
  <c r="E123" i="17"/>
  <c r="E169" i="17" s="1"/>
  <c r="F123" i="17"/>
  <c r="F169" i="17" s="1"/>
  <c r="N123" i="17"/>
  <c r="N169" i="17" s="1"/>
  <c r="P123" i="17"/>
  <c r="P169" i="17" s="1"/>
  <c r="X123" i="17"/>
  <c r="X169" i="17" s="1"/>
  <c r="Y123" i="17"/>
  <c r="Y169" i="17" s="1"/>
  <c r="AG123" i="17"/>
  <c r="AG169" i="17" s="1"/>
  <c r="AH123" i="17"/>
  <c r="AH169" i="17" s="1"/>
  <c r="AP123" i="17"/>
  <c r="AP169" i="17" s="1"/>
  <c r="AQ123" i="17"/>
  <c r="AQ169" i="17" s="1"/>
  <c r="I124" i="17"/>
  <c r="I170" i="17" s="1"/>
  <c r="J124" i="17"/>
  <c r="J170" i="17" s="1"/>
  <c r="Q124" i="17"/>
  <c r="Q170" i="17" s="1"/>
  <c r="R124" i="17"/>
  <c r="R170" i="17" s="1"/>
  <c r="Y124" i="17"/>
  <c r="Y170" i="17" s="1"/>
  <c r="Z124" i="17"/>
  <c r="Z170" i="17" s="1"/>
  <c r="AG124" i="17"/>
  <c r="AG170" i="17" s="1"/>
  <c r="AH124" i="17"/>
  <c r="AH170" i="17" s="1"/>
  <c r="AO124" i="17"/>
  <c r="AO170" i="17" s="1"/>
  <c r="AP124" i="17"/>
  <c r="AP170" i="17" s="1"/>
  <c r="G125" i="17"/>
  <c r="G171" i="17" s="1"/>
  <c r="H125" i="17"/>
  <c r="H171" i="17" s="1"/>
  <c r="O125" i="17"/>
  <c r="O171" i="17" s="1"/>
  <c r="P125" i="17"/>
  <c r="P171" i="17" s="1"/>
  <c r="W125" i="17"/>
  <c r="W171" i="17" s="1"/>
  <c r="X125" i="17"/>
  <c r="X171" i="17" s="1"/>
  <c r="AE125" i="17"/>
  <c r="AE171" i="17" s="1"/>
  <c r="AF125" i="17"/>
  <c r="AF171" i="17" s="1"/>
  <c r="AM125" i="17"/>
  <c r="AM171" i="17" s="1"/>
  <c r="AN125" i="17"/>
  <c r="AN171" i="17" s="1"/>
  <c r="E126" i="17"/>
  <c r="E172" i="17" s="1"/>
  <c r="F126" i="17"/>
  <c r="F172" i="17" s="1"/>
  <c r="M126" i="17"/>
  <c r="M172" i="17" s="1"/>
  <c r="N126" i="17"/>
  <c r="N172" i="17" s="1"/>
  <c r="U126" i="17"/>
  <c r="U172" i="17" s="1"/>
  <c r="V126" i="17"/>
  <c r="V172" i="17" s="1"/>
  <c r="AC126" i="17"/>
  <c r="AC172" i="17" s="1"/>
  <c r="AD126" i="17"/>
  <c r="AD172" i="17" s="1"/>
  <c r="AK126" i="17"/>
  <c r="AK172" i="17" s="1"/>
  <c r="AL126" i="17"/>
  <c r="AL172" i="17" s="1"/>
  <c r="C127" i="17"/>
  <c r="C173" i="17" s="1"/>
  <c r="D127" i="17"/>
  <c r="D173" i="17" s="1"/>
  <c r="K127" i="17"/>
  <c r="K173" i="17" s="1"/>
  <c r="L127" i="17"/>
  <c r="L173" i="17" s="1"/>
  <c r="S127" i="17"/>
  <c r="S173" i="17" s="1"/>
  <c r="T127" i="17"/>
  <c r="T173" i="17" s="1"/>
  <c r="AA127" i="17"/>
  <c r="AA173" i="17" s="1"/>
  <c r="AB127" i="17"/>
  <c r="AB173" i="17" s="1"/>
  <c r="AI127" i="17"/>
  <c r="AI173" i="17" s="1"/>
  <c r="AJ127" i="17"/>
  <c r="AJ173" i="17" s="1"/>
  <c r="AQ127" i="17"/>
  <c r="AQ173" i="17" s="1"/>
  <c r="B128" i="17"/>
  <c r="B174" i="17" s="1"/>
  <c r="I128" i="17"/>
  <c r="I174" i="17" s="1"/>
  <c r="J128" i="17"/>
  <c r="J174" i="17" s="1"/>
  <c r="Q128" i="17"/>
  <c r="Q174" i="17" s="1"/>
  <c r="R128" i="17"/>
  <c r="R174" i="17" s="1"/>
  <c r="Y128" i="17"/>
  <c r="Y174" i="17" s="1"/>
  <c r="Z128" i="17"/>
  <c r="Z174" i="17" s="1"/>
  <c r="AG128" i="17"/>
  <c r="AG174" i="17" s="1"/>
  <c r="AH128" i="17"/>
  <c r="AH174" i="17" s="1"/>
  <c r="AO128" i="17"/>
  <c r="AO174" i="17" s="1"/>
  <c r="AP128" i="17"/>
  <c r="AP174" i="17" s="1"/>
  <c r="G129" i="17"/>
  <c r="G175" i="17" s="1"/>
  <c r="H129" i="17"/>
  <c r="H175" i="17" s="1"/>
  <c r="O129" i="17"/>
  <c r="O175" i="17" s="1"/>
  <c r="P129" i="17"/>
  <c r="P175" i="17" s="1"/>
  <c r="W129" i="17"/>
  <c r="W175" i="17" s="1"/>
  <c r="X129" i="17"/>
  <c r="X175" i="17" s="1"/>
  <c r="AE129" i="17"/>
  <c r="AE175" i="17" s="1"/>
  <c r="AF129" i="17"/>
  <c r="AF175" i="17" s="1"/>
  <c r="AM129" i="17"/>
  <c r="AM175" i="17" s="1"/>
  <c r="AN129" i="17"/>
  <c r="AN175" i="17" s="1"/>
  <c r="E130" i="17"/>
  <c r="E176" i="17" s="1"/>
  <c r="F130" i="17"/>
  <c r="F176" i="17" s="1"/>
  <c r="M130" i="17"/>
  <c r="M176" i="17" s="1"/>
  <c r="N130" i="17"/>
  <c r="N176" i="17" s="1"/>
  <c r="U130" i="17"/>
  <c r="U176" i="17" s="1"/>
  <c r="V130" i="17"/>
  <c r="V176" i="17" s="1"/>
  <c r="AC130" i="17"/>
  <c r="AC176" i="17" s="1"/>
  <c r="AD130" i="17"/>
  <c r="AD176" i="17" s="1"/>
  <c r="AK130" i="17"/>
  <c r="AK176" i="17" s="1"/>
  <c r="AL130" i="17"/>
  <c r="AL176" i="17" s="1"/>
  <c r="C131" i="17"/>
  <c r="C177" i="17" s="1"/>
  <c r="K131" i="17"/>
  <c r="K177" i="17" s="1"/>
  <c r="S131" i="17"/>
  <c r="S177" i="17" s="1"/>
  <c r="AA131" i="17"/>
  <c r="AA177" i="17" s="1"/>
  <c r="AI131" i="17"/>
  <c r="AI177" i="17" s="1"/>
  <c r="AJ131" i="17"/>
  <c r="AJ177" i="17" s="1"/>
  <c r="AQ131" i="17"/>
  <c r="AQ177" i="17" s="1"/>
  <c r="B132" i="17"/>
  <c r="B178" i="17" s="1"/>
  <c r="I132" i="17"/>
  <c r="I178" i="17" s="1"/>
  <c r="Q132" i="17"/>
  <c r="Q178" i="17" s="1"/>
  <c r="R132" i="17"/>
  <c r="R178" i="17" s="1"/>
  <c r="Y132" i="17"/>
  <c r="Y178" i="17" s="1"/>
  <c r="AG132" i="17"/>
  <c r="AG178" i="17" s="1"/>
  <c r="AO132" i="17"/>
  <c r="AO178" i="17" s="1"/>
  <c r="G133" i="17"/>
  <c r="G179" i="17" s="1"/>
  <c r="O133" i="17"/>
  <c r="O179" i="17" s="1"/>
  <c r="P133" i="17"/>
  <c r="P179" i="17" s="1"/>
  <c r="W133" i="17"/>
  <c r="W179" i="17" s="1"/>
  <c r="X133" i="17"/>
  <c r="X179" i="17" s="1"/>
  <c r="AE133" i="17"/>
  <c r="AE179" i="17" s="1"/>
  <c r="AM133" i="17"/>
  <c r="AM179" i="17" s="1"/>
  <c r="AN133" i="17"/>
  <c r="AN179" i="17" s="1"/>
  <c r="E134" i="17"/>
  <c r="E180" i="17" s="1"/>
  <c r="M134" i="17"/>
  <c r="M180" i="17" s="1"/>
  <c r="U134" i="17"/>
  <c r="U180" i="17" s="1"/>
  <c r="AC134" i="17"/>
  <c r="AC180" i="17" s="1"/>
  <c r="AK134" i="17"/>
  <c r="AK180" i="17" s="1"/>
  <c r="AL134" i="17"/>
  <c r="AL180" i="17" s="1"/>
  <c r="C135" i="17"/>
  <c r="C181" i="17" s="1"/>
  <c r="D135" i="17"/>
  <c r="D181" i="17" s="1"/>
  <c r="K135" i="17"/>
  <c r="K181" i="17" s="1"/>
  <c r="S135" i="17"/>
  <c r="S181" i="17" s="1"/>
  <c r="T135" i="17"/>
  <c r="T181" i="17" s="1"/>
  <c r="AA135" i="17"/>
  <c r="AA181" i="17" s="1"/>
  <c r="AI135" i="17"/>
  <c r="AI181" i="17" s="1"/>
  <c r="AQ135" i="17"/>
  <c r="AQ181" i="17" s="1"/>
  <c r="I136" i="17"/>
  <c r="I182" i="17" s="1"/>
  <c r="Q136" i="17"/>
  <c r="Q182" i="17" s="1"/>
  <c r="R136" i="17"/>
  <c r="R182" i="17" s="1"/>
  <c r="Y136" i="17"/>
  <c r="Y182" i="17" s="1"/>
  <c r="Z136" i="17"/>
  <c r="Z182" i="17" s="1"/>
  <c r="AG136" i="17"/>
  <c r="AG182" i="17" s="1"/>
  <c r="AO136" i="17"/>
  <c r="AO182" i="17" s="1"/>
  <c r="AP136" i="17"/>
  <c r="AP182" i="17" s="1"/>
  <c r="G137" i="17"/>
  <c r="G183" i="17" s="1"/>
  <c r="O137" i="17"/>
  <c r="O183" i="17" s="1"/>
  <c r="W137" i="17"/>
  <c r="W183" i="17" s="1"/>
  <c r="AE137" i="17"/>
  <c r="AE183" i="17" s="1"/>
  <c r="AM137" i="17"/>
  <c r="AM183" i="17" s="1"/>
  <c r="AN137" i="17"/>
  <c r="AN183" i="17" s="1"/>
  <c r="P96" i="17"/>
  <c r="P142" i="17" s="1"/>
  <c r="U96" i="17"/>
  <c r="U142" i="17" s="1"/>
  <c r="X96" i="17"/>
  <c r="X142" i="17" s="1"/>
  <c r="Z96" i="17"/>
  <c r="Z142" i="17" s="1"/>
  <c r="AO96" i="17"/>
  <c r="AO142" i="17" s="1"/>
  <c r="J97" i="17"/>
  <c r="J143" i="17" s="1"/>
  <c r="X97" i="17"/>
  <c r="X143" i="17" s="1"/>
  <c r="AE97" i="17"/>
  <c r="AE143" i="17" s="1"/>
  <c r="AF97" i="17"/>
  <c r="AF143" i="17" s="1"/>
  <c r="AI97" i="17"/>
  <c r="AI143" i="17" s="1"/>
  <c r="H98" i="17"/>
  <c r="H144" i="17" s="1"/>
  <c r="T98" i="17"/>
  <c r="T144" i="17" s="1"/>
  <c r="AG98" i="17"/>
  <c r="AG144" i="17" s="1"/>
  <c r="AN98" i="17"/>
  <c r="AN144" i="17" s="1"/>
  <c r="AO98" i="17"/>
  <c r="AO144" i="17" s="1"/>
  <c r="C99" i="17"/>
  <c r="C145" i="17" s="1"/>
  <c r="R99" i="17"/>
  <c r="R145" i="17" s="1"/>
  <c r="AB99" i="17"/>
  <c r="AB145" i="17" s="1"/>
  <c r="AQ99" i="17"/>
  <c r="AQ145" i="17" s="1"/>
  <c r="H100" i="17"/>
  <c r="H146" i="17" s="1"/>
  <c r="I100" i="17"/>
  <c r="I146" i="17" s="1"/>
  <c r="L100" i="17"/>
  <c r="L146" i="17" s="1"/>
  <c r="Z100" i="17"/>
  <c r="Z146" i="17" s="1"/>
  <c r="AK100" i="17"/>
  <c r="AK146" i="17" s="1"/>
  <c r="J101" i="17"/>
  <c r="J147" i="17" s="1"/>
  <c r="P101" i="17"/>
  <c r="P147" i="17" s="1"/>
  <c r="R101" i="17"/>
  <c r="R147" i="17" s="1"/>
  <c r="V101" i="17"/>
  <c r="V147" i="17" s="1"/>
  <c r="AI101" i="17"/>
  <c r="AI147" i="17" s="1"/>
  <c r="E102" i="17"/>
  <c r="E148" i="17" s="1"/>
  <c r="T102" i="17"/>
  <c r="T148" i="17" s="1"/>
  <c r="Y102" i="17"/>
  <c r="Y148" i="17" s="1"/>
  <c r="AB102" i="17"/>
  <c r="AB148" i="17" s="1"/>
  <c r="AD102" i="17"/>
  <c r="AD148" i="17" s="1"/>
  <c r="B103" i="17"/>
  <c r="B149" i="17" s="1"/>
  <c r="K103" i="17"/>
  <c r="K149" i="17" s="1"/>
  <c r="N103" i="17"/>
  <c r="N149" i="17" s="1"/>
  <c r="AA103" i="17"/>
  <c r="AA149" i="17" s="1"/>
  <c r="AB103" i="17"/>
  <c r="AB149" i="17" s="1"/>
  <c r="AI103" i="17"/>
  <c r="AI149" i="17" s="1"/>
  <c r="AJ103" i="17"/>
  <c r="AJ149" i="17" s="1"/>
  <c r="L104" i="17"/>
  <c r="L150" i="17" s="1"/>
  <c r="R104" i="17"/>
  <c r="R150" i="17" s="1"/>
  <c r="T104" i="17"/>
  <c r="T150" i="17" s="1"/>
  <c r="X104" i="17"/>
  <c r="X150" i="17" s="1"/>
  <c r="AJ104" i="17"/>
  <c r="AJ150" i="17" s="1"/>
  <c r="AK104" i="17"/>
  <c r="AK150" i="17" s="1"/>
  <c r="G105" i="17"/>
  <c r="G151" i="17" s="1"/>
  <c r="S105" i="17"/>
  <c r="S151" i="17" s="1"/>
  <c r="V105" i="17"/>
  <c r="V151" i="17" s="1"/>
  <c r="AA105" i="17"/>
  <c r="AA151" i="17" s="1"/>
  <c r="AD105" i="17"/>
  <c r="AD151" i="17" s="1"/>
  <c r="AF105" i="17"/>
  <c r="AF151" i="17" s="1"/>
  <c r="L106" i="17"/>
  <c r="L152" i="17" s="1"/>
  <c r="M106" i="17"/>
  <c r="M152" i="17" s="1"/>
  <c r="P106" i="17"/>
  <c r="P152" i="17" s="1"/>
  <c r="AC106" i="17"/>
  <c r="AC152" i="17" s="1"/>
  <c r="AD106" i="17"/>
  <c r="AD152" i="17" s="1"/>
  <c r="AK106" i="17"/>
  <c r="AK152" i="17" s="1"/>
  <c r="L107" i="17"/>
  <c r="L153" i="17" s="1"/>
  <c r="N107" i="17"/>
  <c r="N153" i="17" s="1"/>
  <c r="T107" i="17"/>
  <c r="T153" i="17" s="1"/>
  <c r="V107" i="17"/>
  <c r="V153" i="17" s="1"/>
  <c r="W107" i="17"/>
  <c r="W153" i="17" s="1"/>
  <c r="AH107" i="17"/>
  <c r="AH153" i="17" s="1"/>
  <c r="AL107" i="17"/>
  <c r="AL153" i="17" s="1"/>
  <c r="AQ107" i="17"/>
  <c r="AQ153" i="17" s="1"/>
  <c r="G108" i="17"/>
  <c r="G154" i="17" s="1"/>
  <c r="L108" i="17"/>
  <c r="L154" i="17" s="1"/>
  <c r="M108" i="17"/>
  <c r="M154" i="17" s="1"/>
  <c r="O108" i="17"/>
  <c r="O154" i="17" s="1"/>
  <c r="P15" i="22" s="1"/>
  <c r="P60" i="22" s="1"/>
  <c r="Q15" i="39" s="1"/>
  <c r="Z108" i="17"/>
  <c r="Z154" i="17" s="1"/>
  <c r="AB108" i="17"/>
  <c r="AB154" i="17" s="1"/>
  <c r="AG108" i="17"/>
  <c r="AG154" i="17" s="1"/>
  <c r="AH108" i="17"/>
  <c r="AH154" i="17" s="1"/>
  <c r="AP108" i="17"/>
  <c r="AP154" i="17" s="1"/>
  <c r="B109" i="17"/>
  <c r="B155" i="17" s="1"/>
  <c r="D109" i="17"/>
  <c r="D155" i="17" s="1"/>
  <c r="E109" i="17"/>
  <c r="E155" i="17" s="1"/>
  <c r="M109" i="17"/>
  <c r="M155" i="17" s="1"/>
  <c r="N109" i="17"/>
  <c r="N155" i="17" s="1"/>
  <c r="S109" i="17"/>
  <c r="S155" i="17" s="1"/>
  <c r="T109" i="17"/>
  <c r="T155" i="17" s="1"/>
  <c r="U109" i="17"/>
  <c r="U155" i="17" s="1"/>
  <c r="AE109" i="17"/>
  <c r="AE155" i="17" s="1"/>
  <c r="AF109" i="17"/>
  <c r="AF155" i="17" s="1"/>
  <c r="AK109" i="17"/>
  <c r="AK155" i="17" s="1"/>
  <c r="AP109" i="17"/>
  <c r="AP155" i="17" s="1"/>
  <c r="D110" i="17"/>
  <c r="D156" i="17" s="1"/>
  <c r="E110" i="17"/>
  <c r="E156" i="17" s="1"/>
  <c r="P110" i="17"/>
  <c r="P156" i="17" s="1"/>
  <c r="Q110" i="17"/>
  <c r="Q156" i="17" s="1"/>
  <c r="R110" i="17"/>
  <c r="R156" i="17" s="1"/>
  <c r="V110" i="17"/>
  <c r="V156" i="17" s="1"/>
  <c r="X110" i="17"/>
  <c r="X156" i="17" s="1"/>
  <c r="AF110" i="17"/>
  <c r="AF156" i="17" s="1"/>
  <c r="AI110" i="17"/>
  <c r="AI156" i="17" s="1"/>
  <c r="AJ110" i="17"/>
  <c r="AJ156" i="17" s="1"/>
  <c r="B111" i="17"/>
  <c r="B157" i="17" s="1"/>
  <c r="C111" i="17"/>
  <c r="C157" i="17" s="1"/>
  <c r="H111" i="17"/>
  <c r="H157" i="17" s="1"/>
  <c r="I111" i="17"/>
  <c r="I157" i="17" s="1"/>
  <c r="S111" i="17"/>
  <c r="S157" i="17" s="1"/>
  <c r="X18" i="22" s="1"/>
  <c r="X63" i="22" s="1"/>
  <c r="Y18" i="39" s="1"/>
  <c r="T111" i="17"/>
  <c r="T157" i="17" s="1"/>
  <c r="V111" i="17"/>
  <c r="V157" i="17" s="1"/>
  <c r="Z111" i="17"/>
  <c r="Z157" i="17" s="1"/>
  <c r="AE111" i="17"/>
  <c r="AE157" i="17" s="1"/>
  <c r="AI111" i="17"/>
  <c r="AI157" i="17" s="1"/>
  <c r="AM111" i="17"/>
  <c r="AM157" i="17" s="1"/>
  <c r="E112" i="17"/>
  <c r="E158" i="17" s="1"/>
  <c r="F112" i="17"/>
  <c r="F158" i="17" s="1"/>
  <c r="G112" i="17"/>
  <c r="G158" i="17" s="1"/>
  <c r="K112" i="17"/>
  <c r="K158" i="17" s="1"/>
  <c r="L112" i="17"/>
  <c r="L158" i="17" s="1"/>
  <c r="U112" i="17"/>
  <c r="U158" i="17" s="1"/>
  <c r="V112" i="17"/>
  <c r="V158" i="17" s="1"/>
  <c r="W112" i="17"/>
  <c r="W158" i="17" s="1"/>
  <c r="AD112" i="17"/>
  <c r="AD158" i="17" s="1"/>
  <c r="AE112" i="17"/>
  <c r="AE158" i="17" s="1"/>
  <c r="AI112" i="17"/>
  <c r="AI158" i="17" s="1"/>
  <c r="AP19" i="22" s="1"/>
  <c r="AP64" i="22" s="1"/>
  <c r="AQ19" i="39" s="1"/>
  <c r="B113" i="17"/>
  <c r="B159" i="17" s="1"/>
  <c r="C113" i="17"/>
  <c r="C159" i="17" s="1"/>
  <c r="D113" i="17"/>
  <c r="D159" i="17" s="1"/>
  <c r="E113" i="17"/>
  <c r="E159" i="17" s="1"/>
  <c r="I113" i="17"/>
  <c r="I159" i="17" s="1"/>
  <c r="M113" i="17"/>
  <c r="M159" i="17" s="1"/>
  <c r="S113" i="17"/>
  <c r="S159" i="17" s="1"/>
  <c r="T113" i="17"/>
  <c r="T159" i="17" s="1"/>
  <c r="AA113" i="17"/>
  <c r="AA159" i="17" s="1"/>
  <c r="AB113" i="17"/>
  <c r="AB159" i="17" s="1"/>
  <c r="AC113" i="17"/>
  <c r="AC159" i="17" s="1"/>
  <c r="AG113" i="17"/>
  <c r="AG159" i="17" s="1"/>
  <c r="AP113" i="17"/>
  <c r="AP159" i="17" s="1"/>
  <c r="AQ113" i="17"/>
  <c r="AQ159" i="17" s="1"/>
  <c r="B114" i="17"/>
  <c r="B160" i="17" s="1"/>
  <c r="C114" i="17"/>
  <c r="C160" i="17" s="1"/>
  <c r="J114" i="17"/>
  <c r="J160" i="17" s="1"/>
  <c r="K114" i="17"/>
  <c r="K160" i="17" s="1"/>
  <c r="Q114" i="17"/>
  <c r="Q160" i="17" s="1"/>
  <c r="W114" i="17"/>
  <c r="W160" i="17" s="1"/>
  <c r="X114" i="17"/>
  <c r="X160" i="17" s="1"/>
  <c r="Y114" i="17"/>
  <c r="Y160" i="17" s="1"/>
  <c r="Z114" i="17"/>
  <c r="Z160" i="17" s="1"/>
  <c r="AA114" i="17"/>
  <c r="AA160" i="17" s="1"/>
  <c r="AI114" i="17"/>
  <c r="AI160" i="17" s="1"/>
  <c r="AL114" i="17"/>
  <c r="AL160" i="17" s="1"/>
  <c r="AM114" i="17"/>
  <c r="AM160" i="17" s="1"/>
  <c r="AQ114" i="17"/>
  <c r="AQ160" i="17" s="1"/>
  <c r="D115" i="17"/>
  <c r="D161" i="17" s="1"/>
  <c r="E115" i="17"/>
  <c r="E161" i="17" s="1"/>
  <c r="M115" i="17"/>
  <c r="M161" i="17" s="1"/>
  <c r="N115" i="17"/>
  <c r="N161" i="17" s="1"/>
  <c r="O115" i="17"/>
  <c r="O161" i="17" s="1"/>
  <c r="P115" i="17"/>
  <c r="P161" i="17" s="1"/>
  <c r="Q115" i="17"/>
  <c r="Q161" i="17" s="1"/>
  <c r="W115" i="17"/>
  <c r="W161" i="17" s="1"/>
  <c r="AB115" i="17"/>
  <c r="AB161" i="17" s="1"/>
  <c r="AC115" i="17"/>
  <c r="AC161" i="17" s="1"/>
  <c r="AG115" i="17"/>
  <c r="AG161" i="17" s="1"/>
  <c r="AJ115" i="17"/>
  <c r="AJ161" i="17" s="1"/>
  <c r="AK115" i="17"/>
  <c r="AK161" i="17" s="1"/>
  <c r="AL115" i="17"/>
  <c r="AL161" i="17" s="1"/>
  <c r="D116" i="17"/>
  <c r="D162" i="17" s="1"/>
  <c r="E23" i="22" s="1"/>
  <c r="E68" i="22" s="1"/>
  <c r="F23" i="39" s="1"/>
  <c r="E116" i="17"/>
  <c r="E162" i="17" s="1"/>
  <c r="F116" i="17"/>
  <c r="F162" i="17" s="1"/>
  <c r="G116" i="17"/>
  <c r="G162" i="17" s="1"/>
  <c r="M116" i="17"/>
  <c r="M162" i="17" s="1"/>
  <c r="N116" i="17"/>
  <c r="N162" i="17" s="1"/>
  <c r="S116" i="17"/>
  <c r="S162" i="17" s="1"/>
  <c r="W116" i="17"/>
  <c r="W162" i="17" s="1"/>
  <c r="Z116" i="17"/>
  <c r="Z162" i="17" s="1"/>
  <c r="AA116" i="17"/>
  <c r="AA162" i="17" s="1"/>
  <c r="AB116" i="17"/>
  <c r="AB162" i="17" s="1"/>
  <c r="AC116" i="17"/>
  <c r="AC162" i="17" s="1"/>
  <c r="AK116" i="17"/>
  <c r="AK162" i="17" s="1"/>
  <c r="AL116" i="17"/>
  <c r="AL162" i="17" s="1"/>
  <c r="AM116" i="17"/>
  <c r="AM162" i="17" s="1"/>
  <c r="C117" i="17"/>
  <c r="C163" i="17" s="1"/>
  <c r="D117" i="17"/>
  <c r="D163" i="17" s="1"/>
  <c r="E117" i="17"/>
  <c r="E163" i="17" s="1"/>
  <c r="I117" i="17"/>
  <c r="I163" i="17" s="1"/>
  <c r="M117" i="17"/>
  <c r="M163" i="17" s="1"/>
  <c r="O117" i="17"/>
  <c r="O163" i="17" s="1"/>
  <c r="P117" i="17"/>
  <c r="P163" i="17" s="1"/>
  <c r="Q117" i="17"/>
  <c r="Q163" i="17" s="1"/>
  <c r="R117" i="17"/>
  <c r="R163" i="17" s="1"/>
  <c r="W117" i="17"/>
  <c r="W163" i="17" s="1"/>
  <c r="Z117" i="17"/>
  <c r="Z163" i="17" s="1"/>
  <c r="AA117" i="17"/>
  <c r="AA163" i="17" s="1"/>
  <c r="AF117" i="17"/>
  <c r="AF163" i="17" s="1"/>
  <c r="AG117" i="17"/>
  <c r="AG163" i="17" s="1"/>
  <c r="AH117" i="17"/>
  <c r="AH163" i="17" s="1"/>
  <c r="AI117" i="17"/>
  <c r="AI163" i="17" s="1"/>
  <c r="AO117" i="17"/>
  <c r="AO163" i="17" s="1"/>
  <c r="AP117" i="17"/>
  <c r="AP163" i="17" s="1"/>
  <c r="AQ117" i="17"/>
  <c r="AQ163" i="17" s="1"/>
  <c r="B118" i="17"/>
  <c r="B164" i="17" s="1"/>
  <c r="C118" i="17"/>
  <c r="C164" i="17" s="1"/>
  <c r="G118" i="17"/>
  <c r="G164" i="17" s="1"/>
  <c r="J118" i="17"/>
  <c r="J164" i="17" s="1"/>
  <c r="K118" i="17"/>
  <c r="K164" i="17" s="1"/>
  <c r="M118" i="17"/>
  <c r="M164" i="17" s="1"/>
  <c r="P118" i="17"/>
  <c r="P164" i="17" s="1"/>
  <c r="Q118" i="17"/>
  <c r="Q164" i="17" s="1"/>
  <c r="R118" i="17"/>
  <c r="R164" i="17" s="1"/>
  <c r="V118" i="17"/>
  <c r="V164" i="17" s="1"/>
  <c r="Y118" i="17"/>
  <c r="Y164" i="17" s="1"/>
  <c r="Z118" i="17"/>
  <c r="Z164" i="17" s="1"/>
  <c r="AA118" i="17"/>
  <c r="AA164" i="17" s="1"/>
  <c r="AC118" i="17"/>
  <c r="AC164" i="17" s="1"/>
  <c r="AD118" i="17"/>
  <c r="AD164" i="17" s="1"/>
  <c r="AI118" i="17"/>
  <c r="AI164" i="17" s="1"/>
  <c r="AK118" i="17"/>
  <c r="AK164" i="17" s="1"/>
  <c r="AL118" i="17"/>
  <c r="AL164" i="17" s="1"/>
  <c r="AM118" i="17"/>
  <c r="AM164" i="17" s="1"/>
  <c r="AN118" i="17"/>
  <c r="AN164" i="17" s="1"/>
  <c r="AQ118" i="17"/>
  <c r="AQ164" i="17" s="1"/>
  <c r="E119" i="17"/>
  <c r="E165" i="17" s="1"/>
  <c r="F119" i="17"/>
  <c r="F165" i="17" s="1"/>
  <c r="G119" i="17"/>
  <c r="G165" i="17" s="1"/>
  <c r="K119" i="17"/>
  <c r="K165" i="17" s="1"/>
  <c r="L119" i="17"/>
  <c r="L165" i="17" s="1"/>
  <c r="M119" i="17"/>
  <c r="M165" i="17" s="1"/>
  <c r="P119" i="17"/>
  <c r="P165" i="17" s="1"/>
  <c r="Q26" i="22" s="1"/>
  <c r="Q71" i="22" s="1"/>
  <c r="R26" i="39" s="1"/>
  <c r="T119" i="17"/>
  <c r="T165" i="17" s="1"/>
  <c r="U119" i="17"/>
  <c r="U165" i="17" s="1"/>
  <c r="V119" i="17"/>
  <c r="V165" i="17" s="1"/>
  <c r="W119" i="17"/>
  <c r="W165" i="17" s="1"/>
  <c r="X119" i="17"/>
  <c r="X165" i="17" s="1"/>
  <c r="AD119" i="17"/>
  <c r="AD165" i="17" s="1"/>
  <c r="AE119" i="17"/>
  <c r="AE165" i="17" s="1"/>
  <c r="AF119" i="17"/>
  <c r="AF165" i="17" s="1"/>
  <c r="AG119" i="17"/>
  <c r="AG165" i="17" s="1"/>
  <c r="AI119" i="17"/>
  <c r="AI165" i="17" s="1"/>
  <c r="AL119" i="17"/>
  <c r="AL165" i="17" s="1"/>
  <c r="AO119" i="17"/>
  <c r="AO165" i="17" s="1"/>
  <c r="AQ119" i="17"/>
  <c r="AQ165" i="17" s="1"/>
  <c r="B120" i="17"/>
  <c r="B166" i="17" s="1"/>
  <c r="E120" i="17"/>
  <c r="E166" i="17" s="1"/>
  <c r="F120" i="17"/>
  <c r="F166" i="17" s="1"/>
  <c r="G120" i="17"/>
  <c r="G166" i="17" s="1"/>
  <c r="K120" i="17"/>
  <c r="K166" i="17" s="1"/>
  <c r="N120" i="17"/>
  <c r="N166" i="17" s="1"/>
  <c r="O120" i="17"/>
  <c r="O166" i="17" s="1"/>
  <c r="Q120" i="17"/>
  <c r="Q166" i="17" s="1"/>
  <c r="R120" i="17"/>
  <c r="R166" i="17" s="1"/>
  <c r="S120" i="17"/>
  <c r="S166" i="17" s="1"/>
  <c r="X120" i="17"/>
  <c r="X166" i="17" s="1"/>
  <c r="Y120" i="17"/>
  <c r="Y166" i="17" s="1"/>
  <c r="Z120" i="17"/>
  <c r="Z166" i="17" s="1"/>
  <c r="AA120" i="17"/>
  <c r="AA166" i="17" s="1"/>
  <c r="AB120" i="17"/>
  <c r="AB166" i="17" s="1"/>
  <c r="AE120" i="17"/>
  <c r="AE166" i="17" s="1"/>
  <c r="AH120" i="17"/>
  <c r="AH166" i="17" s="1"/>
  <c r="AI120" i="17"/>
  <c r="AI166" i="17" s="1"/>
  <c r="AJ120" i="17"/>
  <c r="AJ166" i="17" s="1"/>
  <c r="AM120" i="17"/>
  <c r="AM166" i="17" s="1"/>
  <c r="AN120" i="17"/>
  <c r="AN166" i="17" s="1"/>
  <c r="AO120" i="17"/>
  <c r="AO166" i="17" s="1"/>
  <c r="B121" i="17"/>
  <c r="B167" i="17" s="1"/>
  <c r="E121" i="17"/>
  <c r="E167" i="17" s="1"/>
  <c r="F121" i="17"/>
  <c r="F167" i="17" s="1"/>
  <c r="G121" i="17"/>
  <c r="G167" i="17" s="1"/>
  <c r="H121" i="17"/>
  <c r="H167" i="17" s="1"/>
  <c r="I121" i="17"/>
  <c r="I167" i="17" s="1"/>
  <c r="N121" i="17"/>
  <c r="N167" i="17" s="1"/>
  <c r="O121" i="17"/>
  <c r="O167" i="17" s="1"/>
  <c r="P121" i="17"/>
  <c r="P167" i="17" s="1"/>
  <c r="Q121" i="17"/>
  <c r="Q167" i="17" s="1"/>
  <c r="R121" i="17"/>
  <c r="R167" i="17" s="1"/>
  <c r="U121" i="17"/>
  <c r="U167" i="17" s="1"/>
  <c r="X121" i="17"/>
  <c r="X167" i="17" s="1"/>
  <c r="Y121" i="17"/>
  <c r="Y167" i="17" s="1"/>
  <c r="Z121" i="17"/>
  <c r="Z167" i="17" s="1"/>
  <c r="AC121" i="17"/>
  <c r="AC167" i="17" s="1"/>
  <c r="AD121" i="17"/>
  <c r="AD167" i="17" s="1"/>
  <c r="AE121" i="17"/>
  <c r="AE167" i="17" s="1"/>
  <c r="AH121" i="17"/>
  <c r="AH167" i="17" s="1"/>
  <c r="AK121" i="17"/>
  <c r="AK167" i="17" s="1"/>
  <c r="AL121" i="17"/>
  <c r="AL167" i="17" s="1"/>
  <c r="AM121" i="17"/>
  <c r="AM167" i="17" s="1"/>
  <c r="AN121" i="17"/>
  <c r="AN167" i="17" s="1"/>
  <c r="AO121" i="17"/>
  <c r="AO167" i="17" s="1"/>
  <c r="D122" i="17"/>
  <c r="D168" i="17" s="1"/>
  <c r="E122" i="17"/>
  <c r="E168" i="17" s="1"/>
  <c r="F122" i="17"/>
  <c r="F168" i="17" s="1"/>
  <c r="G122" i="17"/>
  <c r="G168" i="17" s="1"/>
  <c r="H122" i="17"/>
  <c r="H168" i="17" s="1"/>
  <c r="J122" i="17"/>
  <c r="J168" i="17" s="1"/>
  <c r="M122" i="17"/>
  <c r="M168" i="17" s="1"/>
  <c r="N122" i="17"/>
  <c r="N168" i="17" s="1"/>
  <c r="O122" i="17"/>
  <c r="O168" i="17" s="1"/>
  <c r="P122" i="17"/>
  <c r="P168" i="17" s="1"/>
  <c r="R122" i="17"/>
  <c r="R168" i="17" s="1"/>
  <c r="S122" i="17"/>
  <c r="S168" i="17" s="1"/>
  <c r="V122" i="17"/>
  <c r="V168" i="17" s="1"/>
  <c r="W122" i="17"/>
  <c r="W168" i="17" s="1"/>
  <c r="X122" i="17"/>
  <c r="X168" i="17" s="1"/>
  <c r="Z122" i="17"/>
  <c r="Z168" i="17" s="1"/>
  <c r="AA122" i="17"/>
  <c r="AA168" i="17" s="1"/>
  <c r="AB122" i="17"/>
  <c r="AB168" i="17" s="1"/>
  <c r="AE122" i="17"/>
  <c r="AE168" i="17" s="1"/>
  <c r="AF122" i="17"/>
  <c r="AF168" i="17" s="1"/>
  <c r="AH122" i="17"/>
  <c r="AH168" i="17" s="1"/>
  <c r="AI122" i="17"/>
  <c r="AI168" i="17" s="1"/>
  <c r="AJ122" i="17"/>
  <c r="AJ168" i="17" s="1"/>
  <c r="AK122" i="17"/>
  <c r="AK168" i="17" s="1"/>
  <c r="AN122" i="17"/>
  <c r="AN168" i="17" s="1"/>
  <c r="AP122" i="17"/>
  <c r="AP168" i="17" s="1"/>
  <c r="AQ122" i="17"/>
  <c r="AQ168" i="17" s="1"/>
  <c r="B123" i="17"/>
  <c r="B169" i="17" s="1"/>
  <c r="C123" i="17"/>
  <c r="C169" i="17" s="1"/>
  <c r="D123" i="17"/>
  <c r="D169" i="17" s="1"/>
  <c r="H123" i="17"/>
  <c r="H169" i="17" s="1"/>
  <c r="I123" i="17"/>
  <c r="I169" i="17" s="1"/>
  <c r="J123" i="17"/>
  <c r="J169" i="17" s="1"/>
  <c r="K123" i="17"/>
  <c r="K169" i="17" s="1"/>
  <c r="L123" i="17"/>
  <c r="L169" i="17" s="1"/>
  <c r="M123" i="17"/>
  <c r="M169" i="17" s="1"/>
  <c r="Q123" i="17"/>
  <c r="Q169" i="17" s="1"/>
  <c r="R123" i="17"/>
  <c r="R169" i="17" s="1"/>
  <c r="S123" i="17"/>
  <c r="S169" i="17" s="1"/>
  <c r="T123" i="17"/>
  <c r="T169" i="17" s="1"/>
  <c r="U123" i="17"/>
  <c r="U169" i="17" s="1"/>
  <c r="V123" i="17"/>
  <c r="V169" i="17" s="1"/>
  <c r="Z123" i="17"/>
  <c r="Z169" i="17" s="1"/>
  <c r="AA123" i="17"/>
  <c r="AA169" i="17" s="1"/>
  <c r="AB123" i="17"/>
  <c r="AB169" i="17" s="1"/>
  <c r="AC123" i="17"/>
  <c r="AC169" i="17" s="1"/>
  <c r="AD123" i="17"/>
  <c r="AD169" i="17" s="1"/>
  <c r="AF123" i="17"/>
  <c r="AF169" i="17" s="1"/>
  <c r="AI123" i="17"/>
  <c r="AI169" i="17" s="1"/>
  <c r="AJ123" i="17"/>
  <c r="AJ169" i="17" s="1"/>
  <c r="AK123" i="17"/>
  <c r="AK169" i="17" s="1"/>
  <c r="AL123" i="17"/>
  <c r="AL169" i="17" s="1"/>
  <c r="AN123" i="17"/>
  <c r="AN169" i="17" s="1"/>
  <c r="AO123" i="17"/>
  <c r="AO169" i="17" s="1"/>
  <c r="B124" i="17"/>
  <c r="B170" i="17" s="1"/>
  <c r="C124" i="17"/>
  <c r="C170" i="17" s="1"/>
  <c r="D124" i="17"/>
  <c r="D170" i="17" s="1"/>
  <c r="F124" i="17"/>
  <c r="F170" i="17" s="1"/>
  <c r="G124" i="17"/>
  <c r="G170" i="17" s="1"/>
  <c r="H124" i="17"/>
  <c r="H170" i="17" s="1"/>
  <c r="K124" i="17"/>
  <c r="K170" i="17" s="1"/>
  <c r="L124" i="17"/>
  <c r="L170" i="17" s="1"/>
  <c r="M124" i="17"/>
  <c r="M170" i="17" s="1"/>
  <c r="N124" i="17"/>
  <c r="N170" i="17" s="1"/>
  <c r="O124" i="17"/>
  <c r="O170" i="17" s="1"/>
  <c r="P124" i="17"/>
  <c r="P170" i="17" s="1"/>
  <c r="S124" i="17"/>
  <c r="S170" i="17" s="1"/>
  <c r="T124" i="17"/>
  <c r="T170" i="17" s="1"/>
  <c r="U124" i="17"/>
  <c r="U170" i="17" s="1"/>
  <c r="V124" i="17"/>
  <c r="V170" i="17" s="1"/>
  <c r="W124" i="17"/>
  <c r="W170" i="17" s="1"/>
  <c r="X124" i="17"/>
  <c r="X170" i="17" s="1"/>
  <c r="AA124" i="17"/>
  <c r="AA170" i="17" s="1"/>
  <c r="AB124" i="17"/>
  <c r="AB170" i="17" s="1"/>
  <c r="AC124" i="17"/>
  <c r="AC170" i="17" s="1"/>
  <c r="AD124" i="17"/>
  <c r="AD170" i="17" s="1"/>
  <c r="AE124" i="17"/>
  <c r="AE170" i="17" s="1"/>
  <c r="AF124" i="17"/>
  <c r="AF170" i="17" s="1"/>
  <c r="AI124" i="17"/>
  <c r="AI170" i="17" s="1"/>
  <c r="AJ124" i="17"/>
  <c r="AJ170" i="17" s="1"/>
  <c r="AK124" i="17"/>
  <c r="AK170" i="17" s="1"/>
  <c r="AL124" i="17"/>
  <c r="AL170" i="17" s="1"/>
  <c r="AM124" i="17"/>
  <c r="AM170" i="17" s="1"/>
  <c r="AN124" i="17"/>
  <c r="AN170" i="17" s="1"/>
  <c r="AQ124" i="17"/>
  <c r="AQ170" i="17" s="1"/>
  <c r="B125" i="17"/>
  <c r="B171" i="17" s="1"/>
  <c r="C125" i="17"/>
  <c r="C171" i="17" s="1"/>
  <c r="D125" i="17"/>
  <c r="D171" i="17" s="1"/>
  <c r="E125" i="17"/>
  <c r="E171" i="17" s="1"/>
  <c r="F125" i="17"/>
  <c r="F171" i="17" s="1"/>
  <c r="I125" i="17"/>
  <c r="I171" i="17" s="1"/>
  <c r="J125" i="17"/>
  <c r="J171" i="17" s="1"/>
  <c r="K125" i="17"/>
  <c r="K171" i="17" s="1"/>
  <c r="L125" i="17"/>
  <c r="L171" i="17" s="1"/>
  <c r="M125" i="17"/>
  <c r="M171" i="17" s="1"/>
  <c r="N125" i="17"/>
  <c r="N171" i="17" s="1"/>
  <c r="Q125" i="17"/>
  <c r="Q171" i="17" s="1"/>
  <c r="R125" i="17"/>
  <c r="R171" i="17" s="1"/>
  <c r="S125" i="17"/>
  <c r="S171" i="17" s="1"/>
  <c r="T125" i="17"/>
  <c r="T171" i="17" s="1"/>
  <c r="U125" i="17"/>
  <c r="U171" i="17" s="1"/>
  <c r="V125" i="17"/>
  <c r="V171" i="17" s="1"/>
  <c r="Y125" i="17"/>
  <c r="Y171" i="17" s="1"/>
  <c r="Z125" i="17"/>
  <c r="Z171" i="17" s="1"/>
  <c r="AA125" i="17"/>
  <c r="AA171" i="17" s="1"/>
  <c r="AB125" i="17"/>
  <c r="AB171" i="17" s="1"/>
  <c r="AC125" i="17"/>
  <c r="AC171" i="17" s="1"/>
  <c r="AD125" i="17"/>
  <c r="AD171" i="17" s="1"/>
  <c r="AG125" i="17"/>
  <c r="AG171" i="17" s="1"/>
  <c r="AH125" i="17"/>
  <c r="AH171" i="17" s="1"/>
  <c r="AI125" i="17"/>
  <c r="AI171" i="17" s="1"/>
  <c r="AJ125" i="17"/>
  <c r="AJ171" i="17" s="1"/>
  <c r="AK125" i="17"/>
  <c r="AK171" i="17" s="1"/>
  <c r="AL125" i="17"/>
  <c r="AL171" i="17" s="1"/>
  <c r="AO125" i="17"/>
  <c r="AO171" i="17" s="1"/>
  <c r="AP125" i="17"/>
  <c r="AP171" i="17" s="1"/>
  <c r="AQ125" i="17"/>
  <c r="AQ171" i="17" s="1"/>
  <c r="B126" i="17"/>
  <c r="B172" i="17" s="1"/>
  <c r="C126" i="17"/>
  <c r="C172" i="17" s="1"/>
  <c r="D126" i="17"/>
  <c r="D172" i="17" s="1"/>
  <c r="G126" i="17"/>
  <c r="G172" i="17" s="1"/>
  <c r="H126" i="17"/>
  <c r="H172" i="17" s="1"/>
  <c r="I126" i="17"/>
  <c r="I172" i="17" s="1"/>
  <c r="J126" i="17"/>
  <c r="J172" i="17" s="1"/>
  <c r="K126" i="17"/>
  <c r="K172" i="17" s="1"/>
  <c r="L126" i="17"/>
  <c r="L172" i="17" s="1"/>
  <c r="O126" i="17"/>
  <c r="O172" i="17" s="1"/>
  <c r="P126" i="17"/>
  <c r="P172" i="17" s="1"/>
  <c r="Q126" i="17"/>
  <c r="Q172" i="17" s="1"/>
  <c r="R126" i="17"/>
  <c r="R172" i="17" s="1"/>
  <c r="S126" i="17"/>
  <c r="S172" i="17" s="1"/>
  <c r="T126" i="17"/>
  <c r="T172" i="17" s="1"/>
  <c r="W126" i="17"/>
  <c r="W172" i="17" s="1"/>
  <c r="X126" i="17"/>
  <c r="X172" i="17" s="1"/>
  <c r="Y126" i="17"/>
  <c r="Y172" i="17" s="1"/>
  <c r="Z126" i="17"/>
  <c r="Z172" i="17" s="1"/>
  <c r="AA126" i="17"/>
  <c r="AA172" i="17" s="1"/>
  <c r="AB126" i="17"/>
  <c r="AB172" i="17" s="1"/>
  <c r="AE126" i="17"/>
  <c r="AE172" i="17" s="1"/>
  <c r="AF126" i="17"/>
  <c r="AF172" i="17" s="1"/>
  <c r="AG126" i="17"/>
  <c r="AG172" i="17" s="1"/>
  <c r="AH126" i="17"/>
  <c r="AH172" i="17" s="1"/>
  <c r="AI126" i="17"/>
  <c r="AI172" i="17" s="1"/>
  <c r="AJ126" i="17"/>
  <c r="AJ172" i="17" s="1"/>
  <c r="AM126" i="17"/>
  <c r="AM172" i="17" s="1"/>
  <c r="AN126" i="17"/>
  <c r="AN172" i="17" s="1"/>
  <c r="AO126" i="17"/>
  <c r="AO172" i="17" s="1"/>
  <c r="AP126" i="17"/>
  <c r="AP172" i="17" s="1"/>
  <c r="AQ126" i="17"/>
  <c r="AQ172" i="17" s="1"/>
  <c r="B127" i="17"/>
  <c r="B173" i="17" s="1"/>
  <c r="E127" i="17"/>
  <c r="E173" i="17" s="1"/>
  <c r="F127" i="17"/>
  <c r="F173" i="17" s="1"/>
  <c r="G127" i="17"/>
  <c r="G173" i="17" s="1"/>
  <c r="H127" i="17"/>
  <c r="H173" i="17" s="1"/>
  <c r="I127" i="17"/>
  <c r="I173" i="17" s="1"/>
  <c r="J127" i="17"/>
  <c r="J173" i="17" s="1"/>
  <c r="M127" i="17"/>
  <c r="M173" i="17" s="1"/>
  <c r="N34" i="22" s="1"/>
  <c r="N79" i="22" s="1"/>
  <c r="O34" i="39" s="1"/>
  <c r="N127" i="17"/>
  <c r="N173" i="17" s="1"/>
  <c r="O127" i="17"/>
  <c r="O173" i="17" s="1"/>
  <c r="P127" i="17"/>
  <c r="P173" i="17" s="1"/>
  <c r="Q127" i="17"/>
  <c r="Q173" i="17" s="1"/>
  <c r="R127" i="17"/>
  <c r="R173" i="17" s="1"/>
  <c r="U127" i="17"/>
  <c r="U173" i="17" s="1"/>
  <c r="V127" i="17"/>
  <c r="V173" i="17" s="1"/>
  <c r="W127" i="17"/>
  <c r="W173" i="17" s="1"/>
  <c r="X127" i="17"/>
  <c r="X173" i="17" s="1"/>
  <c r="Y127" i="17"/>
  <c r="Y173" i="17" s="1"/>
  <c r="Z127" i="17"/>
  <c r="Z173" i="17" s="1"/>
  <c r="AA34" i="22" s="1"/>
  <c r="AA79" i="22" s="1"/>
  <c r="AB34" i="39" s="1"/>
  <c r="AC127" i="17"/>
  <c r="AC173" i="17" s="1"/>
  <c r="AD127" i="17"/>
  <c r="AD173" i="17" s="1"/>
  <c r="AE127" i="17"/>
  <c r="AE173" i="17" s="1"/>
  <c r="AF127" i="17"/>
  <c r="AF173" i="17" s="1"/>
  <c r="AG127" i="17"/>
  <c r="AG173" i="17" s="1"/>
  <c r="AH127" i="17"/>
  <c r="AH173" i="17" s="1"/>
  <c r="AK127" i="17"/>
  <c r="AK173" i="17" s="1"/>
  <c r="AL127" i="17"/>
  <c r="AL173" i="17" s="1"/>
  <c r="AM127" i="17"/>
  <c r="AM173" i="17" s="1"/>
  <c r="AN127" i="17"/>
  <c r="AN173" i="17" s="1"/>
  <c r="AO127" i="17"/>
  <c r="AO173" i="17" s="1"/>
  <c r="AP127" i="17"/>
  <c r="AP173" i="17" s="1"/>
  <c r="C128" i="17"/>
  <c r="C174" i="17" s="1"/>
  <c r="D128" i="17"/>
  <c r="D174" i="17" s="1"/>
  <c r="E128" i="17"/>
  <c r="E174" i="17" s="1"/>
  <c r="F128" i="17"/>
  <c r="F174" i="17" s="1"/>
  <c r="G128" i="17"/>
  <c r="G174" i="17" s="1"/>
  <c r="H128" i="17"/>
  <c r="H174" i="17" s="1"/>
  <c r="K128" i="17"/>
  <c r="K174" i="17" s="1"/>
  <c r="L128" i="17"/>
  <c r="L174" i="17" s="1"/>
  <c r="M128" i="17"/>
  <c r="M174" i="17" s="1"/>
  <c r="N128" i="17"/>
  <c r="N174" i="17" s="1"/>
  <c r="O128" i="17"/>
  <c r="O174" i="17" s="1"/>
  <c r="P128" i="17"/>
  <c r="P174" i="17" s="1"/>
  <c r="S128" i="17"/>
  <c r="S174" i="17" s="1"/>
  <c r="T128" i="17"/>
  <c r="T174" i="17" s="1"/>
  <c r="U128" i="17"/>
  <c r="U174" i="17" s="1"/>
  <c r="V128" i="17"/>
  <c r="V174" i="17" s="1"/>
  <c r="W128" i="17"/>
  <c r="W174" i="17" s="1"/>
  <c r="X128" i="17"/>
  <c r="X174" i="17" s="1"/>
  <c r="AA128" i="17"/>
  <c r="AA174" i="17" s="1"/>
  <c r="AB128" i="17"/>
  <c r="AB174" i="17" s="1"/>
  <c r="AC128" i="17"/>
  <c r="AC174" i="17" s="1"/>
  <c r="AD128" i="17"/>
  <c r="AD174" i="17" s="1"/>
  <c r="AE128" i="17"/>
  <c r="AE174" i="17" s="1"/>
  <c r="AF128" i="17"/>
  <c r="AF174" i="17" s="1"/>
  <c r="AI128" i="17"/>
  <c r="AI174" i="17" s="1"/>
  <c r="AJ128" i="17"/>
  <c r="AJ174" i="17" s="1"/>
  <c r="AK128" i="17"/>
  <c r="AK174" i="17" s="1"/>
  <c r="AL128" i="17"/>
  <c r="AL174" i="17" s="1"/>
  <c r="AM128" i="17"/>
  <c r="AM174" i="17" s="1"/>
  <c r="AN128" i="17"/>
  <c r="AN174" i="17" s="1"/>
  <c r="AQ128" i="17"/>
  <c r="AQ174" i="17" s="1"/>
  <c r="B129" i="17"/>
  <c r="B175" i="17" s="1"/>
  <c r="C129" i="17"/>
  <c r="C175" i="17" s="1"/>
  <c r="D129" i="17"/>
  <c r="D175" i="17" s="1"/>
  <c r="E129" i="17"/>
  <c r="E175" i="17" s="1"/>
  <c r="F129" i="17"/>
  <c r="F175" i="17" s="1"/>
  <c r="I129" i="17"/>
  <c r="I175" i="17" s="1"/>
  <c r="J129" i="17"/>
  <c r="J175" i="17" s="1"/>
  <c r="K129" i="17"/>
  <c r="K175" i="17" s="1"/>
  <c r="L129" i="17"/>
  <c r="L175" i="17" s="1"/>
  <c r="M129" i="17"/>
  <c r="M175" i="17" s="1"/>
  <c r="N129" i="17"/>
  <c r="N175" i="17" s="1"/>
  <c r="Q129" i="17"/>
  <c r="Q175" i="17" s="1"/>
  <c r="R129" i="17"/>
  <c r="R175" i="17" s="1"/>
  <c r="S129" i="17"/>
  <c r="S175" i="17" s="1"/>
  <c r="T129" i="17"/>
  <c r="T175" i="17" s="1"/>
  <c r="U129" i="17"/>
  <c r="U175" i="17" s="1"/>
  <c r="V129" i="17"/>
  <c r="V175" i="17" s="1"/>
  <c r="Y129" i="17"/>
  <c r="Y175" i="17" s="1"/>
  <c r="Z129" i="17"/>
  <c r="Z175" i="17" s="1"/>
  <c r="AA129" i="17"/>
  <c r="AA175" i="17" s="1"/>
  <c r="AB129" i="17"/>
  <c r="AB175" i="17" s="1"/>
  <c r="AC129" i="17"/>
  <c r="AC175" i="17" s="1"/>
  <c r="AD129" i="17"/>
  <c r="AD175" i="17" s="1"/>
  <c r="AG129" i="17"/>
  <c r="AG175" i="17" s="1"/>
  <c r="AH129" i="17"/>
  <c r="AH175" i="17" s="1"/>
  <c r="AI129" i="17"/>
  <c r="AI175" i="17" s="1"/>
  <c r="AJ129" i="17"/>
  <c r="AJ175" i="17" s="1"/>
  <c r="AK129" i="17"/>
  <c r="AK175" i="17" s="1"/>
  <c r="AL129" i="17"/>
  <c r="AL175" i="17" s="1"/>
  <c r="AO129" i="17"/>
  <c r="AO175" i="17" s="1"/>
  <c r="AP129" i="17"/>
  <c r="AP175" i="17" s="1"/>
  <c r="AQ129" i="17"/>
  <c r="AQ175" i="17" s="1"/>
  <c r="B130" i="17"/>
  <c r="B176" i="17" s="1"/>
  <c r="C130" i="17"/>
  <c r="C176" i="17" s="1"/>
  <c r="D130" i="17"/>
  <c r="D176" i="17" s="1"/>
  <c r="G130" i="17"/>
  <c r="G176" i="17" s="1"/>
  <c r="H130" i="17"/>
  <c r="H176" i="17" s="1"/>
  <c r="I130" i="17"/>
  <c r="I176" i="17" s="1"/>
  <c r="J130" i="17"/>
  <c r="J176" i="17" s="1"/>
  <c r="K130" i="17"/>
  <c r="K176" i="17" s="1"/>
  <c r="L130" i="17"/>
  <c r="L176" i="17" s="1"/>
  <c r="M37" i="22" s="1"/>
  <c r="M82" i="22" s="1"/>
  <c r="N37" i="39" s="1"/>
  <c r="O130" i="17"/>
  <c r="O176" i="17" s="1"/>
  <c r="P130" i="17"/>
  <c r="P176" i="17" s="1"/>
  <c r="Q130" i="17"/>
  <c r="Q176" i="17" s="1"/>
  <c r="R130" i="17"/>
  <c r="R176" i="17" s="1"/>
  <c r="S130" i="17"/>
  <c r="S176" i="17" s="1"/>
  <c r="T130" i="17"/>
  <c r="T176" i="17" s="1"/>
  <c r="W130" i="17"/>
  <c r="W176" i="17" s="1"/>
  <c r="X130" i="17"/>
  <c r="X176" i="17" s="1"/>
  <c r="Y130" i="17"/>
  <c r="Y176" i="17" s="1"/>
  <c r="Z130" i="17"/>
  <c r="Z176" i="17" s="1"/>
  <c r="AA130" i="17"/>
  <c r="AA176" i="17" s="1"/>
  <c r="AB130" i="17"/>
  <c r="AB176" i="17" s="1"/>
  <c r="AE130" i="17"/>
  <c r="AE176" i="17" s="1"/>
  <c r="AF130" i="17"/>
  <c r="AF176" i="17" s="1"/>
  <c r="AG130" i="17"/>
  <c r="AG176" i="17" s="1"/>
  <c r="AH130" i="17"/>
  <c r="AH176" i="17" s="1"/>
  <c r="AI130" i="17"/>
  <c r="AI176" i="17" s="1"/>
  <c r="AJ130" i="17"/>
  <c r="AJ176" i="17" s="1"/>
  <c r="AM130" i="17"/>
  <c r="AM176" i="17" s="1"/>
  <c r="AN130" i="17"/>
  <c r="AN176" i="17" s="1"/>
  <c r="AO130" i="17"/>
  <c r="AO176" i="17" s="1"/>
  <c r="AP130" i="17"/>
  <c r="AP176" i="17" s="1"/>
  <c r="AQ130" i="17"/>
  <c r="AQ176" i="17" s="1"/>
  <c r="B131" i="17"/>
  <c r="B177" i="17" s="1"/>
  <c r="D131" i="17"/>
  <c r="D177" i="17" s="1"/>
  <c r="E38" i="22" s="1"/>
  <c r="E83" i="22" s="1"/>
  <c r="F38" i="39" s="1"/>
  <c r="E131" i="17"/>
  <c r="E177" i="17" s="1"/>
  <c r="F131" i="17"/>
  <c r="F177" i="17" s="1"/>
  <c r="G131" i="17"/>
  <c r="G177" i="17" s="1"/>
  <c r="H131" i="17"/>
  <c r="H177" i="17" s="1"/>
  <c r="I131" i="17"/>
  <c r="I177" i="17" s="1"/>
  <c r="J131" i="17"/>
  <c r="J177" i="17" s="1"/>
  <c r="L131" i="17"/>
  <c r="L177" i="17" s="1"/>
  <c r="M131" i="17"/>
  <c r="M177" i="17" s="1"/>
  <c r="N131" i="17"/>
  <c r="N177" i="17" s="1"/>
  <c r="O131" i="17"/>
  <c r="O177" i="17" s="1"/>
  <c r="P131" i="17"/>
  <c r="P177" i="17" s="1"/>
  <c r="Q131" i="17"/>
  <c r="Q177" i="17" s="1"/>
  <c r="R131" i="17"/>
  <c r="R177" i="17" s="1"/>
  <c r="T131" i="17"/>
  <c r="T177" i="17" s="1"/>
  <c r="U131" i="17"/>
  <c r="U177" i="17" s="1"/>
  <c r="V131" i="17"/>
  <c r="V177" i="17" s="1"/>
  <c r="W131" i="17"/>
  <c r="W177" i="17" s="1"/>
  <c r="X131" i="17"/>
  <c r="X177" i="17" s="1"/>
  <c r="Y131" i="17"/>
  <c r="Y177" i="17" s="1"/>
  <c r="Z131" i="17"/>
  <c r="Z177" i="17" s="1"/>
  <c r="AB131" i="17"/>
  <c r="AB177" i="17" s="1"/>
  <c r="AC131" i="17"/>
  <c r="AC177" i="17" s="1"/>
  <c r="AD131" i="17"/>
  <c r="AD177" i="17" s="1"/>
  <c r="AE131" i="17"/>
  <c r="AE177" i="17" s="1"/>
  <c r="AF131" i="17"/>
  <c r="AF177" i="17" s="1"/>
  <c r="AG131" i="17"/>
  <c r="AG177" i="17" s="1"/>
  <c r="AH131" i="17"/>
  <c r="AH177" i="17" s="1"/>
  <c r="AK131" i="17"/>
  <c r="AK177" i="17" s="1"/>
  <c r="AL131" i="17"/>
  <c r="AL177" i="17" s="1"/>
  <c r="AM131" i="17"/>
  <c r="AM177" i="17" s="1"/>
  <c r="AN131" i="17"/>
  <c r="AN177" i="17" s="1"/>
  <c r="AO131" i="17"/>
  <c r="AO177" i="17" s="1"/>
  <c r="AP131" i="17"/>
  <c r="AP177" i="17" s="1"/>
  <c r="C132" i="17"/>
  <c r="C178" i="17" s="1"/>
  <c r="D132" i="17"/>
  <c r="D178" i="17" s="1"/>
  <c r="E132" i="17"/>
  <c r="E178" i="17" s="1"/>
  <c r="F132" i="17"/>
  <c r="F178" i="17" s="1"/>
  <c r="G132" i="17"/>
  <c r="G178" i="17" s="1"/>
  <c r="H132" i="17"/>
  <c r="H178" i="17" s="1"/>
  <c r="J132" i="17"/>
  <c r="J178" i="17" s="1"/>
  <c r="K132" i="17"/>
  <c r="K178" i="17" s="1"/>
  <c r="L132" i="17"/>
  <c r="L178" i="17" s="1"/>
  <c r="M132" i="17"/>
  <c r="M178" i="17" s="1"/>
  <c r="N132" i="17"/>
  <c r="N178" i="17" s="1"/>
  <c r="O132" i="17"/>
  <c r="O178" i="17" s="1"/>
  <c r="P132" i="17"/>
  <c r="P178" i="17" s="1"/>
  <c r="S132" i="17"/>
  <c r="S178" i="17" s="1"/>
  <c r="T132" i="17"/>
  <c r="T178" i="17" s="1"/>
  <c r="U132" i="17"/>
  <c r="U178" i="17" s="1"/>
  <c r="V132" i="17"/>
  <c r="V178" i="17" s="1"/>
  <c r="W132" i="17"/>
  <c r="W178" i="17" s="1"/>
  <c r="X132" i="17"/>
  <c r="X178" i="17" s="1"/>
  <c r="Z132" i="17"/>
  <c r="Z178" i="17" s="1"/>
  <c r="AA132" i="17"/>
  <c r="AA178" i="17" s="1"/>
  <c r="AB132" i="17"/>
  <c r="AB178" i="17" s="1"/>
  <c r="AC132" i="17"/>
  <c r="AC178" i="17" s="1"/>
  <c r="AD132" i="17"/>
  <c r="AD178" i="17" s="1"/>
  <c r="AE132" i="17"/>
  <c r="AE178" i="17" s="1"/>
  <c r="AF132" i="17"/>
  <c r="AF178" i="17" s="1"/>
  <c r="AH132" i="17"/>
  <c r="AH178" i="17" s="1"/>
  <c r="AI132" i="17"/>
  <c r="AI178" i="17" s="1"/>
  <c r="AJ132" i="17"/>
  <c r="AJ178" i="17" s="1"/>
  <c r="AK132" i="17"/>
  <c r="AK178" i="17" s="1"/>
  <c r="AL132" i="17"/>
  <c r="AL178" i="17" s="1"/>
  <c r="AM132" i="17"/>
  <c r="AM178" i="17" s="1"/>
  <c r="AN132" i="17"/>
  <c r="AN178" i="17" s="1"/>
  <c r="AP132" i="17"/>
  <c r="AP178" i="17" s="1"/>
  <c r="AQ132" i="17"/>
  <c r="AQ178" i="17" s="1"/>
  <c r="B133" i="17"/>
  <c r="B179" i="17" s="1"/>
  <c r="C133" i="17"/>
  <c r="C179" i="17" s="1"/>
  <c r="D133" i="17"/>
  <c r="D179" i="17" s="1"/>
  <c r="E133" i="17"/>
  <c r="E179" i="17" s="1"/>
  <c r="F133" i="17"/>
  <c r="F179" i="17" s="1"/>
  <c r="H133" i="17"/>
  <c r="H179" i="17" s="1"/>
  <c r="I133" i="17"/>
  <c r="I179" i="17" s="1"/>
  <c r="J133" i="17"/>
  <c r="J179" i="17" s="1"/>
  <c r="K133" i="17"/>
  <c r="K179" i="17" s="1"/>
  <c r="L133" i="17"/>
  <c r="L179" i="17" s="1"/>
  <c r="M133" i="17"/>
  <c r="M179" i="17" s="1"/>
  <c r="N133" i="17"/>
  <c r="N179" i="17" s="1"/>
  <c r="Q133" i="17"/>
  <c r="Q179" i="17" s="1"/>
  <c r="R133" i="17"/>
  <c r="R179" i="17" s="1"/>
  <c r="S133" i="17"/>
  <c r="S179" i="17" s="1"/>
  <c r="T133" i="17"/>
  <c r="T179" i="17" s="1"/>
  <c r="U133" i="17"/>
  <c r="U179" i="17" s="1"/>
  <c r="V133" i="17"/>
  <c r="V179" i="17" s="1"/>
  <c r="Y133" i="17"/>
  <c r="Y179" i="17" s="1"/>
  <c r="Z133" i="17"/>
  <c r="Z179" i="17" s="1"/>
  <c r="AA133" i="17"/>
  <c r="AA179" i="17" s="1"/>
  <c r="AB133" i="17"/>
  <c r="AB179" i="17" s="1"/>
  <c r="AC133" i="17"/>
  <c r="AC179" i="17" s="1"/>
  <c r="AD133" i="17"/>
  <c r="AD179" i="17" s="1"/>
  <c r="AF133" i="17"/>
  <c r="AF179" i="17" s="1"/>
  <c r="AG133" i="17"/>
  <c r="AG179" i="17" s="1"/>
  <c r="AH133" i="17"/>
  <c r="AH179" i="17" s="1"/>
  <c r="AI133" i="17"/>
  <c r="AI179" i="17" s="1"/>
  <c r="AJ133" i="17"/>
  <c r="AJ179" i="17" s="1"/>
  <c r="AK133" i="17"/>
  <c r="AK179" i="17" s="1"/>
  <c r="AL133" i="17"/>
  <c r="AL179" i="17" s="1"/>
  <c r="AO133" i="17"/>
  <c r="AO179" i="17" s="1"/>
  <c r="AP133" i="17"/>
  <c r="AP179" i="17" s="1"/>
  <c r="AQ133" i="17"/>
  <c r="AQ179" i="17" s="1"/>
  <c r="B134" i="17"/>
  <c r="B180" i="17" s="1"/>
  <c r="C134" i="17"/>
  <c r="C180" i="17" s="1"/>
  <c r="D134" i="17"/>
  <c r="D180" i="17" s="1"/>
  <c r="F134" i="17"/>
  <c r="F180" i="17" s="1"/>
  <c r="G134" i="17"/>
  <c r="G180" i="17" s="1"/>
  <c r="H134" i="17"/>
  <c r="H180" i="17" s="1"/>
  <c r="I134" i="17"/>
  <c r="I180" i="17" s="1"/>
  <c r="J134" i="17"/>
  <c r="J180" i="17" s="1"/>
  <c r="K134" i="17"/>
  <c r="K180" i="17" s="1"/>
  <c r="L134" i="17"/>
  <c r="L180" i="17" s="1"/>
  <c r="N134" i="17"/>
  <c r="N180" i="17" s="1"/>
  <c r="O134" i="17"/>
  <c r="O180" i="17" s="1"/>
  <c r="P134" i="17"/>
  <c r="P180" i="17" s="1"/>
  <c r="Q134" i="17"/>
  <c r="Q180" i="17" s="1"/>
  <c r="R134" i="17"/>
  <c r="R180" i="17" s="1"/>
  <c r="S134" i="17"/>
  <c r="S180" i="17" s="1"/>
  <c r="T134" i="17"/>
  <c r="T180" i="17" s="1"/>
  <c r="V134" i="17"/>
  <c r="V180" i="17" s="1"/>
  <c r="W134" i="17"/>
  <c r="W180" i="17" s="1"/>
  <c r="X134" i="17"/>
  <c r="X180" i="17" s="1"/>
  <c r="Y134" i="17"/>
  <c r="Y180" i="17" s="1"/>
  <c r="Z134" i="17"/>
  <c r="Z180" i="17" s="1"/>
  <c r="AA134" i="17"/>
  <c r="AA180" i="17" s="1"/>
  <c r="AB134" i="17"/>
  <c r="AB180" i="17" s="1"/>
  <c r="AD134" i="17"/>
  <c r="AD180" i="17" s="1"/>
  <c r="AE134" i="17"/>
  <c r="AE180" i="17" s="1"/>
  <c r="AF134" i="17"/>
  <c r="AF180" i="17" s="1"/>
  <c r="AG134" i="17"/>
  <c r="AG180" i="17" s="1"/>
  <c r="AH134" i="17"/>
  <c r="AH180" i="17" s="1"/>
  <c r="AI134" i="17"/>
  <c r="AI180" i="17" s="1"/>
  <c r="AJ134" i="17"/>
  <c r="AJ180" i="17" s="1"/>
  <c r="AM134" i="17"/>
  <c r="AM180" i="17" s="1"/>
  <c r="AN134" i="17"/>
  <c r="AN180" i="17" s="1"/>
  <c r="AO134" i="17"/>
  <c r="AO180" i="17" s="1"/>
  <c r="AP134" i="17"/>
  <c r="AP180" i="17" s="1"/>
  <c r="AQ134" i="17"/>
  <c r="AQ180" i="17" s="1"/>
  <c r="B135" i="17"/>
  <c r="B181" i="17" s="1"/>
  <c r="E135" i="17"/>
  <c r="E181" i="17" s="1"/>
  <c r="F135" i="17"/>
  <c r="F181" i="17" s="1"/>
  <c r="G135" i="17"/>
  <c r="G181" i="17" s="1"/>
  <c r="H135" i="17"/>
  <c r="H181" i="17" s="1"/>
  <c r="I135" i="17"/>
  <c r="I181" i="17" s="1"/>
  <c r="J135" i="17"/>
  <c r="J181" i="17" s="1"/>
  <c r="L135" i="17"/>
  <c r="L181" i="17" s="1"/>
  <c r="M135" i="17"/>
  <c r="M181" i="17" s="1"/>
  <c r="N135" i="17"/>
  <c r="N181" i="17" s="1"/>
  <c r="O135" i="17"/>
  <c r="O181" i="17" s="1"/>
  <c r="P135" i="17"/>
  <c r="P181" i="17" s="1"/>
  <c r="Q135" i="17"/>
  <c r="Q181" i="17" s="1"/>
  <c r="R135" i="17"/>
  <c r="R181" i="17" s="1"/>
  <c r="U135" i="17"/>
  <c r="U181" i="17" s="1"/>
  <c r="V135" i="17"/>
  <c r="V181" i="17" s="1"/>
  <c r="W135" i="17"/>
  <c r="W181" i="17" s="1"/>
  <c r="X135" i="17"/>
  <c r="X181" i="17" s="1"/>
  <c r="Y135" i="17"/>
  <c r="Y181" i="17" s="1"/>
  <c r="Z135" i="17"/>
  <c r="Z181" i="17" s="1"/>
  <c r="AB135" i="17"/>
  <c r="AB181" i="17" s="1"/>
  <c r="AC135" i="17"/>
  <c r="AC181" i="17" s="1"/>
  <c r="AD135" i="17"/>
  <c r="AD181" i="17" s="1"/>
  <c r="AE135" i="17"/>
  <c r="AE181" i="17" s="1"/>
  <c r="AF135" i="17"/>
  <c r="AF181" i="17" s="1"/>
  <c r="AG135" i="17"/>
  <c r="AG181" i="17" s="1"/>
  <c r="AH135" i="17"/>
  <c r="AH181" i="17" s="1"/>
  <c r="AJ135" i="17"/>
  <c r="AJ181" i="17" s="1"/>
  <c r="AK135" i="17"/>
  <c r="AK181" i="17" s="1"/>
  <c r="AL135" i="17"/>
  <c r="AL181" i="17" s="1"/>
  <c r="AM135" i="17"/>
  <c r="AM181" i="17" s="1"/>
  <c r="AN135" i="17"/>
  <c r="AN181" i="17" s="1"/>
  <c r="AO135" i="17"/>
  <c r="AO181" i="17" s="1"/>
  <c r="AP135" i="17"/>
  <c r="AP181" i="17" s="1"/>
  <c r="B136" i="17"/>
  <c r="B182" i="17" s="1"/>
  <c r="C136" i="17"/>
  <c r="C182" i="17" s="1"/>
  <c r="D136" i="17"/>
  <c r="D182" i="17" s="1"/>
  <c r="E136" i="17"/>
  <c r="E182" i="17" s="1"/>
  <c r="F136" i="17"/>
  <c r="F182" i="17" s="1"/>
  <c r="G136" i="17"/>
  <c r="G182" i="17" s="1"/>
  <c r="H136" i="17"/>
  <c r="H182" i="17" s="1"/>
  <c r="J136" i="17"/>
  <c r="J182" i="17" s="1"/>
  <c r="K136" i="17"/>
  <c r="K182" i="17" s="1"/>
  <c r="L136" i="17"/>
  <c r="L182" i="17" s="1"/>
  <c r="M136" i="17"/>
  <c r="M182" i="17" s="1"/>
  <c r="N136" i="17"/>
  <c r="N182" i="17" s="1"/>
  <c r="O136" i="17"/>
  <c r="O182" i="17" s="1"/>
  <c r="P136" i="17"/>
  <c r="P182" i="17" s="1"/>
  <c r="S136" i="17"/>
  <c r="S182" i="17" s="1"/>
  <c r="T136" i="17"/>
  <c r="T182" i="17" s="1"/>
  <c r="U136" i="17"/>
  <c r="U182" i="17" s="1"/>
  <c r="V136" i="17"/>
  <c r="V182" i="17" s="1"/>
  <c r="W136" i="17"/>
  <c r="W182" i="17" s="1"/>
  <c r="X136" i="17"/>
  <c r="X182" i="17" s="1"/>
  <c r="AA136" i="17"/>
  <c r="AA182" i="17" s="1"/>
  <c r="AB136" i="17"/>
  <c r="AB182" i="17" s="1"/>
  <c r="AC136" i="17"/>
  <c r="AC182" i="17" s="1"/>
  <c r="AD136" i="17"/>
  <c r="AD182" i="17" s="1"/>
  <c r="AE136" i="17"/>
  <c r="AE182" i="17" s="1"/>
  <c r="AF136" i="17"/>
  <c r="AF182" i="17" s="1"/>
  <c r="AH136" i="17"/>
  <c r="AH182" i="17" s="1"/>
  <c r="AI136" i="17"/>
  <c r="AI182" i="17" s="1"/>
  <c r="AJ136" i="17"/>
  <c r="AJ182" i="17" s="1"/>
  <c r="AK136" i="17"/>
  <c r="AK182" i="17" s="1"/>
  <c r="AL136" i="17"/>
  <c r="AL182" i="17" s="1"/>
  <c r="AM136" i="17"/>
  <c r="AM182" i="17" s="1"/>
  <c r="AN136" i="17"/>
  <c r="AN182" i="17" s="1"/>
  <c r="AQ136" i="17"/>
  <c r="AQ182" i="17" s="1"/>
  <c r="B137" i="17"/>
  <c r="B183" i="17" s="1"/>
  <c r="C137" i="17"/>
  <c r="C183" i="17" s="1"/>
  <c r="D137" i="17"/>
  <c r="D183" i="17" s="1"/>
  <c r="E137" i="17"/>
  <c r="E183" i="17" s="1"/>
  <c r="F137" i="17"/>
  <c r="F183" i="17" s="1"/>
  <c r="H137" i="17"/>
  <c r="H183" i="17" s="1"/>
  <c r="I137" i="17"/>
  <c r="I183" i="17" s="1"/>
  <c r="J137" i="17"/>
  <c r="J183" i="17" s="1"/>
  <c r="K137" i="17"/>
  <c r="K183" i="17" s="1"/>
  <c r="L137" i="17"/>
  <c r="L183" i="17" s="1"/>
  <c r="M137" i="17"/>
  <c r="M183" i="17" s="1"/>
  <c r="N137" i="17"/>
  <c r="N183" i="17" s="1"/>
  <c r="P137" i="17"/>
  <c r="P183" i="17" s="1"/>
  <c r="Q44" i="22" s="1"/>
  <c r="Q89" i="22" s="1"/>
  <c r="R44" i="39" s="1"/>
  <c r="Q137" i="17"/>
  <c r="Q183" i="17" s="1"/>
  <c r="R137" i="17"/>
  <c r="R183" i="17" s="1"/>
  <c r="S137" i="17"/>
  <c r="S183" i="17" s="1"/>
  <c r="T137" i="17"/>
  <c r="T183" i="17" s="1"/>
  <c r="U137" i="17"/>
  <c r="U183" i="17" s="1"/>
  <c r="V137" i="17"/>
  <c r="V183" i="17" s="1"/>
  <c r="X137" i="17"/>
  <c r="X183" i="17" s="1"/>
  <c r="Y137" i="17"/>
  <c r="Y183" i="17" s="1"/>
  <c r="Z137" i="17"/>
  <c r="Z183" i="17" s="1"/>
  <c r="AA137" i="17"/>
  <c r="AA183" i="17" s="1"/>
  <c r="AB137" i="17"/>
  <c r="AB183" i="17" s="1"/>
  <c r="AC137" i="17"/>
  <c r="AC183" i="17" s="1"/>
  <c r="AD137" i="17"/>
  <c r="AD183" i="17" s="1"/>
  <c r="AF137" i="17"/>
  <c r="AF183" i="17" s="1"/>
  <c r="AG137" i="17"/>
  <c r="AG183" i="17" s="1"/>
  <c r="AH137" i="17"/>
  <c r="AH183" i="17" s="1"/>
  <c r="AI137" i="17"/>
  <c r="AI183" i="17" s="1"/>
  <c r="AJ137" i="17"/>
  <c r="AJ183" i="17" s="1"/>
  <c r="AK137" i="17"/>
  <c r="AK183" i="17" s="1"/>
  <c r="AL137" i="17"/>
  <c r="AL183" i="17" s="1"/>
  <c r="AO137" i="17"/>
  <c r="AO183" i="17" s="1"/>
  <c r="AP137" i="17"/>
  <c r="AP183" i="17" s="1"/>
  <c r="AQ137" i="17"/>
  <c r="AQ183" i="17" s="1"/>
  <c r="M41" i="22" l="1"/>
  <c r="M86" i="22" s="1"/>
  <c r="N41" i="39" s="1"/>
  <c r="Y18" i="22"/>
  <c r="Y63" i="22" s="1"/>
  <c r="Z18" i="39" s="1"/>
  <c r="D30" i="22"/>
  <c r="D75" i="22" s="1"/>
  <c r="E30" i="39" s="1"/>
  <c r="M44" i="22"/>
  <c r="M89" i="22" s="1"/>
  <c r="N44" i="39" s="1"/>
  <c r="D36" i="22"/>
  <c r="D81" i="22" s="1"/>
  <c r="E36" i="39" s="1"/>
  <c r="AM29" i="22"/>
  <c r="AM74" i="22" s="1"/>
  <c r="AN29" i="39" s="1"/>
  <c r="D44" i="22"/>
  <c r="D89" i="22" s="1"/>
  <c r="E44" i="39" s="1"/>
  <c r="D41" i="22"/>
  <c r="D86" i="22" s="1"/>
  <c r="E41" i="39" s="1"/>
  <c r="D37" i="22"/>
  <c r="D82" i="22" s="1"/>
  <c r="E37" i="39" s="1"/>
  <c r="R30" i="22"/>
  <c r="R75" i="22" s="1"/>
  <c r="S30" i="39" s="1"/>
  <c r="D35" i="22"/>
  <c r="D80" i="22" s="1"/>
  <c r="E35" i="39" s="1"/>
  <c r="P37" i="22"/>
  <c r="P82" i="22" s="1"/>
  <c r="Q37" i="39" s="1"/>
  <c r="AC43" i="22"/>
  <c r="AC88" i="22" s="1"/>
  <c r="AD43" i="39" s="1"/>
  <c r="S40" i="22"/>
  <c r="S85" i="22" s="1"/>
  <c r="T40" i="39" s="1"/>
  <c r="N32" i="22"/>
  <c r="N77" i="22" s="1"/>
  <c r="O32" i="39" s="1"/>
  <c r="N31" i="22"/>
  <c r="N76" i="22" s="1"/>
  <c r="O31" i="39" s="1"/>
  <c r="S24" i="22"/>
  <c r="S69" i="22" s="1"/>
  <c r="T24" i="39" s="1"/>
  <c r="Q22" i="22"/>
  <c r="Q67" i="22" s="1"/>
  <c r="R22" i="39" s="1"/>
  <c r="S31" i="22"/>
  <c r="S76" i="22" s="1"/>
  <c r="T31" i="39" s="1"/>
  <c r="R39" i="22"/>
  <c r="R84" i="22" s="1"/>
  <c r="S39" i="39" s="1"/>
  <c r="R20" i="22"/>
  <c r="R65" i="22" s="1"/>
  <c r="S20" i="39" s="1"/>
  <c r="AC31" i="22"/>
  <c r="AC76" i="22" s="1"/>
  <c r="AD31" i="39" s="1"/>
  <c r="S44" i="22"/>
  <c r="S89" i="22" s="1"/>
  <c r="T44" i="39" s="1"/>
  <c r="S41" i="22"/>
  <c r="S86" i="22" s="1"/>
  <c r="T41" i="39" s="1"/>
  <c r="S38" i="22"/>
  <c r="S83" i="22" s="1"/>
  <c r="T38" i="39" s="1"/>
  <c r="S34" i="22"/>
  <c r="S79" i="22" s="1"/>
  <c r="T34" i="39" s="1"/>
  <c r="AC33" i="22"/>
  <c r="AC78" i="22" s="1"/>
  <c r="AD33" i="39" s="1"/>
  <c r="S33" i="22"/>
  <c r="S78" i="22" s="1"/>
  <c r="T33" i="39" s="1"/>
  <c r="AC32" i="22"/>
  <c r="AC77" i="22" s="1"/>
  <c r="AD32" i="39" s="1"/>
  <c r="S32" i="22"/>
  <c r="S77" i="22" s="1"/>
  <c r="T32" i="39" s="1"/>
  <c r="Q31" i="22"/>
  <c r="Q76" i="22" s="1"/>
  <c r="R31" i="39" s="1"/>
  <c r="S25" i="22"/>
  <c r="S70" i="22" s="1"/>
  <c r="T25" i="39" s="1"/>
  <c r="AC23" i="22"/>
  <c r="AC68" i="22" s="1"/>
  <c r="AD23" i="39" s="1"/>
  <c r="Q21" i="22"/>
  <c r="Q66" i="22" s="1"/>
  <c r="R21" i="39" s="1"/>
  <c r="Q43" i="22"/>
  <c r="Q88" i="22" s="1"/>
  <c r="R43" i="39" s="1"/>
  <c r="AO29" i="22"/>
  <c r="AO74" i="22" s="1"/>
  <c r="AP29" i="39" s="1"/>
  <c r="H27" i="22"/>
  <c r="H72" i="22" s="1"/>
  <c r="I27" i="39" s="1"/>
  <c r="AM17" i="22"/>
  <c r="AM62" i="22" s="1"/>
  <c r="AN17" i="39" s="1"/>
  <c r="AB41" i="22"/>
  <c r="AB86" i="22" s="1"/>
  <c r="AC41" i="39" s="1"/>
  <c r="M15" i="22"/>
  <c r="M60" i="22" s="1"/>
  <c r="N15" i="39" s="1"/>
  <c r="P36" i="22"/>
  <c r="P81" i="22" s="1"/>
  <c r="Q36" i="39" s="1"/>
  <c r="D34" i="22"/>
  <c r="D79" i="22" s="1"/>
  <c r="E34" i="39" s="1"/>
  <c r="D26" i="22"/>
  <c r="D71" i="22" s="1"/>
  <c r="E26" i="39" s="1"/>
  <c r="E31" i="22"/>
  <c r="E76" i="22" s="1"/>
  <c r="F31" i="39" s="1"/>
  <c r="E42" i="22"/>
  <c r="E87" i="22" s="1"/>
  <c r="F42" i="39" s="1"/>
  <c r="AB44" i="22"/>
  <c r="AB89" i="22" s="1"/>
  <c r="AC44" i="39" s="1"/>
  <c r="P42" i="22"/>
  <c r="P87" i="22" s="1"/>
  <c r="Q42" i="39" s="1"/>
  <c r="P39" i="22"/>
  <c r="P84" i="22" s="1"/>
  <c r="Q39" i="39" s="1"/>
  <c r="AL28" i="22"/>
  <c r="AL73" i="22" s="1"/>
  <c r="AM28" i="39" s="1"/>
  <c r="M42" i="22"/>
  <c r="M87" i="22" s="1"/>
  <c r="N42" i="39" s="1"/>
  <c r="M39" i="22"/>
  <c r="M84" i="22" s="1"/>
  <c r="N39" i="39" s="1"/>
  <c r="P38" i="22"/>
  <c r="P83" i="22" s="1"/>
  <c r="Q38" i="39" s="1"/>
  <c r="AB37" i="22"/>
  <c r="AB82" i="22" s="1"/>
  <c r="AC37" i="39" s="1"/>
  <c r="R37" i="22"/>
  <c r="R82" i="22" s="1"/>
  <c r="S37" i="39" s="1"/>
  <c r="AB36" i="22"/>
  <c r="AB81" i="22" s="1"/>
  <c r="AC36" i="39" s="1"/>
  <c r="R36" i="22"/>
  <c r="R81" i="22" s="1"/>
  <c r="S36" i="39" s="1"/>
  <c r="AB35" i="22"/>
  <c r="AB80" i="22" s="1"/>
  <c r="AC35" i="39" s="1"/>
  <c r="P35" i="22"/>
  <c r="P80" i="22" s="1"/>
  <c r="Q35" i="39" s="1"/>
  <c r="P34" i="22"/>
  <c r="P79" i="22" s="1"/>
  <c r="Q34" i="39" s="1"/>
  <c r="P33" i="22"/>
  <c r="P78" i="22" s="1"/>
  <c r="Q33" i="39" s="1"/>
  <c r="D33" i="22"/>
  <c r="D78" i="22" s="1"/>
  <c r="E33" i="39" s="1"/>
  <c r="D32" i="22"/>
  <c r="D77" i="22" s="1"/>
  <c r="E32" i="39" s="1"/>
  <c r="AE29" i="22"/>
  <c r="AE74" i="22" s="1"/>
  <c r="AF29" i="39" s="1"/>
  <c r="D24" i="22"/>
  <c r="D69" i="22" s="1"/>
  <c r="E24" i="39" s="1"/>
  <c r="D20" i="22"/>
  <c r="D65" i="22" s="1"/>
  <c r="E20" i="39" s="1"/>
  <c r="AQ18" i="22"/>
  <c r="AQ63" i="22" s="1"/>
  <c r="AR18" i="39" s="1"/>
  <c r="P41" i="22"/>
  <c r="P86" i="22" s="1"/>
  <c r="Q41" i="39" s="1"/>
  <c r="D39" i="22"/>
  <c r="D84" i="22" s="1"/>
  <c r="E39" i="39" s="1"/>
  <c r="M33" i="22"/>
  <c r="M78" i="22" s="1"/>
  <c r="N33" i="39" s="1"/>
  <c r="L29" i="22"/>
  <c r="L74" i="22" s="1"/>
  <c r="M29" i="39" s="1"/>
  <c r="AA40" i="22"/>
  <c r="AA85" i="22" s="1"/>
  <c r="AB40" i="39" s="1"/>
  <c r="N43" i="22"/>
  <c r="N88" i="22" s="1"/>
  <c r="O43" i="39" s="1"/>
  <c r="E43" i="22"/>
  <c r="E88" i="22" s="1"/>
  <c r="F43" i="39" s="1"/>
  <c r="AC42" i="22"/>
  <c r="AC87" i="22" s="1"/>
  <c r="AD42" i="39" s="1"/>
  <c r="R42" i="22"/>
  <c r="R87" i="22" s="1"/>
  <c r="S42" i="39" s="1"/>
  <c r="N40" i="22"/>
  <c r="N85" i="22" s="1"/>
  <c r="O40" i="39" s="1"/>
  <c r="E40" i="22"/>
  <c r="E85" i="22" s="1"/>
  <c r="F40" i="39" s="1"/>
  <c r="AC39" i="22"/>
  <c r="AC84" i="22" s="1"/>
  <c r="AD39" i="39" s="1"/>
  <c r="M38" i="22"/>
  <c r="M83" i="22" s="1"/>
  <c r="N38" i="39" s="1"/>
  <c r="M36" i="22"/>
  <c r="M81" i="22" s="1"/>
  <c r="N36" i="39" s="1"/>
  <c r="M35" i="22"/>
  <c r="M80" i="22" s="1"/>
  <c r="N35" i="39" s="1"/>
  <c r="AB30" i="22"/>
  <c r="AB75" i="22" s="1"/>
  <c r="AC30" i="39" s="1"/>
  <c r="N30" i="22"/>
  <c r="N75" i="22" s="1"/>
  <c r="O30" i="39" s="1"/>
  <c r="I29" i="22"/>
  <c r="I74" i="22" s="1"/>
  <c r="J29" i="39" s="1"/>
  <c r="G27" i="22"/>
  <c r="G72" i="22" s="1"/>
  <c r="H27" i="39" s="1"/>
  <c r="N26" i="22"/>
  <c r="N71" i="22" s="1"/>
  <c r="O26" i="39" s="1"/>
  <c r="P24" i="22"/>
  <c r="P69" i="22" s="1"/>
  <c r="Q24" i="39" s="1"/>
  <c r="AL19" i="22"/>
  <c r="AL64" i="22" s="1"/>
  <c r="AM19" i="39" s="1"/>
  <c r="G16" i="22"/>
  <c r="G61" i="22" s="1"/>
  <c r="H16" i="39" s="1"/>
  <c r="Q40" i="22"/>
  <c r="Q85" i="22" s="1"/>
  <c r="R40" i="39" s="1"/>
  <c r="W29" i="22"/>
  <c r="W74" i="22" s="1"/>
  <c r="X29" i="39" s="1"/>
  <c r="AC38" i="22"/>
  <c r="AC83" i="22" s="1"/>
  <c r="AD38" i="39" s="1"/>
  <c r="T29" i="22"/>
  <c r="T74" i="22" s="1"/>
  <c r="U29" i="39" s="1"/>
  <c r="R43" i="22"/>
  <c r="R88" i="22" s="1"/>
  <c r="S43" i="39" s="1"/>
  <c r="S35" i="22"/>
  <c r="S80" i="22" s="1"/>
  <c r="T35" i="39" s="1"/>
  <c r="Q32" i="22"/>
  <c r="Q77" i="22" s="1"/>
  <c r="R32" i="39" s="1"/>
  <c r="P21" i="22"/>
  <c r="P66" i="22" s="1"/>
  <c r="Q21" i="39" s="1"/>
  <c r="AG28" i="22"/>
  <c r="AG73" i="22" s="1"/>
  <c r="AH28" i="39" s="1"/>
  <c r="AD29" i="22"/>
  <c r="AD74" i="22" s="1"/>
  <c r="AE29" i="39" s="1"/>
  <c r="I28" i="22"/>
  <c r="I73" i="22" s="1"/>
  <c r="J28" i="39" s="1"/>
  <c r="AA43" i="22"/>
  <c r="AA88" i="22" s="1"/>
  <c r="AB43" i="39" s="1"/>
  <c r="D38" i="22"/>
  <c r="D83" i="22" s="1"/>
  <c r="E38" i="39" s="1"/>
  <c r="N37" i="22"/>
  <c r="N82" i="22" s="1"/>
  <c r="O37" i="39" s="1"/>
  <c r="Q15" i="22"/>
  <c r="Q60" i="22" s="1"/>
  <c r="R15" i="39" s="1"/>
  <c r="AC44" i="22"/>
  <c r="AC89" i="22" s="1"/>
  <c r="AD44" i="39" s="1"/>
  <c r="M43" i="22"/>
  <c r="M88" i="22" s="1"/>
  <c r="N43" i="39" s="1"/>
  <c r="D43" i="22"/>
  <c r="D88" i="22" s="1"/>
  <c r="E43" i="39" s="1"/>
  <c r="AA42" i="22"/>
  <c r="AA87" i="22" s="1"/>
  <c r="AB42" i="39" s="1"/>
  <c r="Q42" i="22"/>
  <c r="Q87" i="22" s="1"/>
  <c r="R42" i="39" s="1"/>
  <c r="AC41" i="22"/>
  <c r="AC86" i="22" s="1"/>
  <c r="AD41" i="39" s="1"/>
  <c r="M40" i="22"/>
  <c r="M85" i="22" s="1"/>
  <c r="N40" i="39" s="1"/>
  <c r="D40" i="22"/>
  <c r="D85" i="22" s="1"/>
  <c r="E40" i="39" s="1"/>
  <c r="AB39" i="22"/>
  <c r="AB84" i="22" s="1"/>
  <c r="AC39" i="39" s="1"/>
  <c r="Q39" i="22"/>
  <c r="Q84" i="22" s="1"/>
  <c r="R39" i="39" s="1"/>
  <c r="AA30" i="22"/>
  <c r="AA75" i="22" s="1"/>
  <c r="AB30" i="39" s="1"/>
  <c r="M30" i="22"/>
  <c r="M75" i="22" s="1"/>
  <c r="N30" i="39" s="1"/>
  <c r="AL29" i="22"/>
  <c r="AL74" i="22" s="1"/>
  <c r="AM29" i="39" s="1"/>
  <c r="H29" i="22"/>
  <c r="H74" i="22" s="1"/>
  <c r="I29" i="39" s="1"/>
  <c r="AO28" i="22"/>
  <c r="AO73" i="22" s="1"/>
  <c r="AP28" i="39" s="1"/>
  <c r="W28" i="22"/>
  <c r="W73" i="22" s="1"/>
  <c r="X28" i="39" s="1"/>
  <c r="H28" i="22"/>
  <c r="H73" i="22" s="1"/>
  <c r="I28" i="39" s="1"/>
  <c r="AO27" i="22"/>
  <c r="AO72" i="22" s="1"/>
  <c r="AP27" i="39" s="1"/>
  <c r="W27" i="22"/>
  <c r="W72" i="22" s="1"/>
  <c r="X27" i="39" s="1"/>
  <c r="M26" i="22"/>
  <c r="M71" i="22" s="1"/>
  <c r="N26" i="39" s="1"/>
  <c r="AM16" i="22"/>
  <c r="AM61" i="22" s="1"/>
  <c r="AN16" i="39" s="1"/>
  <c r="F16" i="22"/>
  <c r="F61" i="22" s="1"/>
  <c r="G16" i="39" s="1"/>
  <c r="N15" i="22"/>
  <c r="N60" i="22" s="1"/>
  <c r="O15" i="39" s="1"/>
  <c r="O13" i="22"/>
  <c r="O58" i="22" s="1"/>
  <c r="P13" i="39" s="1"/>
  <c r="N41" i="22"/>
  <c r="N86" i="22" s="1"/>
  <c r="O41" i="39" s="1"/>
  <c r="P40" i="22"/>
  <c r="P85" i="22" s="1"/>
  <c r="Q40" i="39" s="1"/>
  <c r="Q36" i="22"/>
  <c r="Q81" i="22" s="1"/>
  <c r="R36" i="39" s="1"/>
  <c r="AA35" i="22"/>
  <c r="AA80" i="22" s="1"/>
  <c r="AB35" i="39" s="1"/>
  <c r="E34" i="22"/>
  <c r="E79" i="22" s="1"/>
  <c r="F34" i="39" s="1"/>
  <c r="L27" i="22"/>
  <c r="L72" i="22" s="1"/>
  <c r="M27" i="39" s="1"/>
  <c r="E26" i="22"/>
  <c r="E71" i="22" s="1"/>
  <c r="F26" i="39" s="1"/>
  <c r="AQ19" i="22"/>
  <c r="AQ64" i="22" s="1"/>
  <c r="AR19" i="39" s="1"/>
  <c r="AA39" i="22"/>
  <c r="AA84" i="22" s="1"/>
  <c r="AB39" i="39" s="1"/>
  <c r="G29" i="22"/>
  <c r="G74" i="22" s="1"/>
  <c r="H29" i="39" s="1"/>
  <c r="G28" i="22"/>
  <c r="G73" i="22" s="1"/>
  <c r="H28" i="39" s="1"/>
  <c r="AL27" i="22"/>
  <c r="AL72" i="22" s="1"/>
  <c r="AM27" i="39" s="1"/>
  <c r="S43" i="22"/>
  <c r="S88" i="22" s="1"/>
  <c r="T43" i="39" s="1"/>
  <c r="N33" i="22"/>
  <c r="N78" i="22" s="1"/>
  <c r="O33" i="39" s="1"/>
  <c r="L28" i="22"/>
  <c r="L73" i="22" s="1"/>
  <c r="M28" i="39" s="1"/>
  <c r="D23" i="22"/>
  <c r="D68" i="22" s="1"/>
  <c r="E23" i="39" s="1"/>
  <c r="Y19" i="22"/>
  <c r="Y64" i="22" s="1"/>
  <c r="Z19" i="39" s="1"/>
  <c r="AA44" i="22"/>
  <c r="AA89" i="22" s="1"/>
  <c r="AB44" i="39" s="1"/>
  <c r="R41" i="22"/>
  <c r="R86" i="22" s="1"/>
  <c r="S41" i="39" s="1"/>
  <c r="AA38" i="22"/>
  <c r="AA83" i="22" s="1"/>
  <c r="AB38" i="39" s="1"/>
  <c r="R38" i="22"/>
  <c r="R83" i="22" s="1"/>
  <c r="S38" i="39" s="1"/>
  <c r="R34" i="22"/>
  <c r="R79" i="22" s="1"/>
  <c r="S34" i="39" s="1"/>
  <c r="AB33" i="22"/>
  <c r="AB78" i="22" s="1"/>
  <c r="AC33" i="39" s="1"/>
  <c r="R33" i="22"/>
  <c r="R78" i="22" s="1"/>
  <c r="S33" i="39" s="1"/>
  <c r="AB32" i="22"/>
  <c r="AB77" i="22" s="1"/>
  <c r="AC32" i="39" s="1"/>
  <c r="R32" i="22"/>
  <c r="R77" i="22" s="1"/>
  <c r="S32" i="39" s="1"/>
  <c r="AB31" i="22"/>
  <c r="AB76" i="22" s="1"/>
  <c r="AC31" i="39" s="1"/>
  <c r="P31" i="22"/>
  <c r="P76" i="22" s="1"/>
  <c r="Q31" i="39" s="1"/>
  <c r="T27" i="22"/>
  <c r="T72" i="22" s="1"/>
  <c r="U27" i="39" s="1"/>
  <c r="R25" i="22"/>
  <c r="R70" i="22" s="1"/>
  <c r="S25" i="39" s="1"/>
  <c r="AB23" i="22"/>
  <c r="AB68" i="22" s="1"/>
  <c r="AC23" i="39" s="1"/>
  <c r="AP18" i="22"/>
  <c r="AP63" i="22" s="1"/>
  <c r="AQ18" i="39" s="1"/>
  <c r="O14" i="22"/>
  <c r="O59" i="22" s="1"/>
  <c r="P14" i="39" s="1"/>
  <c r="P44" i="22"/>
  <c r="P89" i="22" s="1"/>
  <c r="Q44" i="39" s="1"/>
  <c r="AC34" i="22"/>
  <c r="AC79" i="22" s="1"/>
  <c r="AD34" i="39" s="1"/>
  <c r="AA31" i="22"/>
  <c r="AA76" i="22" s="1"/>
  <c r="AB31" i="39" s="1"/>
  <c r="X19" i="22"/>
  <c r="X64" i="22" s="1"/>
  <c r="Y19" i="39" s="1"/>
  <c r="R44" i="22"/>
  <c r="R89" i="22" s="1"/>
  <c r="S44" i="39" s="1"/>
  <c r="AA41" i="22"/>
  <c r="AA86" i="22" s="1"/>
  <c r="AB41" i="39" s="1"/>
  <c r="N42" i="22"/>
  <c r="N87" i="22" s="1"/>
  <c r="O42" i="39" s="1"/>
  <c r="Q41" i="22"/>
  <c r="Q86" i="22" s="1"/>
  <c r="R41" i="39" s="1"/>
  <c r="N39" i="22"/>
  <c r="N84" i="22" s="1"/>
  <c r="O39" i="39" s="1"/>
  <c r="E39" i="22"/>
  <c r="E84" i="22" s="1"/>
  <c r="F39" i="39" s="1"/>
  <c r="Q38" i="22"/>
  <c r="Q83" i="22" s="1"/>
  <c r="R38" i="39" s="1"/>
  <c r="AC37" i="22"/>
  <c r="AC82" i="22" s="1"/>
  <c r="AD37" i="39" s="1"/>
  <c r="S37" i="22"/>
  <c r="S82" i="22" s="1"/>
  <c r="T37" i="39" s="1"/>
  <c r="AC36" i="22"/>
  <c r="AC81" i="22" s="1"/>
  <c r="AD36" i="39" s="1"/>
  <c r="S36" i="22"/>
  <c r="S81" i="22" s="1"/>
  <c r="T36" i="39" s="1"/>
  <c r="AC35" i="22"/>
  <c r="AC80" i="22" s="1"/>
  <c r="AD35" i="39" s="1"/>
  <c r="Q35" i="22"/>
  <c r="Q80" i="22" s="1"/>
  <c r="R35" i="39" s="1"/>
  <c r="Q34" i="22"/>
  <c r="Q79" i="22" s="1"/>
  <c r="R34" i="39" s="1"/>
  <c r="AA33" i="22"/>
  <c r="AA78" i="22" s="1"/>
  <c r="AB33" i="39" s="1"/>
  <c r="Q33" i="22"/>
  <c r="Q78" i="22" s="1"/>
  <c r="R33" i="39" s="1"/>
  <c r="E33" i="22"/>
  <c r="E78" i="22" s="1"/>
  <c r="F33" i="39" s="1"/>
  <c r="AA32" i="22"/>
  <c r="AA77" i="22" s="1"/>
  <c r="AB32" i="39" s="1"/>
  <c r="E32" i="22"/>
  <c r="E77" i="22" s="1"/>
  <c r="F32" i="39" s="1"/>
  <c r="D31" i="22"/>
  <c r="D76" i="22" s="1"/>
  <c r="E31" i="39" s="1"/>
  <c r="AG29" i="22"/>
  <c r="AG74" i="22" s="1"/>
  <c r="AH29" i="39" s="1"/>
  <c r="T28" i="22"/>
  <c r="T73" i="22" s="1"/>
  <c r="U28" i="39" s="1"/>
  <c r="E24" i="22"/>
  <c r="E69" i="22" s="1"/>
  <c r="F24" i="39" s="1"/>
  <c r="AA23" i="22"/>
  <c r="AA68" i="22" s="1"/>
  <c r="AB23" i="39" s="1"/>
  <c r="E20" i="22"/>
  <c r="E65" i="22" s="1"/>
  <c r="F20" i="39" s="1"/>
  <c r="AL18" i="22"/>
  <c r="AL63" i="22" s="1"/>
  <c r="AM18" i="39" s="1"/>
  <c r="D42" i="22"/>
  <c r="D87" i="22" s="1"/>
  <c r="E42" i="39" s="1"/>
  <c r="R35" i="22"/>
  <c r="R80" i="22" s="1"/>
  <c r="S35" i="39" s="1"/>
  <c r="AB34" i="22"/>
  <c r="AB79" i="22" s="1"/>
  <c r="AC34" i="39" s="1"/>
  <c r="P32" i="22"/>
  <c r="P77" i="22" s="1"/>
  <c r="Q32" i="39" s="1"/>
  <c r="AC40" i="22"/>
  <c r="AC85" i="22" s="1"/>
  <c r="AD40" i="39" s="1"/>
  <c r="AG27" i="22"/>
  <c r="AG72" i="22" s="1"/>
  <c r="AH27" i="39" s="1"/>
  <c r="G17" i="22"/>
  <c r="G62" i="22" s="1"/>
  <c r="H17" i="39" s="1"/>
  <c r="AB38" i="22"/>
  <c r="AB83" i="22" s="1"/>
  <c r="AC38" i="39" s="1"/>
  <c r="N44" i="22"/>
  <c r="N89" i="22" s="1"/>
  <c r="O44" i="39" s="1"/>
  <c r="E44" i="22"/>
  <c r="E89" i="22" s="1"/>
  <c r="F44" i="39" s="1"/>
  <c r="AB43" i="22"/>
  <c r="AB88" i="22" s="1"/>
  <c r="AC43" i="39" s="1"/>
  <c r="P43" i="22"/>
  <c r="P88" i="22" s="1"/>
  <c r="Q43" i="39" s="1"/>
  <c r="E41" i="22"/>
  <c r="E86" i="22" s="1"/>
  <c r="F41" i="39" s="1"/>
  <c r="AB40" i="22"/>
  <c r="AB85" i="22" s="1"/>
  <c r="AC40" i="39" s="1"/>
  <c r="R40" i="22"/>
  <c r="R85" i="22" s="1"/>
  <c r="S40" i="39" s="1"/>
  <c r="AA37" i="22"/>
  <c r="AA82" i="22" s="1"/>
  <c r="AB37" i="39" s="1"/>
  <c r="Q37" i="22"/>
  <c r="Q82" i="22" s="1"/>
  <c r="R37" i="39" s="1"/>
  <c r="E37" i="22"/>
  <c r="E82" i="22" s="1"/>
  <c r="F37" i="39" s="1"/>
  <c r="AA36" i="22"/>
  <c r="AA81" i="22" s="1"/>
  <c r="AB36" i="39" s="1"/>
  <c r="E36" i="22"/>
  <c r="E81" i="22" s="1"/>
  <c r="F36" i="39" s="1"/>
  <c r="E35" i="22"/>
  <c r="E80" i="22" s="1"/>
  <c r="F35" i="39" s="1"/>
  <c r="M32" i="22"/>
  <c r="M77" i="22" s="1"/>
  <c r="N32" i="39" s="1"/>
  <c r="M31" i="22"/>
  <c r="M76" i="22" s="1"/>
  <c r="N31" i="39" s="1"/>
  <c r="S30" i="22"/>
  <c r="S75" i="22" s="1"/>
  <c r="T30" i="39" s="1"/>
  <c r="E30" i="22"/>
  <c r="E75" i="22" s="1"/>
  <c r="F30" i="39" s="1"/>
  <c r="I27" i="22"/>
  <c r="I72" i="22" s="1"/>
  <c r="J27" i="39" s="1"/>
  <c r="R24" i="22"/>
  <c r="R69" i="22" s="1"/>
  <c r="S24" i="39" s="1"/>
  <c r="P22" i="22"/>
  <c r="P67" i="22" s="1"/>
  <c r="Q22" i="39" s="1"/>
  <c r="F17" i="22"/>
  <c r="F62" i="22" s="1"/>
  <c r="G17" i="39" s="1"/>
  <c r="S39" i="22"/>
  <c r="S84" i="22" s="1"/>
  <c r="T39" i="39" s="1"/>
  <c r="R31" i="22"/>
  <c r="R76" i="22" s="1"/>
  <c r="S31" i="39" s="1"/>
  <c r="AM28" i="22"/>
  <c r="AM73" i="22" s="1"/>
  <c r="AN28" i="39" s="1"/>
  <c r="AM27" i="22"/>
  <c r="AM72" i="22" s="1"/>
  <c r="AN27" i="39" s="1"/>
  <c r="S20" i="22"/>
  <c r="S65" i="22" s="1"/>
  <c r="T20" i="39" s="1"/>
  <c r="S42" i="22"/>
  <c r="S87" i="22" s="1"/>
  <c r="T42" i="39" s="1"/>
  <c r="N38" i="22"/>
  <c r="N83" i="22" s="1"/>
  <c r="O38" i="39" s="1"/>
  <c r="N36" i="22"/>
  <c r="N81" i="22" s="1"/>
  <c r="O36" i="39" s="1"/>
  <c r="N35" i="22"/>
  <c r="N80" i="22" s="1"/>
  <c r="O35" i="39" s="1"/>
  <c r="AC30" i="22"/>
  <c r="AC75" i="22" s="1"/>
  <c r="AD30" i="39" s="1"/>
  <c r="AE28" i="22"/>
  <c r="AE73" i="22" s="1"/>
  <c r="AF28" i="39" s="1"/>
  <c r="AE27" i="22"/>
  <c r="AE72" i="22" s="1"/>
  <c r="AF27" i="39" s="1"/>
  <c r="Q24" i="22"/>
  <c r="Q69" i="22" s="1"/>
  <c r="R24" i="39" s="1"/>
  <c r="AB42" i="22"/>
  <c r="AB87" i="22" s="1"/>
  <c r="AC42" i="39" s="1"/>
  <c r="M34" i="22"/>
  <c r="M79" i="22" s="1"/>
  <c r="N34" i="39" s="1"/>
  <c r="AD28" i="22"/>
  <c r="AD73" i="22" s="1"/>
  <c r="AE28" i="39" s="1"/>
  <c r="AD27" i="22"/>
  <c r="AD72" i="22" s="1"/>
  <c r="AE27" i="39" s="1"/>
  <c r="P26" i="22"/>
  <c r="P71" i="22" s="1"/>
  <c r="Q26" i="39" s="1"/>
  <c r="Q102" i="17"/>
  <c r="Q148" i="17" s="1"/>
  <c r="AH101" i="17"/>
  <c r="AH147" i="17" s="1"/>
  <c r="H101" i="17"/>
  <c r="H147" i="17" s="1"/>
  <c r="Y100" i="17"/>
  <c r="Y146" i="17" s="1"/>
  <c r="AP99" i="17"/>
  <c r="AP145" i="17" s="1"/>
  <c r="O99" i="17"/>
  <c r="O145" i="17" s="1"/>
  <c r="AF98" i="17"/>
  <c r="AF144" i="17" s="1"/>
  <c r="AM5" i="22" s="1"/>
  <c r="AM50" i="22" s="1"/>
  <c r="AN5" i="39" s="1"/>
  <c r="F98" i="17"/>
  <c r="F144" i="17" s="1"/>
  <c r="H5" i="22" s="1"/>
  <c r="H50" i="22" s="1"/>
  <c r="I5" i="39" s="1"/>
  <c r="W97" i="17"/>
  <c r="W143" i="17" s="1"/>
  <c r="AN96" i="17"/>
  <c r="AN142" i="17" s="1"/>
  <c r="M96" i="17"/>
  <c r="M142" i="17" s="1"/>
  <c r="AE117" i="17"/>
  <c r="AE163" i="17" s="1"/>
  <c r="U117" i="17"/>
  <c r="U163" i="17" s="1"/>
  <c r="L117" i="17"/>
  <c r="L163" i="17" s="1"/>
  <c r="M24" i="22" s="1"/>
  <c r="M69" i="22" s="1"/>
  <c r="N24" i="39" s="1"/>
  <c r="B117" i="17"/>
  <c r="B163" i="17" s="1"/>
  <c r="AH116" i="17"/>
  <c r="AH162" i="17" s="1"/>
  <c r="V116" i="17"/>
  <c r="V162" i="17" s="1"/>
  <c r="L116" i="17"/>
  <c r="L162" i="17" s="1"/>
  <c r="M23" i="22" s="1"/>
  <c r="M68" i="22" s="1"/>
  <c r="N23" i="39" s="1"/>
  <c r="B116" i="17"/>
  <c r="B162" i="17" s="1"/>
  <c r="AF115" i="17"/>
  <c r="AF161" i="17" s="1"/>
  <c r="V115" i="17"/>
  <c r="V161" i="17" s="1"/>
  <c r="L115" i="17"/>
  <c r="L161" i="17" s="1"/>
  <c r="M22" i="22" s="1"/>
  <c r="M67" i="22" s="1"/>
  <c r="N22" i="39" s="1"/>
  <c r="AP114" i="17"/>
  <c r="AP160" i="17" s="1"/>
  <c r="AF114" i="17"/>
  <c r="AF160" i="17" s="1"/>
  <c r="V114" i="17"/>
  <c r="V160" i="17" s="1"/>
  <c r="I114" i="17"/>
  <c r="I160" i="17" s="1"/>
  <c r="AK113" i="17"/>
  <c r="AK159" i="17" s="1"/>
  <c r="Z113" i="17"/>
  <c r="Z159" i="17" s="1"/>
  <c r="AA20" i="22" s="1"/>
  <c r="AA65" i="22" s="1"/>
  <c r="AB20" i="39" s="1"/>
  <c r="L113" i="17"/>
  <c r="L159" i="17" s="1"/>
  <c r="M20" i="22" s="1"/>
  <c r="M65" i="22" s="1"/>
  <c r="N20" i="39" s="1"/>
  <c r="AQ112" i="17"/>
  <c r="AQ158" i="17" s="1"/>
  <c r="AC112" i="17"/>
  <c r="AC158" i="17" s="1"/>
  <c r="O112" i="17"/>
  <c r="O158" i="17" s="1"/>
  <c r="D112" i="17"/>
  <c r="D158" i="17" s="1"/>
  <c r="AD111" i="17"/>
  <c r="AD157" i="17" s="1"/>
  <c r="AK18" i="22" s="1"/>
  <c r="AK63" i="22" s="1"/>
  <c r="AL18" i="39" s="1"/>
  <c r="Q111" i="17"/>
  <c r="Q157" i="17" s="1"/>
  <c r="AQ110" i="17"/>
  <c r="AQ156" i="17" s="1"/>
  <c r="AA110" i="17"/>
  <c r="AA156" i="17" s="1"/>
  <c r="N110" i="17"/>
  <c r="N156" i="17" s="1"/>
  <c r="AN109" i="17"/>
  <c r="AN155" i="17" s="1"/>
  <c r="AB109" i="17"/>
  <c r="AB155" i="17" s="1"/>
  <c r="L109" i="17"/>
  <c r="L155" i="17" s="1"/>
  <c r="AL108" i="17"/>
  <c r="AL154" i="17" s="1"/>
  <c r="X108" i="17"/>
  <c r="X154" i="17" s="1"/>
  <c r="E108" i="17"/>
  <c r="E154" i="17" s="1"/>
  <c r="AG107" i="17"/>
  <c r="AG153" i="17" s="1"/>
  <c r="J107" i="17"/>
  <c r="J153" i="17" s="1"/>
  <c r="Y106" i="17"/>
  <c r="Y152" i="17" s="1"/>
  <c r="AP105" i="17"/>
  <c r="AP151" i="17" s="1"/>
  <c r="P105" i="17"/>
  <c r="P151" i="17" s="1"/>
  <c r="AG104" i="17"/>
  <c r="AG150" i="17" s="1"/>
  <c r="H104" i="17"/>
  <c r="H150" i="17" s="1"/>
  <c r="W103" i="17"/>
  <c r="W149" i="17" s="1"/>
  <c r="AN102" i="17"/>
  <c r="AN148" i="17" s="1"/>
  <c r="N102" i="17"/>
  <c r="N148" i="17" s="1"/>
  <c r="AE101" i="17"/>
  <c r="AE147" i="17" s="1"/>
  <c r="F101" i="17"/>
  <c r="F147" i="17" s="1"/>
  <c r="U100" i="17"/>
  <c r="U146" i="17" s="1"/>
  <c r="AL99" i="17"/>
  <c r="AL145" i="17" s="1"/>
  <c r="L99" i="17"/>
  <c r="L145" i="17" s="1"/>
  <c r="AC98" i="17"/>
  <c r="AC144" i="17" s="1"/>
  <c r="D98" i="17"/>
  <c r="D144" i="17" s="1"/>
  <c r="S97" i="17"/>
  <c r="S143" i="17" s="1"/>
  <c r="AJ96" i="17"/>
  <c r="AJ142" i="17" s="1"/>
  <c r="J96" i="17"/>
  <c r="J142" i="17" s="1"/>
  <c r="B122" i="17"/>
  <c r="B168" i="17" s="1"/>
  <c r="C29" i="22" s="1"/>
  <c r="C74" i="22" s="1"/>
  <c r="D29" i="39" s="1"/>
  <c r="AJ121" i="17"/>
  <c r="AJ167" i="17" s="1"/>
  <c r="AQ28" i="22" s="1"/>
  <c r="AQ73" i="22" s="1"/>
  <c r="AR28" i="39" s="1"/>
  <c r="AB121" i="17"/>
  <c r="AB167" i="17" s="1"/>
  <c r="T121" i="17"/>
  <c r="T167" i="17" s="1"/>
  <c r="Y28" i="22" s="1"/>
  <c r="Y73" i="22" s="1"/>
  <c r="Z28" i="39" s="1"/>
  <c r="L121" i="17"/>
  <c r="L167" i="17" s="1"/>
  <c r="D121" i="17"/>
  <c r="D167" i="17" s="1"/>
  <c r="AL120" i="17"/>
  <c r="AL166" i="17" s="1"/>
  <c r="AD120" i="17"/>
  <c r="AD166" i="17" s="1"/>
  <c r="AK27" i="22" s="1"/>
  <c r="AK72" i="22" s="1"/>
  <c r="AL27" i="39" s="1"/>
  <c r="V120" i="17"/>
  <c r="V166" i="17" s="1"/>
  <c r="M120" i="17"/>
  <c r="M166" i="17" s="1"/>
  <c r="D120" i="17"/>
  <c r="D166" i="17" s="1"/>
  <c r="AK119" i="17"/>
  <c r="AK165" i="17" s="1"/>
  <c r="AB119" i="17"/>
  <c r="AB165" i="17" s="1"/>
  <c r="S119" i="17"/>
  <c r="S165" i="17" s="1"/>
  <c r="I119" i="17"/>
  <c r="I165" i="17" s="1"/>
  <c r="AP118" i="17"/>
  <c r="AP164" i="17" s="1"/>
  <c r="AG118" i="17"/>
  <c r="AG164" i="17" s="1"/>
  <c r="X118" i="17"/>
  <c r="X164" i="17" s="1"/>
  <c r="O118" i="17"/>
  <c r="O164" i="17" s="1"/>
  <c r="P25" i="22" s="1"/>
  <c r="P70" i="22" s="1"/>
  <c r="Q25" i="39" s="1"/>
  <c r="F118" i="17"/>
  <c r="F164" i="17" s="1"/>
  <c r="AM117" i="17"/>
  <c r="AM163" i="17" s="1"/>
  <c r="AC117" i="17"/>
  <c r="AC163" i="17" s="1"/>
  <c r="T117" i="17"/>
  <c r="T163" i="17" s="1"/>
  <c r="K117" i="17"/>
  <c r="K163" i="17" s="1"/>
  <c r="AQ116" i="17"/>
  <c r="AQ162" i="17" s="1"/>
  <c r="AE116" i="17"/>
  <c r="AE162" i="17" s="1"/>
  <c r="U116" i="17"/>
  <c r="U162" i="17" s="1"/>
  <c r="K116" i="17"/>
  <c r="K162" i="17" s="1"/>
  <c r="AO115" i="17"/>
  <c r="AO161" i="17" s="1"/>
  <c r="AE115" i="17"/>
  <c r="AE161" i="17" s="1"/>
  <c r="U115" i="17"/>
  <c r="U161" i="17" s="1"/>
  <c r="I115" i="17"/>
  <c r="I161" i="17" s="1"/>
  <c r="AO114" i="17"/>
  <c r="AO160" i="17" s="1"/>
  <c r="AE114" i="17"/>
  <c r="AE160" i="17" s="1"/>
  <c r="S114" i="17"/>
  <c r="S160" i="17" s="1"/>
  <c r="H114" i="17"/>
  <c r="H160" i="17" s="1"/>
  <c r="AJ113" i="17"/>
  <c r="AJ159" i="17" s="1"/>
  <c r="Y113" i="17"/>
  <c r="Y159" i="17" s="1"/>
  <c r="K113" i="17"/>
  <c r="K159" i="17" s="1"/>
  <c r="AM112" i="17"/>
  <c r="AM158" i="17" s="1"/>
  <c r="AB112" i="17"/>
  <c r="AB158" i="17" s="1"/>
  <c r="N112" i="17"/>
  <c r="N158" i="17" s="1"/>
  <c r="B112" i="17"/>
  <c r="B158" i="17" s="1"/>
  <c r="C19" i="22" s="1"/>
  <c r="C64" i="22" s="1"/>
  <c r="D19" i="39" s="1"/>
  <c r="AB111" i="17"/>
  <c r="AB157" i="17" s="1"/>
  <c r="L111" i="17"/>
  <c r="L157" i="17" s="1"/>
  <c r="AP110" i="17"/>
  <c r="AP156" i="17" s="1"/>
  <c r="Z110" i="17"/>
  <c r="Z156" i="17" s="1"/>
  <c r="M110" i="17"/>
  <c r="M156" i="17" s="1"/>
  <c r="AM109" i="17"/>
  <c r="AM155" i="17" s="1"/>
  <c r="W109" i="17"/>
  <c r="W155" i="17" s="1"/>
  <c r="K109" i="17"/>
  <c r="K155" i="17" s="1"/>
  <c r="AK108" i="17"/>
  <c r="AK154" i="17" s="1"/>
  <c r="W108" i="17"/>
  <c r="W154" i="17" s="1"/>
  <c r="D108" i="17"/>
  <c r="D154" i="17" s="1"/>
  <c r="AA107" i="17"/>
  <c r="AA153" i="17" s="1"/>
  <c r="G107" i="17"/>
  <c r="G153" i="17" s="1"/>
  <c r="X106" i="17"/>
  <c r="X152" i="17" s="1"/>
  <c r="AN105" i="17"/>
  <c r="AN151" i="17" s="1"/>
  <c r="O105" i="17"/>
  <c r="O151" i="17" s="1"/>
  <c r="AF104" i="17"/>
  <c r="AF150" i="17" s="1"/>
  <c r="E104" i="17"/>
  <c r="E150" i="17" s="1"/>
  <c r="V103" i="17"/>
  <c r="V149" i="17" s="1"/>
  <c r="AL102" i="17"/>
  <c r="AL148" i="17" s="1"/>
  <c r="M102" i="17"/>
  <c r="M148" i="17" s="1"/>
  <c r="AD101" i="17"/>
  <c r="AD147" i="17" s="1"/>
  <c r="C101" i="17"/>
  <c r="C147" i="17" s="1"/>
  <c r="T100" i="17"/>
  <c r="T146" i="17" s="1"/>
  <c r="AJ99" i="17"/>
  <c r="AJ145" i="17" s="1"/>
  <c r="K99" i="17"/>
  <c r="K145" i="17" s="1"/>
  <c r="AB98" i="17"/>
  <c r="AB144" i="17" s="1"/>
  <c r="AQ97" i="17"/>
  <c r="AQ143" i="17" s="1"/>
  <c r="R97" i="17"/>
  <c r="R143" i="17" s="1"/>
  <c r="AH96" i="17"/>
  <c r="AH142" i="17" s="1"/>
  <c r="I96" i="17"/>
  <c r="I142" i="17" s="1"/>
  <c r="E124" i="17"/>
  <c r="E170" i="17" s="1"/>
  <c r="AM123" i="17"/>
  <c r="AM169" i="17" s="1"/>
  <c r="AE123" i="17"/>
  <c r="AE169" i="17" s="1"/>
  <c r="W123" i="17"/>
  <c r="W169" i="17" s="1"/>
  <c r="O123" i="17"/>
  <c r="O169" i="17" s="1"/>
  <c r="P30" i="22" s="1"/>
  <c r="P75" i="22" s="1"/>
  <c r="Q30" i="39" s="1"/>
  <c r="G123" i="17"/>
  <c r="G169" i="17" s="1"/>
  <c r="AO122" i="17"/>
  <c r="AO168" i="17" s="1"/>
  <c r="AG122" i="17"/>
  <c r="AG168" i="17" s="1"/>
  <c r="AN29" i="22" s="1"/>
  <c r="AN74" i="22" s="1"/>
  <c r="AO29" i="39" s="1"/>
  <c r="Y122" i="17"/>
  <c r="Y168" i="17" s="1"/>
  <c r="AF29" i="22" s="1"/>
  <c r="AF74" i="22" s="1"/>
  <c r="AG29" i="39" s="1"/>
  <c r="Q122" i="17"/>
  <c r="Q168" i="17" s="1"/>
  <c r="I122" i="17"/>
  <c r="I168" i="17" s="1"/>
  <c r="K29" i="22" s="1"/>
  <c r="K74" i="22" s="1"/>
  <c r="L29" i="39" s="1"/>
  <c r="AQ121" i="17"/>
  <c r="AQ167" i="17" s="1"/>
  <c r="AI121" i="17"/>
  <c r="AI167" i="17" s="1"/>
  <c r="AP28" i="22" s="1"/>
  <c r="AP73" i="22" s="1"/>
  <c r="AQ28" i="39" s="1"/>
  <c r="AA121" i="17"/>
  <c r="AA167" i="17" s="1"/>
  <c r="S121" i="17"/>
  <c r="S167" i="17" s="1"/>
  <c r="X28" i="22" s="1"/>
  <c r="X73" i="22" s="1"/>
  <c r="Y28" i="39" s="1"/>
  <c r="K121" i="17"/>
  <c r="K167" i="17" s="1"/>
  <c r="C121" i="17"/>
  <c r="C167" i="17" s="1"/>
  <c r="AK120" i="17"/>
  <c r="AK166" i="17" s="1"/>
  <c r="AR27" i="22" s="1"/>
  <c r="AR72" i="22" s="1"/>
  <c r="AS27" i="39" s="1"/>
  <c r="AC120" i="17"/>
  <c r="AC166" i="17" s="1"/>
  <c r="AJ27" i="22" s="1"/>
  <c r="AJ72" i="22" s="1"/>
  <c r="AK27" i="39" s="1"/>
  <c r="U120" i="17"/>
  <c r="U166" i="17" s="1"/>
  <c r="Z27" i="22" s="1"/>
  <c r="Z72" i="22" s="1"/>
  <c r="AA27" i="39" s="1"/>
  <c r="L120" i="17"/>
  <c r="L166" i="17" s="1"/>
  <c r="C120" i="17"/>
  <c r="C166" i="17" s="1"/>
  <c r="AJ119" i="17"/>
  <c r="AJ165" i="17" s="1"/>
  <c r="AA119" i="17"/>
  <c r="AA165" i="17" s="1"/>
  <c r="Q119" i="17"/>
  <c r="Q165" i="17" s="1"/>
  <c r="H119" i="17"/>
  <c r="H165" i="17" s="1"/>
  <c r="AO118" i="17"/>
  <c r="AO164" i="17" s="1"/>
  <c r="AF118" i="17"/>
  <c r="AF164" i="17" s="1"/>
  <c r="W118" i="17"/>
  <c r="W164" i="17" s="1"/>
  <c r="N118" i="17"/>
  <c r="N164" i="17" s="1"/>
  <c r="E118" i="17"/>
  <c r="E164" i="17" s="1"/>
  <c r="AK117" i="17"/>
  <c r="AK163" i="17" s="1"/>
  <c r="AB117" i="17"/>
  <c r="AB163" i="17" s="1"/>
  <c r="AC24" i="22" s="1"/>
  <c r="AC69" i="22" s="1"/>
  <c r="AD24" i="39" s="1"/>
  <c r="S117" i="17"/>
  <c r="S163" i="17" s="1"/>
  <c r="J117" i="17"/>
  <c r="J163" i="17" s="1"/>
  <c r="AP116" i="17"/>
  <c r="AP162" i="17" s="1"/>
  <c r="AD116" i="17"/>
  <c r="AD162" i="17" s="1"/>
  <c r="T116" i="17"/>
  <c r="T162" i="17" s="1"/>
  <c r="J116" i="17"/>
  <c r="J162" i="17" s="1"/>
  <c r="AN115" i="17"/>
  <c r="AN161" i="17" s="1"/>
  <c r="AD115" i="17"/>
  <c r="AD161" i="17" s="1"/>
  <c r="T115" i="17"/>
  <c r="T161" i="17" s="1"/>
  <c r="H115" i="17"/>
  <c r="H161" i="17" s="1"/>
  <c r="AN114" i="17"/>
  <c r="AN160" i="17" s="1"/>
  <c r="AD114" i="17"/>
  <c r="AD160" i="17" s="1"/>
  <c r="R114" i="17"/>
  <c r="R160" i="17" s="1"/>
  <c r="S21" i="22" s="1"/>
  <c r="S66" i="22" s="1"/>
  <c r="T21" i="39" s="1"/>
  <c r="G114" i="17"/>
  <c r="G160" i="17" s="1"/>
  <c r="AI113" i="17"/>
  <c r="AI159" i="17" s="1"/>
  <c r="U113" i="17"/>
  <c r="U159" i="17" s="1"/>
  <c r="J113" i="17"/>
  <c r="J159" i="17" s="1"/>
  <c r="AL112" i="17"/>
  <c r="AL158" i="17" s="1"/>
  <c r="AA112" i="17"/>
  <c r="AA158" i="17" s="1"/>
  <c r="M112" i="17"/>
  <c r="M158" i="17" s="1"/>
  <c r="AN111" i="17"/>
  <c r="AN157" i="17" s="1"/>
  <c r="AA111" i="17"/>
  <c r="AA157" i="17" s="1"/>
  <c r="K111" i="17"/>
  <c r="K157" i="17" s="1"/>
  <c r="AO110" i="17"/>
  <c r="AO156" i="17" s="1"/>
  <c r="Y110" i="17"/>
  <c r="Y156" i="17" s="1"/>
  <c r="I110" i="17"/>
  <c r="I156" i="17" s="1"/>
  <c r="AL109" i="17"/>
  <c r="AL155" i="17" s="1"/>
  <c r="V109" i="17"/>
  <c r="V155" i="17" s="1"/>
  <c r="J109" i="17"/>
  <c r="J155" i="17" s="1"/>
  <c r="AJ108" i="17"/>
  <c r="AJ154" i="17" s="1"/>
  <c r="Q108" i="17"/>
  <c r="Q154" i="17" s="1"/>
  <c r="B108" i="17"/>
  <c r="B154" i="17" s="1"/>
  <c r="Z107" i="17"/>
  <c r="Z153" i="17" s="1"/>
  <c r="B107" i="17"/>
  <c r="B153" i="17" s="1"/>
  <c r="Q106" i="17"/>
  <c r="Q152" i="17" s="1"/>
  <c r="AH105" i="17"/>
  <c r="AH151" i="17" s="1"/>
  <c r="H105" i="17"/>
  <c r="H151" i="17" s="1"/>
  <c r="Y104" i="17"/>
  <c r="Y150" i="17" s="1"/>
  <c r="AP103" i="17"/>
  <c r="AP149" i="17" s="1"/>
  <c r="O103" i="17"/>
  <c r="O149" i="17" s="1"/>
  <c r="AF102" i="17"/>
  <c r="AF148" i="17" s="1"/>
  <c r="F102" i="17"/>
  <c r="F148" i="17" s="1"/>
  <c r="W101" i="17"/>
  <c r="W147" i="17" s="1"/>
  <c r="AN100" i="17"/>
  <c r="AN146" i="17" s="1"/>
  <c r="M100" i="17"/>
  <c r="M146" i="17" s="1"/>
  <c r="N7" i="22" s="1"/>
  <c r="N52" i="22" s="1"/>
  <c r="O7" i="39" s="1"/>
  <c r="AD99" i="17"/>
  <c r="AD145" i="17" s="1"/>
  <c r="D99" i="17"/>
  <c r="D145" i="17" s="1"/>
  <c r="E6" i="22" s="1"/>
  <c r="E51" i="22" s="1"/>
  <c r="F6" i="39" s="1"/>
  <c r="U98" i="17"/>
  <c r="U144" i="17" s="1"/>
  <c r="AL97" i="17"/>
  <c r="AL143" i="17" s="1"/>
  <c r="K97" i="17"/>
  <c r="K143" i="17" s="1"/>
  <c r="AB96" i="17"/>
  <c r="AB142" i="17" s="1"/>
  <c r="C96" i="17"/>
  <c r="C142" i="17" s="1"/>
  <c r="K96" i="17"/>
  <c r="K142" i="17" s="1"/>
  <c r="S96" i="17"/>
  <c r="S142" i="17" s="1"/>
  <c r="AA96" i="17"/>
  <c r="AA142" i="17" s="1"/>
  <c r="AI96" i="17"/>
  <c r="AI142" i="17" s="1"/>
  <c r="AQ96" i="17"/>
  <c r="AQ142" i="17" s="1"/>
  <c r="I97" i="17"/>
  <c r="I143" i="17" s="1"/>
  <c r="Q97" i="17"/>
  <c r="Q143" i="17" s="1"/>
  <c r="Y97" i="17"/>
  <c r="Y143" i="17" s="1"/>
  <c r="AG97" i="17"/>
  <c r="AG143" i="17" s="1"/>
  <c r="AN4" i="22" s="1"/>
  <c r="AN49" i="22" s="1"/>
  <c r="AO4" i="39" s="1"/>
  <c r="AO97" i="17"/>
  <c r="AO143" i="17" s="1"/>
  <c r="G98" i="17"/>
  <c r="G144" i="17" s="1"/>
  <c r="I5" i="22" s="1"/>
  <c r="I50" i="22" s="1"/>
  <c r="J5" i="39" s="1"/>
  <c r="O98" i="17"/>
  <c r="O144" i="17" s="1"/>
  <c r="W98" i="17"/>
  <c r="W144" i="17" s="1"/>
  <c r="AE98" i="17"/>
  <c r="AE144" i="17" s="1"/>
  <c r="AL5" i="22" s="1"/>
  <c r="AL50" i="22" s="1"/>
  <c r="AM5" i="39" s="1"/>
  <c r="AM98" i="17"/>
  <c r="AM144" i="17" s="1"/>
  <c r="E99" i="17"/>
  <c r="E145" i="17" s="1"/>
  <c r="M99" i="17"/>
  <c r="M145" i="17" s="1"/>
  <c r="U99" i="17"/>
  <c r="U145" i="17" s="1"/>
  <c r="AC99" i="17"/>
  <c r="AC145" i="17" s="1"/>
  <c r="AK99" i="17"/>
  <c r="AK145" i="17" s="1"/>
  <c r="C100" i="17"/>
  <c r="C146" i="17" s="1"/>
  <c r="K100" i="17"/>
  <c r="K146" i="17" s="1"/>
  <c r="S100" i="17"/>
  <c r="S146" i="17" s="1"/>
  <c r="AA100" i="17"/>
  <c r="AA146" i="17" s="1"/>
  <c r="AI100" i="17"/>
  <c r="AI146" i="17" s="1"/>
  <c r="AQ100" i="17"/>
  <c r="AQ146" i="17" s="1"/>
  <c r="I101" i="17"/>
  <c r="I147" i="17" s="1"/>
  <c r="Q101" i="17"/>
  <c r="Q147" i="17" s="1"/>
  <c r="R8" i="22" s="1"/>
  <c r="R53" i="22" s="1"/>
  <c r="S8" i="39" s="1"/>
  <c r="Y101" i="17"/>
  <c r="Y147" i="17" s="1"/>
  <c r="AG101" i="17"/>
  <c r="AG147" i="17" s="1"/>
  <c r="AO101" i="17"/>
  <c r="AO147" i="17" s="1"/>
  <c r="G102" i="17"/>
  <c r="G148" i="17" s="1"/>
  <c r="O102" i="17"/>
  <c r="O148" i="17" s="1"/>
  <c r="W102" i="17"/>
  <c r="W148" i="17" s="1"/>
  <c r="AE102" i="17"/>
  <c r="AE148" i="17" s="1"/>
  <c r="AM102" i="17"/>
  <c r="AM148" i="17" s="1"/>
  <c r="E103" i="17"/>
  <c r="E149" i="17" s="1"/>
  <c r="M103" i="17"/>
  <c r="M149" i="17" s="1"/>
  <c r="U103" i="17"/>
  <c r="U149" i="17" s="1"/>
  <c r="AC103" i="17"/>
  <c r="AC149" i="17" s="1"/>
  <c r="AK103" i="17"/>
  <c r="AK149" i="17" s="1"/>
  <c r="C104" i="17"/>
  <c r="C150" i="17" s="1"/>
  <c r="K104" i="17"/>
  <c r="K150" i="17" s="1"/>
  <c r="S104" i="17"/>
  <c r="S150" i="17" s="1"/>
  <c r="AA104" i="17"/>
  <c r="AA150" i="17" s="1"/>
  <c r="AI104" i="17"/>
  <c r="AI150" i="17" s="1"/>
  <c r="AQ104" i="17"/>
  <c r="AQ150" i="17" s="1"/>
  <c r="I105" i="17"/>
  <c r="I151" i="17" s="1"/>
  <c r="Q105" i="17"/>
  <c r="Q151" i="17" s="1"/>
  <c r="Y105" i="17"/>
  <c r="Y151" i="17" s="1"/>
  <c r="AG105" i="17"/>
  <c r="AG151" i="17" s="1"/>
  <c r="AO105" i="17"/>
  <c r="AO151" i="17" s="1"/>
  <c r="G106" i="17"/>
  <c r="G152" i="17" s="1"/>
  <c r="O106" i="17"/>
  <c r="O152" i="17" s="1"/>
  <c r="W106" i="17"/>
  <c r="W152" i="17" s="1"/>
  <c r="AD13" i="22" s="1"/>
  <c r="AD58" i="22" s="1"/>
  <c r="AE13" i="39" s="1"/>
  <c r="AE106" i="17"/>
  <c r="AE152" i="17" s="1"/>
  <c r="AM106" i="17"/>
  <c r="AM152" i="17" s="1"/>
  <c r="E107" i="17"/>
  <c r="E153" i="17" s="1"/>
  <c r="G14" i="22" s="1"/>
  <c r="G59" i="22" s="1"/>
  <c r="H14" i="39" s="1"/>
  <c r="M107" i="17"/>
  <c r="M153" i="17" s="1"/>
  <c r="M13" i="22" s="1"/>
  <c r="U107" i="17"/>
  <c r="U153" i="17" s="1"/>
  <c r="AC107" i="17"/>
  <c r="AC153" i="17" s="1"/>
  <c r="AJ14" i="22" s="1"/>
  <c r="AJ59" i="22" s="1"/>
  <c r="AK14" i="39" s="1"/>
  <c r="AK107" i="17"/>
  <c r="AK153" i="17" s="1"/>
  <c r="AR14" i="22" s="1"/>
  <c r="AR59" i="22" s="1"/>
  <c r="AS14" i="39" s="1"/>
  <c r="C108" i="17"/>
  <c r="C154" i="17" s="1"/>
  <c r="D15" i="22" s="1"/>
  <c r="D60" i="22" s="1"/>
  <c r="E15" i="39" s="1"/>
  <c r="K108" i="17"/>
  <c r="K154" i="17" s="1"/>
  <c r="S108" i="17"/>
  <c r="S154" i="17" s="1"/>
  <c r="AA108" i="17"/>
  <c r="AA154" i="17" s="1"/>
  <c r="AB15" i="22" s="1"/>
  <c r="AB60" i="22" s="1"/>
  <c r="AC15" i="39" s="1"/>
  <c r="AI108" i="17"/>
  <c r="AI154" i="17" s="1"/>
  <c r="AQ108" i="17"/>
  <c r="AQ154" i="17" s="1"/>
  <c r="I109" i="17"/>
  <c r="I155" i="17" s="1"/>
  <c r="Q109" i="17"/>
  <c r="Q155" i="17" s="1"/>
  <c r="Y109" i="17"/>
  <c r="Y155" i="17" s="1"/>
  <c r="AG109" i="17"/>
  <c r="AG155" i="17" s="1"/>
  <c r="AN16" i="22" s="1"/>
  <c r="AN61" i="22" s="1"/>
  <c r="AO16" i="39" s="1"/>
  <c r="AO109" i="17"/>
  <c r="AO155" i="17" s="1"/>
  <c r="G110" i="17"/>
  <c r="G156" i="17" s="1"/>
  <c r="O110" i="17"/>
  <c r="O156" i="17" s="1"/>
  <c r="W110" i="17"/>
  <c r="W156" i="17" s="1"/>
  <c r="AE110" i="17"/>
  <c r="AE156" i="17" s="1"/>
  <c r="AL17" i="22" s="1"/>
  <c r="AL62" i="22" s="1"/>
  <c r="AM17" i="39" s="1"/>
  <c r="AM110" i="17"/>
  <c r="AM156" i="17" s="1"/>
  <c r="E111" i="17"/>
  <c r="E157" i="17" s="1"/>
  <c r="G18" i="22" s="1"/>
  <c r="G63" i="22" s="1"/>
  <c r="H18" i="39" s="1"/>
  <c r="M111" i="17"/>
  <c r="M157" i="17" s="1"/>
  <c r="U111" i="17"/>
  <c r="U157" i="17" s="1"/>
  <c r="Z18" i="22" s="1"/>
  <c r="Z63" i="22" s="1"/>
  <c r="AA18" i="39" s="1"/>
  <c r="AC111" i="17"/>
  <c r="AC157" i="17" s="1"/>
  <c r="AK111" i="17"/>
  <c r="AK157" i="17" s="1"/>
  <c r="AR18" i="22" s="1"/>
  <c r="AR63" i="22" s="1"/>
  <c r="AS18" i="39" s="1"/>
  <c r="C112" i="17"/>
  <c r="C158" i="17" s="1"/>
  <c r="F96" i="17"/>
  <c r="F142" i="17" s="1"/>
  <c r="N96" i="17"/>
  <c r="N142" i="17" s="1"/>
  <c r="V96" i="17"/>
  <c r="V142" i="17" s="1"/>
  <c r="AD96" i="17"/>
  <c r="AD142" i="17" s="1"/>
  <c r="AL96" i="17"/>
  <c r="AL142" i="17" s="1"/>
  <c r="D97" i="17"/>
  <c r="D143" i="17" s="1"/>
  <c r="L97" i="17"/>
  <c r="L143" i="17" s="1"/>
  <c r="T97" i="17"/>
  <c r="T143" i="17" s="1"/>
  <c r="Y4" i="22" s="1"/>
  <c r="Y49" i="22" s="1"/>
  <c r="Z4" i="39" s="1"/>
  <c r="AB97" i="17"/>
  <c r="AB143" i="17" s="1"/>
  <c r="AJ97" i="17"/>
  <c r="AJ143" i="17" s="1"/>
  <c r="B98" i="17"/>
  <c r="B144" i="17" s="1"/>
  <c r="J98" i="17"/>
  <c r="J144" i="17" s="1"/>
  <c r="L5" i="22" s="1"/>
  <c r="L50" i="22" s="1"/>
  <c r="M5" i="39" s="1"/>
  <c r="R98" i="17"/>
  <c r="R144" i="17" s="1"/>
  <c r="Z98" i="17"/>
  <c r="Z144" i="17" s="1"/>
  <c r="AH98" i="17"/>
  <c r="AH144" i="17" s="1"/>
  <c r="AP98" i="17"/>
  <c r="AP144" i="17" s="1"/>
  <c r="H99" i="17"/>
  <c r="H145" i="17" s="1"/>
  <c r="P99" i="17"/>
  <c r="P145" i="17" s="1"/>
  <c r="X99" i="17"/>
  <c r="X145" i="17" s="1"/>
  <c r="AF99" i="17"/>
  <c r="AF145" i="17" s="1"/>
  <c r="AN99" i="17"/>
  <c r="AN145" i="17" s="1"/>
  <c r="F100" i="17"/>
  <c r="F146" i="17" s="1"/>
  <c r="N100" i="17"/>
  <c r="N146" i="17" s="1"/>
  <c r="V100" i="17"/>
  <c r="V146" i="17" s="1"/>
  <c r="AD100" i="17"/>
  <c r="AD146" i="17" s="1"/>
  <c r="AL100" i="17"/>
  <c r="AL146" i="17" s="1"/>
  <c r="D101" i="17"/>
  <c r="D147" i="17" s="1"/>
  <c r="L101" i="17"/>
  <c r="L147" i="17" s="1"/>
  <c r="T101" i="17"/>
  <c r="T147" i="17" s="1"/>
  <c r="AB101" i="17"/>
  <c r="AB147" i="17" s="1"/>
  <c r="AJ101" i="17"/>
  <c r="AJ147" i="17" s="1"/>
  <c r="B102" i="17"/>
  <c r="B148" i="17" s="1"/>
  <c r="J102" i="17"/>
  <c r="J148" i="17" s="1"/>
  <c r="R102" i="17"/>
  <c r="R148" i="17" s="1"/>
  <c r="Z102" i="17"/>
  <c r="Z148" i="17" s="1"/>
  <c r="AH102" i="17"/>
  <c r="AH148" i="17" s="1"/>
  <c r="AP102" i="17"/>
  <c r="AP148" i="17" s="1"/>
  <c r="H103" i="17"/>
  <c r="H149" i="17" s="1"/>
  <c r="P103" i="17"/>
  <c r="P149" i="17" s="1"/>
  <c r="X103" i="17"/>
  <c r="X149" i="17" s="1"/>
  <c r="AF103" i="17"/>
  <c r="AF149" i="17" s="1"/>
  <c r="AN103" i="17"/>
  <c r="AN149" i="17" s="1"/>
  <c r="F104" i="17"/>
  <c r="F150" i="17" s="1"/>
  <c r="N104" i="17"/>
  <c r="N150" i="17" s="1"/>
  <c r="V104" i="17"/>
  <c r="V150" i="17" s="1"/>
  <c r="AD104" i="17"/>
  <c r="AD150" i="17" s="1"/>
  <c r="AL104" i="17"/>
  <c r="AL150" i="17" s="1"/>
  <c r="D105" i="17"/>
  <c r="D151" i="17" s="1"/>
  <c r="E12" i="22" s="1"/>
  <c r="E57" i="22" s="1"/>
  <c r="F12" i="39" s="1"/>
  <c r="L105" i="17"/>
  <c r="L151" i="17" s="1"/>
  <c r="T105" i="17"/>
  <c r="T151" i="17" s="1"/>
  <c r="AB105" i="17"/>
  <c r="AB151" i="17" s="1"/>
  <c r="AJ105" i="17"/>
  <c r="AJ151" i="17" s="1"/>
  <c r="B106" i="17"/>
  <c r="B152" i="17" s="1"/>
  <c r="J106" i="17"/>
  <c r="J152" i="17" s="1"/>
  <c r="R106" i="17"/>
  <c r="R152" i="17" s="1"/>
  <c r="Z106" i="17"/>
  <c r="Z152" i="17" s="1"/>
  <c r="AH106" i="17"/>
  <c r="AH152" i="17" s="1"/>
  <c r="AO13" i="22" s="1"/>
  <c r="AO58" i="22" s="1"/>
  <c r="AP13" i="39" s="1"/>
  <c r="AP106" i="17"/>
  <c r="AP152" i="17" s="1"/>
  <c r="H107" i="17"/>
  <c r="H153" i="17" s="1"/>
  <c r="P107" i="17"/>
  <c r="P153" i="17" s="1"/>
  <c r="X107" i="17"/>
  <c r="X153" i="17" s="1"/>
  <c r="AF107" i="17"/>
  <c r="AF153" i="17" s="1"/>
  <c r="AN107" i="17"/>
  <c r="AN153" i="17" s="1"/>
  <c r="F108" i="17"/>
  <c r="F154" i="17" s="1"/>
  <c r="N108" i="17"/>
  <c r="N154" i="17" s="1"/>
  <c r="V108" i="17"/>
  <c r="V154" i="17" s="1"/>
  <c r="AD108" i="17"/>
  <c r="AD154" i="17" s="1"/>
  <c r="G96" i="17"/>
  <c r="G142" i="17" s="1"/>
  <c r="O96" i="17"/>
  <c r="O142" i="17" s="1"/>
  <c r="P3" i="22" s="1"/>
  <c r="P48" i="22" s="1"/>
  <c r="Q3" i="39" s="1"/>
  <c r="W96" i="17"/>
  <c r="W142" i="17" s="1"/>
  <c r="AE96" i="17"/>
  <c r="AE142" i="17" s="1"/>
  <c r="AM96" i="17"/>
  <c r="AM142" i="17" s="1"/>
  <c r="E97" i="17"/>
  <c r="E143" i="17" s="1"/>
  <c r="M97" i="17"/>
  <c r="M143" i="17" s="1"/>
  <c r="U97" i="17"/>
  <c r="U143" i="17" s="1"/>
  <c r="AC97" i="17"/>
  <c r="AC143" i="17" s="1"/>
  <c r="AK97" i="17"/>
  <c r="AK143" i="17" s="1"/>
  <c r="C98" i="17"/>
  <c r="C144" i="17" s="1"/>
  <c r="K98" i="17"/>
  <c r="K144" i="17" s="1"/>
  <c r="S98" i="17"/>
  <c r="S144" i="17" s="1"/>
  <c r="AA98" i="17"/>
  <c r="AA144" i="17" s="1"/>
  <c r="AI98" i="17"/>
  <c r="AI144" i="17" s="1"/>
  <c r="AP5" i="22" s="1"/>
  <c r="AP50" i="22" s="1"/>
  <c r="AQ5" i="39" s="1"/>
  <c r="AQ98" i="17"/>
  <c r="AQ144" i="17" s="1"/>
  <c r="I99" i="17"/>
  <c r="I145" i="17" s="1"/>
  <c r="Q99" i="17"/>
  <c r="Q145" i="17" s="1"/>
  <c r="R6" i="22" s="1"/>
  <c r="R51" i="22" s="1"/>
  <c r="S6" i="39" s="1"/>
  <c r="Y99" i="17"/>
  <c r="Y145" i="17" s="1"/>
  <c r="AG99" i="17"/>
  <c r="AG145" i="17" s="1"/>
  <c r="AO99" i="17"/>
  <c r="AO145" i="17" s="1"/>
  <c r="G100" i="17"/>
  <c r="G146" i="17" s="1"/>
  <c r="O100" i="17"/>
  <c r="O146" i="17" s="1"/>
  <c r="W100" i="17"/>
  <c r="W146" i="17" s="1"/>
  <c r="AE100" i="17"/>
  <c r="AE146" i="17" s="1"/>
  <c r="AM100" i="17"/>
  <c r="AM146" i="17" s="1"/>
  <c r="E101" i="17"/>
  <c r="E147" i="17" s="1"/>
  <c r="M101" i="17"/>
  <c r="M147" i="17" s="1"/>
  <c r="U101" i="17"/>
  <c r="U147" i="17" s="1"/>
  <c r="AC101" i="17"/>
  <c r="AC147" i="17" s="1"/>
  <c r="AK101" i="17"/>
  <c r="AK147" i="17" s="1"/>
  <c r="C102" i="17"/>
  <c r="C148" i="17" s="1"/>
  <c r="K102" i="17"/>
  <c r="K148" i="17" s="1"/>
  <c r="S102" i="17"/>
  <c r="S148" i="17" s="1"/>
  <c r="AA102" i="17"/>
  <c r="AA148" i="17" s="1"/>
  <c r="AI102" i="17"/>
  <c r="AI148" i="17" s="1"/>
  <c r="AQ102" i="17"/>
  <c r="AQ148" i="17" s="1"/>
  <c r="I103" i="17"/>
  <c r="I149" i="17" s="1"/>
  <c r="Q103" i="17"/>
  <c r="Q149" i="17" s="1"/>
  <c r="Y103" i="17"/>
  <c r="Y149" i="17" s="1"/>
  <c r="AG103" i="17"/>
  <c r="AG149" i="17" s="1"/>
  <c r="AO103" i="17"/>
  <c r="AO149" i="17" s="1"/>
  <c r="G104" i="17"/>
  <c r="G150" i="17" s="1"/>
  <c r="O104" i="17"/>
  <c r="O150" i="17" s="1"/>
  <c r="W104" i="17"/>
  <c r="W150" i="17" s="1"/>
  <c r="AE104" i="17"/>
  <c r="AE150" i="17" s="1"/>
  <c r="AM104" i="17"/>
  <c r="AM150" i="17" s="1"/>
  <c r="E105" i="17"/>
  <c r="E151" i="17" s="1"/>
  <c r="M105" i="17"/>
  <c r="M151" i="17" s="1"/>
  <c r="U105" i="17"/>
  <c r="U151" i="17" s="1"/>
  <c r="AC105" i="17"/>
  <c r="AC151" i="17" s="1"/>
  <c r="AK105" i="17"/>
  <c r="AK151" i="17" s="1"/>
  <c r="C106" i="17"/>
  <c r="C152" i="17" s="1"/>
  <c r="K106" i="17"/>
  <c r="K152" i="17" s="1"/>
  <c r="S106" i="17"/>
  <c r="S152" i="17" s="1"/>
  <c r="AA106" i="17"/>
  <c r="AA152" i="17" s="1"/>
  <c r="AI106" i="17"/>
  <c r="AI152" i="17" s="1"/>
  <c r="AP13" i="22" s="1"/>
  <c r="AP58" i="22" s="1"/>
  <c r="AQ13" i="39" s="1"/>
  <c r="AQ106" i="17"/>
  <c r="AQ152" i="17" s="1"/>
  <c r="I107" i="17"/>
  <c r="I153" i="17" s="1"/>
  <c r="Q107" i="17"/>
  <c r="Q153" i="17" s="1"/>
  <c r="Y107" i="17"/>
  <c r="Y153" i="17" s="1"/>
  <c r="D96" i="17"/>
  <c r="D142" i="17" s="1"/>
  <c r="Q96" i="17"/>
  <c r="Q142" i="17" s="1"/>
  <c r="AC96" i="17"/>
  <c r="AC142" i="17" s="1"/>
  <c r="AP96" i="17"/>
  <c r="AP142" i="17" s="1"/>
  <c r="N97" i="17"/>
  <c r="N143" i="17" s="1"/>
  <c r="Z97" i="17"/>
  <c r="Z143" i="17" s="1"/>
  <c r="AM97" i="17"/>
  <c r="AM143" i="17" s="1"/>
  <c r="I98" i="17"/>
  <c r="I144" i="17" s="1"/>
  <c r="V98" i="17"/>
  <c r="V144" i="17" s="1"/>
  <c r="AJ98" i="17"/>
  <c r="AJ144" i="17" s="1"/>
  <c r="AQ5" i="22" s="1"/>
  <c r="AQ50" i="22" s="1"/>
  <c r="AR5" i="39" s="1"/>
  <c r="F99" i="17"/>
  <c r="F145" i="17" s="1"/>
  <c r="S99" i="17"/>
  <c r="S145" i="17" s="1"/>
  <c r="AE99" i="17"/>
  <c r="AE145" i="17" s="1"/>
  <c r="B100" i="17"/>
  <c r="B146" i="17" s="1"/>
  <c r="P100" i="17"/>
  <c r="P146" i="17" s="1"/>
  <c r="AB100" i="17"/>
  <c r="AB146" i="17" s="1"/>
  <c r="AO100" i="17"/>
  <c r="AO146" i="17" s="1"/>
  <c r="K101" i="17"/>
  <c r="K147" i="17" s="1"/>
  <c r="X101" i="17"/>
  <c r="X147" i="17" s="1"/>
  <c r="AL101" i="17"/>
  <c r="AL147" i="17" s="1"/>
  <c r="H102" i="17"/>
  <c r="H148" i="17" s="1"/>
  <c r="U102" i="17"/>
  <c r="U148" i="17" s="1"/>
  <c r="AG102" i="17"/>
  <c r="AG148" i="17" s="1"/>
  <c r="D103" i="17"/>
  <c r="D149" i="17" s="1"/>
  <c r="E10" i="22" s="1"/>
  <c r="E55" i="22" s="1"/>
  <c r="F10" i="39" s="1"/>
  <c r="R103" i="17"/>
  <c r="R149" i="17" s="1"/>
  <c r="AD103" i="17"/>
  <c r="AD149" i="17" s="1"/>
  <c r="AQ103" i="17"/>
  <c r="AQ149" i="17" s="1"/>
  <c r="M104" i="17"/>
  <c r="M150" i="17" s="1"/>
  <c r="N11" i="22" s="1"/>
  <c r="N56" i="22" s="1"/>
  <c r="O11" i="39" s="1"/>
  <c r="Z104" i="17"/>
  <c r="Z150" i="17" s="1"/>
  <c r="AN104" i="17"/>
  <c r="AN150" i="17" s="1"/>
  <c r="J105" i="17"/>
  <c r="J151" i="17" s="1"/>
  <c r="W105" i="17"/>
  <c r="W151" i="17" s="1"/>
  <c r="AI105" i="17"/>
  <c r="AI151" i="17" s="1"/>
  <c r="F106" i="17"/>
  <c r="F152" i="17" s="1"/>
  <c r="T106" i="17"/>
  <c r="T152" i="17" s="1"/>
  <c r="Y13" i="22" s="1"/>
  <c r="Y58" i="22" s="1"/>
  <c r="Z13" i="39" s="1"/>
  <c r="AF106" i="17"/>
  <c r="AF152" i="17" s="1"/>
  <c r="C107" i="17"/>
  <c r="C153" i="17" s="1"/>
  <c r="O107" i="17"/>
  <c r="O153" i="17" s="1"/>
  <c r="AB107" i="17"/>
  <c r="AB153" i="17" s="1"/>
  <c r="AM107" i="17"/>
  <c r="AM153" i="17" s="1"/>
  <c r="H108" i="17"/>
  <c r="H154" i="17" s="1"/>
  <c r="R108" i="17"/>
  <c r="R154" i="17" s="1"/>
  <c r="AC108" i="17"/>
  <c r="AC154" i="17" s="1"/>
  <c r="AM108" i="17"/>
  <c r="AM154" i="17" s="1"/>
  <c r="F109" i="17"/>
  <c r="F155" i="17" s="1"/>
  <c r="H16" i="22" s="1"/>
  <c r="H61" i="22" s="1"/>
  <c r="I16" i="39" s="1"/>
  <c r="O109" i="17"/>
  <c r="O155" i="17" s="1"/>
  <c r="X109" i="17"/>
  <c r="X155" i="17" s="1"/>
  <c r="AE16" i="22" s="1"/>
  <c r="AE61" i="22" s="1"/>
  <c r="AF16" i="39" s="1"/>
  <c r="AH109" i="17"/>
  <c r="AH155" i="17" s="1"/>
  <c r="AO16" i="22" s="1"/>
  <c r="AO61" i="22" s="1"/>
  <c r="AP16" i="39" s="1"/>
  <c r="AQ109" i="17"/>
  <c r="AQ155" i="17" s="1"/>
  <c r="J110" i="17"/>
  <c r="J156" i="17" s="1"/>
  <c r="S110" i="17"/>
  <c r="S156" i="17" s="1"/>
  <c r="X17" i="22" s="1"/>
  <c r="X62" i="22" s="1"/>
  <c r="Y17" i="39" s="1"/>
  <c r="AB110" i="17"/>
  <c r="AB156" i="17" s="1"/>
  <c r="AK110" i="17"/>
  <c r="AK156" i="17" s="1"/>
  <c r="AR17" i="22" s="1"/>
  <c r="AR62" i="22" s="1"/>
  <c r="AS17" i="39" s="1"/>
  <c r="D111" i="17"/>
  <c r="D157" i="17" s="1"/>
  <c r="N111" i="17"/>
  <c r="N157" i="17" s="1"/>
  <c r="W111" i="17"/>
  <c r="W157" i="17" s="1"/>
  <c r="AD18" i="22" s="1"/>
  <c r="AD63" i="22" s="1"/>
  <c r="AE18" i="39" s="1"/>
  <c r="AF111" i="17"/>
  <c r="AF157" i="17" s="1"/>
  <c r="AO111" i="17"/>
  <c r="AO157" i="17" s="1"/>
  <c r="H112" i="17"/>
  <c r="H158" i="17" s="1"/>
  <c r="J19" i="22" s="1"/>
  <c r="J64" i="22" s="1"/>
  <c r="K19" i="39" s="1"/>
  <c r="P112" i="17"/>
  <c r="P158" i="17" s="1"/>
  <c r="X112" i="17"/>
  <c r="X158" i="17" s="1"/>
  <c r="AF112" i="17"/>
  <c r="AF158" i="17" s="1"/>
  <c r="AN112" i="17"/>
  <c r="AN158" i="17" s="1"/>
  <c r="F113" i="17"/>
  <c r="F159" i="17" s="1"/>
  <c r="N113" i="17"/>
  <c r="N159" i="17" s="1"/>
  <c r="V113" i="17"/>
  <c r="V159" i="17" s="1"/>
  <c r="AD113" i="17"/>
  <c r="AD159" i="17" s="1"/>
  <c r="AL113" i="17"/>
  <c r="AL159" i="17" s="1"/>
  <c r="D114" i="17"/>
  <c r="D160" i="17" s="1"/>
  <c r="E21" i="22" s="1"/>
  <c r="E66" i="22" s="1"/>
  <c r="F21" i="39" s="1"/>
  <c r="L114" i="17"/>
  <c r="L160" i="17" s="1"/>
  <c r="T114" i="17"/>
  <c r="T160" i="17" s="1"/>
  <c r="AB114" i="17"/>
  <c r="AB160" i="17" s="1"/>
  <c r="AC21" i="22" s="1"/>
  <c r="AC66" i="22" s="1"/>
  <c r="AD21" i="39" s="1"/>
  <c r="AJ114" i="17"/>
  <c r="AJ160" i="17" s="1"/>
  <c r="B115" i="17"/>
  <c r="B161" i="17" s="1"/>
  <c r="J115" i="17"/>
  <c r="J161" i="17" s="1"/>
  <c r="R115" i="17"/>
  <c r="R161" i="17" s="1"/>
  <c r="S22" i="22" s="1"/>
  <c r="S67" i="22" s="1"/>
  <c r="T22" i="39" s="1"/>
  <c r="Z115" i="17"/>
  <c r="Z161" i="17" s="1"/>
  <c r="AH115" i="17"/>
  <c r="AH161" i="17" s="1"/>
  <c r="AP115" i="17"/>
  <c r="AP161" i="17" s="1"/>
  <c r="H116" i="17"/>
  <c r="H162" i="17" s="1"/>
  <c r="P116" i="17"/>
  <c r="P162" i="17" s="1"/>
  <c r="Q23" i="22" s="1"/>
  <c r="Q68" i="22" s="1"/>
  <c r="R23" i="39" s="1"/>
  <c r="X116" i="17"/>
  <c r="X162" i="17" s="1"/>
  <c r="AF116" i="17"/>
  <c r="AF162" i="17" s="1"/>
  <c r="AN116" i="17"/>
  <c r="AN162" i="17" s="1"/>
  <c r="F117" i="17"/>
  <c r="F163" i="17" s="1"/>
  <c r="N117" i="17"/>
  <c r="N163" i="17" s="1"/>
  <c r="V117" i="17"/>
  <c r="V163" i="17" s="1"/>
  <c r="AD117" i="17"/>
  <c r="AD163" i="17" s="1"/>
  <c r="AL117" i="17"/>
  <c r="AL163" i="17" s="1"/>
  <c r="D118" i="17"/>
  <c r="D164" i="17" s="1"/>
  <c r="E25" i="22" s="1"/>
  <c r="E70" i="22" s="1"/>
  <c r="F25" i="39" s="1"/>
  <c r="L118" i="17"/>
  <c r="L164" i="17" s="1"/>
  <c r="M25" i="22" s="1"/>
  <c r="M70" i="22" s="1"/>
  <c r="N25" i="39" s="1"/>
  <c r="T118" i="17"/>
  <c r="T164" i="17" s="1"/>
  <c r="AB118" i="17"/>
  <c r="AB164" i="17" s="1"/>
  <c r="AC25" i="22" s="1"/>
  <c r="AC70" i="22" s="1"/>
  <c r="AD25" i="39" s="1"/>
  <c r="AJ118" i="17"/>
  <c r="AJ164" i="17" s="1"/>
  <c r="B119" i="17"/>
  <c r="B165" i="17" s="1"/>
  <c r="J119" i="17"/>
  <c r="J165" i="17" s="1"/>
  <c r="R119" i="17"/>
  <c r="R165" i="17" s="1"/>
  <c r="Z119" i="17"/>
  <c r="Z165" i="17" s="1"/>
  <c r="AH119" i="17"/>
  <c r="AH165" i="17" s="1"/>
  <c r="AP119" i="17"/>
  <c r="AP165" i="17" s="1"/>
  <c r="H120" i="17"/>
  <c r="H166" i="17" s="1"/>
  <c r="J27" i="22" s="1"/>
  <c r="J72" i="22" s="1"/>
  <c r="K27" i="39" s="1"/>
  <c r="P120" i="17"/>
  <c r="P166" i="17" s="1"/>
  <c r="P28" i="22" s="1"/>
  <c r="P73" i="22" s="1"/>
  <c r="Q28" i="39" s="1"/>
  <c r="E96" i="17"/>
  <c r="E142" i="17" s="1"/>
  <c r="R96" i="17"/>
  <c r="R142" i="17" s="1"/>
  <c r="AF96" i="17"/>
  <c r="AF142" i="17" s="1"/>
  <c r="O97" i="17"/>
  <c r="O143" i="17" s="1"/>
  <c r="AA97" i="17"/>
  <c r="AA143" i="17" s="1"/>
  <c r="AN97" i="17"/>
  <c r="AN143" i="17" s="1"/>
  <c r="L98" i="17"/>
  <c r="L144" i="17" s="1"/>
  <c r="X98" i="17"/>
  <c r="X144" i="17" s="1"/>
  <c r="AE5" i="22" s="1"/>
  <c r="AE50" i="22" s="1"/>
  <c r="AF5" i="39" s="1"/>
  <c r="AK98" i="17"/>
  <c r="AK144" i="17" s="1"/>
  <c r="G99" i="17"/>
  <c r="G145" i="17" s="1"/>
  <c r="T99" i="17"/>
  <c r="T145" i="17" s="1"/>
  <c r="AH99" i="17"/>
  <c r="AH145" i="17" s="1"/>
  <c r="D100" i="17"/>
  <c r="D146" i="17" s="1"/>
  <c r="Q100" i="17"/>
  <c r="Q146" i="17" s="1"/>
  <c r="AC100" i="17"/>
  <c r="AC146" i="17" s="1"/>
  <c r="AP100" i="17"/>
  <c r="AP146" i="17" s="1"/>
  <c r="N101" i="17"/>
  <c r="N147" i="17" s="1"/>
  <c r="Z101" i="17"/>
  <c r="Z147" i="17" s="1"/>
  <c r="AM101" i="17"/>
  <c r="AM147" i="17" s="1"/>
  <c r="I102" i="17"/>
  <c r="I148" i="17" s="1"/>
  <c r="V102" i="17"/>
  <c r="V148" i="17" s="1"/>
  <c r="AJ102" i="17"/>
  <c r="AJ148" i="17" s="1"/>
  <c r="F103" i="17"/>
  <c r="F149" i="17" s="1"/>
  <c r="S103" i="17"/>
  <c r="S149" i="17" s="1"/>
  <c r="AE103" i="17"/>
  <c r="AE149" i="17" s="1"/>
  <c r="B104" i="17"/>
  <c r="B150" i="17" s="1"/>
  <c r="P104" i="17"/>
  <c r="P150" i="17" s="1"/>
  <c r="AB104" i="17"/>
  <c r="AB150" i="17" s="1"/>
  <c r="AO104" i="17"/>
  <c r="AO150" i="17" s="1"/>
  <c r="K105" i="17"/>
  <c r="K151" i="17" s="1"/>
  <c r="X105" i="17"/>
  <c r="X151" i="17" s="1"/>
  <c r="AL105" i="17"/>
  <c r="AL151" i="17" s="1"/>
  <c r="H106" i="17"/>
  <c r="H152" i="17" s="1"/>
  <c r="U106" i="17"/>
  <c r="U152" i="17" s="1"/>
  <c r="Z13" i="22" s="1"/>
  <c r="Z58" i="22" s="1"/>
  <c r="AA13" i="39" s="1"/>
  <c r="AG106" i="17"/>
  <c r="AG152" i="17" s="1"/>
  <c r="D107" i="17"/>
  <c r="D153" i="17" s="1"/>
  <c r="R107" i="17"/>
  <c r="R153" i="17" s="1"/>
  <c r="AD107" i="17"/>
  <c r="AD153" i="17" s="1"/>
  <c r="AK14" i="22" s="1"/>
  <c r="AK59" i="22" s="1"/>
  <c r="AL14" i="39" s="1"/>
  <c r="AO107" i="17"/>
  <c r="AO153" i="17" s="1"/>
  <c r="I108" i="17"/>
  <c r="I154" i="17" s="1"/>
  <c r="T108" i="17"/>
  <c r="T154" i="17" s="1"/>
  <c r="AE108" i="17"/>
  <c r="AE154" i="17" s="1"/>
  <c r="AN108" i="17"/>
  <c r="AN154" i="17" s="1"/>
  <c r="G109" i="17"/>
  <c r="G155" i="17" s="1"/>
  <c r="P109" i="17"/>
  <c r="P155" i="17" s="1"/>
  <c r="Z109" i="17"/>
  <c r="Z155" i="17" s="1"/>
  <c r="AI109" i="17"/>
  <c r="AI155" i="17" s="1"/>
  <c r="AP16" i="22" s="1"/>
  <c r="AP61" i="22" s="1"/>
  <c r="AQ16" i="39" s="1"/>
  <c r="B110" i="17"/>
  <c r="B156" i="17" s="1"/>
  <c r="C17" i="22" s="1"/>
  <c r="C62" i="22" s="1"/>
  <c r="D17" i="39" s="1"/>
  <c r="K110" i="17"/>
  <c r="K156" i="17" s="1"/>
  <c r="T110" i="17"/>
  <c r="T156" i="17" s="1"/>
  <c r="Y17" i="22" s="1"/>
  <c r="Y62" i="22" s="1"/>
  <c r="Z17" i="39" s="1"/>
  <c r="AC110" i="17"/>
  <c r="AC156" i="17" s="1"/>
  <c r="AJ17" i="22" s="1"/>
  <c r="AJ62" i="22" s="1"/>
  <c r="AK17" i="39" s="1"/>
  <c r="AL110" i="17"/>
  <c r="AL156" i="17" s="1"/>
  <c r="F111" i="17"/>
  <c r="F157" i="17" s="1"/>
  <c r="H18" i="22" s="1"/>
  <c r="H63" i="22" s="1"/>
  <c r="I18" i="39" s="1"/>
  <c r="O111" i="17"/>
  <c r="O157" i="17" s="1"/>
  <c r="X111" i="17"/>
  <c r="X157" i="17" s="1"/>
  <c r="AE18" i="22" s="1"/>
  <c r="AE63" i="22" s="1"/>
  <c r="AF18" i="39" s="1"/>
  <c r="AG111" i="17"/>
  <c r="AG157" i="17" s="1"/>
  <c r="AP111" i="17"/>
  <c r="AP157" i="17" s="1"/>
  <c r="I112" i="17"/>
  <c r="I158" i="17" s="1"/>
  <c r="K19" i="22" s="1"/>
  <c r="K64" i="22" s="1"/>
  <c r="L19" i="39" s="1"/>
  <c r="Q112" i="17"/>
  <c r="Q158" i="17" s="1"/>
  <c r="Y112" i="17"/>
  <c r="Y158" i="17" s="1"/>
  <c r="AG112" i="17"/>
  <c r="AG158" i="17" s="1"/>
  <c r="AO112" i="17"/>
  <c r="AO158" i="17" s="1"/>
  <c r="G113" i="17"/>
  <c r="G159" i="17" s="1"/>
  <c r="O113" i="17"/>
  <c r="O159" i="17" s="1"/>
  <c r="W113" i="17"/>
  <c r="W159" i="17" s="1"/>
  <c r="AE113" i="17"/>
  <c r="AE159" i="17" s="1"/>
  <c r="AM113" i="17"/>
  <c r="AM159" i="17" s="1"/>
  <c r="E114" i="17"/>
  <c r="E160" i="17" s="1"/>
  <c r="M114" i="17"/>
  <c r="M160" i="17" s="1"/>
  <c r="U114" i="17"/>
  <c r="U160" i="17" s="1"/>
  <c r="AC114" i="17"/>
  <c r="AC160" i="17" s="1"/>
  <c r="AK114" i="17"/>
  <c r="AK160" i="17" s="1"/>
  <c r="C115" i="17"/>
  <c r="C161" i="17" s="1"/>
  <c r="D22" i="22" s="1"/>
  <c r="D67" i="22" s="1"/>
  <c r="E22" i="39" s="1"/>
  <c r="K115" i="17"/>
  <c r="K161" i="17" s="1"/>
  <c r="S115" i="17"/>
  <c r="S161" i="17" s="1"/>
  <c r="AA115" i="17"/>
  <c r="AA161" i="17" s="1"/>
  <c r="AI115" i="17"/>
  <c r="AI161" i="17" s="1"/>
  <c r="AQ115" i="17"/>
  <c r="AQ161" i="17" s="1"/>
  <c r="I116" i="17"/>
  <c r="I162" i="17" s="1"/>
  <c r="Q116" i="17"/>
  <c r="Q162" i="17" s="1"/>
  <c r="R23" i="22" s="1"/>
  <c r="R68" i="22" s="1"/>
  <c r="S23" i="39" s="1"/>
  <c r="Y116" i="17"/>
  <c r="Y162" i="17" s="1"/>
  <c r="AG116" i="17"/>
  <c r="AG162" i="17" s="1"/>
  <c r="AO116" i="17"/>
  <c r="AO162" i="17" s="1"/>
  <c r="G117" i="17"/>
  <c r="G163" i="17" s="1"/>
  <c r="H96" i="17"/>
  <c r="H142" i="17" s="1"/>
  <c r="T96" i="17"/>
  <c r="T142" i="17" s="1"/>
  <c r="AG96" i="17"/>
  <c r="AG142" i="17" s="1"/>
  <c r="C97" i="17"/>
  <c r="C143" i="17" s="1"/>
  <c r="D4" i="22" s="1"/>
  <c r="P97" i="17"/>
  <c r="P143" i="17" s="1"/>
  <c r="AD97" i="17"/>
  <c r="AD143" i="17" s="1"/>
  <c r="AP97" i="17"/>
  <c r="AP143" i="17" s="1"/>
  <c r="M98" i="17"/>
  <c r="M144" i="17" s="1"/>
  <c r="Y98" i="17"/>
  <c r="Y144" i="17" s="1"/>
  <c r="AL98" i="17"/>
  <c r="AL144" i="17" s="1"/>
  <c r="J99" i="17"/>
  <c r="J145" i="17" s="1"/>
  <c r="V99" i="17"/>
  <c r="V145" i="17" s="1"/>
  <c r="AI99" i="17"/>
  <c r="AI145" i="17" s="1"/>
  <c r="E100" i="17"/>
  <c r="E146" i="17" s="1"/>
  <c r="R100" i="17"/>
  <c r="R146" i="17" s="1"/>
  <c r="AF100" i="17"/>
  <c r="AF146" i="17" s="1"/>
  <c r="B101" i="17"/>
  <c r="B147" i="17" s="1"/>
  <c r="O101" i="17"/>
  <c r="O147" i="17" s="1"/>
  <c r="P8" i="22" s="1"/>
  <c r="P53" i="22" s="1"/>
  <c r="Q8" i="39" s="1"/>
  <c r="AA101" i="17"/>
  <c r="AA147" i="17" s="1"/>
  <c r="AN101" i="17"/>
  <c r="AN147" i="17" s="1"/>
  <c r="L102" i="17"/>
  <c r="L148" i="17" s="1"/>
  <c r="X102" i="17"/>
  <c r="X148" i="17" s="1"/>
  <c r="AK102" i="17"/>
  <c r="AK148" i="17" s="1"/>
  <c r="G103" i="17"/>
  <c r="G149" i="17" s="1"/>
  <c r="T103" i="17"/>
  <c r="T149" i="17" s="1"/>
  <c r="AH103" i="17"/>
  <c r="AH149" i="17" s="1"/>
  <c r="D104" i="17"/>
  <c r="D150" i="17" s="1"/>
  <c r="Q104" i="17"/>
  <c r="Q150" i="17" s="1"/>
  <c r="R11" i="22" s="1"/>
  <c r="R56" i="22" s="1"/>
  <c r="S11" i="39" s="1"/>
  <c r="AC104" i="17"/>
  <c r="AC150" i="17" s="1"/>
  <c r="AP104" i="17"/>
  <c r="AP150" i="17" s="1"/>
  <c r="N105" i="17"/>
  <c r="N151" i="17" s="1"/>
  <c r="Z105" i="17"/>
  <c r="Z151" i="17" s="1"/>
  <c r="AM105" i="17"/>
  <c r="AM151" i="17" s="1"/>
  <c r="I106" i="17"/>
  <c r="I152" i="17" s="1"/>
  <c r="V106" i="17"/>
  <c r="V152" i="17" s="1"/>
  <c r="AJ106" i="17"/>
  <c r="AJ152" i="17" s="1"/>
  <c r="AQ13" i="22" s="1"/>
  <c r="AQ58" i="22" s="1"/>
  <c r="AR13" i="39" s="1"/>
  <c r="F107" i="17"/>
  <c r="F153" i="17" s="1"/>
  <c r="S107" i="17"/>
  <c r="S153" i="17" s="1"/>
  <c r="AE107" i="17"/>
  <c r="AE153" i="17" s="1"/>
  <c r="AP107" i="17"/>
  <c r="AP153" i="17" s="1"/>
  <c r="J108" i="17"/>
  <c r="J154" i="17" s="1"/>
  <c r="U108" i="17"/>
  <c r="U154" i="17" s="1"/>
  <c r="AF108" i="17"/>
  <c r="AF154" i="17" s="1"/>
  <c r="AO108" i="17"/>
  <c r="AO154" i="17" s="1"/>
  <c r="H109" i="17"/>
  <c r="H155" i="17" s="1"/>
  <c r="J16" i="22" s="1"/>
  <c r="J61" i="22" s="1"/>
  <c r="K16" i="39" s="1"/>
  <c r="R109" i="17"/>
  <c r="R155" i="17" s="1"/>
  <c r="AA109" i="17"/>
  <c r="AA155" i="17" s="1"/>
  <c r="AJ109" i="17"/>
  <c r="AJ155" i="17" s="1"/>
  <c r="AQ16" i="22" s="1"/>
  <c r="AQ61" i="22" s="1"/>
  <c r="AR16" i="39" s="1"/>
  <c r="C110" i="17"/>
  <c r="C156" i="17" s="1"/>
  <c r="D17" i="22" s="1"/>
  <c r="D62" i="22" s="1"/>
  <c r="E17" i="39" s="1"/>
  <c r="L110" i="17"/>
  <c r="L156" i="17" s="1"/>
  <c r="U110" i="17"/>
  <c r="U156" i="17" s="1"/>
  <c r="Z17" i="22" s="1"/>
  <c r="Z62" i="22" s="1"/>
  <c r="AA17" i="39" s="1"/>
  <c r="AD110" i="17"/>
  <c r="AD156" i="17" s="1"/>
  <c r="AK17" i="22" s="1"/>
  <c r="AK62" i="22" s="1"/>
  <c r="AL17" i="39" s="1"/>
  <c r="AN110" i="17"/>
  <c r="AN156" i="17" s="1"/>
  <c r="G111" i="17"/>
  <c r="G157" i="17" s="1"/>
  <c r="I18" i="22" s="1"/>
  <c r="I63" i="22" s="1"/>
  <c r="J18" i="39" s="1"/>
  <c r="P111" i="17"/>
  <c r="P157" i="17" s="1"/>
  <c r="Y111" i="17"/>
  <c r="Y157" i="17" s="1"/>
  <c r="AF18" i="22" s="1"/>
  <c r="AF63" i="22" s="1"/>
  <c r="AG18" i="39" s="1"/>
  <c r="AH111" i="17"/>
  <c r="AH157" i="17" s="1"/>
  <c r="AQ111" i="17"/>
  <c r="AQ157" i="17" s="1"/>
  <c r="J112" i="17"/>
  <c r="J158" i="17" s="1"/>
  <c r="L19" i="22" s="1"/>
  <c r="L64" i="22" s="1"/>
  <c r="M19" i="39" s="1"/>
  <c r="R112" i="17"/>
  <c r="R158" i="17" s="1"/>
  <c r="Z112" i="17"/>
  <c r="Z158" i="17" s="1"/>
  <c r="AH112" i="17"/>
  <c r="AH158" i="17" s="1"/>
  <c r="AP112" i="17"/>
  <c r="AP158" i="17" s="1"/>
  <c r="H113" i="17"/>
  <c r="H159" i="17" s="1"/>
  <c r="P113" i="17"/>
  <c r="P159" i="17" s="1"/>
  <c r="X113" i="17"/>
  <c r="X159" i="17" s="1"/>
  <c r="AF113" i="17"/>
  <c r="AF159" i="17" s="1"/>
  <c r="AN113" i="17"/>
  <c r="AN159" i="17" s="1"/>
  <c r="F114" i="17"/>
  <c r="F160" i="17" s="1"/>
  <c r="N114" i="17"/>
  <c r="N160" i="17" s="1"/>
  <c r="L96" i="17"/>
  <c r="L142" i="17" s="1"/>
  <c r="Y96" i="17"/>
  <c r="Y142" i="17" s="1"/>
  <c r="AK96" i="17"/>
  <c r="AK142" i="17" s="1"/>
  <c r="H97" i="17"/>
  <c r="H143" i="17" s="1"/>
  <c r="J4" i="22" s="1"/>
  <c r="J49" i="22" s="1"/>
  <c r="K4" i="39" s="1"/>
  <c r="V97" i="17"/>
  <c r="V143" i="17" s="1"/>
  <c r="AH97" i="17"/>
  <c r="AH143" i="17" s="1"/>
  <c r="E98" i="17"/>
  <c r="E144" i="17" s="1"/>
  <c r="Q98" i="17"/>
  <c r="Q144" i="17" s="1"/>
  <c r="AD98" i="17"/>
  <c r="AD144" i="17" s="1"/>
  <c r="B99" i="17"/>
  <c r="B145" i="17" s="1"/>
  <c r="N99" i="17"/>
  <c r="N145" i="17" s="1"/>
  <c r="AA99" i="17"/>
  <c r="AA145" i="17" s="1"/>
  <c r="AB6" i="22" s="1"/>
  <c r="AB51" i="22" s="1"/>
  <c r="AC6" i="39" s="1"/>
  <c r="AM99" i="17"/>
  <c r="AM145" i="17" s="1"/>
  <c r="J100" i="17"/>
  <c r="J146" i="17" s="1"/>
  <c r="X100" i="17"/>
  <c r="X146" i="17" s="1"/>
  <c r="AJ100" i="17"/>
  <c r="AJ146" i="17" s="1"/>
  <c r="G101" i="17"/>
  <c r="G147" i="17" s="1"/>
  <c r="S101" i="17"/>
  <c r="S147" i="17" s="1"/>
  <c r="AF101" i="17"/>
  <c r="AF147" i="17" s="1"/>
  <c r="D102" i="17"/>
  <c r="D148" i="17" s="1"/>
  <c r="P102" i="17"/>
  <c r="P148" i="17" s="1"/>
  <c r="Q9" i="22" s="1"/>
  <c r="Q54" i="22" s="1"/>
  <c r="R9" i="39" s="1"/>
  <c r="AC102" i="17"/>
  <c r="AC148" i="17" s="1"/>
  <c r="AO102" i="17"/>
  <c r="AO148" i="17" s="1"/>
  <c r="L103" i="17"/>
  <c r="L149" i="17" s="1"/>
  <c r="Z103" i="17"/>
  <c r="Z149" i="17" s="1"/>
  <c r="AA10" i="22" s="1"/>
  <c r="AA55" i="22" s="1"/>
  <c r="AB10" i="39" s="1"/>
  <c r="AL103" i="17"/>
  <c r="AL149" i="17" s="1"/>
  <c r="I104" i="17"/>
  <c r="I150" i="17" s="1"/>
  <c r="U104" i="17"/>
  <c r="U150" i="17" s="1"/>
  <c r="AH104" i="17"/>
  <c r="AH150" i="17" s="1"/>
  <c r="F105" i="17"/>
  <c r="F151" i="17" s="1"/>
  <c r="R105" i="17"/>
  <c r="R151" i="17" s="1"/>
  <c r="AE105" i="17"/>
  <c r="AE151" i="17" s="1"/>
  <c r="AQ105" i="17"/>
  <c r="AQ151" i="17" s="1"/>
  <c r="N106" i="17"/>
  <c r="N152" i="17" s="1"/>
  <c r="AB106" i="17"/>
  <c r="AB152" i="17" s="1"/>
  <c r="AN106" i="17"/>
  <c r="AN152" i="17" s="1"/>
  <c r="K107" i="17"/>
  <c r="K153" i="17" s="1"/>
  <c r="Q4" i="22" l="1"/>
  <c r="Q49" i="22" s="1"/>
  <c r="R4" i="39" s="1"/>
  <c r="AO4" i="22"/>
  <c r="AO49" i="22" s="1"/>
  <c r="AP4" i="39" s="1"/>
  <c r="D5" i="22"/>
  <c r="D50" i="22" s="1"/>
  <c r="E5" i="39" s="1"/>
  <c r="E4" i="22"/>
  <c r="P4" i="22"/>
  <c r="AA26" i="22"/>
  <c r="AA71" i="22" s="1"/>
  <c r="AB26" i="39" s="1"/>
  <c r="E5" i="22"/>
  <c r="E50" i="22" s="1"/>
  <c r="F5" i="39" s="1"/>
  <c r="P5" i="22"/>
  <c r="P50" i="22" s="1"/>
  <c r="Q5" i="39" s="1"/>
  <c r="Q5" i="22"/>
  <c r="Q50" i="22" s="1"/>
  <c r="R5" i="39" s="1"/>
  <c r="M9" i="22"/>
  <c r="M54" i="22" s="1"/>
  <c r="N9" i="39" s="1"/>
  <c r="Z4" i="22"/>
  <c r="Z49" i="22" s="1"/>
  <c r="AA4" i="39" s="1"/>
  <c r="M3" i="22"/>
  <c r="M48" i="22" s="1"/>
  <c r="N3" i="39" s="1"/>
  <c r="S26" i="22"/>
  <c r="S71" i="22" s="1"/>
  <c r="T26" i="39" s="1"/>
  <c r="S12" i="22"/>
  <c r="S57" i="22" s="1"/>
  <c r="T12" i="39" s="1"/>
  <c r="AR5" i="22"/>
  <c r="AR50" i="22" s="1"/>
  <c r="AS5" i="39" s="1"/>
  <c r="E8" i="22"/>
  <c r="E53" i="22" s="1"/>
  <c r="F8" i="39" s="1"/>
  <c r="AD17" i="22"/>
  <c r="AD62" i="22" s="1"/>
  <c r="AE17" i="39" s="1"/>
  <c r="C13" i="22"/>
  <c r="C58" i="22" s="1"/>
  <c r="D13" i="39" s="1"/>
  <c r="N18" i="22"/>
  <c r="N63" i="22" s="1"/>
  <c r="O18" i="39" s="1"/>
  <c r="M29" i="22"/>
  <c r="M74" i="22" s="1"/>
  <c r="N29" i="39" s="1"/>
  <c r="AN13" i="22"/>
  <c r="AN58" i="22" s="1"/>
  <c r="AO13" i="39" s="1"/>
  <c r="S3" i="22"/>
  <c r="S48" i="22" s="1"/>
  <c r="T3" i="39" s="1"/>
  <c r="K5" i="22"/>
  <c r="K50" i="22" s="1"/>
  <c r="L5" i="39" s="1"/>
  <c r="E13" i="22"/>
  <c r="E58" i="22" s="1"/>
  <c r="F13" i="39" s="1"/>
  <c r="M10" i="22"/>
  <c r="M55" i="22" s="1"/>
  <c r="N10" i="39" s="1"/>
  <c r="H14" i="22"/>
  <c r="H59" i="22" s="1"/>
  <c r="I14" i="39" s="1"/>
  <c r="Q7" i="22"/>
  <c r="Q52" i="22" s="1"/>
  <c r="R7" i="39" s="1"/>
  <c r="X14" i="22"/>
  <c r="X59" i="22" s="1"/>
  <c r="Y14" i="39" s="1"/>
  <c r="D49" i="22"/>
  <c r="E4" i="39" s="1"/>
  <c r="R9" i="22"/>
  <c r="R54" i="22" s="1"/>
  <c r="S9" i="39" s="1"/>
  <c r="AJ28" i="22"/>
  <c r="AJ73" i="22" s="1"/>
  <c r="AK28" i="39" s="1"/>
  <c r="I17" i="22"/>
  <c r="I62" i="22" s="1"/>
  <c r="J17" i="39" s="1"/>
  <c r="E7" i="22"/>
  <c r="E52" i="22" s="1"/>
  <c r="F7" i="39" s="1"/>
  <c r="AF16" i="22"/>
  <c r="AF61" i="22" s="1"/>
  <c r="AG16" i="39" s="1"/>
  <c r="AB19" i="22"/>
  <c r="AB64" i="22" s="1"/>
  <c r="AC19" i="39" s="1"/>
  <c r="AB20" i="22"/>
  <c r="AB65" i="22" s="1"/>
  <c r="AC20" i="39" s="1"/>
  <c r="AC20" i="22"/>
  <c r="AC65" i="22" s="1"/>
  <c r="AD20" i="39" s="1"/>
  <c r="S18" i="22"/>
  <c r="S63" i="22" s="1"/>
  <c r="T18" i="39" s="1"/>
  <c r="P11" i="22"/>
  <c r="P56" i="22" s="1"/>
  <c r="Q11" i="39" s="1"/>
  <c r="Q10" i="22"/>
  <c r="Q55" i="22" s="1"/>
  <c r="R10" i="39" s="1"/>
  <c r="N20" i="22"/>
  <c r="N65" i="22" s="1"/>
  <c r="O20" i="39" s="1"/>
  <c r="Q28" i="22"/>
  <c r="Q73" i="22" s="1"/>
  <c r="R28" i="39" s="1"/>
  <c r="AK4" i="22"/>
  <c r="AK49" i="22" s="1"/>
  <c r="AL4" i="39" s="1"/>
  <c r="AM19" i="22"/>
  <c r="AM64" i="22" s="1"/>
  <c r="AN19" i="39" s="1"/>
  <c r="Q17" i="22"/>
  <c r="Q62" i="22" s="1"/>
  <c r="R17" i="39" s="1"/>
  <c r="AA18" i="22"/>
  <c r="AA63" i="22" s="1"/>
  <c r="AB18" i="39" s="1"/>
  <c r="AD4" i="22"/>
  <c r="AD49" i="22" s="1"/>
  <c r="AE4" i="39" s="1"/>
  <c r="AF27" i="22"/>
  <c r="AF72" i="22" s="1"/>
  <c r="AG27" i="39" s="1"/>
  <c r="AA29" i="22"/>
  <c r="AA74" i="22" s="1"/>
  <c r="AB29" i="39" s="1"/>
  <c r="AC29" i="22"/>
  <c r="AC74" i="22" s="1"/>
  <c r="AD29" i="39" s="1"/>
  <c r="G5" i="22"/>
  <c r="G50" i="22" s="1"/>
  <c r="H5" i="39" s="1"/>
  <c r="D18" i="22"/>
  <c r="D63" i="22" s="1"/>
  <c r="E18" i="39" s="1"/>
  <c r="E9" i="22"/>
  <c r="E54" i="22" s="1"/>
  <c r="F9" i="39" s="1"/>
  <c r="M17" i="22"/>
  <c r="M62" i="22" s="1"/>
  <c r="N17" i="39" s="1"/>
  <c r="R7" i="22"/>
  <c r="R52" i="22" s="1"/>
  <c r="S7" i="39" s="1"/>
  <c r="N12" i="22"/>
  <c r="N57" i="22" s="1"/>
  <c r="O12" i="39" s="1"/>
  <c r="AJ4" i="22"/>
  <c r="AJ49" i="22" s="1"/>
  <c r="AK4" i="39" s="1"/>
  <c r="Q13" i="22"/>
  <c r="Q58" i="22" s="1"/>
  <c r="R13" i="39" s="1"/>
  <c r="AB14" i="22"/>
  <c r="AB59" i="22" s="1"/>
  <c r="AC14" i="39" s="1"/>
  <c r="AI17" i="22"/>
  <c r="AI62" i="22" s="1"/>
  <c r="AJ17" i="39" s="1"/>
  <c r="AC17" i="22"/>
  <c r="AC62" i="22" s="1"/>
  <c r="AD17" i="39" s="1"/>
  <c r="AF5" i="22"/>
  <c r="AF50" i="22" s="1"/>
  <c r="AG5" i="39" s="1"/>
  <c r="U16" i="22"/>
  <c r="U61" i="22" s="1"/>
  <c r="V16" i="39" s="1"/>
  <c r="Q16" i="22"/>
  <c r="Q61" i="22" s="1"/>
  <c r="R16" i="39" s="1"/>
  <c r="AI5" i="22"/>
  <c r="AI50" i="22" s="1"/>
  <c r="AJ5" i="39" s="1"/>
  <c r="AC5" i="22"/>
  <c r="AC50" i="22" s="1"/>
  <c r="AD5" i="39" s="1"/>
  <c r="H19" i="22"/>
  <c r="H64" i="22" s="1"/>
  <c r="I19" i="39" s="1"/>
  <c r="M19" i="22"/>
  <c r="M64" i="22" s="1"/>
  <c r="N19" i="39" s="1"/>
  <c r="P29" i="22"/>
  <c r="P74" i="22" s="1"/>
  <c r="Q29" i="39" s="1"/>
  <c r="AA12" i="22"/>
  <c r="AA57" i="22" s="1"/>
  <c r="AB12" i="39" s="1"/>
  <c r="N5" i="22"/>
  <c r="AB22" i="22"/>
  <c r="AB67" i="22" s="1"/>
  <c r="AC22" i="39" s="1"/>
  <c r="AC11" i="22"/>
  <c r="AC56" i="22" s="1"/>
  <c r="AD11" i="39" s="1"/>
  <c r="T4" i="22"/>
  <c r="T49" i="22" s="1"/>
  <c r="U4" i="39" s="1"/>
  <c r="P49" i="22"/>
  <c r="Q4" i="39" s="1"/>
  <c r="L17" i="22"/>
  <c r="L62" i="22" s="1"/>
  <c r="M17" i="39" s="1"/>
  <c r="S15" i="22"/>
  <c r="S60" i="22" s="1"/>
  <c r="T15" i="39" s="1"/>
  <c r="R10" i="22"/>
  <c r="R55" i="22" s="1"/>
  <c r="S10" i="39" s="1"/>
  <c r="N4" i="22"/>
  <c r="Q6" i="22"/>
  <c r="Q51" i="22" s="1"/>
  <c r="R6" i="39" s="1"/>
  <c r="V16" i="22"/>
  <c r="V61" i="22" s="1"/>
  <c r="W16" i="39" s="1"/>
  <c r="R16" i="22"/>
  <c r="R61" i="22" s="1"/>
  <c r="S16" i="39" s="1"/>
  <c r="P13" i="22"/>
  <c r="P58" i="22" s="1"/>
  <c r="Q13" i="39" s="1"/>
  <c r="K17" i="22"/>
  <c r="K62" i="22" s="1"/>
  <c r="L17" i="39" s="1"/>
  <c r="O18" i="22"/>
  <c r="O63" i="22" s="1"/>
  <c r="P18" i="39" s="1"/>
  <c r="M18" i="22"/>
  <c r="M63" i="22" s="1"/>
  <c r="N18" i="39" s="1"/>
  <c r="M28" i="22"/>
  <c r="M73" i="22" s="1"/>
  <c r="N28" i="39" s="1"/>
  <c r="AB17" i="22"/>
  <c r="AB62" i="22" s="1"/>
  <c r="AC17" i="39" s="1"/>
  <c r="Q30" i="22"/>
  <c r="Q75" i="22" s="1"/>
  <c r="R30" i="39" s="1"/>
  <c r="R21" i="22"/>
  <c r="R66" i="22" s="1"/>
  <c r="S21" i="39" s="1"/>
  <c r="AN17" i="22"/>
  <c r="AN62" i="22" s="1"/>
  <c r="AO17" i="39" s="1"/>
  <c r="AA27" i="22"/>
  <c r="AA72" i="22" s="1"/>
  <c r="AB27" i="39" s="1"/>
  <c r="N28" i="22"/>
  <c r="N73" i="22" s="1"/>
  <c r="O28" i="39" s="1"/>
  <c r="AG16" i="22"/>
  <c r="AG61" i="22" s="1"/>
  <c r="AH16" i="39" s="1"/>
  <c r="AA16" i="22"/>
  <c r="AA61" i="22" s="1"/>
  <c r="AB16" i="39" s="1"/>
  <c r="N29" i="22"/>
  <c r="N74" i="22" s="1"/>
  <c r="O29" i="39" s="1"/>
  <c r="R4" i="22"/>
  <c r="R49" i="22" s="1"/>
  <c r="S4" i="39" s="1"/>
  <c r="R13" i="22"/>
  <c r="R58" i="22" s="1"/>
  <c r="S13" i="39" s="1"/>
  <c r="U18" i="22"/>
  <c r="U63" i="22" s="1"/>
  <c r="V18" i="39" s="1"/>
  <c r="Q18" i="22"/>
  <c r="Q63" i="22" s="1"/>
  <c r="R18" i="39" s="1"/>
  <c r="AH16" i="22"/>
  <c r="AH61" i="22" s="1"/>
  <c r="AI16" i="39" s="1"/>
  <c r="AB16" i="22"/>
  <c r="AB61" i="22" s="1"/>
  <c r="AC16" i="39" s="1"/>
  <c r="AL14" i="22"/>
  <c r="AL59" i="22" s="1"/>
  <c r="AM14" i="39" s="1"/>
  <c r="V19" i="22"/>
  <c r="V64" i="22" s="1"/>
  <c r="W19" i="39" s="1"/>
  <c r="R19" i="22"/>
  <c r="R64" i="22" s="1"/>
  <c r="S19" i="39" s="1"/>
  <c r="E3" i="22"/>
  <c r="E48" i="22" s="1"/>
  <c r="F3" i="39" s="1"/>
  <c r="AB5" i="22"/>
  <c r="AB50" i="22" s="1"/>
  <c r="AC5" i="39" s="1"/>
  <c r="AC4" i="22"/>
  <c r="AC49" i="22" s="1"/>
  <c r="AD4" i="39" s="1"/>
  <c r="I13" i="22"/>
  <c r="I58" i="22" s="1"/>
  <c r="J13" i="39" s="1"/>
  <c r="AA14" i="22"/>
  <c r="AA59" i="22" s="1"/>
  <c r="AB14" i="39" s="1"/>
  <c r="V29" i="22"/>
  <c r="V74" i="22" s="1"/>
  <c r="W29" i="39" s="1"/>
  <c r="R29" i="22"/>
  <c r="R74" i="22" s="1"/>
  <c r="S29" i="39" s="1"/>
  <c r="AC18" i="22"/>
  <c r="AC63" i="22" s="1"/>
  <c r="AD18" i="39" s="1"/>
  <c r="I4" i="22"/>
  <c r="I49" i="22" s="1"/>
  <c r="J4" i="39" s="1"/>
  <c r="AB29" i="22"/>
  <c r="AB74" i="22" s="1"/>
  <c r="AC29" i="39" s="1"/>
  <c r="N13" i="22"/>
  <c r="N49" i="22" s="1"/>
  <c r="O4" i="39" s="1"/>
  <c r="T18" i="22"/>
  <c r="T63" i="22" s="1"/>
  <c r="U18" i="39" s="1"/>
  <c r="P18" i="22"/>
  <c r="P63" i="22" s="1"/>
  <c r="Q18" i="39" s="1"/>
  <c r="O27" i="22"/>
  <c r="O72" i="22" s="1"/>
  <c r="P27" i="39" s="1"/>
  <c r="M27" i="22"/>
  <c r="M72" i="22" s="1"/>
  <c r="N27" i="39" s="1"/>
  <c r="AA17" i="22"/>
  <c r="AA62" i="22" s="1"/>
  <c r="AB17" i="39" s="1"/>
  <c r="AH13" i="22"/>
  <c r="AH58" i="22" s="1"/>
  <c r="AI13" i="39" s="1"/>
  <c r="AB13" i="22"/>
  <c r="AB58" i="22" s="1"/>
  <c r="AC13" i="39" s="1"/>
  <c r="V5" i="22"/>
  <c r="V50" i="22" s="1"/>
  <c r="W5" i="39" s="1"/>
  <c r="R5" i="22"/>
  <c r="R50" i="22" s="1"/>
  <c r="S5" i="39" s="1"/>
  <c r="AO19" i="22"/>
  <c r="AO64" i="22" s="1"/>
  <c r="AP19" i="39" s="1"/>
  <c r="W16" i="22"/>
  <c r="W61" i="22" s="1"/>
  <c r="X16" i="39" s="1"/>
  <c r="S16" i="22"/>
  <c r="S61" i="22" s="1"/>
  <c r="T16" i="39" s="1"/>
  <c r="AC7" i="22"/>
  <c r="AC52" i="22" s="1"/>
  <c r="AD7" i="39" s="1"/>
  <c r="AF14" i="22"/>
  <c r="AF59" i="22" s="1"/>
  <c r="AG14" i="39" s="1"/>
  <c r="X5" i="22"/>
  <c r="X50" i="22" s="1"/>
  <c r="Y5" i="39" s="1"/>
  <c r="AG13" i="22"/>
  <c r="AG58" i="22" s="1"/>
  <c r="AH13" i="39" s="1"/>
  <c r="AA13" i="22"/>
  <c r="AA58" i="22" s="1"/>
  <c r="AB13" i="39" s="1"/>
  <c r="D28" i="22"/>
  <c r="D73" i="22" s="1"/>
  <c r="E28" i="39" s="1"/>
  <c r="F29" i="22"/>
  <c r="F74" i="22" s="1"/>
  <c r="G29" i="39" s="1"/>
  <c r="AI28" i="22"/>
  <c r="AI73" i="22" s="1"/>
  <c r="AJ28" i="39" s="1"/>
  <c r="AC28" i="22"/>
  <c r="AC73" i="22" s="1"/>
  <c r="AD28" i="39" s="1"/>
  <c r="M6" i="22"/>
  <c r="M51" i="22" s="1"/>
  <c r="N6" i="39" s="1"/>
  <c r="R18" i="22"/>
  <c r="R63" i="22" s="1"/>
  <c r="S18" i="39" s="1"/>
  <c r="Y14" i="22"/>
  <c r="Y59" i="22" s="1"/>
  <c r="Z14" i="39" s="1"/>
  <c r="AB27" i="22"/>
  <c r="AB72" i="22" s="1"/>
  <c r="AC27" i="39" s="1"/>
  <c r="M14" i="22"/>
  <c r="M50" i="22" s="1"/>
  <c r="N5" i="39" s="1"/>
  <c r="S17" i="22"/>
  <c r="S62" i="22" s="1"/>
  <c r="T17" i="39" s="1"/>
  <c r="Q19" i="22"/>
  <c r="Q64" i="22" s="1"/>
  <c r="R19" i="39" s="1"/>
  <c r="AG19" i="22"/>
  <c r="AG64" i="22" s="1"/>
  <c r="AH19" i="39" s="1"/>
  <c r="AA19" i="22"/>
  <c r="AA64" i="22" s="1"/>
  <c r="AB19" i="39" s="1"/>
  <c r="U4" i="22"/>
  <c r="U49" i="22" s="1"/>
  <c r="V4" i="39" s="1"/>
  <c r="J13" i="22"/>
  <c r="J58" i="22" s="1"/>
  <c r="K13" i="39" s="1"/>
  <c r="AC14" i="22"/>
  <c r="AC59" i="22" s="1"/>
  <c r="AD14" i="39" s="1"/>
  <c r="V14" i="22"/>
  <c r="V59" i="22" s="1"/>
  <c r="W14" i="39" s="1"/>
  <c r="R14" i="22"/>
  <c r="R59" i="22" s="1"/>
  <c r="S14" i="39" s="1"/>
  <c r="N8" i="22"/>
  <c r="N53" i="22" s="1"/>
  <c r="O8" i="39" s="1"/>
  <c r="S13" i="22"/>
  <c r="S58" i="22" s="1"/>
  <c r="T13" i="39" s="1"/>
  <c r="M4" i="22"/>
  <c r="P17" i="22"/>
  <c r="P62" i="22" s="1"/>
  <c r="Q17" i="39" s="1"/>
  <c r="N14" i="22"/>
  <c r="N50" i="22" s="1"/>
  <c r="O5" i="39" s="1"/>
  <c r="AB3" i="22"/>
  <c r="AB48" i="22" s="1"/>
  <c r="AC3" i="39" s="1"/>
  <c r="N27" i="22"/>
  <c r="N72" i="22" s="1"/>
  <c r="O27" i="39" s="1"/>
  <c r="H4" i="22"/>
  <c r="H49" i="22" s="1"/>
  <c r="I4" i="39" s="1"/>
  <c r="AP4" i="22"/>
  <c r="AP49" i="22" s="1"/>
  <c r="AQ4" i="39" s="1"/>
  <c r="AB24" i="22"/>
  <c r="AB69" i="22" s="1"/>
  <c r="AC24" i="39" s="1"/>
  <c r="R17" i="22"/>
  <c r="R62" i="22" s="1"/>
  <c r="S17" i="39" s="1"/>
  <c r="R27" i="22"/>
  <c r="R72" i="22" s="1"/>
  <c r="S27" i="39" s="1"/>
  <c r="S27" i="22"/>
  <c r="S72" i="22" s="1"/>
  <c r="T27" i="39" s="1"/>
  <c r="W19" i="22"/>
  <c r="W64" i="22" s="1"/>
  <c r="X19" i="39" s="1"/>
  <c r="S19" i="22"/>
  <c r="S64" i="22" s="1"/>
  <c r="T19" i="39" s="1"/>
  <c r="P20" i="22"/>
  <c r="P65" i="22" s="1"/>
  <c r="Q20" i="39" s="1"/>
  <c r="AN18" i="22"/>
  <c r="AN63" i="22" s="1"/>
  <c r="AO18" i="39" s="1"/>
  <c r="U27" i="22"/>
  <c r="U72" i="22" s="1"/>
  <c r="V27" i="39" s="1"/>
  <c r="Q27" i="22"/>
  <c r="Q72" i="22" s="1"/>
  <c r="R27" i="39" s="1"/>
  <c r="M21" i="22"/>
  <c r="M66" i="22" s="1"/>
  <c r="N21" i="39" s="1"/>
  <c r="T16" i="22"/>
  <c r="T61" i="22" s="1"/>
  <c r="U16" i="39" s="1"/>
  <c r="P16" i="22"/>
  <c r="P61" i="22" s="1"/>
  <c r="Q16" i="39" s="1"/>
  <c r="T14" i="22"/>
  <c r="T59" i="22" s="1"/>
  <c r="U14" i="39" s="1"/>
  <c r="P14" i="22"/>
  <c r="P59" i="22" s="1"/>
  <c r="Q14" i="39" s="1"/>
  <c r="AG4" i="22"/>
  <c r="AG49" i="22" s="1"/>
  <c r="AH4" i="39" s="1"/>
  <c r="AA4" i="22"/>
  <c r="AA49" i="22" s="1"/>
  <c r="AB4" i="39" s="1"/>
  <c r="K14" i="22"/>
  <c r="K59" i="22" s="1"/>
  <c r="L14" i="39" s="1"/>
  <c r="AB9" i="22"/>
  <c r="AB54" i="22" s="1"/>
  <c r="AC9" i="39" s="1"/>
  <c r="AM14" i="22"/>
  <c r="AM59" i="22" s="1"/>
  <c r="AN14" i="39" s="1"/>
  <c r="L13" i="22"/>
  <c r="L58" i="22" s="1"/>
  <c r="M13" i="39" s="1"/>
  <c r="AC8" i="22"/>
  <c r="AC53" i="22" s="1"/>
  <c r="AD8" i="39" s="1"/>
  <c r="AA5" i="22"/>
  <c r="AA50" i="22" s="1"/>
  <c r="AB5" i="39" s="1"/>
  <c r="AJ18" i="22"/>
  <c r="AJ63" i="22" s="1"/>
  <c r="AK18" i="39" s="1"/>
  <c r="D11" i="22"/>
  <c r="D56" i="22" s="1"/>
  <c r="E11" i="39" s="1"/>
  <c r="AH18" i="22"/>
  <c r="AH63" i="22" s="1"/>
  <c r="AI18" i="39" s="1"/>
  <c r="AB18" i="22"/>
  <c r="AB63" i="22" s="1"/>
  <c r="AC18" i="39" s="1"/>
  <c r="AE13" i="22"/>
  <c r="AE58" i="22" s="1"/>
  <c r="AF13" i="39" s="1"/>
  <c r="AI19" i="22"/>
  <c r="AI64" i="22" s="1"/>
  <c r="AJ19" i="39" s="1"/>
  <c r="AC19" i="22"/>
  <c r="AC64" i="22" s="1"/>
  <c r="AD19" i="39" s="1"/>
  <c r="Q12" i="22"/>
  <c r="Q57" i="22" s="1"/>
  <c r="R12" i="39" s="1"/>
  <c r="O16" i="22"/>
  <c r="O61" i="22" s="1"/>
  <c r="P16" i="39" s="1"/>
  <c r="M16" i="22"/>
  <c r="M61" i="22" s="1"/>
  <c r="N16" i="39" s="1"/>
  <c r="AA28" i="22"/>
  <c r="AA73" i="22" s="1"/>
  <c r="AB28" i="39" s="1"/>
  <c r="P27" i="22"/>
  <c r="P72" i="22" s="1"/>
  <c r="Q27" i="39" s="1"/>
  <c r="R28" i="22"/>
  <c r="R73" i="22" s="1"/>
  <c r="S28" i="39" s="1"/>
  <c r="S28" i="22"/>
  <c r="S73" i="22" s="1"/>
  <c r="T28" i="39" s="1"/>
  <c r="N16" i="22"/>
  <c r="N61" i="22" s="1"/>
  <c r="O16" i="39" s="1"/>
  <c r="U14" i="22"/>
  <c r="U59" i="22" s="1"/>
  <c r="V14" i="39" s="1"/>
  <c r="Q14" i="22"/>
  <c r="Q59" i="22" s="1"/>
  <c r="R14" i="39" s="1"/>
  <c r="N19" i="22"/>
  <c r="N64" i="22" s="1"/>
  <c r="O19" i="39" s="1"/>
  <c r="AI13" i="22"/>
  <c r="AI58" i="22" s="1"/>
  <c r="AJ13" i="39" s="1"/>
  <c r="AC13" i="22"/>
  <c r="AC58" i="22" s="1"/>
  <c r="AD13" i="39" s="1"/>
  <c r="W14" i="22"/>
  <c r="W59" i="22" s="1"/>
  <c r="X14" i="39" s="1"/>
  <c r="S14" i="22"/>
  <c r="S59" i="22" s="1"/>
  <c r="T14" i="39" s="1"/>
  <c r="AH4" i="22"/>
  <c r="AH49" i="22" s="1"/>
  <c r="AI4" i="39" s="1"/>
  <c r="AB4" i="22"/>
  <c r="AB49" i="22" s="1"/>
  <c r="AC4" i="39" s="1"/>
  <c r="O5" i="22"/>
  <c r="O50" i="22" s="1"/>
  <c r="P5" i="39" s="1"/>
  <c r="M5" i="22"/>
  <c r="W5" i="22"/>
  <c r="W50" i="22" s="1"/>
  <c r="X5" i="39" s="1"/>
  <c r="S5" i="22"/>
  <c r="S50" i="22" s="1"/>
  <c r="T5" i="39" s="1"/>
  <c r="N6" i="22"/>
  <c r="N51" i="22" s="1"/>
  <c r="O6" i="39" s="1"/>
  <c r="AH28" i="22"/>
  <c r="AH73" i="22" s="1"/>
  <c r="AI28" i="39" s="1"/>
  <c r="AB28" i="22"/>
  <c r="AB73" i="22" s="1"/>
  <c r="AC28" i="39" s="1"/>
  <c r="S4" i="22"/>
  <c r="S49" i="22" s="1"/>
  <c r="T4" i="39" s="1"/>
  <c r="N17" i="22"/>
  <c r="N62" i="22" s="1"/>
  <c r="O17" i="39" s="1"/>
  <c r="AC16" i="22"/>
  <c r="AC61" i="22" s="1"/>
  <c r="AD16" i="39" s="1"/>
  <c r="P19" i="22"/>
  <c r="P64" i="22" s="1"/>
  <c r="Q19" i="39" s="1"/>
  <c r="AG18" i="22"/>
  <c r="AG63" i="22" s="1"/>
  <c r="AH18" i="39" s="1"/>
  <c r="AB12" i="22"/>
  <c r="AB57" i="22" s="1"/>
  <c r="AC12" i="39" s="1"/>
  <c r="AC27" i="22"/>
  <c r="AC72" i="22" s="1"/>
  <c r="AD27" i="39" s="1"/>
  <c r="Q29" i="22"/>
  <c r="Q74" i="22" s="1"/>
  <c r="R29" i="39" s="1"/>
  <c r="S29" i="22"/>
  <c r="S74" i="22" s="1"/>
  <c r="T29" i="39" s="1"/>
  <c r="AG5" i="22"/>
  <c r="AG50" i="22" s="1"/>
  <c r="AH5" i="39" s="1"/>
  <c r="U28" i="22"/>
  <c r="U73" i="22" s="1"/>
  <c r="V28" i="39" s="1"/>
  <c r="E11" i="22"/>
  <c r="E56" i="22" s="1"/>
  <c r="F11" i="39" s="1"/>
  <c r="AB8" i="22"/>
  <c r="AB53" i="22" s="1"/>
  <c r="AC8" i="39" s="1"/>
  <c r="AA22" i="22"/>
  <c r="AA67" i="22" s="1"/>
  <c r="AB22" i="39" s="1"/>
  <c r="AE19" i="22"/>
  <c r="AE64" i="22" s="1"/>
  <c r="AF19" i="39" s="1"/>
  <c r="D14" i="22"/>
  <c r="D59" i="22" s="1"/>
  <c r="E14" i="39" s="1"/>
  <c r="AA11" i="22"/>
  <c r="AA56" i="22" s="1"/>
  <c r="AB11" i="39" s="1"/>
  <c r="AR4" i="22"/>
  <c r="AR49" i="22" s="1"/>
  <c r="AS4" i="39" s="1"/>
  <c r="AE14" i="22"/>
  <c r="AE59" i="22" s="1"/>
  <c r="AF14" i="39" s="1"/>
  <c r="R12" i="22"/>
  <c r="R57" i="22" s="1"/>
  <c r="S12" i="39" s="1"/>
  <c r="P9" i="22"/>
  <c r="P54" i="22" s="1"/>
  <c r="Q9" i="39" s="1"/>
  <c r="L16" i="22"/>
  <c r="L61" i="22" s="1"/>
  <c r="M16" i="39" s="1"/>
  <c r="D27" i="22"/>
  <c r="D72" i="22" s="1"/>
  <c r="E27" i="39" s="1"/>
  <c r="W4" i="22"/>
  <c r="W49" i="22" s="1"/>
  <c r="X4" i="39" s="1"/>
  <c r="N9" i="22"/>
  <c r="N54" i="22" s="1"/>
  <c r="O9" i="39" s="1"/>
  <c r="I14" i="22"/>
  <c r="I59" i="22" s="1"/>
  <c r="J14" i="39" s="1"/>
  <c r="AI16" i="22"/>
  <c r="AI61" i="22" s="1"/>
  <c r="AJ16" i="39" s="1"/>
  <c r="T19" i="22"/>
  <c r="T64" i="22" s="1"/>
  <c r="U19" i="39" s="1"/>
  <c r="D12" i="22"/>
  <c r="D57" i="22" s="1"/>
  <c r="E12" i="39" s="1"/>
  <c r="D16" i="22"/>
  <c r="D61" i="22" s="1"/>
  <c r="E16" i="39" s="1"/>
  <c r="Q3" i="22"/>
  <c r="Q48" i="22" s="1"/>
  <c r="R3" i="39" s="1"/>
  <c r="E17" i="22"/>
  <c r="E62" i="22" s="1"/>
  <c r="F17" i="39" s="1"/>
  <c r="K28" i="22"/>
  <c r="K73" i="22" s="1"/>
  <c r="L28" i="39" s="1"/>
  <c r="G13" i="22"/>
  <c r="G58" i="22" s="1"/>
  <c r="H13" i="39" s="1"/>
  <c r="AC6" i="22"/>
  <c r="AC51" i="22" s="1"/>
  <c r="AD6" i="39" s="1"/>
  <c r="O19" i="22"/>
  <c r="O64" i="22" s="1"/>
  <c r="P19" i="39" s="1"/>
  <c r="AR13" i="22"/>
  <c r="AR58" i="22" s="1"/>
  <c r="AS13" i="39" s="1"/>
  <c r="R22" i="22"/>
  <c r="R67" i="22" s="1"/>
  <c r="S22" i="39" s="1"/>
  <c r="AK28" i="22"/>
  <c r="AK73" i="22" s="1"/>
  <c r="AL28" i="39" s="1"/>
  <c r="AE17" i="22"/>
  <c r="AE62" i="22" s="1"/>
  <c r="AF17" i="39" s="1"/>
  <c r="AL16" i="22"/>
  <c r="AL61" i="22" s="1"/>
  <c r="AM16" i="39" s="1"/>
  <c r="AI29" i="22"/>
  <c r="AI74" i="22" s="1"/>
  <c r="AJ29" i="39" s="1"/>
  <c r="N24" i="22"/>
  <c r="N69" i="22" s="1"/>
  <c r="O24" i="39" s="1"/>
  <c r="AA21" i="22"/>
  <c r="AA66" i="22" s="1"/>
  <c r="AB21" i="39" s="1"/>
  <c r="U29" i="22"/>
  <c r="U74" i="22" s="1"/>
  <c r="V29" i="39" s="1"/>
  <c r="O17" i="22"/>
  <c r="O62" i="22" s="1"/>
  <c r="P17" i="39" s="1"/>
  <c r="K13" i="22"/>
  <c r="K58" i="22" s="1"/>
  <c r="L13" i="39" s="1"/>
  <c r="U19" i="22"/>
  <c r="U64" i="22" s="1"/>
  <c r="V19" i="39" s="1"/>
  <c r="AM13" i="22"/>
  <c r="AM58" i="22" s="1"/>
  <c r="AN13" i="39" s="1"/>
  <c r="M8" i="22"/>
  <c r="M53" i="22" s="1"/>
  <c r="N8" i="39" s="1"/>
  <c r="AL13" i="22"/>
  <c r="AL58" i="22" s="1"/>
  <c r="AM13" i="39" s="1"/>
  <c r="AB7" i="22"/>
  <c r="AB52" i="22" s="1"/>
  <c r="AC7" i="39" s="1"/>
  <c r="AF4" i="22"/>
  <c r="AF49" i="22" s="1"/>
  <c r="AG4" i="39" s="1"/>
  <c r="D3" i="22"/>
  <c r="D48" i="22" s="1"/>
  <c r="E3" i="39" s="1"/>
  <c r="AH14" i="22"/>
  <c r="AH59" i="22" s="1"/>
  <c r="AI14" i="39" s="1"/>
  <c r="AG17" i="22"/>
  <c r="AG62" i="22" s="1"/>
  <c r="AH17" i="39" s="1"/>
  <c r="AF13" i="22"/>
  <c r="AF58" i="22" s="1"/>
  <c r="AG13" i="39" s="1"/>
  <c r="AJ19" i="22"/>
  <c r="AJ64" i="22" s="1"/>
  <c r="AK19" i="39" s="1"/>
  <c r="L18" i="22"/>
  <c r="L63" i="22" s="1"/>
  <c r="M18" i="39" s="1"/>
  <c r="I19" i="22"/>
  <c r="I64" i="22" s="1"/>
  <c r="J19" i="39" s="1"/>
  <c r="AQ27" i="22"/>
  <c r="AQ72" i="22" s="1"/>
  <c r="AR27" i="39" s="1"/>
  <c r="W18" i="22"/>
  <c r="W63" i="22" s="1"/>
  <c r="X18" i="39" s="1"/>
  <c r="AM4" i="22"/>
  <c r="AM49" i="22" s="1"/>
  <c r="AN4" i="39" s="1"/>
  <c r="AP17" i="22"/>
  <c r="AP62" i="22" s="1"/>
  <c r="AQ17" i="39" s="1"/>
  <c r="AF28" i="22"/>
  <c r="AF73" i="22" s="1"/>
  <c r="AG28" i="39" s="1"/>
  <c r="AJ16" i="22"/>
  <c r="AJ61" i="22" s="1"/>
  <c r="AK16" i="39" s="1"/>
  <c r="Q8" i="22"/>
  <c r="Q53" i="22" s="1"/>
  <c r="R8" i="39" s="1"/>
  <c r="Y16" i="22"/>
  <c r="Y61" i="22" s="1"/>
  <c r="Z16" i="39" s="1"/>
  <c r="AR29" i="22"/>
  <c r="AR74" i="22" s="1"/>
  <c r="AS29" i="39" s="1"/>
  <c r="U5" i="22"/>
  <c r="U50" i="22" s="1"/>
  <c r="V5" i="39" s="1"/>
  <c r="AA3" i="22"/>
  <c r="AA48" i="22" s="1"/>
  <c r="AB3" i="39" s="1"/>
  <c r="AP27" i="22"/>
  <c r="AP72" i="22" s="1"/>
  <c r="AQ27" i="39" s="1"/>
  <c r="K27" i="22"/>
  <c r="K72" i="22" s="1"/>
  <c r="L27" i="39" s="1"/>
  <c r="W17" i="22"/>
  <c r="W62" i="22" s="1"/>
  <c r="X17" i="39" s="1"/>
  <c r="V27" i="22"/>
  <c r="V72" i="22" s="1"/>
  <c r="W27" i="39" s="1"/>
  <c r="P23" i="22"/>
  <c r="P68" i="22" s="1"/>
  <c r="Q23" i="39" s="1"/>
  <c r="D25" i="22"/>
  <c r="D70" i="22" s="1"/>
  <c r="E25" i="39" s="1"/>
  <c r="AO17" i="22"/>
  <c r="AO62" i="22" s="1"/>
  <c r="AP17" i="39" s="1"/>
  <c r="AE4" i="22"/>
  <c r="AE49" i="22" s="1"/>
  <c r="AF4" i="39" s="1"/>
  <c r="N22" i="22"/>
  <c r="N67" i="22" s="1"/>
  <c r="O22" i="39" s="1"/>
  <c r="F4" i="22"/>
  <c r="F49" i="22" s="1"/>
  <c r="G4" i="39" s="1"/>
  <c r="E49" i="22"/>
  <c r="F4" i="39" s="1"/>
  <c r="E19" i="22"/>
  <c r="E64" i="22" s="1"/>
  <c r="F19" i="39" s="1"/>
  <c r="F19" i="22"/>
  <c r="F64" i="22" s="1"/>
  <c r="G19" i="39" s="1"/>
  <c r="C16" i="22"/>
  <c r="C61" i="22" s="1"/>
  <c r="D16" i="39" s="1"/>
  <c r="N21" i="22"/>
  <c r="N66" i="22" s="1"/>
  <c r="O21" i="39" s="1"/>
  <c r="D9" i="22"/>
  <c r="D54" i="22" s="1"/>
  <c r="E9" i="39" s="1"/>
  <c r="J14" i="22"/>
  <c r="J59" i="22" s="1"/>
  <c r="K14" i="39" s="1"/>
  <c r="AC12" i="22"/>
  <c r="AC57" i="22" s="1"/>
  <c r="AD12" i="39" s="1"/>
  <c r="AA9" i="22"/>
  <c r="AA54" i="22" s="1"/>
  <c r="AB9" i="39" s="1"/>
  <c r="C5" i="22"/>
  <c r="C50" i="22" s="1"/>
  <c r="D5" i="39" s="1"/>
  <c r="C4" i="22"/>
  <c r="C49" i="22" s="1"/>
  <c r="D4" i="39" s="1"/>
  <c r="V4" i="22"/>
  <c r="V49" i="22" s="1"/>
  <c r="W4" i="39" s="1"/>
  <c r="AC3" i="22"/>
  <c r="AC48" i="22" s="1"/>
  <c r="AD3" i="39" s="1"/>
  <c r="V13" i="22"/>
  <c r="V58" i="22" s="1"/>
  <c r="W13" i="39" s="1"/>
  <c r="AH19" i="22"/>
  <c r="AH64" i="22" s="1"/>
  <c r="AI19" i="39" s="1"/>
  <c r="E15" i="22"/>
  <c r="E60" i="22" s="1"/>
  <c r="F15" i="39" s="1"/>
  <c r="E28" i="22"/>
  <c r="E73" i="22" s="1"/>
  <c r="F28" i="39" s="1"/>
  <c r="F28" i="22"/>
  <c r="F73" i="22" s="1"/>
  <c r="G28" i="39" s="1"/>
  <c r="X4" i="22"/>
  <c r="X49" i="22" s="1"/>
  <c r="Y4" i="39" s="1"/>
  <c r="L14" i="22"/>
  <c r="L59" i="22" s="1"/>
  <c r="M14" i="39" s="1"/>
  <c r="P6" i="22"/>
  <c r="P51" i="22" s="1"/>
  <c r="Q6" i="39" s="1"/>
  <c r="AL4" i="22"/>
  <c r="AL49" i="22" s="1"/>
  <c r="AM4" i="39" s="1"/>
  <c r="J28" i="22"/>
  <c r="J73" i="22" s="1"/>
  <c r="K28" i="39" s="1"/>
  <c r="S6" i="22"/>
  <c r="S51" i="22" s="1"/>
  <c r="T6" i="39" s="1"/>
  <c r="M11" i="22"/>
  <c r="M56" i="22" s="1"/>
  <c r="N11" i="39" s="1"/>
  <c r="AQ29" i="22"/>
  <c r="AQ74" i="22" s="1"/>
  <c r="AR29" i="39" s="1"/>
  <c r="U17" i="22"/>
  <c r="U62" i="22" s="1"/>
  <c r="V17" i="39" s="1"/>
  <c r="H17" i="22"/>
  <c r="H62" i="22" s="1"/>
  <c r="I17" i="39" s="1"/>
  <c r="Y5" i="22"/>
  <c r="Y50" i="22" s="1"/>
  <c r="Z5" i="39" s="1"/>
  <c r="AA24" i="22"/>
  <c r="AA69" i="22" s="1"/>
  <c r="AB24" i="39" s="1"/>
  <c r="E29" i="22"/>
  <c r="E74" i="22" s="1"/>
  <c r="F29" i="39" s="1"/>
  <c r="J18" i="22"/>
  <c r="J63" i="22" s="1"/>
  <c r="K18" i="39" s="1"/>
  <c r="L4" i="22"/>
  <c r="L49" i="22" s="1"/>
  <c r="M4" i="39" s="1"/>
  <c r="E16" i="22"/>
  <c r="E61" i="22" s="1"/>
  <c r="F16" i="39" s="1"/>
  <c r="AR19" i="22"/>
  <c r="AR64" i="22" s="1"/>
  <c r="AS19" i="39" s="1"/>
  <c r="AA7" i="22"/>
  <c r="AA52" i="22" s="1"/>
  <c r="AB7" i="39" s="1"/>
  <c r="N23" i="22"/>
  <c r="N68" i="22" s="1"/>
  <c r="O23" i="39" s="1"/>
  <c r="AK16" i="22"/>
  <c r="AK61" i="22" s="1"/>
  <c r="AL16" i="39" s="1"/>
  <c r="Q20" i="22"/>
  <c r="Q65" i="22" s="1"/>
  <c r="R20" i="39" s="1"/>
  <c r="AO18" i="22"/>
  <c r="AO63" i="22" s="1"/>
  <c r="AP18" i="39" s="1"/>
  <c r="AN19" i="22"/>
  <c r="AN64" i="22" s="1"/>
  <c r="AO19" i="39" s="1"/>
  <c r="AF19" i="22"/>
  <c r="AF64" i="22" s="1"/>
  <c r="AG19" i="39" s="1"/>
  <c r="I16" i="22"/>
  <c r="I61" i="22" s="1"/>
  <c r="J16" i="39" s="1"/>
  <c r="E14" i="22"/>
  <c r="E59" i="22" s="1"/>
  <c r="F14" i="39" s="1"/>
  <c r="F14" i="22"/>
  <c r="F59" i="22" s="1"/>
  <c r="G14" i="39" s="1"/>
  <c r="H13" i="22"/>
  <c r="H58" i="22" s="1"/>
  <c r="I13" i="39" s="1"/>
  <c r="R3" i="22"/>
  <c r="R48" i="22" s="1"/>
  <c r="S3" i="39" s="1"/>
  <c r="X13" i="22"/>
  <c r="X58" i="22" s="1"/>
  <c r="Y13" i="39" s="1"/>
  <c r="P7" i="22"/>
  <c r="P52" i="22" s="1"/>
  <c r="Q7" i="39" s="1"/>
  <c r="S9" i="22"/>
  <c r="S54" i="22" s="1"/>
  <c r="T9" i="39" s="1"/>
  <c r="AQ4" i="22"/>
  <c r="AQ49" i="22" s="1"/>
  <c r="AR4" i="39" s="1"/>
  <c r="T13" i="22"/>
  <c r="T58" i="22" s="1"/>
  <c r="U13" i="39" s="1"/>
  <c r="N10" i="22"/>
  <c r="N55" i="22" s="1"/>
  <c r="O10" i="39" s="1"/>
  <c r="K4" i="22"/>
  <c r="K49" i="22" s="1"/>
  <c r="L4" i="39" s="1"/>
  <c r="C14" i="22"/>
  <c r="C59" i="22" s="1"/>
  <c r="D14" i="39" s="1"/>
  <c r="AC26" i="22"/>
  <c r="AC71" i="22" s="1"/>
  <c r="AD26" i="39" s="1"/>
  <c r="O28" i="22"/>
  <c r="O73" i="22" s="1"/>
  <c r="P28" i="39" s="1"/>
  <c r="F5" i="22"/>
  <c r="F50" i="22" s="1"/>
  <c r="G5" i="39" s="1"/>
  <c r="AN14" i="22"/>
  <c r="AN59" i="22" s="1"/>
  <c r="AO14" i="39" s="1"/>
  <c r="AH17" i="22"/>
  <c r="AH62" i="22" s="1"/>
  <c r="AI17" i="39" s="1"/>
  <c r="D6" i="22"/>
  <c r="D51" i="22" s="1"/>
  <c r="E6" i="39" s="1"/>
  <c r="D21" i="22"/>
  <c r="D66" i="22" s="1"/>
  <c r="E21" i="39" s="1"/>
  <c r="AC9" i="22"/>
  <c r="AC54" i="22" s="1"/>
  <c r="AD9" i="39" s="1"/>
  <c r="AN27" i="22"/>
  <c r="AN72" i="22" s="1"/>
  <c r="AO27" i="39" s="1"/>
  <c r="AK13" i="22"/>
  <c r="AK58" i="22" s="1"/>
  <c r="AL13" i="39" s="1"/>
  <c r="C18" i="22"/>
  <c r="C63" i="22" s="1"/>
  <c r="D18" i="39" s="1"/>
  <c r="AP14" i="22"/>
  <c r="AP59" i="22" s="1"/>
  <c r="AQ14" i="39" s="1"/>
  <c r="AD19" i="22"/>
  <c r="AD64" i="22" s="1"/>
  <c r="AE19" i="39" s="1"/>
  <c r="Z28" i="22"/>
  <c r="Z73" i="22" s="1"/>
  <c r="AA28" i="39" s="1"/>
  <c r="M7" i="22"/>
  <c r="M52" i="22" s="1"/>
  <c r="N7" i="39" s="1"/>
  <c r="C27" i="22"/>
  <c r="C72" i="22" s="1"/>
  <c r="D27" i="39" s="1"/>
  <c r="S23" i="22"/>
  <c r="S68" i="22" s="1"/>
  <c r="T23" i="39" s="1"/>
  <c r="AC10" i="22"/>
  <c r="AC55" i="22" s="1"/>
  <c r="AD10" i="39" s="1"/>
  <c r="X27" i="22"/>
  <c r="X72" i="22" s="1"/>
  <c r="Y27" i="39" s="1"/>
  <c r="AK5" i="22"/>
  <c r="AK50" i="22" s="1"/>
  <c r="AL5" i="39" s="1"/>
  <c r="S7" i="22"/>
  <c r="S52" i="22" s="1"/>
  <c r="T7" i="39" s="1"/>
  <c r="Q11" i="22"/>
  <c r="Q56" i="22" s="1"/>
  <c r="R11" i="39" s="1"/>
  <c r="AM18" i="22"/>
  <c r="AM63" i="22" s="1"/>
  <c r="AN18" i="39" s="1"/>
  <c r="S10" i="22"/>
  <c r="S55" i="22" s="1"/>
  <c r="T10" i="39" s="1"/>
  <c r="AH5" i="22"/>
  <c r="AH50" i="22" s="1"/>
  <c r="AI5" i="39" s="1"/>
  <c r="G4" i="22"/>
  <c r="G49" i="22" s="1"/>
  <c r="H4" i="39" s="1"/>
  <c r="M12" i="22"/>
  <c r="M57" i="22" s="1"/>
  <c r="N12" i="39" s="1"/>
  <c r="AI4" i="22"/>
  <c r="AI49" i="22" s="1"/>
  <c r="AJ4" i="39" s="1"/>
  <c r="K16" i="22"/>
  <c r="K61" i="22" s="1"/>
  <c r="L16" i="39" s="1"/>
  <c r="AB11" i="22"/>
  <c r="AB56" i="22" s="1"/>
  <c r="AC11" i="39" s="1"/>
  <c r="D7" i="22"/>
  <c r="D52" i="22" s="1"/>
  <c r="E7" i="39" s="1"/>
  <c r="AD5" i="22"/>
  <c r="AD50" i="22" s="1"/>
  <c r="AE5" i="39" s="1"/>
  <c r="AG14" i="22"/>
  <c r="AG59" i="22" s="1"/>
  <c r="AH14" i="39" s="1"/>
  <c r="AF17" i="22"/>
  <c r="AF62" i="22" s="1"/>
  <c r="AG17" i="39" s="1"/>
  <c r="AI18" i="22"/>
  <c r="AI63" i="22" s="1"/>
  <c r="AJ18" i="39" s="1"/>
  <c r="AJ5" i="22"/>
  <c r="AJ50" i="22" s="1"/>
  <c r="AK5" i="39" s="1"/>
  <c r="U13" i="22"/>
  <c r="U58" i="22" s="1"/>
  <c r="V13" i="39" s="1"/>
  <c r="AB21" i="22"/>
  <c r="AB66" i="22" s="1"/>
  <c r="AC21" i="39" s="1"/>
  <c r="J29" i="22"/>
  <c r="J74" i="22" s="1"/>
  <c r="K29" i="39" s="1"/>
  <c r="AJ13" i="22"/>
  <c r="AJ58" i="22" s="1"/>
  <c r="AK13" i="39" s="1"/>
  <c r="AP29" i="22"/>
  <c r="AP74" i="22" s="1"/>
  <c r="AQ29" i="39" s="1"/>
  <c r="AN28" i="22"/>
  <c r="AN73" i="22" s="1"/>
  <c r="AO28" i="39" s="1"/>
  <c r="X16" i="22"/>
  <c r="X61" i="22" s="1"/>
  <c r="Y16" i="39" s="1"/>
  <c r="J5" i="22"/>
  <c r="J50" i="22" s="1"/>
  <c r="K5" i="39" s="1"/>
  <c r="Q25" i="22"/>
  <c r="Q70" i="22" s="1"/>
  <c r="R25" i="39" s="1"/>
  <c r="AH29" i="22"/>
  <c r="AH74" i="22" s="1"/>
  <c r="AI29" i="39" s="1"/>
  <c r="J17" i="22"/>
  <c r="J62" i="22" s="1"/>
  <c r="K17" i="39" s="1"/>
  <c r="E22" i="22"/>
  <c r="E67" i="22" s="1"/>
  <c r="F22" i="39" s="1"/>
  <c r="V28" i="22"/>
  <c r="V73" i="22" s="1"/>
  <c r="W28" i="39" s="1"/>
  <c r="O29" i="22"/>
  <c r="O74" i="22" s="1"/>
  <c r="P29" i="39" s="1"/>
  <c r="AB10" i="22"/>
  <c r="AB55" i="22" s="1"/>
  <c r="AC10" i="39" s="1"/>
  <c r="K18" i="22"/>
  <c r="K63" i="22" s="1"/>
  <c r="L18" i="39" s="1"/>
  <c r="Y27" i="22"/>
  <c r="Y72" i="22" s="1"/>
  <c r="Z27" i="39" s="1"/>
  <c r="AA8" i="22"/>
  <c r="AA53" i="22" s="1"/>
  <c r="AB8" i="39" s="1"/>
  <c r="D13" i="22"/>
  <c r="D58" i="22" s="1"/>
  <c r="E13" i="39" s="1"/>
  <c r="D19" i="22"/>
  <c r="D64" i="22" s="1"/>
  <c r="E19" i="39" s="1"/>
  <c r="Z14" i="22"/>
  <c r="Z59" i="22" s="1"/>
  <c r="AA14" i="39" s="1"/>
  <c r="T5" i="22"/>
  <c r="T50" i="22" s="1"/>
  <c r="U5" i="39" s="1"/>
  <c r="Z5" i="22"/>
  <c r="Z50" i="22" s="1"/>
  <c r="AA5" i="39" s="1"/>
  <c r="P10" i="22"/>
  <c r="P55" i="22" s="1"/>
  <c r="Q10" i="39" s="1"/>
  <c r="R26" i="22"/>
  <c r="R71" i="22" s="1"/>
  <c r="S26" i="39" s="1"/>
  <c r="P12" i="22"/>
  <c r="P57" i="22" s="1"/>
  <c r="Q12" i="39" s="1"/>
  <c r="E27" i="22"/>
  <c r="E72" i="22" s="1"/>
  <c r="F27" i="39" s="1"/>
  <c r="F27" i="22"/>
  <c r="F72" i="22" s="1"/>
  <c r="G27" i="39" s="1"/>
  <c r="V18" i="22"/>
  <c r="V63" i="22" s="1"/>
  <c r="W18" i="39" s="1"/>
  <c r="N3" i="22"/>
  <c r="N48" i="22" s="1"/>
  <c r="O3" i="39" s="1"/>
  <c r="AD14" i="22"/>
  <c r="AD59" i="22" s="1"/>
  <c r="AE14" i="39" s="1"/>
  <c r="AJ29" i="22"/>
  <c r="AJ74" i="22" s="1"/>
  <c r="AK29" i="39" s="1"/>
  <c r="AO14" i="22"/>
  <c r="AO59" i="22" s="1"/>
  <c r="AP14" i="39" s="1"/>
  <c r="AB25" i="22"/>
  <c r="AB70" i="22" s="1"/>
  <c r="AC25" i="39" s="1"/>
  <c r="AK29" i="22"/>
  <c r="AK74" i="22" s="1"/>
  <c r="AL29" i="39" s="1"/>
  <c r="AR28" i="22"/>
  <c r="AR73" i="22" s="1"/>
  <c r="AS28" i="39" s="1"/>
  <c r="S8" i="22"/>
  <c r="S53" i="22" s="1"/>
  <c r="T8" i="39" s="1"/>
  <c r="Z19" i="22"/>
  <c r="Z64" i="22" s="1"/>
  <c r="AA19" i="39" s="1"/>
  <c r="AH27" i="22"/>
  <c r="AH72" i="22" s="1"/>
  <c r="AI27" i="39" s="1"/>
  <c r="D29" i="22"/>
  <c r="D74" i="22" s="1"/>
  <c r="E29" i="39" s="1"/>
  <c r="Z16" i="22"/>
  <c r="Z61" i="22" s="1"/>
  <c r="AA16" i="39" s="1"/>
  <c r="AI27" i="22"/>
  <c r="AI72" i="22" s="1"/>
  <c r="AJ27" i="39" s="1"/>
  <c r="AN5" i="22"/>
  <c r="AN50" i="22" s="1"/>
  <c r="AO5" i="39" s="1"/>
  <c r="AC22" i="22"/>
  <c r="AC67" i="22" s="1"/>
  <c r="AD22" i="39" s="1"/>
  <c r="AA6" i="22"/>
  <c r="AA51" i="22" s="1"/>
  <c r="AB6" i="39" s="1"/>
  <c r="G19" i="22"/>
  <c r="G64" i="22" s="1"/>
  <c r="H19" i="39" s="1"/>
  <c r="Y29" i="22"/>
  <c r="Y74" i="22" s="1"/>
  <c r="Z29" i="39" s="1"/>
  <c r="X29" i="22"/>
  <c r="X74" i="22" s="1"/>
  <c r="Y29" i="39" s="1"/>
  <c r="E18" i="22"/>
  <c r="E63" i="22" s="1"/>
  <c r="F18" i="39" s="1"/>
  <c r="F18" i="22"/>
  <c r="F63" i="22" s="1"/>
  <c r="G18" i="39" s="1"/>
  <c r="AI14" i="22"/>
  <c r="AI59" i="22" s="1"/>
  <c r="AJ14" i="39" s="1"/>
  <c r="W13" i="22"/>
  <c r="W58" i="22" s="1"/>
  <c r="X13" i="39" s="1"/>
  <c r="AO5" i="22"/>
  <c r="AO50" i="22" s="1"/>
  <c r="AP5" i="39" s="1"/>
  <c r="O4" i="22"/>
  <c r="O49" i="22" s="1"/>
  <c r="P4" i="39" s="1"/>
  <c r="T17" i="22"/>
  <c r="T62" i="22" s="1"/>
  <c r="U17" i="39" s="1"/>
  <c r="R15" i="22"/>
  <c r="R60" i="22" s="1"/>
  <c r="S15" i="39" s="1"/>
  <c r="AB26" i="22"/>
  <c r="AB71" i="22" s="1"/>
  <c r="AC26" i="39" s="1"/>
  <c r="D8" i="22"/>
  <c r="D53" i="22" s="1"/>
  <c r="E8" i="39" s="1"/>
  <c r="AD16" i="22"/>
  <c r="AD61" i="22" s="1"/>
  <c r="AE16" i="39" s="1"/>
  <c r="Z29" i="22"/>
  <c r="Z74" i="22" s="1"/>
  <c r="AA29" i="39" s="1"/>
  <c r="AA15" i="22"/>
  <c r="AA60" i="22" s="1"/>
  <c r="AB15" i="39" s="1"/>
  <c r="AA25" i="22"/>
  <c r="AA70" i="22" s="1"/>
  <c r="AB25" i="39" s="1"/>
  <c r="F13" i="22"/>
  <c r="F58" i="22" s="1"/>
  <c r="G13" i="39" s="1"/>
  <c r="AC15" i="22"/>
  <c r="AC60" i="22" s="1"/>
  <c r="AD15" i="39" s="1"/>
  <c r="AQ17" i="22"/>
  <c r="AQ62" i="22" s="1"/>
  <c r="AR17" i="39" s="1"/>
  <c r="N25" i="22"/>
  <c r="N70" i="22" s="1"/>
  <c r="O25" i="39" s="1"/>
  <c r="D10" i="22"/>
  <c r="D55" i="22" s="1"/>
  <c r="E10" i="39" s="1"/>
  <c r="S11" i="22"/>
  <c r="S56" i="22" s="1"/>
  <c r="T11" i="39" s="1"/>
  <c r="AR16" i="22"/>
  <c r="AR61" i="22" s="1"/>
  <c r="AS16" i="39" s="1"/>
  <c r="V17" i="22"/>
  <c r="V62" i="22" s="1"/>
  <c r="W17" i="39" s="1"/>
  <c r="C28" i="22"/>
  <c r="C73" i="22" s="1"/>
  <c r="D28" i="39" s="1"/>
  <c r="AQ14" i="22"/>
  <c r="AQ59" i="22" s="1"/>
  <c r="AR14" i="39" s="1"/>
  <c r="M49" i="22"/>
  <c r="N4" i="39" s="1"/>
  <c r="AK19" i="22"/>
  <c r="AK64" i="22" s="1"/>
  <c r="AL19" i="39" s="1"/>
  <c r="J17" i="2" l="1" a="1"/>
  <c r="J17" i="2" s="1"/>
  <c r="AM15" i="2" a="1"/>
  <c r="AM15" i="2" s="1"/>
  <c r="AB19" i="2" a="1"/>
  <c r="AB19" i="2" s="1"/>
  <c r="AM11" i="2" a="1"/>
  <c r="AM11" i="2" s="1"/>
  <c r="AN21" i="2" a="1"/>
  <c r="AN21" i="2" s="1"/>
  <c r="Y21" i="2" a="1"/>
  <c r="Y21" i="2" s="1"/>
  <c r="AL22" i="2" a="1"/>
  <c r="AL22" i="2" s="1"/>
  <c r="L22" i="2" a="1"/>
  <c r="L22" i="2" s="1"/>
  <c r="I9" i="2" a="1"/>
  <c r="I9" i="2" s="1"/>
  <c r="J22" i="2" a="1"/>
  <c r="J22" i="2" s="1"/>
  <c r="O22" i="2" a="1"/>
  <c r="O22" i="2" s="1"/>
  <c r="I19" i="2" a="1"/>
  <c r="I19" i="2" s="1"/>
  <c r="G14" i="2" a="1"/>
  <c r="G14" i="2" s="1"/>
  <c r="AM21" i="2" a="1"/>
  <c r="AM21" i="2" s="1"/>
  <c r="G24" i="2" a="1"/>
  <c r="G24" i="2" s="1"/>
  <c r="W17" i="2" a="1"/>
  <c r="W17" i="2" s="1"/>
  <c r="AG15" i="2" a="1"/>
  <c r="AG15" i="2" s="1"/>
  <c r="M16" i="2" a="1"/>
  <c r="M16" i="2" s="1"/>
  <c r="E16" i="2" a="1"/>
  <c r="E16" i="2" s="1"/>
  <c r="AN20" i="2" a="1"/>
  <c r="AN20" i="2" s="1"/>
  <c r="AK7" i="2" a="1"/>
  <c r="AK7" i="2" s="1"/>
  <c r="K11" i="2" a="1"/>
  <c r="K11" i="2" s="1"/>
  <c r="M26" i="2" a="1"/>
  <c r="M26" i="2" s="1"/>
  <c r="S26" i="2" a="1"/>
  <c r="S26" i="2" s="1"/>
  <c r="U23" i="2" a="1"/>
  <c r="U23" i="2" s="1"/>
  <c r="X10" i="2" a="1"/>
  <c r="X10" i="2" s="1"/>
  <c r="AN12" i="2" a="1"/>
  <c r="AN12" i="2" s="1"/>
  <c r="M10" i="2" a="1"/>
  <c r="M10" i="2" s="1"/>
  <c r="AD10" i="2" a="1"/>
  <c r="AD10" i="2" s="1"/>
  <c r="AJ7" i="2" a="1"/>
  <c r="AJ7" i="2" s="1"/>
  <c r="F25" i="2" a="1"/>
  <c r="F25" i="2" s="1"/>
  <c r="V24" i="2" a="1"/>
  <c r="V24" i="2" s="1"/>
  <c r="AG18" i="2" a="1"/>
  <c r="AG18" i="2" s="1"/>
  <c r="X14" i="2" a="1"/>
  <c r="X14" i="2" s="1"/>
  <c r="AE15" i="2" a="1"/>
  <c r="AE15" i="2" s="1"/>
  <c r="AC15" i="2" a="1"/>
  <c r="AC15" i="2" s="1"/>
  <c r="N19" i="2" a="1"/>
  <c r="N19" i="2" s="1"/>
  <c r="AL4" i="2" a="1"/>
  <c r="AL4" i="2" s="1"/>
  <c r="AA13" i="2" a="1"/>
  <c r="AA13" i="2" s="1"/>
  <c r="AH23" i="2" a="1"/>
  <c r="AH23" i="2" s="1"/>
  <c r="AO2" i="2" a="1"/>
  <c r="AO2" i="2" s="1"/>
  <c r="N2" i="2" a="1"/>
  <c r="N2" i="2" s="1"/>
  <c r="AQ14" i="2" a="1"/>
  <c r="AQ14" i="2" s="1"/>
  <c r="AH12" i="2" a="1"/>
  <c r="AH12" i="2" s="1"/>
  <c r="K14" i="2" a="1"/>
  <c r="K14" i="2" s="1"/>
  <c r="AJ12" i="2" a="1"/>
  <c r="AJ12" i="2" s="1"/>
  <c r="AI10" i="2" a="1"/>
  <c r="AI10" i="2" s="1"/>
  <c r="M21" i="2" a="1"/>
  <c r="M21" i="2" s="1"/>
  <c r="F24" i="2" a="1"/>
  <c r="F24" i="2" s="1"/>
  <c r="AO26" i="2" a="1"/>
  <c r="AO26" i="2" s="1"/>
  <c r="J8" i="2" a="1"/>
  <c r="J8" i="2" s="1"/>
  <c r="AE6" i="2" a="1"/>
  <c r="AE6" i="2" s="1"/>
  <c r="AJ5" i="2" a="1"/>
  <c r="AJ5" i="2" s="1"/>
  <c r="Z6" i="2" a="1"/>
  <c r="Z6" i="2" s="1"/>
  <c r="AJ4" i="2" a="1"/>
  <c r="AJ4" i="2" s="1"/>
  <c r="AB3" i="2" a="1"/>
  <c r="AB3" i="2" s="1"/>
  <c r="P6" i="2" a="1"/>
  <c r="P6" i="2" s="1"/>
  <c r="C16" i="2" a="1"/>
  <c r="C16" i="2" s="1"/>
  <c r="R16" i="2" a="1"/>
  <c r="R16" i="2" s="1"/>
  <c r="K25" i="2" a="1"/>
  <c r="K25" i="2" s="1"/>
  <c r="I10" i="2" a="1"/>
  <c r="I10" i="2" s="1"/>
  <c r="Q8" i="2" a="1"/>
  <c r="Q8" i="2" s="1"/>
  <c r="W7" i="2" a="1"/>
  <c r="W7" i="2" s="1"/>
  <c r="M8" i="2" a="1"/>
  <c r="M8" i="2" s="1"/>
  <c r="AB6" i="2" a="1"/>
  <c r="AB6" i="2" s="1"/>
  <c r="J5" i="2" a="1"/>
  <c r="J5" i="2" s="1"/>
  <c r="L13" i="2" a="1"/>
  <c r="L13" i="2" s="1"/>
  <c r="Z17" i="2" a="1"/>
  <c r="Z17" i="2" s="1"/>
  <c r="AM17" i="2" a="1"/>
  <c r="AM17" i="2" s="1"/>
  <c r="R25" i="2" a="1"/>
  <c r="R25" i="2" s="1"/>
  <c r="D7" i="2" a="1"/>
  <c r="D7" i="2" s="1"/>
  <c r="Z5" i="2" a="1"/>
  <c r="Z5" i="2" s="1"/>
  <c r="AG4" i="2" a="1"/>
  <c r="AG4" i="2" s="1"/>
  <c r="V5" i="2" a="1"/>
  <c r="V5" i="2" s="1"/>
  <c r="T3" i="2" a="1"/>
  <c r="T3" i="2" s="1"/>
  <c r="Z2" i="2" a="1"/>
  <c r="Z2" i="2" s="1"/>
  <c r="M14" i="2" a="1"/>
  <c r="M14" i="2" s="1"/>
  <c r="N13" i="2" a="1"/>
  <c r="N13" i="2" s="1"/>
  <c r="AC14" i="2" a="1"/>
  <c r="AC14" i="2" s="1"/>
  <c r="L26" i="2" a="1"/>
  <c r="L26" i="2" s="1"/>
  <c r="AG22" i="2" a="1"/>
  <c r="AG22" i="2" s="1"/>
  <c r="AH11" i="2" a="1"/>
  <c r="AH11" i="2" s="1"/>
  <c r="W10" i="2" a="1"/>
  <c r="W10" i="2" s="1"/>
  <c r="V9" i="2" a="1"/>
  <c r="V9" i="2" s="1"/>
  <c r="T10" i="2" a="1"/>
  <c r="T10" i="2" s="1"/>
  <c r="AE16" i="2" a="1"/>
  <c r="AE16" i="2" s="1"/>
  <c r="N6" i="2" a="1"/>
  <c r="N6" i="2" s="1"/>
  <c r="AJ25" i="2" a="1"/>
  <c r="AJ25" i="2" s="1"/>
  <c r="F5" i="2" a="1"/>
  <c r="F5" i="2" s="1"/>
  <c r="AI24" i="2" a="1"/>
  <c r="AI24" i="2" s="1"/>
  <c r="AD24" i="2" a="1"/>
  <c r="AD24" i="2" s="1"/>
  <c r="S3" i="2" a="1"/>
  <c r="S3" i="2" s="1"/>
  <c r="AF20" i="2" a="1"/>
  <c r="AF20" i="2" s="1"/>
  <c r="AJ20" i="2" a="1"/>
  <c r="AJ20" i="2" s="1"/>
  <c r="H17" i="2" a="1"/>
  <c r="H17" i="2" s="1"/>
  <c r="Z7" i="2" a="1"/>
  <c r="Z7" i="2" s="1"/>
  <c r="F4" i="2" a="1"/>
  <c r="F4" i="2" s="1"/>
  <c r="AF25" i="2" a="1"/>
  <c r="AF25" i="2" s="1"/>
  <c r="AQ22" i="2" a="1"/>
  <c r="AQ22" i="2" s="1"/>
  <c r="H11" i="2" a="1"/>
  <c r="H11" i="2" s="1"/>
  <c r="Y13" i="2" a="1"/>
  <c r="Y13" i="2" s="1"/>
  <c r="X11" i="2" a="1"/>
  <c r="X11" i="2" s="1"/>
  <c r="O11" i="2" a="1"/>
  <c r="O11" i="2" s="1"/>
  <c r="AA9" i="2" a="1"/>
  <c r="AA9" i="2" s="1"/>
  <c r="H23" i="2" a="1"/>
  <c r="H23" i="2" s="1"/>
  <c r="AH13" i="2" a="1"/>
  <c r="AH13" i="2" s="1"/>
  <c r="D24" i="2" a="1"/>
  <c r="D24" i="2" s="1"/>
  <c r="J25" i="2" a="1"/>
  <c r="J25" i="2" s="1"/>
  <c r="D4" i="2" a="1"/>
  <c r="D4" i="2" s="1"/>
  <c r="AF6" i="2" a="1"/>
  <c r="AF6" i="2" s="1"/>
  <c r="AG3" i="2" a="1"/>
  <c r="AG3" i="2" s="1"/>
  <c r="U10" i="2" a="1"/>
  <c r="U10" i="2" s="1"/>
  <c r="AE17" i="2" a="1"/>
  <c r="AE17" i="2" s="1"/>
  <c r="R26" i="2" a="1"/>
  <c r="R26" i="2" s="1"/>
  <c r="Z26" i="2" a="1"/>
  <c r="Z26" i="2" s="1"/>
  <c r="AF23" i="2" a="1"/>
  <c r="AF23" i="2" s="1"/>
  <c r="AJ9" i="2" a="1"/>
  <c r="AJ9" i="2" s="1"/>
  <c r="M12" i="2" a="1"/>
  <c r="M12" i="2" s="1"/>
  <c r="X9" i="2" a="1"/>
  <c r="X9" i="2" s="1"/>
  <c r="AM4" i="2" a="1"/>
  <c r="AM4" i="2" s="1"/>
  <c r="G6" i="2" a="1"/>
  <c r="G6" i="2" s="1"/>
  <c r="AA22" i="2" a="1"/>
  <c r="AA22" i="2" s="1"/>
  <c r="AN18" i="2" a="1"/>
  <c r="AN18" i="2" s="1"/>
  <c r="AE4" i="2" a="1"/>
  <c r="AE4" i="2" s="1"/>
  <c r="AD3" i="2" a="1"/>
  <c r="AD3" i="2" s="1"/>
  <c r="AK2" i="2" a="1"/>
  <c r="AK2" i="2" s="1"/>
  <c r="D3" i="2" a="1"/>
  <c r="D3" i="2" s="1"/>
  <c r="AB15" i="2" a="1"/>
  <c r="AB15" i="2" s="1"/>
  <c r="AI14" i="2" a="1"/>
  <c r="AI14" i="2" s="1"/>
  <c r="E12" i="2" a="1"/>
  <c r="E12" i="2" s="1"/>
  <c r="AP4" i="2" a="1"/>
  <c r="AP4" i="2" s="1"/>
  <c r="AI5" i="2" a="1"/>
  <c r="AI5" i="2" s="1"/>
  <c r="Q25" i="2" a="1"/>
  <c r="Q25" i="2" s="1"/>
  <c r="AP9" i="2" a="1"/>
  <c r="AP9" i="2" s="1"/>
  <c r="K8" i="2" a="1"/>
  <c r="K8" i="2" s="1"/>
  <c r="O7" i="2" a="1"/>
  <c r="O7" i="2" s="1"/>
  <c r="F8" i="2" a="1"/>
  <c r="F8" i="2" s="1"/>
  <c r="T6" i="2" a="1"/>
  <c r="T6" i="2" s="1"/>
  <c r="C5" i="2" a="1"/>
  <c r="C5" i="2" s="1"/>
  <c r="Z12" i="2" a="1"/>
  <c r="Z12" i="2" s="1"/>
  <c r="T17" i="2" a="1"/>
  <c r="T17" i="2" s="1"/>
  <c r="O5" i="2" a="1"/>
  <c r="O5" i="2" s="1"/>
  <c r="M23" i="2" a="1"/>
  <c r="M23" i="2" s="1"/>
  <c r="T11" i="2" a="1"/>
  <c r="T11" i="2" s="1"/>
  <c r="AQ9" i="2" a="1"/>
  <c r="AQ9" i="2" s="1"/>
  <c r="G9" i="2" a="1"/>
  <c r="G9" i="2" s="1"/>
  <c r="AE9" i="2" a="1"/>
  <c r="AE9" i="2" s="1"/>
  <c r="N8" i="2" a="1"/>
  <c r="N8" i="2" s="1"/>
  <c r="AJ6" i="2" a="1"/>
  <c r="AJ6" i="2" s="1"/>
  <c r="P16" i="2" a="1"/>
  <c r="P16" i="2" s="1"/>
  <c r="H19" i="2" a="1"/>
  <c r="H19" i="2" s="1"/>
  <c r="O19" i="2" a="1"/>
  <c r="O19" i="2" s="1"/>
  <c r="AB26" i="2" a="1"/>
  <c r="AB26" i="2" s="1"/>
  <c r="X8" i="2" a="1"/>
  <c r="X8" i="2" s="1"/>
  <c r="E7" i="2" a="1"/>
  <c r="E7" i="2" s="1"/>
  <c r="J6" i="2" a="1"/>
  <c r="J6" i="2" s="1"/>
  <c r="AO6" i="2" a="1"/>
  <c r="AO6" i="2" s="1"/>
  <c r="I5" i="2" a="1"/>
  <c r="I5" i="2" s="1"/>
  <c r="AP3" i="2" a="1"/>
  <c r="AP3" i="2" s="1"/>
  <c r="Z8" i="2" a="1"/>
  <c r="Z8" i="2" s="1"/>
  <c r="Q16" i="2" a="1"/>
  <c r="Q16" i="2" s="1"/>
  <c r="AD16" i="2" a="1"/>
  <c r="AD16" i="2" s="1"/>
  <c r="AA10" i="2" a="1"/>
  <c r="AA10" i="2" s="1"/>
  <c r="C20" i="2" a="1"/>
  <c r="C20" i="2" s="1"/>
  <c r="W13" i="2" a="1"/>
  <c r="W13" i="2" s="1"/>
  <c r="AM12" i="2" a="1"/>
  <c r="AM12" i="2" s="1"/>
  <c r="AL10" i="2" a="1"/>
  <c r="AL10" i="2" s="1"/>
  <c r="Q11" i="2" a="1"/>
  <c r="Q11" i="2" s="1"/>
  <c r="N10" i="2" a="1"/>
  <c r="N10" i="2" s="1"/>
  <c r="AL5" i="2" a="1"/>
  <c r="AL5" i="2" s="1"/>
  <c r="S14" i="2" a="1"/>
  <c r="S14" i="2" s="1"/>
  <c r="T25" i="2" a="1"/>
  <c r="T25" i="2" s="1"/>
  <c r="AI17" i="2" a="1"/>
  <c r="AI17" i="2" s="1"/>
  <c r="G16" i="2" a="1"/>
  <c r="G16" i="2" s="1"/>
  <c r="I26" i="2" a="1"/>
  <c r="I26" i="2" s="1"/>
  <c r="AB18" i="2" a="1"/>
  <c r="AB18" i="2" s="1"/>
  <c r="W19" i="2" a="1"/>
  <c r="W19" i="2" s="1"/>
  <c r="V19" i="2" a="1"/>
  <c r="V19" i="2" s="1"/>
  <c r="R4" i="2" a="1"/>
  <c r="R4" i="2" s="1"/>
  <c r="H9" i="2" a="1"/>
  <c r="H9" i="2" s="1"/>
  <c r="AK20" i="2" a="1"/>
  <c r="AK20" i="2" s="1"/>
  <c r="Q22" i="2" a="1"/>
  <c r="Q22" i="2" s="1"/>
  <c r="AK24" i="2" a="1"/>
  <c r="AK24" i="2" s="1"/>
  <c r="T5" i="2" a="1"/>
  <c r="T5" i="2" s="1"/>
  <c r="V7" i="2" a="1"/>
  <c r="V7" i="2" s="1"/>
  <c r="U4" i="2" a="1"/>
  <c r="U4" i="2" s="1"/>
  <c r="AB10" i="2" a="1"/>
  <c r="AB10" i="2" s="1"/>
  <c r="AN25" i="2" a="1"/>
  <c r="AN25" i="2" s="1"/>
  <c r="AG16" i="2" a="1"/>
  <c r="AG16" i="2" s="1"/>
  <c r="AF19" i="2" a="1"/>
  <c r="AF19" i="2" s="1"/>
  <c r="AC18" i="2" a="1"/>
  <c r="AC18" i="2" s="1"/>
  <c r="V20" i="2" a="1"/>
  <c r="V20" i="2" s="1"/>
  <c r="F23" i="2" a="1"/>
  <c r="F23" i="2" s="1"/>
  <c r="R23" i="2" a="1"/>
  <c r="R23" i="2" s="1"/>
  <c r="R20" i="2" a="1"/>
  <c r="R20" i="2" s="1"/>
  <c r="V4" i="2" a="1"/>
  <c r="V4" i="2" s="1"/>
  <c r="O15" i="2" a="1"/>
  <c r="O15" i="2" s="1"/>
  <c r="F15" i="2" a="1"/>
  <c r="F15" i="2" s="1"/>
  <c r="AN24" i="2" a="1"/>
  <c r="AN24" i="2" s="1"/>
  <c r="P25" i="2" a="1"/>
  <c r="P25" i="2" s="1"/>
  <c r="P3" i="2" a="1"/>
  <c r="P3" i="2" s="1"/>
  <c r="AP5" i="2" a="1"/>
  <c r="AP5" i="2" s="1"/>
  <c r="R2" i="2" a="1"/>
  <c r="R2" i="2" s="1"/>
  <c r="K9" i="2" a="1"/>
  <c r="K9" i="2" s="1"/>
  <c r="P21" i="2" a="1"/>
  <c r="P21" i="2" s="1"/>
  <c r="B10" i="2" a="1"/>
  <c r="B10" i="2" s="1"/>
  <c r="AB4" i="2" a="1"/>
  <c r="AB4" i="2" s="1"/>
  <c r="V6" i="2" a="1"/>
  <c r="V6" i="2" s="1"/>
  <c r="E5" i="2" a="1"/>
  <c r="E5" i="2" s="1"/>
  <c r="L4" i="2" a="1"/>
  <c r="L4" i="2" s="1"/>
  <c r="AH4" i="2" a="1"/>
  <c r="AH4" i="2" s="1"/>
  <c r="AG2" i="2" a="1"/>
  <c r="AG2" i="2" s="1"/>
  <c r="F2" i="2" a="1"/>
  <c r="F2" i="2" s="1"/>
  <c r="AC13" i="2" a="1"/>
  <c r="AC13" i="2" s="1"/>
  <c r="AA23" i="2" a="1"/>
  <c r="AA23" i="2" s="1"/>
  <c r="AA19" i="2" a="1"/>
  <c r="AA19" i="2" s="1"/>
  <c r="AH7" i="2" a="1"/>
  <c r="AH7" i="2" s="1"/>
  <c r="W21" i="2" a="1"/>
  <c r="W21" i="2" s="1"/>
  <c r="AG21" i="2" a="1"/>
  <c r="AG21" i="2" s="1"/>
  <c r="AI21" i="2" a="1"/>
  <c r="AI21" i="2" s="1"/>
  <c r="AC26" i="2" a="1"/>
  <c r="AC26" i="2" s="1"/>
  <c r="R17" i="2" a="1"/>
  <c r="R17" i="2" s="1"/>
  <c r="F18" i="2" a="1"/>
  <c r="F18" i="2" s="1"/>
  <c r="E18" i="2" a="1"/>
  <c r="E18" i="2" s="1"/>
  <c r="X18" i="2" a="1"/>
  <c r="X18" i="2" s="1"/>
  <c r="AA8" i="2" a="1"/>
  <c r="AA8" i="2" s="1"/>
  <c r="AB22" i="2" a="1"/>
  <c r="AB22" i="2" s="1"/>
  <c r="Q15" i="2" a="1"/>
  <c r="Q15" i="2" s="1"/>
  <c r="AG26" i="2" a="1"/>
  <c r="AG26" i="2" s="1"/>
  <c r="S23" i="2" a="1"/>
  <c r="S23" i="2" s="1"/>
  <c r="X23" i="2" a="1"/>
  <c r="X23" i="2" s="1"/>
  <c r="N21" i="2" a="1"/>
  <c r="N21" i="2" s="1"/>
  <c r="AD4" i="2" a="1"/>
  <c r="AD4" i="2" s="1"/>
  <c r="S22" i="2" a="1"/>
  <c r="S22" i="2" s="1"/>
  <c r="B11" i="2" a="1"/>
  <c r="B11" i="2" s="1"/>
  <c r="Q23" i="2" a="1"/>
  <c r="Q23" i="2" s="1"/>
  <c r="AP22" i="2" a="1"/>
  <c r="AP22" i="2" s="1"/>
  <c r="AG7" i="2" a="1"/>
  <c r="AG7" i="2" s="1"/>
  <c r="AF21" i="2" a="1"/>
  <c r="AF21" i="2" s="1"/>
  <c r="C22" i="2" a="1"/>
  <c r="C22" i="2" s="1"/>
  <c r="AK18" i="2" a="1"/>
  <c r="AK18" i="2" s="1"/>
  <c r="W12" i="2" a="1"/>
  <c r="W12" i="2" s="1"/>
  <c r="C26" i="2" a="1"/>
  <c r="C26" i="2" s="1"/>
  <c r="J20" i="2" a="1"/>
  <c r="J20" i="2" s="1"/>
  <c r="M19" i="2" a="1"/>
  <c r="M19" i="2" s="1"/>
  <c r="AI23" i="2" a="1"/>
  <c r="AI23" i="2" s="1"/>
  <c r="AO22" i="2" a="1"/>
  <c r="AO22" i="2" s="1"/>
  <c r="L23" i="2" a="1"/>
  <c r="L23" i="2" s="1"/>
  <c r="L20" i="2" a="1"/>
  <c r="L20" i="2" s="1"/>
  <c r="N3" i="2" a="1"/>
  <c r="N3" i="2" s="1"/>
  <c r="AB23" i="2" a="1"/>
  <c r="AB23" i="2" s="1"/>
  <c r="AE25" i="2" a="1"/>
  <c r="AE25" i="2" s="1"/>
  <c r="V16" i="2" a="1"/>
  <c r="V16" i="2" s="1"/>
  <c r="AQ7" i="2" a="1"/>
  <c r="AQ7" i="2" s="1"/>
  <c r="W6" i="2" a="1"/>
  <c r="W6" i="2" s="1"/>
  <c r="AB5" i="2" a="1"/>
  <c r="AB5" i="2" s="1"/>
  <c r="R6" i="2" a="1"/>
  <c r="R6" i="2" s="1"/>
  <c r="AC4" i="2" a="1"/>
  <c r="AC4" i="2" s="1"/>
  <c r="U3" i="2" a="1"/>
  <c r="U3" i="2" s="1"/>
  <c r="AA5" i="2" a="1"/>
  <c r="AA5" i="2" s="1"/>
  <c r="AJ15" i="2" a="1"/>
  <c r="AJ15" i="2" s="1"/>
  <c r="H20" i="2" a="1"/>
  <c r="H20" i="2" s="1"/>
  <c r="K21" i="2" a="1"/>
  <c r="K21" i="2" s="1"/>
  <c r="AL12" i="2" a="1"/>
  <c r="AL12" i="2" s="1"/>
  <c r="L12" i="2" a="1"/>
  <c r="L12" i="2" s="1"/>
  <c r="R10" i="2" a="1"/>
  <c r="R10" i="2" s="1"/>
  <c r="AM10" i="2" a="1"/>
  <c r="AM10" i="2" s="1"/>
  <c r="AG9" i="2" a="1"/>
  <c r="AG9" i="2" s="1"/>
  <c r="I8" i="2" a="1"/>
  <c r="I8" i="2" s="1"/>
  <c r="AF17" i="2" a="1"/>
  <c r="AF17" i="2" s="1"/>
  <c r="AO20" i="2" a="1"/>
  <c r="AO20" i="2" s="1"/>
  <c r="AO25" i="2" a="1"/>
  <c r="AO25" i="2" s="1"/>
  <c r="Y14" i="2" a="1"/>
  <c r="Y14" i="2" s="1"/>
  <c r="T14" i="2" a="1"/>
  <c r="T14" i="2" s="1"/>
  <c r="AK13" i="2" a="1"/>
  <c r="AK13" i="2" s="1"/>
  <c r="AJ11" i="2" a="1"/>
  <c r="AJ11" i="2" s="1"/>
  <c r="M13" i="2" a="1"/>
  <c r="M13" i="2" s="1"/>
  <c r="AL11" i="2" a="1"/>
  <c r="AL11" i="2" s="1"/>
  <c r="AH9" i="2" a="1"/>
  <c r="AH9" i="2" s="1"/>
  <c r="AM19" i="2" a="1"/>
  <c r="AM19" i="2" s="1"/>
  <c r="D23" i="2" a="1"/>
  <c r="D23" i="2" s="1"/>
  <c r="AQ25" i="2" a="1"/>
  <c r="AQ25" i="2" s="1"/>
  <c r="C23" i="2" a="1"/>
  <c r="C23" i="2" s="1"/>
  <c r="AA11" i="2" a="1"/>
  <c r="AA11" i="2" s="1"/>
  <c r="J10" i="2" a="1"/>
  <c r="J10" i="2" s="1"/>
  <c r="O9" i="2" a="1"/>
  <c r="O9" i="2" s="1"/>
  <c r="AL9" i="2" a="1"/>
  <c r="AL9" i="2" s="1"/>
  <c r="V8" i="2" a="1"/>
  <c r="V8" i="2" s="1"/>
  <c r="C7" i="2" a="1"/>
  <c r="C7" i="2" s="1"/>
  <c r="W16" i="2" a="1"/>
  <c r="W16" i="2" s="1"/>
  <c r="Z19" i="2" a="1"/>
  <c r="Z19" i="2" s="1"/>
  <c r="U19" i="2" a="1"/>
  <c r="U19" i="2" s="1"/>
  <c r="N22" i="2" a="1"/>
  <c r="N22" i="2" s="1"/>
  <c r="AJ3" i="2" a="1"/>
  <c r="AJ3" i="2" s="1"/>
  <c r="V21" i="2" a="1"/>
  <c r="V21" i="2" s="1"/>
  <c r="O17" i="2" a="1"/>
  <c r="O17" i="2" s="1"/>
  <c r="Z10" i="2" a="1"/>
  <c r="Z10" i="2" s="1"/>
  <c r="T12" i="2" a="1"/>
  <c r="T12" i="2" s="1"/>
  <c r="AJ23" i="2" a="1"/>
  <c r="AJ23" i="2" s="1"/>
  <c r="AM23" i="2" a="1"/>
  <c r="AM23" i="2" s="1"/>
  <c r="AM16" i="2" a="1"/>
  <c r="AM16" i="2" s="1"/>
  <c r="AN15" i="2" a="1"/>
  <c r="AN15" i="2" s="1"/>
  <c r="S16" i="2" a="1"/>
  <c r="S16" i="2" s="1"/>
  <c r="L16" i="2" a="1"/>
  <c r="L16" i="2" s="1"/>
  <c r="Z3" i="2" a="1"/>
  <c r="Z3" i="2" s="1"/>
  <c r="M9" i="2" a="1"/>
  <c r="M9" i="2" s="1"/>
  <c r="G26" i="2" a="1"/>
  <c r="G26" i="2" s="1"/>
  <c r="U22" i="2" a="1"/>
  <c r="U22" i="2" s="1"/>
  <c r="U8" i="2" a="1"/>
  <c r="U8" i="2" s="1"/>
  <c r="D22" i="2" a="1"/>
  <c r="D22" i="2" s="1"/>
  <c r="I22" i="2" a="1"/>
  <c r="I22" i="2" s="1"/>
  <c r="C19" i="2" a="1"/>
  <c r="C19" i="2" s="1"/>
  <c r="AC12" i="2" a="1"/>
  <c r="AC12" i="2" s="1"/>
  <c r="W24" i="2" a="1"/>
  <c r="W24" i="2" s="1"/>
  <c r="D6" i="2" a="1"/>
  <c r="D6" i="2" s="1"/>
  <c r="G25" i="2" a="1"/>
  <c r="G25" i="2" s="1"/>
  <c r="C25" i="2" a="1"/>
  <c r="C25" i="2" s="1"/>
  <c r="AL19" i="2" a="1"/>
  <c r="AL19" i="2" s="1"/>
  <c r="T20" i="2" a="1"/>
  <c r="T20" i="2" s="1"/>
  <c r="X20" i="2" a="1"/>
  <c r="X20" i="2" s="1"/>
  <c r="AK15" i="2" a="1"/>
  <c r="AK15" i="2" s="1"/>
  <c r="O4" i="2" a="1"/>
  <c r="O4" i="2" s="1"/>
  <c r="AO18" i="2" a="1"/>
  <c r="AO18" i="2" s="1"/>
  <c r="AL23" i="2" a="1"/>
  <c r="AL23" i="2" s="1"/>
  <c r="J23" i="2" a="1"/>
  <c r="J23" i="2" s="1"/>
  <c r="AP6" i="2" a="1"/>
  <c r="AP6" i="2" s="1"/>
  <c r="AA21" i="2" a="1"/>
  <c r="AA21" i="2" s="1"/>
  <c r="AL21" i="2" a="1"/>
  <c r="AL21" i="2" s="1"/>
  <c r="AE18" i="2" a="1"/>
  <c r="AE18" i="2" s="1"/>
  <c r="E11" i="2" a="1"/>
  <c r="E11" i="2" s="1"/>
  <c r="N16" i="2" a="1"/>
  <c r="N16" i="2" s="1"/>
  <c r="H13" i="2" a="1"/>
  <c r="H13" i="2" s="1"/>
  <c r="W25" i="2" a="1"/>
  <c r="W25" i="2" s="1"/>
  <c r="AI9" i="2" a="1"/>
  <c r="AI9" i="2" s="1"/>
  <c r="C8" i="2" a="1"/>
  <c r="C8" i="2" s="1"/>
  <c r="G7" i="2" a="1"/>
  <c r="G7" i="2" s="1"/>
  <c r="AM7" i="2" a="1"/>
  <c r="AM7" i="2" s="1"/>
  <c r="M6" i="2" a="1"/>
  <c r="M6" i="2" s="1"/>
  <c r="AK4" i="2" a="1"/>
  <c r="AK4" i="2" s="1"/>
  <c r="AP11" i="2" a="1"/>
  <c r="AP11" i="2" s="1"/>
  <c r="N17" i="2" a="1"/>
  <c r="N17" i="2" s="1"/>
  <c r="K26" i="2" a="1"/>
  <c r="K26" i="2" s="1"/>
  <c r="Y15" i="2" a="1"/>
  <c r="Y15" i="2" s="1"/>
  <c r="N14" i="2" a="1"/>
  <c r="N14" i="2" s="1"/>
  <c r="AE13" i="2" a="1"/>
  <c r="AE13" i="2" s="1"/>
  <c r="AC11" i="2" a="1"/>
  <c r="AC11" i="2" s="1"/>
  <c r="G13" i="2" a="1"/>
  <c r="G13" i="2" s="1"/>
  <c r="AF11" i="2" a="1"/>
  <c r="AF11" i="2" s="1"/>
  <c r="Z9" i="2" a="1"/>
  <c r="Z9" i="2" s="1"/>
  <c r="Y19" i="2" a="1"/>
  <c r="Y19" i="2" s="1"/>
  <c r="AF22" i="2" a="1"/>
  <c r="AF22" i="2" s="1"/>
  <c r="AJ22" i="2" a="1"/>
  <c r="AJ22" i="2" s="1"/>
  <c r="V3" i="2" a="1"/>
  <c r="V3" i="2" s="1"/>
  <c r="AB2" i="2" a="1"/>
  <c r="AB2" i="2" s="1"/>
  <c r="O2" i="2" a="1"/>
  <c r="O2" i="2" s="1"/>
  <c r="F13" i="2" a="1"/>
  <c r="F13" i="2" s="1"/>
  <c r="AB14" i="2" a="1"/>
  <c r="AB14" i="2" s="1"/>
  <c r="I13" i="2" a="1"/>
  <c r="I13" i="2" s="1"/>
  <c r="F11" i="2" a="1"/>
  <c r="F11" i="2" s="1"/>
  <c r="AD21" i="2" a="1"/>
  <c r="AD21" i="2" s="1"/>
  <c r="Z24" i="2" a="1"/>
  <c r="Z24" i="2" s="1"/>
  <c r="AH15" i="2" a="1"/>
  <c r="AH15" i="2" s="1"/>
  <c r="U20" i="2" a="1"/>
  <c r="U20" i="2" s="1"/>
  <c r="J13" i="2" a="1"/>
  <c r="J13" i="2" s="1"/>
  <c r="AF12" i="2" a="1"/>
  <c r="AF12" i="2" s="1"/>
  <c r="AE10" i="2" a="1"/>
  <c r="AE10" i="2" s="1"/>
  <c r="J11" i="2" a="1"/>
  <c r="J11" i="2" s="1"/>
  <c r="G10" i="2" a="1"/>
  <c r="G10" i="2" s="1"/>
  <c r="W8" i="2" a="1"/>
  <c r="W8" i="2" s="1"/>
  <c r="AQ17" i="2" a="1"/>
  <c r="AQ17" i="2" s="1"/>
  <c r="S21" i="2" a="1"/>
  <c r="S21" i="2" s="1"/>
  <c r="AP20" i="2" a="1"/>
  <c r="AP20" i="2" s="1"/>
  <c r="AF15" i="2" a="1"/>
  <c r="AF15" i="2" s="1"/>
  <c r="Y5" i="2" a="1"/>
  <c r="Y5" i="2" s="1"/>
  <c r="X25" i="2" a="1"/>
  <c r="X25" i="2" s="1"/>
  <c r="AD18" i="2" a="1"/>
  <c r="AD18" i="2" s="1"/>
  <c r="D10" i="2" a="1"/>
  <c r="D10" i="2" s="1"/>
  <c r="V14" i="2" a="1"/>
  <c r="V14" i="2" s="1"/>
  <c r="AP25" i="2" a="1"/>
  <c r="AP25" i="2" s="1"/>
  <c r="Z25" i="2" a="1"/>
  <c r="Z25" i="2" s="1"/>
  <c r="AE22" i="2" a="1"/>
  <c r="AE22" i="2" s="1"/>
  <c r="AI11" i="2" a="1"/>
  <c r="AI11" i="2" s="1"/>
  <c r="F14" i="2" a="1"/>
  <c r="F14" i="2" s="1"/>
  <c r="AI12" i="2" a="1"/>
  <c r="AI12" i="2" s="1"/>
  <c r="AK14" i="2" a="1"/>
  <c r="AK14" i="2" s="1"/>
  <c r="AP10" i="2" a="1"/>
  <c r="AP10" i="2" s="1"/>
  <c r="G19" i="2" a="1"/>
  <c r="G19" i="2" s="1"/>
  <c r="AJ24" i="2" a="1"/>
  <c r="AJ24" i="2" s="1"/>
  <c r="AF2" i="2" a="1"/>
  <c r="AF2" i="2" s="1"/>
  <c r="Y20" i="2" a="1"/>
  <c r="Y20" i="2" s="1"/>
  <c r="AE20" i="2" a="1"/>
  <c r="AE20" i="2" s="1"/>
  <c r="D16" i="2" a="1"/>
  <c r="D16" i="2" s="1"/>
  <c r="E6" i="2" a="1"/>
  <c r="E6" i="2" s="1"/>
  <c r="AM9" i="2" a="1"/>
  <c r="AM9" i="2" s="1"/>
  <c r="F19" i="2" a="1"/>
  <c r="F19" i="2" s="1"/>
  <c r="Q17" i="2" a="1"/>
  <c r="Q17" i="2" s="1"/>
  <c r="T26" i="2" a="1"/>
  <c r="T26" i="2" s="1"/>
  <c r="O18" i="2" a="1"/>
  <c r="O18" i="2" s="1"/>
  <c r="K19" i="2" a="1"/>
  <c r="K19" i="2" s="1"/>
  <c r="D19" i="2" a="1"/>
  <c r="D19" i="2" s="1"/>
  <c r="AC23" i="2" a="1"/>
  <c r="AC23" i="2" s="1"/>
  <c r="K6" i="2" a="1"/>
  <c r="K6" i="2" s="1"/>
  <c r="AC19" i="2" a="1"/>
  <c r="AC19" i="2" s="1"/>
  <c r="N25" i="2" a="1"/>
  <c r="N25" i="2" s="1"/>
  <c r="O25" i="2" a="1"/>
  <c r="O25" i="2" s="1"/>
  <c r="AE19" i="2" a="1"/>
  <c r="AE19" i="2" s="1"/>
  <c r="N20" i="2" a="1"/>
  <c r="N20" i="2" s="1"/>
  <c r="S20" i="2" a="1"/>
  <c r="S20" i="2" s="1"/>
  <c r="T15" i="2" a="1"/>
  <c r="T15" i="2" s="1"/>
  <c r="Y2" i="2" a="1"/>
  <c r="Y2" i="2" s="1"/>
  <c r="I16" i="2" a="1"/>
  <c r="I16" i="2" s="1"/>
  <c r="AO3" i="2" a="1"/>
  <c r="AO3" i="2" s="1"/>
  <c r="AQ23" i="2" a="1"/>
  <c r="AQ23" i="2" s="1"/>
  <c r="G11" i="2" a="1"/>
  <c r="G11" i="2" s="1"/>
  <c r="T9" i="2" a="1"/>
  <c r="T9" i="2" s="1"/>
  <c r="AH8" i="2" a="1"/>
  <c r="AH8" i="2" s="1"/>
  <c r="P9" i="2" a="1"/>
  <c r="P9" i="2" s="1"/>
  <c r="AO7" i="2" a="1"/>
  <c r="AO7" i="2" s="1"/>
  <c r="U6" i="2" a="1"/>
  <c r="U6" i="2" s="1"/>
  <c r="Z15" i="2" a="1"/>
  <c r="Z15" i="2" s="1"/>
  <c r="AJ18" i="2" a="1"/>
  <c r="AJ18" i="2" s="1"/>
  <c r="W23" i="2" a="1"/>
  <c r="W23" i="2" s="1"/>
  <c r="H3" i="2" a="1"/>
  <c r="H3" i="2" s="1"/>
  <c r="U2" i="2" a="1"/>
  <c r="U2" i="2" s="1"/>
  <c r="G15" i="2" a="1"/>
  <c r="G15" i="2" s="1"/>
  <c r="AO12" i="2" a="1"/>
  <c r="AO12" i="2" s="1"/>
  <c r="Q14" i="2" a="1"/>
  <c r="Q14" i="2" s="1"/>
  <c r="AQ12" i="2" a="1"/>
  <c r="AQ12" i="2" s="1"/>
  <c r="AO10" i="2" a="1"/>
  <c r="AO10" i="2" s="1"/>
  <c r="R21" i="2" a="1"/>
  <c r="R21" i="2" s="1"/>
  <c r="S24" i="2" a="1"/>
  <c r="S24" i="2" s="1"/>
  <c r="D17" i="2" a="1"/>
  <c r="D17" i="2" s="1"/>
  <c r="X17" i="2" a="1"/>
  <c r="X17" i="2" s="1"/>
  <c r="N4" i="2" a="1"/>
  <c r="N4" i="2" s="1"/>
  <c r="AO11" i="2" a="1"/>
  <c r="AO11" i="2" s="1"/>
  <c r="L18" i="2" a="1"/>
  <c r="L18" i="2" s="1"/>
  <c r="AI6" i="2" a="1"/>
  <c r="AI6" i="2" s="1"/>
  <c r="AN26" i="2" a="1"/>
  <c r="AN26" i="2" s="1"/>
  <c r="AE24" i="2" a="1"/>
  <c r="AE24" i="2" s="1"/>
  <c r="I6" i="2" a="1"/>
  <c r="I6" i="2" s="1"/>
  <c r="L8" i="2" a="1"/>
  <c r="L8" i="2" s="1"/>
  <c r="H5" i="2" a="1"/>
  <c r="H5" i="2" s="1"/>
  <c r="AG11" i="2" a="1"/>
  <c r="AG11" i="2" s="1"/>
  <c r="K24" i="2" a="1"/>
  <c r="K24" i="2" s="1"/>
  <c r="AP24" i="2" a="1"/>
  <c r="AP24" i="2" s="1"/>
  <c r="O26" i="2" a="1"/>
  <c r="O26" i="2" s="1"/>
  <c r="V18" i="2" a="1"/>
  <c r="V18" i="2" s="1"/>
  <c r="P19" i="2" a="1"/>
  <c r="P19" i="2" s="1"/>
  <c r="J19" i="2" a="1"/>
  <c r="J19" i="2" s="1"/>
  <c r="AP23" i="2" a="1"/>
  <c r="AP23" i="2" s="1"/>
  <c r="AF7" i="2" a="1"/>
  <c r="AF7" i="2" s="1"/>
  <c r="P22" i="2" a="1"/>
  <c r="P22" i="2" s="1"/>
  <c r="R22" i="2" a="1"/>
  <c r="R22" i="2" s="1"/>
  <c r="T22" i="2" a="1"/>
  <c r="T22" i="2" s="1"/>
  <c r="L3" i="2" a="1"/>
  <c r="L3" i="2" s="1"/>
  <c r="E17" i="2" a="1"/>
  <c r="E17" i="2" s="1"/>
  <c r="AH17" i="2" a="1"/>
  <c r="AH17" i="2" s="1"/>
  <c r="AB17" i="2" a="1"/>
  <c r="AB17" i="2" s="1"/>
  <c r="AP16" i="2" a="1"/>
  <c r="AP16" i="2" s="1"/>
  <c r="U5" i="2" a="1"/>
  <c r="U5" i="2" s="1"/>
  <c r="U18" i="2" a="1"/>
  <c r="U18" i="2" s="1"/>
  <c r="AA18" i="2" a="1"/>
  <c r="AA18" i="2" s="1"/>
  <c r="AM26" i="2" a="1"/>
  <c r="AM26" i="2" s="1"/>
  <c r="H18" i="2" a="1"/>
  <c r="H18" i="2" s="1"/>
  <c r="E19" i="2" a="1"/>
  <c r="E19" i="2" s="1"/>
  <c r="AL18" i="2" a="1"/>
  <c r="AL18" i="2" s="1"/>
  <c r="G22" i="2" a="1"/>
  <c r="G22" i="2" s="1"/>
  <c r="AA4" i="2" a="1"/>
  <c r="AA4" i="2" s="1"/>
  <c r="Z16" i="2" a="1"/>
  <c r="Z16" i="2" s="1"/>
  <c r="E22" i="2" a="1"/>
  <c r="E22" i="2" s="1"/>
  <c r="AB21" i="2" a="1"/>
  <c r="AB21" i="2" s="1"/>
  <c r="AE12" i="2" a="1"/>
  <c r="AE12" i="2" s="1"/>
  <c r="G12" i="2" a="1"/>
  <c r="G12" i="2" s="1"/>
  <c r="K10" i="2" a="1"/>
  <c r="K10" i="2" s="1"/>
  <c r="AF10" i="2" a="1"/>
  <c r="AF10" i="2" s="1"/>
  <c r="Y9" i="2" a="1"/>
  <c r="Y9" i="2" s="1"/>
  <c r="AP7" i="2" a="1"/>
  <c r="AP7" i="2" s="1"/>
  <c r="Y17" i="2" a="1"/>
  <c r="Y17" i="2" s="1"/>
  <c r="AI20" i="2" a="1"/>
  <c r="AI20" i="2" s="1"/>
  <c r="N18" i="2" a="1"/>
  <c r="N18" i="2" s="1"/>
  <c r="D5" i="2" a="1"/>
  <c r="D5" i="2" s="1"/>
  <c r="AK3" i="2" a="1"/>
  <c r="AK3" i="2" s="1"/>
  <c r="C3" i="2" a="1"/>
  <c r="C3" i="2" s="1"/>
  <c r="K3" i="2" a="1"/>
  <c r="K3" i="2" s="1"/>
  <c r="AI15" i="2" a="1"/>
  <c r="AI15" i="2" s="1"/>
  <c r="AN14" i="2" a="1"/>
  <c r="AN14" i="2" s="1"/>
  <c r="K12" i="2" a="1"/>
  <c r="K12" i="2" s="1"/>
  <c r="AD5" i="2" a="1"/>
  <c r="AD5" i="2" s="1"/>
  <c r="X6" i="2" a="1"/>
  <c r="X6" i="2" s="1"/>
  <c r="X26" i="2" a="1"/>
  <c r="X26" i="2" s="1"/>
  <c r="AK6" i="2" a="1"/>
  <c r="AK6" i="2" s="1"/>
  <c r="S5" i="2" a="1"/>
  <c r="S5" i="2" s="1"/>
  <c r="Z4" i="2" a="1"/>
  <c r="Z4" i="2" s="1"/>
  <c r="N5" i="2" a="1"/>
  <c r="N5" i="2" s="1"/>
  <c r="M3" i="2" a="1"/>
  <c r="M3" i="2" s="1"/>
  <c r="S2" i="2" a="1"/>
  <c r="S2" i="2" s="1"/>
  <c r="AP13" i="2" a="1"/>
  <c r="AP13" i="2" s="1"/>
  <c r="AB12" i="2" a="1"/>
  <c r="AB12" i="2" s="1"/>
  <c r="R14" i="2" a="1"/>
  <c r="R14" i="2" s="1"/>
  <c r="X22" i="2" a="1"/>
  <c r="X22" i="2" s="1"/>
  <c r="AC3" i="2" a="1"/>
  <c r="AC3" i="2" s="1"/>
  <c r="AI2" i="2" a="1"/>
  <c r="AI2" i="2" s="1"/>
  <c r="C2" i="2" a="1"/>
  <c r="C2" i="2" s="1"/>
  <c r="AM13" i="2" a="1"/>
  <c r="AM13" i="2" s="1"/>
  <c r="AL14" i="2" a="1"/>
  <c r="AL14" i="2" s="1"/>
  <c r="O13" i="2" a="1"/>
  <c r="O13" i="2" s="1"/>
  <c r="L11" i="2" a="1"/>
  <c r="L11" i="2" s="1"/>
  <c r="AJ21" i="2" a="1"/>
  <c r="AJ21" i="2" s="1"/>
  <c r="AF24" i="2" a="1"/>
  <c r="AF24" i="2" s="1"/>
  <c r="AJ8" i="2" a="1"/>
  <c r="AJ8" i="2" s="1"/>
  <c r="V26" i="2" a="1"/>
  <c r="V26" i="2" s="1"/>
  <c r="AE8" i="2" a="1"/>
  <c r="AE8" i="2" s="1"/>
  <c r="M18" i="2" a="1"/>
  <c r="M18" i="2" s="1"/>
  <c r="H15" i="2" a="1"/>
  <c r="H15" i="2" s="1"/>
  <c r="Y12" i="2" a="1"/>
  <c r="Y12" i="2" s="1"/>
  <c r="T13" i="2" a="1"/>
  <c r="T13" i="2" s="1"/>
  <c r="W18" i="2" a="1"/>
  <c r="W18" i="2" s="1"/>
  <c r="L14" i="2" a="1"/>
  <c r="L14" i="2" s="1"/>
  <c r="U26" i="2" a="1"/>
  <c r="U26" i="2" s="1"/>
  <c r="Y23" i="2" a="1"/>
  <c r="Y23" i="2" s="1"/>
  <c r="AD23" i="2" a="1"/>
  <c r="AD23" i="2" s="1"/>
  <c r="T21" i="2" a="1"/>
  <c r="T21" i="2" s="1"/>
  <c r="F6" i="2" a="1"/>
  <c r="F6" i="2" s="1"/>
  <c r="AB24" i="2" a="1"/>
  <c r="AB24" i="2" s="1"/>
  <c r="K22" i="2" a="1"/>
  <c r="K22" i="2" s="1"/>
  <c r="N26" i="2" a="1"/>
  <c r="N26" i="2" s="1"/>
  <c r="K17" i="2" a="1"/>
  <c r="K17" i="2" s="1"/>
  <c r="AO17" i="2" a="1"/>
  <c r="AO17" i="2" s="1"/>
  <c r="AN17" i="2" a="1"/>
  <c r="AN17" i="2" s="1"/>
  <c r="G17" i="2" a="1"/>
  <c r="G17" i="2" s="1"/>
  <c r="AN6" i="2" a="1"/>
  <c r="AN6" i="2" s="1"/>
  <c r="AQ20" i="2" a="1"/>
  <c r="AQ20" i="2" s="1"/>
  <c r="AO24" i="2" a="1"/>
  <c r="AO24" i="2" s="1"/>
  <c r="O24" i="2" a="1"/>
  <c r="O24" i="2" s="1"/>
  <c r="G18" i="2" a="1"/>
  <c r="G18" i="2" s="1"/>
  <c r="AH14" i="2" a="1"/>
  <c r="AH14" i="2" s="1"/>
  <c r="F16" i="2" a="1"/>
  <c r="F16" i="2" s="1"/>
  <c r="AL15" i="2" a="1"/>
  <c r="AL15" i="2" s="1"/>
  <c r="AB20" i="2" a="1"/>
  <c r="AB20" i="2" s="1"/>
  <c r="O6" i="2" a="1"/>
  <c r="O6" i="2" s="1"/>
  <c r="AD19" i="2" a="1"/>
  <c r="AD19" i="2" s="1"/>
  <c r="AD22" i="2" a="1"/>
  <c r="AD22" i="2" s="1"/>
  <c r="C9" i="2" a="1"/>
  <c r="C9" i="2" s="1"/>
  <c r="AN16" i="2" a="1"/>
  <c r="AN16" i="2" s="1"/>
  <c r="AC17" i="2" a="1"/>
  <c r="AC17" i="2" s="1"/>
  <c r="U17" i="2" a="1"/>
  <c r="U17" i="2" s="1"/>
  <c r="AA15" i="2" a="1"/>
  <c r="AA15" i="2" s="1"/>
  <c r="E4" i="2" a="1"/>
  <c r="E4" i="2" s="1"/>
  <c r="B26" i="2" a="1"/>
  <c r="B26" i="2" s="1"/>
  <c r="Q26" i="2" a="1"/>
  <c r="Q26" i="2" s="1"/>
  <c r="AO16" i="2" a="1"/>
  <c r="AO16" i="2" s="1"/>
  <c r="H14" i="2" a="1"/>
  <c r="H14" i="2" s="1"/>
  <c r="X13" i="2" a="1"/>
  <c r="X13" i="2" s="1"/>
  <c r="V11" i="2" a="1"/>
  <c r="V11" i="2" s="1"/>
  <c r="O12" i="2" a="1"/>
  <c r="O12" i="2" s="1"/>
  <c r="Y11" i="2" a="1"/>
  <c r="Y11" i="2" s="1"/>
  <c r="S9" i="2" a="1"/>
  <c r="S9" i="2" s="1"/>
  <c r="T19" i="2" a="1"/>
  <c r="T19" i="2" s="1"/>
  <c r="Z22" i="2" a="1"/>
  <c r="Z22" i="2" s="1"/>
  <c r="H26" i="2" a="1"/>
  <c r="H26" i="2" s="1"/>
  <c r="AD6" i="2" a="1"/>
  <c r="AD6" i="2" s="1"/>
  <c r="L5" i="2" a="1"/>
  <c r="L5" i="2" s="1"/>
  <c r="S4" i="2" a="1"/>
  <c r="S4" i="2" s="1"/>
  <c r="AO4" i="2" a="1"/>
  <c r="AO4" i="2" s="1"/>
  <c r="F3" i="2" a="1"/>
  <c r="F3" i="2" s="1"/>
  <c r="L2" i="2" a="1"/>
  <c r="L2" i="2" s="1"/>
  <c r="AI13" i="2" a="1"/>
  <c r="AI13" i="2" s="1"/>
  <c r="C12" i="2" a="1"/>
  <c r="C12" i="2" s="1"/>
  <c r="R13" i="2" a="1"/>
  <c r="R13" i="2" s="1"/>
  <c r="AH26" i="2" a="1"/>
  <c r="AH26" i="2" s="1"/>
  <c r="P8" i="2" a="1"/>
  <c r="P8" i="2" s="1"/>
  <c r="AL6" i="2" a="1"/>
  <c r="AL6" i="2" s="1"/>
  <c r="AQ5" i="2" a="1"/>
  <c r="AQ5" i="2" s="1"/>
  <c r="AH6" i="2" a="1"/>
  <c r="AH6" i="2" s="1"/>
  <c r="AQ4" i="2" a="1"/>
  <c r="AQ4" i="2" s="1"/>
  <c r="AI3" i="2" a="1"/>
  <c r="AI3" i="2" s="1"/>
  <c r="F7" i="2" a="1"/>
  <c r="F7" i="2" s="1"/>
  <c r="K16" i="2" a="1"/>
  <c r="K16" i="2" s="1"/>
  <c r="Y16" i="2" a="1"/>
  <c r="Y16" i="2" s="1"/>
  <c r="T16" i="2" a="1"/>
  <c r="T16" i="2" s="1"/>
  <c r="R5" i="2" a="1"/>
  <c r="R5" i="2" s="1"/>
  <c r="J4" i="2" a="1"/>
  <c r="J4" i="2" s="1"/>
  <c r="Q3" i="2" a="1"/>
  <c r="Q3" i="2" s="1"/>
  <c r="AF3" i="2" a="1"/>
  <c r="AF3" i="2" s="1"/>
  <c r="D2" i="2" a="1"/>
  <c r="D2" i="2" s="1"/>
  <c r="R15" i="2" a="1"/>
  <c r="R15" i="2" s="1"/>
  <c r="X12" i="2" a="1"/>
  <c r="X12" i="2" s="1"/>
  <c r="I7" i="2" a="1"/>
  <c r="I7" i="2" s="1"/>
  <c r="D8" i="2" a="1"/>
  <c r="D8" i="2" s="1"/>
  <c r="AO14" i="2" a="1"/>
  <c r="AO14" i="2" s="1"/>
  <c r="AL24" i="2" a="1"/>
  <c r="AL24" i="2" s="1"/>
  <c r="V10" i="2" a="1"/>
  <c r="V10" i="2" s="1"/>
  <c r="H8" i="2" a="1"/>
  <c r="H8" i="2" s="1"/>
  <c r="C4" i="2" a="1"/>
  <c r="C4" i="2" s="1"/>
  <c r="E15" i="2" a="1"/>
  <c r="E15" i="2" s="1"/>
  <c r="AI25" i="2" a="1"/>
  <c r="AI25" i="2" s="1"/>
  <c r="AQ11" i="2" a="1"/>
  <c r="AQ11" i="2" s="1"/>
  <c r="E20" i="2" a="1"/>
  <c r="E20" i="2" s="1"/>
  <c r="L7" i="2" a="1"/>
  <c r="L7" i="2" s="1"/>
  <c r="H2" i="2" a="1"/>
  <c r="H2" i="2" s="1"/>
  <c r="AC5" i="2" a="1"/>
  <c r="AC5" i="2" s="1"/>
  <c r="P5" i="2" a="1"/>
  <c r="P5" i="2" s="1"/>
  <c r="X5" i="2" a="1"/>
  <c r="X5" i="2" s="1"/>
  <c r="P14" i="2" a="1"/>
  <c r="P14" i="2" s="1"/>
  <c r="J18" i="2" a="1"/>
  <c r="J18" i="2" s="1"/>
  <c r="K18" i="2" a="1"/>
  <c r="K18" i="2" s="1"/>
  <c r="Y24" i="2" a="1"/>
  <c r="Y24" i="2" s="1"/>
  <c r="AC10" i="2" a="1"/>
  <c r="AC10" i="2" s="1"/>
  <c r="AN8" i="2" a="1"/>
  <c r="AN8" i="2" s="1"/>
  <c r="E8" i="2" a="1"/>
  <c r="E8" i="2" s="1"/>
  <c r="AI8" i="2" a="1"/>
  <c r="AI8" i="2" s="1"/>
  <c r="R7" i="2" a="1"/>
  <c r="R7" i="2" s="1"/>
  <c r="AF5" i="2" a="1"/>
  <c r="AF5" i="2" s="1"/>
  <c r="AA14" i="2" a="1"/>
  <c r="AA14" i="2" s="1"/>
  <c r="Q18" i="2" a="1"/>
  <c r="Q18" i="2" s="1"/>
  <c r="L24" i="2" a="1"/>
  <c r="L24" i="2" s="1"/>
  <c r="M22" i="2" a="1"/>
  <c r="M22" i="2" s="1"/>
  <c r="F12" i="2" a="1"/>
  <c r="F12" i="2" s="1"/>
  <c r="N11" i="2" a="1"/>
  <c r="N11" i="2" s="1"/>
  <c r="AK9" i="2" a="1"/>
  <c r="AK9" i="2" s="1"/>
  <c r="S10" i="2" a="1"/>
  <c r="S10" i="2" s="1"/>
  <c r="C15" i="2" a="1"/>
  <c r="C15" i="2" s="1"/>
  <c r="S25" i="2" a="1"/>
  <c r="S25" i="2" s="1"/>
  <c r="U25" i="2" a="1"/>
  <c r="U25" i="2" s="1"/>
  <c r="X19" i="2" a="1"/>
  <c r="X19" i="2" s="1"/>
  <c r="G20" i="2" a="1"/>
  <c r="G20" i="2" s="1"/>
  <c r="M20" i="2" a="1"/>
  <c r="M20" i="2" s="1"/>
  <c r="AG12" i="2" a="1"/>
  <c r="AG12" i="2" s="1"/>
  <c r="V15" i="2" a="1"/>
  <c r="V15" i="2" s="1"/>
  <c r="X24" i="2" a="1"/>
  <c r="X24" i="2" s="1"/>
  <c r="AA20" i="2" a="1"/>
  <c r="AA20" i="2" s="1"/>
  <c r="AQ19" i="2" a="1"/>
  <c r="AQ19" i="2" s="1"/>
  <c r="AF13" i="2" a="1"/>
  <c r="AF13" i="2" s="1"/>
  <c r="N15" i="2" a="1"/>
  <c r="N15" i="2" s="1"/>
  <c r="AD14" i="2" a="1"/>
  <c r="AD14" i="2" s="1"/>
  <c r="S17" i="2" a="1"/>
  <c r="S17" i="2" s="1"/>
  <c r="G2" i="2" a="1"/>
  <c r="G2" i="2" s="1"/>
  <c r="F22" i="2" a="1"/>
  <c r="F22" i="2" s="1"/>
  <c r="AM20" i="2" a="1"/>
  <c r="AM20" i="2" s="1"/>
  <c r="E21" i="2" a="1"/>
  <c r="E21" i="2" s="1"/>
  <c r="T24" i="2" a="1"/>
  <c r="T24" i="2" s="1"/>
  <c r="AD17" i="2" a="1"/>
  <c r="AD17" i="2" s="1"/>
  <c r="T18" i="2" a="1"/>
  <c r="T18" i="2" s="1"/>
  <c r="S18" i="2" a="1"/>
  <c r="S18" i="2" s="1"/>
  <c r="W20" i="2" a="1"/>
  <c r="W20" i="2" s="1"/>
  <c r="P11" i="2" a="1"/>
  <c r="P11" i="2" s="1"/>
  <c r="B19" i="2" a="1"/>
  <c r="B19" i="2" s="1"/>
  <c r="B3" i="2" a="1"/>
  <c r="B3" i="2" s="1"/>
  <c r="B9" i="2" a="1"/>
  <c r="B9" i="2" s="1"/>
  <c r="Q13" i="2" a="1"/>
  <c r="Q13" i="2" s="1"/>
  <c r="B21" i="2" a="1"/>
  <c r="B21" i="2" s="1"/>
  <c r="AA7" i="2" a="1"/>
  <c r="AA7" i="2" s="1"/>
  <c r="I17" i="2" a="1"/>
  <c r="I17" i="2" s="1"/>
  <c r="L19" i="2" a="1"/>
  <c r="L19" i="2" s="1"/>
  <c r="B8" i="2" a="1"/>
  <c r="B8" i="2" s="1"/>
  <c r="R11" i="2" a="1"/>
  <c r="R11" i="2" s="1"/>
  <c r="AC6" i="2" a="1"/>
  <c r="AC6" i="2" s="1"/>
  <c r="S12" i="2" a="1"/>
  <c r="S12" i="2" s="1"/>
  <c r="O8" i="2" a="1"/>
  <c r="O8" i="2" s="1"/>
  <c r="D25" i="2" a="1"/>
  <c r="D25" i="2" s="1"/>
  <c r="T8" i="2" a="1"/>
  <c r="T8" i="2" s="1"/>
  <c r="C18" i="2" a="1"/>
  <c r="C18" i="2" s="1"/>
  <c r="AJ14" i="2" a="1"/>
  <c r="AJ14" i="2" s="1"/>
  <c r="Y3" i="2" a="1"/>
  <c r="Y3" i="2" s="1"/>
  <c r="H7" i="2" a="1"/>
  <c r="H7" i="2" s="1"/>
  <c r="J7" i="2" a="1"/>
  <c r="J7" i="2" s="1"/>
  <c r="K7" i="2" a="1"/>
  <c r="K7" i="2" s="1"/>
  <c r="AC16" i="2" a="1"/>
  <c r="AC16" i="2" s="1"/>
  <c r="AG19" i="2" a="1"/>
  <c r="AG19" i="2" s="1"/>
  <c r="L25" i="2" a="1"/>
  <c r="L25" i="2" s="1"/>
  <c r="W22" i="2" a="1"/>
  <c r="W22" i="2" s="1"/>
  <c r="AN11" i="2" a="1"/>
  <c r="AN11" i="2" s="1"/>
  <c r="AQ10" i="2" a="1"/>
  <c r="AQ10" i="2" s="1"/>
  <c r="AD9" i="2" a="1"/>
  <c r="AD9" i="2" s="1"/>
  <c r="L10" i="2" a="1"/>
  <c r="L10" i="2" s="1"/>
  <c r="AK8" i="2" a="1"/>
  <c r="AK8" i="2" s="1"/>
  <c r="S7" i="2" a="1"/>
  <c r="S7" i="2" s="1"/>
  <c r="AI16" i="2" a="1"/>
  <c r="AI16" i="2" s="1"/>
  <c r="Q20" i="2" a="1"/>
  <c r="Q20" i="2" s="1"/>
  <c r="AI26" i="2" a="1"/>
  <c r="AI26" i="2" s="1"/>
  <c r="AH18" i="2" a="1"/>
  <c r="AH18" i="2" s="1"/>
  <c r="AJ13" i="2" a="1"/>
  <c r="AJ13" i="2" s="1"/>
  <c r="K13" i="2" a="1"/>
  <c r="K13" i="2" s="1"/>
  <c r="I11" i="2" a="1"/>
  <c r="I11" i="2" s="1"/>
  <c r="AD11" i="2" a="1"/>
  <c r="AD11" i="2" s="1"/>
  <c r="I20" i="2" a="1"/>
  <c r="I20" i="2" s="1"/>
  <c r="AK19" i="2" a="1"/>
  <c r="AK19" i="2" s="1"/>
  <c r="D26" i="2" a="1"/>
  <c r="D26" i="2" s="1"/>
  <c r="AP17" i="2" a="1"/>
  <c r="AP17" i="2" s="1"/>
  <c r="AM18" i="2" a="1"/>
  <c r="AM18" i="2" s="1"/>
  <c r="AF18" i="2" a="1"/>
  <c r="AF18" i="2" s="1"/>
  <c r="AP21" i="2" a="1"/>
  <c r="AP21" i="2" s="1"/>
  <c r="AL2" i="2" a="1"/>
  <c r="AL2" i="2" s="1"/>
  <c r="AM6" i="2" a="1"/>
  <c r="AM6" i="2" s="1"/>
  <c r="AQ24" i="2" a="1"/>
  <c r="AQ24" i="2" s="1"/>
  <c r="J24" i="2" a="1"/>
  <c r="J24" i="2" s="1"/>
  <c r="R8" i="2" a="1"/>
  <c r="R8" i="2" s="1"/>
  <c r="Q10" i="2" a="1"/>
  <c r="Q10" i="2" s="1"/>
  <c r="Q7" i="2" a="1"/>
  <c r="Q7" i="2" s="1"/>
  <c r="V13" i="2" a="1"/>
  <c r="V13" i="2" s="1"/>
  <c r="AA2" i="2" a="1"/>
  <c r="AA2" i="2" s="1"/>
  <c r="G23" i="2" a="1"/>
  <c r="G23" i="2" s="1"/>
  <c r="O23" i="2" a="1"/>
  <c r="O23" i="2" s="1"/>
  <c r="T23" i="2" a="1"/>
  <c r="T23" i="2" s="1"/>
  <c r="W15" i="2" a="1"/>
  <c r="W15" i="2" s="1"/>
  <c r="O16" i="2" a="1"/>
  <c r="O16" i="2" s="1"/>
  <c r="AF16" i="2" a="1"/>
  <c r="AF16" i="2" s="1"/>
  <c r="AL16" i="2" a="1"/>
  <c r="AL16" i="2" s="1"/>
  <c r="F10" i="2" a="1"/>
  <c r="F10" i="2" s="1"/>
  <c r="B20" i="2" a="1"/>
  <c r="B20" i="2" s="1"/>
  <c r="B22" i="2" a="1"/>
  <c r="B22" i="2" s="1"/>
  <c r="B24" i="2" a="1"/>
  <c r="B24" i="2" s="1"/>
  <c r="I12" i="2" a="1"/>
  <c r="I12" i="2" s="1"/>
  <c r="AK26" i="2" a="1"/>
  <c r="AK26" i="2" s="1"/>
  <c r="J16" i="2" a="1"/>
  <c r="J16" i="2" s="1"/>
  <c r="J3" i="2" a="1"/>
  <c r="J3" i="2" s="1"/>
  <c r="R12" i="2" a="1"/>
  <c r="R12" i="2" s="1"/>
  <c r="V12" i="2" a="1"/>
  <c r="V12" i="2" s="1"/>
  <c r="S13" i="2" a="1"/>
  <c r="S13" i="2" s="1"/>
  <c r="K23" i="2" a="1"/>
  <c r="K23" i="2" s="1"/>
  <c r="AP2" i="2" a="1"/>
  <c r="AP2" i="2" s="1"/>
  <c r="AN4" i="2" a="1"/>
  <c r="AN4" i="2" s="1"/>
  <c r="AB8" i="2" a="1"/>
  <c r="AB8" i="2" s="1"/>
  <c r="AC8" i="2" a="1"/>
  <c r="AC8" i="2" s="1"/>
  <c r="AD8" i="2" a="1"/>
  <c r="AD8" i="2" s="1"/>
  <c r="P18" i="2" a="1"/>
  <c r="P18" i="2" s="1"/>
  <c r="X21" i="2" a="1"/>
  <c r="X21" i="2" s="1"/>
  <c r="AP26" i="2" a="1"/>
  <c r="AP26" i="2" s="1"/>
  <c r="S19" i="2" a="1"/>
  <c r="S19" i="2" s="1"/>
  <c r="AD13" i="2" a="1"/>
  <c r="AD13" i="2" s="1"/>
  <c r="D13" i="2" a="1"/>
  <c r="D13" i="2" s="1"/>
  <c r="C11" i="2" a="1"/>
  <c r="C11" i="2" s="1"/>
  <c r="W11" i="2" a="1"/>
  <c r="W11" i="2" s="1"/>
  <c r="AH10" i="2" a="1"/>
  <c r="AH10" i="2" s="1"/>
  <c r="AL8" i="2" a="1"/>
  <c r="AL8" i="2" s="1"/>
  <c r="AI18" i="2" a="1"/>
  <c r="AI18" i="2" s="1"/>
  <c r="AK21" i="2" a="1"/>
  <c r="AK21" i="2" s="1"/>
  <c r="AM24" i="2" a="1"/>
  <c r="AM24" i="2" s="1"/>
  <c r="T2" i="2" a="1"/>
  <c r="T2" i="2" s="1"/>
  <c r="M15" i="2" a="1"/>
  <c r="M15" i="2" s="1"/>
  <c r="U14" i="2" a="1"/>
  <c r="U14" i="2" s="1"/>
  <c r="U12" i="2" a="1"/>
  <c r="U12" i="2" s="1"/>
  <c r="AN13" i="2" a="1"/>
  <c r="AN13" i="2" s="1"/>
  <c r="AK22" i="2" a="1"/>
  <c r="AK22" i="2" s="1"/>
  <c r="AM22" i="2" a="1"/>
  <c r="AM22" i="2" s="1"/>
  <c r="P12" i="2" a="1"/>
  <c r="P12" i="2" s="1"/>
  <c r="AH16" i="2" a="1"/>
  <c r="AH16" i="2" s="1"/>
  <c r="V17" i="2" a="1"/>
  <c r="V17" i="2" s="1"/>
  <c r="P17" i="2" a="1"/>
  <c r="P17" i="2" s="1"/>
  <c r="S15" i="2" a="1"/>
  <c r="S15" i="2" s="1"/>
  <c r="AD2" i="2" a="1"/>
  <c r="AD2" i="2" s="1"/>
  <c r="AO8" i="2" a="1"/>
  <c r="AO8" i="2" s="1"/>
  <c r="AQ26" i="2" a="1"/>
  <c r="AQ26" i="2" s="1"/>
  <c r="AA25" i="2" a="1"/>
  <c r="AA25" i="2" s="1"/>
  <c r="C24" i="2" a="1"/>
  <c r="C24" i="2" s="1"/>
  <c r="AL3" i="2" a="1"/>
  <c r="AL3" i="2" s="1"/>
  <c r="AQ21" i="2" a="1"/>
  <c r="AQ21" i="2" s="1"/>
  <c r="AI7" i="2" a="1"/>
  <c r="AI7" i="2" s="1"/>
  <c r="AG24" i="2" a="1"/>
  <c r="AG24" i="2" s="1"/>
  <c r="AD26" i="2" a="1"/>
  <c r="AD26" i="2" s="1"/>
  <c r="AD25" i="2" a="1"/>
  <c r="AD25" i="2" s="1"/>
  <c r="I25" i="2" a="1"/>
  <c r="I25" i="2" s="1"/>
  <c r="J21" i="2" a="1"/>
  <c r="J21" i="2" s="1"/>
  <c r="E13" i="2" a="1"/>
  <c r="E13" i="2" s="1"/>
  <c r="AF14" i="2" a="1"/>
  <c r="AF14" i="2" s="1"/>
  <c r="D14" i="2" a="1"/>
  <c r="D14" i="2" s="1"/>
  <c r="M17" i="2" a="1"/>
  <c r="M17" i="2" s="1"/>
  <c r="AQ13" i="2" a="1"/>
  <c r="AQ13" i="2" s="1"/>
  <c r="B15" i="2" a="1"/>
  <c r="B15" i="2" s="1"/>
  <c r="B16" i="2" a="1"/>
  <c r="B16" i="2" s="1"/>
  <c r="B2" i="2" a="1"/>
  <c r="B2" i="2" s="1"/>
  <c r="W26" i="2" a="1"/>
  <c r="W26" i="2" s="1"/>
  <c r="AG10" i="2" a="1"/>
  <c r="AG10" i="2" s="1"/>
  <c r="AJ19" i="2" a="1"/>
  <c r="AJ19" i="2" s="1"/>
  <c r="B17" i="2" a="1"/>
  <c r="B17" i="2" s="1"/>
  <c r="AG23" i="2" a="1"/>
  <c r="AG23" i="2" s="1"/>
  <c r="AQ18" i="2" a="1"/>
  <c r="AQ18" i="2" s="1"/>
  <c r="Y10" i="2" a="1"/>
  <c r="Y10" i="2" s="1"/>
  <c r="AL17" i="2" a="1"/>
  <c r="AL17" i="2" s="1"/>
  <c r="P10" i="2" a="1"/>
  <c r="P10" i="2" s="1"/>
  <c r="AQ6" i="2" a="1"/>
  <c r="AQ6" i="2" s="1"/>
  <c r="D18" i="2" a="1"/>
  <c r="D18" i="2" s="1"/>
  <c r="Q4" i="2" a="1"/>
  <c r="Q4" i="2" s="1"/>
  <c r="Q6" i="2" a="1"/>
  <c r="Q6" i="2" s="1"/>
  <c r="E10" i="2" a="1"/>
  <c r="E10" i="2" s="1"/>
  <c r="J12" i="2" a="1"/>
  <c r="J12" i="2" s="1"/>
  <c r="H10" i="2" a="1"/>
  <c r="H10" i="2" s="1"/>
  <c r="K20" i="2" a="1"/>
  <c r="K20" i="2" s="1"/>
  <c r="P23" i="2" a="1"/>
  <c r="P23" i="2" s="1"/>
  <c r="E25" i="2" a="1"/>
  <c r="E25" i="2" s="1"/>
  <c r="M2" i="2" a="1"/>
  <c r="M2" i="2" s="1"/>
  <c r="AP14" i="2" a="1"/>
  <c r="AP14" i="2" s="1"/>
  <c r="O14" i="2" a="1"/>
  <c r="O14" i="2" s="1"/>
  <c r="N12" i="2" a="1"/>
  <c r="N12" i="2" s="1"/>
  <c r="AG13" i="2" a="1"/>
  <c r="AG13" i="2" s="1"/>
  <c r="Q12" i="2" a="1"/>
  <c r="Q12" i="2" s="1"/>
  <c r="O10" i="2" a="1"/>
  <c r="O10" i="2" s="1"/>
  <c r="P20" i="2" a="1"/>
  <c r="P20" i="2" s="1"/>
  <c r="V23" i="2" a="1"/>
  <c r="V23" i="2" s="1"/>
  <c r="L21" i="2" a="1"/>
  <c r="L21" i="2" s="1"/>
  <c r="I4" i="2" a="1"/>
  <c r="I4" i="2" s="1"/>
  <c r="O3" i="2" a="1"/>
  <c r="O3" i="2" s="1"/>
  <c r="W2" i="2" a="1"/>
  <c r="W2" i="2" s="1"/>
  <c r="AE2" i="2" a="1"/>
  <c r="AE2" i="2" s="1"/>
  <c r="P15" i="2" a="1"/>
  <c r="P15" i="2" s="1"/>
  <c r="M25" i="2" a="1"/>
  <c r="M25" i="2" s="1"/>
  <c r="AC24" i="2" a="1"/>
  <c r="AC24" i="2" s="1"/>
  <c r="Q19" i="2" a="1"/>
  <c r="Q19" i="2" s="1"/>
  <c r="J14" i="2" a="1"/>
  <c r="J14" i="2" s="1"/>
  <c r="U15" i="2" a="1"/>
  <c r="U15" i="2" s="1"/>
  <c r="L15" i="2" a="1"/>
  <c r="L15" i="2" s="1"/>
  <c r="AP18" i="2" a="1"/>
  <c r="AP18" i="2" s="1"/>
  <c r="W3" i="2" a="1"/>
  <c r="W3" i="2" s="1"/>
  <c r="M24" i="2" a="1"/>
  <c r="M24" i="2" s="1"/>
  <c r="AG20" i="2" a="1"/>
  <c r="AG20" i="2" s="1"/>
  <c r="AC25" i="2" a="1"/>
  <c r="AC25" i="2" s="1"/>
  <c r="AC22" i="2" a="1"/>
  <c r="AC22" i="2" s="1"/>
  <c r="AN22" i="2" a="1"/>
  <c r="AN22" i="2" s="1"/>
  <c r="AN19" i="2" a="1"/>
  <c r="AN19" i="2" s="1"/>
  <c r="H16" i="2" a="1"/>
  <c r="H16" i="2" s="1"/>
  <c r="AK17" i="2" a="1"/>
  <c r="AK17" i="2" s="1"/>
  <c r="Q21" i="2" a="1"/>
  <c r="Q21" i="2" s="1"/>
  <c r="AK25" i="2" a="1"/>
  <c r="AK25" i="2" s="1"/>
  <c r="P26" i="2" a="1"/>
  <c r="P26" i="2" s="1"/>
  <c r="Q24" i="2" a="1"/>
  <c r="Q24" i="2" s="1"/>
  <c r="AD7" i="2" a="1"/>
  <c r="AD7" i="2" s="1"/>
  <c r="AC9" i="2" a="1"/>
  <c r="AC9" i="2" s="1"/>
  <c r="AA6" i="2" a="1"/>
  <c r="AA6" i="2" s="1"/>
  <c r="P13" i="2" a="1"/>
  <c r="P13" i="2" s="1"/>
  <c r="I18" i="2" a="1"/>
  <c r="I18" i="2" s="1"/>
  <c r="B18" i="2" a="1"/>
  <c r="B18" i="2" s="1"/>
  <c r="B6" i="2" a="1"/>
  <c r="B6" i="2" s="1"/>
  <c r="X2" i="2" a="1"/>
  <c r="X2" i="2" s="1"/>
  <c r="V2" i="2" a="1"/>
  <c r="V2" i="2" s="1"/>
  <c r="B5" i="2" a="1"/>
  <c r="B5" i="2" s="1"/>
  <c r="H24" i="2" a="1"/>
  <c r="H24" i="2" s="1"/>
  <c r="M11" i="2" a="1"/>
  <c r="M11" i="2" s="1"/>
  <c r="F17" i="2" a="1"/>
  <c r="F17" i="2" s="1"/>
  <c r="R3" i="2" a="1"/>
  <c r="R3" i="2" s="1"/>
  <c r="S6" i="2" a="1"/>
  <c r="S6" i="2" s="1"/>
  <c r="AE14" i="2" a="1"/>
  <c r="AE14" i="2" s="1"/>
  <c r="D12" i="2" a="1"/>
  <c r="D12" i="2" s="1"/>
  <c r="E3" i="2" a="1"/>
  <c r="E3" i="2" s="1"/>
  <c r="AH5" i="2" a="1"/>
  <c r="AH5" i="2" s="1"/>
  <c r="AL7" i="2" a="1"/>
  <c r="AL7" i="2" s="1"/>
  <c r="Z13" i="2" a="1"/>
  <c r="Z13" i="2" s="1"/>
  <c r="U13" i="2" a="1"/>
  <c r="U13" i="2" s="1"/>
  <c r="S11" i="2" a="1"/>
  <c r="S11" i="2" s="1"/>
  <c r="AO21" i="2" a="1"/>
  <c r="AO21" i="2" s="1"/>
  <c r="H25" i="2" a="1"/>
  <c r="H25" i="2" s="1"/>
  <c r="AC21" i="2" a="1"/>
  <c r="AC21" i="2" s="1"/>
  <c r="AQ3" i="2" a="1"/>
  <c r="AQ3" i="2" s="1"/>
  <c r="I3" i="2" a="1"/>
  <c r="I3" i="2" s="1"/>
  <c r="P2" i="2" a="1"/>
  <c r="P2" i="2" s="1"/>
  <c r="Q2" i="2" a="1"/>
  <c r="Q2" i="2" s="1"/>
  <c r="J15" i="2" a="1"/>
  <c r="J15" i="2" s="1"/>
  <c r="AB13" i="2" a="1"/>
  <c r="AB13" i="2" s="1"/>
  <c r="Z11" i="2" a="1"/>
  <c r="Z11" i="2" s="1"/>
  <c r="AM2" i="2" a="1"/>
  <c r="AM2" i="2" s="1"/>
  <c r="AQ2" i="2" a="1"/>
  <c r="AQ2" i="2" s="1"/>
  <c r="AP12" i="2" a="1"/>
  <c r="AP12" i="2" s="1"/>
  <c r="AN5" i="2" a="1"/>
  <c r="AN5" i="2" s="1"/>
  <c r="AF4" i="2" a="1"/>
  <c r="AF4" i="2" s="1"/>
  <c r="AM3" i="2" a="1"/>
  <c r="AM3" i="2" s="1"/>
  <c r="T4" i="2" a="1"/>
  <c r="T4" i="2" s="1"/>
  <c r="K2" i="2" a="1"/>
  <c r="K2" i="2" s="1"/>
  <c r="Y26" i="2" a="1"/>
  <c r="Y26" i="2" s="1"/>
  <c r="AF26" i="2" a="1"/>
  <c r="AF26" i="2" s="1"/>
  <c r="AO23" i="2" a="1"/>
  <c r="AO23" i="2" s="1"/>
  <c r="F9" i="2" a="1"/>
  <c r="F9" i="2" s="1"/>
  <c r="AB11" i="2" a="1"/>
  <c r="AB11" i="2" s="1"/>
  <c r="G8" i="2" a="1"/>
  <c r="G8" i="2" s="1"/>
  <c r="K4" i="2" a="1"/>
  <c r="K4" i="2" s="1"/>
  <c r="W4" i="2" a="1"/>
  <c r="W4" i="2" s="1"/>
  <c r="Z20" i="2" a="1"/>
  <c r="Z20" i="2" s="1"/>
  <c r="I24" i="2" a="1"/>
  <c r="I24" i="2" s="1"/>
  <c r="W5" i="2" a="1"/>
  <c r="W5" i="2" s="1"/>
  <c r="I21" i="2" a="1"/>
  <c r="I21" i="2" s="1"/>
  <c r="U21" i="2" a="1"/>
  <c r="U21" i="2" s="1"/>
  <c r="AG17" i="2" a="1"/>
  <c r="AG17" i="2" s="1"/>
  <c r="R9" i="2" a="1"/>
  <c r="R9" i="2" s="1"/>
  <c r="AK11" i="2" a="1"/>
  <c r="AK11" i="2" s="1"/>
  <c r="Y7" i="2" a="1"/>
  <c r="Y7" i="2" s="1"/>
  <c r="L17" i="2" a="1"/>
  <c r="L17" i="2" s="1"/>
  <c r="AH25" i="2" a="1"/>
  <c r="AH25" i="2" s="1"/>
  <c r="AK23" i="2" a="1"/>
  <c r="AK23" i="2" s="1"/>
  <c r="AE21" i="2" a="1"/>
  <c r="AE21" i="2" s="1"/>
  <c r="U16" i="2" a="1"/>
  <c r="U16" i="2" s="1"/>
  <c r="AE11" i="2" a="1"/>
  <c r="AE11" i="2" s="1"/>
  <c r="AB9" i="2" a="1"/>
  <c r="AB9" i="2" s="1"/>
  <c r="AH20" i="2" a="1"/>
  <c r="AH20" i="2" s="1"/>
  <c r="D11" i="2" a="1"/>
  <c r="D11" i="2" s="1"/>
  <c r="G21" i="2" a="1"/>
  <c r="G21" i="2" s="1"/>
  <c r="Y8" i="2" a="1"/>
  <c r="Y8" i="2" s="1"/>
  <c r="Q5" i="2" a="1"/>
  <c r="Q5" i="2" s="1"/>
  <c r="AB25" i="2" a="1"/>
  <c r="AB25" i="2" s="1"/>
  <c r="M7" i="2" a="1"/>
  <c r="M7" i="2" s="1"/>
  <c r="H12" i="2" a="1"/>
  <c r="H12" i="2" s="1"/>
  <c r="D15" i="2" a="1"/>
  <c r="D15" i="2" s="1"/>
  <c r="X15" i="2" a="1"/>
  <c r="X15" i="2" s="1"/>
  <c r="AD12" i="2" a="1"/>
  <c r="AD12" i="2" s="1"/>
  <c r="AN7" i="2" a="1"/>
  <c r="AN7" i="2" s="1"/>
  <c r="AG8" i="2" a="1"/>
  <c r="AG8" i="2" s="1"/>
  <c r="AG14" i="2" a="1"/>
  <c r="AG14" i="2" s="1"/>
  <c r="AG5" i="2" a="1"/>
  <c r="AG5" i="2" s="1"/>
  <c r="X4" i="2" a="1"/>
  <c r="X4" i="2" s="1"/>
  <c r="AE3" i="2" a="1"/>
  <c r="AE3" i="2" s="1"/>
  <c r="M4" i="2" a="1"/>
  <c r="M4" i="2" s="1"/>
  <c r="E2" i="2" a="1"/>
  <c r="E2" i="2" s="1"/>
  <c r="AD15" i="2" a="1"/>
  <c r="AD15" i="2" s="1"/>
  <c r="AK12" i="2" a="1"/>
  <c r="AK12" i="2" s="1"/>
  <c r="Q9" i="2" a="1"/>
  <c r="Q9" i="2" s="1"/>
  <c r="U9" i="2" a="1"/>
  <c r="U9" i="2" s="1"/>
  <c r="AL20" i="2" a="1"/>
  <c r="AL20" i="2" s="1"/>
  <c r="AB7" i="2" a="1"/>
  <c r="AB7" i="2" s="1"/>
  <c r="H6" i="2" a="1"/>
  <c r="H6" i="2" s="1"/>
  <c r="M5" i="2" a="1"/>
  <c r="M5" i="2" s="1"/>
  <c r="C6" i="2" a="1"/>
  <c r="C6" i="2" s="1"/>
  <c r="G4" i="2" a="1"/>
  <c r="G4" i="2" s="1"/>
  <c r="AP15" i="2" a="1"/>
  <c r="AP15" i="2" s="1"/>
  <c r="F26" i="2" a="1"/>
  <c r="F26" i="2" s="1"/>
  <c r="V25" i="2" a="1"/>
  <c r="V25" i="2" s="1"/>
  <c r="AC2" i="2" a="1"/>
  <c r="AC2" i="2" s="1"/>
  <c r="Y4" i="2" a="1"/>
  <c r="Y4" i="2" s="1"/>
  <c r="H22" i="2" a="1"/>
  <c r="H22" i="2" s="1"/>
  <c r="D9" i="2" a="1"/>
  <c r="D9" i="2" s="1"/>
  <c r="D20" i="2" a="1"/>
  <c r="D20" i="2" s="1"/>
  <c r="Y25" i="2" a="1"/>
  <c r="Y25" i="2" s="1"/>
  <c r="AG25" i="2" a="1"/>
  <c r="AG25" i="2" s="1"/>
  <c r="R19" i="2" a="1"/>
  <c r="R19" i="2" s="1"/>
  <c r="AP19" i="2" a="1"/>
  <c r="AP19" i="2" s="1"/>
  <c r="AO19" i="2" a="1"/>
  <c r="AO19" i="2" s="1"/>
  <c r="U11" i="2" a="1"/>
  <c r="U11" i="2" s="1"/>
  <c r="E14" i="2" a="1"/>
  <c r="E14" i="2" s="1"/>
  <c r="AM25" i="2" a="1"/>
  <c r="AM25" i="2" s="1"/>
  <c r="I23" i="2" a="1"/>
  <c r="I23" i="2" s="1"/>
  <c r="AH21" i="2" a="1"/>
  <c r="AH21" i="2" s="1"/>
  <c r="F21" i="2" a="1"/>
  <c r="F21" i="2" s="1"/>
  <c r="AJ26" i="2" a="1"/>
  <c r="AJ26" i="2" s="1"/>
  <c r="V22" i="2" a="1"/>
  <c r="V22" i="2" s="1"/>
  <c r="AH22" i="2" a="1"/>
  <c r="AH22" i="2" s="1"/>
  <c r="AH19" i="2" a="1"/>
  <c r="AH19" i="2" s="1"/>
  <c r="AQ15" i="2" a="1"/>
  <c r="AQ15" i="2" s="1"/>
  <c r="B4" i="2" a="1"/>
  <c r="B4" i="2" s="1"/>
  <c r="B23" i="2" a="1"/>
  <c r="B23" i="2" s="1"/>
  <c r="B14" i="2" a="1"/>
  <c r="B14" i="2" s="1"/>
  <c r="Z21" i="2" a="1"/>
  <c r="Z21" i="2" s="1"/>
  <c r="AA26" i="2" a="1"/>
  <c r="AA26" i="2" s="1"/>
  <c r="C17" i="2" a="1"/>
  <c r="C17" i="2" s="1"/>
  <c r="AL25" i="2" a="1"/>
  <c r="AL25" i="2" s="1"/>
  <c r="B7" i="2" a="1"/>
  <c r="B7" i="2" s="1"/>
  <c r="AP8" i="2" a="1"/>
  <c r="AP8" i="2" s="1"/>
  <c r="K5" i="2" a="1"/>
  <c r="K5" i="2" s="1"/>
  <c r="AO15" i="2" a="1"/>
  <c r="AO15" i="2" s="1"/>
  <c r="N7" i="2" a="1"/>
  <c r="N7" i="2" s="1"/>
  <c r="C14" i="2" a="1"/>
  <c r="C14" i="2" s="1"/>
  <c r="AO9" i="2" a="1"/>
  <c r="AO9" i="2" s="1"/>
  <c r="AA24" i="2" a="1"/>
  <c r="AA24" i="2" s="1"/>
  <c r="AF8" i="2" a="1"/>
  <c r="AF8" i="2" s="1"/>
  <c r="I2" i="2" a="1"/>
  <c r="I2" i="2" s="1"/>
  <c r="J2" i="2" a="1"/>
  <c r="J2" i="2" s="1"/>
  <c r="AH2" i="2" a="1"/>
  <c r="AH2" i="2" s="1"/>
  <c r="AJ2" i="2" a="1"/>
  <c r="AJ2" i="2" s="1"/>
  <c r="AO13" i="2" a="1"/>
  <c r="AO13" i="2" s="1"/>
  <c r="AM14" i="2" a="1"/>
  <c r="AM14" i="2" s="1"/>
  <c r="Z23" i="2" a="1"/>
  <c r="Z23" i="2" s="1"/>
  <c r="T7" i="2" a="1"/>
  <c r="T7" i="2" s="1"/>
  <c r="AO5" i="2" a="1"/>
  <c r="AO5" i="2" s="1"/>
  <c r="G5" i="2" a="1"/>
  <c r="G5" i="2" s="1"/>
  <c r="AK5" i="2" a="1"/>
  <c r="AK5" i="2" s="1"/>
  <c r="AH3" i="2" a="1"/>
  <c r="AH3" i="2" s="1"/>
  <c r="AN2" i="2" a="1"/>
  <c r="AN2" i="2" s="1"/>
  <c r="X3" i="2" a="1"/>
  <c r="X3" i="2" s="1"/>
  <c r="I15" i="2" a="1"/>
  <c r="I15" i="2" s="1"/>
  <c r="K15" i="2" a="1"/>
  <c r="K15" i="2" s="1"/>
  <c r="E26" i="2" a="1"/>
  <c r="E26" i="2" s="1"/>
  <c r="L9" i="2" a="1"/>
  <c r="L9" i="2" s="1"/>
  <c r="AC7" i="2" a="1"/>
  <c r="AC7" i="2" s="1"/>
  <c r="AG6" i="2" a="1"/>
  <c r="AG6" i="2" s="1"/>
  <c r="X7" i="2" a="1"/>
  <c r="X7" i="2" s="1"/>
  <c r="AM5" i="2" a="1"/>
  <c r="AM5" i="2" s="1"/>
  <c r="D21" i="2" a="1"/>
  <c r="D21" i="2" s="1"/>
  <c r="O20" i="2" a="1"/>
  <c r="O20" i="2" s="1"/>
  <c r="AH24" i="2" a="1"/>
  <c r="AH24" i="2" s="1"/>
  <c r="AI22" i="2" a="1"/>
  <c r="AI22" i="2" s="1"/>
  <c r="E23" i="2" a="1"/>
  <c r="E23" i="2" s="1"/>
  <c r="F20" i="2" a="1"/>
  <c r="F20" i="2" s="1"/>
  <c r="G3" i="2" a="1"/>
  <c r="G3" i="2" s="1"/>
  <c r="AE26" i="2" a="1"/>
  <c r="AE26" i="2" s="1"/>
  <c r="AB16" i="2" a="1"/>
  <c r="AB16" i="2" s="1"/>
  <c r="Y22" i="2" a="1"/>
  <c r="Y22" i="2" s="1"/>
  <c r="AJ17" i="2" a="1"/>
  <c r="AJ17" i="2" s="1"/>
  <c r="Z18" i="2" a="1"/>
  <c r="Z18" i="2" s="1"/>
  <c r="Y18" i="2" a="1"/>
  <c r="Y18" i="2" s="1"/>
  <c r="AC20" i="2" a="1"/>
  <c r="AC20" i="2" s="1"/>
  <c r="AA12" i="2" a="1"/>
  <c r="AA12" i="2" s="1"/>
  <c r="AE23" i="2" a="1"/>
  <c r="AE23" i="2" s="1"/>
  <c r="AL26" i="2" a="1"/>
  <c r="AL26" i="2" s="1"/>
  <c r="U24" i="2" a="1"/>
  <c r="U24" i="2" s="1"/>
  <c r="P24" i="2" a="1"/>
  <c r="P24" i="2" s="1"/>
  <c r="AI4" i="2" a="1"/>
  <c r="AI4" i="2" s="1"/>
  <c r="C21" i="2" a="1"/>
  <c r="C21" i="2" s="1"/>
  <c r="H21" i="2" a="1"/>
  <c r="H21" i="2" s="1"/>
  <c r="AA17" i="2" a="1"/>
  <c r="AA17" i="2" s="1"/>
  <c r="J9" i="2" a="1"/>
  <c r="J9" i="2" s="1"/>
  <c r="B12" i="2" a="1"/>
  <c r="B12" i="2" s="1"/>
  <c r="B13" i="2" a="1"/>
  <c r="B13" i="2" s="1"/>
  <c r="B25" i="2" a="1"/>
  <c r="B25" i="2" s="1"/>
  <c r="L6" i="2" a="1"/>
  <c r="L6" i="2" s="1"/>
  <c r="AN10" i="2" a="1"/>
  <c r="AN10" i="2" s="1"/>
  <c r="W14" i="2" a="1"/>
  <c r="W14" i="2" s="1"/>
  <c r="AA16" i="2" a="1"/>
  <c r="AA16" i="2" s="1"/>
  <c r="AI19" i="2" a="1"/>
  <c r="AI19" i="2" s="1"/>
  <c r="W9" i="2" a="1"/>
  <c r="W9" i="2" s="1"/>
  <c r="C13" i="2" a="1"/>
  <c r="C13" i="2" s="1"/>
  <c r="AN9" i="2" a="1"/>
  <c r="AN9" i="2" s="1"/>
  <c r="AD20" i="2" a="1"/>
  <c r="AD20" i="2" s="1"/>
  <c r="AE7" i="2" a="1"/>
  <c r="AE7" i="2" s="1"/>
  <c r="AL13" i="2" a="1"/>
  <c r="AL13" i="2" s="1"/>
  <c r="AF9" i="2" a="1"/>
  <c r="AF9" i="2" s="1"/>
  <c r="I14" i="2" a="1"/>
  <c r="I14" i="2" s="1"/>
  <c r="AN3" i="2" a="1"/>
  <c r="AN3" i="2" s="1"/>
  <c r="AA3" i="2" a="1"/>
  <c r="AA3" i="2" s="1"/>
  <c r="H4" i="2" a="1"/>
  <c r="H4" i="2" s="1"/>
  <c r="N9" i="2" a="1"/>
  <c r="N9" i="2" s="1"/>
  <c r="X16" i="2" a="1"/>
  <c r="X16" i="2" s="1"/>
  <c r="AK16" i="2" a="1"/>
  <c r="AK16" i="2" s="1"/>
  <c r="J26" i="2" a="1"/>
  <c r="J26" i="2" s="1"/>
  <c r="AM8" i="2" a="1"/>
  <c r="AM8" i="2" s="1"/>
  <c r="U7" i="2" a="1"/>
  <c r="U7" i="2" s="1"/>
  <c r="Y6" i="2" a="1"/>
  <c r="Y6" i="2" s="1"/>
  <c r="P7" i="2" a="1"/>
  <c r="P7" i="2" s="1"/>
  <c r="AE5" i="2" a="1"/>
  <c r="AE5" i="2" s="1"/>
  <c r="P4" i="2" a="1"/>
  <c r="P4" i="2" s="1"/>
  <c r="C10" i="2" a="1"/>
  <c r="C10" i="2" s="1"/>
  <c r="AJ16" i="2" a="1"/>
  <c r="AJ16" i="2" s="1"/>
  <c r="AQ16" i="2" a="1"/>
  <c r="AQ16" i="2" s="1"/>
  <c r="R24" i="2" a="1"/>
  <c r="R24" i="2" s="1"/>
  <c r="AJ10" i="2" a="1"/>
  <c r="AJ10" i="2" s="1"/>
  <c r="E9" i="2" a="1"/>
  <c r="E9" i="2" s="1"/>
  <c r="S8" i="2" a="1"/>
  <c r="S8" i="2" s="1"/>
  <c r="AQ8" i="2" a="1"/>
  <c r="AQ8" i="2" s="1"/>
  <c r="N23" i="2" a="1"/>
  <c r="N23" i="2" s="1"/>
  <c r="E24" i="2" a="1"/>
  <c r="E24" i="2" s="1"/>
  <c r="AN23" i="2" a="1"/>
  <c r="AN23" i="2" s="1"/>
  <c r="O21" i="2" a="1"/>
  <c r="O21" i="2" s="1"/>
  <c r="R18" i="2" a="1"/>
  <c r="R18" i="2" s="1"/>
  <c r="N24" i="2" a="1"/>
  <c r="N24" i="2" s="1"/>
  <c r="Z14" i="2" a="1"/>
  <c r="Z14" i="2" s="1"/>
  <c r="AK10" i="2" a="1"/>
  <c r="AK10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<sst xmlns="http://schemas.openxmlformats.org/spreadsheetml/2006/main" count="8603" uniqueCount="1064">
  <si>
    <t>FoGPbEaIC Fraction of Goods Purchased by Entity and ISIC Code</t>
  </si>
  <si>
    <t>Source:</t>
  </si>
  <si>
    <t>All Industries</t>
  </si>
  <si>
    <t>see variable io-model/DLIM</t>
  </si>
  <si>
    <t>see variable io-model/BOibC</t>
  </si>
  <si>
    <t>see variable io-model/GAaHEbIC-government</t>
  </si>
  <si>
    <t>see variable io-model/GaHEbIC-household</t>
  </si>
  <si>
    <t>Split for Chemicals/Pharmaceuticals</t>
  </si>
  <si>
    <t>World Input-Output Database</t>
  </si>
  <si>
    <t>National IO Tables</t>
  </si>
  <si>
    <t>http://www.wiod.org/database/niots16</t>
  </si>
  <si>
    <t>Mexico NIOT, 2014</t>
  </si>
  <si>
    <t>Split for All Other ISIC Codes</t>
  </si>
  <si>
    <t>Exiobase</t>
  </si>
  <si>
    <t>Exiobase 3rx, 2016</t>
  </si>
  <si>
    <t>https://zenodo.org/record/2654460#.YEFjHmhKg2w</t>
  </si>
  <si>
    <t>MEX, exports</t>
  </si>
  <si>
    <t>Notes</t>
  </si>
  <si>
    <t>Data Source</t>
  </si>
  <si>
    <t>The OECD input-output tables use ISIC codes that do not map well onto EPS industry categories.</t>
  </si>
  <si>
    <t>The following industry categories are particularly problematic for mapping onto OECD:</t>
  </si>
  <si>
    <t>chemicals (OECD doesn't split out pharmaceuticals)</t>
  </si>
  <si>
    <t>natural gas and petroleum systems</t>
  </si>
  <si>
    <t>coal mining</t>
  </si>
  <si>
    <t>waste management (water + waste)</t>
  </si>
  <si>
    <t>Also, even the industries that are mappable to OECD (such as iron and steel) can be improved by</t>
  </si>
  <si>
    <t>using a more disaggregated data source that (for example) breaks out iron and steel from other metals.</t>
  </si>
  <si>
    <t>Accordingly, we use the variables DLIM and BOIbC to break out the OECD data in several places. See the file io-model/DLIM</t>
  </si>
  <si>
    <t>for more information on the steps to transform a DLIM table into a standard input-output matrix. Ideally, we would use</t>
  </si>
  <si>
    <t>a Total Leontief Inverse matrix rather than a Domestic Leontief Inverse matrix for this step, but our source data does not provide</t>
  </si>
  <si>
    <t>that information.</t>
  </si>
  <si>
    <t>Procedure</t>
  </si>
  <si>
    <t>We calculate the share of each industry's output purchased by each ISIC code, disregarding</t>
  </si>
  <si>
    <t>the cash flow entities that are not assigned ISIC codes, such that the shares assigned to all</t>
  </si>
  <si>
    <t>ISIC codes sum to 100%.  Note that this requires dividing by the total output from each industry</t>
  </si>
  <si>
    <t>to all ISIC codes in the denominator ourselves, since using the "Total Intermediate" column (col OS)</t>
  </si>
  <si>
    <t>from the BEA table introduces too much rounding error, and this is visible in EPS outputs.</t>
  </si>
  <si>
    <t>Then, we separately calculate the share of each industry's output purchased by each of:</t>
  </si>
  <si>
    <t>government, labor and consumers, foreign entities</t>
  </si>
  <si>
    <t>In Vensim, we assign each of these three entities their calculated shares, and assign</t>
  </si>
  <si>
    <t>the remainder to the ISIC codes as specified in this input variable.</t>
  </si>
  <si>
    <t>This skips the assignment of purchases to the energy industries and the non-energy industries</t>
  </si>
  <si>
    <t>category, but since cash flows assigned to those categories are going to get moved into</t>
  </si>
  <si>
    <t>ISIC codes later anyway, it is more accurate to skip this intermediate step of aggregating the</t>
  </si>
  <si>
    <t>cash flows and disaggregating them later.</t>
  </si>
  <si>
    <t>About "Nonenergy Industries" Cash Flow Entity</t>
  </si>
  <si>
    <t>Note that in the "FoGPbEaIC-entity" output tab, we must assign the remaining share (after</t>
  </si>
  <si>
    <t>government, labor and consumers, and foreign entities are calculated) to the "non-energy</t>
  </si>
  <si>
    <t>industries" cash flow entity.  This is to pass a check in the EPS that ensures the equality of</t>
  </si>
  <si>
    <t>cash flows assigned to the "non-energy industries" entity and the separately broken-out</t>
  </si>
  <si>
    <t>ISIC codes that comprise this entity.  It also ensures equality of change in revenues and</t>
  </si>
  <si>
    <t>expenditures in the industry sector.  The assignments here aren't used for sales of energy,</t>
  </si>
  <si>
    <t>so assigning the entire remainder to the non-energy industries cash flow entity, instead of</t>
  </si>
  <si>
    <t>the five energy supplier entities, does not introduce error.</t>
  </si>
  <si>
    <t>OECD Version</t>
  </si>
  <si>
    <t>OECD ISIC</t>
  </si>
  <si>
    <t>ISIC 05</t>
  </si>
  <si>
    <t>05</t>
  </si>
  <si>
    <t>Mining of coal and lignite</t>
  </si>
  <si>
    <t>CONS_ABR: Direct purchases abroad by residents (imports)</t>
  </si>
  <si>
    <t>051</t>
  </si>
  <si>
    <t>Mining of hard coal</t>
  </si>
  <si>
    <t>CONS_NONRES: Direct purchases by non-residents (exports)</t>
  </si>
  <si>
    <t>052</t>
  </si>
  <si>
    <t>Mining of lignite</t>
  </si>
  <si>
    <t>D01T02: Agriculture, hunting, forestry</t>
  </si>
  <si>
    <t>ISIC 06</t>
  </si>
  <si>
    <t>06</t>
  </si>
  <si>
    <t>Extraction of crude petroleum &amp; natural gas</t>
  </si>
  <si>
    <t>D01T03: Agriculture, forestry and fishing</t>
  </si>
  <si>
    <t>ISIC 01T03</t>
  </si>
  <si>
    <t>061</t>
  </si>
  <si>
    <t>Extraction of crude petroleum</t>
  </si>
  <si>
    <t>D03: Fishing and aquaculture</t>
  </si>
  <si>
    <t>062</t>
  </si>
  <si>
    <t>Extraction of natural gas</t>
  </si>
  <si>
    <t>D05T06: Mining and extraction of energy producing products</t>
  </si>
  <si>
    <t>ISIC 07T08</t>
  </si>
  <si>
    <t>07</t>
  </si>
  <si>
    <t>Mining of metal ores</t>
  </si>
  <si>
    <t>D05T06: Mining and quarrying, energy producing products</t>
  </si>
  <si>
    <t>071</t>
  </si>
  <si>
    <t>Mining of iron ores</t>
  </si>
  <si>
    <t>D07T08: Mining and quarrying of non-energy producing products</t>
  </si>
  <si>
    <t>072</t>
  </si>
  <si>
    <t>Mining of non-ferrous metal ores</t>
  </si>
  <si>
    <t>D07T08: Mining and quarrying, non-energy producing products</t>
  </si>
  <si>
    <t>08</t>
  </si>
  <si>
    <t>Other mining and quarrying</t>
  </si>
  <si>
    <t>D09: Mining support service activities</t>
  </si>
  <si>
    <t>ISIC 09</t>
  </si>
  <si>
    <t>081</t>
  </si>
  <si>
    <t>Quarrying of stone, sand and clay</t>
  </si>
  <si>
    <t>D10T12: Food products, beverages and tobacco</t>
  </si>
  <si>
    <t>ISIC 10T12</t>
  </si>
  <si>
    <t>089</t>
  </si>
  <si>
    <t>Mining and quarrying n.e.c.</t>
  </si>
  <si>
    <t>D13T15: Textiles, textile products, leather and footwear</t>
  </si>
  <si>
    <t>ISIC 13T15</t>
  </si>
  <si>
    <t>09</t>
  </si>
  <si>
    <t>Mining support service activities</t>
  </si>
  <si>
    <t>D13T15: Textiles, wearing apparel, leather and related products</t>
  </si>
  <si>
    <t>091</t>
  </si>
  <si>
    <t>Support activities for petroleum</t>
  </si>
  <si>
    <t>D16: Wood and products of wood and cork</t>
  </si>
  <si>
    <t>ISIC 16</t>
  </si>
  <si>
    <t>099</t>
  </si>
  <si>
    <t>Support activities for other mining, quarrying</t>
  </si>
  <si>
    <t>D17T18: Paper products and printing</t>
  </si>
  <si>
    <t>ISIC 17T18</t>
  </si>
  <si>
    <t>0B</t>
  </si>
  <si>
    <t>Mining and quarrying</t>
  </si>
  <si>
    <t>D19: Coke and refined petroleum products</t>
  </si>
  <si>
    <t>ISIC 19</t>
  </si>
  <si>
    <t>35</t>
  </si>
  <si>
    <t>Electricity, gas, steam &amp; air conditioning</t>
  </si>
  <si>
    <t>D20: Chemical and chemical products</t>
  </si>
  <si>
    <t>ISIC 20</t>
  </si>
  <si>
    <t>ISIC 351</t>
  </si>
  <si>
    <t>351</t>
  </si>
  <si>
    <t>Electric power generation, transmission</t>
  </si>
  <si>
    <t>D20T21: Chemicals and pharmaceutical products</t>
  </si>
  <si>
    <t>ISIC 352T353</t>
  </si>
  <si>
    <t>352</t>
  </si>
  <si>
    <t>Manufacture of gas</t>
  </si>
  <si>
    <t>D21: Pharmaceuticals, medicinal chemical and botanical products</t>
  </si>
  <si>
    <t>ISIC 21</t>
  </si>
  <si>
    <t>353</t>
  </si>
  <si>
    <t>Steam and air conditioning supply</t>
  </si>
  <si>
    <t>D22: Rubber and plastic products</t>
  </si>
  <si>
    <t>ISIC 22</t>
  </si>
  <si>
    <t>35D</t>
  </si>
  <si>
    <t>D22: Rubber and plastics products</t>
  </si>
  <si>
    <t>ISIC 36T39</t>
  </si>
  <si>
    <t>36</t>
  </si>
  <si>
    <t>Water collection, treatment and supply</t>
  </si>
  <si>
    <t>D23: Other non-metallic mineral products</t>
  </si>
  <si>
    <t>360</t>
  </si>
  <si>
    <t>D24: Basic metals</t>
  </si>
  <si>
    <t>37</t>
  </si>
  <si>
    <t>Sewerage</t>
  </si>
  <si>
    <t>D25: Fabricated metal products</t>
  </si>
  <si>
    <t>ISIC 25</t>
  </si>
  <si>
    <t>370</t>
  </si>
  <si>
    <t>D26: Computer, electronic and optical equipment</t>
  </si>
  <si>
    <t>ISIC 26</t>
  </si>
  <si>
    <t>38</t>
  </si>
  <si>
    <t>Waste collection,treatment,disposal activities</t>
  </si>
  <si>
    <t>D26: Computer, electronic and optical products</t>
  </si>
  <si>
    <t>381</t>
  </si>
  <si>
    <t>Waste collection</t>
  </si>
  <si>
    <t>D27: Electrical equipment</t>
  </si>
  <si>
    <t>ISIC 27</t>
  </si>
  <si>
    <t>382</t>
  </si>
  <si>
    <t>Waste treatment and disposal</t>
  </si>
  <si>
    <t>D28: Machinery and equipment, nec</t>
  </si>
  <si>
    <t>ISIC 28</t>
  </si>
  <si>
    <t>383</t>
  </si>
  <si>
    <t>Materials recovery</t>
  </si>
  <si>
    <t>D29: Motor vehicles, trailers and semi-trailers</t>
  </si>
  <si>
    <t>ISIC 29</t>
  </si>
  <si>
    <t>39</t>
  </si>
  <si>
    <t>Remediation activities</t>
  </si>
  <si>
    <t>D30: Other transport equipment</t>
  </si>
  <si>
    <t>ISIC 30</t>
  </si>
  <si>
    <t>390</t>
  </si>
  <si>
    <t>D31T33: Manufacturing nec; repair and installation of machinery and equipment</t>
  </si>
  <si>
    <t>ISIC 31T33</t>
  </si>
  <si>
    <t>39E</t>
  </si>
  <si>
    <t>Water supply;sewerage,waste management</t>
  </si>
  <si>
    <t>D31T33: Other manufacturing; repair and installation of machinery and equipment</t>
  </si>
  <si>
    <t>1010</t>
  </si>
  <si>
    <t>Processing/preserving of meat</t>
  </si>
  <si>
    <t>D35: Electricity, gas, steam and air conditioning supply</t>
  </si>
  <si>
    <t>1020</t>
  </si>
  <si>
    <t>Processing/preserving of fish, etc.</t>
  </si>
  <si>
    <t>D35T39: Electricity, gas, water supply, sewerage, waste and remediation services</t>
  </si>
  <si>
    <t>1030</t>
  </si>
  <si>
    <t>Processing/preserving of fruit,vegetables</t>
  </si>
  <si>
    <t>D36T39: Water supply; sewerage, waste management and remediation activities</t>
  </si>
  <si>
    <t>1040</t>
  </si>
  <si>
    <t>Vegetable and animal oils and fats</t>
  </si>
  <si>
    <t>D41T43: Construction</t>
  </si>
  <si>
    <t>ISIC 41T43</t>
  </si>
  <si>
    <t>1050</t>
  </si>
  <si>
    <t>Dairy products</t>
  </si>
  <si>
    <t>D45T47: Wholesale and retail trade; repair of motor vehicles</t>
  </si>
  <si>
    <t>ISIC 45T47</t>
  </si>
  <si>
    <t>106</t>
  </si>
  <si>
    <t>Grain mill products,starches and starch products</t>
  </si>
  <si>
    <t>D49: Land transport and transport via pipelines</t>
  </si>
  <si>
    <t>1061</t>
  </si>
  <si>
    <t>Grain mill products</t>
  </si>
  <si>
    <t>D49T53: Transportation and storage</t>
  </si>
  <si>
    <t>ISIC 49T53</t>
  </si>
  <si>
    <t>1062</t>
  </si>
  <si>
    <t>Starches and starch products</t>
  </si>
  <si>
    <t>D50: Water transport</t>
  </si>
  <si>
    <t>107</t>
  </si>
  <si>
    <t>Other food products</t>
  </si>
  <si>
    <t>D51: Air transport</t>
  </si>
  <si>
    <t>1071</t>
  </si>
  <si>
    <t>Bakery products</t>
  </si>
  <si>
    <t>D52: Warehousing and support activities for transportation</t>
  </si>
  <si>
    <t>1072</t>
  </si>
  <si>
    <t>Sugar</t>
  </si>
  <si>
    <t>D53: Postal and courier activities</t>
  </si>
  <si>
    <t>1073</t>
  </si>
  <si>
    <t>Cocoa, chocolate and sugar confectionery</t>
  </si>
  <si>
    <t>D55T56: Accommodation and food service activities</t>
  </si>
  <si>
    <t>ISIC 55T56</t>
  </si>
  <si>
    <t>1074</t>
  </si>
  <si>
    <t>Macaroni, noodles, couscous, etc.</t>
  </si>
  <si>
    <t>D55T56: Accomodation and food services</t>
  </si>
  <si>
    <t>1075</t>
  </si>
  <si>
    <t>Prepared meals and dishes</t>
  </si>
  <si>
    <t>D58T60: Publishing, audiovisual and broadcasting activities</t>
  </si>
  <si>
    <t>ISIC 58T60</t>
  </si>
  <si>
    <t>1079</t>
  </si>
  <si>
    <t>Other food products n.e.c.</t>
  </si>
  <si>
    <t>D61: Telecommunications</t>
  </si>
  <si>
    <t>ISIC 61</t>
  </si>
  <si>
    <t>1080</t>
  </si>
  <si>
    <t>Prepared animal feeds</t>
  </si>
  <si>
    <t>D62T63: IT and other information services</t>
  </si>
  <si>
    <t>ISIC 62T63</t>
  </si>
  <si>
    <t>110</t>
  </si>
  <si>
    <t>Beverages</t>
  </si>
  <si>
    <t>D64T66: Financial and insurance activities</t>
  </si>
  <si>
    <t>ISIC 64T66</t>
  </si>
  <si>
    <t>1101</t>
  </si>
  <si>
    <t>Distilling, rectifying and blending of spirits</t>
  </si>
  <si>
    <t>D68: Real estate activities</t>
  </si>
  <si>
    <t>ISIC 68</t>
  </si>
  <si>
    <t>1102</t>
  </si>
  <si>
    <t>Wines</t>
  </si>
  <si>
    <t>D69T75: Professional, scientific and technical activities</t>
  </si>
  <si>
    <t>1103</t>
  </si>
  <si>
    <t>Malt liquors and malt</t>
  </si>
  <si>
    <t>D69T82: Other business sector services</t>
  </si>
  <si>
    <t>ISIC 69T82</t>
  </si>
  <si>
    <t>1104</t>
  </si>
  <si>
    <t>Soft drinks,mineral waters,other bottled waters</t>
  </si>
  <si>
    <t>D77T82: Administrative and support services</t>
  </si>
  <si>
    <t>1200</t>
  </si>
  <si>
    <t>Tobacco products</t>
  </si>
  <si>
    <t>D84: Public admin. and defence; compulsory social security</t>
  </si>
  <si>
    <t>131</t>
  </si>
  <si>
    <t>Spinning, weaving and finishing of textiles</t>
  </si>
  <si>
    <t>D84: Public administration and defence; compulsory social security</t>
  </si>
  <si>
    <t>ISIC 84</t>
  </si>
  <si>
    <t>1311</t>
  </si>
  <si>
    <t>Preparation and spinning of textile fibres</t>
  </si>
  <si>
    <t>D85: Education</t>
  </si>
  <si>
    <t>ISIC 85</t>
  </si>
  <si>
    <t>1312</t>
  </si>
  <si>
    <t>Weaving of textiles</t>
  </si>
  <si>
    <t>D86T88: Human health and social work</t>
  </si>
  <si>
    <t>1313</t>
  </si>
  <si>
    <t>Finishing of textiles</t>
  </si>
  <si>
    <t>D86T88: Human health and social work activities</t>
  </si>
  <si>
    <t>ISIC 86T88</t>
  </si>
  <si>
    <t>139</t>
  </si>
  <si>
    <t>Other textiles</t>
  </si>
  <si>
    <t>D90T93: Arts, entertainment and recreation</t>
  </si>
  <si>
    <t>1391</t>
  </si>
  <si>
    <t>Knitted and crocheted fabrics</t>
  </si>
  <si>
    <t>D90T96: Arts, entertainment, recreation and other service activities</t>
  </si>
  <si>
    <t>ISIC 90T96</t>
  </si>
  <si>
    <t>1392</t>
  </si>
  <si>
    <t>Made-up textile articles, except apparel</t>
  </si>
  <si>
    <t>D94T96: Other service activities</t>
  </si>
  <si>
    <t>1393</t>
  </si>
  <si>
    <t>Carpets and rugs</t>
  </si>
  <si>
    <t>D97T98: Activities of households as employers; undifferentiated goods- and services-producing activities of households for own use</t>
  </si>
  <si>
    <t>ISIC 97T98</t>
  </si>
  <si>
    <t>1394</t>
  </si>
  <si>
    <t>Cordage, rope, twine and netting</t>
  </si>
  <si>
    <t>D97T98: Private households with employed persons</t>
  </si>
  <si>
    <t>1399</t>
  </si>
  <si>
    <t>Other textiles n.e.c.</t>
  </si>
  <si>
    <t>EXPO: Exports (cross border)</t>
  </si>
  <si>
    <t>1410</t>
  </si>
  <si>
    <t>Wearing apparel, except fur apparel</t>
  </si>
  <si>
    <t>GFCF: Gross Fixed Capital Formation</t>
  </si>
  <si>
    <t>1420</t>
  </si>
  <si>
    <t>Articles of fur</t>
  </si>
  <si>
    <t>GGFC: Final consumption expenditure of general government</t>
  </si>
  <si>
    <t>1430</t>
  </si>
  <si>
    <t>Knitted and crocheted apparel</t>
  </si>
  <si>
    <t>HFCE: Final consumption expenditure of households</t>
  </si>
  <si>
    <t>151</t>
  </si>
  <si>
    <t>Leather;luggage,handbags,saddlery,harness;fur</t>
  </si>
  <si>
    <t>IMPO: Imports (cross border)</t>
  </si>
  <si>
    <t>1511</t>
  </si>
  <si>
    <t>Tanning/dressing of leather; dressing of fur</t>
  </si>
  <si>
    <t>INVNT: Changes in inventories</t>
  </si>
  <si>
    <t>1512</t>
  </si>
  <si>
    <t>Luggage,handbags,etc.;saddlery/harness</t>
  </si>
  <si>
    <t>NPISH: Final consumption expenditure of non-profit institutions serving households</t>
  </si>
  <si>
    <t>1520</t>
  </si>
  <si>
    <t>Footwear</t>
  </si>
  <si>
    <t>1610</t>
  </si>
  <si>
    <t>Sawmilling and planing of wood</t>
  </si>
  <si>
    <t>162</t>
  </si>
  <si>
    <t>Wood products, cork, straw, plaiting materials</t>
  </si>
  <si>
    <t>1621</t>
  </si>
  <si>
    <t>Veneer sheets and wood-based panels</t>
  </si>
  <si>
    <t>1622</t>
  </si>
  <si>
    <t>Builders' carpentry and joinery</t>
  </si>
  <si>
    <t>1623</t>
  </si>
  <si>
    <t>Wooden containers</t>
  </si>
  <si>
    <t>1629</t>
  </si>
  <si>
    <t>Other wood products;articles of cork,straw</t>
  </si>
  <si>
    <t>170</t>
  </si>
  <si>
    <t>Paper and paper products</t>
  </si>
  <si>
    <t>1701</t>
  </si>
  <si>
    <t>Pulp, paper and paperboard</t>
  </si>
  <si>
    <t>1702</t>
  </si>
  <si>
    <t>Corrugated paper and paperboard</t>
  </si>
  <si>
    <t>1709</t>
  </si>
  <si>
    <t>Other articles of paper and paperboard</t>
  </si>
  <si>
    <t>181</t>
  </si>
  <si>
    <t>Printing and service activities related to printing</t>
  </si>
  <si>
    <t>1811</t>
  </si>
  <si>
    <t>Printing</t>
  </si>
  <si>
    <t>1812</t>
  </si>
  <si>
    <t>Service activities related to printing</t>
  </si>
  <si>
    <t>1820</t>
  </si>
  <si>
    <t>Reproduction of recorded media</t>
  </si>
  <si>
    <t>1910</t>
  </si>
  <si>
    <t>Coke oven products</t>
  </si>
  <si>
    <t>1920</t>
  </si>
  <si>
    <t>Refined petroleum products</t>
  </si>
  <si>
    <t>201</t>
  </si>
  <si>
    <t>Basic chemicals,fertilizers, etc.</t>
  </si>
  <si>
    <t>2011</t>
  </si>
  <si>
    <t>Basic chemicals</t>
  </si>
  <si>
    <t>2012</t>
  </si>
  <si>
    <t>Fertilizers and nitrogen compounds</t>
  </si>
  <si>
    <t>2013</t>
  </si>
  <si>
    <t>Plastics and synthetic rubber in primary forms</t>
  </si>
  <si>
    <t>202</t>
  </si>
  <si>
    <t>Other chemical products</t>
  </si>
  <si>
    <t>2021</t>
  </si>
  <si>
    <t>Pesticides and other agrochemical products</t>
  </si>
  <si>
    <t>2022</t>
  </si>
  <si>
    <t>Paints,varnishes;printing ink and mastics</t>
  </si>
  <si>
    <t>2023</t>
  </si>
  <si>
    <t>Soap,cleaning and cosmetic preparations</t>
  </si>
  <si>
    <t>2029</t>
  </si>
  <si>
    <t>Other chemical products n.e.c.</t>
  </si>
  <si>
    <t>2030</t>
  </si>
  <si>
    <t>Man-made fibres</t>
  </si>
  <si>
    <t>2100</t>
  </si>
  <si>
    <t>Pharmaceuticals,medicinal chemicals, etc.</t>
  </si>
  <si>
    <t>221</t>
  </si>
  <si>
    <t>Rubber products</t>
  </si>
  <si>
    <t>2211</t>
  </si>
  <si>
    <t>Rubber tyres and tubes</t>
  </si>
  <si>
    <t>2219</t>
  </si>
  <si>
    <t>Other rubber products</t>
  </si>
  <si>
    <t>2220</t>
  </si>
  <si>
    <t>Plastics products</t>
  </si>
  <si>
    <t>ISIC 231</t>
  </si>
  <si>
    <t>2310</t>
  </si>
  <si>
    <t>Glass and glass products</t>
  </si>
  <si>
    <t>ISIC 239</t>
  </si>
  <si>
    <t>239</t>
  </si>
  <si>
    <t>Non-metallic mineral products n.e.c.</t>
  </si>
  <si>
    <t>2391</t>
  </si>
  <si>
    <t>Refractory products</t>
  </si>
  <si>
    <t>2392</t>
  </si>
  <si>
    <t>Clay building materials</t>
  </si>
  <si>
    <t>2393</t>
  </si>
  <si>
    <t>Other porcelain and ceramic products</t>
  </si>
  <si>
    <t>2394</t>
  </si>
  <si>
    <t>Cement, lime and plaster</t>
  </si>
  <si>
    <t>2395</t>
  </si>
  <si>
    <t>Articles of concrete, cement and plaster</t>
  </si>
  <si>
    <t>2396</t>
  </si>
  <si>
    <t>Cutting, shaping and finishing of stone</t>
  </si>
  <si>
    <t>2399</t>
  </si>
  <si>
    <t>Other non-metallic mineral products n.e.c.</t>
  </si>
  <si>
    <t>ISIC 241</t>
  </si>
  <si>
    <t>2410</t>
  </si>
  <si>
    <t>Basic iron and steel</t>
  </si>
  <si>
    <t>ISIC 242</t>
  </si>
  <si>
    <t>2420</t>
  </si>
  <si>
    <t>Basic precious and other non-ferrous metals</t>
  </si>
  <si>
    <t>243</t>
  </si>
  <si>
    <t>Casting of metals</t>
  </si>
  <si>
    <t>2431</t>
  </si>
  <si>
    <t>Casting of iron and steel</t>
  </si>
  <si>
    <t>2432</t>
  </si>
  <si>
    <t>Casting of non-ferrous metals</t>
  </si>
  <si>
    <t>251</t>
  </si>
  <si>
    <t>Struct.metal products, tanks, reservoirs</t>
  </si>
  <si>
    <t>2511</t>
  </si>
  <si>
    <t>Structural metal products</t>
  </si>
  <si>
    <t>2512</t>
  </si>
  <si>
    <t>Tanks, reservoirs and containers of metal</t>
  </si>
  <si>
    <t>2513</t>
  </si>
  <si>
    <t>Steam generators, excl. hot water boilers</t>
  </si>
  <si>
    <t>2520</t>
  </si>
  <si>
    <t>Weapons and ammunition</t>
  </si>
  <si>
    <t>259</t>
  </si>
  <si>
    <t>Other metal products;metal working services</t>
  </si>
  <si>
    <t>2591</t>
  </si>
  <si>
    <t>Forging,pressing,stamping,roll-forming of metal</t>
  </si>
  <si>
    <t>2592</t>
  </si>
  <si>
    <t>Treatment and coating of metals; machining</t>
  </si>
  <si>
    <t>2593</t>
  </si>
  <si>
    <t>Cutlery, hand tools and general hardware</t>
  </si>
  <si>
    <t>2599</t>
  </si>
  <si>
    <t>Other fabricated metal products n.e.c.</t>
  </si>
  <si>
    <t>2610</t>
  </si>
  <si>
    <t>Electronic components and boards</t>
  </si>
  <si>
    <t>2620</t>
  </si>
  <si>
    <t>Computers and peripheral equipment</t>
  </si>
  <si>
    <t>2630</t>
  </si>
  <si>
    <t>Communication equipment</t>
  </si>
  <si>
    <t>2640</t>
  </si>
  <si>
    <t>Consumer electronics</t>
  </si>
  <si>
    <t>265</t>
  </si>
  <si>
    <t>Measuring,testing equipment; watches, etc.</t>
  </si>
  <si>
    <t>2651</t>
  </si>
  <si>
    <t>Measuring/testing/navigating equipment,etc.</t>
  </si>
  <si>
    <t>2652</t>
  </si>
  <si>
    <t>Watches and clocks</t>
  </si>
  <si>
    <t>2660</t>
  </si>
  <si>
    <t>Irradiation/electromedical equipment,etc.</t>
  </si>
  <si>
    <t>2670</t>
  </si>
  <si>
    <t>Optical instruments and photographic equipment</t>
  </si>
  <si>
    <t>2680</t>
  </si>
  <si>
    <t>Magnetic and optical media</t>
  </si>
  <si>
    <t>2710</t>
  </si>
  <si>
    <t>Electric motors,generators,transformers,etc.</t>
  </si>
  <si>
    <t>2720</t>
  </si>
  <si>
    <t>Batteries and accumulators</t>
  </si>
  <si>
    <t>273</t>
  </si>
  <si>
    <t>Wiring and wiring devices</t>
  </si>
  <si>
    <t>2731</t>
  </si>
  <si>
    <t>Fibre optic cables</t>
  </si>
  <si>
    <t>2732</t>
  </si>
  <si>
    <t>Other electronic and electric wires and cables</t>
  </si>
  <si>
    <t>2733</t>
  </si>
  <si>
    <t>Wiring devices</t>
  </si>
  <si>
    <t>2740</t>
  </si>
  <si>
    <t>Electric lighting equipment</t>
  </si>
  <si>
    <t>2750</t>
  </si>
  <si>
    <t>Domestic appliances</t>
  </si>
  <si>
    <t>2790</t>
  </si>
  <si>
    <t>Other electrical equipment</t>
  </si>
  <si>
    <t>281</t>
  </si>
  <si>
    <t>General-purpose machinery</t>
  </si>
  <si>
    <t>2811</t>
  </si>
  <si>
    <t>Engines/turbines,excl.aircraft,vehicle engines</t>
  </si>
  <si>
    <t>2812</t>
  </si>
  <si>
    <t>Fluid power equipment</t>
  </si>
  <si>
    <t>2813</t>
  </si>
  <si>
    <t>Other pumps, compressors, taps and valves</t>
  </si>
  <si>
    <t>2814</t>
  </si>
  <si>
    <t>Bearings, gears, gearing and driving elements</t>
  </si>
  <si>
    <t>2815</t>
  </si>
  <si>
    <t>Ovens, furnaces and furnace burners</t>
  </si>
  <si>
    <t>2816</t>
  </si>
  <si>
    <t>Lifting and handling equipment</t>
  </si>
  <si>
    <t>2817</t>
  </si>
  <si>
    <t>Office machinery, excl.computers,etc.</t>
  </si>
  <si>
    <t>2818</t>
  </si>
  <si>
    <t>Power-driven hand tools</t>
  </si>
  <si>
    <t>2819</t>
  </si>
  <si>
    <t>Other general-purpose machinery</t>
  </si>
  <si>
    <t>282</t>
  </si>
  <si>
    <t>Special-purpose machinery</t>
  </si>
  <si>
    <t>2821</t>
  </si>
  <si>
    <t>Agricultural and forestry machinery</t>
  </si>
  <si>
    <t>2822</t>
  </si>
  <si>
    <t>Metal-forming machinery and machine tools</t>
  </si>
  <si>
    <t>2823</t>
  </si>
  <si>
    <t>Machinery for metallurgy</t>
  </si>
  <si>
    <t>2824</t>
  </si>
  <si>
    <t>Mining, quarrying and construction machinery</t>
  </si>
  <si>
    <t>2825</t>
  </si>
  <si>
    <t>Food/beverage/tobacco processing machinery</t>
  </si>
  <si>
    <t>2826</t>
  </si>
  <si>
    <t>Textile/apparel/leather production machinery</t>
  </si>
  <si>
    <t>2829</t>
  </si>
  <si>
    <t>Other special-purpose machinery</t>
  </si>
  <si>
    <t>2910</t>
  </si>
  <si>
    <t>Motor vehicles</t>
  </si>
  <si>
    <t>2920</t>
  </si>
  <si>
    <t>Automobile bodies, trailers and semi-trailers</t>
  </si>
  <si>
    <t>2930</t>
  </si>
  <si>
    <t>Parts and accessories for motor vehicles</t>
  </si>
  <si>
    <t>301</t>
  </si>
  <si>
    <t>Building of ships and boats</t>
  </si>
  <si>
    <t>3011</t>
  </si>
  <si>
    <t>Building of ships and floating structures</t>
  </si>
  <si>
    <t>3012</t>
  </si>
  <si>
    <t>Building of pleasure and sporting boats</t>
  </si>
  <si>
    <t>3020</t>
  </si>
  <si>
    <t>Railway locomotives and rolling stock</t>
  </si>
  <si>
    <t>3030</t>
  </si>
  <si>
    <t>Air and spacecraft and related machinery</t>
  </si>
  <si>
    <t>3040</t>
  </si>
  <si>
    <t>Military fighting vehicles</t>
  </si>
  <si>
    <t>309</t>
  </si>
  <si>
    <t>Transport equipment n.e.c.</t>
  </si>
  <si>
    <t>3091</t>
  </si>
  <si>
    <t>Motorcycles</t>
  </si>
  <si>
    <t>3092</t>
  </si>
  <si>
    <t>Bicycles and invalid carriages</t>
  </si>
  <si>
    <t>3099</t>
  </si>
  <si>
    <t>Other transport equipment n.e.c.</t>
  </si>
  <si>
    <t>3100</t>
  </si>
  <si>
    <t>Furniture</t>
  </si>
  <si>
    <t>321</t>
  </si>
  <si>
    <t>Jewellery, bijouterie and related articles</t>
  </si>
  <si>
    <t>3211</t>
  </si>
  <si>
    <t>Jewellery and related articles</t>
  </si>
  <si>
    <t>3212</t>
  </si>
  <si>
    <t>Imitation jewellery and related articles</t>
  </si>
  <si>
    <t>3220</t>
  </si>
  <si>
    <t>Musical instruments</t>
  </si>
  <si>
    <t>3230</t>
  </si>
  <si>
    <t>Sports goods</t>
  </si>
  <si>
    <t>3240</t>
  </si>
  <si>
    <t>Games and toys</t>
  </si>
  <si>
    <t>3250</t>
  </si>
  <si>
    <t>Medical and dental instruments and supplies</t>
  </si>
  <si>
    <t>3290</t>
  </si>
  <si>
    <t>Other manufacturing n.e.c.</t>
  </si>
  <si>
    <t>331</t>
  </si>
  <si>
    <t>Repair of fabricated metal products/machinery</t>
  </si>
  <si>
    <t>3311</t>
  </si>
  <si>
    <t>Repair of fabricated metal products</t>
  </si>
  <si>
    <t>3312</t>
  </si>
  <si>
    <t>Repair of machinery</t>
  </si>
  <si>
    <t>3313</t>
  </si>
  <si>
    <t>Repair of electronic and optical equipment</t>
  </si>
  <si>
    <t>3314</t>
  </si>
  <si>
    <t>Repair of electrical equipment</t>
  </si>
  <si>
    <t>3315</t>
  </si>
  <si>
    <t>Repair of transport equip., excl. motor vehicles</t>
  </si>
  <si>
    <t>3319</t>
  </si>
  <si>
    <t>Repair of other equipment</t>
  </si>
  <si>
    <t>3320</t>
  </si>
  <si>
    <t>Installation of industrial machinery/equipment</t>
  </si>
  <si>
    <t>C</t>
  </si>
  <si>
    <t>Total manufacturing</t>
  </si>
  <si>
    <t>Unit: USD</t>
  </si>
  <si>
    <t>Output</t>
  </si>
  <si>
    <t>Inverse of DLIM</t>
  </si>
  <si>
    <t>I Matrix</t>
  </si>
  <si>
    <t>A Matrix</t>
  </si>
  <si>
    <t>Standard Input Output Matrix</t>
  </si>
  <si>
    <t>*Note for CEA: This table is mostly complete, but is just missing values for some of the orange highlighted boxes. You can copy the method used in the first orange box (cells D4:E5) to fill out the others. Once you've done that, the FoGPbEaIC-isic tab will correctly reflect the share by entity.</t>
  </si>
  <si>
    <t>Matching EPS Industry</t>
  </si>
  <si>
    <t>coal mining 05</t>
  </si>
  <si>
    <t>oil and gas extraction 06</t>
  </si>
  <si>
    <t>chemicals 20</t>
  </si>
  <si>
    <t>pharmaceuticals</t>
  </si>
  <si>
    <t>glass and glass products 231</t>
  </si>
  <si>
    <t>cement and other nonmetallic minerals 239</t>
  </si>
  <si>
    <t>iron and steel 241</t>
  </si>
  <si>
    <t>other metals 242</t>
  </si>
  <si>
    <t xml:space="preserve">electricity </t>
  </si>
  <si>
    <t>energy pipelines and gas processing 352T353</t>
  </si>
  <si>
    <t>water and waste 36T39</t>
  </si>
  <si>
    <t>agriculture and forestry 01T03</t>
  </si>
  <si>
    <t>other mining and quarrying 07T08</t>
  </si>
  <si>
    <t>food beverage and tobacco 10T12</t>
  </si>
  <si>
    <t>textiles apparel and leather 13T15</t>
  </si>
  <si>
    <t>wood products 16</t>
  </si>
  <si>
    <t>pulp paper and printing 17T18</t>
  </si>
  <si>
    <t>refined petroleum and coke 19</t>
  </si>
  <si>
    <t>rubber and plastic products 22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</si>
  <si>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</si>
  <si>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</si>
  <si>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</si>
  <si>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</si>
  <si>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</si>
  <si>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</si>
  <si>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</si>
  <si>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construction 41T43</t>
  </si>
  <si>
    <t>SIOM, without errors</t>
  </si>
  <si>
    <t>EU ISIC Consolidation</t>
  </si>
  <si>
    <t>Default EPS ISIC Groupings</t>
  </si>
  <si>
    <t>Mexico ISIC Groupings</t>
  </si>
  <si>
    <t>Default EPS Industry Groupings</t>
  </si>
  <si>
    <t>Mexico Industry Groupings</t>
  </si>
  <si>
    <t>Unit: dimensionless (% of output purchased)</t>
  </si>
  <si>
    <t>Government Expenditures</t>
  </si>
  <si>
    <t>Household Expenditures</t>
  </si>
  <si>
    <t>Source: World Input-Output Database</t>
  </si>
  <si>
    <t>A01</t>
  </si>
  <si>
    <t>A02</t>
  </si>
  <si>
    <t>A03</t>
  </si>
  <si>
    <t>B</t>
  </si>
  <si>
    <t>C10-C12</t>
  </si>
  <si>
    <t>C13-C15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</si>
  <si>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</si>
  <si>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</si>
  <si>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</si>
  <si>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</si>
  <si>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</si>
  <si>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</si>
  <si>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</si>
  <si>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</si>
  <si>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</si>
  <si>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</si>
  <si>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</si>
  <si>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</si>
  <si>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</si>
  <si>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</si>
  <si>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</si>
  <si>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C31_C32</t>
  </si>
  <si>
    <t>C33</t>
  </si>
  <si>
    <t>D35</t>
  </si>
  <si>
    <t>E36</t>
  </si>
  <si>
    <t>E37-E39</t>
  </si>
  <si>
    <t>F</t>
  </si>
  <si>
    <t>G45</t>
  </si>
  <si>
    <t>G46</t>
  </si>
  <si>
    <t>G47</t>
  </si>
  <si>
    <t>H49</t>
  </si>
  <si>
    <t>H50</t>
  </si>
  <si>
    <t>H51</t>
  </si>
  <si>
    <t>H52</t>
  </si>
  <si>
    <t>H53</t>
  </si>
  <si>
    <t>I</t>
  </si>
  <si>
    <t>J58</t>
  </si>
  <si>
    <t>J59_J60</t>
  </si>
  <si>
    <t>J61</t>
  </si>
  <si>
    <t>J62_J63</t>
  </si>
  <si>
    <t>K64</t>
  </si>
  <si>
    <t>K65</t>
  </si>
  <si>
    <t>K66</t>
  </si>
  <si>
    <t>L68</t>
  </si>
  <si>
    <t>M69_M70</t>
  </si>
  <si>
    <t>M71</t>
  </si>
  <si>
    <t>M72</t>
  </si>
  <si>
    <t>M73</t>
  </si>
  <si>
    <t>M74_M75</t>
  </si>
  <si>
    <t>N</t>
  </si>
  <si>
    <t>O84</t>
  </si>
  <si>
    <t>P85</t>
  </si>
  <si>
    <t>Q</t>
  </si>
  <si>
    <t>R_S</t>
  </si>
  <si>
    <t>T</t>
  </si>
  <si>
    <t>U</t>
  </si>
  <si>
    <t>CONS_h</t>
  </si>
  <si>
    <t>CONS_np</t>
  </si>
  <si>
    <t>CONS_g</t>
  </si>
  <si>
    <t>GFCF</t>
  </si>
  <si>
    <t>INVEN</t>
  </si>
  <si>
    <t>EXP</t>
  </si>
  <si>
    <t>GO</t>
  </si>
  <si>
    <t>Year</t>
  </si>
  <si>
    <t>Code</t>
  </si>
  <si>
    <t>Description</t>
  </si>
  <si>
    <t>Origin</t>
  </si>
  <si>
    <t>Crop and animal production, hunting and related service activities</t>
  </si>
  <si>
    <t>Forestry and logging</t>
  </si>
  <si>
    <t>Fishing and aquaculture</t>
  </si>
  <si>
    <t>Manufacture of food products, beverages and tobacco products</t>
  </si>
  <si>
    <t>Manufacture of textiles, wearing apparel and leather products</t>
  </si>
  <si>
    <t>Manufacture of wood and of products of wood and cork, except furniture; manufacture of articles of straw and plaiting materials</t>
  </si>
  <si>
    <t>Manufacture of paper and paper products</t>
  </si>
  <si>
    <t>Printing and reproduction of recorded media</t>
  </si>
  <si>
    <t xml:space="preserve">Manufacture of coke and refined petroleum products </t>
  </si>
  <si>
    <t xml:space="preserve">Manufacture of chemicals and chemical products </t>
  </si>
  <si>
    <t>Manufacture of basic pharmaceutical products and pharmaceutical preparations</t>
  </si>
  <si>
    <t>Manufacture of rubber and plastic products</t>
  </si>
  <si>
    <t>Manufacture of other non-metallic mineral products</t>
  </si>
  <si>
    <t>Manufacture of basic metals</t>
  </si>
  <si>
    <t>Manufacture of fabricated metal products, except machinery and equipment</t>
  </si>
  <si>
    <t>Manufacture of computer, electronic and optical products</t>
  </si>
  <si>
    <t>Manufacture of electrical equipment</t>
  </si>
  <si>
    <t>Manufacture of machinery and equipment n.e.c.</t>
  </si>
  <si>
    <t>Manufacture of motor vehicles, trailers and semi-trailers</t>
  </si>
  <si>
    <t>Manufacture of other transport equipment</t>
  </si>
  <si>
    <t>Manufacture of furniture; other manufacturing</t>
  </si>
  <si>
    <t>Repair and installation of machinery and equipment</t>
  </si>
  <si>
    <t>Electricity, gas, steam and air conditioning supply</t>
  </si>
  <si>
    <t xml:space="preserve">Sewerage; waste collection, treatment and disposal activities; materials recovery; remediation activities and other waste management services </t>
  </si>
  <si>
    <t>Construction</t>
  </si>
  <si>
    <t>Wholesale and retail trade and repair of motor vehicles and motorcycles</t>
  </si>
  <si>
    <t>Wholesale trade, except of motor vehicles and motorcycles</t>
  </si>
  <si>
    <t>Retail trade, except of motor vehicles and motorcycles</t>
  </si>
  <si>
    <t>Land transport and transport via pipelines</t>
  </si>
  <si>
    <t>Water transport</t>
  </si>
  <si>
    <t>Air transport</t>
  </si>
  <si>
    <t>Warehousing and support activities for transportation</t>
  </si>
  <si>
    <t>Postal and courier activities</t>
  </si>
  <si>
    <t>Accommodation and food service activities</t>
  </si>
  <si>
    <t>Publishing activities</t>
  </si>
  <si>
    <t>Motion picture, video and television programme production, sound recording and music publishing activities; programming and broadcasting activities</t>
  </si>
  <si>
    <t>Telecommunications</t>
  </si>
  <si>
    <t>Computer programming, consultancy and related activities; information service activities</t>
  </si>
  <si>
    <t>Financial service activities, except insurance and pension funding</t>
  </si>
  <si>
    <t>Insurance, reinsurance and pension funding, except compulsory social security</t>
  </si>
  <si>
    <t>Activities auxiliary to financial services and insurance activities</t>
  </si>
  <si>
    <t>Real estate activities</t>
  </si>
  <si>
    <t>Legal and accounting activities; activities of head offices; management consultancy activities</t>
  </si>
  <si>
    <t>Architectural and engineering activities; technical testing and analysis</t>
  </si>
  <si>
    <t>Scientific research and development</t>
  </si>
  <si>
    <t>Advertising and market research</t>
  </si>
  <si>
    <t>Other professional, scientific and technical activities; veterinary activities</t>
  </si>
  <si>
    <t>Administrative and support service activities</t>
  </si>
  <si>
    <t>Public administration and defence; compulsory social security</t>
  </si>
  <si>
    <t>Education</t>
  </si>
  <si>
    <t>Human health and social work activities</t>
  </si>
  <si>
    <t>Other service activities</t>
  </si>
  <si>
    <t>Activities of households as employers; undifferentiated goods- and services-producing activities of households for own use</t>
  </si>
  <si>
    <t>Activities of extraterritorial organizations and bodies</t>
  </si>
  <si>
    <t>Final consumption expenditure by households</t>
  </si>
  <si>
    <t>Final consumption expenditure by non-profit organisations serving households (NPISH)</t>
  </si>
  <si>
    <t>Final consumption expenditure by government</t>
  </si>
  <si>
    <t>Gross fixed capital formation</t>
  </si>
  <si>
    <t>Changes in inventories and valuables</t>
  </si>
  <si>
    <t>Exports</t>
  </si>
  <si>
    <t>Total output</t>
  </si>
  <si>
    <t>Domestic</t>
  </si>
  <si>
    <t>Imports</t>
  </si>
  <si>
    <t>II_fob</t>
  </si>
  <si>
    <t>Total intermediate consumption</t>
  </si>
  <si>
    <t>TOT</t>
  </si>
  <si>
    <t>TXSP</t>
  </si>
  <si>
    <t>taxes less subsidies on products</t>
  </si>
  <si>
    <t>EXP_adj</t>
  </si>
  <si>
    <t>Cif/ fob adjustments on exports</t>
  </si>
  <si>
    <t>PURR</t>
  </si>
  <si>
    <t>Direct purchases abroad by residents</t>
  </si>
  <si>
    <t>PURNR</t>
  </si>
  <si>
    <t xml:space="preserve">Purchases on the domestic territory by non-residents </t>
  </si>
  <si>
    <t>VA</t>
  </si>
  <si>
    <t>Value added at basic prices</t>
  </si>
  <si>
    <t>IntTTM</t>
  </si>
  <si>
    <t>International Transport Margins</t>
  </si>
  <si>
    <t>Output at basic prices</t>
  </si>
  <si>
    <t>Values</t>
  </si>
  <si>
    <t>Splits</t>
  </si>
  <si>
    <t>Source: EXIOBASE CountryXSector v2</t>
  </si>
  <si>
    <t>M.EUR</t>
  </si>
  <si>
    <t>MEX</t>
  </si>
  <si>
    <t>ISIC code</t>
  </si>
  <si>
    <t>Source: EXIOBASE Trade data</t>
  </si>
  <si>
    <t>Units: Million Euros</t>
  </si>
  <si>
    <t>Sector</t>
  </si>
  <si>
    <t>Sector ID</t>
  </si>
  <si>
    <t>ISIC Code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</si>
  <si>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</si>
  <si>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</si>
  <si>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</si>
  <si>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</si>
  <si>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</si>
  <si>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</si>
  <si>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</si>
  <si>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</si>
  <si>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</si>
  <si>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</si>
  <si>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</si>
  <si>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</si>
  <si>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</si>
  <si>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</si>
  <si>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</si>
  <si>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</si>
  <si>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</si>
  <si>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Products of forestry, logging and related services (02)</t>
  </si>
  <si>
    <t>Fish and other fishing products; services incidental of fishing (05)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</si>
  <si>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</si>
  <si>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</si>
  <si>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</si>
  <si>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</si>
  <si>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</si>
  <si>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</si>
  <si>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</si>
  <si>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</si>
  <si>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</si>
  <si>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</si>
  <si>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</si>
  <si>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</si>
  <si>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</si>
  <si>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</si>
  <si>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</si>
  <si>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</si>
  <si>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</si>
  <si>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</si>
  <si>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</si>
  <si>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</si>
  <si>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</si>
  <si>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</si>
  <si>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</si>
  <si>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</si>
  <si>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</si>
  <si>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</si>
  <si>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</si>
  <si>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</si>
  <si>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Processed rice</t>
  </si>
  <si>
    <t>Food products nec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</si>
  <si>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</si>
  <si>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</si>
  <si>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</si>
  <si>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</si>
  <si>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</si>
  <si>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</si>
  <si>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</si>
  <si>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</si>
  <si>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</si>
  <si>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Printed matter and recorded media (22)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</si>
  <si>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</si>
  <si>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</si>
  <si>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</si>
  <si>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</si>
  <si>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</si>
  <si>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</si>
  <si>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</si>
  <si>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</si>
  <si>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</si>
  <si>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</si>
  <si>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</si>
  <si>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</si>
  <si>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</si>
  <si>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</si>
  <si>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</si>
  <si>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</si>
  <si>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</si>
  <si>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</si>
  <si>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</si>
  <si>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</si>
  <si>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</si>
  <si>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</si>
  <si>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</si>
  <si>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</si>
  <si>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</si>
  <si>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</si>
  <si>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</si>
  <si>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</si>
  <si>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</si>
  <si>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</si>
  <si>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</si>
  <si>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</si>
  <si>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</si>
  <si>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Secondary glass for treatment, Re-processing of secondary glass into new glass</t>
  </si>
  <si>
    <t>Ceramic goods</t>
  </si>
  <si>
    <t>Bricks, tiles and construction products, in baked clay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</si>
  <si>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</si>
  <si>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</si>
  <si>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</si>
  <si>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</si>
  <si>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</si>
  <si>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</si>
  <si>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</si>
  <si>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</si>
  <si>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</si>
  <si>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</si>
  <si>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</si>
  <si>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</si>
  <si>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</si>
  <si>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</si>
  <si>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</si>
  <si>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</si>
  <si>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</si>
  <si>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</si>
  <si>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</si>
  <si>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</si>
  <si>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</si>
  <si>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</si>
  <si>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</si>
  <si>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</si>
  <si>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</si>
  <si>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</si>
  <si>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</si>
  <si>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</si>
  <si>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</si>
  <si>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</si>
  <si>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</si>
  <si>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</si>
  <si>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</si>
  <si>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</si>
  <si>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</si>
  <si>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</si>
  <si>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</si>
  <si>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</si>
  <si>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</si>
  <si>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</si>
  <si>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</si>
  <si>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</si>
  <si>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</si>
  <si>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</si>
  <si>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</si>
  <si>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</si>
  <si>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</si>
  <si>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water, distribution services of water (41)</t>
  </si>
  <si>
    <t>Construction work (45)</t>
  </si>
  <si>
    <t>Secondary construction material for treatment, Re-processing of secondary construction material into aggregates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</si>
  <si>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</si>
  <si>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</si>
  <si>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</si>
  <si>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</si>
  <si>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</si>
  <si>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</si>
  <si>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</si>
  <si>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</si>
  <si>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</si>
  <si>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</si>
  <si>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</si>
  <si>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</si>
  <si>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</si>
  <si>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</si>
  <si>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</si>
  <si>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</si>
  <si>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</si>
  <si>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</si>
  <si>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</si>
  <si>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</si>
  <si>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</si>
  <si>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</si>
  <si>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</si>
  <si>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</si>
  <si>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</si>
  <si>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</si>
  <si>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</si>
  <si>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</si>
  <si>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</si>
  <si>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</si>
  <si>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</si>
  <si>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</si>
  <si>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</si>
  <si>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</si>
  <si>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</si>
  <si>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</si>
  <si>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</si>
  <si>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</si>
  <si>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</si>
  <si>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</si>
  <si>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</si>
  <si>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</si>
  <si>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</si>
  <si>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</si>
  <si>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</si>
  <si>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</si>
  <si>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</si>
  <si>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</si>
  <si>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</si>
  <si>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Data (M.EUR)</t>
  </si>
  <si>
    <t>ICESHR</t>
  </si>
  <si>
    <t>Import</t>
  </si>
  <si>
    <t>Export</t>
  </si>
  <si>
    <t/>
  </si>
  <si>
    <t>Source: WIOD</t>
  </si>
  <si>
    <t>ISIC 23</t>
  </si>
  <si>
    <t>Government</t>
  </si>
  <si>
    <t>Households</t>
  </si>
  <si>
    <t>Exiobase Sector Code</t>
  </si>
  <si>
    <t>Sorry, the query is too large to fit into the Excel cell. You will not be able to update your table with the .Stat Populator.</t>
  </si>
  <si>
    <t>Dataset: Input-Output Tables (IOTs) 2021 ed.</t>
  </si>
  <si>
    <t>Variable</t>
  </si>
  <si>
    <t>TTL: Total</t>
  </si>
  <si>
    <t>Country</t>
  </si>
  <si>
    <t>MEX: Mexico</t>
  </si>
  <si>
    <t>Time</t>
  </si>
  <si>
    <t>2018</t>
  </si>
  <si>
    <t>ADDED</t>
  </si>
  <si>
    <t>Unit</t>
  </si>
  <si>
    <t>US Dollar, Millions</t>
  </si>
  <si>
    <t>To industry / sector</t>
  </si>
  <si>
    <t>Total intermediate</t>
  </si>
  <si>
    <t>Total use of product</t>
  </si>
  <si>
    <t>From industry / sector</t>
  </si>
  <si>
    <t>TTL_01T02: Agriculture, hunting, forestry</t>
  </si>
  <si>
    <t>TTL_03: Fishing and aquaculture</t>
  </si>
  <si>
    <t>agriculture and forestry 01T04</t>
  </si>
  <si>
    <t>TTL_05T06: Mining and quarrying, energy producing products</t>
  </si>
  <si>
    <t>TTL_07T08: Mining and quarrying, non-energy producing products</t>
  </si>
  <si>
    <t>TTL_09: Mining support service activities</t>
  </si>
  <si>
    <t>TTL_10T12: Food products, beverages and tobacco</t>
  </si>
  <si>
    <t>TTL_13T15: Textiles, textile products, leather and footwear</t>
  </si>
  <si>
    <t>TTL_16: Wood and products of wood and cork</t>
  </si>
  <si>
    <t>TTL_17T18: Paper products and printing</t>
  </si>
  <si>
    <t>TTL_19: Coke and refined petroleum products</t>
  </si>
  <si>
    <t>TTL_20: Chemical and chemical products</t>
  </si>
  <si>
    <t>TTL_21: Pharmaceuticals, medicinal chemical and botanical products</t>
  </si>
  <si>
    <t>chemicals 21</t>
  </si>
  <si>
    <t>TTL_22: Rubber and plastics products</t>
  </si>
  <si>
    <t>TTL_23: Other non-metallic mineral products</t>
  </si>
  <si>
    <t>TTL_24: Basic metals</t>
  </si>
  <si>
    <t>TTL_25: Fabricated metal products</t>
  </si>
  <si>
    <t>TTL_26: Computer, electronic and optical equipment</t>
  </si>
  <si>
    <t>TTL_27: Electrical equipment</t>
  </si>
  <si>
    <t>TTL_28: Machinery and equipment, nec</t>
  </si>
  <si>
    <t>TTL_29: Motor vehicles, trailers and semi-trailers</t>
  </si>
  <si>
    <t>TTL_30: Other transport equipment</t>
  </si>
  <si>
    <t>TTL_31T33: Manufacturing nec; repair and installation of machinery and equipment</t>
  </si>
  <si>
    <t>TTL_35: Electricity, gas, steam and air conditioning supply</t>
  </si>
  <si>
    <t>TTL_36T39: Water supply; sewerage, waste management and remediation activities</t>
  </si>
  <si>
    <t>TTL_41T43: Construction</t>
  </si>
  <si>
    <t>TTL_45T47: Wholesale and retail trade; repair of motor vehicles</t>
  </si>
  <si>
    <t>TTL_49: Land transport and transport via pipelines</t>
  </si>
  <si>
    <t>TTL_50: Water transport</t>
  </si>
  <si>
    <t>TTL_51: Air transport</t>
  </si>
  <si>
    <t>TTL_52: Warehousing and support activities for transportation</t>
  </si>
  <si>
    <t>TTL_53: Postal and courier activities</t>
  </si>
  <si>
    <t>TTL_55T56: Accommodation and food service activities</t>
  </si>
  <si>
    <t>TTL_58T60: Publishing, audiovisual and broadcasting activities</t>
  </si>
  <si>
    <t>TTL_61: Telecommunications</t>
  </si>
  <si>
    <t>TTL_62T63: IT and other information services</t>
  </si>
  <si>
    <t>TTL_64T66: Financial and insurance activities</t>
  </si>
  <si>
    <t>TTL_68: Real estate activities</t>
  </si>
  <si>
    <t>TTL_69T75: Professional, scientific and technical activities</t>
  </si>
  <si>
    <t>TTL_77T82: Administrative and support services</t>
  </si>
  <si>
    <t>TTL_84: Public administration and defence; compulsory social security</t>
  </si>
  <si>
    <t>TTL_85: Education</t>
  </si>
  <si>
    <t>TTL_86T88: Human health and social work activities</t>
  </si>
  <si>
    <t>TTL_90T93: Arts, entertainment and recreation</t>
  </si>
  <si>
    <t>TTL_94T96: Other service activities</t>
  </si>
  <si>
    <t>TTL_97T98: Activities of households as employers; undifferentiated goods- and services-producing activities of households for own use</t>
  </si>
  <si>
    <t>TXS_IMP_FNL: Taxes less subsidies on intermediate and final products (paid in foreign countries)</t>
  </si>
  <si>
    <t>TXS_INT_FNL: Taxes less subsidies on intermediate and final products (paid in domestic agencies, includes duty on imported products)</t>
  </si>
  <si>
    <t>TTL_INT_FNL: Total intermediate consumption at purchasers’ prices</t>
  </si>
  <si>
    <t>VALU: Value added at basic prices</t>
  </si>
  <si>
    <t>OUTPUT: Output at basic prices</t>
  </si>
  <si>
    <t>Data extracted on 25 Feb 2022 21:40 UTC (GMT) from OECD.Stat</t>
  </si>
  <si>
    <t>Dataset: Input-Output Tables 2018 edition</t>
  </si>
  <si>
    <t>2015</t>
  </si>
  <si>
    <t>To: (sector in column)</t>
  </si>
  <si>
    <t>From: (sector in row)</t>
  </si>
  <si>
    <t>TTL_01T03: Agriculture, forestry and fishing</t>
  </si>
  <si>
    <t>TTL_05T06: Mining and extraction of energy producing products</t>
  </si>
  <si>
    <t>TTL_07T08: Mining and quarrying of non-energy producing products</t>
  </si>
  <si>
    <t>TTL_13T15: Textiles, wearing apparel, leather and related products</t>
  </si>
  <si>
    <t>TTL_16: Wood and of products of wood and cork (except furniture)</t>
  </si>
  <si>
    <t>TTL_20T21: Chemicals and pharmaceutical products</t>
  </si>
  <si>
    <t>TTL_24: Manufacture of basic metals</t>
  </si>
  <si>
    <t>TTL_25: Fabricated metal products, except machinery and equipment</t>
  </si>
  <si>
    <t>TTL_26: Computer, electronic and optical products</t>
  </si>
  <si>
    <t>TTL_28: Machinery and equipment n.e.c.</t>
  </si>
  <si>
    <t>TTL_31T33: Other manufacturing; repair and installation of machinery and equipment</t>
  </si>
  <si>
    <t>TTL_35T39: Electricity, gas, water supply, sewerage, waste and remediation services</t>
  </si>
  <si>
    <t>TTL_49T53: Transportation and storage</t>
  </si>
  <si>
    <t>TTL_55T56: Accomodation and food services</t>
  </si>
  <si>
    <t>TTL_69T82: Other business sector services</t>
  </si>
  <si>
    <t>TTL_86T88: Human health and social work</t>
  </si>
  <si>
    <t>TTL_90T96: Arts, entertainment, recreation and other service activities</t>
  </si>
  <si>
    <t>TTL_97T98: Private households with employed persons</t>
  </si>
  <si>
    <t>Data extracted on 14 Feb 2021 20:20 UTC (GMT) from OECD.Stat</t>
  </si>
  <si>
    <t>OECD code</t>
  </si>
  <si>
    <t>FOoGPbEaIC code</t>
  </si>
  <si>
    <t>Secondary code(s)</t>
  </si>
  <si>
    <t>pre-consolidation percentages</t>
  </si>
  <si>
    <t>government</t>
  </si>
  <si>
    <t>nonenergy industries (MUST contain remainder)</t>
  </si>
  <si>
    <t>labor and consumers</t>
  </si>
  <si>
    <t>foreign entities</t>
  </si>
  <si>
    <t>electricity suppliers (NOT USED)</t>
  </si>
  <si>
    <t>coal suppliers (NOT USED)</t>
  </si>
  <si>
    <t>natural gas and petroleum suppliers (NOT USED)</t>
  </si>
  <si>
    <t>biomass and biofuel suppliers (NOT USED)</t>
  </si>
  <si>
    <t>other energy suppliers (NOT USED)</t>
  </si>
  <si>
    <t>pre-consolidation numerator</t>
  </si>
  <si>
    <t>pre-consolidation denominator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</si>
</sst>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00"/>
    <numFmt numFmtId="165" formatCode="#,##0.0_ ;\-#,##0.0\ "/>
    <numFmt numFmtId="166" formatCode="_(* #,##0_);_(* \(#,##0\);_(* &quot;-&quot;??_);_(@_)"/>
    <numFmt numFmtId="167" formatCode="0_ ;[Red]\-0\ "/>
  </numFmts>
  <fonts count="4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u/>
      <sz val="9"/>
      <color indexed="18"/>
      <name val="Verdana"/>
      <family val="2"/>
    </font>
    <font>
      <b/>
      <sz val="8"/>
      <color indexed="9"/>
      <name val="Verdana"/>
      <family val="2"/>
    </font>
    <font>
      <u/>
      <sz val="8"/>
      <color indexed="9"/>
      <name val="Verdana"/>
      <family val="2"/>
    </font>
    <font>
      <sz val="8"/>
      <color indexed="9"/>
      <name val="Verdana"/>
      <family val="2"/>
    </font>
    <font>
      <b/>
      <sz val="8"/>
      <name val="Verdana"/>
      <family val="2"/>
    </font>
    <font>
      <b/>
      <sz val="9"/>
      <color indexed="10"/>
      <name val="Courier New"/>
      <family val="3"/>
    </font>
    <font>
      <sz val="8"/>
      <name val="Verdana"/>
      <family val="2"/>
    </font>
    <font>
      <sz val="8"/>
      <name val="Arial"/>
      <family val="2"/>
    </font>
    <font>
      <u/>
      <sz val="8"/>
      <name val="Verdana"/>
      <family val="2"/>
    </font>
    <font>
      <b/>
      <sz val="9"/>
      <name val="Courier New"/>
      <family val="3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theme="8"/>
      <name val="Calibri"/>
      <family val="2"/>
      <scheme val="minor"/>
    </font>
    <font>
      <sz val="11"/>
      <color theme="9" tint="0.39997558519241921"/>
      <name val="Calibri"/>
      <family val="2"/>
      <scheme val="minor"/>
    </font>
    <font>
      <sz val="8"/>
      <color theme="1"/>
      <name val="Arial"/>
      <family val="2"/>
    </font>
    <font>
      <sz val="11"/>
      <color theme="0" tint="-0.249977111117893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sz val="8"/>
      <name val="Calibri"/>
      <family val="2"/>
      <scheme val="minor"/>
    </font>
  </fonts>
  <fills count="5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2973BD"/>
        <bgColor indexed="64"/>
      </patternFill>
    </fill>
    <fill>
      <patternFill patternType="solid">
        <fgColor rgb="FF00A1E3"/>
        <bgColor indexed="64"/>
      </patternFill>
    </fill>
    <fill>
      <patternFill patternType="solid">
        <fgColor rgb="FFC4D8ED"/>
        <bgColor indexed="64"/>
      </patternFill>
    </fill>
    <fill>
      <patternFill patternType="mediumGray">
        <fgColor rgb="FFC0C0C0"/>
        <bgColor rgb="FFFFFFFF"/>
      </patternFill>
    </fill>
    <fill>
      <patternFill patternType="solid">
        <fgColor rgb="FFF0F8FF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mediumGray">
        <fgColor rgb="FFC0C0C0"/>
        <bgColor theme="7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mediumGray">
        <fgColor rgb="FFC0C0C0"/>
        <bgColor theme="8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34998626667073579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C0C0C0"/>
      </left>
      <right style="thin">
        <color rgb="FFC0C0C0"/>
      </right>
      <top/>
      <bottom/>
      <diagonal/>
    </border>
  </borders>
  <cellStyleXfs count="50">
    <xf numFmtId="0" fontId="0" fillId="0" borderId="0"/>
    <xf numFmtId="0" fontId="2" fillId="0" borderId="0"/>
    <xf numFmtId="0" fontId="5" fillId="0" borderId="0"/>
    <xf numFmtId="0" fontId="4" fillId="0" borderId="0"/>
    <xf numFmtId="0" fontId="4" fillId="0" borderId="0"/>
    <xf numFmtId="43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11" applyNumberFormat="0" applyFill="0" applyAlignment="0" applyProtection="0"/>
    <xf numFmtId="0" fontId="18" fillId="0" borderId="12" applyNumberFormat="0" applyFill="0" applyAlignment="0" applyProtection="0"/>
    <xf numFmtId="0" fontId="19" fillId="0" borderId="13" applyNumberFormat="0" applyFill="0" applyAlignment="0" applyProtection="0"/>
    <xf numFmtId="0" fontId="19" fillId="0" borderId="0" applyNumberFormat="0" applyFill="0" applyBorder="0" applyAlignment="0" applyProtection="0"/>
    <xf numFmtId="0" fontId="20" fillId="13" borderId="0" applyNumberFormat="0" applyBorder="0" applyAlignment="0" applyProtection="0"/>
    <xf numFmtId="0" fontId="21" fillId="14" borderId="0" applyNumberFormat="0" applyBorder="0" applyAlignment="0" applyProtection="0"/>
    <xf numFmtId="0" fontId="22" fillId="15" borderId="0" applyNumberFormat="0" applyBorder="0" applyAlignment="0" applyProtection="0"/>
    <xf numFmtId="0" fontId="23" fillId="16" borderId="14" applyNumberFormat="0" applyAlignment="0" applyProtection="0"/>
    <xf numFmtId="0" fontId="24" fillId="17" borderId="15" applyNumberFormat="0" applyAlignment="0" applyProtection="0"/>
    <xf numFmtId="0" fontId="25" fillId="17" borderId="14" applyNumberFormat="0" applyAlignment="0" applyProtection="0"/>
    <xf numFmtId="0" fontId="26" fillId="0" borderId="16" applyNumberFormat="0" applyFill="0" applyAlignment="0" applyProtection="0"/>
    <xf numFmtId="0" fontId="27" fillId="18" borderId="17" applyNumberFormat="0" applyAlignment="0" applyProtection="0"/>
    <xf numFmtId="0" fontId="28" fillId="0" borderId="0" applyNumberFormat="0" applyFill="0" applyBorder="0" applyAlignment="0" applyProtection="0"/>
    <xf numFmtId="0" fontId="4" fillId="19" borderId="18" applyNumberFormat="0" applyFont="0" applyAlignment="0" applyProtection="0"/>
    <xf numFmtId="0" fontId="29" fillId="0" borderId="0" applyNumberFormat="0" applyFill="0" applyBorder="0" applyAlignment="0" applyProtection="0"/>
    <xf numFmtId="0" fontId="1" fillId="0" borderId="19" applyNumberFormat="0" applyFill="0" applyAlignment="0" applyProtection="0"/>
    <xf numFmtId="0" fontId="30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30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30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0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30" fillId="36" borderId="0" applyNumberFormat="0" applyBorder="0" applyAlignment="0" applyProtection="0"/>
    <xf numFmtId="0" fontId="4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30" fillId="40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3" borderId="0" applyNumberFormat="0" applyBorder="0" applyAlignment="0" applyProtection="0"/>
    <xf numFmtId="0" fontId="31" fillId="0" borderId="0" applyNumberFormat="0" applyFill="0" applyBorder="0" applyAlignment="0" applyProtection="0"/>
    <xf numFmtId="43" fontId="4" fillId="0" borderId="0" applyFont="0" applyFill="0" applyBorder="0" applyAlignment="0" applyProtection="0"/>
  </cellStyleXfs>
  <cellXfs count="160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3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1" fillId="2" borderId="0" xfId="0" applyFont="1" applyFill="1"/>
    <xf numFmtId="0" fontId="0" fillId="3" borderId="0" xfId="0" applyFill="1" applyAlignment="1">
      <alignment wrapText="1"/>
    </xf>
    <xf numFmtId="0" fontId="3" fillId="0" borderId="0" xfId="0" applyFont="1" applyAlignment="1">
      <alignment horizontal="left"/>
    </xf>
    <xf numFmtId="0" fontId="3" fillId="0" borderId="0" xfId="0" applyFont="1"/>
    <xf numFmtId="0" fontId="0" fillId="2" borderId="0" xfId="0" applyFill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164" fontId="0" fillId="0" borderId="0" xfId="0" applyNumberFormat="1"/>
    <xf numFmtId="9" fontId="0" fillId="0" borderId="0" xfId="6" applyFont="1"/>
    <xf numFmtId="0" fontId="0" fillId="3" borderId="0" xfId="0" applyFill="1"/>
    <xf numFmtId="1" fontId="0" fillId="0" borderId="0" xfId="0" applyNumberFormat="1"/>
    <xf numFmtId="0" fontId="13" fillId="0" borderId="7" xfId="1" applyFont="1" applyBorder="1"/>
    <xf numFmtId="0" fontId="2" fillId="0" borderId="0" xfId="1"/>
    <xf numFmtId="0" fontId="6" fillId="0" borderId="7" xfId="1" applyFont="1" applyBorder="1" applyAlignment="1">
      <alignment horizontal="left" wrapText="1"/>
    </xf>
    <xf numFmtId="0" fontId="9" fillId="5" borderId="7" xfId="1" applyFont="1" applyFill="1" applyBorder="1" applyAlignment="1">
      <alignment horizontal="center" vertical="top" wrapText="1"/>
    </xf>
    <xf numFmtId="0" fontId="10" fillId="6" borderId="7" xfId="1" applyFont="1" applyFill="1" applyBorder="1" applyAlignment="1">
      <alignment wrapText="1"/>
    </xf>
    <xf numFmtId="0" fontId="11" fillId="7" borderId="7" xfId="1" applyFont="1" applyFill="1" applyBorder="1" applyAlignment="1">
      <alignment horizontal="center"/>
    </xf>
    <xf numFmtId="0" fontId="12" fillId="6" borderId="7" xfId="1" applyFont="1" applyFill="1" applyBorder="1" applyAlignment="1">
      <alignment vertical="top" wrapText="1"/>
    </xf>
    <xf numFmtId="11" fontId="0" fillId="0" borderId="0" xfId="0" applyNumberFormat="1"/>
    <xf numFmtId="0" fontId="0" fillId="9" borderId="0" xfId="0" applyFill="1"/>
    <xf numFmtId="0" fontId="12" fillId="10" borderId="7" xfId="1" applyFont="1" applyFill="1" applyBorder="1" applyAlignment="1">
      <alignment vertical="top" wrapText="1"/>
    </xf>
    <xf numFmtId="0" fontId="11" fillId="11" borderId="7" xfId="1" applyFont="1" applyFill="1" applyBorder="1" applyAlignment="1">
      <alignment horizontal="center"/>
    </xf>
    <xf numFmtId="165" fontId="13" fillId="10" borderId="7" xfId="1" applyNumberFormat="1" applyFont="1" applyFill="1" applyBorder="1" applyAlignment="1">
      <alignment horizontal="right"/>
    </xf>
    <xf numFmtId="0" fontId="2" fillId="10" borderId="0" xfId="1" applyFill="1"/>
    <xf numFmtId="0" fontId="12" fillId="10" borderId="7" xfId="1" applyFont="1" applyFill="1" applyBorder="1" applyAlignment="1">
      <alignment horizontal="center" vertical="top" wrapText="1"/>
    </xf>
    <xf numFmtId="0" fontId="15" fillId="11" borderId="7" xfId="1" applyFont="1" applyFill="1" applyBorder="1" applyAlignment="1">
      <alignment horizontal="center"/>
    </xf>
    <xf numFmtId="0" fontId="0" fillId="12" borderId="0" xfId="0" applyFill="1"/>
    <xf numFmtId="1" fontId="0" fillId="12" borderId="0" xfId="0" applyNumberFormat="1" applyFill="1"/>
    <xf numFmtId="165" fontId="13" fillId="0" borderId="7" xfId="1" applyNumberFormat="1" applyFont="1" applyBorder="1" applyAlignment="1">
      <alignment horizontal="right"/>
    </xf>
    <xf numFmtId="165" fontId="13" fillId="8" borderId="7" xfId="1" applyNumberFormat="1" applyFont="1" applyFill="1" applyBorder="1" applyAlignment="1">
      <alignment horizontal="right"/>
    </xf>
    <xf numFmtId="0" fontId="0" fillId="3" borderId="1" xfId="0" applyFill="1" applyBorder="1" applyAlignment="1">
      <alignment horizontal="right"/>
    </xf>
    <xf numFmtId="0" fontId="0" fillId="3" borderId="2" xfId="0" applyFill="1" applyBorder="1" applyAlignment="1">
      <alignment horizontal="right"/>
    </xf>
    <xf numFmtId="0" fontId="32" fillId="3" borderId="1" xfId="0" applyFont="1" applyFill="1" applyBorder="1" applyAlignment="1">
      <alignment horizontal="right"/>
    </xf>
    <xf numFmtId="0" fontId="32" fillId="3" borderId="3" xfId="0" applyFont="1" applyFill="1" applyBorder="1" applyAlignment="1">
      <alignment horizontal="right"/>
    </xf>
    <xf numFmtId="0" fontId="32" fillId="3" borderId="2" xfId="0" applyFont="1" applyFill="1" applyBorder="1" applyAlignment="1">
      <alignment horizontal="right"/>
    </xf>
    <xf numFmtId="0" fontId="32" fillId="3" borderId="4" xfId="0" applyFont="1" applyFill="1" applyBorder="1"/>
    <xf numFmtId="0" fontId="32" fillId="3" borderId="6" xfId="0" applyFont="1" applyFill="1" applyBorder="1"/>
    <xf numFmtId="0" fontId="32" fillId="3" borderId="5" xfId="0" applyFont="1" applyFill="1" applyBorder="1"/>
    <xf numFmtId="0" fontId="0" fillId="3" borderId="3" xfId="0" applyFill="1" applyBorder="1" applyAlignment="1">
      <alignment horizontal="right"/>
    </xf>
    <xf numFmtId="0" fontId="33" fillId="0" borderId="0" xfId="0" applyFont="1"/>
    <xf numFmtId="0" fontId="34" fillId="0" borderId="0" xfId="0" applyFont="1"/>
    <xf numFmtId="166" fontId="0" fillId="0" borderId="0" xfId="49" applyNumberFormat="1" applyFont="1"/>
    <xf numFmtId="0" fontId="35" fillId="0" borderId="0" xfId="0" applyFont="1"/>
    <xf numFmtId="9" fontId="0" fillId="0" borderId="20" xfId="6" applyFont="1" applyBorder="1"/>
    <xf numFmtId="0" fontId="0" fillId="0" borderId="22" xfId="0" applyBorder="1"/>
    <xf numFmtId="9" fontId="0" fillId="0" borderId="23" xfId="6" applyFont="1" applyBorder="1"/>
    <xf numFmtId="0" fontId="0" fillId="0" borderId="24" xfId="0" applyBorder="1"/>
    <xf numFmtId="9" fontId="0" fillId="0" borderId="25" xfId="6" applyFont="1" applyBorder="1"/>
    <xf numFmtId="0" fontId="0" fillId="0" borderId="27" xfId="0" applyBorder="1"/>
    <xf numFmtId="9" fontId="21" fillId="14" borderId="20" xfId="6" applyFont="1" applyFill="1" applyBorder="1"/>
    <xf numFmtId="9" fontId="21" fillId="14" borderId="25" xfId="6" applyFont="1" applyFill="1" applyBorder="1"/>
    <xf numFmtId="0" fontId="1" fillId="0" borderId="21" xfId="0" applyFont="1" applyBorder="1"/>
    <xf numFmtId="0" fontId="0" fillId="0" borderId="0" xfId="0" applyAlignment="1">
      <alignment horizontal="left" indent="1"/>
    </xf>
    <xf numFmtId="166" fontId="0" fillId="0" borderId="0" xfId="0" applyNumberFormat="1"/>
    <xf numFmtId="0" fontId="0" fillId="0" borderId="0" xfId="0" applyAlignment="1">
      <alignment horizontal="left"/>
    </xf>
    <xf numFmtId="167" fontId="13" fillId="44" borderId="0" xfId="0" applyNumberFormat="1" applyFont="1" applyFill="1"/>
    <xf numFmtId="0" fontId="13" fillId="45" borderId="0" xfId="0" applyFont="1" applyFill="1" applyAlignment="1">
      <alignment horizontal="center" wrapText="1"/>
    </xf>
    <xf numFmtId="0" fontId="13" fillId="46" borderId="0" xfId="0" applyFont="1" applyFill="1" applyAlignment="1">
      <alignment horizontal="center" wrapText="1"/>
    </xf>
    <xf numFmtId="0" fontId="13" fillId="47" borderId="0" xfId="0" applyFont="1" applyFill="1" applyAlignment="1">
      <alignment horizontal="center" wrapText="1"/>
    </xf>
    <xf numFmtId="0" fontId="36" fillId="48" borderId="0" xfId="0" applyFont="1" applyFill="1" applyAlignment="1">
      <alignment horizontal="center" wrapText="1"/>
    </xf>
    <xf numFmtId="0" fontId="13" fillId="46" borderId="0" xfId="0" applyFont="1" applyFill="1" applyAlignment="1">
      <alignment horizontal="left"/>
    </xf>
    <xf numFmtId="3" fontId="0" fillId="0" borderId="0" xfId="0" applyNumberFormat="1"/>
    <xf numFmtId="0" fontId="36" fillId="49" borderId="0" xfId="0" applyFont="1" applyFill="1" applyAlignment="1">
      <alignment horizontal="left"/>
    </xf>
    <xf numFmtId="0" fontId="36" fillId="50" borderId="0" xfId="0" applyFont="1" applyFill="1" applyAlignment="1">
      <alignment horizontal="left"/>
    </xf>
    <xf numFmtId="0" fontId="36" fillId="48" borderId="0" xfId="0" applyFont="1" applyFill="1"/>
    <xf numFmtId="0" fontId="36" fillId="48" borderId="0" xfId="0" applyFont="1" applyFill="1" applyAlignment="1">
      <alignment horizontal="left"/>
    </xf>
    <xf numFmtId="0" fontId="37" fillId="0" borderId="0" xfId="0" applyFont="1"/>
    <xf numFmtId="0" fontId="38" fillId="0" borderId="21" xfId="0" applyFont="1" applyBorder="1"/>
    <xf numFmtId="0" fontId="38" fillId="0" borderId="0" xfId="0" applyFont="1"/>
    <xf numFmtId="166" fontId="37" fillId="0" borderId="0" xfId="49" applyNumberFormat="1" applyFont="1"/>
    <xf numFmtId="1" fontId="37" fillId="0" borderId="0" xfId="0" applyNumberFormat="1" applyFont="1"/>
    <xf numFmtId="166" fontId="37" fillId="0" borderId="26" xfId="49" applyNumberFormat="1" applyFont="1" applyBorder="1"/>
    <xf numFmtId="1" fontId="37" fillId="0" borderId="26" xfId="0" applyNumberFormat="1" applyFont="1" applyBorder="1"/>
    <xf numFmtId="0" fontId="37" fillId="0" borderId="26" xfId="0" applyFont="1" applyBorder="1"/>
    <xf numFmtId="9" fontId="37" fillId="0" borderId="26" xfId="6" applyFont="1" applyBorder="1"/>
    <xf numFmtId="166" fontId="37" fillId="0" borderId="21" xfId="49" applyNumberFormat="1" applyFont="1" applyBorder="1"/>
    <xf numFmtId="1" fontId="37" fillId="0" borderId="21" xfId="0" applyNumberFormat="1" applyFont="1" applyBorder="1"/>
    <xf numFmtId="0" fontId="37" fillId="0" borderId="21" xfId="0" applyFont="1" applyBorder="1"/>
    <xf numFmtId="9" fontId="37" fillId="0" borderId="21" xfId="6" applyFont="1" applyBorder="1"/>
    <xf numFmtId="9" fontId="37" fillId="14" borderId="26" xfId="6" applyFont="1" applyFill="1" applyBorder="1"/>
    <xf numFmtId="9" fontId="37" fillId="14" borderId="21" xfId="6" applyFont="1" applyFill="1" applyBorder="1"/>
    <xf numFmtId="166" fontId="37" fillId="0" borderId="0" xfId="49" applyNumberFormat="1" applyFont="1" applyBorder="1"/>
    <xf numFmtId="9" fontId="37" fillId="0" borderId="0" xfId="6" applyFont="1" applyBorder="1"/>
    <xf numFmtId="0" fontId="2" fillId="51" borderId="0" xfId="1" applyFill="1"/>
    <xf numFmtId="166" fontId="2" fillId="51" borderId="0" xfId="49" applyNumberFormat="1" applyFont="1" applyFill="1"/>
    <xf numFmtId="0" fontId="11" fillId="52" borderId="7" xfId="1" applyFont="1" applyFill="1" applyBorder="1" applyAlignment="1">
      <alignment horizontal="center"/>
    </xf>
    <xf numFmtId="165" fontId="13" fillId="51" borderId="7" xfId="1" applyNumberFormat="1" applyFont="1" applyFill="1" applyBorder="1" applyAlignment="1">
      <alignment horizontal="right"/>
    </xf>
    <xf numFmtId="0" fontId="12" fillId="51" borderId="7" xfId="1" applyFont="1" applyFill="1" applyBorder="1" applyAlignment="1">
      <alignment horizontal="center" vertical="top" wrapText="1"/>
    </xf>
    <xf numFmtId="0" fontId="28" fillId="0" borderId="0" xfId="0" applyFont="1"/>
    <xf numFmtId="9" fontId="0" fillId="0" borderId="0" xfId="6" applyFont="1" applyAlignment="1">
      <alignment wrapText="1"/>
    </xf>
    <xf numFmtId="0" fontId="2" fillId="53" borderId="0" xfId="1" applyFill="1"/>
    <xf numFmtId="0" fontId="0" fillId="53" borderId="0" xfId="0" applyFill="1"/>
    <xf numFmtId="0" fontId="28" fillId="53" borderId="0" xfId="0" applyFont="1" applyFill="1"/>
    <xf numFmtId="0" fontId="31" fillId="0" borderId="0" xfId="48"/>
    <xf numFmtId="0" fontId="0" fillId="0" borderId="1" xfId="0" applyBorder="1"/>
    <xf numFmtId="9" fontId="0" fillId="0" borderId="3" xfId="6" applyFont="1" applyBorder="1"/>
    <xf numFmtId="9" fontId="0" fillId="0" borderId="2" xfId="0" applyNumberFormat="1" applyBorder="1"/>
    <xf numFmtId="0" fontId="0" fillId="0" borderId="4" xfId="0" applyBorder="1"/>
    <xf numFmtId="9" fontId="0" fillId="0" borderId="6" xfId="6" applyFont="1" applyBorder="1"/>
    <xf numFmtId="9" fontId="0" fillId="0" borderId="5" xfId="0" applyNumberFormat="1" applyBorder="1"/>
    <xf numFmtId="0" fontId="0" fillId="0" borderId="28" xfId="0" applyBorder="1"/>
    <xf numFmtId="9" fontId="0" fillId="0" borderId="0" xfId="6" applyFont="1" applyBorder="1"/>
    <xf numFmtId="9" fontId="0" fillId="0" borderId="29" xfId="0" applyNumberFormat="1" applyBorder="1"/>
    <xf numFmtId="0" fontId="14" fillId="0" borderId="0" xfId="0" applyFont="1" applyAlignment="1">
      <alignment horizontal="left"/>
    </xf>
    <xf numFmtId="0" fontId="32" fillId="0" borderId="0" xfId="0" applyFont="1"/>
    <xf numFmtId="0" fontId="0" fillId="0" borderId="2" xfId="0" applyBorder="1"/>
    <xf numFmtId="0" fontId="0" fillId="0" borderId="5" xfId="0" applyBorder="1"/>
    <xf numFmtId="0" fontId="0" fillId="3" borderId="1" xfId="0" applyFill="1" applyBorder="1"/>
    <xf numFmtId="0" fontId="0" fillId="3" borderId="2" xfId="0" applyFill="1" applyBorder="1"/>
    <xf numFmtId="166" fontId="0" fillId="0" borderId="0" xfId="49" applyNumberFormat="1" applyFont="1" applyAlignment="1">
      <alignment horizontal="right"/>
    </xf>
    <xf numFmtId="166" fontId="0" fillId="3" borderId="1" xfId="49" applyNumberFormat="1" applyFont="1" applyFill="1" applyBorder="1" applyAlignment="1">
      <alignment horizontal="right"/>
    </xf>
    <xf numFmtId="166" fontId="0" fillId="3" borderId="2" xfId="49" applyNumberFormat="1" applyFont="1" applyFill="1" applyBorder="1" applyAlignment="1">
      <alignment horizontal="right"/>
    </xf>
    <xf numFmtId="166" fontId="0" fillId="3" borderId="3" xfId="49" applyNumberFormat="1" applyFont="1" applyFill="1" applyBorder="1" applyAlignment="1">
      <alignment horizontal="right"/>
    </xf>
    <xf numFmtId="0" fontId="0" fillId="0" borderId="0" xfId="0" applyAlignment="1">
      <alignment vertical="center" wrapText="1"/>
    </xf>
    <xf numFmtId="0" fontId="0" fillId="0" borderId="0" xfId="6" applyNumberFormat="1" applyFont="1"/>
    <xf numFmtId="0" fontId="0" fillId="3" borderId="0" xfId="6" applyNumberFormat="1" applyFont="1" applyFill="1" applyAlignment="1">
      <alignment wrapText="1"/>
    </xf>
    <xf numFmtId="0" fontId="0" fillId="54" borderId="0" xfId="0" applyFill="1"/>
    <xf numFmtId="0" fontId="1" fillId="55" borderId="0" xfId="0" applyFont="1" applyFill="1"/>
    <xf numFmtId="10" fontId="0" fillId="0" borderId="0" xfId="6" applyNumberFormat="1" applyFont="1"/>
    <xf numFmtId="10" fontId="0" fillId="3" borderId="0" xfId="6" applyNumberFormat="1" applyFont="1" applyFill="1" applyAlignment="1">
      <alignment wrapText="1"/>
    </xf>
    <xf numFmtId="0" fontId="13" fillId="0" borderId="7" xfId="0" applyFont="1" applyBorder="1"/>
    <xf numFmtId="0" fontId="6" fillId="0" borderId="7" xfId="0" applyFont="1" applyBorder="1" applyAlignment="1">
      <alignment horizontal="left" wrapText="1"/>
    </xf>
    <xf numFmtId="0" fontId="9" fillId="5" borderId="7" xfId="0" applyFont="1" applyFill="1" applyBorder="1" applyAlignment="1">
      <alignment horizontal="center" vertical="top" wrapText="1"/>
    </xf>
    <xf numFmtId="0" fontId="8" fillId="5" borderId="7" xfId="0" applyFont="1" applyFill="1" applyBorder="1" applyAlignment="1">
      <alignment horizontal="center" vertical="top" wrapText="1"/>
    </xf>
    <xf numFmtId="0" fontId="10" fillId="6" borderId="7" xfId="0" applyFont="1" applyFill="1" applyBorder="1" applyAlignment="1">
      <alignment wrapText="1"/>
    </xf>
    <xf numFmtId="0" fontId="11" fillId="7" borderId="7" xfId="0" applyFont="1" applyFill="1" applyBorder="1" applyAlignment="1">
      <alignment horizontal="center"/>
    </xf>
    <xf numFmtId="0" fontId="12" fillId="6" borderId="7" xfId="0" applyFont="1" applyFill="1" applyBorder="1" applyAlignment="1">
      <alignment vertical="top" wrapText="1"/>
    </xf>
    <xf numFmtId="165" fontId="13" fillId="0" borderId="7" xfId="0" applyNumberFormat="1" applyFont="1" applyBorder="1" applyAlignment="1">
      <alignment horizontal="right"/>
    </xf>
    <xf numFmtId="165" fontId="13" fillId="8" borderId="7" xfId="0" applyNumberFormat="1" applyFont="1" applyFill="1" applyBorder="1" applyAlignment="1">
      <alignment horizontal="right"/>
    </xf>
    <xf numFmtId="0" fontId="9" fillId="5" borderId="30" xfId="0" applyFont="1" applyFill="1" applyBorder="1" applyAlignment="1">
      <alignment horizontal="center" vertical="top" wrapText="1"/>
    </xf>
    <xf numFmtId="165" fontId="0" fillId="0" borderId="0" xfId="0" applyNumberFormat="1"/>
    <xf numFmtId="0" fontId="0" fillId="3" borderId="0" xfId="6" applyNumberFormat="1" applyFont="1" applyFill="1"/>
    <xf numFmtId="0" fontId="37" fillId="0" borderId="0" xfId="0" applyFont="1" applyAlignment="1">
      <alignment horizontal="center"/>
    </xf>
    <xf numFmtId="0" fontId="7" fillId="4" borderId="8" xfId="0" applyFont="1" applyFill="1" applyBorder="1" applyAlignment="1">
      <alignment horizontal="right" vertical="top" wrapText="1"/>
    </xf>
    <xf numFmtId="0" fontId="7" fillId="4" borderId="9" xfId="0" applyFont="1" applyFill="1" applyBorder="1" applyAlignment="1">
      <alignment horizontal="right" vertical="top" wrapText="1"/>
    </xf>
    <xf numFmtId="0" fontId="9" fillId="4" borderId="8" xfId="0" applyFont="1" applyFill="1" applyBorder="1" applyAlignment="1">
      <alignment vertical="top" wrapText="1"/>
    </xf>
    <xf numFmtId="0" fontId="9" fillId="4" borderId="10" xfId="0" applyFont="1" applyFill="1" applyBorder="1" applyAlignment="1">
      <alignment vertical="top" wrapText="1"/>
    </xf>
    <xf numFmtId="0" fontId="9" fillId="4" borderId="9" xfId="0" applyFont="1" applyFill="1" applyBorder="1" applyAlignment="1">
      <alignment vertical="top" wrapText="1"/>
    </xf>
    <xf numFmtId="0" fontId="7" fillId="5" borderId="8" xfId="0" applyFont="1" applyFill="1" applyBorder="1" applyAlignment="1">
      <alignment horizontal="right" vertical="center" wrapText="1"/>
    </xf>
    <xf numFmtId="0" fontId="7" fillId="5" borderId="9" xfId="0" applyFont="1" applyFill="1" applyBorder="1" applyAlignment="1">
      <alignment horizontal="right" vertical="center" wrapText="1"/>
    </xf>
    <xf numFmtId="0" fontId="8" fillId="4" borderId="8" xfId="0" applyFont="1" applyFill="1" applyBorder="1" applyAlignment="1">
      <alignment vertical="top" wrapText="1"/>
    </xf>
    <xf numFmtId="0" fontId="8" fillId="4" borderId="10" xfId="0" applyFont="1" applyFill="1" applyBorder="1" applyAlignment="1">
      <alignment vertical="top" wrapText="1"/>
    </xf>
    <xf numFmtId="0" fontId="8" fillId="4" borderId="9" xfId="0" applyFont="1" applyFill="1" applyBorder="1" applyAlignment="1">
      <alignment vertical="top" wrapText="1"/>
    </xf>
    <xf numFmtId="0" fontId="7" fillId="4" borderId="8" xfId="1" applyFont="1" applyFill="1" applyBorder="1" applyAlignment="1">
      <alignment horizontal="right" vertical="top" wrapText="1"/>
    </xf>
    <xf numFmtId="0" fontId="7" fillId="4" borderId="9" xfId="1" applyFont="1" applyFill="1" applyBorder="1" applyAlignment="1">
      <alignment horizontal="right" vertical="top" wrapText="1"/>
    </xf>
    <xf numFmtId="0" fontId="9" fillId="4" borderId="8" xfId="1" applyFont="1" applyFill="1" applyBorder="1" applyAlignment="1">
      <alignment vertical="top" wrapText="1"/>
    </xf>
    <xf numFmtId="0" fontId="9" fillId="4" borderId="10" xfId="1" applyFont="1" applyFill="1" applyBorder="1" applyAlignment="1">
      <alignment vertical="top" wrapText="1"/>
    </xf>
    <xf numFmtId="0" fontId="9" fillId="4" borderId="9" xfId="1" applyFont="1" applyFill="1" applyBorder="1" applyAlignment="1">
      <alignment vertical="top" wrapText="1"/>
    </xf>
    <xf numFmtId="0" fontId="7" fillId="5" borderId="8" xfId="1" applyFont="1" applyFill="1" applyBorder="1" applyAlignment="1">
      <alignment horizontal="right" vertical="center" wrapText="1"/>
    </xf>
    <xf numFmtId="0" fontId="7" fillId="5" borderId="9" xfId="1" applyFont="1" applyFill="1" applyBorder="1" applyAlignment="1">
      <alignment horizontal="right" vertical="center" wrapText="1"/>
    </xf>
    <xf numFmtId="0" fontId="8" fillId="4" borderId="8" xfId="1" applyFont="1" applyFill="1" applyBorder="1" applyAlignment="1">
      <alignment vertical="top" wrapText="1"/>
    </xf>
    <xf numFmtId="0" fontId="8" fillId="4" borderId="10" xfId="1" applyFont="1" applyFill="1" applyBorder="1" applyAlignment="1">
      <alignment vertical="top" wrapText="1"/>
    </xf>
    <xf numFmtId="0" fontId="8" fillId="4" borderId="9" xfId="1" applyFont="1" applyFill="1" applyBorder="1" applyAlignment="1">
      <alignment vertical="top" wrapText="1"/>
    </xf>
  </cellXfs>
  <cellStyles count="50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" xfId="49" builtinId="3"/>
    <cellStyle name="Comma 2" xfId="5" xr:uid="{00000000-0005-0000-0000-000000000000}"/>
    <cellStyle name="Explanatory Text" xfId="22" builtinId="53" customBuiltin="1"/>
    <cellStyle name="Good" xfId="12" builtinId="26" customBuiltin="1"/>
    <cellStyle name="Heading 1" xfId="8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Hyperlink" xfId="48" builtinId="8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2" xfId="1" xr:uid="{00000000-0005-0000-0000-000002000000}"/>
    <cellStyle name="Normal 2 2" xfId="3" xr:uid="{00000000-0005-0000-0000-000003000000}"/>
    <cellStyle name="Normal 3" xfId="2" xr:uid="{00000000-0005-0000-0000-000004000000}"/>
    <cellStyle name="Normal 4 2 2" xfId="4" xr:uid="{00000000-0005-0000-0000-000005000000}"/>
    <cellStyle name="Note" xfId="21" builtinId="10" customBuiltin="1"/>
    <cellStyle name="Output" xfId="16" builtinId="21" customBuiltin="1"/>
    <cellStyle name="Percent" xfId="6" builtinId="5"/>
    <cellStyle name="Title" xfId="7" builtinId="15" customBuiltin="1"/>
    <cellStyle name="Total" xfId="23" builtinId="25" customBuiltin="1"/>
    <cellStyle name="Warning Text" xfId="20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7171"/>
      <color rgb="FFB889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4.xml"/><Relationship Id="rId39" Type="http://schemas.openxmlformats.org/officeDocument/2006/relationships/customXml" Target="../customXml/item2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3.xml"/><Relationship Id="rId33" Type="http://schemas.openxmlformats.org/officeDocument/2006/relationships/theme" Target="theme/theme1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32" Type="http://schemas.openxmlformats.org/officeDocument/2006/relationships/externalLink" Target="externalLinks/externalLink10.xml"/><Relationship Id="rId37" Type="http://schemas.openxmlformats.org/officeDocument/2006/relationships/calcChain" Target="calcChain.xml"/><Relationship Id="rId40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externalLink" Target="externalLinks/externalLink6.xml"/><Relationship Id="rId36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5.xml"/><Relationship Id="rId30" Type="http://schemas.openxmlformats.org/officeDocument/2006/relationships/externalLink" Target="externalLinks/externalLink8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8.%20ALL_structur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9JB/Downloads/.ptmp414824/HS%202012%20to%20HS%202007%20Correlation%20and%20conversion%20table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jeff-nonadmin\Dropbox%20(Energy%20Innovation)\EI-PlcyMdl\eps-1.5.0-us-wipE\InputData\web-app\BCF\BTU%20Conversion%20Factor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WIOT\IO%20Indicators\By%20Economy\HKG\HKG_Internal%20Link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Classification_correspondence%20tabl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rrynna/Dropbox%20(CEA)/Energy%20Innovation%20IO/Deliverable%20IO%20files/Mexico/BObIC/BAU%20Output%20by%20ISIC%20Cod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olg/Dropbox/Energy%20Innovation%20IO/Deliverable%20IO%20files/EU/BECbIC/BAU%20Employee%20Compensation%20by%20ISIC%20Code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rrynna/Dropbox%20(CEA)/Energy%20Innovation%20IO/Deliverable%20IO%20files/Mexico/OECD%20Data%20Variables/ISIC%20Code%20Split/BObIC/BAU%20Output%20by%20ISIC%20Code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eept/OneDrive/Desktop/Copy%20of%20IESS_Version2.2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ERDI-TA\WIOT\IO%20Indicators\By%20Region\South%20Asia\BAN\BAN%20Section%202.3%20to%203%20-%20valu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Cv1.0"/>
      <sheetName val="CPCv1.1"/>
      <sheetName val="COICOP"/>
      <sheetName val="COFOG"/>
      <sheetName val="COPNI"/>
      <sheetName val="CPA"/>
      <sheetName val="ISICrev3"/>
      <sheetName val="ISICrev3.1"/>
      <sheetName val="ICP"/>
      <sheetName val="ICP_CORRESPONDE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rrelation HS2012-HS2007"/>
      <sheetName val="HS12-HS07"/>
      <sheetName val="HS07-BEC"/>
    </sheetNames>
    <sheetDataSet>
      <sheetData sheetId="0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AEO Table 73"/>
      <sheetName val="GREET1 Fuel_Specs"/>
      <sheetName val="BCF-BpLFOU"/>
      <sheetName val="BCF-BpSFOU"/>
      <sheetName val="BCF-VFEUCF"/>
      <sheetName val="BCF-BpEIEOU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list"/>
      <sheetName val="append"/>
      <sheetName val="Internal Linkage"/>
      <sheetName val="Table1.1"/>
      <sheetName val="Table1.2"/>
      <sheetName val="Table1.3"/>
      <sheetName val="Table2.1"/>
      <sheetName val="Table2.2"/>
      <sheetName val="Fig2.1"/>
      <sheetName val="Fig2.2a"/>
      <sheetName val="Fig2.2b"/>
      <sheetName val="35-sector"/>
      <sheetName val="2000"/>
      <sheetName val="2010"/>
      <sheetName val="2011"/>
      <sheetName val="2012"/>
      <sheetName val="2013"/>
      <sheetName val="2014"/>
      <sheetName val="2015"/>
      <sheetName val="2016"/>
      <sheetName val="2017"/>
      <sheetName val="m1-3legend"/>
      <sheetName val="InterData"/>
      <sheetName val="5-sector"/>
      <sheetName val="Summary"/>
      <sheetName val="countryco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FOG_ISIC3.1"/>
      <sheetName val="ISIC3.1_CPC1.1"/>
      <sheetName val="COFOG_ISIC3.1_CPC1.1"/>
      <sheetName val="Sheet7"/>
      <sheetName val="COICOP_CPC1.0_CPC1.1"/>
      <sheetName val="Sheet6"/>
      <sheetName val="Sheet5"/>
      <sheetName val="Sheet4"/>
      <sheetName val="HS02_CPC1.1_SITC3_ISIC3.1 (2)"/>
      <sheetName val="HS02_CPC1.1_SITC3_ISIC3.1"/>
      <sheetName val="CPC1.1_CPC1.0"/>
      <sheetName val="CPC1.0_CPC1.1"/>
      <sheetName val="sheet"/>
      <sheetName val="ISIC3.0_ISIC3.1"/>
      <sheetName val="ICP_COICOP"/>
      <sheetName val="COICOP_CPC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OECD TTL"/>
      <sheetName val="MEX WIOD IO-tables"/>
      <sheetName val="MEX EXIOBASE Output"/>
      <sheetName val="BObIC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EU KLEMS Split 1"/>
      <sheetName val="EU KLEMS LAB"/>
      <sheetName val="OECD VAL EU28 "/>
      <sheetName val="EXIOBASE EMP COMP Split"/>
      <sheetName val="EU28 LAB WIOD"/>
      <sheetName val="EU KLEMS for Split 2"/>
      <sheetName val="BECbI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OECD TTL"/>
      <sheetName val="MEX WIOD IO-tables"/>
      <sheetName val="MEX EXIOBASE Output"/>
      <sheetName val="BObIC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SS V2 Main Sheet"/>
      <sheetName val="Preferences"/>
      <sheetName val="Structure of the model"/>
      <sheetName val="I.a"/>
      <sheetName val="I.b"/>
      <sheetName val="I.c"/>
      <sheetName val="I.d"/>
      <sheetName val="I.e"/>
      <sheetName val="II"/>
      <sheetName val="III"/>
      <sheetName val="IV.a"/>
      <sheetName val="IV.b"/>
      <sheetName val="IV.c.1"/>
      <sheetName val="IV.c.2"/>
      <sheetName val="IV.d"/>
      <sheetName val="IV.e"/>
      <sheetName val="IV.f"/>
      <sheetName val="V.a"/>
      <sheetName val="V.b"/>
      <sheetName val="V.c"/>
      <sheetName val="V.d"/>
      <sheetName val="V.e"/>
      <sheetName val="VI"/>
      <sheetName val="VII.a"/>
      <sheetName val="VII.b"/>
      <sheetName val="VII.C"/>
      <sheetName val="VIII"/>
      <sheetName val="GDP"/>
      <sheetName val="IX"/>
      <sheetName val="X.a"/>
      <sheetName val="X.b"/>
      <sheetName val="XI"/>
      <sheetName val="XII.a"/>
      <sheetName val="XII.b"/>
      <sheetName val="XIII.a"/>
      <sheetName val="XV.a"/>
      <sheetName val="XV.b"/>
      <sheetName val="XV.c"/>
      <sheetName val="XVI"/>
      <sheetName val="XVII.a"/>
      <sheetName val="XVII.b"/>
      <sheetName val="XIV"/>
      <sheetName val="Intermediate output"/>
      <sheetName val="Charts"/>
      <sheetName val="Control"/>
      <sheetName val="Global assumptions"/>
      <sheetName val="2012 Baseline"/>
      <sheetName val="Dispatch"/>
      <sheetName val="2012"/>
      <sheetName val="2017"/>
      <sheetName val="2022"/>
      <sheetName val="2027"/>
      <sheetName val="2032"/>
      <sheetName val="2037"/>
      <sheetName val="2042"/>
      <sheetName val="2047"/>
      <sheetName val="Conversions"/>
      <sheetName val="Constants"/>
      <sheetName val="Land Use"/>
      <sheetName val="CostAbsolute"/>
      <sheetName val="Flow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0"/>
      <sheetName val="2010"/>
      <sheetName val="2011"/>
      <sheetName val="2012"/>
      <sheetName val="2013"/>
      <sheetName val="2014"/>
      <sheetName val="2015"/>
      <sheetName val="2016"/>
      <sheetName val="2017"/>
      <sheetName val="sectors"/>
      <sheetName val="35-sector"/>
      <sheetName val="13-sector VAX_G_2010"/>
      <sheetName val="13-sector VAX_G_2011"/>
      <sheetName val="13-sector VAX_G_2012"/>
      <sheetName val="13-sector VAX_G_2013"/>
      <sheetName val="13-sector VAX_G_2014"/>
      <sheetName val="13-sector VAX_G_2015"/>
      <sheetName val="13-sector VAX_G_2016"/>
      <sheetName val="13-sector VAX_G_2017"/>
      <sheetName val="Countries_RCA_VAX_G"/>
      <sheetName val="RCA_VAX_G_All countries"/>
      <sheetName val="By country_RCA_VAX_G"/>
      <sheetName val="Colors"/>
      <sheetName val="HE select"/>
      <sheetName val="Fig. 1.2.3"/>
      <sheetName val="Fig. 1.2.3.a"/>
      <sheetName val="Fig. 1.2.3.b."/>
      <sheetName val="Fig. 1.2.4."/>
      <sheetName val="Fig. 1.2.4.a"/>
      <sheetName val="Fig. 1.2.4.b"/>
      <sheetName val="Fig. 1.3.1"/>
      <sheetName val="Fig 1.3.2"/>
      <sheetName val="Fig. 1.3.3"/>
      <sheetName val="Fig. 1.3.4"/>
      <sheetName val="Fig. 1.3.5"/>
      <sheetName val="Fig. 1.3.6"/>
      <sheetName val="Fig. 1.3.7"/>
      <sheetName val="Fig. 1.3.8"/>
      <sheetName val="Fig. 1.3.9"/>
      <sheetName val="Fig. 1.3.10"/>
      <sheetName val="Fig. 1.3.11"/>
      <sheetName val="Fig. 1.3.12"/>
      <sheetName val="Fig. 1.3.13"/>
      <sheetName val="Table 1.3.1"/>
      <sheetName val="Table 1.3.2"/>
      <sheetName val="Table 1.3.3"/>
      <sheetName val="Table 1.3.4"/>
      <sheetName val="Table 1.3.5"/>
      <sheetName val="Fig. 1.3.14"/>
      <sheetName val="Table 1.3.6"/>
      <sheetName val="Fig. 1.3.15"/>
      <sheetName val="Table 1.3.7"/>
      <sheetName val="countrycode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hyperlink" Target="http://stats.oecd.org/OECDStat_Metadata/ShowMetadata.ashx?Dataset=IOTS_2021&amp;Coords=%5bCOL%5d.%5bCONS_NONRES%5d&amp;ShowOnWeb=true&amp;Lang=en" TargetMode="External"/><Relationship Id="rId2" Type="http://schemas.openxmlformats.org/officeDocument/2006/relationships/hyperlink" Target="http://stats.oecd.org/OECDStat_Metadata/ShowMetadata.ashx?Dataset=IOTS_2021&amp;Coords=%5bVAR%5d.%5bTTL%5d&amp;ShowOnWeb=true&amp;Lang=en" TargetMode="External"/><Relationship Id="rId1" Type="http://schemas.openxmlformats.org/officeDocument/2006/relationships/hyperlink" Target="http://stats.oecd.org/OECDStat_Metadata/ShowMetadata.ashx?Dataset=IOTS_2021&amp;ShowOnWeb=true&amp;Lang=en" TargetMode="External"/><Relationship Id="rId4" Type="http://schemas.openxmlformats.org/officeDocument/2006/relationships/hyperlink" Target="https://stats-2.oecd.org/index.aspx?DatasetCode=IOTS_2021" TargetMode="Externa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hyperlink" Target="https://stats-1.oecd.org/index.aspx?DatasetCode=IOTSI4_2018" TargetMode="External"/><Relationship Id="rId2" Type="http://schemas.openxmlformats.org/officeDocument/2006/relationships/hyperlink" Target="http://localhost/OECDStat_Metadata/ShowMetadata.ashx?Dataset=IOTSI4_2018&amp;Coords=%5bVAR%5d.%5bTTL%5d&amp;ShowOnWeb=true&amp;Lang=en" TargetMode="External"/><Relationship Id="rId1" Type="http://schemas.openxmlformats.org/officeDocument/2006/relationships/hyperlink" Target="http://localhost/OECDStat_Metadata/ShowMetadata.ashx?Dataset=IOTSI4_2018&amp;ShowOnWeb=true&amp;Lang=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59999389629810485"/>
  </sheetPr>
  <dimension ref="A1:B66"/>
  <sheetViews>
    <sheetView tabSelected="1" workbookViewId="0">
      <selection activeCell="G13" sqref="G13"/>
    </sheetView>
  </sheetViews>
  <sheetFormatPr defaultRowHeight="14.45"/>
  <cols>
    <col min="2" max="2" width="94.28515625" customWidth="1"/>
  </cols>
  <sheetData>
    <row r="1" spans="1:2">
      <c r="A1" s="1" t="s">
        <v>0</v>
      </c>
    </row>
    <row r="3" spans="1:2">
      <c r="A3" s="1" t="s">
        <v>1</v>
      </c>
      <c r="B3" s="6" t="s">
        <v>2</v>
      </c>
    </row>
    <row r="4" spans="1:2">
      <c r="B4" s="8" t="s">
        <v>3</v>
      </c>
    </row>
    <row r="5" spans="1:2">
      <c r="B5" s="8" t="s">
        <v>4</v>
      </c>
    </row>
    <row r="6" spans="1:2">
      <c r="B6" s="8" t="s">
        <v>5</v>
      </c>
    </row>
    <row r="7" spans="1:2">
      <c r="B7" s="8" t="s">
        <v>6</v>
      </c>
    </row>
    <row r="9" spans="1:2">
      <c r="B9" s="6" t="s">
        <v>7</v>
      </c>
    </row>
    <row r="10" spans="1:2">
      <c r="B10" t="s">
        <v>8</v>
      </c>
    </row>
    <row r="11" spans="1:2">
      <c r="B11" s="61">
        <v>2016</v>
      </c>
    </row>
    <row r="12" spans="1:2">
      <c r="B12" t="s">
        <v>9</v>
      </c>
    </row>
    <row r="13" spans="1:2">
      <c r="B13" s="100" t="s">
        <v>10</v>
      </c>
    </row>
    <row r="14" spans="1:2">
      <c r="B14" t="s">
        <v>11</v>
      </c>
    </row>
    <row r="16" spans="1:2">
      <c r="B16" s="6" t="s">
        <v>12</v>
      </c>
    </row>
    <row r="17" spans="1:2">
      <c r="B17" t="s">
        <v>13</v>
      </c>
    </row>
    <row r="18" spans="1:2">
      <c r="B18" s="61">
        <v>2019</v>
      </c>
    </row>
    <row r="19" spans="1:2">
      <c r="B19" t="s">
        <v>14</v>
      </c>
    </row>
    <row r="20" spans="1:2">
      <c r="B20" s="100" t="s">
        <v>15</v>
      </c>
    </row>
    <row r="21" spans="1:2">
      <c r="B21" t="s">
        <v>16</v>
      </c>
    </row>
    <row r="22" spans="1:2">
      <c r="B22" s="9"/>
    </row>
    <row r="23" spans="1:2">
      <c r="A23" s="1" t="s">
        <v>17</v>
      </c>
    </row>
    <row r="25" spans="1:2">
      <c r="A25" s="6" t="s">
        <v>18</v>
      </c>
      <c r="B25" s="10"/>
    </row>
    <row r="26" spans="1:2">
      <c r="A26" t="s">
        <v>19</v>
      </c>
    </row>
    <row r="27" spans="1:2">
      <c r="A27" t="s">
        <v>20</v>
      </c>
    </row>
    <row r="28" spans="1:2">
      <c r="B28" t="s">
        <v>21</v>
      </c>
    </row>
    <row r="29" spans="1:2">
      <c r="B29" t="s">
        <v>22</v>
      </c>
    </row>
    <row r="30" spans="1:2">
      <c r="B30" t="s">
        <v>23</v>
      </c>
    </row>
    <row r="31" spans="1:2">
      <c r="B31" t="s">
        <v>24</v>
      </c>
    </row>
    <row r="33" spans="1:2">
      <c r="A33" t="s">
        <v>25</v>
      </c>
    </row>
    <row r="34" spans="1:2">
      <c r="A34" t="s">
        <v>26</v>
      </c>
    </row>
    <row r="36" spans="1:2">
      <c r="A36" t="s">
        <v>27</v>
      </c>
    </row>
    <row r="37" spans="1:2">
      <c r="A37" t="s">
        <v>28</v>
      </c>
    </row>
    <row r="38" spans="1:2">
      <c r="A38" t="s">
        <v>29</v>
      </c>
    </row>
    <row r="39" spans="1:2">
      <c r="A39" t="s">
        <v>30</v>
      </c>
    </row>
    <row r="41" spans="1:2">
      <c r="A41" s="6" t="s">
        <v>31</v>
      </c>
      <c r="B41" s="10"/>
    </row>
    <row r="42" spans="1:2">
      <c r="A42" t="s">
        <v>32</v>
      </c>
    </row>
    <row r="43" spans="1:2">
      <c r="A43" t="s">
        <v>33</v>
      </c>
    </row>
    <row r="44" spans="1:2">
      <c r="A44" t="s">
        <v>34</v>
      </c>
    </row>
    <row r="45" spans="1:2">
      <c r="A45" t="s">
        <v>35</v>
      </c>
    </row>
    <row r="46" spans="1:2">
      <c r="A46" t="s">
        <v>36</v>
      </c>
    </row>
    <row r="48" spans="1:2">
      <c r="A48" t="s">
        <v>37</v>
      </c>
    </row>
    <row r="49" spans="1:1">
      <c r="A49" t="s">
        <v>38</v>
      </c>
    </row>
    <row r="50" spans="1:1">
      <c r="A50" t="s">
        <v>39</v>
      </c>
    </row>
    <row r="51" spans="1:1">
      <c r="A51" t="s">
        <v>40</v>
      </c>
    </row>
    <row r="53" spans="1:1">
      <c r="A53" t="s">
        <v>41</v>
      </c>
    </row>
    <row r="54" spans="1:1">
      <c r="A54" t="s">
        <v>42</v>
      </c>
    </row>
    <row r="55" spans="1:1">
      <c r="A55" t="s">
        <v>43</v>
      </c>
    </row>
    <row r="56" spans="1:1">
      <c r="A56" t="s">
        <v>44</v>
      </c>
    </row>
    <row r="58" spans="1:1">
      <c r="A58" s="1" t="s">
        <v>45</v>
      </c>
    </row>
    <row r="59" spans="1:1">
      <c r="A59" t="s">
        <v>46</v>
      </c>
    </row>
    <row r="60" spans="1:1">
      <c r="A60" t="s">
        <v>47</v>
      </c>
    </row>
    <row r="61" spans="1:1">
      <c r="A61" t="s">
        <v>48</v>
      </c>
    </row>
    <row r="62" spans="1:1">
      <c r="A62" t="s">
        <v>49</v>
      </c>
    </row>
    <row r="63" spans="1:1">
      <c r="A63" t="s">
        <v>50</v>
      </c>
    </row>
    <row r="64" spans="1:1">
      <c r="A64" t="s">
        <v>51</v>
      </c>
    </row>
    <row r="65" spans="1:1">
      <c r="A65" t="s">
        <v>52</v>
      </c>
    </row>
    <row r="66" spans="1:1">
      <c r="A66" t="s">
        <v>53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37AF5-44E3-4D10-8857-525991DB9F37}">
  <sheetPr>
    <tabColor theme="9" tint="0.59999389629810485"/>
  </sheetPr>
  <dimension ref="A1:K195"/>
  <sheetViews>
    <sheetView workbookViewId="0">
      <selection activeCell="H29" sqref="H29"/>
    </sheetView>
  </sheetViews>
  <sheetFormatPr defaultRowHeight="14.45"/>
  <sheetData>
    <row r="1" spans="1:11">
      <c r="I1" t="s">
        <v>54</v>
      </c>
      <c r="J1" t="s">
        <v>55</v>
      </c>
    </row>
    <row r="2" spans="1:11">
      <c r="A2" t="s">
        <v>56</v>
      </c>
      <c r="B2" t="s">
        <v>57</v>
      </c>
      <c r="C2" t="s">
        <v>58</v>
      </c>
      <c r="I2">
        <v>2021</v>
      </c>
      <c r="J2" t="s">
        <v>59</v>
      </c>
    </row>
    <row r="3" spans="1:11">
      <c r="B3" t="s">
        <v>60</v>
      </c>
      <c r="C3" t="s">
        <v>61</v>
      </c>
      <c r="I3">
        <v>2021</v>
      </c>
      <c r="J3" t="s">
        <v>62</v>
      </c>
    </row>
    <row r="4" spans="1:11">
      <c r="B4" t="s">
        <v>63</v>
      </c>
      <c r="C4" t="s">
        <v>64</v>
      </c>
      <c r="I4">
        <v>2021</v>
      </c>
      <c r="J4" t="s">
        <v>65</v>
      </c>
    </row>
    <row r="5" spans="1:11">
      <c r="A5" t="s">
        <v>66</v>
      </c>
      <c r="B5" t="s">
        <v>67</v>
      </c>
      <c r="C5" t="s">
        <v>68</v>
      </c>
      <c r="I5">
        <v>2018</v>
      </c>
      <c r="J5" t="s">
        <v>69</v>
      </c>
      <c r="K5" t="s">
        <v>70</v>
      </c>
    </row>
    <row r="6" spans="1:11">
      <c r="B6" t="s">
        <v>71</v>
      </c>
      <c r="C6" t="s">
        <v>72</v>
      </c>
      <c r="I6">
        <v>2021</v>
      </c>
      <c r="J6" t="s">
        <v>73</v>
      </c>
    </row>
    <row r="7" spans="1:11">
      <c r="B7" t="s">
        <v>74</v>
      </c>
      <c r="C7" t="s">
        <v>75</v>
      </c>
      <c r="I7">
        <v>2018</v>
      </c>
      <c r="J7" t="s">
        <v>76</v>
      </c>
    </row>
    <row r="8" spans="1:11">
      <c r="A8" t="s">
        <v>77</v>
      </c>
      <c r="B8" t="s">
        <v>78</v>
      </c>
      <c r="C8" t="s">
        <v>79</v>
      </c>
      <c r="I8">
        <v>2021</v>
      </c>
      <c r="J8" t="s">
        <v>80</v>
      </c>
    </row>
    <row r="9" spans="1:11">
      <c r="B9" t="s">
        <v>81</v>
      </c>
      <c r="C9" t="s">
        <v>82</v>
      </c>
      <c r="I9">
        <v>2018</v>
      </c>
      <c r="J9" t="s">
        <v>83</v>
      </c>
    </row>
    <row r="10" spans="1:11">
      <c r="B10" t="s">
        <v>84</v>
      </c>
      <c r="C10" t="s">
        <v>85</v>
      </c>
      <c r="I10">
        <v>2021</v>
      </c>
      <c r="J10" t="s">
        <v>86</v>
      </c>
      <c r="K10" t="s">
        <v>77</v>
      </c>
    </row>
    <row r="11" spans="1:11">
      <c r="A11" t="s">
        <v>77</v>
      </c>
      <c r="B11" t="s">
        <v>87</v>
      </c>
      <c r="C11" t="s">
        <v>88</v>
      </c>
      <c r="I11">
        <v>2021</v>
      </c>
      <c r="J11" t="s">
        <v>89</v>
      </c>
      <c r="K11" t="s">
        <v>90</v>
      </c>
    </row>
    <row r="12" spans="1:11">
      <c r="B12" t="s">
        <v>91</v>
      </c>
      <c r="C12" t="s">
        <v>92</v>
      </c>
      <c r="I12">
        <v>2021</v>
      </c>
      <c r="J12" t="s">
        <v>93</v>
      </c>
      <c r="K12" t="s">
        <v>94</v>
      </c>
    </row>
    <row r="13" spans="1:11">
      <c r="B13" t="s">
        <v>95</v>
      </c>
      <c r="C13" t="s">
        <v>96</v>
      </c>
      <c r="I13">
        <v>2021</v>
      </c>
      <c r="J13" t="s">
        <v>97</v>
      </c>
      <c r="K13" t="s">
        <v>98</v>
      </c>
    </row>
    <row r="14" spans="1:11">
      <c r="A14" t="s">
        <v>90</v>
      </c>
      <c r="B14" t="s">
        <v>99</v>
      </c>
      <c r="C14" t="s">
        <v>100</v>
      </c>
      <c r="I14">
        <v>2018</v>
      </c>
      <c r="J14" t="s">
        <v>101</v>
      </c>
    </row>
    <row r="15" spans="1:11">
      <c r="B15" t="s">
        <v>102</v>
      </c>
      <c r="C15" t="s">
        <v>103</v>
      </c>
      <c r="I15">
        <v>2021</v>
      </c>
      <c r="J15" t="s">
        <v>104</v>
      </c>
      <c r="K15" t="s">
        <v>105</v>
      </c>
    </row>
    <row r="16" spans="1:11">
      <c r="B16" t="s">
        <v>106</v>
      </c>
      <c r="C16" t="s">
        <v>107</v>
      </c>
      <c r="I16">
        <v>2021</v>
      </c>
      <c r="J16" t="s">
        <v>108</v>
      </c>
      <c r="K16" t="s">
        <v>109</v>
      </c>
    </row>
    <row r="17" spans="1:11">
      <c r="B17" t="s">
        <v>110</v>
      </c>
      <c r="C17" t="s">
        <v>111</v>
      </c>
      <c r="I17">
        <v>2021</v>
      </c>
      <c r="J17" t="s">
        <v>112</v>
      </c>
      <c r="K17" t="s">
        <v>113</v>
      </c>
    </row>
    <row r="18" spans="1:11">
      <c r="B18" t="s">
        <v>114</v>
      </c>
      <c r="C18" t="s">
        <v>115</v>
      </c>
      <c r="I18">
        <v>2021</v>
      </c>
      <c r="J18" t="s">
        <v>116</v>
      </c>
      <c r="K18" t="s">
        <v>117</v>
      </c>
    </row>
    <row r="19" spans="1:11">
      <c r="A19" t="s">
        <v>118</v>
      </c>
      <c r="B19" t="s">
        <v>119</v>
      </c>
      <c r="C19" t="s">
        <v>120</v>
      </c>
      <c r="I19">
        <v>2018</v>
      </c>
      <c r="J19" t="s">
        <v>121</v>
      </c>
    </row>
    <row r="20" spans="1:11">
      <c r="A20" t="s">
        <v>122</v>
      </c>
      <c r="B20" t="s">
        <v>123</v>
      </c>
      <c r="C20" t="s">
        <v>124</v>
      </c>
      <c r="I20">
        <v>2021</v>
      </c>
      <c r="J20" t="s">
        <v>125</v>
      </c>
      <c r="K20" t="s">
        <v>126</v>
      </c>
    </row>
    <row r="21" spans="1:11">
      <c r="A21" t="s">
        <v>122</v>
      </c>
      <c r="B21" t="s">
        <v>127</v>
      </c>
      <c r="C21" t="s">
        <v>128</v>
      </c>
      <c r="I21">
        <v>2018</v>
      </c>
      <c r="J21" t="s">
        <v>129</v>
      </c>
      <c r="K21" t="s">
        <v>130</v>
      </c>
    </row>
    <row r="22" spans="1:11">
      <c r="B22" t="s">
        <v>131</v>
      </c>
      <c r="C22" t="s">
        <v>115</v>
      </c>
      <c r="I22">
        <v>2021</v>
      </c>
      <c r="J22" t="s">
        <v>132</v>
      </c>
    </row>
    <row r="23" spans="1:11">
      <c r="A23" t="s">
        <v>133</v>
      </c>
      <c r="B23" t="s">
        <v>134</v>
      </c>
      <c r="C23" t="s">
        <v>135</v>
      </c>
      <c r="I23">
        <v>2021</v>
      </c>
      <c r="J23" t="s">
        <v>136</v>
      </c>
    </row>
    <row r="24" spans="1:11">
      <c r="B24" t="s">
        <v>137</v>
      </c>
      <c r="C24" t="s">
        <v>135</v>
      </c>
      <c r="I24">
        <v>2021</v>
      </c>
      <c r="J24" t="s">
        <v>138</v>
      </c>
    </row>
    <row r="25" spans="1:11">
      <c r="A25" t="s">
        <v>133</v>
      </c>
      <c r="B25" t="s">
        <v>139</v>
      </c>
      <c r="C25" t="s">
        <v>140</v>
      </c>
      <c r="I25">
        <v>2021</v>
      </c>
      <c r="J25" t="s">
        <v>141</v>
      </c>
      <c r="K25" t="s">
        <v>142</v>
      </c>
    </row>
    <row r="26" spans="1:11">
      <c r="B26" t="s">
        <v>143</v>
      </c>
      <c r="C26" t="s">
        <v>140</v>
      </c>
      <c r="I26">
        <v>2021</v>
      </c>
      <c r="J26" t="s">
        <v>144</v>
      </c>
      <c r="K26" t="s">
        <v>145</v>
      </c>
    </row>
    <row r="27" spans="1:11">
      <c r="A27" t="s">
        <v>133</v>
      </c>
      <c r="B27" t="s">
        <v>146</v>
      </c>
      <c r="C27" t="s">
        <v>147</v>
      </c>
      <c r="I27">
        <v>2018</v>
      </c>
      <c r="J27" t="s">
        <v>148</v>
      </c>
    </row>
    <row r="28" spans="1:11">
      <c r="B28" t="s">
        <v>149</v>
      </c>
      <c r="C28" t="s">
        <v>150</v>
      </c>
      <c r="I28">
        <v>2021</v>
      </c>
      <c r="J28" t="s">
        <v>151</v>
      </c>
      <c r="K28" t="s">
        <v>152</v>
      </c>
    </row>
    <row r="29" spans="1:11">
      <c r="B29" t="s">
        <v>153</v>
      </c>
      <c r="C29" t="s">
        <v>154</v>
      </c>
      <c r="I29">
        <v>2021</v>
      </c>
      <c r="J29" t="s">
        <v>155</v>
      </c>
      <c r="K29" t="s">
        <v>156</v>
      </c>
    </row>
    <row r="30" spans="1:11">
      <c r="B30" t="s">
        <v>157</v>
      </c>
      <c r="C30" t="s">
        <v>158</v>
      </c>
      <c r="I30">
        <v>2021</v>
      </c>
      <c r="J30" t="s">
        <v>159</v>
      </c>
      <c r="K30" t="s">
        <v>160</v>
      </c>
    </row>
    <row r="31" spans="1:11">
      <c r="A31" t="s">
        <v>133</v>
      </c>
      <c r="B31" t="s">
        <v>161</v>
      </c>
      <c r="C31" t="s">
        <v>162</v>
      </c>
      <c r="I31">
        <v>2021</v>
      </c>
      <c r="J31" t="s">
        <v>163</v>
      </c>
      <c r="K31" t="s">
        <v>164</v>
      </c>
    </row>
    <row r="32" spans="1:11">
      <c r="B32" t="s">
        <v>165</v>
      </c>
      <c r="C32" t="s">
        <v>162</v>
      </c>
      <c r="I32">
        <v>2021</v>
      </c>
      <c r="J32" t="s">
        <v>166</v>
      </c>
      <c r="K32" t="s">
        <v>167</v>
      </c>
    </row>
    <row r="33" spans="1:11">
      <c r="A33" t="s">
        <v>133</v>
      </c>
      <c r="B33" t="s">
        <v>168</v>
      </c>
      <c r="C33" t="s">
        <v>169</v>
      </c>
      <c r="I33">
        <v>2018</v>
      </c>
      <c r="J33" t="s">
        <v>170</v>
      </c>
    </row>
    <row r="34" spans="1:11">
      <c r="A34" t="s">
        <v>94</v>
      </c>
      <c r="B34" t="s">
        <v>171</v>
      </c>
      <c r="C34" t="s">
        <v>172</v>
      </c>
      <c r="I34">
        <v>2021</v>
      </c>
      <c r="J34" t="s">
        <v>173</v>
      </c>
    </row>
    <row r="35" spans="1:11">
      <c r="A35" t="s">
        <v>94</v>
      </c>
      <c r="B35" t="s">
        <v>174</v>
      </c>
      <c r="C35" t="s">
        <v>175</v>
      </c>
      <c r="I35">
        <v>2018</v>
      </c>
      <c r="J35" t="s">
        <v>176</v>
      </c>
    </row>
    <row r="36" spans="1:11">
      <c r="A36" t="s">
        <v>94</v>
      </c>
      <c r="B36" t="s">
        <v>177</v>
      </c>
      <c r="C36" t="s">
        <v>178</v>
      </c>
      <c r="I36">
        <v>2021</v>
      </c>
      <c r="J36" t="s">
        <v>179</v>
      </c>
      <c r="K36" t="s">
        <v>133</v>
      </c>
    </row>
    <row r="37" spans="1:11">
      <c r="A37" t="s">
        <v>94</v>
      </c>
      <c r="B37" t="s">
        <v>180</v>
      </c>
      <c r="C37" t="s">
        <v>181</v>
      </c>
      <c r="I37">
        <v>2021</v>
      </c>
      <c r="J37" t="s">
        <v>182</v>
      </c>
      <c r="K37" t="s">
        <v>183</v>
      </c>
    </row>
    <row r="38" spans="1:11">
      <c r="A38" t="s">
        <v>94</v>
      </c>
      <c r="B38" t="s">
        <v>184</v>
      </c>
      <c r="C38" t="s">
        <v>185</v>
      </c>
      <c r="I38">
        <v>2021</v>
      </c>
      <c r="J38" t="s">
        <v>186</v>
      </c>
      <c r="K38" t="s">
        <v>187</v>
      </c>
    </row>
    <row r="39" spans="1:11">
      <c r="A39" t="s">
        <v>94</v>
      </c>
      <c r="B39" t="s">
        <v>188</v>
      </c>
      <c r="C39" t="s">
        <v>189</v>
      </c>
      <c r="I39">
        <v>2021</v>
      </c>
      <c r="J39" t="s">
        <v>190</v>
      </c>
    </row>
    <row r="40" spans="1:11">
      <c r="B40" t="s">
        <v>191</v>
      </c>
      <c r="C40" t="s">
        <v>192</v>
      </c>
      <c r="I40">
        <v>2018</v>
      </c>
      <c r="J40" t="s">
        <v>193</v>
      </c>
      <c r="K40" t="s">
        <v>194</v>
      </c>
    </row>
    <row r="41" spans="1:11">
      <c r="B41" t="s">
        <v>195</v>
      </c>
      <c r="C41" t="s">
        <v>196</v>
      </c>
      <c r="I41">
        <v>2021</v>
      </c>
      <c r="J41" t="s">
        <v>197</v>
      </c>
    </row>
    <row r="42" spans="1:11">
      <c r="A42" t="s">
        <v>94</v>
      </c>
      <c r="B42" t="s">
        <v>198</v>
      </c>
      <c r="C42" t="s">
        <v>199</v>
      </c>
      <c r="I42">
        <v>2021</v>
      </c>
      <c r="J42" t="s">
        <v>200</v>
      </c>
    </row>
    <row r="43" spans="1:11">
      <c r="B43" t="s">
        <v>201</v>
      </c>
      <c r="C43" t="s">
        <v>202</v>
      </c>
      <c r="I43">
        <v>2021</v>
      </c>
      <c r="J43" t="s">
        <v>203</v>
      </c>
    </row>
    <row r="44" spans="1:11">
      <c r="B44" t="s">
        <v>204</v>
      </c>
      <c r="C44" t="s">
        <v>205</v>
      </c>
      <c r="I44">
        <v>2021</v>
      </c>
      <c r="J44" t="s">
        <v>206</v>
      </c>
    </row>
    <row r="45" spans="1:11">
      <c r="B45" t="s">
        <v>207</v>
      </c>
      <c r="C45" t="s">
        <v>208</v>
      </c>
      <c r="I45">
        <v>2021</v>
      </c>
      <c r="J45" t="s">
        <v>209</v>
      </c>
      <c r="K45" t="s">
        <v>210</v>
      </c>
    </row>
    <row r="46" spans="1:11">
      <c r="B46" t="s">
        <v>211</v>
      </c>
      <c r="C46" t="s">
        <v>212</v>
      </c>
      <c r="I46">
        <v>2018</v>
      </c>
      <c r="J46" t="s">
        <v>213</v>
      </c>
    </row>
    <row r="47" spans="1:11">
      <c r="B47" t="s">
        <v>214</v>
      </c>
      <c r="C47" t="s">
        <v>215</v>
      </c>
      <c r="I47">
        <v>2021</v>
      </c>
      <c r="J47" t="s">
        <v>216</v>
      </c>
      <c r="K47" t="s">
        <v>217</v>
      </c>
    </row>
    <row r="48" spans="1:11">
      <c r="B48" t="s">
        <v>218</v>
      </c>
      <c r="C48" t="s">
        <v>219</v>
      </c>
      <c r="I48">
        <v>2021</v>
      </c>
      <c r="J48" t="s">
        <v>220</v>
      </c>
      <c r="K48" t="s">
        <v>221</v>
      </c>
    </row>
    <row r="49" spans="1:11">
      <c r="A49" t="s">
        <v>94</v>
      </c>
      <c r="B49" t="s">
        <v>222</v>
      </c>
      <c r="C49" t="s">
        <v>223</v>
      </c>
      <c r="I49">
        <v>2021</v>
      </c>
      <c r="J49" t="s">
        <v>224</v>
      </c>
      <c r="K49" t="s">
        <v>225</v>
      </c>
    </row>
    <row r="50" spans="1:11">
      <c r="A50" t="s">
        <v>94</v>
      </c>
      <c r="B50" t="s">
        <v>226</v>
      </c>
      <c r="C50" t="s">
        <v>227</v>
      </c>
      <c r="I50">
        <v>2021</v>
      </c>
      <c r="J50" t="s">
        <v>228</v>
      </c>
      <c r="K50" t="s">
        <v>229</v>
      </c>
    </row>
    <row r="51" spans="1:11">
      <c r="B51" t="s">
        <v>230</v>
      </c>
      <c r="C51" t="s">
        <v>231</v>
      </c>
      <c r="I51">
        <v>2021</v>
      </c>
      <c r="J51" t="s">
        <v>232</v>
      </c>
      <c r="K51" t="s">
        <v>233</v>
      </c>
    </row>
    <row r="52" spans="1:11">
      <c r="B52" t="s">
        <v>234</v>
      </c>
      <c r="C52" t="s">
        <v>235</v>
      </c>
      <c r="I52">
        <v>2021</v>
      </c>
      <c r="J52" t="s">
        <v>236</v>
      </c>
    </row>
    <row r="53" spans="1:11">
      <c r="B53" t="s">
        <v>237</v>
      </c>
      <c r="C53" t="s">
        <v>238</v>
      </c>
      <c r="I53">
        <v>2018</v>
      </c>
      <c r="J53" t="s">
        <v>239</v>
      </c>
      <c r="K53" t="s">
        <v>240</v>
      </c>
    </row>
    <row r="54" spans="1:11">
      <c r="B54" t="s">
        <v>241</v>
      </c>
      <c r="C54" t="s">
        <v>242</v>
      </c>
      <c r="I54">
        <v>2021</v>
      </c>
      <c r="J54" t="s">
        <v>243</v>
      </c>
    </row>
    <row r="55" spans="1:11">
      <c r="A55" t="s">
        <v>94</v>
      </c>
      <c r="B55" t="s">
        <v>244</v>
      </c>
      <c r="C55" t="s">
        <v>245</v>
      </c>
      <c r="I55">
        <v>2018</v>
      </c>
      <c r="J55" t="s">
        <v>246</v>
      </c>
    </row>
    <row r="56" spans="1:11">
      <c r="A56" t="s">
        <v>98</v>
      </c>
      <c r="B56" t="s">
        <v>247</v>
      </c>
      <c r="C56" t="s">
        <v>248</v>
      </c>
      <c r="I56">
        <v>2021</v>
      </c>
      <c r="J56" t="s">
        <v>249</v>
      </c>
      <c r="K56" t="s">
        <v>250</v>
      </c>
    </row>
    <row r="57" spans="1:11">
      <c r="B57" t="s">
        <v>251</v>
      </c>
      <c r="C57" t="s">
        <v>252</v>
      </c>
      <c r="I57">
        <v>2021</v>
      </c>
      <c r="J57" t="s">
        <v>253</v>
      </c>
      <c r="K57" t="s">
        <v>254</v>
      </c>
    </row>
    <row r="58" spans="1:11">
      <c r="B58" t="s">
        <v>255</v>
      </c>
      <c r="C58" t="s">
        <v>256</v>
      </c>
      <c r="I58">
        <v>2018</v>
      </c>
      <c r="J58" t="s">
        <v>257</v>
      </c>
    </row>
    <row r="59" spans="1:11">
      <c r="B59" t="s">
        <v>258</v>
      </c>
      <c r="C59" t="s">
        <v>259</v>
      </c>
      <c r="I59">
        <v>2021</v>
      </c>
      <c r="J59" t="s">
        <v>260</v>
      </c>
      <c r="K59" t="s">
        <v>261</v>
      </c>
    </row>
    <row r="60" spans="1:11">
      <c r="A60" t="s">
        <v>98</v>
      </c>
      <c r="B60" t="s">
        <v>262</v>
      </c>
      <c r="C60" t="s">
        <v>263</v>
      </c>
      <c r="I60">
        <v>2021</v>
      </c>
      <c r="J60" t="s">
        <v>264</v>
      </c>
    </row>
    <row r="61" spans="1:11">
      <c r="B61" t="s">
        <v>265</v>
      </c>
      <c r="C61" t="s">
        <v>266</v>
      </c>
      <c r="I61">
        <v>2018</v>
      </c>
      <c r="J61" t="s">
        <v>267</v>
      </c>
      <c r="K61" t="s">
        <v>268</v>
      </c>
    </row>
    <row r="62" spans="1:11">
      <c r="B62" t="s">
        <v>269</v>
      </c>
      <c r="C62" t="s">
        <v>270</v>
      </c>
      <c r="I62">
        <v>2021</v>
      </c>
      <c r="J62" t="s">
        <v>271</v>
      </c>
    </row>
    <row r="63" spans="1:11">
      <c r="B63" t="s">
        <v>272</v>
      </c>
      <c r="C63" t="s">
        <v>273</v>
      </c>
      <c r="I63">
        <v>2021</v>
      </c>
      <c r="J63" t="s">
        <v>274</v>
      </c>
      <c r="K63" t="s">
        <v>275</v>
      </c>
    </row>
    <row r="64" spans="1:11">
      <c r="B64" t="s">
        <v>276</v>
      </c>
      <c r="C64" t="s">
        <v>277</v>
      </c>
      <c r="I64">
        <v>2018</v>
      </c>
      <c r="J64" t="s">
        <v>278</v>
      </c>
    </row>
    <row r="65" spans="1:10">
      <c r="B65" t="s">
        <v>279</v>
      </c>
      <c r="C65" t="s">
        <v>280</v>
      </c>
      <c r="I65">
        <v>2021</v>
      </c>
      <c r="J65" t="s">
        <v>281</v>
      </c>
    </row>
    <row r="66" spans="1:10">
      <c r="A66" t="s">
        <v>98</v>
      </c>
      <c r="B66" t="s">
        <v>282</v>
      </c>
      <c r="C66" t="s">
        <v>283</v>
      </c>
      <c r="I66">
        <v>2021</v>
      </c>
      <c r="J66" t="s">
        <v>284</v>
      </c>
    </row>
    <row r="67" spans="1:10">
      <c r="A67" t="s">
        <v>98</v>
      </c>
      <c r="B67" t="s">
        <v>285</v>
      </c>
      <c r="C67" t="s">
        <v>286</v>
      </c>
      <c r="I67">
        <v>2021</v>
      </c>
      <c r="J67" t="s">
        <v>287</v>
      </c>
    </row>
    <row r="68" spans="1:10">
      <c r="A68" t="s">
        <v>98</v>
      </c>
      <c r="B68" t="s">
        <v>288</v>
      </c>
      <c r="C68" t="s">
        <v>289</v>
      </c>
      <c r="I68">
        <v>2021</v>
      </c>
      <c r="J68" t="s">
        <v>290</v>
      </c>
    </row>
    <row r="69" spans="1:10">
      <c r="A69" t="s">
        <v>98</v>
      </c>
      <c r="B69" t="s">
        <v>291</v>
      </c>
      <c r="C69" t="s">
        <v>292</v>
      </c>
      <c r="I69">
        <v>2021</v>
      </c>
      <c r="J69" t="s">
        <v>293</v>
      </c>
    </row>
    <row r="70" spans="1:10">
      <c r="B70" t="s">
        <v>294</v>
      </c>
      <c r="C70" t="s">
        <v>295</v>
      </c>
      <c r="I70">
        <v>2021</v>
      </c>
      <c r="J70" t="s">
        <v>296</v>
      </c>
    </row>
    <row r="71" spans="1:10">
      <c r="B71" t="s">
        <v>297</v>
      </c>
      <c r="C71" t="s">
        <v>298</v>
      </c>
      <c r="I71">
        <v>2021</v>
      </c>
      <c r="J71" t="s">
        <v>299</v>
      </c>
    </row>
    <row r="72" spans="1:10">
      <c r="A72" t="s">
        <v>98</v>
      </c>
      <c r="B72" t="s">
        <v>300</v>
      </c>
      <c r="C72" t="s">
        <v>301</v>
      </c>
    </row>
    <row r="73" spans="1:10">
      <c r="A73" t="s">
        <v>105</v>
      </c>
      <c r="B73" t="s">
        <v>302</v>
      </c>
      <c r="C73" t="s">
        <v>303</v>
      </c>
    </row>
    <row r="74" spans="1:10">
      <c r="A74" t="s">
        <v>105</v>
      </c>
      <c r="B74" t="s">
        <v>304</v>
      </c>
      <c r="C74" t="s">
        <v>305</v>
      </c>
    </row>
    <row r="75" spans="1:10">
      <c r="B75" t="s">
        <v>306</v>
      </c>
      <c r="C75" t="s">
        <v>307</v>
      </c>
    </row>
    <row r="76" spans="1:10">
      <c r="B76" t="s">
        <v>308</v>
      </c>
      <c r="C76" t="s">
        <v>309</v>
      </c>
    </row>
    <row r="77" spans="1:10">
      <c r="B77" t="s">
        <v>310</v>
      </c>
      <c r="C77" t="s">
        <v>311</v>
      </c>
    </row>
    <row r="78" spans="1:10">
      <c r="B78" t="s">
        <v>312</v>
      </c>
      <c r="C78" t="s">
        <v>313</v>
      </c>
    </row>
    <row r="79" spans="1:10">
      <c r="A79" t="s">
        <v>109</v>
      </c>
      <c r="B79" t="s">
        <v>314</v>
      </c>
      <c r="C79" t="s">
        <v>315</v>
      </c>
    </row>
    <row r="80" spans="1:10">
      <c r="B80" t="s">
        <v>316</v>
      </c>
      <c r="C80" t="s">
        <v>317</v>
      </c>
    </row>
    <row r="81" spans="1:3">
      <c r="B81" t="s">
        <v>318</v>
      </c>
      <c r="C81" t="s">
        <v>319</v>
      </c>
    </row>
    <row r="82" spans="1:3">
      <c r="B82" t="s">
        <v>320</v>
      </c>
      <c r="C82" t="s">
        <v>321</v>
      </c>
    </row>
    <row r="83" spans="1:3">
      <c r="A83" t="s">
        <v>109</v>
      </c>
      <c r="B83" t="s">
        <v>322</v>
      </c>
      <c r="C83" t="s">
        <v>323</v>
      </c>
    </row>
    <row r="84" spans="1:3">
      <c r="B84" t="s">
        <v>324</v>
      </c>
      <c r="C84" t="s">
        <v>325</v>
      </c>
    </row>
    <row r="85" spans="1:3">
      <c r="B85" t="s">
        <v>326</v>
      </c>
      <c r="C85" t="s">
        <v>327</v>
      </c>
    </row>
    <row r="86" spans="1:3">
      <c r="A86" t="s">
        <v>109</v>
      </c>
      <c r="B86" t="s">
        <v>328</v>
      </c>
      <c r="C86" t="s">
        <v>329</v>
      </c>
    </row>
    <row r="87" spans="1:3">
      <c r="A87" t="s">
        <v>113</v>
      </c>
      <c r="B87" t="s">
        <v>330</v>
      </c>
      <c r="C87" t="s">
        <v>331</v>
      </c>
    </row>
    <row r="88" spans="1:3">
      <c r="A88" t="s">
        <v>113</v>
      </c>
      <c r="B88" t="s">
        <v>332</v>
      </c>
      <c r="C88" t="s">
        <v>333</v>
      </c>
    </row>
    <row r="89" spans="1:3">
      <c r="A89" t="s">
        <v>117</v>
      </c>
      <c r="B89" t="s">
        <v>334</v>
      </c>
      <c r="C89" t="s">
        <v>335</v>
      </c>
    </row>
    <row r="90" spans="1:3">
      <c r="B90" t="s">
        <v>336</v>
      </c>
      <c r="C90" t="s">
        <v>337</v>
      </c>
    </row>
    <row r="91" spans="1:3">
      <c r="B91" t="s">
        <v>338</v>
      </c>
      <c r="C91" t="s">
        <v>339</v>
      </c>
    </row>
    <row r="92" spans="1:3">
      <c r="B92" t="s">
        <v>340</v>
      </c>
      <c r="C92" t="s">
        <v>341</v>
      </c>
    </row>
    <row r="93" spans="1:3">
      <c r="A93" t="s">
        <v>117</v>
      </c>
      <c r="B93" t="s">
        <v>342</v>
      </c>
      <c r="C93" t="s">
        <v>343</v>
      </c>
    </row>
    <row r="94" spans="1:3">
      <c r="B94" t="s">
        <v>344</v>
      </c>
      <c r="C94" t="s">
        <v>345</v>
      </c>
    </row>
    <row r="95" spans="1:3">
      <c r="B95" t="s">
        <v>346</v>
      </c>
      <c r="C95" t="s">
        <v>347</v>
      </c>
    </row>
    <row r="96" spans="1:3">
      <c r="B96" t="s">
        <v>348</v>
      </c>
      <c r="C96" t="s">
        <v>349</v>
      </c>
    </row>
    <row r="97" spans="1:3">
      <c r="B97" t="s">
        <v>350</v>
      </c>
      <c r="C97" t="s">
        <v>351</v>
      </c>
    </row>
    <row r="98" spans="1:3">
      <c r="B98" t="s">
        <v>352</v>
      </c>
      <c r="C98" t="s">
        <v>353</v>
      </c>
    </row>
    <row r="99" spans="1:3">
      <c r="A99" t="s">
        <v>126</v>
      </c>
      <c r="B99" t="s">
        <v>354</v>
      </c>
      <c r="C99" t="s">
        <v>355</v>
      </c>
    </row>
    <row r="100" spans="1:3">
      <c r="A100" t="s">
        <v>130</v>
      </c>
      <c r="B100" t="s">
        <v>356</v>
      </c>
      <c r="C100" t="s">
        <v>357</v>
      </c>
    </row>
    <row r="101" spans="1:3">
      <c r="B101" t="s">
        <v>358</v>
      </c>
      <c r="C101" t="s">
        <v>359</v>
      </c>
    </row>
    <row r="102" spans="1:3">
      <c r="B102" t="s">
        <v>360</v>
      </c>
      <c r="C102" t="s">
        <v>361</v>
      </c>
    </row>
    <row r="103" spans="1:3">
      <c r="A103" t="s">
        <v>130</v>
      </c>
      <c r="B103" t="s">
        <v>362</v>
      </c>
      <c r="C103" t="s">
        <v>363</v>
      </c>
    </row>
    <row r="104" spans="1:3">
      <c r="A104" t="s">
        <v>364</v>
      </c>
      <c r="B104" t="s">
        <v>365</v>
      </c>
      <c r="C104" t="s">
        <v>366</v>
      </c>
    </row>
    <row r="105" spans="1:3">
      <c r="A105" t="s">
        <v>367</v>
      </c>
      <c r="B105" t="s">
        <v>368</v>
      </c>
      <c r="C105" t="s">
        <v>369</v>
      </c>
    </row>
    <row r="106" spans="1:3">
      <c r="B106" t="s">
        <v>370</v>
      </c>
      <c r="C106" t="s">
        <v>371</v>
      </c>
    </row>
    <row r="107" spans="1:3">
      <c r="B107" t="s">
        <v>372</v>
      </c>
      <c r="C107" t="s">
        <v>373</v>
      </c>
    </row>
    <row r="108" spans="1:3">
      <c r="B108" t="s">
        <v>374</v>
      </c>
      <c r="C108" t="s">
        <v>375</v>
      </c>
    </row>
    <row r="109" spans="1:3">
      <c r="B109" t="s">
        <v>376</v>
      </c>
      <c r="C109" t="s">
        <v>377</v>
      </c>
    </row>
    <row r="110" spans="1:3">
      <c r="B110" t="s">
        <v>378</v>
      </c>
      <c r="C110" t="s">
        <v>379</v>
      </c>
    </row>
    <row r="111" spans="1:3">
      <c r="B111" t="s">
        <v>380</v>
      </c>
      <c r="C111" t="s">
        <v>381</v>
      </c>
    </row>
    <row r="112" spans="1:3">
      <c r="B112" t="s">
        <v>382</v>
      </c>
      <c r="C112" t="s">
        <v>383</v>
      </c>
    </row>
    <row r="113" spans="1:3">
      <c r="A113" t="s">
        <v>384</v>
      </c>
      <c r="B113" t="s">
        <v>385</v>
      </c>
      <c r="C113" t="s">
        <v>386</v>
      </c>
    </row>
    <row r="114" spans="1:3">
      <c r="A114" t="s">
        <v>387</v>
      </c>
      <c r="B114" t="s">
        <v>388</v>
      </c>
      <c r="C114" t="s">
        <v>389</v>
      </c>
    </row>
    <row r="115" spans="1:3">
      <c r="B115" t="s">
        <v>390</v>
      </c>
      <c r="C115" t="s">
        <v>391</v>
      </c>
    </row>
    <row r="116" spans="1:3">
      <c r="B116" t="s">
        <v>392</v>
      </c>
      <c r="C116" t="s">
        <v>393</v>
      </c>
    </row>
    <row r="117" spans="1:3">
      <c r="B117" t="s">
        <v>394</v>
      </c>
      <c r="C117" t="s">
        <v>395</v>
      </c>
    </row>
    <row r="118" spans="1:3">
      <c r="A118" t="s">
        <v>142</v>
      </c>
      <c r="B118" t="s">
        <v>396</v>
      </c>
      <c r="C118" t="s">
        <v>397</v>
      </c>
    </row>
    <row r="119" spans="1:3">
      <c r="B119" t="s">
        <v>398</v>
      </c>
      <c r="C119" t="s">
        <v>399</v>
      </c>
    </row>
    <row r="120" spans="1:3">
      <c r="B120" t="s">
        <v>400</v>
      </c>
      <c r="C120" t="s">
        <v>401</v>
      </c>
    </row>
    <row r="121" spans="1:3">
      <c r="B121" t="s">
        <v>402</v>
      </c>
      <c r="C121" t="s">
        <v>403</v>
      </c>
    </row>
    <row r="122" spans="1:3">
      <c r="A122" t="s">
        <v>142</v>
      </c>
      <c r="B122" t="s">
        <v>404</v>
      </c>
      <c r="C122" t="s">
        <v>405</v>
      </c>
    </row>
    <row r="123" spans="1:3">
      <c r="A123" t="s">
        <v>142</v>
      </c>
      <c r="B123" t="s">
        <v>406</v>
      </c>
      <c r="C123" t="s">
        <v>407</v>
      </c>
    </row>
    <row r="124" spans="1:3">
      <c r="B124" t="s">
        <v>408</v>
      </c>
      <c r="C124" t="s">
        <v>409</v>
      </c>
    </row>
    <row r="125" spans="1:3">
      <c r="B125" t="s">
        <v>410</v>
      </c>
      <c r="C125" t="s">
        <v>411</v>
      </c>
    </row>
    <row r="126" spans="1:3">
      <c r="B126" t="s">
        <v>412</v>
      </c>
      <c r="C126" t="s">
        <v>413</v>
      </c>
    </row>
    <row r="127" spans="1:3">
      <c r="B127" t="s">
        <v>414</v>
      </c>
      <c r="C127" t="s">
        <v>415</v>
      </c>
    </row>
    <row r="128" spans="1:3">
      <c r="A128" t="s">
        <v>145</v>
      </c>
      <c r="B128" t="s">
        <v>416</v>
      </c>
      <c r="C128" t="s">
        <v>417</v>
      </c>
    </row>
    <row r="129" spans="1:3">
      <c r="A129" t="s">
        <v>145</v>
      </c>
      <c r="B129" t="s">
        <v>418</v>
      </c>
      <c r="C129" t="s">
        <v>419</v>
      </c>
    </row>
    <row r="130" spans="1:3">
      <c r="A130" t="s">
        <v>145</v>
      </c>
      <c r="B130" t="s">
        <v>420</v>
      </c>
      <c r="C130" t="s">
        <v>421</v>
      </c>
    </row>
    <row r="131" spans="1:3">
      <c r="A131" t="s">
        <v>145</v>
      </c>
      <c r="B131" t="s">
        <v>422</v>
      </c>
      <c r="C131" t="s">
        <v>423</v>
      </c>
    </row>
    <row r="132" spans="1:3">
      <c r="A132" t="s">
        <v>145</v>
      </c>
      <c r="B132" t="s">
        <v>424</v>
      </c>
      <c r="C132" t="s">
        <v>425</v>
      </c>
    </row>
    <row r="133" spans="1:3">
      <c r="B133" t="s">
        <v>426</v>
      </c>
      <c r="C133" t="s">
        <v>427</v>
      </c>
    </row>
    <row r="134" spans="1:3">
      <c r="B134" t="s">
        <v>428</v>
      </c>
      <c r="C134" t="s">
        <v>429</v>
      </c>
    </row>
    <row r="135" spans="1:3">
      <c r="A135" t="s">
        <v>145</v>
      </c>
      <c r="B135" t="s">
        <v>430</v>
      </c>
      <c r="C135" t="s">
        <v>431</v>
      </c>
    </row>
    <row r="136" spans="1:3">
      <c r="A136" t="s">
        <v>145</v>
      </c>
      <c r="B136" t="s">
        <v>432</v>
      </c>
      <c r="C136" t="s">
        <v>433</v>
      </c>
    </row>
    <row r="137" spans="1:3">
      <c r="A137" t="s">
        <v>145</v>
      </c>
      <c r="B137" t="s">
        <v>434</v>
      </c>
      <c r="C137" t="s">
        <v>435</v>
      </c>
    </row>
    <row r="138" spans="1:3">
      <c r="A138" t="s">
        <v>152</v>
      </c>
      <c r="B138" t="s">
        <v>436</v>
      </c>
      <c r="C138" t="s">
        <v>437</v>
      </c>
    </row>
    <row r="139" spans="1:3">
      <c r="A139" t="s">
        <v>152</v>
      </c>
      <c r="B139" t="s">
        <v>438</v>
      </c>
      <c r="C139" t="s">
        <v>439</v>
      </c>
    </row>
    <row r="140" spans="1:3">
      <c r="A140" t="s">
        <v>152</v>
      </c>
      <c r="B140" t="s">
        <v>440</v>
      </c>
      <c r="C140" t="s">
        <v>441</v>
      </c>
    </row>
    <row r="141" spans="1:3">
      <c r="B141" t="s">
        <v>442</v>
      </c>
      <c r="C141" t="s">
        <v>443</v>
      </c>
    </row>
    <row r="142" spans="1:3">
      <c r="B142" t="s">
        <v>444</v>
      </c>
      <c r="C142" t="s">
        <v>445</v>
      </c>
    </row>
    <row r="143" spans="1:3">
      <c r="B143" t="s">
        <v>446</v>
      </c>
      <c r="C143" t="s">
        <v>447</v>
      </c>
    </row>
    <row r="144" spans="1:3">
      <c r="A144" t="s">
        <v>152</v>
      </c>
      <c r="B144" t="s">
        <v>448</v>
      </c>
      <c r="C144" t="s">
        <v>449</v>
      </c>
    </row>
    <row r="145" spans="1:3">
      <c r="A145" t="s">
        <v>152</v>
      </c>
      <c r="B145" t="s">
        <v>450</v>
      </c>
      <c r="C145" t="s">
        <v>451</v>
      </c>
    </row>
    <row r="146" spans="1:3">
      <c r="A146" t="s">
        <v>152</v>
      </c>
      <c r="B146" t="s">
        <v>452</v>
      </c>
      <c r="C146" t="s">
        <v>453</v>
      </c>
    </row>
    <row r="147" spans="1:3">
      <c r="A147" t="s">
        <v>156</v>
      </c>
      <c r="B147" t="s">
        <v>454</v>
      </c>
      <c r="C147" t="s">
        <v>455</v>
      </c>
    </row>
    <row r="148" spans="1:3">
      <c r="B148" t="s">
        <v>456</v>
      </c>
      <c r="C148" t="s">
        <v>457</v>
      </c>
    </row>
    <row r="149" spans="1:3">
      <c r="B149" t="s">
        <v>458</v>
      </c>
      <c r="C149" t="s">
        <v>459</v>
      </c>
    </row>
    <row r="150" spans="1:3">
      <c r="B150" t="s">
        <v>460</v>
      </c>
      <c r="C150" t="s">
        <v>461</v>
      </c>
    </row>
    <row r="151" spans="1:3">
      <c r="B151" t="s">
        <v>462</v>
      </c>
      <c r="C151" t="s">
        <v>463</v>
      </c>
    </row>
    <row r="152" spans="1:3">
      <c r="B152" t="s">
        <v>464</v>
      </c>
      <c r="C152" t="s">
        <v>465</v>
      </c>
    </row>
    <row r="153" spans="1:3">
      <c r="B153" t="s">
        <v>466</v>
      </c>
      <c r="C153" t="s">
        <v>467</v>
      </c>
    </row>
    <row r="154" spans="1:3">
      <c r="B154" t="s">
        <v>468</v>
      </c>
      <c r="C154" t="s">
        <v>469</v>
      </c>
    </row>
    <row r="155" spans="1:3">
      <c r="B155" t="s">
        <v>470</v>
      </c>
      <c r="C155" t="s">
        <v>471</v>
      </c>
    </row>
    <row r="156" spans="1:3">
      <c r="B156" t="s">
        <v>472</v>
      </c>
      <c r="C156" t="s">
        <v>473</v>
      </c>
    </row>
    <row r="157" spans="1:3">
      <c r="A157" t="s">
        <v>156</v>
      </c>
      <c r="B157" t="s">
        <v>474</v>
      </c>
      <c r="C157" t="s">
        <v>475</v>
      </c>
    </row>
    <row r="158" spans="1:3">
      <c r="B158" t="s">
        <v>476</v>
      </c>
      <c r="C158" t="s">
        <v>477</v>
      </c>
    </row>
    <row r="159" spans="1:3">
      <c r="B159" t="s">
        <v>478</v>
      </c>
      <c r="C159" t="s">
        <v>479</v>
      </c>
    </row>
    <row r="160" spans="1:3">
      <c r="B160" t="s">
        <v>480</v>
      </c>
      <c r="C160" t="s">
        <v>481</v>
      </c>
    </row>
    <row r="161" spans="1:3">
      <c r="B161" t="s">
        <v>482</v>
      </c>
      <c r="C161" t="s">
        <v>483</v>
      </c>
    </row>
    <row r="162" spans="1:3">
      <c r="B162" t="s">
        <v>484</v>
      </c>
      <c r="C162" t="s">
        <v>485</v>
      </c>
    </row>
    <row r="163" spans="1:3">
      <c r="B163" t="s">
        <v>486</v>
      </c>
      <c r="C163" t="s">
        <v>487</v>
      </c>
    </row>
    <row r="164" spans="1:3">
      <c r="B164" t="s">
        <v>488</v>
      </c>
      <c r="C164" t="s">
        <v>489</v>
      </c>
    </row>
    <row r="165" spans="1:3">
      <c r="A165" t="s">
        <v>160</v>
      </c>
      <c r="B165" t="s">
        <v>490</v>
      </c>
      <c r="C165" t="s">
        <v>491</v>
      </c>
    </row>
    <row r="166" spans="1:3">
      <c r="A166" t="s">
        <v>160</v>
      </c>
      <c r="B166" t="s">
        <v>492</v>
      </c>
      <c r="C166" t="s">
        <v>493</v>
      </c>
    </row>
    <row r="167" spans="1:3">
      <c r="A167" t="s">
        <v>160</v>
      </c>
      <c r="B167" t="s">
        <v>494</v>
      </c>
      <c r="C167" t="s">
        <v>495</v>
      </c>
    </row>
    <row r="168" spans="1:3">
      <c r="A168" t="s">
        <v>164</v>
      </c>
      <c r="B168" t="s">
        <v>496</v>
      </c>
      <c r="C168" t="s">
        <v>497</v>
      </c>
    </row>
    <row r="169" spans="1:3">
      <c r="B169" t="s">
        <v>498</v>
      </c>
      <c r="C169" t="s">
        <v>499</v>
      </c>
    </row>
    <row r="170" spans="1:3">
      <c r="B170" t="s">
        <v>500</v>
      </c>
      <c r="C170" t="s">
        <v>501</v>
      </c>
    </row>
    <row r="171" spans="1:3">
      <c r="A171" t="s">
        <v>164</v>
      </c>
      <c r="B171" t="s">
        <v>502</v>
      </c>
      <c r="C171" t="s">
        <v>503</v>
      </c>
    </row>
    <row r="172" spans="1:3">
      <c r="A172" t="s">
        <v>164</v>
      </c>
      <c r="B172" t="s">
        <v>504</v>
      </c>
      <c r="C172" t="s">
        <v>505</v>
      </c>
    </row>
    <row r="173" spans="1:3">
      <c r="A173" t="s">
        <v>164</v>
      </c>
      <c r="B173" t="s">
        <v>506</v>
      </c>
      <c r="C173" t="s">
        <v>507</v>
      </c>
    </row>
    <row r="174" spans="1:3">
      <c r="A174" t="s">
        <v>164</v>
      </c>
      <c r="B174" t="s">
        <v>508</v>
      </c>
      <c r="C174" t="s">
        <v>509</v>
      </c>
    </row>
    <row r="175" spans="1:3">
      <c r="B175" t="s">
        <v>510</v>
      </c>
      <c r="C175" t="s">
        <v>511</v>
      </c>
    </row>
    <row r="176" spans="1:3">
      <c r="B176" t="s">
        <v>512</v>
      </c>
      <c r="C176" t="s">
        <v>513</v>
      </c>
    </row>
    <row r="177" spans="1:3">
      <c r="B177" t="s">
        <v>514</v>
      </c>
      <c r="C177" t="s">
        <v>515</v>
      </c>
    </row>
    <row r="178" spans="1:3">
      <c r="A178" t="s">
        <v>167</v>
      </c>
      <c r="B178" t="s">
        <v>516</v>
      </c>
      <c r="C178" t="s">
        <v>517</v>
      </c>
    </row>
    <row r="179" spans="1:3">
      <c r="A179" t="s">
        <v>167</v>
      </c>
      <c r="B179" t="s">
        <v>518</v>
      </c>
      <c r="C179" t="s">
        <v>519</v>
      </c>
    </row>
    <row r="180" spans="1:3">
      <c r="B180" t="s">
        <v>520</v>
      </c>
      <c r="C180" t="s">
        <v>521</v>
      </c>
    </row>
    <row r="181" spans="1:3">
      <c r="B181" t="s">
        <v>522</v>
      </c>
      <c r="C181" t="s">
        <v>523</v>
      </c>
    </row>
    <row r="182" spans="1:3">
      <c r="A182" t="s">
        <v>167</v>
      </c>
      <c r="B182" t="s">
        <v>524</v>
      </c>
      <c r="C182" t="s">
        <v>525</v>
      </c>
    </row>
    <row r="183" spans="1:3">
      <c r="A183" t="s">
        <v>167</v>
      </c>
      <c r="B183" t="s">
        <v>526</v>
      </c>
      <c r="C183" t="s">
        <v>527</v>
      </c>
    </row>
    <row r="184" spans="1:3">
      <c r="A184" t="s">
        <v>167</v>
      </c>
      <c r="B184" t="s">
        <v>528</v>
      </c>
      <c r="C184" t="s">
        <v>529</v>
      </c>
    </row>
    <row r="185" spans="1:3">
      <c r="A185" t="s">
        <v>167</v>
      </c>
      <c r="B185" t="s">
        <v>530</v>
      </c>
      <c r="C185" t="s">
        <v>531</v>
      </c>
    </row>
    <row r="186" spans="1:3">
      <c r="A186" t="s">
        <v>167</v>
      </c>
      <c r="B186" t="s">
        <v>532</v>
      </c>
      <c r="C186" t="s">
        <v>533</v>
      </c>
    </row>
    <row r="187" spans="1:3">
      <c r="A187" t="s">
        <v>167</v>
      </c>
      <c r="B187" t="s">
        <v>534</v>
      </c>
      <c r="C187" t="s">
        <v>535</v>
      </c>
    </row>
    <row r="188" spans="1:3">
      <c r="B188" t="s">
        <v>536</v>
      </c>
      <c r="C188" t="s">
        <v>537</v>
      </c>
    </row>
    <row r="189" spans="1:3">
      <c r="B189" t="s">
        <v>538</v>
      </c>
      <c r="C189" t="s">
        <v>539</v>
      </c>
    </row>
    <row r="190" spans="1:3">
      <c r="B190" t="s">
        <v>540</v>
      </c>
      <c r="C190" t="s">
        <v>541</v>
      </c>
    </row>
    <row r="191" spans="1:3">
      <c r="B191" t="s">
        <v>542</v>
      </c>
      <c r="C191" t="s">
        <v>543</v>
      </c>
    </row>
    <row r="192" spans="1:3">
      <c r="B192" t="s">
        <v>544</v>
      </c>
      <c r="C192" t="s">
        <v>545</v>
      </c>
    </row>
    <row r="193" spans="1:3">
      <c r="B193" t="s">
        <v>546</v>
      </c>
      <c r="C193" t="s">
        <v>547</v>
      </c>
    </row>
    <row r="194" spans="1:3">
      <c r="A194" t="s">
        <v>167</v>
      </c>
      <c r="B194" t="s">
        <v>548</v>
      </c>
      <c r="C194" t="s">
        <v>549</v>
      </c>
    </row>
    <row r="195" spans="1:3">
      <c r="B195" t="s">
        <v>550</v>
      </c>
      <c r="C195" t="s">
        <v>551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59999389629810485"/>
  </sheetPr>
  <dimension ref="A1:AQ43"/>
  <sheetViews>
    <sheetView topLeftCell="A37" workbookViewId="0">
      <selection activeCell="G14" sqref="G14"/>
    </sheetView>
  </sheetViews>
  <sheetFormatPr defaultColWidth="9" defaultRowHeight="14.45"/>
  <cols>
    <col min="1" max="43" width="10.140625" customWidth="1"/>
  </cols>
  <sheetData>
    <row r="1" spans="1:43" s="2" customFormat="1">
      <c r="B1" s="2" t="s">
        <v>70</v>
      </c>
      <c r="C1" s="2" t="s">
        <v>56</v>
      </c>
      <c r="D1" s="2" t="s">
        <v>66</v>
      </c>
      <c r="E1" s="2" t="s">
        <v>77</v>
      </c>
      <c r="F1" s="2" t="s">
        <v>90</v>
      </c>
      <c r="G1" s="2" t="s">
        <v>94</v>
      </c>
      <c r="H1" s="2" t="s">
        <v>98</v>
      </c>
      <c r="I1" s="2" t="s">
        <v>105</v>
      </c>
      <c r="J1" s="2" t="s">
        <v>109</v>
      </c>
      <c r="K1" s="2" t="s">
        <v>113</v>
      </c>
      <c r="L1" s="2" t="s">
        <v>117</v>
      </c>
      <c r="M1" s="2" t="s">
        <v>126</v>
      </c>
      <c r="N1" s="2" t="s">
        <v>130</v>
      </c>
      <c r="O1" s="2" t="s">
        <v>364</v>
      </c>
      <c r="P1" s="2" t="s">
        <v>367</v>
      </c>
      <c r="Q1" s="2" t="s">
        <v>384</v>
      </c>
      <c r="R1" s="2" t="s">
        <v>387</v>
      </c>
      <c r="S1" s="2" t="s">
        <v>142</v>
      </c>
      <c r="T1" s="2" t="s">
        <v>145</v>
      </c>
      <c r="U1" s="2" t="s">
        <v>152</v>
      </c>
      <c r="V1" s="2" t="s">
        <v>156</v>
      </c>
      <c r="W1" s="2" t="s">
        <v>160</v>
      </c>
      <c r="X1" s="2" t="s">
        <v>164</v>
      </c>
      <c r="Y1" s="2" t="s">
        <v>167</v>
      </c>
      <c r="Z1" s="2" t="s">
        <v>118</v>
      </c>
      <c r="AA1" s="2" t="s">
        <v>122</v>
      </c>
      <c r="AB1" s="2" t="s">
        <v>133</v>
      </c>
      <c r="AC1" s="2" t="s">
        <v>183</v>
      </c>
      <c r="AD1" s="2" t="s">
        <v>187</v>
      </c>
      <c r="AE1" s="2" t="s">
        <v>194</v>
      </c>
      <c r="AF1" s="2" t="s">
        <v>210</v>
      </c>
      <c r="AG1" s="2" t="s">
        <v>217</v>
      </c>
      <c r="AH1" s="2" t="s">
        <v>221</v>
      </c>
      <c r="AI1" s="2" t="s">
        <v>225</v>
      </c>
      <c r="AJ1" s="2" t="s">
        <v>229</v>
      </c>
      <c r="AK1" s="2" t="s">
        <v>233</v>
      </c>
      <c r="AL1" s="2" t="s">
        <v>240</v>
      </c>
      <c r="AM1" s="2" t="s">
        <v>250</v>
      </c>
      <c r="AN1" s="2" t="s">
        <v>254</v>
      </c>
      <c r="AO1" s="2" t="s">
        <v>261</v>
      </c>
      <c r="AP1" s="2" t="s">
        <v>268</v>
      </c>
      <c r="AQ1" s="2" t="s">
        <v>275</v>
      </c>
    </row>
    <row r="2" spans="1:43">
      <c r="A2" t="s">
        <v>70</v>
      </c>
      <c r="B2">
        <v>1.093</v>
      </c>
      <c r="C2">
        <v>8.3969504518333993E-5</v>
      </c>
      <c r="D2">
        <v>2.6080841389201987E-6</v>
      </c>
      <c r="E2">
        <v>3.0000000000000001E-3</v>
      </c>
      <c r="F2">
        <v>2E-3</v>
      </c>
      <c r="G2">
        <v>0.23300000000000001</v>
      </c>
      <c r="H2">
        <v>2.5999999999999999E-2</v>
      </c>
      <c r="I2">
        <v>0.13200000000000001</v>
      </c>
      <c r="J2">
        <v>0.03</v>
      </c>
      <c r="K2">
        <v>3.0000000000000001E-3</v>
      </c>
      <c r="L2" s="14">
        <v>6.0866293830203885E-3</v>
      </c>
      <c r="M2" s="14">
        <v>6.4984596556289806E-3</v>
      </c>
      <c r="N2">
        <v>1.0999999999999999E-2</v>
      </c>
      <c r="O2">
        <v>1.5007949289907739E-4</v>
      </c>
      <c r="P2">
        <v>4.439220235005104E-5</v>
      </c>
      <c r="Q2">
        <v>1.7323837528261451E-4</v>
      </c>
      <c r="R2">
        <v>4.6852676387015609E-5</v>
      </c>
      <c r="S2">
        <v>2E-3</v>
      </c>
      <c r="T2">
        <v>1E-3</v>
      </c>
      <c r="U2">
        <v>2E-3</v>
      </c>
      <c r="V2">
        <v>2E-3</v>
      </c>
      <c r="W2">
        <v>2E-3</v>
      </c>
      <c r="X2">
        <v>2E-3</v>
      </c>
      <c r="Y2">
        <v>1.4999999999999999E-2</v>
      </c>
      <c r="Z2">
        <v>1.4546664530994943E-4</v>
      </c>
      <c r="AA2">
        <v>1.3813120626523639E-4</v>
      </c>
      <c r="AB2">
        <v>1.1991853205797031E-4</v>
      </c>
      <c r="AC2">
        <v>4.0000000000000001E-3</v>
      </c>
      <c r="AD2">
        <v>4.0000000000000001E-3</v>
      </c>
      <c r="AE2">
        <v>2E-3</v>
      </c>
      <c r="AF2">
        <v>4.5999999999999999E-2</v>
      </c>
      <c r="AG2">
        <v>5.0000000000000001E-3</v>
      </c>
      <c r="AH2">
        <v>1E-3</v>
      </c>
      <c r="AI2">
        <v>2E-3</v>
      </c>
      <c r="AJ2">
        <v>2E-3</v>
      </c>
      <c r="AK2">
        <v>1E-3</v>
      </c>
      <c r="AL2">
        <v>3.0000000000000001E-3</v>
      </c>
      <c r="AM2">
        <v>8.0000000000000002E-3</v>
      </c>
      <c r="AN2">
        <v>3.0000000000000001E-3</v>
      </c>
      <c r="AO2">
        <v>7.0000000000000001E-3</v>
      </c>
      <c r="AP2">
        <v>6.0000000000000001E-3</v>
      </c>
      <c r="AQ2">
        <v>0</v>
      </c>
    </row>
    <row r="3" spans="1:43">
      <c r="A3" t="s">
        <v>56</v>
      </c>
      <c r="B3">
        <v>1.3876065118837908E-4</v>
      </c>
      <c r="C3">
        <v>1.0001865881336676</v>
      </c>
      <c r="D3">
        <v>9.9524146463905641E-6</v>
      </c>
      <c r="E3">
        <v>9.2749339904677358E-7</v>
      </c>
      <c r="F3">
        <v>0</v>
      </c>
      <c r="G3">
        <v>8.3563040396398641E-5</v>
      </c>
      <c r="H3">
        <v>2.6823782794195841E-5</v>
      </c>
      <c r="I3">
        <v>2.0067891643250678E-5</v>
      </c>
      <c r="J3">
        <v>9.6552655843201395E-5</v>
      </c>
      <c r="K3">
        <v>4.4514085045702015E-5</v>
      </c>
      <c r="L3" s="14">
        <v>0.16235409193259426</v>
      </c>
      <c r="M3" s="14">
        <v>1.773333687367917E-2</v>
      </c>
      <c r="N3">
        <v>1.9951755742672939E-3</v>
      </c>
      <c r="O3">
        <v>3.9354235353530064E-5</v>
      </c>
      <c r="P3">
        <v>2.6818689818727178E-7</v>
      </c>
      <c r="Q3">
        <v>2.6688021526349528E-4</v>
      </c>
      <c r="R3">
        <v>2.6281427650135588E-5</v>
      </c>
      <c r="S3">
        <v>1.372281044990807E-4</v>
      </c>
      <c r="T3">
        <v>1.4480333977418921E-4</v>
      </c>
      <c r="U3">
        <v>8.2811004373580996E-5</v>
      </c>
      <c r="V3">
        <v>8.9411695183141496E-5</v>
      </c>
      <c r="W3">
        <v>7.2987641753949662E-5</v>
      </c>
      <c r="X3">
        <v>3.2362951085504772E-5</v>
      </c>
      <c r="Y3">
        <v>2.3669661143210096E-3</v>
      </c>
      <c r="Z3">
        <v>1.6261951035043934E-3</v>
      </c>
      <c r="AA3">
        <v>5.4910282698733266E-5</v>
      </c>
      <c r="AB3">
        <v>2.798393880657251E-5</v>
      </c>
      <c r="AC3">
        <v>7.8745664668356184E-6</v>
      </c>
      <c r="AD3">
        <v>4.9253684127488428E-7</v>
      </c>
      <c r="AE3">
        <v>9.489812035910104E-8</v>
      </c>
      <c r="AF3">
        <v>2.1104070075526384E-6</v>
      </c>
      <c r="AG3">
        <v>0</v>
      </c>
      <c r="AH3">
        <v>3.2483713544215634E-6</v>
      </c>
      <c r="AI3">
        <v>2.2372151962307E-6</v>
      </c>
      <c r="AJ3">
        <v>2.2660878438581698E-5</v>
      </c>
      <c r="AK3">
        <v>2.295248023935152E-5</v>
      </c>
      <c r="AL3">
        <v>8.262152000082234E-6</v>
      </c>
      <c r="AM3">
        <v>1.6150025965490014E-4</v>
      </c>
      <c r="AN3">
        <v>8.2770244826993743E-5</v>
      </c>
      <c r="AO3">
        <v>5.6143824891299975E-5</v>
      </c>
      <c r="AP3">
        <v>3.991905894080724E-5</v>
      </c>
      <c r="AQ3">
        <v>1.4562739298942654E-4</v>
      </c>
    </row>
    <row r="4" spans="1:43">
      <c r="A4" t="s">
        <v>66</v>
      </c>
      <c r="B4">
        <v>9.7181737261512667E-5</v>
      </c>
      <c r="C4">
        <v>8.621844455905575E-7</v>
      </c>
      <c r="D4">
        <v>1.0000042821840014</v>
      </c>
      <c r="E4">
        <v>4.7772261781457232E-6</v>
      </c>
      <c r="F4">
        <v>0</v>
      </c>
      <c r="G4">
        <v>1.0328003708690003E-4</v>
      </c>
      <c r="H4">
        <v>1.3743446150110957E-4</v>
      </c>
      <c r="I4">
        <v>1.6208523381670489E-4</v>
      </c>
      <c r="J4">
        <v>1.2270030988287484E-4</v>
      </c>
      <c r="K4">
        <v>0.57343054492178358</v>
      </c>
      <c r="L4" s="14">
        <v>0.16235409193259426</v>
      </c>
      <c r="M4" s="14">
        <v>1.773333687367917E-2</v>
      </c>
      <c r="N4">
        <v>2.0914808622322363E-3</v>
      </c>
      <c r="O4">
        <v>1.3941106948283845E-5</v>
      </c>
      <c r="P4">
        <v>3.2291581094457348E-7</v>
      </c>
      <c r="Q4">
        <v>4.7753979472782566E-5</v>
      </c>
      <c r="R4">
        <v>2.4145145148322188E-5</v>
      </c>
      <c r="S4">
        <v>1.8970188791195649E-4</v>
      </c>
      <c r="T4">
        <v>1.798992985853514E-4</v>
      </c>
      <c r="U4">
        <v>7.4577449048830171E-5</v>
      </c>
      <c r="V4">
        <v>1.5813290451957573E-4</v>
      </c>
      <c r="W4">
        <v>1.225276712877553E-4</v>
      </c>
      <c r="X4">
        <v>2.8041447287667697E-5</v>
      </c>
      <c r="Y4">
        <v>4.5073822963900552E-4</v>
      </c>
      <c r="Z4">
        <v>2.4276531998268956E-3</v>
      </c>
      <c r="AA4">
        <v>2.8745615679780948E-6</v>
      </c>
      <c r="AB4">
        <v>3.1688792545725979E-5</v>
      </c>
      <c r="AC4">
        <v>3.8214303327374793E-6</v>
      </c>
      <c r="AD4">
        <v>3.3766233590823131E-7</v>
      </c>
      <c r="AE4">
        <v>1.9226182441700449E-8</v>
      </c>
      <c r="AF4">
        <v>3.9450502648542215E-7</v>
      </c>
      <c r="AG4">
        <v>0</v>
      </c>
      <c r="AH4">
        <v>4.7460969103840731E-7</v>
      </c>
      <c r="AI4">
        <v>3.4867420527548144E-7</v>
      </c>
      <c r="AJ4">
        <v>3.160521942720701E-4</v>
      </c>
      <c r="AK4">
        <v>2.5064541928111195E-3</v>
      </c>
      <c r="AL4">
        <v>2.2830112708895159E-6</v>
      </c>
      <c r="AM4">
        <v>7.7373031176062789E-3</v>
      </c>
      <c r="AN4">
        <v>5.3065107803037137E-4</v>
      </c>
      <c r="AO4">
        <v>5.4136947025443435E-5</v>
      </c>
      <c r="AP4">
        <v>1.2200623615901351E-4</v>
      </c>
      <c r="AQ4">
        <v>7.8228206709484829E-9</v>
      </c>
    </row>
    <row r="5" spans="1:43">
      <c r="A5" t="s">
        <v>77</v>
      </c>
      <c r="B5">
        <v>3.0000000000000001E-3</v>
      </c>
      <c r="C5">
        <v>2.5483116768794064E-3</v>
      </c>
      <c r="D5">
        <v>6.0837480067238133E-5</v>
      </c>
      <c r="E5">
        <v>1.016</v>
      </c>
      <c r="F5">
        <v>5.0000000000000001E-3</v>
      </c>
      <c r="G5">
        <v>5.0000000000000001E-3</v>
      </c>
      <c r="H5">
        <v>2E-3</v>
      </c>
      <c r="I5">
        <v>2E-3</v>
      </c>
      <c r="J5">
        <v>3.0000000000000001E-3</v>
      </c>
      <c r="K5">
        <v>1E-3</v>
      </c>
      <c r="L5" s="14">
        <v>0.02</v>
      </c>
      <c r="M5" s="14">
        <v>3.0000000000000001E-3</v>
      </c>
      <c r="N5">
        <v>6.0000000000000001E-3</v>
      </c>
      <c r="O5">
        <v>2.1423113699510217E-3</v>
      </c>
      <c r="P5">
        <v>0.16026495995489451</v>
      </c>
      <c r="Q5">
        <v>2.9841507735484663E-3</v>
      </c>
      <c r="R5">
        <v>0.33477604301210301</v>
      </c>
      <c r="S5">
        <v>3.5000000000000003E-2</v>
      </c>
      <c r="T5">
        <v>3.0000000000000001E-3</v>
      </c>
      <c r="U5">
        <v>0.02</v>
      </c>
      <c r="V5">
        <v>1.7000000000000001E-2</v>
      </c>
      <c r="W5">
        <v>1.2999999999999999E-2</v>
      </c>
      <c r="X5">
        <v>1.2E-2</v>
      </c>
      <c r="Y5">
        <v>7.0000000000000001E-3</v>
      </c>
      <c r="Z5">
        <v>4.8920078301200763E-4</v>
      </c>
      <c r="AA5">
        <v>9.7120227918472948E-4</v>
      </c>
      <c r="AB5">
        <v>4.0000000000000001E-3</v>
      </c>
      <c r="AC5">
        <v>2.3E-2</v>
      </c>
      <c r="AD5">
        <v>1E-3</v>
      </c>
      <c r="AE5">
        <v>4.0000000000000001E-3</v>
      </c>
      <c r="AF5">
        <v>2E-3</v>
      </c>
      <c r="AG5">
        <v>1E-3</v>
      </c>
      <c r="AH5">
        <v>0</v>
      </c>
      <c r="AI5">
        <v>2E-3</v>
      </c>
      <c r="AJ5">
        <v>0</v>
      </c>
      <c r="AK5">
        <v>0</v>
      </c>
      <c r="AL5">
        <v>1E-3</v>
      </c>
      <c r="AM5">
        <v>1E-3</v>
      </c>
      <c r="AN5">
        <v>0</v>
      </c>
      <c r="AO5">
        <v>1E-3</v>
      </c>
      <c r="AP5">
        <v>2E-3</v>
      </c>
      <c r="AQ5">
        <v>0</v>
      </c>
    </row>
    <row r="6" spans="1:43">
      <c r="A6" t="s">
        <v>90</v>
      </c>
      <c r="B6">
        <v>1.7000000000000001E-2</v>
      </c>
      <c r="C6">
        <v>0</v>
      </c>
      <c r="D6">
        <v>0</v>
      </c>
      <c r="E6">
        <v>3.0000000000000001E-3</v>
      </c>
      <c r="F6">
        <v>1.018</v>
      </c>
      <c r="G6">
        <v>0</v>
      </c>
      <c r="H6">
        <v>0</v>
      </c>
      <c r="I6">
        <v>0</v>
      </c>
      <c r="J6">
        <v>0</v>
      </c>
      <c r="K6">
        <v>7.0000000000000001E-3</v>
      </c>
      <c r="L6" s="14">
        <v>3.0000000000000001E-3</v>
      </c>
      <c r="M6" s="14">
        <v>2E-3</v>
      </c>
      <c r="N6">
        <v>7.0000000000000001E-3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6.0000000000000001E-3</v>
      </c>
      <c r="AF6">
        <v>0</v>
      </c>
      <c r="AG6">
        <v>1E-3</v>
      </c>
      <c r="AH6">
        <v>0</v>
      </c>
      <c r="AI6">
        <v>1E-3</v>
      </c>
      <c r="AJ6">
        <v>0</v>
      </c>
      <c r="AK6">
        <v>0</v>
      </c>
      <c r="AL6">
        <v>1E-3</v>
      </c>
      <c r="AM6">
        <v>0</v>
      </c>
      <c r="AN6">
        <v>0</v>
      </c>
      <c r="AO6">
        <v>0</v>
      </c>
      <c r="AP6">
        <v>1E-3</v>
      </c>
      <c r="AQ6">
        <v>0</v>
      </c>
    </row>
    <row r="7" spans="1:43">
      <c r="A7" t="s">
        <v>94</v>
      </c>
      <c r="B7">
        <v>6.2E-2</v>
      </c>
      <c r="C7">
        <v>7.6404478663972698E-5</v>
      </c>
      <c r="D7">
        <v>2.5099901565709247E-6</v>
      </c>
      <c r="E7">
        <v>1E-3</v>
      </c>
      <c r="F7">
        <v>1E-3</v>
      </c>
      <c r="G7">
        <v>1.0840000000000001</v>
      </c>
      <c r="H7">
        <v>1.4E-2</v>
      </c>
      <c r="I7">
        <v>1.4E-2</v>
      </c>
      <c r="J7">
        <v>7.0000000000000001E-3</v>
      </c>
      <c r="K7">
        <v>1E-3</v>
      </c>
      <c r="L7" s="14">
        <v>5.0000000000000001E-3</v>
      </c>
      <c r="M7" s="14">
        <v>0.01</v>
      </c>
      <c r="N7">
        <v>6.0000000000000001E-3</v>
      </c>
      <c r="O7">
        <v>2.2668918637014975E-4</v>
      </c>
      <c r="P7">
        <v>3.5160239553397405E-5</v>
      </c>
      <c r="Q7">
        <v>1.916588271032326E-4</v>
      </c>
      <c r="R7">
        <v>4.8621766964818065E-5</v>
      </c>
      <c r="S7">
        <v>2E-3</v>
      </c>
      <c r="T7">
        <v>1E-3</v>
      </c>
      <c r="U7">
        <v>1E-3</v>
      </c>
      <c r="V7">
        <v>1E-3</v>
      </c>
      <c r="W7">
        <v>1E-3</v>
      </c>
      <c r="X7">
        <v>1E-3</v>
      </c>
      <c r="Y7">
        <v>2E-3</v>
      </c>
      <c r="Z7">
        <v>1.6695917469198104E-4</v>
      </c>
      <c r="AA7">
        <v>2.0572359176678244E-4</v>
      </c>
      <c r="AB7">
        <v>1E-3</v>
      </c>
      <c r="AC7">
        <v>1E-3</v>
      </c>
      <c r="AD7">
        <v>1E-3</v>
      </c>
      <c r="AE7">
        <v>2E-3</v>
      </c>
      <c r="AF7">
        <v>6.3E-2</v>
      </c>
      <c r="AG7">
        <v>2E-3</v>
      </c>
      <c r="AH7">
        <v>1E-3</v>
      </c>
      <c r="AI7">
        <v>2E-3</v>
      </c>
      <c r="AJ7">
        <v>1E-3</v>
      </c>
      <c r="AK7">
        <v>0</v>
      </c>
      <c r="AL7">
        <v>2E-3</v>
      </c>
      <c r="AM7">
        <v>8.9999999999999993E-3</v>
      </c>
      <c r="AN7">
        <v>2E-3</v>
      </c>
      <c r="AO7">
        <v>4.0000000000000001E-3</v>
      </c>
      <c r="AP7">
        <v>8.9999999999999993E-3</v>
      </c>
      <c r="AQ7">
        <v>0</v>
      </c>
    </row>
    <row r="8" spans="1:43">
      <c r="A8" t="s">
        <v>98</v>
      </c>
      <c r="B8">
        <v>2E-3</v>
      </c>
      <c r="C8">
        <v>8.912748783826016E-5</v>
      </c>
      <c r="D8">
        <v>2.707766418623825E-6</v>
      </c>
      <c r="E8">
        <v>5.0000000000000001E-3</v>
      </c>
      <c r="F8">
        <v>0.01</v>
      </c>
      <c r="G8">
        <v>2E-3</v>
      </c>
      <c r="H8">
        <v>7.0000000000000001E-3</v>
      </c>
      <c r="I8">
        <v>4.0000000000000001E-3</v>
      </c>
      <c r="J8">
        <v>5.0000000000000001E-3</v>
      </c>
      <c r="K8">
        <v>1E-3</v>
      </c>
      <c r="L8" s="14">
        <v>2E-3</v>
      </c>
      <c r="M8" s="14">
        <v>2E-3</v>
      </c>
      <c r="N8">
        <v>8.9999999999999993E-3</v>
      </c>
      <c r="O8">
        <v>3.926560292968254E-4</v>
      </c>
      <c r="P8">
        <v>7.5778651790610327E-5</v>
      </c>
      <c r="Q8">
        <v>2.9333522500807297E-4</v>
      </c>
      <c r="R8">
        <v>1.1363244403199803E-4</v>
      </c>
      <c r="S8">
        <v>5.0000000000000001E-3</v>
      </c>
      <c r="T8">
        <v>6.0000000000000001E-3</v>
      </c>
      <c r="U8">
        <v>5.0000000000000001E-3</v>
      </c>
      <c r="V8">
        <v>4.0000000000000001E-3</v>
      </c>
      <c r="W8">
        <v>4.0000000000000001E-3</v>
      </c>
      <c r="X8">
        <v>4.0000000000000001E-3</v>
      </c>
      <c r="Y8">
        <v>1.0129999999999999</v>
      </c>
      <c r="Z8">
        <v>8.270397226877289E-4</v>
      </c>
      <c r="AA8">
        <v>1.6655855657382303E-4</v>
      </c>
      <c r="AB8">
        <v>2E-3</v>
      </c>
      <c r="AC8">
        <v>3.0000000000000001E-3</v>
      </c>
      <c r="AD8">
        <v>1E-3</v>
      </c>
      <c r="AE8">
        <v>2E-3</v>
      </c>
      <c r="AF8">
        <v>2E-3</v>
      </c>
      <c r="AG8">
        <v>6.0000000000000001E-3</v>
      </c>
      <c r="AH8">
        <v>2E-3</v>
      </c>
      <c r="AI8">
        <v>2E-3</v>
      </c>
      <c r="AJ8">
        <v>2E-3</v>
      </c>
      <c r="AK8">
        <v>0</v>
      </c>
      <c r="AL8">
        <v>2E-3</v>
      </c>
      <c r="AM8">
        <v>3.0000000000000001E-3</v>
      </c>
      <c r="AN8">
        <v>2E-3</v>
      </c>
      <c r="AO8">
        <v>7.0000000000000001E-3</v>
      </c>
      <c r="AP8">
        <v>5.0000000000000001E-3</v>
      </c>
      <c r="AQ8">
        <v>0</v>
      </c>
    </row>
    <row r="9" spans="1:43">
      <c r="A9" t="s">
        <v>105</v>
      </c>
      <c r="B9">
        <v>1E-3</v>
      </c>
      <c r="C9">
        <v>8.4144085217180919E-4</v>
      </c>
      <c r="D9">
        <v>1.1794331403150472E-6</v>
      </c>
      <c r="E9">
        <v>5.0000000000000001E-3</v>
      </c>
      <c r="F9">
        <v>0.01</v>
      </c>
      <c r="G9">
        <v>2E-3</v>
      </c>
      <c r="H9">
        <v>7.0000000000000001E-3</v>
      </c>
      <c r="I9">
        <v>4.0000000000000001E-3</v>
      </c>
      <c r="J9">
        <v>5.0000000000000001E-3</v>
      </c>
      <c r="K9">
        <v>1E-3</v>
      </c>
      <c r="L9" s="14">
        <v>2E-3</v>
      </c>
      <c r="M9" s="14">
        <v>2E-3</v>
      </c>
      <c r="N9">
        <v>2E-3</v>
      </c>
      <c r="O9">
        <v>4.3697258879515843E-3</v>
      </c>
      <c r="P9">
        <v>1.0160029879691861E-3</v>
      </c>
      <c r="Q9">
        <v>1.0514986085830512E-3</v>
      </c>
      <c r="R9">
        <v>4.0414828191805428E-4</v>
      </c>
      <c r="S9">
        <v>5.0000000000000001E-3</v>
      </c>
      <c r="T9">
        <v>6.0000000000000001E-3</v>
      </c>
      <c r="U9">
        <v>5.0000000000000001E-3</v>
      </c>
      <c r="V9">
        <v>4.0000000000000001E-3</v>
      </c>
      <c r="W9">
        <v>4.0000000000000001E-3</v>
      </c>
      <c r="X9">
        <v>4.0000000000000001E-3</v>
      </c>
      <c r="Y9">
        <v>1.0129999999999999</v>
      </c>
      <c r="Z9">
        <v>1.1015710066344561E-4</v>
      </c>
      <c r="AA9">
        <v>2.3239194145660414E-4</v>
      </c>
      <c r="AB9">
        <v>2E-3</v>
      </c>
      <c r="AC9">
        <v>3.0000000000000001E-3</v>
      </c>
      <c r="AD9">
        <v>1E-3</v>
      </c>
      <c r="AE9">
        <v>1E-3</v>
      </c>
      <c r="AF9">
        <v>2E-3</v>
      </c>
      <c r="AG9">
        <v>6.0000000000000001E-3</v>
      </c>
      <c r="AH9">
        <v>2E-3</v>
      </c>
      <c r="AI9">
        <v>2E-3</v>
      </c>
      <c r="AJ9">
        <v>2E-3</v>
      </c>
      <c r="AK9">
        <v>0</v>
      </c>
      <c r="AL9">
        <v>1E-3</v>
      </c>
      <c r="AM9">
        <v>3.0000000000000001E-3</v>
      </c>
      <c r="AN9">
        <v>2E-3</v>
      </c>
      <c r="AO9">
        <v>7.0000000000000001E-3</v>
      </c>
      <c r="AP9">
        <v>2E-3</v>
      </c>
      <c r="AQ9">
        <v>0</v>
      </c>
    </row>
    <row r="10" spans="1:43">
      <c r="A10" t="s">
        <v>109</v>
      </c>
      <c r="B10">
        <v>3.0000000000000001E-3</v>
      </c>
      <c r="C10">
        <v>7.0831408533242527E-5</v>
      </c>
      <c r="D10">
        <v>1.0593472343367097E-5</v>
      </c>
      <c r="E10">
        <v>2E-3</v>
      </c>
      <c r="F10">
        <v>1.6E-2</v>
      </c>
      <c r="G10">
        <v>0.01</v>
      </c>
      <c r="H10">
        <v>1.6E-2</v>
      </c>
      <c r="I10">
        <v>1.0999999999999999E-2</v>
      </c>
      <c r="J10">
        <v>1.19</v>
      </c>
      <c r="K10">
        <v>2E-3</v>
      </c>
      <c r="L10" s="14">
        <v>6.0000000000000001E-3</v>
      </c>
      <c r="M10" s="14">
        <v>1.2E-2</v>
      </c>
      <c r="N10">
        <v>1.2E-2</v>
      </c>
      <c r="O10">
        <v>7.1278247014013689E-3</v>
      </c>
      <c r="P10">
        <v>3.7463565672227006E-5</v>
      </c>
      <c r="Q10">
        <v>3.3613437983756313E-4</v>
      </c>
      <c r="R10">
        <v>1.0902981116417359E-4</v>
      </c>
      <c r="S10">
        <v>0.01</v>
      </c>
      <c r="T10">
        <v>7.0000000000000001E-3</v>
      </c>
      <c r="U10">
        <v>8.0000000000000002E-3</v>
      </c>
      <c r="V10">
        <v>5.0000000000000001E-3</v>
      </c>
      <c r="W10">
        <v>5.0000000000000001E-3</v>
      </c>
      <c r="X10">
        <v>3.0000000000000001E-3</v>
      </c>
      <c r="Y10">
        <v>2.1000000000000001E-2</v>
      </c>
      <c r="Z10">
        <v>5.7549978845409036E-4</v>
      </c>
      <c r="AA10">
        <v>1.5836685228135107E-3</v>
      </c>
      <c r="AB10">
        <v>4.0000000000000001E-3</v>
      </c>
      <c r="AC10">
        <v>2E-3</v>
      </c>
      <c r="AD10">
        <v>7.0000000000000001E-3</v>
      </c>
      <c r="AE10">
        <v>4.0000000000000001E-3</v>
      </c>
      <c r="AF10">
        <v>0.01</v>
      </c>
      <c r="AG10">
        <v>4.0000000000000001E-3</v>
      </c>
      <c r="AH10">
        <v>2E-3</v>
      </c>
      <c r="AI10">
        <v>8.0000000000000002E-3</v>
      </c>
      <c r="AJ10">
        <v>8.9999999999999993E-3</v>
      </c>
      <c r="AK10">
        <v>3.0000000000000001E-3</v>
      </c>
      <c r="AL10">
        <v>8.0000000000000002E-3</v>
      </c>
      <c r="AM10">
        <v>1.2E-2</v>
      </c>
      <c r="AN10">
        <v>7.0000000000000001E-3</v>
      </c>
      <c r="AO10">
        <v>6.0000000000000001E-3</v>
      </c>
      <c r="AP10">
        <v>1.0999999999999999E-2</v>
      </c>
      <c r="AQ10">
        <v>0</v>
      </c>
    </row>
    <row r="11" spans="1:43">
      <c r="A11" t="s">
        <v>113</v>
      </c>
      <c r="B11">
        <v>2.7E-2</v>
      </c>
      <c r="C11">
        <v>5.3489111659659329E-8</v>
      </c>
      <c r="D11">
        <v>5.1685293631655617E-9</v>
      </c>
      <c r="E11">
        <v>3.5000000000000003E-2</v>
      </c>
      <c r="F11">
        <v>0.06</v>
      </c>
      <c r="G11">
        <v>1.6E-2</v>
      </c>
      <c r="H11">
        <v>1.2E-2</v>
      </c>
      <c r="I11">
        <v>2.7E-2</v>
      </c>
      <c r="J11">
        <v>1.7999999999999999E-2</v>
      </c>
      <c r="K11">
        <v>1.155</v>
      </c>
      <c r="L11" s="14">
        <v>4.4999999999999998E-2</v>
      </c>
      <c r="M11" s="14">
        <v>1.4E-2</v>
      </c>
      <c r="N11">
        <v>2.1000000000000001E-2</v>
      </c>
      <c r="O11">
        <v>2.1211267893992164E-6</v>
      </c>
      <c r="P11">
        <v>1.5000553011628587E-8</v>
      </c>
      <c r="Q11">
        <v>2.3819679290168467E-5</v>
      </c>
      <c r="R11">
        <v>6.3670694296412213E-6</v>
      </c>
      <c r="S11">
        <v>0.02</v>
      </c>
      <c r="T11">
        <v>6.0000000000000001E-3</v>
      </c>
      <c r="U11">
        <v>1.2999999999999999E-2</v>
      </c>
      <c r="V11">
        <v>0.01</v>
      </c>
      <c r="W11">
        <v>8.9999999999999993E-3</v>
      </c>
      <c r="X11">
        <v>0.01</v>
      </c>
      <c r="Y11">
        <v>1.4E-2</v>
      </c>
      <c r="Z11">
        <v>5.2951316267768351E-4</v>
      </c>
      <c r="AA11">
        <v>3.375826682925985E-7</v>
      </c>
      <c r="AB11">
        <v>2.5999999999999999E-2</v>
      </c>
      <c r="AC11">
        <v>1.4999999999999999E-2</v>
      </c>
      <c r="AD11">
        <v>8.0000000000000002E-3</v>
      </c>
      <c r="AE11">
        <v>0.11</v>
      </c>
      <c r="AF11">
        <v>8.0000000000000002E-3</v>
      </c>
      <c r="AG11">
        <v>8.9999999999999993E-3</v>
      </c>
      <c r="AH11">
        <v>3.0000000000000001E-3</v>
      </c>
      <c r="AI11">
        <v>6.0000000000000001E-3</v>
      </c>
      <c r="AJ11">
        <v>4.0000000000000001E-3</v>
      </c>
      <c r="AK11">
        <v>2E-3</v>
      </c>
      <c r="AL11">
        <v>8.0000000000000002E-3</v>
      </c>
      <c r="AM11">
        <v>1.7000000000000001E-2</v>
      </c>
      <c r="AN11">
        <v>4.0000000000000001E-3</v>
      </c>
      <c r="AO11">
        <v>0.01</v>
      </c>
      <c r="AP11">
        <v>1.2E-2</v>
      </c>
      <c r="AQ11">
        <v>0</v>
      </c>
    </row>
    <row r="12" spans="1:43">
      <c r="A12" t="s">
        <v>117</v>
      </c>
      <c r="B12" s="14">
        <v>4.0781030551754673E-2</v>
      </c>
      <c r="C12" s="14">
        <v>2.4202007105745337E-2</v>
      </c>
      <c r="D12" s="14">
        <v>2.4202007105745337E-2</v>
      </c>
      <c r="E12" s="14">
        <v>1.7000000000000001E-2</v>
      </c>
      <c r="F12" s="14">
        <v>0.01</v>
      </c>
      <c r="G12" s="14">
        <v>0.02</v>
      </c>
      <c r="H12" s="14">
        <v>2.8000000000000001E-2</v>
      </c>
      <c r="I12" s="14">
        <v>2.1999999999999999E-2</v>
      </c>
      <c r="J12" s="14">
        <v>4.1000000000000002E-2</v>
      </c>
      <c r="K12" s="14">
        <v>3.2000000000000001E-2</v>
      </c>
      <c r="L12" s="14">
        <v>1.1180000000000001</v>
      </c>
      <c r="M12" s="14">
        <v>7.5999999999999998E-2</v>
      </c>
      <c r="N12" s="14">
        <v>0.23670860558391821</v>
      </c>
      <c r="O12" s="14">
        <v>4.8965333857373644E-2</v>
      </c>
      <c r="P12" s="14">
        <v>4.8965333857373644E-2</v>
      </c>
      <c r="Q12" s="14">
        <v>2.3497274225926717E-2</v>
      </c>
      <c r="R12" s="14">
        <v>2.3497274225926717E-2</v>
      </c>
      <c r="S12" s="14">
        <v>1.4999999999999999E-2</v>
      </c>
      <c r="T12" s="14">
        <v>7.0000000000000001E-3</v>
      </c>
      <c r="U12" s="14">
        <v>0.02</v>
      </c>
      <c r="V12" s="14">
        <v>8.9999999999999993E-3</v>
      </c>
      <c r="W12" s="14">
        <v>1.4999999999999999E-2</v>
      </c>
      <c r="X12" s="14">
        <v>5.0000000000000001E-3</v>
      </c>
      <c r="Y12" s="14">
        <v>2.7E-2</v>
      </c>
      <c r="Z12" s="14">
        <v>9.2141331771001811E-2</v>
      </c>
      <c r="AA12" s="14">
        <v>6.9288717025741131E-2</v>
      </c>
      <c r="AB12" s="14">
        <v>1.4999999999999999E-2</v>
      </c>
      <c r="AC12" s="14">
        <v>6.0000000000000001E-3</v>
      </c>
      <c r="AD12" s="14">
        <v>3.0000000000000001E-3</v>
      </c>
      <c r="AE12" s="14">
        <v>1.7465321518805949E-2</v>
      </c>
      <c r="AF12" s="14">
        <v>1.0999999999999999E-2</v>
      </c>
      <c r="AG12" s="14">
        <v>1.0999999999999999E-2</v>
      </c>
      <c r="AH12" s="14">
        <v>2E-3</v>
      </c>
      <c r="AI12" s="14">
        <v>4.0000000000000001E-3</v>
      </c>
      <c r="AJ12" s="14">
        <v>2E-3</v>
      </c>
      <c r="AK12" s="14">
        <v>2E-3</v>
      </c>
      <c r="AL12" s="14">
        <v>7.3353336485276919E-3</v>
      </c>
      <c r="AM12" s="14">
        <v>7.0000000000000001E-3</v>
      </c>
      <c r="AN12" s="14">
        <v>3.0000000000000001E-3</v>
      </c>
      <c r="AO12" s="14">
        <v>1.7000000000000001E-2</v>
      </c>
      <c r="AP12" s="14">
        <v>0</v>
      </c>
      <c r="AQ12" s="14">
        <v>0</v>
      </c>
    </row>
    <row r="13" spans="1:43">
      <c r="A13" t="s">
        <v>126</v>
      </c>
      <c r="B13" s="14">
        <v>7.6978746286598986E-4</v>
      </c>
      <c r="C13" s="14">
        <v>1.4632138966941216E-5</v>
      </c>
      <c r="D13" s="14">
        <v>1.4632138966941216E-5</v>
      </c>
      <c r="E13" s="14">
        <v>0</v>
      </c>
      <c r="F13" s="14">
        <v>0</v>
      </c>
      <c r="G13" s="14">
        <v>1E-3</v>
      </c>
      <c r="H13" s="14">
        <v>0</v>
      </c>
      <c r="I13" s="14">
        <v>1E-3</v>
      </c>
      <c r="J13" s="14">
        <v>0</v>
      </c>
      <c r="K13" s="14">
        <v>0</v>
      </c>
      <c r="L13" s="14">
        <v>1E-3</v>
      </c>
      <c r="M13" s="14">
        <v>1.083</v>
      </c>
      <c r="N13" s="14">
        <v>1.7271508756807379E-4</v>
      </c>
      <c r="O13" s="14">
        <v>6.8304541827379528E-5</v>
      </c>
      <c r="P13" s="14">
        <v>6.8304541827379528E-5</v>
      </c>
      <c r="Q13" s="14">
        <v>3.2743992855931437E-5</v>
      </c>
      <c r="R13" s="14">
        <v>3.2743992855931437E-5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  <c r="Y13" s="14">
        <v>4.0000000000000001E-3</v>
      </c>
      <c r="Z13" s="14">
        <v>4.78705175446504E-5</v>
      </c>
      <c r="AA13" s="14">
        <v>4.0663545456242402E-5</v>
      </c>
      <c r="AB13" s="14">
        <v>0</v>
      </c>
      <c r="AC13" s="14">
        <v>0</v>
      </c>
      <c r="AD13" s="14">
        <v>0</v>
      </c>
      <c r="AE13" s="14">
        <v>4.8955228049476399E-5</v>
      </c>
      <c r="AF13" s="14">
        <v>0</v>
      </c>
      <c r="AG13" s="14">
        <v>0</v>
      </c>
      <c r="AH13" s="14">
        <v>0</v>
      </c>
      <c r="AI13" s="14">
        <v>0</v>
      </c>
      <c r="AJ13" s="14">
        <v>0</v>
      </c>
      <c r="AK13" s="14">
        <v>0</v>
      </c>
      <c r="AL13" s="14">
        <v>5.0553872400633769E-3</v>
      </c>
      <c r="AM13" s="14">
        <v>2E-3</v>
      </c>
      <c r="AN13" s="14">
        <v>0</v>
      </c>
      <c r="AO13" s="14">
        <v>4.5999999999999999E-2</v>
      </c>
      <c r="AP13" s="14">
        <v>0</v>
      </c>
      <c r="AQ13" s="14">
        <v>0</v>
      </c>
    </row>
    <row r="14" spans="1:43">
      <c r="A14" t="s">
        <v>130</v>
      </c>
      <c r="B14">
        <v>3.0000000000000001E-3</v>
      </c>
      <c r="C14">
        <v>1.7857325815501046E-5</v>
      </c>
      <c r="D14">
        <v>4.4876615944112878E-7</v>
      </c>
      <c r="E14">
        <v>1E-3</v>
      </c>
      <c r="F14">
        <v>2E-3</v>
      </c>
      <c r="G14">
        <v>7.0000000000000001E-3</v>
      </c>
      <c r="H14">
        <v>8.0000000000000002E-3</v>
      </c>
      <c r="I14">
        <v>3.0000000000000001E-3</v>
      </c>
      <c r="J14">
        <v>1.2E-2</v>
      </c>
      <c r="K14">
        <v>2E-3</v>
      </c>
      <c r="L14" s="14">
        <v>6.0000000000000001E-3</v>
      </c>
      <c r="M14" s="14">
        <v>4.0000000000000001E-3</v>
      </c>
      <c r="N14">
        <v>1.048</v>
      </c>
      <c r="O14">
        <v>3.8860757445860516E-4</v>
      </c>
      <c r="P14">
        <v>1.7472029023741475E-6</v>
      </c>
      <c r="Q14">
        <v>4.6185959101312761E-4</v>
      </c>
      <c r="R14">
        <v>1.0450598597501485E-4</v>
      </c>
      <c r="S14">
        <v>6.0000000000000001E-3</v>
      </c>
      <c r="T14">
        <v>7.0000000000000001E-3</v>
      </c>
      <c r="U14">
        <v>1.0999999999999999E-2</v>
      </c>
      <c r="V14">
        <v>7.0000000000000001E-3</v>
      </c>
      <c r="W14">
        <v>2.3E-2</v>
      </c>
      <c r="X14">
        <v>6.0000000000000001E-3</v>
      </c>
      <c r="Y14">
        <v>0.02</v>
      </c>
      <c r="Z14">
        <v>1.1009474969916704E-4</v>
      </c>
      <c r="AA14">
        <v>5.891289456620368E-5</v>
      </c>
      <c r="AB14">
        <v>5.0000000000000001E-3</v>
      </c>
      <c r="AC14">
        <v>6.0000000000000001E-3</v>
      </c>
      <c r="AD14">
        <v>5.0000000000000001E-3</v>
      </c>
      <c r="AE14">
        <v>6.0000000000000001E-3</v>
      </c>
      <c r="AF14">
        <v>5.0000000000000001E-3</v>
      </c>
      <c r="AG14">
        <v>1E-3</v>
      </c>
      <c r="AH14">
        <v>1E-3</v>
      </c>
      <c r="AI14">
        <v>1E-3</v>
      </c>
      <c r="AJ14">
        <v>1E-3</v>
      </c>
      <c r="AK14">
        <v>0</v>
      </c>
      <c r="AL14">
        <v>2E-3</v>
      </c>
      <c r="AM14">
        <v>2E-3</v>
      </c>
      <c r="AN14">
        <v>0</v>
      </c>
      <c r="AO14">
        <v>4.0000000000000001E-3</v>
      </c>
      <c r="AP14">
        <v>3.0000000000000001E-3</v>
      </c>
      <c r="AQ14">
        <v>0</v>
      </c>
    </row>
    <row r="15" spans="1:43">
      <c r="A15" t="s">
        <v>364</v>
      </c>
      <c r="B15">
        <v>9.6407878286696776E-3</v>
      </c>
      <c r="C15">
        <v>5.5971478649608586E-5</v>
      </c>
      <c r="D15">
        <v>7.081624790424781E-5</v>
      </c>
      <c r="E15">
        <v>7.4614046464023622E-6</v>
      </c>
      <c r="F15">
        <v>0</v>
      </c>
      <c r="G15">
        <v>2.3221394724504608E-2</v>
      </c>
      <c r="H15">
        <v>5.9258367440850218E-4</v>
      </c>
      <c r="I15">
        <v>4.256120490453633E-3</v>
      </c>
      <c r="J15">
        <v>4.6577834854400667E-4</v>
      </c>
      <c r="K15">
        <v>1.7145615514391768E-4</v>
      </c>
      <c r="L15" s="14">
        <v>1.8832616409594528E-3</v>
      </c>
      <c r="M15" s="14">
        <v>2.6122673820995713E-3</v>
      </c>
      <c r="N15">
        <v>1.4363118460468565E-3</v>
      </c>
      <c r="O15">
        <v>1.1525395945364127</v>
      </c>
      <c r="P15">
        <v>7.4684251255593534E-6</v>
      </c>
      <c r="Q15">
        <v>4.5946203693849453E-4</v>
      </c>
      <c r="R15">
        <v>1.4312863383827211E-4</v>
      </c>
      <c r="S15">
        <v>5.8959717311780294E-3</v>
      </c>
      <c r="T15">
        <v>1.448513197461152E-3</v>
      </c>
      <c r="U15">
        <v>5.475368340484928E-3</v>
      </c>
      <c r="V15">
        <v>1.7861724830478532E-3</v>
      </c>
      <c r="W15">
        <v>4.5816005211455433E-3</v>
      </c>
      <c r="X15">
        <v>1.6022621550623893E-3</v>
      </c>
      <c r="Y15">
        <v>7.1097482704858229E-3</v>
      </c>
      <c r="Z15">
        <v>6.7761640654596828E-5</v>
      </c>
      <c r="AA15">
        <v>3.1303733012298305E-4</v>
      </c>
      <c r="AB15">
        <v>6.3364105527960891E-4</v>
      </c>
      <c r="AC15">
        <v>1.5570809092386206E-3</v>
      </c>
      <c r="AD15">
        <v>1.2037562520479321E-5</v>
      </c>
      <c r="AE15">
        <v>6.4811801616893893E-7</v>
      </c>
      <c r="AF15">
        <v>1.3680178596163548E-5</v>
      </c>
      <c r="AG15">
        <v>0</v>
      </c>
      <c r="AH15">
        <v>1.1407944761743751E-5</v>
      </c>
      <c r="AI15">
        <v>1.2360586338470122E-5</v>
      </c>
      <c r="AJ15">
        <v>3.3085993666935712E-4</v>
      </c>
      <c r="AK15">
        <v>1.164037073818461E-3</v>
      </c>
      <c r="AL15">
        <v>4.2445960513231036E-5</v>
      </c>
      <c r="AM15">
        <v>1.8917412255526017E-4</v>
      </c>
      <c r="AN15">
        <v>9.0387127538895257E-5</v>
      </c>
      <c r="AO15">
        <v>1.859496865718822E-4</v>
      </c>
      <c r="AP15">
        <v>8.9666191100714265E-5</v>
      </c>
      <c r="AQ15">
        <v>2.7945664046374702E-7</v>
      </c>
    </row>
    <row r="16" spans="1:43">
      <c r="A16" t="s">
        <v>367</v>
      </c>
      <c r="B16">
        <v>5.0618189989203857E-4</v>
      </c>
      <c r="C16">
        <v>1.9145121350837614E-3</v>
      </c>
      <c r="D16">
        <v>9.5566272157356181E-5</v>
      </c>
      <c r="E16">
        <v>3.3983849681399787E-5</v>
      </c>
      <c r="F16">
        <v>0</v>
      </c>
      <c r="G16">
        <v>3.3774623801200793E-4</v>
      </c>
      <c r="H16">
        <v>1.3483789145002994E-5</v>
      </c>
      <c r="I16">
        <v>5.4336401835445516E-5</v>
      </c>
      <c r="J16">
        <v>3.3439564517916275E-5</v>
      </c>
      <c r="K16">
        <v>6.0608566558210922E-5</v>
      </c>
      <c r="L16" s="14">
        <v>1.8832616409594528E-3</v>
      </c>
      <c r="M16" s="14">
        <v>2.6122673820995713E-3</v>
      </c>
      <c r="N16">
        <v>4.1579328876826627E-5</v>
      </c>
      <c r="O16">
        <v>1.6266218304529401E-5</v>
      </c>
      <c r="P16">
        <v>1.0348419691012423</v>
      </c>
      <c r="Q16">
        <v>2.4772352382715332E-5</v>
      </c>
      <c r="R16">
        <v>7.2829091156095362E-6</v>
      </c>
      <c r="S16">
        <v>7.8777832641569118E-5</v>
      </c>
      <c r="T16">
        <v>2.006324095717875E-4</v>
      </c>
      <c r="U16">
        <v>3.9258712192916236E-4</v>
      </c>
      <c r="V16">
        <v>1.0898993652137556E-4</v>
      </c>
      <c r="W16">
        <v>5.9206295666615901E-5</v>
      </c>
      <c r="X16">
        <v>2.8461734219905598E-5</v>
      </c>
      <c r="Y16">
        <v>3.1070877099888787E-4</v>
      </c>
      <c r="Z16">
        <v>3.6189806400250403E-5</v>
      </c>
      <c r="AA16">
        <v>2.2231208615846884E-3</v>
      </c>
      <c r="AB16">
        <v>6.4100193724580065E-5</v>
      </c>
      <c r="AC16">
        <v>1.211198785921625E-2</v>
      </c>
      <c r="AD16">
        <v>4.9017104433071569E-6</v>
      </c>
      <c r="AE16">
        <v>1.2629336593095967E-6</v>
      </c>
      <c r="AF16">
        <v>3.3897577272419426E-5</v>
      </c>
      <c r="AG16">
        <v>0</v>
      </c>
      <c r="AH16">
        <v>8.286369436393161E-6</v>
      </c>
      <c r="AI16">
        <v>4.6364306874469829E-6</v>
      </c>
      <c r="AJ16">
        <v>6.7514923473577884E-6</v>
      </c>
      <c r="AK16">
        <v>1.8205659487063771E-5</v>
      </c>
      <c r="AL16">
        <v>2.1509757042796829E-5</v>
      </c>
      <c r="AM16">
        <v>6.5484108590588424E-5</v>
      </c>
      <c r="AN16">
        <v>2.0788637752115774E-4</v>
      </c>
      <c r="AO16">
        <v>4.2683562583442245E-4</v>
      </c>
      <c r="AP16">
        <v>6.5410431920354773E-5</v>
      </c>
      <c r="AQ16">
        <v>6.3931559001382101E-7</v>
      </c>
    </row>
    <row r="17" spans="1:43">
      <c r="A17" t="s">
        <v>384</v>
      </c>
      <c r="B17">
        <v>5.7698703599660768E-3</v>
      </c>
      <c r="C17">
        <v>1.2699675031080184E-4</v>
      </c>
      <c r="D17">
        <v>1.471817953058111E-6</v>
      </c>
      <c r="E17">
        <v>2.8547898509513187E-5</v>
      </c>
      <c r="F17">
        <v>0</v>
      </c>
      <c r="G17">
        <v>8.6378682583253328E-4</v>
      </c>
      <c r="H17">
        <v>1.8881228518287727E-4</v>
      </c>
      <c r="I17">
        <v>5.2156674780944764E-5</v>
      </c>
      <c r="J17">
        <v>5.8006158611681566E-4</v>
      </c>
      <c r="K17">
        <v>6.7633814058033715E-4</v>
      </c>
      <c r="L17" s="14">
        <v>2.4935323655205783E-3</v>
      </c>
      <c r="M17" s="14">
        <v>7.009747546711031E-4</v>
      </c>
      <c r="N17">
        <v>2.294017219416663E-3</v>
      </c>
      <c r="O17">
        <v>2.1921294952078769E-4</v>
      </c>
      <c r="P17">
        <v>2.8260797691603109E-6</v>
      </c>
      <c r="Q17">
        <v>1.033086967196821</v>
      </c>
      <c r="R17">
        <v>2.5737499570837831E-3</v>
      </c>
      <c r="S17">
        <v>6.0075002243779319E-2</v>
      </c>
      <c r="T17">
        <v>3.2037650214352537E-3</v>
      </c>
      <c r="U17">
        <v>1.8828469200633247E-2</v>
      </c>
      <c r="V17">
        <v>2.3220375584975372E-2</v>
      </c>
      <c r="W17">
        <v>3.192622284134497E-2</v>
      </c>
      <c r="X17">
        <v>1.5702059306957228E-2</v>
      </c>
      <c r="Y17">
        <v>7.4124360567363922E-3</v>
      </c>
      <c r="Z17">
        <v>2.6314117484981181E-4</v>
      </c>
      <c r="AA17">
        <v>1.5955429863219712E-5</v>
      </c>
      <c r="AB17">
        <v>2.5417950218275382E-4</v>
      </c>
      <c r="AC17">
        <v>4.1358110280963695E-3</v>
      </c>
      <c r="AD17">
        <v>6.3172690590894206E-6</v>
      </c>
      <c r="AE17">
        <v>4.8254723995349131E-7</v>
      </c>
      <c r="AF17">
        <v>3.1271225315543545E-6</v>
      </c>
      <c r="AG17">
        <v>0</v>
      </c>
      <c r="AH17">
        <v>8.4473078790457481E-6</v>
      </c>
      <c r="AI17">
        <v>7.3247782477372415E-6</v>
      </c>
      <c r="AJ17">
        <v>4.0013933440416397E-5</v>
      </c>
      <c r="AK17">
        <v>2.9728320964280247E-5</v>
      </c>
      <c r="AL17">
        <v>4.0548604463873783E-5</v>
      </c>
      <c r="AM17">
        <v>4.636496188498248E-4</v>
      </c>
      <c r="AN17">
        <v>1.3854485125061291E-4</v>
      </c>
      <c r="AO17">
        <v>3.6903605769204184E-4</v>
      </c>
      <c r="AP17">
        <v>9.7845730397405287E-5</v>
      </c>
      <c r="AQ17">
        <v>1.7077054126063542E-7</v>
      </c>
    </row>
    <row r="18" spans="1:43">
      <c r="A18" t="s">
        <v>387</v>
      </c>
      <c r="B18">
        <v>3.8595392607934176E-4</v>
      </c>
      <c r="C18">
        <v>3.624093732983819E-4</v>
      </c>
      <c r="D18">
        <v>2.9198725215857118E-6</v>
      </c>
      <c r="E18">
        <v>2.912677868343351E-4</v>
      </c>
      <c r="F18">
        <v>0</v>
      </c>
      <c r="G18">
        <v>2.4683266818579516E-4</v>
      </c>
      <c r="H18">
        <v>3.2153960926750426E-4</v>
      </c>
      <c r="I18">
        <v>2.2633044712413146E-4</v>
      </c>
      <c r="J18">
        <v>6.7063256491978543E-4</v>
      </c>
      <c r="K18">
        <v>3.0011741711600702E-4</v>
      </c>
      <c r="L18" s="14">
        <v>2.4935323655205783E-3</v>
      </c>
      <c r="M18" s="14">
        <v>7.009747546711031E-4</v>
      </c>
      <c r="N18">
        <v>1.9164464842490007E-3</v>
      </c>
      <c r="O18">
        <v>2.1368388314357985E-4</v>
      </c>
      <c r="P18">
        <v>1.1937048233518328E-3</v>
      </c>
      <c r="Q18">
        <v>3.3524924273898092E-3</v>
      </c>
      <c r="R18">
        <v>1.0439995645882718</v>
      </c>
      <c r="S18">
        <v>2.0430060658982837E-2</v>
      </c>
      <c r="T18">
        <v>4.1729791291064801E-3</v>
      </c>
      <c r="U18">
        <v>3.9023081028666362E-2</v>
      </c>
      <c r="V18">
        <v>1.4523032043545181E-2</v>
      </c>
      <c r="W18">
        <v>9.5251781366797045E-3</v>
      </c>
      <c r="X18">
        <v>5.3092879266829355E-3</v>
      </c>
      <c r="Y18">
        <v>3.0481791396423482E-2</v>
      </c>
      <c r="Z18">
        <v>2.2794076150727593E-4</v>
      </c>
      <c r="AA18">
        <v>3.6409398959089516E-5</v>
      </c>
      <c r="AB18">
        <v>9.4597080116788786E-4</v>
      </c>
      <c r="AC18">
        <v>7.9653156656333095E-3</v>
      </c>
      <c r="AD18">
        <v>8.8294840807704499E-6</v>
      </c>
      <c r="AE18">
        <v>8.2272621931087348E-7</v>
      </c>
      <c r="AF18">
        <v>1.8855733841069356E-6</v>
      </c>
      <c r="AG18">
        <v>0</v>
      </c>
      <c r="AH18">
        <v>1.6256230498296297E-5</v>
      </c>
      <c r="AI18">
        <v>9.1860819367298533E-6</v>
      </c>
      <c r="AJ18">
        <v>4.8845328922293486E-5</v>
      </c>
      <c r="AK18">
        <v>3.4118154282412259E-5</v>
      </c>
      <c r="AL18">
        <v>3.7813391638108715E-5</v>
      </c>
      <c r="AM18">
        <v>3.8704934143009512E-4</v>
      </c>
      <c r="AN18">
        <v>2.9546724172934742E-4</v>
      </c>
      <c r="AO18">
        <v>4.941123690008222E-4</v>
      </c>
      <c r="AP18">
        <v>1.2178722497501436E-4</v>
      </c>
      <c r="AQ18">
        <v>2.7434270920601952E-7</v>
      </c>
    </row>
    <row r="19" spans="1:43">
      <c r="A19" t="s">
        <v>142</v>
      </c>
      <c r="B19">
        <v>3.0000000000000001E-3</v>
      </c>
      <c r="C19">
        <v>2.1791406540827001E-4</v>
      </c>
      <c r="D19">
        <v>1.2393921766509213E-6</v>
      </c>
      <c r="E19">
        <v>5.0000000000000001E-3</v>
      </c>
      <c r="F19">
        <v>0.01</v>
      </c>
      <c r="G19">
        <v>2E-3</v>
      </c>
      <c r="H19">
        <v>7.0000000000000001E-3</v>
      </c>
      <c r="I19">
        <v>4.0000000000000001E-3</v>
      </c>
      <c r="J19">
        <v>5.0000000000000001E-3</v>
      </c>
      <c r="K19">
        <v>1E-3</v>
      </c>
      <c r="L19" s="14">
        <v>2E-3</v>
      </c>
      <c r="M19" s="14">
        <v>2E-3</v>
      </c>
      <c r="N19">
        <v>8.9999999999999993E-3</v>
      </c>
      <c r="O19">
        <v>9.8326278366165872E-4</v>
      </c>
      <c r="P19">
        <v>2.1690907162548501E-6</v>
      </c>
      <c r="Q19">
        <v>1.9202732272083065E-2</v>
      </c>
      <c r="R19">
        <v>5.8153005819134114E-3</v>
      </c>
      <c r="S19">
        <v>5.0000000000000001E-3</v>
      </c>
      <c r="T19">
        <v>6.0000000000000001E-3</v>
      </c>
      <c r="U19">
        <v>5.0000000000000001E-3</v>
      </c>
      <c r="V19">
        <v>4.0000000000000001E-3</v>
      </c>
      <c r="W19">
        <v>4.0000000000000001E-3</v>
      </c>
      <c r="X19">
        <v>4.0000000000000001E-3</v>
      </c>
      <c r="Y19">
        <v>1.0129999999999999</v>
      </c>
      <c r="Z19">
        <v>3.1813101902579156E-4</v>
      </c>
      <c r="AA19">
        <v>1.8870817903928701E-5</v>
      </c>
      <c r="AB19">
        <v>2E-3</v>
      </c>
      <c r="AC19">
        <v>3.0000000000000001E-3</v>
      </c>
      <c r="AD19">
        <v>1E-3</v>
      </c>
      <c r="AE19">
        <v>3.0000000000000001E-3</v>
      </c>
      <c r="AF19">
        <v>2E-3</v>
      </c>
      <c r="AG19">
        <v>6.0000000000000001E-3</v>
      </c>
      <c r="AH19">
        <v>2E-3</v>
      </c>
      <c r="AI19">
        <v>2E-3</v>
      </c>
      <c r="AJ19">
        <v>2E-3</v>
      </c>
      <c r="AK19">
        <v>0</v>
      </c>
      <c r="AL19">
        <v>2E-3</v>
      </c>
      <c r="AM19">
        <v>3.0000000000000001E-3</v>
      </c>
      <c r="AN19">
        <v>2E-3</v>
      </c>
      <c r="AO19">
        <v>7.0000000000000001E-3</v>
      </c>
      <c r="AP19">
        <v>3.0000000000000001E-3</v>
      </c>
      <c r="AQ19">
        <v>0</v>
      </c>
    </row>
    <row r="20" spans="1:43">
      <c r="A20" t="s">
        <v>145</v>
      </c>
      <c r="B20">
        <v>1E-3</v>
      </c>
      <c r="C20">
        <v>1.2548353118731268E-5</v>
      </c>
      <c r="D20">
        <v>1.1043268107841336E-6</v>
      </c>
      <c r="E20">
        <v>5.0000000000000001E-3</v>
      </c>
      <c r="F20">
        <v>0.01</v>
      </c>
      <c r="G20">
        <v>2E-3</v>
      </c>
      <c r="H20">
        <v>7.0000000000000001E-3</v>
      </c>
      <c r="I20">
        <v>4.0000000000000001E-3</v>
      </c>
      <c r="J20">
        <v>5.0000000000000001E-3</v>
      </c>
      <c r="K20">
        <v>1E-3</v>
      </c>
      <c r="L20" s="14">
        <v>2E-3</v>
      </c>
      <c r="M20" s="14">
        <v>2E-3</v>
      </c>
      <c r="N20">
        <v>5.0000000000000001E-3</v>
      </c>
      <c r="O20">
        <v>3.4286814340707067E-5</v>
      </c>
      <c r="P20">
        <v>5.1082779673160287E-7</v>
      </c>
      <c r="Q20">
        <v>3.8162569241593873E-4</v>
      </c>
      <c r="R20">
        <v>6.0215799834919283E-5</v>
      </c>
      <c r="S20">
        <v>5.0000000000000001E-3</v>
      </c>
      <c r="T20">
        <v>6.0000000000000001E-3</v>
      </c>
      <c r="U20">
        <v>5.0000000000000001E-3</v>
      </c>
      <c r="V20">
        <v>4.0000000000000001E-3</v>
      </c>
      <c r="W20">
        <v>4.0000000000000001E-3</v>
      </c>
      <c r="X20">
        <v>4.0000000000000001E-3</v>
      </c>
      <c r="Y20">
        <v>1.0129999999999999</v>
      </c>
      <c r="Z20">
        <v>2.1649208873101154E-4</v>
      </c>
      <c r="AA20">
        <v>1.0660787973800047E-6</v>
      </c>
      <c r="AB20">
        <v>2E-3</v>
      </c>
      <c r="AC20">
        <v>3.0000000000000001E-3</v>
      </c>
      <c r="AD20">
        <v>1E-3</v>
      </c>
      <c r="AE20">
        <v>1E-3</v>
      </c>
      <c r="AF20">
        <v>2E-3</v>
      </c>
      <c r="AG20">
        <v>6.0000000000000001E-3</v>
      </c>
      <c r="AH20">
        <v>2E-3</v>
      </c>
      <c r="AI20">
        <v>2E-3</v>
      </c>
      <c r="AJ20">
        <v>2E-3</v>
      </c>
      <c r="AK20">
        <v>0</v>
      </c>
      <c r="AL20">
        <v>1E-3</v>
      </c>
      <c r="AM20">
        <v>3.0000000000000001E-3</v>
      </c>
      <c r="AN20">
        <v>2E-3</v>
      </c>
      <c r="AO20">
        <v>7.0000000000000001E-3</v>
      </c>
      <c r="AP20">
        <v>3.0000000000000001E-3</v>
      </c>
      <c r="AQ20">
        <v>0</v>
      </c>
    </row>
    <row r="21" spans="1:43">
      <c r="A21" t="s">
        <v>152</v>
      </c>
      <c r="B21">
        <v>1E-3</v>
      </c>
      <c r="C21">
        <v>1.4417714738731876E-5</v>
      </c>
      <c r="D21">
        <v>6.7967770834819364E-5</v>
      </c>
      <c r="E21">
        <v>5.0000000000000001E-3</v>
      </c>
      <c r="F21">
        <v>0.01</v>
      </c>
      <c r="G21">
        <v>2E-3</v>
      </c>
      <c r="H21">
        <v>7.0000000000000001E-3</v>
      </c>
      <c r="I21">
        <v>4.0000000000000001E-3</v>
      </c>
      <c r="J21">
        <v>5.0000000000000001E-3</v>
      </c>
      <c r="K21">
        <v>1E-3</v>
      </c>
      <c r="L21" s="14">
        <v>2E-3</v>
      </c>
      <c r="M21" s="14">
        <v>2E-3</v>
      </c>
      <c r="N21">
        <v>2E-3</v>
      </c>
      <c r="O21">
        <v>6.3703966295925013E-5</v>
      </c>
      <c r="P21">
        <v>5.4815384064838027E-7</v>
      </c>
      <c r="Q21">
        <v>2.309313758459709E-3</v>
      </c>
      <c r="R21">
        <v>2.5418880730635797E-4</v>
      </c>
      <c r="S21">
        <v>5.0000000000000001E-3</v>
      </c>
      <c r="T21">
        <v>6.0000000000000001E-3</v>
      </c>
      <c r="U21">
        <v>5.0000000000000001E-3</v>
      </c>
      <c r="V21">
        <v>4.0000000000000001E-3</v>
      </c>
      <c r="W21">
        <v>4.0000000000000001E-3</v>
      </c>
      <c r="X21">
        <v>4.0000000000000001E-3</v>
      </c>
      <c r="Y21">
        <v>1.0129999999999999</v>
      </c>
      <c r="Z21">
        <v>3.4546211770939972E-3</v>
      </c>
      <c r="AA21">
        <v>3.0258490295271782E-6</v>
      </c>
      <c r="AB21">
        <v>2E-3</v>
      </c>
      <c r="AC21">
        <v>3.0000000000000001E-3</v>
      </c>
      <c r="AD21">
        <v>1E-3</v>
      </c>
      <c r="AE21">
        <v>1E-3</v>
      </c>
      <c r="AF21">
        <v>2E-3</v>
      </c>
      <c r="AG21">
        <v>6.0000000000000001E-3</v>
      </c>
      <c r="AH21">
        <v>2E-3</v>
      </c>
      <c r="AI21">
        <v>2E-3</v>
      </c>
      <c r="AJ21">
        <v>2E-3</v>
      </c>
      <c r="AK21">
        <v>0</v>
      </c>
      <c r="AL21">
        <v>1E-3</v>
      </c>
      <c r="AM21">
        <v>3.0000000000000001E-3</v>
      </c>
      <c r="AN21">
        <v>2E-3</v>
      </c>
      <c r="AO21">
        <v>7.0000000000000001E-3</v>
      </c>
      <c r="AP21">
        <v>2E-3</v>
      </c>
      <c r="AQ21">
        <v>0</v>
      </c>
    </row>
    <row r="22" spans="1:43">
      <c r="A22" t="s">
        <v>156</v>
      </c>
      <c r="B22">
        <v>1E-3</v>
      </c>
      <c r="C22">
        <v>7.5909760419073298E-5</v>
      </c>
      <c r="D22">
        <v>1.6671159218851676E-6</v>
      </c>
      <c r="E22">
        <v>5.0000000000000001E-3</v>
      </c>
      <c r="F22">
        <v>0.01</v>
      </c>
      <c r="G22">
        <v>2E-3</v>
      </c>
      <c r="H22">
        <v>7.0000000000000001E-3</v>
      </c>
      <c r="I22">
        <v>4.0000000000000001E-3</v>
      </c>
      <c r="J22">
        <v>5.0000000000000001E-3</v>
      </c>
      <c r="K22">
        <v>1E-3</v>
      </c>
      <c r="L22" s="14">
        <v>2E-3</v>
      </c>
      <c r="M22" s="14">
        <v>2E-3</v>
      </c>
      <c r="N22">
        <v>2E-3</v>
      </c>
      <c r="O22">
        <v>5.0639586845886827E-4</v>
      </c>
      <c r="P22">
        <v>2.2211960612876808E-6</v>
      </c>
      <c r="Q22">
        <v>3.2585239146670831E-3</v>
      </c>
      <c r="R22">
        <v>1.1626235706453925E-3</v>
      </c>
      <c r="S22">
        <v>5.0000000000000001E-3</v>
      </c>
      <c r="T22">
        <v>6.0000000000000001E-3</v>
      </c>
      <c r="U22">
        <v>5.0000000000000001E-3</v>
      </c>
      <c r="V22">
        <v>4.0000000000000001E-3</v>
      </c>
      <c r="W22">
        <v>4.0000000000000001E-3</v>
      </c>
      <c r="X22">
        <v>4.0000000000000001E-3</v>
      </c>
      <c r="Y22">
        <v>1.0129999999999999</v>
      </c>
      <c r="Z22">
        <v>1.0823644868549936E-4</v>
      </c>
      <c r="AA22">
        <v>2.7690449700934965E-5</v>
      </c>
      <c r="AB22">
        <v>2E-3</v>
      </c>
      <c r="AC22">
        <v>3.0000000000000001E-3</v>
      </c>
      <c r="AD22">
        <v>1E-3</v>
      </c>
      <c r="AE22">
        <v>1E-3</v>
      </c>
      <c r="AF22">
        <v>2E-3</v>
      </c>
      <c r="AG22">
        <v>6.0000000000000001E-3</v>
      </c>
      <c r="AH22">
        <v>2E-3</v>
      </c>
      <c r="AI22">
        <v>2E-3</v>
      </c>
      <c r="AJ22">
        <v>2E-3</v>
      </c>
      <c r="AK22">
        <v>0</v>
      </c>
      <c r="AL22">
        <v>1E-3</v>
      </c>
      <c r="AM22">
        <v>3.0000000000000001E-3</v>
      </c>
      <c r="AN22">
        <v>2E-3</v>
      </c>
      <c r="AO22">
        <v>7.0000000000000001E-3</v>
      </c>
      <c r="AP22">
        <v>1E-3</v>
      </c>
      <c r="AQ22">
        <v>0</v>
      </c>
    </row>
    <row r="23" spans="1:43">
      <c r="A23" t="s">
        <v>160</v>
      </c>
      <c r="B23">
        <v>2E-3</v>
      </c>
      <c r="C23">
        <v>2.4006463640695571E-6</v>
      </c>
      <c r="D23">
        <v>1.0125381301646018E-7</v>
      </c>
      <c r="E23">
        <v>3.0000000000000001E-3</v>
      </c>
      <c r="F23">
        <v>4.0000000000000001E-3</v>
      </c>
      <c r="G23">
        <v>3.0000000000000001E-3</v>
      </c>
      <c r="H23">
        <v>5.0000000000000001E-3</v>
      </c>
      <c r="I23">
        <v>3.0000000000000001E-3</v>
      </c>
      <c r="J23">
        <v>3.0000000000000001E-3</v>
      </c>
      <c r="K23">
        <v>2E-3</v>
      </c>
      <c r="L23" s="14">
        <v>3.0000000000000001E-3</v>
      </c>
      <c r="M23" s="14">
        <v>3.0000000000000001E-3</v>
      </c>
      <c r="N23">
        <v>6.0000000000000001E-3</v>
      </c>
      <c r="O23">
        <v>3.8159929812361557E-5</v>
      </c>
      <c r="P23">
        <v>4.9517611765957414E-8</v>
      </c>
      <c r="Q23">
        <v>2.1201444478028745E-4</v>
      </c>
      <c r="R23">
        <v>6.8950480809653697E-5</v>
      </c>
      <c r="S23">
        <v>6.0000000000000001E-3</v>
      </c>
      <c r="T23">
        <v>5.0000000000000001E-3</v>
      </c>
      <c r="U23">
        <v>8.0000000000000002E-3</v>
      </c>
      <c r="V23">
        <v>8.0000000000000002E-3</v>
      </c>
      <c r="W23">
        <v>1.0629999999999999</v>
      </c>
      <c r="X23">
        <v>8.9999999999999993E-3</v>
      </c>
      <c r="Y23">
        <v>7.0000000000000001E-3</v>
      </c>
      <c r="Z23">
        <v>1.3827780042497114E-5</v>
      </c>
      <c r="AA23">
        <v>1.3841699017128574E-6</v>
      </c>
      <c r="AB23">
        <v>3.0000000000000001E-3</v>
      </c>
      <c r="AC23">
        <v>5.0000000000000001E-3</v>
      </c>
      <c r="AD23">
        <v>2E-3</v>
      </c>
      <c r="AE23">
        <v>7.0000000000000001E-3</v>
      </c>
      <c r="AF23">
        <v>2E-3</v>
      </c>
      <c r="AG23">
        <v>4.0000000000000001E-3</v>
      </c>
      <c r="AH23">
        <v>2E-3</v>
      </c>
      <c r="AI23">
        <v>2E-3</v>
      </c>
      <c r="AJ23">
        <v>1E-3</v>
      </c>
      <c r="AK23">
        <v>1E-3</v>
      </c>
      <c r="AL23">
        <v>1E-3</v>
      </c>
      <c r="AM23">
        <v>2E-3</v>
      </c>
      <c r="AN23">
        <v>1E-3</v>
      </c>
      <c r="AO23">
        <v>2E-3</v>
      </c>
      <c r="AP23">
        <v>2E-3</v>
      </c>
      <c r="AQ23">
        <v>0</v>
      </c>
    </row>
    <row r="24" spans="1:43">
      <c r="A24" t="s">
        <v>164</v>
      </c>
      <c r="B24">
        <v>0</v>
      </c>
      <c r="C24">
        <v>1.1002459396472104E-6</v>
      </c>
      <c r="D24">
        <v>3.659365021188784E-9</v>
      </c>
      <c r="E24">
        <v>5.0000000000000001E-3</v>
      </c>
      <c r="F24">
        <v>0.01</v>
      </c>
      <c r="G24">
        <v>2E-3</v>
      </c>
      <c r="H24">
        <v>7.0000000000000001E-3</v>
      </c>
      <c r="I24">
        <v>4.0000000000000001E-3</v>
      </c>
      <c r="J24">
        <v>5.0000000000000001E-3</v>
      </c>
      <c r="K24">
        <v>1E-3</v>
      </c>
      <c r="L24" s="14">
        <v>2E-3</v>
      </c>
      <c r="M24" s="14">
        <v>2E-3</v>
      </c>
      <c r="N24">
        <v>0</v>
      </c>
      <c r="O24">
        <v>8.7967193487722106E-7</v>
      </c>
      <c r="P24">
        <v>7.6714621618285702E-8</v>
      </c>
      <c r="Q24">
        <v>9.406840309211709E-6</v>
      </c>
      <c r="R24">
        <v>1.1967405561031096E-6</v>
      </c>
      <c r="S24">
        <v>5.0000000000000001E-3</v>
      </c>
      <c r="T24">
        <v>6.0000000000000001E-3</v>
      </c>
      <c r="U24">
        <v>5.0000000000000001E-3</v>
      </c>
      <c r="V24">
        <v>4.0000000000000001E-3</v>
      </c>
      <c r="W24">
        <v>4.0000000000000001E-3</v>
      </c>
      <c r="X24">
        <v>4.0000000000000001E-3</v>
      </c>
      <c r="Y24">
        <v>1.0129999999999999</v>
      </c>
      <c r="Z24">
        <v>2.9560637863347141E-7</v>
      </c>
      <c r="AA24">
        <v>3.5146923586063237E-7</v>
      </c>
      <c r="AB24">
        <v>2E-3</v>
      </c>
      <c r="AC24">
        <v>3.0000000000000001E-3</v>
      </c>
      <c r="AD24">
        <v>1E-3</v>
      </c>
      <c r="AE24">
        <v>0</v>
      </c>
      <c r="AF24">
        <v>2E-3</v>
      </c>
      <c r="AG24">
        <v>6.0000000000000001E-3</v>
      </c>
      <c r="AH24">
        <v>2E-3</v>
      </c>
      <c r="AI24">
        <v>2E-3</v>
      </c>
      <c r="AJ24">
        <v>2E-3</v>
      </c>
      <c r="AK24">
        <v>0</v>
      </c>
      <c r="AL24">
        <v>0</v>
      </c>
      <c r="AM24">
        <v>3.0000000000000001E-3</v>
      </c>
      <c r="AN24">
        <v>2E-3</v>
      </c>
      <c r="AO24">
        <v>7.0000000000000001E-3</v>
      </c>
      <c r="AP24">
        <v>0</v>
      </c>
      <c r="AQ24">
        <v>0</v>
      </c>
    </row>
    <row r="25" spans="1:43">
      <c r="A25" t="s">
        <v>167</v>
      </c>
      <c r="B25">
        <v>1E-3</v>
      </c>
      <c r="C25">
        <v>3.3268137198467147E-5</v>
      </c>
      <c r="D25">
        <v>2.3447305542230469E-7</v>
      </c>
      <c r="E25">
        <v>5.0000000000000001E-3</v>
      </c>
      <c r="F25">
        <v>0.01</v>
      </c>
      <c r="G25">
        <v>2E-3</v>
      </c>
      <c r="H25">
        <v>7.0000000000000001E-3</v>
      </c>
      <c r="I25">
        <v>4.0000000000000001E-3</v>
      </c>
      <c r="J25">
        <v>5.0000000000000001E-3</v>
      </c>
      <c r="K25">
        <v>1E-3</v>
      </c>
      <c r="L25" s="14">
        <v>2E-3</v>
      </c>
      <c r="M25" s="14">
        <v>2E-3</v>
      </c>
      <c r="N25">
        <v>3.0000000000000001E-3</v>
      </c>
      <c r="O25">
        <v>3.2458113021720068E-5</v>
      </c>
      <c r="P25">
        <v>3.2737863972029363E-7</v>
      </c>
      <c r="Q25">
        <v>1.4623469642132016E-4</v>
      </c>
      <c r="R25">
        <v>4.6006480032783481E-5</v>
      </c>
      <c r="S25">
        <v>5.0000000000000001E-3</v>
      </c>
      <c r="T25">
        <v>6.0000000000000001E-3</v>
      </c>
      <c r="U25">
        <v>5.0000000000000001E-3</v>
      </c>
      <c r="V25">
        <v>4.0000000000000001E-3</v>
      </c>
      <c r="W25">
        <v>4.0000000000000001E-3</v>
      </c>
      <c r="X25">
        <v>4.0000000000000001E-3</v>
      </c>
      <c r="Y25">
        <v>1.0129999999999999</v>
      </c>
      <c r="Z25">
        <v>1.9642907447589417E-4</v>
      </c>
      <c r="AA25">
        <v>1.5341179376122352E-6</v>
      </c>
      <c r="AB25">
        <v>2E-3</v>
      </c>
      <c r="AC25">
        <v>3.0000000000000001E-3</v>
      </c>
      <c r="AD25">
        <v>1E-3</v>
      </c>
      <c r="AE25">
        <v>1E-3</v>
      </c>
      <c r="AF25">
        <v>2E-3</v>
      </c>
      <c r="AG25">
        <v>6.0000000000000001E-3</v>
      </c>
      <c r="AH25">
        <v>2E-3</v>
      </c>
      <c r="AI25">
        <v>2E-3</v>
      </c>
      <c r="AJ25">
        <v>2E-3</v>
      </c>
      <c r="AK25">
        <v>0</v>
      </c>
      <c r="AL25">
        <v>1E-3</v>
      </c>
      <c r="AM25">
        <v>3.0000000000000001E-3</v>
      </c>
      <c r="AN25">
        <v>2E-3</v>
      </c>
      <c r="AO25">
        <v>7.0000000000000001E-3</v>
      </c>
      <c r="AP25">
        <v>1E-3</v>
      </c>
      <c r="AQ25">
        <v>0</v>
      </c>
    </row>
    <row r="26" spans="1:43">
      <c r="A26" t="s">
        <v>118</v>
      </c>
      <c r="B26">
        <v>8.1455039728593845E-4</v>
      </c>
      <c r="C26">
        <v>2.4984827608037955E-5</v>
      </c>
      <c r="D26">
        <v>7.6635950355069828E-6</v>
      </c>
      <c r="E26">
        <v>1.1123103746946038E-5</v>
      </c>
      <c r="F26">
        <v>0</v>
      </c>
      <c r="G26">
        <v>1.6830321067078031E-3</v>
      </c>
      <c r="H26">
        <v>1.9679208562877837E-4</v>
      </c>
      <c r="I26">
        <v>1.5066903735810273E-4</v>
      </c>
      <c r="J26">
        <v>3.2239411323330331E-3</v>
      </c>
      <c r="K26">
        <v>3.7648361363043997E-4</v>
      </c>
      <c r="L26" s="14">
        <v>1.7425087048334655E-2</v>
      </c>
      <c r="M26" s="14">
        <v>8.3348331504834294E-3</v>
      </c>
      <c r="N26">
        <v>1.970492461372049E-3</v>
      </c>
      <c r="O26">
        <v>8.454054336361202E-4</v>
      </c>
      <c r="P26">
        <v>4.1607028086128221E-5</v>
      </c>
      <c r="Q26">
        <v>1.7639913627395549E-3</v>
      </c>
      <c r="R26">
        <v>9.713093216292128E-4</v>
      </c>
      <c r="S26">
        <v>1.4930877483305515E-3</v>
      </c>
      <c r="T26">
        <v>1.5891592296116689E-4</v>
      </c>
      <c r="U26">
        <v>4.2133327144486661E-4</v>
      </c>
      <c r="V26">
        <v>3.5316851465163804E-4</v>
      </c>
      <c r="W26">
        <v>7.7258633881785628E-4</v>
      </c>
      <c r="X26">
        <v>1.955158114230093E-4</v>
      </c>
      <c r="Y26">
        <v>4.4351561628190589E-4</v>
      </c>
      <c r="Z26">
        <v>1.0005325559083771</v>
      </c>
      <c r="AA26">
        <v>8.4544791824656349E-5</v>
      </c>
      <c r="AB26">
        <v>6.3007624676444051E-5</v>
      </c>
      <c r="AC26">
        <v>1.1162497128683044E-4</v>
      </c>
      <c r="AD26">
        <v>3.055317045855802E-6</v>
      </c>
      <c r="AE26">
        <v>1.2343966789900295E-6</v>
      </c>
      <c r="AF26">
        <v>2.5033086671937543E-5</v>
      </c>
      <c r="AG26">
        <v>0</v>
      </c>
      <c r="AH26">
        <v>5.0039651568895836E-5</v>
      </c>
      <c r="AI26">
        <v>1.083610855531725E-5</v>
      </c>
      <c r="AJ26">
        <v>2.3247396955338776E-3</v>
      </c>
      <c r="AK26">
        <v>2.9575639708784305E-3</v>
      </c>
      <c r="AL26">
        <v>1.6383511952967918E-4</v>
      </c>
      <c r="AM26">
        <v>5.8910000806811844E-3</v>
      </c>
      <c r="AN26">
        <v>8.5855176661027571E-3</v>
      </c>
      <c r="AO26">
        <v>3.6602232516795611E-3</v>
      </c>
      <c r="AP26">
        <v>3.5234040923470835E-3</v>
      </c>
      <c r="AQ26">
        <v>7.6495557039476877E-8</v>
      </c>
    </row>
    <row r="27" spans="1:43">
      <c r="A27" t="s">
        <v>122</v>
      </c>
      <c r="B27">
        <v>5.839088638944492E-4</v>
      </c>
      <c r="C27">
        <v>3.4380077318198589E-5</v>
      </c>
      <c r="D27">
        <v>6.3890711334893343E-7</v>
      </c>
      <c r="E27">
        <v>1.4021648858595729E-5</v>
      </c>
      <c r="F27">
        <v>0</v>
      </c>
      <c r="G27">
        <v>8.5511931048722306E-4</v>
      </c>
      <c r="H27">
        <v>1.7094468053790226E-4</v>
      </c>
      <c r="I27">
        <v>1.357770890671389E-4</v>
      </c>
      <c r="J27">
        <v>6.1128821583955823E-4</v>
      </c>
      <c r="K27">
        <v>2.5808824792692448E-5</v>
      </c>
      <c r="L27" s="14">
        <v>4.167477788127605E-3</v>
      </c>
      <c r="M27" s="14">
        <v>1.9972162784886766E-3</v>
      </c>
      <c r="N27">
        <v>1.0254808510697017E-4</v>
      </c>
      <c r="O27">
        <v>6.4498735965770414E-5</v>
      </c>
      <c r="P27">
        <v>1.5999708750780745E-6</v>
      </c>
      <c r="Q27">
        <v>2.3509601649439121E-4</v>
      </c>
      <c r="R27">
        <v>2.0383210549228064E-5</v>
      </c>
      <c r="S27">
        <v>2.6066677621743099E-4</v>
      </c>
      <c r="T27">
        <v>4.5999950073971113E-5</v>
      </c>
      <c r="U27">
        <v>5.7762061918801582E-5</v>
      </c>
      <c r="V27">
        <v>4.3501282962499036E-5</v>
      </c>
      <c r="W27">
        <v>6.7698581014836179E-5</v>
      </c>
      <c r="X27">
        <v>3.0632664959621302E-5</v>
      </c>
      <c r="Y27">
        <v>1.2068292695254826E-4</v>
      </c>
      <c r="Z27">
        <v>1.8989473252189719E-4</v>
      </c>
      <c r="AA27">
        <v>1.0000186918415408</v>
      </c>
      <c r="AB27">
        <v>9.9017559978417671E-6</v>
      </c>
      <c r="AC27">
        <v>2.0573658625206912E-5</v>
      </c>
      <c r="AD27">
        <v>3.7294511601341246E-6</v>
      </c>
      <c r="AE27">
        <v>2.4335094156873207E-6</v>
      </c>
      <c r="AF27">
        <v>9.2048484279898528E-6</v>
      </c>
      <c r="AG27">
        <v>0</v>
      </c>
      <c r="AH27">
        <v>1.2995649643242391E-5</v>
      </c>
      <c r="AI27">
        <v>1.6687675989519713E-5</v>
      </c>
      <c r="AJ27">
        <v>6.9424752708396919E-5</v>
      </c>
      <c r="AK27">
        <v>8.8588195819912246E-5</v>
      </c>
      <c r="AL27">
        <v>4.6690463415956077E-4</v>
      </c>
      <c r="AM27">
        <v>1.1982274015740284E-3</v>
      </c>
      <c r="AN27">
        <v>9.2929070265860929E-4</v>
      </c>
      <c r="AO27">
        <v>1.0390038503206684E-3</v>
      </c>
      <c r="AP27">
        <v>6.0365445406640277E-4</v>
      </c>
      <c r="AQ27">
        <v>9.5739845181200943E-8</v>
      </c>
    </row>
    <row r="28" spans="1:43">
      <c r="A28" t="s">
        <v>133</v>
      </c>
      <c r="B28">
        <v>9.284684015750048E-6</v>
      </c>
      <c r="C28">
        <v>5.8753497493551263E-5</v>
      </c>
      <c r="D28">
        <v>4.488188071400612E-6</v>
      </c>
      <c r="E28">
        <v>4.0000000000000001E-3</v>
      </c>
      <c r="F28">
        <v>2E-3</v>
      </c>
      <c r="G28">
        <v>4.0000000000000001E-3</v>
      </c>
      <c r="H28">
        <v>2E-3</v>
      </c>
      <c r="I28">
        <v>3.0000000000000001E-3</v>
      </c>
      <c r="J28">
        <v>3.0000000000000001E-3</v>
      </c>
      <c r="K28">
        <v>1E-3</v>
      </c>
      <c r="L28" s="14">
        <v>3.0000000000000001E-3</v>
      </c>
      <c r="M28" s="14">
        <v>2E-3</v>
      </c>
      <c r="N28">
        <v>1.3025491005389815E-3</v>
      </c>
      <c r="O28">
        <v>3.7774547707302249E-4</v>
      </c>
      <c r="P28">
        <v>6.3368240188422656E-6</v>
      </c>
      <c r="Q28">
        <v>1.4214730540053827E-4</v>
      </c>
      <c r="R28">
        <v>4.3541352612106684E-5</v>
      </c>
      <c r="S28">
        <v>4.0000000000000001E-3</v>
      </c>
      <c r="T28">
        <v>2E-3</v>
      </c>
      <c r="U28">
        <v>4.0000000000000001E-3</v>
      </c>
      <c r="V28">
        <v>1E-3</v>
      </c>
      <c r="W28">
        <v>2E-3</v>
      </c>
      <c r="X28">
        <v>1E-3</v>
      </c>
      <c r="Y28">
        <v>3.0000000000000001E-3</v>
      </c>
      <c r="Z28">
        <v>3.3080587894732497E-5</v>
      </c>
      <c r="AA28">
        <v>7.0337526884356038E-5</v>
      </c>
      <c r="AB28">
        <v>1.0409999999999999</v>
      </c>
      <c r="AC28">
        <v>2E-3</v>
      </c>
      <c r="AD28">
        <v>2E-3</v>
      </c>
      <c r="AE28">
        <v>2.822964595751899E-7</v>
      </c>
      <c r="AF28">
        <v>6.0000000000000001E-3</v>
      </c>
      <c r="AG28">
        <v>1E-3</v>
      </c>
      <c r="AH28">
        <v>0</v>
      </c>
      <c r="AI28">
        <v>1E-3</v>
      </c>
      <c r="AJ28">
        <v>1E-3</v>
      </c>
      <c r="AK28">
        <v>2E-3</v>
      </c>
      <c r="AL28">
        <v>1.9687554795407152E-5</v>
      </c>
      <c r="AM28">
        <v>4.0000000000000001E-3</v>
      </c>
      <c r="AN28">
        <v>5.0000000000000001E-3</v>
      </c>
      <c r="AO28">
        <v>5.0000000000000001E-3</v>
      </c>
      <c r="AP28">
        <v>4.4860220771896791E-5</v>
      </c>
      <c r="AQ28">
        <v>0</v>
      </c>
    </row>
    <row r="29" spans="1:43">
      <c r="A29" t="s">
        <v>183</v>
      </c>
      <c r="B29">
        <v>2E-3</v>
      </c>
      <c r="C29">
        <v>3.790764935906697E-3</v>
      </c>
      <c r="D29">
        <v>1.4735990602360104E-6</v>
      </c>
      <c r="E29">
        <v>8.9999999999999993E-3</v>
      </c>
      <c r="F29">
        <v>0.02</v>
      </c>
      <c r="G29">
        <v>2E-3</v>
      </c>
      <c r="H29">
        <v>2E-3</v>
      </c>
      <c r="I29">
        <v>3.0000000000000001E-3</v>
      </c>
      <c r="J29">
        <v>4.0000000000000001E-3</v>
      </c>
      <c r="K29">
        <v>2E-3</v>
      </c>
      <c r="L29" s="14">
        <v>2E-3</v>
      </c>
      <c r="M29" s="14">
        <v>3.0000000000000001E-3</v>
      </c>
      <c r="N29">
        <v>1E-3</v>
      </c>
      <c r="O29">
        <v>6.9266180188586461E-5</v>
      </c>
      <c r="P29">
        <v>5.638093476976543E-5</v>
      </c>
      <c r="Q29">
        <v>9.583363956675088E-4</v>
      </c>
      <c r="R29">
        <v>2.8869621587145506E-4</v>
      </c>
      <c r="S29">
        <v>4.0000000000000001E-3</v>
      </c>
      <c r="T29">
        <v>1E-3</v>
      </c>
      <c r="U29">
        <v>2E-3</v>
      </c>
      <c r="V29">
        <v>2E-3</v>
      </c>
      <c r="W29">
        <v>2E-3</v>
      </c>
      <c r="X29">
        <v>2E-3</v>
      </c>
      <c r="Y29">
        <v>3.0000000000000001E-3</v>
      </c>
      <c r="Z29">
        <v>2.013748313545049E-3</v>
      </c>
      <c r="AA29">
        <v>7.6242122536099356E-5</v>
      </c>
      <c r="AB29">
        <v>2.4E-2</v>
      </c>
      <c r="AC29">
        <v>1.052</v>
      </c>
      <c r="AD29">
        <v>2E-3</v>
      </c>
      <c r="AE29">
        <v>2E-3</v>
      </c>
      <c r="AF29">
        <v>7.0000000000000001E-3</v>
      </c>
      <c r="AG29">
        <v>5.0000000000000001E-3</v>
      </c>
      <c r="AH29">
        <v>1E-3</v>
      </c>
      <c r="AI29">
        <v>4.0000000000000001E-3</v>
      </c>
      <c r="AJ29">
        <v>3.0000000000000001E-3</v>
      </c>
      <c r="AK29">
        <v>5.0000000000000001E-3</v>
      </c>
      <c r="AL29">
        <v>1E-3</v>
      </c>
      <c r="AM29">
        <v>8.0000000000000002E-3</v>
      </c>
      <c r="AN29">
        <v>5.0000000000000001E-3</v>
      </c>
      <c r="AO29">
        <v>8.9999999999999993E-3</v>
      </c>
      <c r="AP29">
        <v>1E-3</v>
      </c>
      <c r="AQ29">
        <v>0</v>
      </c>
    </row>
    <row r="30" spans="1:43">
      <c r="A30" t="s">
        <v>187</v>
      </c>
      <c r="B30">
        <v>0.106</v>
      </c>
      <c r="C30">
        <v>0.23923173213878321</v>
      </c>
      <c r="D30">
        <v>4.2949074222883099E-3</v>
      </c>
      <c r="E30">
        <v>5.7000000000000002E-2</v>
      </c>
      <c r="F30">
        <v>0.09</v>
      </c>
      <c r="G30">
        <v>0.159</v>
      </c>
      <c r="H30">
        <v>0.13300000000000001</v>
      </c>
      <c r="I30">
        <v>0.14899999999999999</v>
      </c>
      <c r="J30">
        <v>0.18099999999999999</v>
      </c>
      <c r="K30">
        <v>0.16200000000000001</v>
      </c>
      <c r="L30" s="14">
        <v>0.16600000000000001</v>
      </c>
      <c r="M30" s="14">
        <v>0.17</v>
      </c>
      <c r="N30">
        <v>0.193</v>
      </c>
      <c r="O30">
        <v>9.9001406471491499E-2</v>
      </c>
      <c r="P30">
        <v>7.0147594515547598E-2</v>
      </c>
      <c r="Q30">
        <v>0.14266929780136978</v>
      </c>
      <c r="R30">
        <v>6.5020437101260431E-2</v>
      </c>
      <c r="S30">
        <v>0.14000000000000001</v>
      </c>
      <c r="T30">
        <v>0.104</v>
      </c>
      <c r="U30">
        <v>0.13200000000000001</v>
      </c>
      <c r="V30">
        <v>0.11899999999999999</v>
      </c>
      <c r="W30">
        <v>0.11600000000000001</v>
      </c>
      <c r="X30">
        <v>0.17399999999999999</v>
      </c>
      <c r="Y30">
        <v>0.13700000000000001</v>
      </c>
      <c r="Z30">
        <v>8.5577640024300974E-2</v>
      </c>
      <c r="AA30">
        <v>0.37027518976662982</v>
      </c>
      <c r="AB30">
        <v>6.2E-2</v>
      </c>
      <c r="AC30">
        <v>7.8E-2</v>
      </c>
      <c r="AD30">
        <v>1.0229999999999999</v>
      </c>
      <c r="AE30">
        <v>8.8999999999999996E-2</v>
      </c>
      <c r="AF30">
        <v>7.1999999999999995E-2</v>
      </c>
      <c r="AG30">
        <v>4.5999999999999999E-2</v>
      </c>
      <c r="AH30">
        <v>2.9000000000000001E-2</v>
      </c>
      <c r="AI30">
        <v>3.7999999999999999E-2</v>
      </c>
      <c r="AJ30">
        <v>1.4E-2</v>
      </c>
      <c r="AK30">
        <v>8.0000000000000002E-3</v>
      </c>
      <c r="AL30">
        <v>5.8000000000000003E-2</v>
      </c>
      <c r="AM30">
        <v>4.2999999999999997E-2</v>
      </c>
      <c r="AN30">
        <v>1.4999999999999999E-2</v>
      </c>
      <c r="AO30">
        <v>7.8E-2</v>
      </c>
      <c r="AP30">
        <v>7.8E-2</v>
      </c>
      <c r="AQ30">
        <v>0</v>
      </c>
    </row>
    <row r="31" spans="1:43">
      <c r="A31" t="s">
        <v>194</v>
      </c>
      <c r="B31">
        <v>2.7E-2</v>
      </c>
      <c r="C31">
        <v>1.6134187576194402E-2</v>
      </c>
      <c r="D31">
        <v>1.672048924259005E-5</v>
      </c>
      <c r="E31">
        <v>2.5000000000000001E-2</v>
      </c>
      <c r="F31">
        <v>2.5000000000000001E-2</v>
      </c>
      <c r="G31">
        <v>4.4999999999999998E-2</v>
      </c>
      <c r="H31">
        <v>3.3000000000000002E-2</v>
      </c>
      <c r="I31">
        <v>4.1000000000000002E-2</v>
      </c>
      <c r="J31">
        <v>4.9000000000000002E-2</v>
      </c>
      <c r="K31">
        <v>4.5999999999999999E-2</v>
      </c>
      <c r="L31" s="14">
        <v>2.8665939600919341E-3</v>
      </c>
      <c r="M31" s="14">
        <v>5.6199690014173105E-3</v>
      </c>
      <c r="N31">
        <v>4.2999999999999997E-2</v>
      </c>
      <c r="O31">
        <v>3.412080256473141E-3</v>
      </c>
      <c r="P31">
        <v>8.8405611495788548E-3</v>
      </c>
      <c r="Q31">
        <v>3.6850132441850736E-3</v>
      </c>
      <c r="R31">
        <v>1.959164255008989E-3</v>
      </c>
      <c r="S31">
        <v>4.7E-2</v>
      </c>
      <c r="T31">
        <v>2.3E-2</v>
      </c>
      <c r="U31">
        <v>3.5000000000000003E-2</v>
      </c>
      <c r="V31">
        <v>3.5000000000000003E-2</v>
      </c>
      <c r="W31">
        <v>5.2999999999999999E-2</v>
      </c>
      <c r="X31">
        <v>3.7999999999999999E-2</v>
      </c>
      <c r="Y31">
        <v>4.1000000000000002E-2</v>
      </c>
      <c r="Z31">
        <v>2.1396452013594208E-3</v>
      </c>
      <c r="AA31">
        <v>4.0345185670514544E-3</v>
      </c>
      <c r="AB31">
        <v>7.8392790572684847E-4</v>
      </c>
      <c r="AC31">
        <v>2.9000000000000001E-2</v>
      </c>
      <c r="AD31">
        <v>8.0000000000000002E-3</v>
      </c>
      <c r="AE31">
        <v>1.05</v>
      </c>
      <c r="AF31">
        <v>0.02</v>
      </c>
      <c r="AG31">
        <v>2.1999999999999999E-2</v>
      </c>
      <c r="AH31">
        <v>0.01</v>
      </c>
      <c r="AI31">
        <v>1.4999999999999999E-2</v>
      </c>
      <c r="AJ31">
        <v>1.4999999999999999E-2</v>
      </c>
      <c r="AK31">
        <v>4.0000000000000001E-3</v>
      </c>
      <c r="AL31">
        <v>8.0000000000000002E-3</v>
      </c>
      <c r="AM31">
        <v>1.9E-2</v>
      </c>
      <c r="AN31">
        <v>5.0000000000000001E-3</v>
      </c>
      <c r="AO31">
        <v>1.4999999999999999E-2</v>
      </c>
      <c r="AP31">
        <v>1.2999999999999999E-2</v>
      </c>
      <c r="AQ31">
        <v>0</v>
      </c>
    </row>
    <row r="32" spans="1:43">
      <c r="A32" t="s">
        <v>210</v>
      </c>
      <c r="B32">
        <v>0</v>
      </c>
      <c r="C32">
        <v>1.5545961553796606E-3</v>
      </c>
      <c r="D32">
        <v>3.6289117002230256E-5</v>
      </c>
      <c r="E32">
        <v>2E-3</v>
      </c>
      <c r="F32">
        <v>2E-3</v>
      </c>
      <c r="G32">
        <v>2E-3</v>
      </c>
      <c r="H32">
        <v>2E-3</v>
      </c>
      <c r="I32">
        <v>7.0000000000000001E-3</v>
      </c>
      <c r="J32">
        <v>2E-3</v>
      </c>
      <c r="K32">
        <v>2E-3</v>
      </c>
      <c r="L32" s="14">
        <v>3.0000000000000001E-3</v>
      </c>
      <c r="M32" s="14">
        <v>5.0000000000000001E-3</v>
      </c>
      <c r="N32">
        <v>1E-3</v>
      </c>
      <c r="O32">
        <v>2.1978709108067505E-3</v>
      </c>
      <c r="P32">
        <v>1.2952841002636427E-3</v>
      </c>
      <c r="Q32">
        <v>2.079969254848536E-3</v>
      </c>
      <c r="R32">
        <v>1.5315004989093143E-3</v>
      </c>
      <c r="S32">
        <v>5.0000000000000001E-3</v>
      </c>
      <c r="T32">
        <v>2E-3</v>
      </c>
      <c r="U32">
        <v>2E-3</v>
      </c>
      <c r="V32">
        <v>5.0000000000000001E-3</v>
      </c>
      <c r="W32">
        <v>2E-3</v>
      </c>
      <c r="X32">
        <v>2E-3</v>
      </c>
      <c r="Y32">
        <v>4.0000000000000001E-3</v>
      </c>
      <c r="Z32">
        <v>2.3887088431490206E-4</v>
      </c>
      <c r="AA32">
        <v>4.6401765618952276E-3</v>
      </c>
      <c r="AB32">
        <v>3.0000000000000001E-3</v>
      </c>
      <c r="AC32">
        <v>3.0000000000000001E-3</v>
      </c>
      <c r="AD32">
        <v>2E-3</v>
      </c>
      <c r="AE32">
        <v>1E-3</v>
      </c>
      <c r="AF32">
        <v>1.002</v>
      </c>
      <c r="AG32">
        <v>1.2E-2</v>
      </c>
      <c r="AH32">
        <v>8.0000000000000002E-3</v>
      </c>
      <c r="AI32">
        <v>1.0999999999999999E-2</v>
      </c>
      <c r="AJ32">
        <v>4.0000000000000001E-3</v>
      </c>
      <c r="AK32">
        <v>1E-3</v>
      </c>
      <c r="AL32">
        <v>2E-3</v>
      </c>
      <c r="AM32">
        <v>1.4E-2</v>
      </c>
      <c r="AN32">
        <v>3.0000000000000001E-3</v>
      </c>
      <c r="AO32">
        <v>5.0000000000000001E-3</v>
      </c>
      <c r="AP32">
        <v>2E-3</v>
      </c>
      <c r="AQ32">
        <v>0</v>
      </c>
    </row>
    <row r="33" spans="1:43">
      <c r="A33" t="s">
        <v>217</v>
      </c>
      <c r="B33">
        <v>0</v>
      </c>
      <c r="C33">
        <v>0</v>
      </c>
      <c r="D33">
        <v>0</v>
      </c>
      <c r="E33">
        <v>0</v>
      </c>
      <c r="F33">
        <v>1E-3</v>
      </c>
      <c r="G33">
        <v>2E-3</v>
      </c>
      <c r="H33">
        <v>1E-3</v>
      </c>
      <c r="I33">
        <v>1E-3</v>
      </c>
      <c r="J33">
        <v>2E-3</v>
      </c>
      <c r="K33">
        <v>1E-3</v>
      </c>
      <c r="L33" s="14">
        <v>1E-3</v>
      </c>
      <c r="M33" s="14">
        <v>6.0000000000000001E-3</v>
      </c>
      <c r="N33">
        <v>1E-3</v>
      </c>
      <c r="O33">
        <v>0</v>
      </c>
      <c r="P33">
        <v>0</v>
      </c>
      <c r="Q33">
        <v>0</v>
      </c>
      <c r="R33">
        <v>0</v>
      </c>
      <c r="S33">
        <v>1E-3</v>
      </c>
      <c r="T33">
        <v>0</v>
      </c>
      <c r="U33">
        <v>1E-3</v>
      </c>
      <c r="V33">
        <v>3.0000000000000001E-3</v>
      </c>
      <c r="W33">
        <v>1E-3</v>
      </c>
      <c r="X33">
        <v>1E-3</v>
      </c>
      <c r="Y33">
        <v>1E-3</v>
      </c>
      <c r="Z33">
        <v>0</v>
      </c>
      <c r="AA33">
        <v>0</v>
      </c>
      <c r="AB33">
        <v>1E-3</v>
      </c>
      <c r="AC33">
        <v>1E-3</v>
      </c>
      <c r="AD33">
        <v>2E-3</v>
      </c>
      <c r="AE33">
        <v>1E-3</v>
      </c>
      <c r="AF33">
        <v>2E-3</v>
      </c>
      <c r="AG33">
        <v>1.0429999999999999</v>
      </c>
      <c r="AH33">
        <v>1E-3</v>
      </c>
      <c r="AI33">
        <v>2E-3</v>
      </c>
      <c r="AJ33">
        <v>2E-3</v>
      </c>
      <c r="AK33">
        <v>2E-3</v>
      </c>
      <c r="AL33">
        <v>3.0000000000000001E-3</v>
      </c>
      <c r="AM33">
        <v>1.2E-2</v>
      </c>
      <c r="AN33">
        <v>2E-3</v>
      </c>
      <c r="AO33">
        <v>2E-3</v>
      </c>
      <c r="AP33">
        <v>4.0000000000000001E-3</v>
      </c>
      <c r="AQ33">
        <v>0</v>
      </c>
    </row>
    <row r="34" spans="1:43">
      <c r="A34" t="s">
        <v>221</v>
      </c>
      <c r="B34">
        <v>1E-3</v>
      </c>
      <c r="C34">
        <v>1.5460517442519341E-4</v>
      </c>
      <c r="D34">
        <v>2.7494447577852749E-5</v>
      </c>
      <c r="E34">
        <v>2E-3</v>
      </c>
      <c r="F34">
        <v>4.0000000000000001E-3</v>
      </c>
      <c r="G34">
        <v>4.0000000000000001E-3</v>
      </c>
      <c r="H34">
        <v>4.0000000000000001E-3</v>
      </c>
      <c r="I34">
        <v>5.0000000000000001E-3</v>
      </c>
      <c r="J34">
        <v>4.0000000000000001E-3</v>
      </c>
      <c r="K34">
        <v>2E-3</v>
      </c>
      <c r="L34" s="14">
        <v>3.0000000000000001E-3</v>
      </c>
      <c r="M34" s="14">
        <v>5.0000000000000001E-3</v>
      </c>
      <c r="N34">
        <v>2E-3</v>
      </c>
      <c r="O34">
        <v>9.4454491172717373E-3</v>
      </c>
      <c r="P34">
        <v>1.9590817493764825E-4</v>
      </c>
      <c r="Q34">
        <v>2.1666440847902752E-3</v>
      </c>
      <c r="R34">
        <v>9.5901332553030962E-4</v>
      </c>
      <c r="S34">
        <v>6.0000000000000001E-3</v>
      </c>
      <c r="T34">
        <v>7.0000000000000001E-3</v>
      </c>
      <c r="U34">
        <v>5.0000000000000001E-3</v>
      </c>
      <c r="V34">
        <v>6.0000000000000001E-3</v>
      </c>
      <c r="W34">
        <v>5.0000000000000001E-3</v>
      </c>
      <c r="X34">
        <v>5.0000000000000001E-3</v>
      </c>
      <c r="Y34">
        <v>6.0000000000000001E-3</v>
      </c>
      <c r="Z34">
        <v>4.0471077200120826E-4</v>
      </c>
      <c r="AA34">
        <v>2.7312365370880178E-4</v>
      </c>
      <c r="AB34">
        <v>3.0000000000000001E-3</v>
      </c>
      <c r="AC34">
        <v>8.9999999999999993E-3</v>
      </c>
      <c r="AD34">
        <v>4.0000000000000001E-3</v>
      </c>
      <c r="AE34">
        <v>4.0000000000000001E-3</v>
      </c>
      <c r="AF34">
        <v>4.0000000000000001E-3</v>
      </c>
      <c r="AG34">
        <v>1.2E-2</v>
      </c>
      <c r="AH34">
        <v>1.0229999999999999</v>
      </c>
      <c r="AI34">
        <v>1.0999999999999999E-2</v>
      </c>
      <c r="AJ34">
        <v>8.9999999999999993E-3</v>
      </c>
      <c r="AK34">
        <v>4.0000000000000001E-3</v>
      </c>
      <c r="AL34">
        <v>5.0000000000000001E-3</v>
      </c>
      <c r="AM34">
        <v>1.7000000000000001E-2</v>
      </c>
      <c r="AN34">
        <v>5.0000000000000001E-3</v>
      </c>
      <c r="AO34">
        <v>7.0000000000000001E-3</v>
      </c>
      <c r="AP34">
        <v>6.0000000000000001E-3</v>
      </c>
      <c r="AQ34">
        <v>0</v>
      </c>
    </row>
    <row r="35" spans="1:43">
      <c r="A35" t="s">
        <v>225</v>
      </c>
      <c r="B35">
        <v>0</v>
      </c>
      <c r="C35">
        <v>7.1687936382522011E-5</v>
      </c>
      <c r="D35">
        <v>4.8454838322854241E-6</v>
      </c>
      <c r="E35">
        <v>1E-3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s="14">
        <v>0</v>
      </c>
      <c r="M35" s="14">
        <v>0</v>
      </c>
      <c r="N35">
        <v>0</v>
      </c>
      <c r="O35">
        <v>1.9190070032932092E-3</v>
      </c>
      <c r="P35">
        <v>7.1522064685138054E-4</v>
      </c>
      <c r="Q35">
        <v>1.6909194787839213E-4</v>
      </c>
      <c r="R35">
        <v>9.5894048669988179E-5</v>
      </c>
      <c r="S35">
        <v>0</v>
      </c>
      <c r="T35">
        <v>0</v>
      </c>
      <c r="U35">
        <v>0</v>
      </c>
      <c r="V35">
        <v>1E-3</v>
      </c>
      <c r="W35">
        <v>0</v>
      </c>
      <c r="X35">
        <v>0</v>
      </c>
      <c r="Y35">
        <v>0</v>
      </c>
      <c r="Z35">
        <v>4.4035875490178944E-5</v>
      </c>
      <c r="AA35">
        <v>7.8615252351549805E-5</v>
      </c>
      <c r="AB35">
        <v>1E-3</v>
      </c>
      <c r="AC35">
        <v>0</v>
      </c>
      <c r="AD35">
        <v>0</v>
      </c>
      <c r="AE35">
        <v>0</v>
      </c>
      <c r="AF35">
        <v>0</v>
      </c>
      <c r="AG35">
        <v>2E-3</v>
      </c>
      <c r="AH35">
        <v>2E-3</v>
      </c>
      <c r="AI35">
        <v>1.0049999999999999</v>
      </c>
      <c r="AJ35">
        <v>4.0000000000000001E-3</v>
      </c>
      <c r="AK35">
        <v>0</v>
      </c>
      <c r="AL35">
        <v>0</v>
      </c>
      <c r="AM35">
        <v>3.0000000000000001E-3</v>
      </c>
      <c r="AN35">
        <v>1E-3</v>
      </c>
      <c r="AO35">
        <v>1E-3</v>
      </c>
      <c r="AP35">
        <v>0</v>
      </c>
      <c r="AQ35">
        <v>0</v>
      </c>
    </row>
    <row r="36" spans="1:43">
      <c r="A36" t="s">
        <v>229</v>
      </c>
      <c r="B36">
        <v>6.0000000000000001E-3</v>
      </c>
      <c r="C36">
        <v>3.0865375586612304E-5</v>
      </c>
      <c r="D36">
        <v>1.4244329296018523E-5</v>
      </c>
      <c r="E36">
        <v>1.2E-2</v>
      </c>
      <c r="F36">
        <v>1.0999999999999999E-2</v>
      </c>
      <c r="G36">
        <v>8.9999999999999993E-3</v>
      </c>
      <c r="H36">
        <v>1.0999999999999999E-2</v>
      </c>
      <c r="I36">
        <v>6.0000000000000001E-3</v>
      </c>
      <c r="J36">
        <v>8.9999999999999993E-3</v>
      </c>
      <c r="K36">
        <v>5.0000000000000001E-3</v>
      </c>
      <c r="L36" s="14">
        <v>0.01</v>
      </c>
      <c r="M36" s="14">
        <v>1.0999999999999999E-2</v>
      </c>
      <c r="N36">
        <v>7.0000000000000001E-3</v>
      </c>
      <c r="O36">
        <v>4.200397845631867E-4</v>
      </c>
      <c r="P36">
        <v>8.1556890370823626E-6</v>
      </c>
      <c r="Q36">
        <v>1.7198452774372578E-4</v>
      </c>
      <c r="R36">
        <v>4.4354911242102692E-5</v>
      </c>
      <c r="S36">
        <v>1.4999999999999999E-2</v>
      </c>
      <c r="T36">
        <v>7.0000000000000001E-3</v>
      </c>
      <c r="U36">
        <v>7.0000000000000001E-3</v>
      </c>
      <c r="V36">
        <v>1.0999999999999999E-2</v>
      </c>
      <c r="W36">
        <v>8.0000000000000002E-3</v>
      </c>
      <c r="X36">
        <v>1.0999999999999999E-2</v>
      </c>
      <c r="Y36">
        <v>7.0000000000000001E-3</v>
      </c>
      <c r="Z36">
        <v>4.5473609887595088E-5</v>
      </c>
      <c r="AA36">
        <v>4.4734401031194562E-5</v>
      </c>
      <c r="AB36">
        <v>1.2E-2</v>
      </c>
      <c r="AC36">
        <v>1.4999999999999999E-2</v>
      </c>
      <c r="AD36">
        <v>1.2999999999999999E-2</v>
      </c>
      <c r="AE36">
        <v>0.01</v>
      </c>
      <c r="AF36">
        <v>1.2E-2</v>
      </c>
      <c r="AG36">
        <v>1.2999999999999999E-2</v>
      </c>
      <c r="AH36">
        <v>2.9000000000000001E-2</v>
      </c>
      <c r="AI36">
        <v>0.03</v>
      </c>
      <c r="AJ36">
        <v>1.093</v>
      </c>
      <c r="AK36">
        <v>1.2E-2</v>
      </c>
      <c r="AL36">
        <v>8.0000000000000002E-3</v>
      </c>
      <c r="AM36">
        <v>3.1E-2</v>
      </c>
      <c r="AN36">
        <v>4.0000000000000001E-3</v>
      </c>
      <c r="AO36">
        <v>8.9999999999999993E-3</v>
      </c>
      <c r="AP36">
        <v>8.0000000000000002E-3</v>
      </c>
      <c r="AQ36">
        <v>0</v>
      </c>
    </row>
    <row r="37" spans="1:43">
      <c r="A37" t="s">
        <v>233</v>
      </c>
      <c r="B37">
        <v>6.0000000000000001E-3</v>
      </c>
      <c r="C37">
        <v>2.207378886688607E-6</v>
      </c>
      <c r="D37">
        <v>1.7793190623267525E-7</v>
      </c>
      <c r="E37">
        <v>5.0000000000000001E-3</v>
      </c>
      <c r="F37">
        <v>8.9999999999999993E-3</v>
      </c>
      <c r="G37">
        <v>1.2E-2</v>
      </c>
      <c r="H37">
        <v>1.6E-2</v>
      </c>
      <c r="I37">
        <v>8.9999999999999993E-3</v>
      </c>
      <c r="J37">
        <v>1.6E-2</v>
      </c>
      <c r="K37">
        <v>7.0000000000000001E-3</v>
      </c>
      <c r="L37" s="14">
        <v>0.01</v>
      </c>
      <c r="M37" s="14">
        <v>1.6E-2</v>
      </c>
      <c r="N37">
        <v>1.2E-2</v>
      </c>
      <c r="O37">
        <v>1.9142808476940059E-5</v>
      </c>
      <c r="P37">
        <v>2.0188026108367984E-7</v>
      </c>
      <c r="Q37">
        <v>1.1690035116256322E-4</v>
      </c>
      <c r="R37">
        <v>1.8856335688978951E-5</v>
      </c>
      <c r="S37">
        <v>1.6E-2</v>
      </c>
      <c r="T37">
        <v>8.0000000000000002E-3</v>
      </c>
      <c r="U37">
        <v>1.2E-2</v>
      </c>
      <c r="V37">
        <v>1.2E-2</v>
      </c>
      <c r="W37">
        <v>8.9999999999999993E-3</v>
      </c>
      <c r="X37">
        <v>8.9999999999999993E-3</v>
      </c>
      <c r="Y37">
        <v>3.6999999999999998E-2</v>
      </c>
      <c r="Z37">
        <v>4.9539476977269857E-5</v>
      </c>
      <c r="AA37">
        <v>2.1071492520490743E-5</v>
      </c>
      <c r="AB37">
        <v>5.0000000000000001E-3</v>
      </c>
      <c r="AC37">
        <v>8.9999999999999993E-3</v>
      </c>
      <c r="AD37">
        <v>1.9E-2</v>
      </c>
      <c r="AE37">
        <v>1.6E-2</v>
      </c>
      <c r="AF37">
        <v>1.4999999999999999E-2</v>
      </c>
      <c r="AG37">
        <v>8.6999999999999994E-2</v>
      </c>
      <c r="AH37">
        <v>5.5E-2</v>
      </c>
      <c r="AI37">
        <v>8.2000000000000003E-2</v>
      </c>
      <c r="AJ37">
        <v>3.7999999999999999E-2</v>
      </c>
      <c r="AK37">
        <v>1.032</v>
      </c>
      <c r="AL37">
        <v>0.02</v>
      </c>
      <c r="AM37">
        <v>3.5000000000000003E-2</v>
      </c>
      <c r="AN37">
        <v>0.01</v>
      </c>
      <c r="AO37">
        <v>2.3E-2</v>
      </c>
      <c r="AP37">
        <v>0.03</v>
      </c>
      <c r="AQ37">
        <v>0</v>
      </c>
    </row>
    <row r="38" spans="1:43">
      <c r="A38" t="s">
        <v>240</v>
      </c>
      <c r="B38">
        <v>0.02</v>
      </c>
      <c r="C38">
        <v>7.5203471840572592E-3</v>
      </c>
      <c r="D38">
        <v>2.0498805649872501E-3</v>
      </c>
      <c r="E38">
        <v>0.02</v>
      </c>
      <c r="F38">
        <v>3.6999999999999998E-2</v>
      </c>
      <c r="G38">
        <v>4.2000000000000003E-2</v>
      </c>
      <c r="H38">
        <v>2.4E-2</v>
      </c>
      <c r="I38">
        <v>4.9000000000000002E-2</v>
      </c>
      <c r="J38">
        <v>5.1999999999999998E-2</v>
      </c>
      <c r="K38">
        <v>3.4000000000000002E-2</v>
      </c>
      <c r="L38" s="14">
        <v>1.5305107350297414E-5</v>
      </c>
      <c r="M38" s="14">
        <v>8.6466070759210728E-6</v>
      </c>
      <c r="N38">
        <v>4.3999999999999997E-2</v>
      </c>
      <c r="O38">
        <v>9.7294207842010635E-2</v>
      </c>
      <c r="P38">
        <v>3.0085843964993862E-3</v>
      </c>
      <c r="Q38">
        <v>4.4871521198796248E-2</v>
      </c>
      <c r="R38">
        <v>1.5698080162951336E-2</v>
      </c>
      <c r="S38">
        <v>5.3999999999999999E-2</v>
      </c>
      <c r="T38">
        <v>5.3999999999999999E-2</v>
      </c>
      <c r="U38">
        <v>4.2000000000000003E-2</v>
      </c>
      <c r="V38">
        <v>4.5999999999999999E-2</v>
      </c>
      <c r="W38">
        <v>4.9000000000000002E-2</v>
      </c>
      <c r="X38">
        <v>6.7000000000000004E-2</v>
      </c>
      <c r="Y38">
        <v>7.0000000000000007E-2</v>
      </c>
      <c r="Z38">
        <v>7.8804836077426711E-3</v>
      </c>
      <c r="AA38">
        <v>2.8814559522747113E-2</v>
      </c>
      <c r="AB38">
        <v>1.2019946786746588E-2</v>
      </c>
      <c r="AC38">
        <v>3.9E-2</v>
      </c>
      <c r="AD38">
        <v>2.8000000000000001E-2</v>
      </c>
      <c r="AE38">
        <v>5.1999999999999998E-2</v>
      </c>
      <c r="AF38">
        <v>5.0999999999999997E-2</v>
      </c>
      <c r="AG38">
        <v>0.11899999999999999</v>
      </c>
      <c r="AH38">
        <v>6.4000000000000001E-2</v>
      </c>
      <c r="AI38">
        <v>0.16300000000000001</v>
      </c>
      <c r="AJ38">
        <v>0.108</v>
      </c>
      <c r="AK38">
        <v>0.02</v>
      </c>
      <c r="AL38">
        <v>1.097</v>
      </c>
      <c r="AM38">
        <v>6.4000000000000001E-2</v>
      </c>
      <c r="AN38">
        <v>2.5999999999999999E-2</v>
      </c>
      <c r="AO38">
        <v>6.5000000000000002E-2</v>
      </c>
      <c r="AP38">
        <v>6.2E-2</v>
      </c>
      <c r="AQ38">
        <v>0</v>
      </c>
    </row>
    <row r="39" spans="1:43">
      <c r="A39" t="s">
        <v>250</v>
      </c>
      <c r="B39">
        <v>0</v>
      </c>
      <c r="C39">
        <v>1.8136112937850852E-12</v>
      </c>
      <c r="D39">
        <v>4.0304600870644047E-14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s="14">
        <v>0</v>
      </c>
      <c r="M39" s="14">
        <v>0</v>
      </c>
      <c r="N39">
        <v>0</v>
      </c>
      <c r="O39">
        <v>8.1722601262286567E-13</v>
      </c>
      <c r="P39">
        <v>6.0730111450171204E-13</v>
      </c>
      <c r="Q39">
        <v>1.2013647984525771E-12</v>
      </c>
      <c r="R39">
        <v>5.5635086513082112E-13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6.9327598552587001E-13</v>
      </c>
      <c r="AA39">
        <v>2.8603783694971562E-12</v>
      </c>
      <c r="AB39">
        <v>0</v>
      </c>
      <c r="AC39">
        <v>0</v>
      </c>
      <c r="AD39">
        <v>0</v>
      </c>
      <c r="AE39">
        <v>1E-3</v>
      </c>
      <c r="AF39">
        <v>0</v>
      </c>
      <c r="AG39">
        <v>0</v>
      </c>
      <c r="AH39">
        <v>0</v>
      </c>
      <c r="AI39">
        <v>0</v>
      </c>
      <c r="AJ39">
        <v>2E-3</v>
      </c>
      <c r="AK39">
        <v>0</v>
      </c>
      <c r="AL39">
        <v>0</v>
      </c>
      <c r="AM39">
        <v>1</v>
      </c>
      <c r="AN39">
        <v>0</v>
      </c>
      <c r="AO39">
        <v>0</v>
      </c>
      <c r="AP39">
        <v>1E-3</v>
      </c>
      <c r="AQ39">
        <v>0</v>
      </c>
    </row>
    <row r="40" spans="1:43">
      <c r="A40" t="s">
        <v>254</v>
      </c>
      <c r="B40">
        <v>0</v>
      </c>
      <c r="C40">
        <v>9.3990992495953628E-9</v>
      </c>
      <c r="D40">
        <v>6.7160764915591582E-11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s="14">
        <v>0</v>
      </c>
      <c r="M40" s="14">
        <v>0</v>
      </c>
      <c r="N40">
        <v>0</v>
      </c>
      <c r="O40">
        <v>1.0427671073493897E-7</v>
      </c>
      <c r="P40">
        <v>4.9793814606860945E-10</v>
      </c>
      <c r="Q40">
        <v>4.1214460449915811E-7</v>
      </c>
      <c r="R40">
        <v>2.5946615406725723E-7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3.2812699049869955E-5</v>
      </c>
      <c r="AA40">
        <v>1.9627591142994912E-8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1E-3</v>
      </c>
      <c r="AM40">
        <v>3.0000000000000001E-3</v>
      </c>
      <c r="AN40">
        <v>1.0009999999999999</v>
      </c>
      <c r="AO40">
        <v>0</v>
      </c>
      <c r="AP40">
        <v>1E-3</v>
      </c>
      <c r="AQ40">
        <v>0</v>
      </c>
    </row>
    <row r="41" spans="1:43">
      <c r="A41" t="s">
        <v>261</v>
      </c>
      <c r="B41">
        <v>1E-3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s="14">
        <v>0</v>
      </c>
      <c r="M41" s="14">
        <v>0</v>
      </c>
      <c r="N41">
        <v>2E-3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3.0000000000000001E-3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3.0000000000000001E-3</v>
      </c>
      <c r="AM41">
        <v>0</v>
      </c>
      <c r="AN41">
        <v>0</v>
      </c>
      <c r="AO41">
        <v>1.0049999999999999</v>
      </c>
      <c r="AP41">
        <v>7.0000000000000001E-3</v>
      </c>
      <c r="AQ41">
        <v>0</v>
      </c>
    </row>
    <row r="42" spans="1:43">
      <c r="A42" t="s">
        <v>268</v>
      </c>
      <c r="B42">
        <v>0</v>
      </c>
      <c r="C42">
        <v>2.215133153403783E-4</v>
      </c>
      <c r="D42">
        <v>3.5918242461427409E-6</v>
      </c>
      <c r="E42">
        <v>1E-3</v>
      </c>
      <c r="F42">
        <v>1E-3</v>
      </c>
      <c r="G42">
        <v>0</v>
      </c>
      <c r="H42">
        <v>0</v>
      </c>
      <c r="I42">
        <v>1E-3</v>
      </c>
      <c r="J42">
        <v>1E-3</v>
      </c>
      <c r="K42">
        <v>0</v>
      </c>
      <c r="L42" s="14">
        <v>0</v>
      </c>
      <c r="M42" s="14">
        <v>0</v>
      </c>
      <c r="N42">
        <v>0</v>
      </c>
      <c r="O42">
        <v>3.8732273536303224E-4</v>
      </c>
      <c r="P42">
        <v>1.9581475956289825E-4</v>
      </c>
      <c r="Q42">
        <v>2.043747209606475E-4</v>
      </c>
      <c r="R42">
        <v>5.4154243347750889E-5</v>
      </c>
      <c r="S42">
        <v>0</v>
      </c>
      <c r="T42">
        <v>0</v>
      </c>
      <c r="U42">
        <v>0</v>
      </c>
      <c r="V42">
        <v>0</v>
      </c>
      <c r="W42">
        <v>0</v>
      </c>
      <c r="X42">
        <v>1E-3</v>
      </c>
      <c r="Y42">
        <v>1E-3</v>
      </c>
      <c r="Z42">
        <v>2.4289336908267781E-5</v>
      </c>
      <c r="AA42">
        <v>3.2700940055272159E-5</v>
      </c>
      <c r="AB42">
        <v>2.8704814469503476E-5</v>
      </c>
      <c r="AC42">
        <v>0</v>
      </c>
      <c r="AD42">
        <v>0</v>
      </c>
      <c r="AE42">
        <v>1E-3</v>
      </c>
      <c r="AF42">
        <v>1E-3</v>
      </c>
      <c r="AG42">
        <v>5.0000000000000001E-3</v>
      </c>
      <c r="AH42">
        <v>1E-3</v>
      </c>
      <c r="AI42">
        <v>2E-3</v>
      </c>
      <c r="AJ42">
        <v>1E-3</v>
      </c>
      <c r="AK42">
        <v>0</v>
      </c>
      <c r="AL42">
        <v>1E-3</v>
      </c>
      <c r="AM42">
        <v>1E-3</v>
      </c>
      <c r="AN42">
        <v>0</v>
      </c>
      <c r="AO42">
        <v>2E-3</v>
      </c>
      <c r="AP42">
        <v>1.0049999999999999</v>
      </c>
      <c r="AQ42">
        <v>0</v>
      </c>
    </row>
    <row r="43" spans="1:43">
      <c r="A43" t="s">
        <v>275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s="14">
        <v>0</v>
      </c>
      <c r="M43" s="14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795F2-5EEA-4B35-822E-036C9B69C3E5}">
  <sheetPr>
    <tabColor theme="9" tint="0.59999389629810485"/>
  </sheetPr>
  <dimension ref="A1:AQ43"/>
  <sheetViews>
    <sheetView workbookViewId="0">
      <selection activeCell="H5" sqref="H5"/>
    </sheetView>
  </sheetViews>
  <sheetFormatPr defaultRowHeight="14.45"/>
  <sheetData>
    <row r="1" spans="1:43">
      <c r="A1">
        <f>'Pre ISIC Split DLIM'!A1</f>
        <v>0</v>
      </c>
      <c r="B1" t="str">
        <f>'Pre ISIC Split DLIM'!B1</f>
        <v>ISIC 01T03</v>
      </c>
      <c r="C1" t="str">
        <f>'Pre ISIC Split DLIM'!C1</f>
        <v>ISIC 05</v>
      </c>
      <c r="D1" t="str">
        <f>'Pre ISIC Split DLIM'!D1</f>
        <v>ISIC 06</v>
      </c>
      <c r="E1" t="str">
        <f>'Pre ISIC Split DLIM'!E1</f>
        <v>ISIC 07T08</v>
      </c>
      <c r="F1" t="str">
        <f>'Pre ISIC Split DLIM'!F1</f>
        <v>ISIC 09</v>
      </c>
      <c r="G1" t="str">
        <f>'Pre ISIC Split DLIM'!G1</f>
        <v>ISIC 10T12</v>
      </c>
      <c r="H1" t="str">
        <f>'Pre ISIC Split DLIM'!H1</f>
        <v>ISIC 13T15</v>
      </c>
      <c r="I1" t="str">
        <f>'Pre ISIC Split DLIM'!I1</f>
        <v>ISIC 16</v>
      </c>
      <c r="J1" t="str">
        <f>'Pre ISIC Split DLIM'!J1</f>
        <v>ISIC 17T18</v>
      </c>
      <c r="K1" t="str">
        <f>'Pre ISIC Split DLIM'!K1</f>
        <v>ISIC 19</v>
      </c>
      <c r="L1" t="str">
        <f>'Pre ISIC Split DLIM'!L1</f>
        <v>ISIC 20</v>
      </c>
      <c r="M1" t="str">
        <f>'Pre ISIC Split DLIM'!M1</f>
        <v>ISIC 21</v>
      </c>
      <c r="N1" t="str">
        <f>'Pre ISIC Split DLIM'!N1</f>
        <v>ISIC 22</v>
      </c>
      <c r="O1" t="str">
        <f>'Pre ISIC Split DLIM'!O1</f>
        <v>ISIC 231</v>
      </c>
      <c r="P1" t="str">
        <f>'Pre ISIC Split DLIM'!P1</f>
        <v>ISIC 239</v>
      </c>
      <c r="Q1" t="str">
        <f>'Pre ISIC Split DLIM'!Q1</f>
        <v>ISIC 241</v>
      </c>
      <c r="R1" t="str">
        <f>'Pre ISIC Split DLIM'!R1</f>
        <v>ISIC 242</v>
      </c>
      <c r="S1" t="str">
        <f>'Pre ISIC Split DLIM'!S1</f>
        <v>ISIC 25</v>
      </c>
      <c r="T1" t="str">
        <f>'Pre ISIC Split DLIM'!T1</f>
        <v>ISIC 26</v>
      </c>
      <c r="U1" t="str">
        <f>'Pre ISIC Split DLIM'!U1</f>
        <v>ISIC 27</v>
      </c>
      <c r="V1" t="str">
        <f>'Pre ISIC Split DLIM'!V1</f>
        <v>ISIC 28</v>
      </c>
      <c r="W1" t="str">
        <f>'Pre ISIC Split DLIM'!W1</f>
        <v>ISIC 29</v>
      </c>
      <c r="X1" t="str">
        <f>'Pre ISIC Split DLIM'!X1</f>
        <v>ISIC 30</v>
      </c>
      <c r="Y1" t="str">
        <f>'Pre ISIC Split DLIM'!Y1</f>
        <v>ISIC 31T33</v>
      </c>
      <c r="Z1" t="str">
        <f>'Pre ISIC Split DLIM'!Z1</f>
        <v>ISIC 351</v>
      </c>
      <c r="AA1" t="str">
        <f>'Pre ISIC Split DLIM'!AA1</f>
        <v>ISIC 352T353</v>
      </c>
      <c r="AB1" t="str">
        <f>'Pre ISIC Split DLIM'!AB1</f>
        <v>ISIC 36T39</v>
      </c>
      <c r="AC1" t="str">
        <f>'Pre ISIC Split DLIM'!AC1</f>
        <v>ISIC 41T43</v>
      </c>
      <c r="AD1" t="str">
        <f>'Pre ISIC Split DLIM'!AD1</f>
        <v>ISIC 45T47</v>
      </c>
      <c r="AE1" t="str">
        <f>'Pre ISIC Split DLIM'!AE1</f>
        <v>ISIC 49T53</v>
      </c>
      <c r="AF1" t="str">
        <f>'Pre ISIC Split DLIM'!AF1</f>
        <v>ISIC 55T56</v>
      </c>
      <c r="AG1" t="str">
        <f>'Pre ISIC Split DLIM'!AG1</f>
        <v>ISIC 58T60</v>
      </c>
      <c r="AH1" t="str">
        <f>'Pre ISIC Split DLIM'!AH1</f>
        <v>ISIC 61</v>
      </c>
      <c r="AI1" t="str">
        <f>'Pre ISIC Split DLIM'!AI1</f>
        <v>ISIC 62T63</v>
      </c>
      <c r="AJ1" t="str">
        <f>'Pre ISIC Split DLIM'!AJ1</f>
        <v>ISIC 64T66</v>
      </c>
      <c r="AK1" t="str">
        <f>'Pre ISIC Split DLIM'!AK1</f>
        <v>ISIC 68</v>
      </c>
      <c r="AL1" t="str">
        <f>'Pre ISIC Split DLIM'!AL1</f>
        <v>ISIC 69T82</v>
      </c>
      <c r="AM1" t="str">
        <f>'Pre ISIC Split DLIM'!AM1</f>
        <v>ISIC 84</v>
      </c>
      <c r="AN1" t="str">
        <f>'Pre ISIC Split DLIM'!AN1</f>
        <v>ISIC 85</v>
      </c>
      <c r="AO1" t="str">
        <f>'Pre ISIC Split DLIM'!AO1</f>
        <v>ISIC 86T88</v>
      </c>
      <c r="AP1" t="str">
        <f>'Pre ISIC Split DLIM'!AP1</f>
        <v>ISIC 90T96</v>
      </c>
      <c r="AQ1" t="str">
        <f>'Pre ISIC Split DLIM'!AQ1</f>
        <v>ISIC 97T98</v>
      </c>
    </row>
    <row r="2" spans="1:43">
      <c r="A2" t="str">
        <f>'Pre ISIC Split DLIM'!A2</f>
        <v>ISIC 01T03</v>
      </c>
      <c r="B2">
        <f>'Pre ISIC Split DLIM'!B2</f>
        <v>1.093</v>
      </c>
      <c r="C2">
        <f>'Pre ISIC Split DLIM'!C2</f>
        <v>8.3969504518333993E-5</v>
      </c>
      <c r="D2">
        <f>'Pre ISIC Split DLIM'!D2</f>
        <v>2.6080841389201987E-6</v>
      </c>
      <c r="E2">
        <f>'Pre ISIC Split DLIM'!E2</f>
        <v>3.0000000000000001E-3</v>
      </c>
      <c r="F2">
        <f>'Pre ISIC Split DLIM'!F2</f>
        <v>2E-3</v>
      </c>
      <c r="G2">
        <f>'Pre ISIC Split DLIM'!G2</f>
        <v>0.23300000000000001</v>
      </c>
      <c r="H2">
        <f>'Pre ISIC Split DLIM'!H2</f>
        <v>2.5999999999999999E-2</v>
      </c>
      <c r="I2">
        <f>'Pre ISIC Split DLIM'!I2</f>
        <v>0.13200000000000001</v>
      </c>
      <c r="J2">
        <f>'Pre ISIC Split DLIM'!J2</f>
        <v>0.03</v>
      </c>
      <c r="K2">
        <f>'Pre ISIC Split DLIM'!K2</f>
        <v>3.0000000000000001E-3</v>
      </c>
      <c r="L2">
        <f>'Pre ISIC Split DLIM'!L2</f>
        <v>6.0866293830203885E-3</v>
      </c>
      <c r="M2">
        <f>'Pre ISIC Split DLIM'!M2</f>
        <v>6.4984596556289806E-3</v>
      </c>
      <c r="N2">
        <f>'Pre ISIC Split DLIM'!N2</f>
        <v>1.0999999999999999E-2</v>
      </c>
      <c r="O2">
        <f>'Pre ISIC Split DLIM'!O2</f>
        <v>1.5007949289907739E-4</v>
      </c>
      <c r="P2">
        <f>'Pre ISIC Split DLIM'!P2</f>
        <v>4.439220235005104E-5</v>
      </c>
      <c r="Q2">
        <f>'Pre ISIC Split DLIM'!Q2</f>
        <v>1.7323837528261451E-4</v>
      </c>
      <c r="R2">
        <f>'Pre ISIC Split DLIM'!R2</f>
        <v>4.6852676387015609E-5</v>
      </c>
      <c r="S2">
        <f>'Pre ISIC Split DLIM'!S2</f>
        <v>2E-3</v>
      </c>
      <c r="T2">
        <f>'Pre ISIC Split DLIM'!T2</f>
        <v>1E-3</v>
      </c>
      <c r="U2">
        <f>'Pre ISIC Split DLIM'!U2</f>
        <v>2E-3</v>
      </c>
      <c r="V2">
        <f>'Pre ISIC Split DLIM'!V2</f>
        <v>2E-3</v>
      </c>
      <c r="W2">
        <f>'Pre ISIC Split DLIM'!W2</f>
        <v>2E-3</v>
      </c>
      <c r="X2">
        <f>'Pre ISIC Split DLIM'!X2</f>
        <v>2E-3</v>
      </c>
      <c r="Y2">
        <f>'Pre ISIC Split DLIM'!Y2</f>
        <v>1.4999999999999999E-2</v>
      </c>
      <c r="Z2">
        <f>'Pre ISIC Split DLIM'!Z2</f>
        <v>1.4546664530994943E-4</v>
      </c>
      <c r="AA2">
        <f>'Pre ISIC Split DLIM'!AA2</f>
        <v>1.3813120626523639E-4</v>
      </c>
      <c r="AB2">
        <f>'Pre ISIC Split DLIM'!AB2</f>
        <v>1.1991853205797031E-4</v>
      </c>
      <c r="AC2">
        <f>'Pre ISIC Split DLIM'!AC2</f>
        <v>4.0000000000000001E-3</v>
      </c>
      <c r="AD2">
        <f>'Pre ISIC Split DLIM'!AD2</f>
        <v>4.0000000000000001E-3</v>
      </c>
      <c r="AE2">
        <f>'Pre ISIC Split DLIM'!AE2</f>
        <v>2E-3</v>
      </c>
      <c r="AF2">
        <f>'Pre ISIC Split DLIM'!AF2</f>
        <v>4.5999999999999999E-2</v>
      </c>
      <c r="AG2">
        <f>'Pre ISIC Split DLIM'!AG2</f>
        <v>5.0000000000000001E-3</v>
      </c>
      <c r="AH2">
        <f>'Pre ISIC Split DLIM'!AH2</f>
        <v>1E-3</v>
      </c>
      <c r="AI2">
        <f>'Pre ISIC Split DLIM'!AI2</f>
        <v>2E-3</v>
      </c>
      <c r="AJ2">
        <f>'Pre ISIC Split DLIM'!AJ2</f>
        <v>2E-3</v>
      </c>
      <c r="AK2">
        <f>'Pre ISIC Split DLIM'!AK2</f>
        <v>1E-3</v>
      </c>
      <c r="AL2">
        <f>'Pre ISIC Split DLIM'!AL2</f>
        <v>3.0000000000000001E-3</v>
      </c>
      <c r="AM2">
        <f>'Pre ISIC Split DLIM'!AM2</f>
        <v>8.0000000000000002E-3</v>
      </c>
      <c r="AN2">
        <f>'Pre ISIC Split DLIM'!AN2</f>
        <v>3.0000000000000001E-3</v>
      </c>
      <c r="AO2">
        <f>'Pre ISIC Split DLIM'!AO2</f>
        <v>7.0000000000000001E-3</v>
      </c>
      <c r="AP2">
        <f>'Pre ISIC Split DLIM'!AP2</f>
        <v>6.0000000000000001E-3</v>
      </c>
      <c r="AQ2">
        <f>'Pre ISIC Split DLIM'!AQ2</f>
        <v>0</v>
      </c>
    </row>
    <row r="3" spans="1:43">
      <c r="A3" t="str">
        <f>'Pre ISIC Split DLIM'!A3</f>
        <v>ISIC 05</v>
      </c>
      <c r="B3">
        <f>'Pre ISIC Split DLIM'!B3</f>
        <v>1.3876065118837908E-4</v>
      </c>
      <c r="C3">
        <f>'Pre ISIC Split DLIM'!C3</f>
        <v>1.0001865881336676</v>
      </c>
      <c r="D3">
        <f>'Pre ISIC Split DLIM'!D3</f>
        <v>9.9524146463905641E-6</v>
      </c>
      <c r="E3">
        <f>'Pre ISIC Split DLIM'!E3</f>
        <v>9.2749339904677358E-7</v>
      </c>
      <c r="F3">
        <f>'Pre ISIC Split DLIM'!F3</f>
        <v>0</v>
      </c>
      <c r="G3">
        <f>'Pre ISIC Split DLIM'!G3</f>
        <v>8.3563040396398641E-5</v>
      </c>
      <c r="H3">
        <f>'Pre ISIC Split DLIM'!H3</f>
        <v>2.6823782794195841E-5</v>
      </c>
      <c r="I3">
        <f>'Pre ISIC Split DLIM'!I3</f>
        <v>2.0067891643250678E-5</v>
      </c>
      <c r="J3">
        <f>'Pre ISIC Split DLIM'!J3</f>
        <v>9.6552655843201395E-5</v>
      </c>
      <c r="K3">
        <f>'Pre ISIC Split DLIM'!K3</f>
        <v>4.4514085045702015E-5</v>
      </c>
      <c r="L3">
        <f>'Pre ISIC Split DLIM'!L3</f>
        <v>0.16235409193259426</v>
      </c>
      <c r="M3">
        <f>'Pre ISIC Split DLIM'!M3</f>
        <v>1.773333687367917E-2</v>
      </c>
      <c r="N3">
        <f>'Pre ISIC Split DLIM'!N3</f>
        <v>1.9951755742672939E-3</v>
      </c>
      <c r="O3">
        <f>'Pre ISIC Split DLIM'!O3</f>
        <v>3.9354235353530064E-5</v>
      </c>
      <c r="P3">
        <f>'Pre ISIC Split DLIM'!P3</f>
        <v>2.6818689818727178E-7</v>
      </c>
      <c r="Q3">
        <f>'Pre ISIC Split DLIM'!Q3</f>
        <v>2.6688021526349528E-4</v>
      </c>
      <c r="R3">
        <f>'Pre ISIC Split DLIM'!R3</f>
        <v>2.6281427650135588E-5</v>
      </c>
      <c r="S3">
        <f>'Pre ISIC Split DLIM'!S3</f>
        <v>1.372281044990807E-4</v>
      </c>
      <c r="T3">
        <f>'Pre ISIC Split DLIM'!T3</f>
        <v>1.4480333977418921E-4</v>
      </c>
      <c r="U3">
        <f>'Pre ISIC Split DLIM'!U3</f>
        <v>8.2811004373580996E-5</v>
      </c>
      <c r="V3">
        <f>'Pre ISIC Split DLIM'!V3</f>
        <v>8.9411695183141496E-5</v>
      </c>
      <c r="W3">
        <f>'Pre ISIC Split DLIM'!W3</f>
        <v>7.2987641753949662E-5</v>
      </c>
      <c r="X3">
        <f>'Pre ISIC Split DLIM'!X3</f>
        <v>3.2362951085504772E-5</v>
      </c>
      <c r="Y3">
        <f>'Pre ISIC Split DLIM'!Y3</f>
        <v>2.3669661143210096E-3</v>
      </c>
      <c r="Z3">
        <f>'Pre ISIC Split DLIM'!Z3</f>
        <v>1.6261951035043934E-3</v>
      </c>
      <c r="AA3">
        <f>'Pre ISIC Split DLIM'!AA3</f>
        <v>5.4910282698733266E-5</v>
      </c>
      <c r="AB3">
        <f>'Pre ISIC Split DLIM'!AB3</f>
        <v>2.798393880657251E-5</v>
      </c>
      <c r="AC3">
        <f>'Pre ISIC Split DLIM'!AC3</f>
        <v>7.8745664668356184E-6</v>
      </c>
      <c r="AD3">
        <f>'Pre ISIC Split DLIM'!AD3</f>
        <v>4.9253684127488428E-7</v>
      </c>
      <c r="AE3">
        <f>'Pre ISIC Split DLIM'!AE3</f>
        <v>9.489812035910104E-8</v>
      </c>
      <c r="AF3">
        <f>'Pre ISIC Split DLIM'!AF3</f>
        <v>2.1104070075526384E-6</v>
      </c>
      <c r="AG3">
        <f>'Pre ISIC Split DLIM'!AG3</f>
        <v>0</v>
      </c>
      <c r="AH3">
        <f>'Pre ISIC Split DLIM'!AH3</f>
        <v>3.2483713544215634E-6</v>
      </c>
      <c r="AI3">
        <f>'Pre ISIC Split DLIM'!AI3</f>
        <v>2.2372151962307E-6</v>
      </c>
      <c r="AJ3">
        <f>'Pre ISIC Split DLIM'!AJ3</f>
        <v>2.2660878438581698E-5</v>
      </c>
      <c r="AK3">
        <f>'Pre ISIC Split DLIM'!AK3</f>
        <v>2.295248023935152E-5</v>
      </c>
      <c r="AL3">
        <f>'Pre ISIC Split DLIM'!AL3</f>
        <v>8.262152000082234E-6</v>
      </c>
      <c r="AM3">
        <f>'Pre ISIC Split DLIM'!AM3</f>
        <v>1.6150025965490014E-4</v>
      </c>
      <c r="AN3">
        <f>'Pre ISIC Split DLIM'!AN3</f>
        <v>8.2770244826993743E-5</v>
      </c>
      <c r="AO3">
        <f>'Pre ISIC Split DLIM'!AO3</f>
        <v>5.6143824891299975E-5</v>
      </c>
      <c r="AP3">
        <f>'Pre ISIC Split DLIM'!AP3</f>
        <v>3.991905894080724E-5</v>
      </c>
      <c r="AQ3">
        <f>'Pre ISIC Split DLIM'!AQ3</f>
        <v>1.4562739298942654E-4</v>
      </c>
    </row>
    <row r="4" spans="1:43">
      <c r="A4" t="str">
        <f>'Pre ISIC Split DLIM'!A4</f>
        <v>ISIC 06</v>
      </c>
      <c r="B4">
        <f>'Pre ISIC Split DLIM'!B4</f>
        <v>9.7181737261512667E-5</v>
      </c>
      <c r="C4">
        <f>'Pre ISIC Split DLIM'!C4</f>
        <v>8.621844455905575E-7</v>
      </c>
      <c r="D4">
        <f>'Pre ISIC Split DLIM'!D4</f>
        <v>1.0000042821840014</v>
      </c>
      <c r="E4">
        <f>'Pre ISIC Split DLIM'!E4</f>
        <v>4.7772261781457232E-6</v>
      </c>
      <c r="F4">
        <f>'Pre ISIC Split DLIM'!F4</f>
        <v>0</v>
      </c>
      <c r="G4">
        <f>'Pre ISIC Split DLIM'!G4</f>
        <v>1.0328003708690003E-4</v>
      </c>
      <c r="H4">
        <f>'Pre ISIC Split DLIM'!H4</f>
        <v>1.3743446150110957E-4</v>
      </c>
      <c r="I4">
        <f>'Pre ISIC Split DLIM'!I4</f>
        <v>1.6208523381670489E-4</v>
      </c>
      <c r="J4">
        <f>'Pre ISIC Split DLIM'!J4</f>
        <v>1.2270030988287484E-4</v>
      </c>
      <c r="K4">
        <f>'Pre ISIC Split DLIM'!K4</f>
        <v>0.57343054492178358</v>
      </c>
      <c r="L4">
        <f>'Pre ISIC Split DLIM'!L4</f>
        <v>0.16235409193259426</v>
      </c>
      <c r="M4">
        <f>'Pre ISIC Split DLIM'!M4</f>
        <v>1.773333687367917E-2</v>
      </c>
      <c r="N4">
        <f>'Pre ISIC Split DLIM'!N4</f>
        <v>2.0914808622322363E-3</v>
      </c>
      <c r="O4">
        <f>'Pre ISIC Split DLIM'!O4</f>
        <v>1.3941106948283845E-5</v>
      </c>
      <c r="P4">
        <f>'Pre ISIC Split DLIM'!P4</f>
        <v>3.2291581094457348E-7</v>
      </c>
      <c r="Q4">
        <f>'Pre ISIC Split DLIM'!Q4</f>
        <v>4.7753979472782566E-5</v>
      </c>
      <c r="R4">
        <f>'Pre ISIC Split DLIM'!R4</f>
        <v>2.4145145148322188E-5</v>
      </c>
      <c r="S4">
        <f>'Pre ISIC Split DLIM'!S4</f>
        <v>1.8970188791195649E-4</v>
      </c>
      <c r="T4">
        <f>'Pre ISIC Split DLIM'!T4</f>
        <v>1.798992985853514E-4</v>
      </c>
      <c r="U4">
        <f>'Pre ISIC Split DLIM'!U4</f>
        <v>7.4577449048830171E-5</v>
      </c>
      <c r="V4">
        <f>'Pre ISIC Split DLIM'!V4</f>
        <v>1.5813290451957573E-4</v>
      </c>
      <c r="W4">
        <f>'Pre ISIC Split DLIM'!W4</f>
        <v>1.225276712877553E-4</v>
      </c>
      <c r="X4">
        <f>'Pre ISIC Split DLIM'!X4</f>
        <v>2.8041447287667697E-5</v>
      </c>
      <c r="Y4">
        <f>'Pre ISIC Split DLIM'!Y4</f>
        <v>4.5073822963900552E-4</v>
      </c>
      <c r="Z4">
        <f>'Pre ISIC Split DLIM'!Z4</f>
        <v>2.4276531998268956E-3</v>
      </c>
      <c r="AA4">
        <f>'Pre ISIC Split DLIM'!AA4</f>
        <v>2.8745615679780948E-6</v>
      </c>
      <c r="AB4">
        <f>'Pre ISIC Split DLIM'!AB4</f>
        <v>3.1688792545725979E-5</v>
      </c>
      <c r="AC4">
        <f>'Pre ISIC Split DLIM'!AC4</f>
        <v>3.8214303327374793E-6</v>
      </c>
      <c r="AD4">
        <f>'Pre ISIC Split DLIM'!AD4</f>
        <v>3.3766233590823131E-7</v>
      </c>
      <c r="AE4">
        <f>'Pre ISIC Split DLIM'!AE4</f>
        <v>1.9226182441700449E-8</v>
      </c>
      <c r="AF4">
        <f>'Pre ISIC Split DLIM'!AF4</f>
        <v>3.9450502648542215E-7</v>
      </c>
      <c r="AG4">
        <f>'Pre ISIC Split DLIM'!AG4</f>
        <v>0</v>
      </c>
      <c r="AH4">
        <f>'Pre ISIC Split DLIM'!AH4</f>
        <v>4.7460969103840731E-7</v>
      </c>
      <c r="AI4">
        <f>'Pre ISIC Split DLIM'!AI4</f>
        <v>3.4867420527548144E-7</v>
      </c>
      <c r="AJ4">
        <f>'Pre ISIC Split DLIM'!AJ4</f>
        <v>3.160521942720701E-4</v>
      </c>
      <c r="AK4">
        <f>'Pre ISIC Split DLIM'!AK4</f>
        <v>2.5064541928111195E-3</v>
      </c>
      <c r="AL4">
        <f>'Pre ISIC Split DLIM'!AL4</f>
        <v>2.2830112708895159E-6</v>
      </c>
      <c r="AM4">
        <f>'Pre ISIC Split DLIM'!AM4</f>
        <v>7.7373031176062789E-3</v>
      </c>
      <c r="AN4">
        <f>'Pre ISIC Split DLIM'!AN4</f>
        <v>5.3065107803037137E-4</v>
      </c>
      <c r="AO4">
        <f>'Pre ISIC Split DLIM'!AO4</f>
        <v>5.4136947025443435E-5</v>
      </c>
      <c r="AP4">
        <f>'Pre ISIC Split DLIM'!AP4</f>
        <v>1.2200623615901351E-4</v>
      </c>
      <c r="AQ4">
        <f>'Pre ISIC Split DLIM'!AQ4</f>
        <v>7.8228206709484829E-9</v>
      </c>
    </row>
    <row r="5" spans="1:43">
      <c r="A5" t="str">
        <f>'Pre ISIC Split DLIM'!A5</f>
        <v>ISIC 07T08</v>
      </c>
      <c r="B5">
        <f>'Pre ISIC Split DLIM'!B5</f>
        <v>3.0000000000000001E-3</v>
      </c>
      <c r="C5">
        <f>'Pre ISIC Split DLIM'!C5</f>
        <v>2.5483116768794064E-3</v>
      </c>
      <c r="D5">
        <f>'Pre ISIC Split DLIM'!D5</f>
        <v>6.0837480067238133E-5</v>
      </c>
      <c r="E5">
        <f>'Pre ISIC Split DLIM'!E5</f>
        <v>1.016</v>
      </c>
      <c r="F5">
        <f>'Pre ISIC Split DLIM'!F5</f>
        <v>5.0000000000000001E-3</v>
      </c>
      <c r="G5">
        <f>'Pre ISIC Split DLIM'!G5</f>
        <v>5.0000000000000001E-3</v>
      </c>
      <c r="H5">
        <f>'Pre ISIC Split DLIM'!H5</f>
        <v>2E-3</v>
      </c>
      <c r="I5">
        <f>'Pre ISIC Split DLIM'!I5</f>
        <v>2E-3</v>
      </c>
      <c r="J5">
        <f>'Pre ISIC Split DLIM'!J5</f>
        <v>3.0000000000000001E-3</v>
      </c>
      <c r="K5">
        <f>'Pre ISIC Split DLIM'!K5</f>
        <v>1E-3</v>
      </c>
      <c r="L5">
        <f>'Pre ISIC Split DLIM'!L5</f>
        <v>0.02</v>
      </c>
      <c r="M5">
        <f>'Pre ISIC Split DLIM'!M5</f>
        <v>3.0000000000000001E-3</v>
      </c>
      <c r="N5">
        <f>'Pre ISIC Split DLIM'!N5</f>
        <v>6.0000000000000001E-3</v>
      </c>
      <c r="O5">
        <f>'Pre ISIC Split DLIM'!O5</f>
        <v>2.1423113699510217E-3</v>
      </c>
      <c r="P5">
        <f>'Pre ISIC Split DLIM'!P5</f>
        <v>0.16026495995489451</v>
      </c>
      <c r="Q5">
        <f>'Pre ISIC Split DLIM'!Q5</f>
        <v>2.9841507735484663E-3</v>
      </c>
      <c r="R5">
        <f>'Pre ISIC Split DLIM'!R5</f>
        <v>0.33477604301210301</v>
      </c>
      <c r="S5">
        <f>'Pre ISIC Split DLIM'!S5</f>
        <v>3.5000000000000003E-2</v>
      </c>
      <c r="T5">
        <f>'Pre ISIC Split DLIM'!T5</f>
        <v>3.0000000000000001E-3</v>
      </c>
      <c r="U5">
        <f>'Pre ISIC Split DLIM'!U5</f>
        <v>0.02</v>
      </c>
      <c r="V5">
        <f>'Pre ISIC Split DLIM'!V5</f>
        <v>1.7000000000000001E-2</v>
      </c>
      <c r="W5">
        <f>'Pre ISIC Split DLIM'!W5</f>
        <v>1.2999999999999999E-2</v>
      </c>
      <c r="X5">
        <f>'Pre ISIC Split DLIM'!X5</f>
        <v>1.2E-2</v>
      </c>
      <c r="Y5">
        <f>'Pre ISIC Split DLIM'!Y5</f>
        <v>7.0000000000000001E-3</v>
      </c>
      <c r="Z5">
        <f>'Pre ISIC Split DLIM'!Z5</f>
        <v>4.8920078301200763E-4</v>
      </c>
      <c r="AA5">
        <f>'Pre ISIC Split DLIM'!AA5</f>
        <v>9.7120227918472948E-4</v>
      </c>
      <c r="AB5">
        <f>'Pre ISIC Split DLIM'!AB5</f>
        <v>4.0000000000000001E-3</v>
      </c>
      <c r="AC5">
        <f>'Pre ISIC Split DLIM'!AC5</f>
        <v>2.3E-2</v>
      </c>
      <c r="AD5">
        <f>'Pre ISIC Split DLIM'!AD5</f>
        <v>1E-3</v>
      </c>
      <c r="AE5">
        <f>'Pre ISIC Split DLIM'!AE5</f>
        <v>4.0000000000000001E-3</v>
      </c>
      <c r="AF5">
        <f>'Pre ISIC Split DLIM'!AF5</f>
        <v>2E-3</v>
      </c>
      <c r="AG5">
        <f>'Pre ISIC Split DLIM'!AG5</f>
        <v>1E-3</v>
      </c>
      <c r="AH5">
        <f>'Pre ISIC Split DLIM'!AH5</f>
        <v>0</v>
      </c>
      <c r="AI5">
        <f>'Pre ISIC Split DLIM'!AI5</f>
        <v>2E-3</v>
      </c>
      <c r="AJ5">
        <f>'Pre ISIC Split DLIM'!AJ5</f>
        <v>0</v>
      </c>
      <c r="AK5">
        <f>'Pre ISIC Split DLIM'!AK5</f>
        <v>0</v>
      </c>
      <c r="AL5">
        <f>'Pre ISIC Split DLIM'!AL5</f>
        <v>1E-3</v>
      </c>
      <c r="AM5">
        <f>'Pre ISIC Split DLIM'!AM5</f>
        <v>1E-3</v>
      </c>
      <c r="AN5">
        <f>'Pre ISIC Split DLIM'!AN5</f>
        <v>0</v>
      </c>
      <c r="AO5">
        <f>'Pre ISIC Split DLIM'!AO5</f>
        <v>1E-3</v>
      </c>
      <c r="AP5">
        <f>'Pre ISIC Split DLIM'!AP5</f>
        <v>2E-3</v>
      </c>
      <c r="AQ5">
        <f>'Pre ISIC Split DLIM'!AQ5</f>
        <v>0</v>
      </c>
    </row>
    <row r="6" spans="1:43">
      <c r="A6" t="str">
        <f>'Pre ISIC Split DLIM'!A6</f>
        <v>ISIC 09</v>
      </c>
      <c r="B6">
        <f>'Pre ISIC Split DLIM'!B6</f>
        <v>1.7000000000000001E-2</v>
      </c>
      <c r="C6">
        <f>'Pre ISIC Split DLIM'!C6</f>
        <v>0</v>
      </c>
      <c r="D6">
        <f>'Pre ISIC Split DLIM'!D6</f>
        <v>0</v>
      </c>
      <c r="E6">
        <f>'Pre ISIC Split DLIM'!E6</f>
        <v>3.0000000000000001E-3</v>
      </c>
      <c r="F6">
        <f>'Pre ISIC Split DLIM'!F6</f>
        <v>1.018</v>
      </c>
      <c r="G6">
        <f>'Pre ISIC Split DLIM'!G6</f>
        <v>0</v>
      </c>
      <c r="H6">
        <f>'Pre ISIC Split DLIM'!H6</f>
        <v>0</v>
      </c>
      <c r="I6">
        <f>'Pre ISIC Split DLIM'!I6</f>
        <v>0</v>
      </c>
      <c r="J6">
        <f>'Pre ISIC Split DLIM'!J6</f>
        <v>0</v>
      </c>
      <c r="K6">
        <f>'Pre ISIC Split DLIM'!K6</f>
        <v>7.0000000000000001E-3</v>
      </c>
      <c r="L6">
        <f>'Pre ISIC Split DLIM'!L6</f>
        <v>3.0000000000000001E-3</v>
      </c>
      <c r="M6">
        <f>'Pre ISIC Split DLIM'!M6</f>
        <v>2E-3</v>
      </c>
      <c r="N6">
        <f>'Pre ISIC Split DLIM'!N6</f>
        <v>7.0000000000000001E-3</v>
      </c>
      <c r="O6">
        <f>'Pre ISIC Split DLIM'!O6</f>
        <v>0</v>
      </c>
      <c r="P6">
        <f>'Pre ISIC Split DLIM'!P6</f>
        <v>0</v>
      </c>
      <c r="Q6">
        <f>'Pre ISIC Split DLIM'!Q6</f>
        <v>0</v>
      </c>
      <c r="R6">
        <f>'Pre ISIC Split DLIM'!R6</f>
        <v>0</v>
      </c>
      <c r="S6">
        <f>'Pre ISIC Split DLIM'!S6</f>
        <v>0</v>
      </c>
      <c r="T6">
        <f>'Pre ISIC Split DLIM'!T6</f>
        <v>0</v>
      </c>
      <c r="U6">
        <f>'Pre ISIC Split DLIM'!U6</f>
        <v>0</v>
      </c>
      <c r="V6">
        <f>'Pre ISIC Split DLIM'!V6</f>
        <v>0</v>
      </c>
      <c r="W6">
        <f>'Pre ISIC Split DLIM'!W6</f>
        <v>0</v>
      </c>
      <c r="X6">
        <f>'Pre ISIC Split DLIM'!X6</f>
        <v>0</v>
      </c>
      <c r="Y6">
        <f>'Pre ISIC Split DLIM'!Y6</f>
        <v>0</v>
      </c>
      <c r="Z6">
        <f>'Pre ISIC Split DLIM'!Z6</f>
        <v>0</v>
      </c>
      <c r="AA6">
        <f>'Pre ISIC Split DLIM'!AA6</f>
        <v>0</v>
      </c>
      <c r="AB6">
        <f>'Pre ISIC Split DLIM'!AB6</f>
        <v>0</v>
      </c>
      <c r="AC6">
        <f>'Pre ISIC Split DLIM'!AC6</f>
        <v>0</v>
      </c>
      <c r="AD6">
        <f>'Pre ISIC Split DLIM'!AD6</f>
        <v>0</v>
      </c>
      <c r="AE6">
        <f>'Pre ISIC Split DLIM'!AE6</f>
        <v>6.0000000000000001E-3</v>
      </c>
      <c r="AF6">
        <f>'Pre ISIC Split DLIM'!AF6</f>
        <v>0</v>
      </c>
      <c r="AG6">
        <f>'Pre ISIC Split DLIM'!AG6</f>
        <v>1E-3</v>
      </c>
      <c r="AH6">
        <f>'Pre ISIC Split DLIM'!AH6</f>
        <v>0</v>
      </c>
      <c r="AI6">
        <f>'Pre ISIC Split DLIM'!AI6</f>
        <v>1E-3</v>
      </c>
      <c r="AJ6">
        <f>'Pre ISIC Split DLIM'!AJ6</f>
        <v>0</v>
      </c>
      <c r="AK6">
        <f>'Pre ISIC Split DLIM'!AK6</f>
        <v>0</v>
      </c>
      <c r="AL6">
        <f>'Pre ISIC Split DLIM'!AL6</f>
        <v>1E-3</v>
      </c>
      <c r="AM6">
        <f>'Pre ISIC Split DLIM'!AM6</f>
        <v>0</v>
      </c>
      <c r="AN6">
        <f>'Pre ISIC Split DLIM'!AN6</f>
        <v>0</v>
      </c>
      <c r="AO6">
        <f>'Pre ISIC Split DLIM'!AO6</f>
        <v>0</v>
      </c>
      <c r="AP6">
        <f>'Pre ISIC Split DLIM'!AP6</f>
        <v>1E-3</v>
      </c>
      <c r="AQ6">
        <f>'Pre ISIC Split DLIM'!AQ6</f>
        <v>0</v>
      </c>
    </row>
    <row r="7" spans="1:43">
      <c r="A7" t="str">
        <f>'Pre ISIC Split DLIM'!A7</f>
        <v>ISIC 10T12</v>
      </c>
      <c r="B7">
        <f>'Pre ISIC Split DLIM'!B7</f>
        <v>6.2E-2</v>
      </c>
      <c r="C7">
        <f>'Pre ISIC Split DLIM'!C7</f>
        <v>7.6404478663972698E-5</v>
      </c>
      <c r="D7">
        <f>'Pre ISIC Split DLIM'!D7</f>
        <v>2.5099901565709247E-6</v>
      </c>
      <c r="E7">
        <f>'Pre ISIC Split DLIM'!E7</f>
        <v>1E-3</v>
      </c>
      <c r="F7">
        <f>'Pre ISIC Split DLIM'!F7</f>
        <v>1E-3</v>
      </c>
      <c r="G7">
        <f>'Pre ISIC Split DLIM'!G7</f>
        <v>1.0840000000000001</v>
      </c>
      <c r="H7">
        <f>'Pre ISIC Split DLIM'!H7</f>
        <v>1.4E-2</v>
      </c>
      <c r="I7">
        <f>'Pre ISIC Split DLIM'!I7</f>
        <v>1.4E-2</v>
      </c>
      <c r="J7">
        <f>'Pre ISIC Split DLIM'!J7</f>
        <v>7.0000000000000001E-3</v>
      </c>
      <c r="K7">
        <f>'Pre ISIC Split DLIM'!K7</f>
        <v>1E-3</v>
      </c>
      <c r="L7">
        <f>'Pre ISIC Split DLIM'!L7</f>
        <v>5.0000000000000001E-3</v>
      </c>
      <c r="M7">
        <f>'Pre ISIC Split DLIM'!M7</f>
        <v>0.01</v>
      </c>
      <c r="N7">
        <f>'Pre ISIC Split DLIM'!N7</f>
        <v>6.0000000000000001E-3</v>
      </c>
      <c r="O7">
        <f>'Pre ISIC Split DLIM'!O7</f>
        <v>2.2668918637014975E-4</v>
      </c>
      <c r="P7">
        <f>'Pre ISIC Split DLIM'!P7</f>
        <v>3.5160239553397405E-5</v>
      </c>
      <c r="Q7">
        <f>'Pre ISIC Split DLIM'!Q7</f>
        <v>1.916588271032326E-4</v>
      </c>
      <c r="R7">
        <f>'Pre ISIC Split DLIM'!R7</f>
        <v>4.8621766964818065E-5</v>
      </c>
      <c r="S7">
        <f>'Pre ISIC Split DLIM'!S7</f>
        <v>2E-3</v>
      </c>
      <c r="T7">
        <f>'Pre ISIC Split DLIM'!T7</f>
        <v>1E-3</v>
      </c>
      <c r="U7">
        <f>'Pre ISIC Split DLIM'!U7</f>
        <v>1E-3</v>
      </c>
      <c r="V7">
        <f>'Pre ISIC Split DLIM'!V7</f>
        <v>1E-3</v>
      </c>
      <c r="W7">
        <f>'Pre ISIC Split DLIM'!W7</f>
        <v>1E-3</v>
      </c>
      <c r="X7">
        <f>'Pre ISIC Split DLIM'!X7</f>
        <v>1E-3</v>
      </c>
      <c r="Y7">
        <f>'Pre ISIC Split DLIM'!Y7</f>
        <v>2E-3</v>
      </c>
      <c r="Z7">
        <f>'Pre ISIC Split DLIM'!Z7</f>
        <v>1.6695917469198104E-4</v>
      </c>
      <c r="AA7">
        <f>'Pre ISIC Split DLIM'!AA7</f>
        <v>2.0572359176678244E-4</v>
      </c>
      <c r="AB7">
        <f>'Pre ISIC Split DLIM'!AB7</f>
        <v>1E-3</v>
      </c>
      <c r="AC7">
        <f>'Pre ISIC Split DLIM'!AC7</f>
        <v>1E-3</v>
      </c>
      <c r="AD7">
        <f>'Pre ISIC Split DLIM'!AD7</f>
        <v>1E-3</v>
      </c>
      <c r="AE7">
        <f>'Pre ISIC Split DLIM'!AE7</f>
        <v>2E-3</v>
      </c>
      <c r="AF7">
        <f>'Pre ISIC Split DLIM'!AF7</f>
        <v>6.3E-2</v>
      </c>
      <c r="AG7">
        <f>'Pre ISIC Split DLIM'!AG7</f>
        <v>2E-3</v>
      </c>
      <c r="AH7">
        <f>'Pre ISIC Split DLIM'!AH7</f>
        <v>1E-3</v>
      </c>
      <c r="AI7">
        <f>'Pre ISIC Split DLIM'!AI7</f>
        <v>2E-3</v>
      </c>
      <c r="AJ7">
        <f>'Pre ISIC Split DLIM'!AJ7</f>
        <v>1E-3</v>
      </c>
      <c r="AK7">
        <f>'Pre ISIC Split DLIM'!AK7</f>
        <v>0</v>
      </c>
      <c r="AL7">
        <f>'Pre ISIC Split DLIM'!AL7</f>
        <v>2E-3</v>
      </c>
      <c r="AM7">
        <f>'Pre ISIC Split DLIM'!AM7</f>
        <v>8.9999999999999993E-3</v>
      </c>
      <c r="AN7">
        <f>'Pre ISIC Split DLIM'!AN7</f>
        <v>2E-3</v>
      </c>
      <c r="AO7">
        <f>'Pre ISIC Split DLIM'!AO7</f>
        <v>4.0000000000000001E-3</v>
      </c>
      <c r="AP7">
        <f>'Pre ISIC Split DLIM'!AP7</f>
        <v>8.9999999999999993E-3</v>
      </c>
      <c r="AQ7">
        <f>'Pre ISIC Split DLIM'!AQ7</f>
        <v>0</v>
      </c>
    </row>
    <row r="8" spans="1:43">
      <c r="A8" t="str">
        <f>'Pre ISIC Split DLIM'!A8</f>
        <v>ISIC 13T15</v>
      </c>
      <c r="B8">
        <f>'Pre ISIC Split DLIM'!B8</f>
        <v>2E-3</v>
      </c>
      <c r="C8">
        <f>'Pre ISIC Split DLIM'!C8</f>
        <v>8.912748783826016E-5</v>
      </c>
      <c r="D8">
        <f>'Pre ISIC Split DLIM'!D8</f>
        <v>2.707766418623825E-6</v>
      </c>
      <c r="E8">
        <f>'Pre ISIC Split DLIM'!E8</f>
        <v>5.0000000000000001E-3</v>
      </c>
      <c r="F8">
        <f>'Pre ISIC Split DLIM'!F8</f>
        <v>0.01</v>
      </c>
      <c r="G8">
        <f>'Pre ISIC Split DLIM'!G8</f>
        <v>2E-3</v>
      </c>
      <c r="H8">
        <f>'Pre ISIC Split DLIM'!H8</f>
        <v>7.0000000000000001E-3</v>
      </c>
      <c r="I8">
        <f>'Pre ISIC Split DLIM'!I8</f>
        <v>4.0000000000000001E-3</v>
      </c>
      <c r="J8">
        <f>'Pre ISIC Split DLIM'!J8</f>
        <v>5.0000000000000001E-3</v>
      </c>
      <c r="K8">
        <f>'Pre ISIC Split DLIM'!K8</f>
        <v>1E-3</v>
      </c>
      <c r="L8">
        <f>'Pre ISIC Split DLIM'!L8</f>
        <v>2E-3</v>
      </c>
      <c r="M8">
        <f>'Pre ISIC Split DLIM'!M8</f>
        <v>2E-3</v>
      </c>
      <c r="N8">
        <f>'Pre ISIC Split DLIM'!N8</f>
        <v>8.9999999999999993E-3</v>
      </c>
      <c r="O8">
        <f>'Pre ISIC Split DLIM'!O8</f>
        <v>3.926560292968254E-4</v>
      </c>
      <c r="P8">
        <f>'Pre ISIC Split DLIM'!P8</f>
        <v>7.5778651790610327E-5</v>
      </c>
      <c r="Q8">
        <f>'Pre ISIC Split DLIM'!Q8</f>
        <v>2.9333522500807297E-4</v>
      </c>
      <c r="R8">
        <f>'Pre ISIC Split DLIM'!R8</f>
        <v>1.1363244403199803E-4</v>
      </c>
      <c r="S8">
        <f>'Pre ISIC Split DLIM'!S8</f>
        <v>5.0000000000000001E-3</v>
      </c>
      <c r="T8">
        <f>'Pre ISIC Split DLIM'!T8</f>
        <v>6.0000000000000001E-3</v>
      </c>
      <c r="U8">
        <f>'Pre ISIC Split DLIM'!U8</f>
        <v>5.0000000000000001E-3</v>
      </c>
      <c r="V8">
        <f>'Pre ISIC Split DLIM'!V8</f>
        <v>4.0000000000000001E-3</v>
      </c>
      <c r="W8">
        <f>'Pre ISIC Split DLIM'!W8</f>
        <v>4.0000000000000001E-3</v>
      </c>
      <c r="X8">
        <f>'Pre ISIC Split DLIM'!X8</f>
        <v>4.0000000000000001E-3</v>
      </c>
      <c r="Y8">
        <f>'Pre ISIC Split DLIM'!Y8</f>
        <v>1.0129999999999999</v>
      </c>
      <c r="Z8">
        <f>'Pre ISIC Split DLIM'!Z8</f>
        <v>8.270397226877289E-4</v>
      </c>
      <c r="AA8">
        <f>'Pre ISIC Split DLIM'!AA8</f>
        <v>1.6655855657382303E-4</v>
      </c>
      <c r="AB8">
        <f>'Pre ISIC Split DLIM'!AB8</f>
        <v>2E-3</v>
      </c>
      <c r="AC8">
        <f>'Pre ISIC Split DLIM'!AC8</f>
        <v>3.0000000000000001E-3</v>
      </c>
      <c r="AD8">
        <f>'Pre ISIC Split DLIM'!AD8</f>
        <v>1E-3</v>
      </c>
      <c r="AE8">
        <f>'Pre ISIC Split DLIM'!AE8</f>
        <v>2E-3</v>
      </c>
      <c r="AF8">
        <f>'Pre ISIC Split DLIM'!AF8</f>
        <v>2E-3</v>
      </c>
      <c r="AG8">
        <f>'Pre ISIC Split DLIM'!AG8</f>
        <v>6.0000000000000001E-3</v>
      </c>
      <c r="AH8">
        <f>'Pre ISIC Split DLIM'!AH8</f>
        <v>2E-3</v>
      </c>
      <c r="AI8">
        <f>'Pre ISIC Split DLIM'!AI8</f>
        <v>2E-3</v>
      </c>
      <c r="AJ8">
        <f>'Pre ISIC Split DLIM'!AJ8</f>
        <v>2E-3</v>
      </c>
      <c r="AK8">
        <f>'Pre ISIC Split DLIM'!AK8</f>
        <v>0</v>
      </c>
      <c r="AL8">
        <f>'Pre ISIC Split DLIM'!AL8</f>
        <v>2E-3</v>
      </c>
      <c r="AM8">
        <f>'Pre ISIC Split DLIM'!AM8</f>
        <v>3.0000000000000001E-3</v>
      </c>
      <c r="AN8">
        <f>'Pre ISIC Split DLIM'!AN8</f>
        <v>2E-3</v>
      </c>
      <c r="AO8">
        <f>'Pre ISIC Split DLIM'!AO8</f>
        <v>7.0000000000000001E-3</v>
      </c>
      <c r="AP8">
        <f>'Pre ISIC Split DLIM'!AP8</f>
        <v>5.0000000000000001E-3</v>
      </c>
      <c r="AQ8">
        <f>'Pre ISIC Split DLIM'!AQ8</f>
        <v>0</v>
      </c>
    </row>
    <row r="9" spans="1:43">
      <c r="A9" t="str">
        <f>'Pre ISIC Split DLIM'!A9</f>
        <v>ISIC 16</v>
      </c>
      <c r="B9">
        <f>'Pre ISIC Split DLIM'!B9</f>
        <v>1E-3</v>
      </c>
      <c r="C9">
        <f>'Pre ISIC Split DLIM'!C9</f>
        <v>8.4144085217180919E-4</v>
      </c>
      <c r="D9">
        <f>'Pre ISIC Split DLIM'!D9</f>
        <v>1.1794331403150472E-6</v>
      </c>
      <c r="E9">
        <f>'Pre ISIC Split DLIM'!E9</f>
        <v>5.0000000000000001E-3</v>
      </c>
      <c r="F9">
        <f>'Pre ISIC Split DLIM'!F9</f>
        <v>0.01</v>
      </c>
      <c r="G9">
        <f>'Pre ISIC Split DLIM'!G9</f>
        <v>2E-3</v>
      </c>
      <c r="H9">
        <f>'Pre ISIC Split DLIM'!H9</f>
        <v>7.0000000000000001E-3</v>
      </c>
      <c r="I9">
        <f>'Pre ISIC Split DLIM'!I9</f>
        <v>4.0000000000000001E-3</v>
      </c>
      <c r="J9">
        <f>'Pre ISIC Split DLIM'!J9</f>
        <v>5.0000000000000001E-3</v>
      </c>
      <c r="K9">
        <f>'Pre ISIC Split DLIM'!K9</f>
        <v>1E-3</v>
      </c>
      <c r="L9">
        <f>'Pre ISIC Split DLIM'!L9</f>
        <v>2E-3</v>
      </c>
      <c r="M9">
        <f>'Pre ISIC Split DLIM'!M9</f>
        <v>2E-3</v>
      </c>
      <c r="N9">
        <f>'Pre ISIC Split DLIM'!N9</f>
        <v>2E-3</v>
      </c>
      <c r="O9">
        <f>'Pre ISIC Split DLIM'!O9</f>
        <v>4.3697258879515843E-3</v>
      </c>
      <c r="P9">
        <f>'Pre ISIC Split DLIM'!P9</f>
        <v>1.0160029879691861E-3</v>
      </c>
      <c r="Q9">
        <f>'Pre ISIC Split DLIM'!Q9</f>
        <v>1.0514986085830512E-3</v>
      </c>
      <c r="R9">
        <f>'Pre ISIC Split DLIM'!R9</f>
        <v>4.0414828191805428E-4</v>
      </c>
      <c r="S9">
        <f>'Pre ISIC Split DLIM'!S9</f>
        <v>5.0000000000000001E-3</v>
      </c>
      <c r="T9">
        <f>'Pre ISIC Split DLIM'!T9</f>
        <v>6.0000000000000001E-3</v>
      </c>
      <c r="U9">
        <f>'Pre ISIC Split DLIM'!U9</f>
        <v>5.0000000000000001E-3</v>
      </c>
      <c r="V9">
        <f>'Pre ISIC Split DLIM'!V9</f>
        <v>4.0000000000000001E-3</v>
      </c>
      <c r="W9">
        <f>'Pre ISIC Split DLIM'!W9</f>
        <v>4.0000000000000001E-3</v>
      </c>
      <c r="X9">
        <f>'Pre ISIC Split DLIM'!X9</f>
        <v>4.0000000000000001E-3</v>
      </c>
      <c r="Y9">
        <f>'Pre ISIC Split DLIM'!Y9</f>
        <v>1.0129999999999999</v>
      </c>
      <c r="Z9">
        <f>'Pre ISIC Split DLIM'!Z9</f>
        <v>1.1015710066344561E-4</v>
      </c>
      <c r="AA9">
        <f>'Pre ISIC Split DLIM'!AA9</f>
        <v>2.3239194145660414E-4</v>
      </c>
      <c r="AB9">
        <f>'Pre ISIC Split DLIM'!AB9</f>
        <v>2E-3</v>
      </c>
      <c r="AC9">
        <f>'Pre ISIC Split DLIM'!AC9</f>
        <v>3.0000000000000001E-3</v>
      </c>
      <c r="AD9">
        <f>'Pre ISIC Split DLIM'!AD9</f>
        <v>1E-3</v>
      </c>
      <c r="AE9">
        <f>'Pre ISIC Split DLIM'!AE9</f>
        <v>1E-3</v>
      </c>
      <c r="AF9">
        <f>'Pre ISIC Split DLIM'!AF9</f>
        <v>2E-3</v>
      </c>
      <c r="AG9">
        <f>'Pre ISIC Split DLIM'!AG9</f>
        <v>6.0000000000000001E-3</v>
      </c>
      <c r="AH9">
        <f>'Pre ISIC Split DLIM'!AH9</f>
        <v>2E-3</v>
      </c>
      <c r="AI9">
        <f>'Pre ISIC Split DLIM'!AI9</f>
        <v>2E-3</v>
      </c>
      <c r="AJ9">
        <f>'Pre ISIC Split DLIM'!AJ9</f>
        <v>2E-3</v>
      </c>
      <c r="AK9">
        <f>'Pre ISIC Split DLIM'!AK9</f>
        <v>0</v>
      </c>
      <c r="AL9">
        <f>'Pre ISIC Split DLIM'!AL9</f>
        <v>1E-3</v>
      </c>
      <c r="AM9">
        <f>'Pre ISIC Split DLIM'!AM9</f>
        <v>3.0000000000000001E-3</v>
      </c>
      <c r="AN9">
        <f>'Pre ISIC Split DLIM'!AN9</f>
        <v>2E-3</v>
      </c>
      <c r="AO9">
        <f>'Pre ISIC Split DLIM'!AO9</f>
        <v>7.0000000000000001E-3</v>
      </c>
      <c r="AP9">
        <f>'Pre ISIC Split DLIM'!AP9</f>
        <v>2E-3</v>
      </c>
      <c r="AQ9">
        <f>'Pre ISIC Split DLIM'!AQ9</f>
        <v>0</v>
      </c>
    </row>
    <row r="10" spans="1:43">
      <c r="A10" t="str">
        <f>'Pre ISIC Split DLIM'!A10</f>
        <v>ISIC 17T18</v>
      </c>
      <c r="B10">
        <f>'Pre ISIC Split DLIM'!B10</f>
        <v>3.0000000000000001E-3</v>
      </c>
      <c r="C10">
        <f>'Pre ISIC Split DLIM'!C10</f>
        <v>7.0831408533242527E-5</v>
      </c>
      <c r="D10">
        <f>'Pre ISIC Split DLIM'!D10</f>
        <v>1.0593472343367097E-5</v>
      </c>
      <c r="E10">
        <f>'Pre ISIC Split DLIM'!E10</f>
        <v>2E-3</v>
      </c>
      <c r="F10">
        <f>'Pre ISIC Split DLIM'!F10</f>
        <v>1.6E-2</v>
      </c>
      <c r="G10">
        <f>'Pre ISIC Split DLIM'!G10</f>
        <v>0.01</v>
      </c>
      <c r="H10">
        <f>'Pre ISIC Split DLIM'!H10</f>
        <v>1.6E-2</v>
      </c>
      <c r="I10">
        <f>'Pre ISIC Split DLIM'!I10</f>
        <v>1.0999999999999999E-2</v>
      </c>
      <c r="J10">
        <f>'Pre ISIC Split DLIM'!J10</f>
        <v>1.19</v>
      </c>
      <c r="K10">
        <f>'Pre ISIC Split DLIM'!K10</f>
        <v>2E-3</v>
      </c>
      <c r="L10">
        <f>'Pre ISIC Split DLIM'!L10</f>
        <v>6.0000000000000001E-3</v>
      </c>
      <c r="M10">
        <f>'Pre ISIC Split DLIM'!M10</f>
        <v>1.2E-2</v>
      </c>
      <c r="N10">
        <f>'Pre ISIC Split DLIM'!N10</f>
        <v>1.2E-2</v>
      </c>
      <c r="O10">
        <f>'Pre ISIC Split DLIM'!O10</f>
        <v>7.1278247014013689E-3</v>
      </c>
      <c r="P10">
        <f>'Pre ISIC Split DLIM'!P10</f>
        <v>3.7463565672227006E-5</v>
      </c>
      <c r="Q10">
        <f>'Pre ISIC Split DLIM'!Q10</f>
        <v>3.3613437983756313E-4</v>
      </c>
      <c r="R10">
        <f>'Pre ISIC Split DLIM'!R10</f>
        <v>1.0902981116417359E-4</v>
      </c>
      <c r="S10">
        <f>'Pre ISIC Split DLIM'!S10</f>
        <v>0.01</v>
      </c>
      <c r="T10">
        <f>'Pre ISIC Split DLIM'!T10</f>
        <v>7.0000000000000001E-3</v>
      </c>
      <c r="U10">
        <f>'Pre ISIC Split DLIM'!U10</f>
        <v>8.0000000000000002E-3</v>
      </c>
      <c r="V10">
        <f>'Pre ISIC Split DLIM'!V10</f>
        <v>5.0000000000000001E-3</v>
      </c>
      <c r="W10">
        <f>'Pre ISIC Split DLIM'!W10</f>
        <v>5.0000000000000001E-3</v>
      </c>
      <c r="X10">
        <f>'Pre ISIC Split DLIM'!X10</f>
        <v>3.0000000000000001E-3</v>
      </c>
      <c r="Y10">
        <f>'Pre ISIC Split DLIM'!Y10</f>
        <v>2.1000000000000001E-2</v>
      </c>
      <c r="Z10">
        <f>'Pre ISIC Split DLIM'!Z10</f>
        <v>5.7549978845409036E-4</v>
      </c>
      <c r="AA10">
        <f>'Pre ISIC Split DLIM'!AA10</f>
        <v>1.5836685228135107E-3</v>
      </c>
      <c r="AB10">
        <f>'Pre ISIC Split DLIM'!AB10</f>
        <v>4.0000000000000001E-3</v>
      </c>
      <c r="AC10">
        <f>'Pre ISIC Split DLIM'!AC10</f>
        <v>2E-3</v>
      </c>
      <c r="AD10">
        <f>'Pre ISIC Split DLIM'!AD10</f>
        <v>7.0000000000000001E-3</v>
      </c>
      <c r="AE10">
        <f>'Pre ISIC Split DLIM'!AE10</f>
        <v>4.0000000000000001E-3</v>
      </c>
      <c r="AF10">
        <f>'Pre ISIC Split DLIM'!AF10</f>
        <v>0.01</v>
      </c>
      <c r="AG10">
        <f>'Pre ISIC Split DLIM'!AG10</f>
        <v>4.0000000000000001E-3</v>
      </c>
      <c r="AH10">
        <f>'Pre ISIC Split DLIM'!AH10</f>
        <v>2E-3</v>
      </c>
      <c r="AI10">
        <f>'Pre ISIC Split DLIM'!AI10</f>
        <v>8.0000000000000002E-3</v>
      </c>
      <c r="AJ10">
        <f>'Pre ISIC Split DLIM'!AJ10</f>
        <v>8.9999999999999993E-3</v>
      </c>
      <c r="AK10">
        <f>'Pre ISIC Split DLIM'!AK10</f>
        <v>3.0000000000000001E-3</v>
      </c>
      <c r="AL10">
        <f>'Pre ISIC Split DLIM'!AL10</f>
        <v>8.0000000000000002E-3</v>
      </c>
      <c r="AM10">
        <f>'Pre ISIC Split DLIM'!AM10</f>
        <v>1.2E-2</v>
      </c>
      <c r="AN10">
        <f>'Pre ISIC Split DLIM'!AN10</f>
        <v>7.0000000000000001E-3</v>
      </c>
      <c r="AO10">
        <f>'Pre ISIC Split DLIM'!AO10</f>
        <v>6.0000000000000001E-3</v>
      </c>
      <c r="AP10">
        <f>'Pre ISIC Split DLIM'!AP10</f>
        <v>1.0999999999999999E-2</v>
      </c>
      <c r="AQ10">
        <f>'Pre ISIC Split DLIM'!AQ10</f>
        <v>0</v>
      </c>
    </row>
    <row r="11" spans="1:43">
      <c r="A11" t="str">
        <f>'Pre ISIC Split DLIM'!A11</f>
        <v>ISIC 19</v>
      </c>
      <c r="B11">
        <f>'Pre ISIC Split DLIM'!B11</f>
        <v>2.7E-2</v>
      </c>
      <c r="C11">
        <f>'Pre ISIC Split DLIM'!C11</f>
        <v>5.3489111659659329E-8</v>
      </c>
      <c r="D11">
        <f>'Pre ISIC Split DLIM'!D11</f>
        <v>5.1685293631655617E-9</v>
      </c>
      <c r="E11">
        <f>'Pre ISIC Split DLIM'!E11</f>
        <v>3.5000000000000003E-2</v>
      </c>
      <c r="F11">
        <f>'Pre ISIC Split DLIM'!F11</f>
        <v>0.06</v>
      </c>
      <c r="G11">
        <f>'Pre ISIC Split DLIM'!G11</f>
        <v>1.6E-2</v>
      </c>
      <c r="H11">
        <f>'Pre ISIC Split DLIM'!H11</f>
        <v>1.2E-2</v>
      </c>
      <c r="I11">
        <f>'Pre ISIC Split DLIM'!I11</f>
        <v>2.7E-2</v>
      </c>
      <c r="J11">
        <f>'Pre ISIC Split DLIM'!J11</f>
        <v>1.7999999999999999E-2</v>
      </c>
      <c r="K11">
        <f>'Pre ISIC Split DLIM'!K11</f>
        <v>1.155</v>
      </c>
      <c r="L11">
        <f>'Pre ISIC Split DLIM'!L11</f>
        <v>4.4999999999999998E-2</v>
      </c>
      <c r="M11">
        <f>'Pre ISIC Split DLIM'!M11</f>
        <v>1.4E-2</v>
      </c>
      <c r="N11">
        <f>'Pre ISIC Split DLIM'!N11</f>
        <v>2.1000000000000001E-2</v>
      </c>
      <c r="O11">
        <f>'Pre ISIC Split DLIM'!O11</f>
        <v>2.1211267893992164E-6</v>
      </c>
      <c r="P11">
        <f>'Pre ISIC Split DLIM'!P11</f>
        <v>1.5000553011628587E-8</v>
      </c>
      <c r="Q11">
        <f>'Pre ISIC Split DLIM'!Q11</f>
        <v>2.3819679290168467E-5</v>
      </c>
      <c r="R11">
        <f>'Pre ISIC Split DLIM'!R11</f>
        <v>6.3670694296412213E-6</v>
      </c>
      <c r="S11">
        <f>'Pre ISIC Split DLIM'!S11</f>
        <v>0.02</v>
      </c>
      <c r="T11">
        <f>'Pre ISIC Split DLIM'!T11</f>
        <v>6.0000000000000001E-3</v>
      </c>
      <c r="U11">
        <f>'Pre ISIC Split DLIM'!U11</f>
        <v>1.2999999999999999E-2</v>
      </c>
      <c r="V11">
        <f>'Pre ISIC Split DLIM'!V11</f>
        <v>0.01</v>
      </c>
      <c r="W11">
        <f>'Pre ISIC Split DLIM'!W11</f>
        <v>8.9999999999999993E-3</v>
      </c>
      <c r="X11">
        <f>'Pre ISIC Split DLIM'!X11</f>
        <v>0.01</v>
      </c>
      <c r="Y11">
        <f>'Pre ISIC Split DLIM'!Y11</f>
        <v>1.4E-2</v>
      </c>
      <c r="Z11">
        <f>'Pre ISIC Split DLIM'!Z11</f>
        <v>5.2951316267768351E-4</v>
      </c>
      <c r="AA11">
        <f>'Pre ISIC Split DLIM'!AA11</f>
        <v>3.375826682925985E-7</v>
      </c>
      <c r="AB11">
        <f>'Pre ISIC Split DLIM'!AB11</f>
        <v>2.5999999999999999E-2</v>
      </c>
      <c r="AC11">
        <f>'Pre ISIC Split DLIM'!AC11</f>
        <v>1.4999999999999999E-2</v>
      </c>
      <c r="AD11">
        <f>'Pre ISIC Split DLIM'!AD11</f>
        <v>8.0000000000000002E-3</v>
      </c>
      <c r="AE11">
        <f>'Pre ISIC Split DLIM'!AE11</f>
        <v>0.11</v>
      </c>
      <c r="AF11">
        <f>'Pre ISIC Split DLIM'!AF11</f>
        <v>8.0000000000000002E-3</v>
      </c>
      <c r="AG11">
        <f>'Pre ISIC Split DLIM'!AG11</f>
        <v>8.9999999999999993E-3</v>
      </c>
      <c r="AH11">
        <f>'Pre ISIC Split DLIM'!AH11</f>
        <v>3.0000000000000001E-3</v>
      </c>
      <c r="AI11">
        <f>'Pre ISIC Split DLIM'!AI11</f>
        <v>6.0000000000000001E-3</v>
      </c>
      <c r="AJ11">
        <f>'Pre ISIC Split DLIM'!AJ11</f>
        <v>4.0000000000000001E-3</v>
      </c>
      <c r="AK11">
        <f>'Pre ISIC Split DLIM'!AK11</f>
        <v>2E-3</v>
      </c>
      <c r="AL11">
        <f>'Pre ISIC Split DLIM'!AL11</f>
        <v>8.0000000000000002E-3</v>
      </c>
      <c r="AM11">
        <f>'Pre ISIC Split DLIM'!AM11</f>
        <v>1.7000000000000001E-2</v>
      </c>
      <c r="AN11">
        <f>'Pre ISIC Split DLIM'!AN11</f>
        <v>4.0000000000000001E-3</v>
      </c>
      <c r="AO11">
        <f>'Pre ISIC Split DLIM'!AO11</f>
        <v>0.01</v>
      </c>
      <c r="AP11">
        <f>'Pre ISIC Split DLIM'!AP11</f>
        <v>1.2E-2</v>
      </c>
      <c r="AQ11">
        <f>'Pre ISIC Split DLIM'!AQ11</f>
        <v>0</v>
      </c>
    </row>
    <row r="12" spans="1:43">
      <c r="A12" t="str">
        <f>'Pre ISIC Split DLIM'!A12</f>
        <v>ISIC 20</v>
      </c>
      <c r="B12">
        <f>'Pre ISIC Split DLIM'!B12</f>
        <v>4.0781030551754673E-2</v>
      </c>
      <c r="C12">
        <f>'Pre ISIC Split DLIM'!C12</f>
        <v>2.4202007105745337E-2</v>
      </c>
      <c r="D12">
        <f>'Pre ISIC Split DLIM'!D12</f>
        <v>2.4202007105745337E-2</v>
      </c>
      <c r="E12">
        <f>'Pre ISIC Split DLIM'!E12</f>
        <v>1.7000000000000001E-2</v>
      </c>
      <c r="F12">
        <f>'Pre ISIC Split DLIM'!F12</f>
        <v>0.01</v>
      </c>
      <c r="G12">
        <f>'Pre ISIC Split DLIM'!G12</f>
        <v>0.02</v>
      </c>
      <c r="H12">
        <f>'Pre ISIC Split DLIM'!H12</f>
        <v>2.8000000000000001E-2</v>
      </c>
      <c r="I12">
        <f>'Pre ISIC Split DLIM'!I12</f>
        <v>2.1999999999999999E-2</v>
      </c>
      <c r="J12">
        <f>'Pre ISIC Split DLIM'!J12</f>
        <v>4.1000000000000002E-2</v>
      </c>
      <c r="K12">
        <f>'Pre ISIC Split DLIM'!K12</f>
        <v>3.2000000000000001E-2</v>
      </c>
      <c r="L12">
        <f>'Pre ISIC Split DLIM'!L12</f>
        <v>1.1180000000000001</v>
      </c>
      <c r="M12">
        <f>'Pre ISIC Split DLIM'!M12</f>
        <v>7.5999999999999998E-2</v>
      </c>
      <c r="N12">
        <f>'Pre ISIC Split DLIM'!N12</f>
        <v>0.23670860558391821</v>
      </c>
      <c r="O12">
        <f>'Pre ISIC Split DLIM'!O12</f>
        <v>4.8965333857373644E-2</v>
      </c>
      <c r="P12">
        <f>'Pre ISIC Split DLIM'!P12</f>
        <v>4.8965333857373644E-2</v>
      </c>
      <c r="Q12">
        <f>'Pre ISIC Split DLIM'!Q12</f>
        <v>2.3497274225926717E-2</v>
      </c>
      <c r="R12">
        <f>'Pre ISIC Split DLIM'!R12</f>
        <v>2.3497274225926717E-2</v>
      </c>
      <c r="S12">
        <f>'Pre ISIC Split DLIM'!S12</f>
        <v>1.4999999999999999E-2</v>
      </c>
      <c r="T12">
        <f>'Pre ISIC Split DLIM'!T12</f>
        <v>7.0000000000000001E-3</v>
      </c>
      <c r="U12">
        <f>'Pre ISIC Split DLIM'!U12</f>
        <v>0.02</v>
      </c>
      <c r="V12">
        <f>'Pre ISIC Split DLIM'!V12</f>
        <v>8.9999999999999993E-3</v>
      </c>
      <c r="W12">
        <f>'Pre ISIC Split DLIM'!W12</f>
        <v>1.4999999999999999E-2</v>
      </c>
      <c r="X12">
        <f>'Pre ISIC Split DLIM'!X12</f>
        <v>5.0000000000000001E-3</v>
      </c>
      <c r="Y12">
        <f>'Pre ISIC Split DLIM'!Y12</f>
        <v>2.7E-2</v>
      </c>
      <c r="Z12">
        <f>'Pre ISIC Split DLIM'!Z12</f>
        <v>9.2141331771001811E-2</v>
      </c>
      <c r="AA12">
        <f>'Pre ISIC Split DLIM'!AA12</f>
        <v>6.9288717025741131E-2</v>
      </c>
      <c r="AB12">
        <f>'Pre ISIC Split DLIM'!AB12</f>
        <v>1.4999999999999999E-2</v>
      </c>
      <c r="AC12">
        <f>'Pre ISIC Split DLIM'!AC12</f>
        <v>6.0000000000000001E-3</v>
      </c>
      <c r="AD12">
        <f>'Pre ISIC Split DLIM'!AD12</f>
        <v>3.0000000000000001E-3</v>
      </c>
      <c r="AE12">
        <f>'Pre ISIC Split DLIM'!AE12</f>
        <v>1.7465321518805949E-2</v>
      </c>
      <c r="AF12">
        <f>'Pre ISIC Split DLIM'!AF12</f>
        <v>1.0999999999999999E-2</v>
      </c>
      <c r="AG12">
        <f>'Pre ISIC Split DLIM'!AG12</f>
        <v>1.0999999999999999E-2</v>
      </c>
      <c r="AH12">
        <f>'Pre ISIC Split DLIM'!AH12</f>
        <v>2E-3</v>
      </c>
      <c r="AI12">
        <f>'Pre ISIC Split DLIM'!AI12</f>
        <v>4.0000000000000001E-3</v>
      </c>
      <c r="AJ12">
        <f>'Pre ISIC Split DLIM'!AJ12</f>
        <v>2E-3</v>
      </c>
      <c r="AK12">
        <f>'Pre ISIC Split DLIM'!AK12</f>
        <v>2E-3</v>
      </c>
      <c r="AL12">
        <f>'Pre ISIC Split DLIM'!AL12</f>
        <v>7.3353336485276919E-3</v>
      </c>
      <c r="AM12">
        <f>'Pre ISIC Split DLIM'!AM12</f>
        <v>7.0000000000000001E-3</v>
      </c>
      <c r="AN12">
        <f>'Pre ISIC Split DLIM'!AN12</f>
        <v>3.0000000000000001E-3</v>
      </c>
      <c r="AO12">
        <f>'Pre ISIC Split DLIM'!AO12</f>
        <v>1.7000000000000001E-2</v>
      </c>
      <c r="AP12">
        <f>'Pre ISIC Split DLIM'!AP12</f>
        <v>0</v>
      </c>
      <c r="AQ12">
        <f>'Pre ISIC Split DLIM'!AQ12</f>
        <v>0</v>
      </c>
    </row>
    <row r="13" spans="1:43">
      <c r="A13" t="str">
        <f>'Pre ISIC Split DLIM'!A13</f>
        <v>ISIC 21</v>
      </c>
      <c r="B13">
        <f>'Pre ISIC Split DLIM'!B13</f>
        <v>7.6978746286598986E-4</v>
      </c>
      <c r="C13">
        <f>'Pre ISIC Split DLIM'!C13</f>
        <v>1.4632138966941216E-5</v>
      </c>
      <c r="D13">
        <f>'Pre ISIC Split DLIM'!D13</f>
        <v>1.4632138966941216E-5</v>
      </c>
      <c r="E13">
        <f>'Pre ISIC Split DLIM'!E13</f>
        <v>0</v>
      </c>
      <c r="F13">
        <f>'Pre ISIC Split DLIM'!F13</f>
        <v>0</v>
      </c>
      <c r="G13">
        <f>'Pre ISIC Split DLIM'!G13</f>
        <v>1E-3</v>
      </c>
      <c r="H13">
        <f>'Pre ISIC Split DLIM'!H13</f>
        <v>0</v>
      </c>
      <c r="I13">
        <f>'Pre ISIC Split DLIM'!I13</f>
        <v>1E-3</v>
      </c>
      <c r="J13">
        <f>'Pre ISIC Split DLIM'!J13</f>
        <v>0</v>
      </c>
      <c r="K13">
        <f>'Pre ISIC Split DLIM'!K13</f>
        <v>0</v>
      </c>
      <c r="L13">
        <f>'Pre ISIC Split DLIM'!L13</f>
        <v>1E-3</v>
      </c>
      <c r="M13">
        <f>'Pre ISIC Split DLIM'!M13</f>
        <v>1.083</v>
      </c>
      <c r="N13">
        <f>'Pre ISIC Split DLIM'!N13</f>
        <v>1.7271508756807379E-4</v>
      </c>
      <c r="O13">
        <f>'Pre ISIC Split DLIM'!O13</f>
        <v>6.8304541827379528E-5</v>
      </c>
      <c r="P13">
        <f>'Pre ISIC Split DLIM'!P13</f>
        <v>6.8304541827379528E-5</v>
      </c>
      <c r="Q13">
        <f>'Pre ISIC Split DLIM'!Q13</f>
        <v>3.2743992855931437E-5</v>
      </c>
      <c r="R13">
        <f>'Pre ISIC Split DLIM'!R13</f>
        <v>3.2743992855931437E-5</v>
      </c>
      <c r="S13">
        <f>'Pre ISIC Split DLIM'!S13</f>
        <v>0</v>
      </c>
      <c r="T13">
        <f>'Pre ISIC Split DLIM'!T13</f>
        <v>0</v>
      </c>
      <c r="U13">
        <f>'Pre ISIC Split DLIM'!U13</f>
        <v>0</v>
      </c>
      <c r="V13">
        <f>'Pre ISIC Split DLIM'!V13</f>
        <v>0</v>
      </c>
      <c r="W13">
        <f>'Pre ISIC Split DLIM'!W13</f>
        <v>0</v>
      </c>
      <c r="X13">
        <f>'Pre ISIC Split DLIM'!X13</f>
        <v>0</v>
      </c>
      <c r="Y13">
        <f>'Pre ISIC Split DLIM'!Y13</f>
        <v>4.0000000000000001E-3</v>
      </c>
      <c r="Z13">
        <f>'Pre ISIC Split DLIM'!Z13</f>
        <v>4.78705175446504E-5</v>
      </c>
      <c r="AA13">
        <f>'Pre ISIC Split DLIM'!AA13</f>
        <v>4.0663545456242402E-5</v>
      </c>
      <c r="AB13">
        <f>'Pre ISIC Split DLIM'!AB13</f>
        <v>0</v>
      </c>
      <c r="AC13">
        <f>'Pre ISIC Split DLIM'!AC13</f>
        <v>0</v>
      </c>
      <c r="AD13">
        <f>'Pre ISIC Split DLIM'!AD13</f>
        <v>0</v>
      </c>
      <c r="AE13">
        <f>'Pre ISIC Split DLIM'!AE13</f>
        <v>4.8955228049476399E-5</v>
      </c>
      <c r="AF13">
        <f>'Pre ISIC Split DLIM'!AF13</f>
        <v>0</v>
      </c>
      <c r="AG13">
        <f>'Pre ISIC Split DLIM'!AG13</f>
        <v>0</v>
      </c>
      <c r="AH13">
        <f>'Pre ISIC Split DLIM'!AH13</f>
        <v>0</v>
      </c>
      <c r="AI13">
        <f>'Pre ISIC Split DLIM'!AI13</f>
        <v>0</v>
      </c>
      <c r="AJ13">
        <f>'Pre ISIC Split DLIM'!AJ13</f>
        <v>0</v>
      </c>
      <c r="AK13">
        <f>'Pre ISIC Split DLIM'!AK13</f>
        <v>0</v>
      </c>
      <c r="AL13">
        <f>'Pre ISIC Split DLIM'!AL13</f>
        <v>5.0553872400633769E-3</v>
      </c>
      <c r="AM13">
        <f>'Pre ISIC Split DLIM'!AM13</f>
        <v>2E-3</v>
      </c>
      <c r="AN13">
        <f>'Pre ISIC Split DLIM'!AN13</f>
        <v>0</v>
      </c>
      <c r="AO13">
        <f>'Pre ISIC Split DLIM'!AO13</f>
        <v>4.5999999999999999E-2</v>
      </c>
      <c r="AP13">
        <f>'Pre ISIC Split DLIM'!AP13</f>
        <v>0</v>
      </c>
      <c r="AQ13">
        <f>'Pre ISIC Split DLIM'!AQ13</f>
        <v>0</v>
      </c>
    </row>
    <row r="14" spans="1:43">
      <c r="A14" t="str">
        <f>'Pre ISIC Split DLIM'!A14</f>
        <v>ISIC 22</v>
      </c>
      <c r="B14">
        <f>'Pre ISIC Split DLIM'!B14</f>
        <v>3.0000000000000001E-3</v>
      </c>
      <c r="C14">
        <f>'Pre ISIC Split DLIM'!C14</f>
        <v>1.7857325815501046E-5</v>
      </c>
      <c r="D14">
        <f>'Pre ISIC Split DLIM'!D14</f>
        <v>4.4876615944112878E-7</v>
      </c>
      <c r="E14">
        <f>'Pre ISIC Split DLIM'!E14</f>
        <v>1E-3</v>
      </c>
      <c r="F14">
        <f>'Pre ISIC Split DLIM'!F14</f>
        <v>2E-3</v>
      </c>
      <c r="G14">
        <f>'Pre ISIC Split DLIM'!G14</f>
        <v>7.0000000000000001E-3</v>
      </c>
      <c r="H14">
        <f>'Pre ISIC Split DLIM'!H14</f>
        <v>8.0000000000000002E-3</v>
      </c>
      <c r="I14">
        <f>'Pre ISIC Split DLIM'!I14</f>
        <v>3.0000000000000001E-3</v>
      </c>
      <c r="J14">
        <f>'Pre ISIC Split DLIM'!J14</f>
        <v>1.2E-2</v>
      </c>
      <c r="K14">
        <f>'Pre ISIC Split DLIM'!K14</f>
        <v>2E-3</v>
      </c>
      <c r="L14">
        <f>'Pre ISIC Split DLIM'!L14</f>
        <v>6.0000000000000001E-3</v>
      </c>
      <c r="M14">
        <f>'Pre ISIC Split DLIM'!M14</f>
        <v>4.0000000000000001E-3</v>
      </c>
      <c r="N14">
        <f>'Pre ISIC Split DLIM'!N14</f>
        <v>1.048</v>
      </c>
      <c r="O14">
        <f>'Pre ISIC Split DLIM'!O14</f>
        <v>3.8860757445860516E-4</v>
      </c>
      <c r="P14">
        <f>'Pre ISIC Split DLIM'!P14</f>
        <v>1.7472029023741475E-6</v>
      </c>
      <c r="Q14">
        <f>'Pre ISIC Split DLIM'!Q14</f>
        <v>4.6185959101312761E-4</v>
      </c>
      <c r="R14">
        <f>'Pre ISIC Split DLIM'!R14</f>
        <v>1.0450598597501485E-4</v>
      </c>
      <c r="S14">
        <f>'Pre ISIC Split DLIM'!S14</f>
        <v>6.0000000000000001E-3</v>
      </c>
      <c r="T14">
        <f>'Pre ISIC Split DLIM'!T14</f>
        <v>7.0000000000000001E-3</v>
      </c>
      <c r="U14">
        <f>'Pre ISIC Split DLIM'!U14</f>
        <v>1.0999999999999999E-2</v>
      </c>
      <c r="V14">
        <f>'Pre ISIC Split DLIM'!V14</f>
        <v>7.0000000000000001E-3</v>
      </c>
      <c r="W14">
        <f>'Pre ISIC Split DLIM'!W14</f>
        <v>2.3E-2</v>
      </c>
      <c r="X14">
        <f>'Pre ISIC Split DLIM'!X14</f>
        <v>6.0000000000000001E-3</v>
      </c>
      <c r="Y14">
        <f>'Pre ISIC Split DLIM'!Y14</f>
        <v>0.02</v>
      </c>
      <c r="Z14">
        <f>'Pre ISIC Split DLIM'!Z14</f>
        <v>1.1009474969916704E-4</v>
      </c>
      <c r="AA14">
        <f>'Pre ISIC Split DLIM'!AA14</f>
        <v>5.891289456620368E-5</v>
      </c>
      <c r="AB14">
        <f>'Pre ISIC Split DLIM'!AB14</f>
        <v>5.0000000000000001E-3</v>
      </c>
      <c r="AC14">
        <f>'Pre ISIC Split DLIM'!AC14</f>
        <v>6.0000000000000001E-3</v>
      </c>
      <c r="AD14">
        <f>'Pre ISIC Split DLIM'!AD14</f>
        <v>5.0000000000000001E-3</v>
      </c>
      <c r="AE14">
        <f>'Pre ISIC Split DLIM'!AE14</f>
        <v>6.0000000000000001E-3</v>
      </c>
      <c r="AF14">
        <f>'Pre ISIC Split DLIM'!AF14</f>
        <v>5.0000000000000001E-3</v>
      </c>
      <c r="AG14">
        <f>'Pre ISIC Split DLIM'!AG14</f>
        <v>1E-3</v>
      </c>
      <c r="AH14">
        <f>'Pre ISIC Split DLIM'!AH14</f>
        <v>1E-3</v>
      </c>
      <c r="AI14">
        <f>'Pre ISIC Split DLIM'!AI14</f>
        <v>1E-3</v>
      </c>
      <c r="AJ14">
        <f>'Pre ISIC Split DLIM'!AJ14</f>
        <v>1E-3</v>
      </c>
      <c r="AK14">
        <f>'Pre ISIC Split DLIM'!AK14</f>
        <v>0</v>
      </c>
      <c r="AL14">
        <f>'Pre ISIC Split DLIM'!AL14</f>
        <v>2E-3</v>
      </c>
      <c r="AM14">
        <f>'Pre ISIC Split DLIM'!AM14</f>
        <v>2E-3</v>
      </c>
      <c r="AN14">
        <f>'Pre ISIC Split DLIM'!AN14</f>
        <v>0</v>
      </c>
      <c r="AO14">
        <f>'Pre ISIC Split DLIM'!AO14</f>
        <v>4.0000000000000001E-3</v>
      </c>
      <c r="AP14">
        <f>'Pre ISIC Split DLIM'!AP14</f>
        <v>3.0000000000000001E-3</v>
      </c>
      <c r="AQ14">
        <f>'Pre ISIC Split DLIM'!AQ14</f>
        <v>0</v>
      </c>
    </row>
    <row r="15" spans="1:43">
      <c r="A15" t="str">
        <f>'Pre ISIC Split DLIM'!A15</f>
        <v>ISIC 231</v>
      </c>
      <c r="B15">
        <f>'Pre ISIC Split DLIM'!B15</f>
        <v>9.6407878286696776E-3</v>
      </c>
      <c r="C15">
        <f>'Pre ISIC Split DLIM'!C15</f>
        <v>5.5971478649608586E-5</v>
      </c>
      <c r="D15">
        <f>'Pre ISIC Split DLIM'!D15</f>
        <v>7.081624790424781E-5</v>
      </c>
      <c r="E15">
        <f>'Pre ISIC Split DLIM'!E15</f>
        <v>7.4614046464023622E-6</v>
      </c>
      <c r="F15">
        <f>'Pre ISIC Split DLIM'!F15</f>
        <v>0</v>
      </c>
      <c r="G15">
        <f>'Pre ISIC Split DLIM'!G15</f>
        <v>2.3221394724504608E-2</v>
      </c>
      <c r="H15">
        <f>'Pre ISIC Split DLIM'!H15</f>
        <v>5.9258367440850218E-4</v>
      </c>
      <c r="I15">
        <f>'Pre ISIC Split DLIM'!I15</f>
        <v>4.256120490453633E-3</v>
      </c>
      <c r="J15">
        <f>'Pre ISIC Split DLIM'!J15</f>
        <v>4.6577834854400667E-4</v>
      </c>
      <c r="K15">
        <f>'Pre ISIC Split DLIM'!K15</f>
        <v>1.7145615514391768E-4</v>
      </c>
      <c r="L15">
        <f>'Pre ISIC Split DLIM'!L15</f>
        <v>1.8832616409594528E-3</v>
      </c>
      <c r="M15">
        <f>'Pre ISIC Split DLIM'!M15</f>
        <v>2.6122673820995713E-3</v>
      </c>
      <c r="N15">
        <f>'Pre ISIC Split DLIM'!N15</f>
        <v>1.4363118460468565E-3</v>
      </c>
      <c r="O15">
        <f>'Pre ISIC Split DLIM'!O15</f>
        <v>1.1525395945364127</v>
      </c>
      <c r="P15">
        <f>'Pre ISIC Split DLIM'!P15</f>
        <v>7.4684251255593534E-6</v>
      </c>
      <c r="Q15">
        <f>'Pre ISIC Split DLIM'!Q15</f>
        <v>4.5946203693849453E-4</v>
      </c>
      <c r="R15">
        <f>'Pre ISIC Split DLIM'!R15</f>
        <v>1.4312863383827211E-4</v>
      </c>
      <c r="S15">
        <f>'Pre ISIC Split DLIM'!S15</f>
        <v>5.8959717311780294E-3</v>
      </c>
      <c r="T15">
        <f>'Pre ISIC Split DLIM'!T15</f>
        <v>1.448513197461152E-3</v>
      </c>
      <c r="U15">
        <f>'Pre ISIC Split DLIM'!U15</f>
        <v>5.475368340484928E-3</v>
      </c>
      <c r="V15">
        <f>'Pre ISIC Split DLIM'!V15</f>
        <v>1.7861724830478532E-3</v>
      </c>
      <c r="W15">
        <f>'Pre ISIC Split DLIM'!W15</f>
        <v>4.5816005211455433E-3</v>
      </c>
      <c r="X15">
        <f>'Pre ISIC Split DLIM'!X15</f>
        <v>1.6022621550623893E-3</v>
      </c>
      <c r="Y15">
        <f>'Pre ISIC Split DLIM'!Y15</f>
        <v>7.1097482704858229E-3</v>
      </c>
      <c r="Z15">
        <f>'Pre ISIC Split DLIM'!Z15</f>
        <v>6.7761640654596828E-5</v>
      </c>
      <c r="AA15">
        <f>'Pre ISIC Split DLIM'!AA15</f>
        <v>3.1303733012298305E-4</v>
      </c>
      <c r="AB15">
        <f>'Pre ISIC Split DLIM'!AB15</f>
        <v>6.3364105527960891E-4</v>
      </c>
      <c r="AC15">
        <f>'Pre ISIC Split DLIM'!AC15</f>
        <v>1.5570809092386206E-3</v>
      </c>
      <c r="AD15">
        <f>'Pre ISIC Split DLIM'!AD15</f>
        <v>1.2037562520479321E-5</v>
      </c>
      <c r="AE15">
        <f>'Pre ISIC Split DLIM'!AE15</f>
        <v>6.4811801616893893E-7</v>
      </c>
      <c r="AF15">
        <f>'Pre ISIC Split DLIM'!AF15</f>
        <v>1.3680178596163548E-5</v>
      </c>
      <c r="AG15">
        <f>'Pre ISIC Split DLIM'!AG15</f>
        <v>0</v>
      </c>
      <c r="AH15">
        <f>'Pre ISIC Split DLIM'!AH15</f>
        <v>1.1407944761743751E-5</v>
      </c>
      <c r="AI15">
        <f>'Pre ISIC Split DLIM'!AI15</f>
        <v>1.2360586338470122E-5</v>
      </c>
      <c r="AJ15">
        <f>'Pre ISIC Split DLIM'!AJ15</f>
        <v>3.3085993666935712E-4</v>
      </c>
      <c r="AK15">
        <f>'Pre ISIC Split DLIM'!AK15</f>
        <v>1.164037073818461E-3</v>
      </c>
      <c r="AL15">
        <f>'Pre ISIC Split DLIM'!AL15</f>
        <v>4.2445960513231036E-5</v>
      </c>
      <c r="AM15">
        <f>'Pre ISIC Split DLIM'!AM15</f>
        <v>1.8917412255526017E-4</v>
      </c>
      <c r="AN15">
        <f>'Pre ISIC Split DLIM'!AN15</f>
        <v>9.0387127538895257E-5</v>
      </c>
      <c r="AO15">
        <f>'Pre ISIC Split DLIM'!AO15</f>
        <v>1.859496865718822E-4</v>
      </c>
      <c r="AP15">
        <f>'Pre ISIC Split DLIM'!AP15</f>
        <v>8.9666191100714265E-5</v>
      </c>
      <c r="AQ15">
        <f>'Pre ISIC Split DLIM'!AQ15</f>
        <v>2.7945664046374702E-7</v>
      </c>
    </row>
    <row r="16" spans="1:43">
      <c r="A16" t="str">
        <f>'Pre ISIC Split DLIM'!A16</f>
        <v>ISIC 239</v>
      </c>
      <c r="B16">
        <f>'Pre ISIC Split DLIM'!B16</f>
        <v>5.0618189989203857E-4</v>
      </c>
      <c r="C16">
        <f>'Pre ISIC Split DLIM'!C16</f>
        <v>1.9145121350837614E-3</v>
      </c>
      <c r="D16">
        <f>'Pre ISIC Split DLIM'!D16</f>
        <v>9.5566272157356181E-5</v>
      </c>
      <c r="E16">
        <f>'Pre ISIC Split DLIM'!E16</f>
        <v>3.3983849681399787E-5</v>
      </c>
      <c r="F16">
        <f>'Pre ISIC Split DLIM'!F16</f>
        <v>0</v>
      </c>
      <c r="G16">
        <f>'Pre ISIC Split DLIM'!G16</f>
        <v>3.3774623801200793E-4</v>
      </c>
      <c r="H16">
        <f>'Pre ISIC Split DLIM'!H16</f>
        <v>1.3483789145002994E-5</v>
      </c>
      <c r="I16">
        <f>'Pre ISIC Split DLIM'!I16</f>
        <v>5.4336401835445516E-5</v>
      </c>
      <c r="J16">
        <f>'Pre ISIC Split DLIM'!J16</f>
        <v>3.3439564517916275E-5</v>
      </c>
      <c r="K16">
        <f>'Pre ISIC Split DLIM'!K16</f>
        <v>6.0608566558210922E-5</v>
      </c>
      <c r="L16">
        <f>'Pre ISIC Split DLIM'!L16</f>
        <v>1.8832616409594528E-3</v>
      </c>
      <c r="M16">
        <f>'Pre ISIC Split DLIM'!M16</f>
        <v>2.6122673820995713E-3</v>
      </c>
      <c r="N16">
        <f>'Pre ISIC Split DLIM'!N16</f>
        <v>4.1579328876826627E-5</v>
      </c>
      <c r="O16">
        <f>'Pre ISIC Split DLIM'!O16</f>
        <v>1.6266218304529401E-5</v>
      </c>
      <c r="P16">
        <f>'Pre ISIC Split DLIM'!P16</f>
        <v>1.0348419691012423</v>
      </c>
      <c r="Q16">
        <f>'Pre ISIC Split DLIM'!Q16</f>
        <v>2.4772352382715332E-5</v>
      </c>
      <c r="R16">
        <f>'Pre ISIC Split DLIM'!R16</f>
        <v>7.2829091156095362E-6</v>
      </c>
      <c r="S16">
        <f>'Pre ISIC Split DLIM'!S16</f>
        <v>7.8777832641569118E-5</v>
      </c>
      <c r="T16">
        <f>'Pre ISIC Split DLIM'!T16</f>
        <v>2.006324095717875E-4</v>
      </c>
      <c r="U16">
        <f>'Pre ISIC Split DLIM'!U16</f>
        <v>3.9258712192916236E-4</v>
      </c>
      <c r="V16">
        <f>'Pre ISIC Split DLIM'!V16</f>
        <v>1.0898993652137556E-4</v>
      </c>
      <c r="W16">
        <f>'Pre ISIC Split DLIM'!W16</f>
        <v>5.9206295666615901E-5</v>
      </c>
      <c r="X16">
        <f>'Pre ISIC Split DLIM'!X16</f>
        <v>2.8461734219905598E-5</v>
      </c>
      <c r="Y16">
        <f>'Pre ISIC Split DLIM'!Y16</f>
        <v>3.1070877099888787E-4</v>
      </c>
      <c r="Z16">
        <f>'Pre ISIC Split DLIM'!Z16</f>
        <v>3.6189806400250403E-5</v>
      </c>
      <c r="AA16">
        <f>'Pre ISIC Split DLIM'!AA16</f>
        <v>2.2231208615846884E-3</v>
      </c>
      <c r="AB16">
        <f>'Pre ISIC Split DLIM'!AB16</f>
        <v>6.4100193724580065E-5</v>
      </c>
      <c r="AC16">
        <f>'Pre ISIC Split DLIM'!AC16</f>
        <v>1.211198785921625E-2</v>
      </c>
      <c r="AD16">
        <f>'Pre ISIC Split DLIM'!AD16</f>
        <v>4.9017104433071569E-6</v>
      </c>
      <c r="AE16">
        <f>'Pre ISIC Split DLIM'!AE16</f>
        <v>1.2629336593095967E-6</v>
      </c>
      <c r="AF16">
        <f>'Pre ISIC Split DLIM'!AF16</f>
        <v>3.3897577272419426E-5</v>
      </c>
      <c r="AG16">
        <f>'Pre ISIC Split DLIM'!AG16</f>
        <v>0</v>
      </c>
      <c r="AH16">
        <f>'Pre ISIC Split DLIM'!AH16</f>
        <v>8.286369436393161E-6</v>
      </c>
      <c r="AI16">
        <f>'Pre ISIC Split DLIM'!AI16</f>
        <v>4.6364306874469829E-6</v>
      </c>
      <c r="AJ16">
        <f>'Pre ISIC Split DLIM'!AJ16</f>
        <v>6.7514923473577884E-6</v>
      </c>
      <c r="AK16">
        <f>'Pre ISIC Split DLIM'!AK16</f>
        <v>1.8205659487063771E-5</v>
      </c>
      <c r="AL16">
        <f>'Pre ISIC Split DLIM'!AL16</f>
        <v>2.1509757042796829E-5</v>
      </c>
      <c r="AM16">
        <f>'Pre ISIC Split DLIM'!AM16</f>
        <v>6.5484108590588424E-5</v>
      </c>
      <c r="AN16">
        <f>'Pre ISIC Split DLIM'!AN16</f>
        <v>2.0788637752115774E-4</v>
      </c>
      <c r="AO16">
        <f>'Pre ISIC Split DLIM'!AO16</f>
        <v>4.2683562583442245E-4</v>
      </c>
      <c r="AP16">
        <f>'Pre ISIC Split DLIM'!AP16</f>
        <v>6.5410431920354773E-5</v>
      </c>
      <c r="AQ16">
        <f>'Pre ISIC Split DLIM'!AQ16</f>
        <v>6.3931559001382101E-7</v>
      </c>
    </row>
    <row r="17" spans="1:43">
      <c r="A17" t="str">
        <f>'Pre ISIC Split DLIM'!A17</f>
        <v>ISIC 241</v>
      </c>
      <c r="B17">
        <f>'Pre ISIC Split DLIM'!B17</f>
        <v>5.7698703599660768E-3</v>
      </c>
      <c r="C17">
        <f>'Pre ISIC Split DLIM'!C17</f>
        <v>1.2699675031080184E-4</v>
      </c>
      <c r="D17">
        <f>'Pre ISIC Split DLIM'!D17</f>
        <v>1.471817953058111E-6</v>
      </c>
      <c r="E17">
        <f>'Pre ISIC Split DLIM'!E17</f>
        <v>2.8547898509513187E-5</v>
      </c>
      <c r="F17">
        <f>'Pre ISIC Split DLIM'!F17</f>
        <v>0</v>
      </c>
      <c r="G17">
        <f>'Pre ISIC Split DLIM'!G17</f>
        <v>8.6378682583253328E-4</v>
      </c>
      <c r="H17">
        <f>'Pre ISIC Split DLIM'!H17</f>
        <v>1.8881228518287727E-4</v>
      </c>
      <c r="I17">
        <f>'Pre ISIC Split DLIM'!I17</f>
        <v>5.2156674780944764E-5</v>
      </c>
      <c r="J17">
        <f>'Pre ISIC Split DLIM'!J17</f>
        <v>5.8006158611681566E-4</v>
      </c>
      <c r="K17">
        <f>'Pre ISIC Split DLIM'!K17</f>
        <v>6.7633814058033715E-4</v>
      </c>
      <c r="L17">
        <f>'Pre ISIC Split DLIM'!L17</f>
        <v>2.4935323655205783E-3</v>
      </c>
      <c r="M17">
        <f>'Pre ISIC Split DLIM'!M17</f>
        <v>7.009747546711031E-4</v>
      </c>
      <c r="N17">
        <f>'Pre ISIC Split DLIM'!N17</f>
        <v>2.294017219416663E-3</v>
      </c>
      <c r="O17">
        <f>'Pre ISIC Split DLIM'!O17</f>
        <v>2.1921294952078769E-4</v>
      </c>
      <c r="P17">
        <f>'Pre ISIC Split DLIM'!P17</f>
        <v>2.8260797691603109E-6</v>
      </c>
      <c r="Q17">
        <f>'Pre ISIC Split DLIM'!Q17</f>
        <v>1.033086967196821</v>
      </c>
      <c r="R17">
        <f>'Pre ISIC Split DLIM'!R17</f>
        <v>2.5737499570837831E-3</v>
      </c>
      <c r="S17">
        <f>'Pre ISIC Split DLIM'!S17</f>
        <v>6.0075002243779319E-2</v>
      </c>
      <c r="T17">
        <f>'Pre ISIC Split DLIM'!T17</f>
        <v>3.2037650214352537E-3</v>
      </c>
      <c r="U17">
        <f>'Pre ISIC Split DLIM'!U17</f>
        <v>1.8828469200633247E-2</v>
      </c>
      <c r="V17">
        <f>'Pre ISIC Split DLIM'!V17</f>
        <v>2.3220375584975372E-2</v>
      </c>
      <c r="W17">
        <f>'Pre ISIC Split DLIM'!W17</f>
        <v>3.192622284134497E-2</v>
      </c>
      <c r="X17">
        <f>'Pre ISIC Split DLIM'!X17</f>
        <v>1.5702059306957228E-2</v>
      </c>
      <c r="Y17">
        <f>'Pre ISIC Split DLIM'!Y17</f>
        <v>7.4124360567363922E-3</v>
      </c>
      <c r="Z17">
        <f>'Pre ISIC Split DLIM'!Z17</f>
        <v>2.6314117484981181E-4</v>
      </c>
      <c r="AA17">
        <f>'Pre ISIC Split DLIM'!AA17</f>
        <v>1.5955429863219712E-5</v>
      </c>
      <c r="AB17">
        <f>'Pre ISIC Split DLIM'!AB17</f>
        <v>2.5417950218275382E-4</v>
      </c>
      <c r="AC17">
        <f>'Pre ISIC Split DLIM'!AC17</f>
        <v>4.1358110280963695E-3</v>
      </c>
      <c r="AD17">
        <f>'Pre ISIC Split DLIM'!AD17</f>
        <v>6.3172690590894206E-6</v>
      </c>
      <c r="AE17">
        <f>'Pre ISIC Split DLIM'!AE17</f>
        <v>4.8254723995349131E-7</v>
      </c>
      <c r="AF17">
        <f>'Pre ISIC Split DLIM'!AF17</f>
        <v>3.1271225315543545E-6</v>
      </c>
      <c r="AG17">
        <f>'Pre ISIC Split DLIM'!AG17</f>
        <v>0</v>
      </c>
      <c r="AH17">
        <f>'Pre ISIC Split DLIM'!AH17</f>
        <v>8.4473078790457481E-6</v>
      </c>
      <c r="AI17">
        <f>'Pre ISIC Split DLIM'!AI17</f>
        <v>7.3247782477372415E-6</v>
      </c>
      <c r="AJ17">
        <f>'Pre ISIC Split DLIM'!AJ17</f>
        <v>4.0013933440416397E-5</v>
      </c>
      <c r="AK17">
        <f>'Pre ISIC Split DLIM'!AK17</f>
        <v>2.9728320964280247E-5</v>
      </c>
      <c r="AL17">
        <f>'Pre ISIC Split DLIM'!AL17</f>
        <v>4.0548604463873783E-5</v>
      </c>
      <c r="AM17">
        <f>'Pre ISIC Split DLIM'!AM17</f>
        <v>4.636496188498248E-4</v>
      </c>
      <c r="AN17">
        <f>'Pre ISIC Split DLIM'!AN17</f>
        <v>1.3854485125061291E-4</v>
      </c>
      <c r="AO17">
        <f>'Pre ISIC Split DLIM'!AO17</f>
        <v>3.6903605769204184E-4</v>
      </c>
      <c r="AP17">
        <f>'Pre ISIC Split DLIM'!AP17</f>
        <v>9.7845730397405287E-5</v>
      </c>
      <c r="AQ17">
        <f>'Pre ISIC Split DLIM'!AQ17</f>
        <v>1.7077054126063542E-7</v>
      </c>
    </row>
    <row r="18" spans="1:43">
      <c r="A18" t="str">
        <f>'Pre ISIC Split DLIM'!A18</f>
        <v>ISIC 242</v>
      </c>
      <c r="B18">
        <f>'Pre ISIC Split DLIM'!B18</f>
        <v>3.8595392607934176E-4</v>
      </c>
      <c r="C18">
        <f>'Pre ISIC Split DLIM'!C18</f>
        <v>3.624093732983819E-4</v>
      </c>
      <c r="D18">
        <f>'Pre ISIC Split DLIM'!D18</f>
        <v>2.9198725215857118E-6</v>
      </c>
      <c r="E18">
        <f>'Pre ISIC Split DLIM'!E18</f>
        <v>2.912677868343351E-4</v>
      </c>
      <c r="F18">
        <f>'Pre ISIC Split DLIM'!F18</f>
        <v>0</v>
      </c>
      <c r="G18">
        <f>'Pre ISIC Split DLIM'!G18</f>
        <v>2.4683266818579516E-4</v>
      </c>
      <c r="H18">
        <f>'Pre ISIC Split DLIM'!H18</f>
        <v>3.2153960926750426E-4</v>
      </c>
      <c r="I18">
        <f>'Pre ISIC Split DLIM'!I18</f>
        <v>2.2633044712413146E-4</v>
      </c>
      <c r="J18">
        <f>'Pre ISIC Split DLIM'!J18</f>
        <v>6.7063256491978543E-4</v>
      </c>
      <c r="K18">
        <f>'Pre ISIC Split DLIM'!K18</f>
        <v>3.0011741711600702E-4</v>
      </c>
      <c r="L18">
        <f>'Pre ISIC Split DLIM'!L18</f>
        <v>2.4935323655205783E-3</v>
      </c>
      <c r="M18">
        <f>'Pre ISIC Split DLIM'!M18</f>
        <v>7.009747546711031E-4</v>
      </c>
      <c r="N18">
        <f>'Pre ISIC Split DLIM'!N18</f>
        <v>1.9164464842490007E-3</v>
      </c>
      <c r="O18">
        <f>'Pre ISIC Split DLIM'!O18</f>
        <v>2.1368388314357985E-4</v>
      </c>
      <c r="P18">
        <f>'Pre ISIC Split DLIM'!P18</f>
        <v>1.1937048233518328E-3</v>
      </c>
      <c r="Q18">
        <f>'Pre ISIC Split DLIM'!Q18</f>
        <v>3.3524924273898092E-3</v>
      </c>
      <c r="R18">
        <f>'Pre ISIC Split DLIM'!R18</f>
        <v>1.0439995645882718</v>
      </c>
      <c r="S18">
        <f>'Pre ISIC Split DLIM'!S18</f>
        <v>2.0430060658982837E-2</v>
      </c>
      <c r="T18">
        <f>'Pre ISIC Split DLIM'!T18</f>
        <v>4.1729791291064801E-3</v>
      </c>
      <c r="U18">
        <f>'Pre ISIC Split DLIM'!U18</f>
        <v>3.9023081028666362E-2</v>
      </c>
      <c r="V18">
        <f>'Pre ISIC Split DLIM'!V18</f>
        <v>1.4523032043545181E-2</v>
      </c>
      <c r="W18">
        <f>'Pre ISIC Split DLIM'!W18</f>
        <v>9.5251781366797045E-3</v>
      </c>
      <c r="X18">
        <f>'Pre ISIC Split DLIM'!X18</f>
        <v>5.3092879266829355E-3</v>
      </c>
      <c r="Y18">
        <f>'Pre ISIC Split DLIM'!Y18</f>
        <v>3.0481791396423482E-2</v>
      </c>
      <c r="Z18">
        <f>'Pre ISIC Split DLIM'!Z18</f>
        <v>2.2794076150727593E-4</v>
      </c>
      <c r="AA18">
        <f>'Pre ISIC Split DLIM'!AA18</f>
        <v>3.6409398959089516E-5</v>
      </c>
      <c r="AB18">
        <f>'Pre ISIC Split DLIM'!AB18</f>
        <v>9.4597080116788786E-4</v>
      </c>
      <c r="AC18">
        <f>'Pre ISIC Split DLIM'!AC18</f>
        <v>7.9653156656333095E-3</v>
      </c>
      <c r="AD18">
        <f>'Pre ISIC Split DLIM'!AD18</f>
        <v>8.8294840807704499E-6</v>
      </c>
      <c r="AE18">
        <f>'Pre ISIC Split DLIM'!AE18</f>
        <v>8.2272621931087348E-7</v>
      </c>
      <c r="AF18">
        <f>'Pre ISIC Split DLIM'!AF18</f>
        <v>1.8855733841069356E-6</v>
      </c>
      <c r="AG18">
        <f>'Pre ISIC Split DLIM'!AG18</f>
        <v>0</v>
      </c>
      <c r="AH18">
        <f>'Pre ISIC Split DLIM'!AH18</f>
        <v>1.6256230498296297E-5</v>
      </c>
      <c r="AI18">
        <f>'Pre ISIC Split DLIM'!AI18</f>
        <v>9.1860819367298533E-6</v>
      </c>
      <c r="AJ18">
        <f>'Pre ISIC Split DLIM'!AJ18</f>
        <v>4.8845328922293486E-5</v>
      </c>
      <c r="AK18">
        <f>'Pre ISIC Split DLIM'!AK18</f>
        <v>3.4118154282412259E-5</v>
      </c>
      <c r="AL18">
        <f>'Pre ISIC Split DLIM'!AL18</f>
        <v>3.7813391638108715E-5</v>
      </c>
      <c r="AM18">
        <f>'Pre ISIC Split DLIM'!AM18</f>
        <v>3.8704934143009512E-4</v>
      </c>
      <c r="AN18">
        <f>'Pre ISIC Split DLIM'!AN18</f>
        <v>2.9546724172934742E-4</v>
      </c>
      <c r="AO18">
        <f>'Pre ISIC Split DLIM'!AO18</f>
        <v>4.941123690008222E-4</v>
      </c>
      <c r="AP18">
        <f>'Pre ISIC Split DLIM'!AP18</f>
        <v>1.2178722497501436E-4</v>
      </c>
      <c r="AQ18">
        <f>'Pre ISIC Split DLIM'!AQ18</f>
        <v>2.7434270920601952E-7</v>
      </c>
    </row>
    <row r="19" spans="1:43">
      <c r="A19" t="str">
        <f>'Pre ISIC Split DLIM'!A19</f>
        <v>ISIC 25</v>
      </c>
      <c r="B19">
        <f>'Pre ISIC Split DLIM'!B19</f>
        <v>3.0000000000000001E-3</v>
      </c>
      <c r="C19">
        <f>'Pre ISIC Split DLIM'!C19</f>
        <v>2.1791406540827001E-4</v>
      </c>
      <c r="D19">
        <f>'Pre ISIC Split DLIM'!D19</f>
        <v>1.2393921766509213E-6</v>
      </c>
      <c r="E19">
        <f>'Pre ISIC Split DLIM'!E19</f>
        <v>5.0000000000000001E-3</v>
      </c>
      <c r="F19">
        <f>'Pre ISIC Split DLIM'!F19</f>
        <v>0.01</v>
      </c>
      <c r="G19">
        <f>'Pre ISIC Split DLIM'!G19</f>
        <v>2E-3</v>
      </c>
      <c r="H19">
        <f>'Pre ISIC Split DLIM'!H19</f>
        <v>7.0000000000000001E-3</v>
      </c>
      <c r="I19">
        <f>'Pre ISIC Split DLIM'!I19</f>
        <v>4.0000000000000001E-3</v>
      </c>
      <c r="J19">
        <f>'Pre ISIC Split DLIM'!J19</f>
        <v>5.0000000000000001E-3</v>
      </c>
      <c r="K19">
        <f>'Pre ISIC Split DLIM'!K19</f>
        <v>1E-3</v>
      </c>
      <c r="L19">
        <f>'Pre ISIC Split DLIM'!L19</f>
        <v>2E-3</v>
      </c>
      <c r="M19">
        <f>'Pre ISIC Split DLIM'!M19</f>
        <v>2E-3</v>
      </c>
      <c r="N19">
        <f>'Pre ISIC Split DLIM'!N19</f>
        <v>8.9999999999999993E-3</v>
      </c>
      <c r="O19">
        <f>'Pre ISIC Split DLIM'!O19</f>
        <v>9.8326278366165872E-4</v>
      </c>
      <c r="P19">
        <f>'Pre ISIC Split DLIM'!P19</f>
        <v>2.1690907162548501E-6</v>
      </c>
      <c r="Q19">
        <f>'Pre ISIC Split DLIM'!Q19</f>
        <v>1.9202732272083065E-2</v>
      </c>
      <c r="R19">
        <f>'Pre ISIC Split DLIM'!R19</f>
        <v>5.8153005819134114E-3</v>
      </c>
      <c r="S19">
        <f>'Pre ISIC Split DLIM'!S19</f>
        <v>5.0000000000000001E-3</v>
      </c>
      <c r="T19">
        <f>'Pre ISIC Split DLIM'!T19</f>
        <v>6.0000000000000001E-3</v>
      </c>
      <c r="U19">
        <f>'Pre ISIC Split DLIM'!U19</f>
        <v>5.0000000000000001E-3</v>
      </c>
      <c r="V19">
        <f>'Pre ISIC Split DLIM'!V19</f>
        <v>4.0000000000000001E-3</v>
      </c>
      <c r="W19">
        <f>'Pre ISIC Split DLIM'!W19</f>
        <v>4.0000000000000001E-3</v>
      </c>
      <c r="X19">
        <f>'Pre ISIC Split DLIM'!X19</f>
        <v>4.0000000000000001E-3</v>
      </c>
      <c r="Y19">
        <f>'Pre ISIC Split DLIM'!Y19</f>
        <v>1.0129999999999999</v>
      </c>
      <c r="Z19">
        <f>'Pre ISIC Split DLIM'!Z19</f>
        <v>3.1813101902579156E-4</v>
      </c>
      <c r="AA19">
        <f>'Pre ISIC Split DLIM'!AA19</f>
        <v>1.8870817903928701E-5</v>
      </c>
      <c r="AB19">
        <f>'Pre ISIC Split DLIM'!AB19</f>
        <v>2E-3</v>
      </c>
      <c r="AC19">
        <f>'Pre ISIC Split DLIM'!AC19</f>
        <v>3.0000000000000001E-3</v>
      </c>
      <c r="AD19">
        <f>'Pre ISIC Split DLIM'!AD19</f>
        <v>1E-3</v>
      </c>
      <c r="AE19">
        <f>'Pre ISIC Split DLIM'!AE19</f>
        <v>3.0000000000000001E-3</v>
      </c>
      <c r="AF19">
        <f>'Pre ISIC Split DLIM'!AF19</f>
        <v>2E-3</v>
      </c>
      <c r="AG19">
        <f>'Pre ISIC Split DLIM'!AG19</f>
        <v>6.0000000000000001E-3</v>
      </c>
      <c r="AH19">
        <f>'Pre ISIC Split DLIM'!AH19</f>
        <v>2E-3</v>
      </c>
      <c r="AI19">
        <f>'Pre ISIC Split DLIM'!AI19</f>
        <v>2E-3</v>
      </c>
      <c r="AJ19">
        <f>'Pre ISIC Split DLIM'!AJ19</f>
        <v>2E-3</v>
      </c>
      <c r="AK19">
        <f>'Pre ISIC Split DLIM'!AK19</f>
        <v>0</v>
      </c>
      <c r="AL19">
        <f>'Pre ISIC Split DLIM'!AL19</f>
        <v>2E-3</v>
      </c>
      <c r="AM19">
        <f>'Pre ISIC Split DLIM'!AM19</f>
        <v>3.0000000000000001E-3</v>
      </c>
      <c r="AN19">
        <f>'Pre ISIC Split DLIM'!AN19</f>
        <v>2E-3</v>
      </c>
      <c r="AO19">
        <f>'Pre ISIC Split DLIM'!AO19</f>
        <v>7.0000000000000001E-3</v>
      </c>
      <c r="AP19">
        <f>'Pre ISIC Split DLIM'!AP19</f>
        <v>3.0000000000000001E-3</v>
      </c>
      <c r="AQ19">
        <f>'Pre ISIC Split DLIM'!AQ19</f>
        <v>0</v>
      </c>
    </row>
    <row r="20" spans="1:43">
      <c r="A20" t="str">
        <f>'Pre ISIC Split DLIM'!A20</f>
        <v>ISIC 26</v>
      </c>
      <c r="B20">
        <f>'Pre ISIC Split DLIM'!B20</f>
        <v>1E-3</v>
      </c>
      <c r="C20">
        <f>'Pre ISIC Split DLIM'!C20</f>
        <v>1.2548353118731268E-5</v>
      </c>
      <c r="D20">
        <f>'Pre ISIC Split DLIM'!D20</f>
        <v>1.1043268107841336E-6</v>
      </c>
      <c r="E20">
        <f>'Pre ISIC Split DLIM'!E20</f>
        <v>5.0000000000000001E-3</v>
      </c>
      <c r="F20">
        <f>'Pre ISIC Split DLIM'!F20</f>
        <v>0.01</v>
      </c>
      <c r="G20">
        <f>'Pre ISIC Split DLIM'!G20</f>
        <v>2E-3</v>
      </c>
      <c r="H20">
        <f>'Pre ISIC Split DLIM'!H20</f>
        <v>7.0000000000000001E-3</v>
      </c>
      <c r="I20">
        <f>'Pre ISIC Split DLIM'!I20</f>
        <v>4.0000000000000001E-3</v>
      </c>
      <c r="J20">
        <f>'Pre ISIC Split DLIM'!J20</f>
        <v>5.0000000000000001E-3</v>
      </c>
      <c r="K20">
        <f>'Pre ISIC Split DLIM'!K20</f>
        <v>1E-3</v>
      </c>
      <c r="L20">
        <f>'Pre ISIC Split DLIM'!L20</f>
        <v>2E-3</v>
      </c>
      <c r="M20">
        <f>'Pre ISIC Split DLIM'!M20</f>
        <v>2E-3</v>
      </c>
      <c r="N20">
        <f>'Pre ISIC Split DLIM'!N20</f>
        <v>5.0000000000000001E-3</v>
      </c>
      <c r="O20">
        <f>'Pre ISIC Split DLIM'!O20</f>
        <v>3.4286814340707067E-5</v>
      </c>
      <c r="P20">
        <f>'Pre ISIC Split DLIM'!P20</f>
        <v>5.1082779673160287E-7</v>
      </c>
      <c r="Q20">
        <f>'Pre ISIC Split DLIM'!Q20</f>
        <v>3.8162569241593873E-4</v>
      </c>
      <c r="R20">
        <f>'Pre ISIC Split DLIM'!R20</f>
        <v>6.0215799834919283E-5</v>
      </c>
      <c r="S20">
        <f>'Pre ISIC Split DLIM'!S20</f>
        <v>5.0000000000000001E-3</v>
      </c>
      <c r="T20">
        <f>'Pre ISIC Split DLIM'!T20</f>
        <v>6.0000000000000001E-3</v>
      </c>
      <c r="U20">
        <f>'Pre ISIC Split DLIM'!U20</f>
        <v>5.0000000000000001E-3</v>
      </c>
      <c r="V20">
        <f>'Pre ISIC Split DLIM'!V20</f>
        <v>4.0000000000000001E-3</v>
      </c>
      <c r="W20">
        <f>'Pre ISIC Split DLIM'!W20</f>
        <v>4.0000000000000001E-3</v>
      </c>
      <c r="X20">
        <f>'Pre ISIC Split DLIM'!X20</f>
        <v>4.0000000000000001E-3</v>
      </c>
      <c r="Y20">
        <f>'Pre ISIC Split DLIM'!Y20</f>
        <v>1.0129999999999999</v>
      </c>
      <c r="Z20">
        <f>'Pre ISIC Split DLIM'!Z20</f>
        <v>2.1649208873101154E-4</v>
      </c>
      <c r="AA20">
        <f>'Pre ISIC Split DLIM'!AA20</f>
        <v>1.0660787973800047E-6</v>
      </c>
      <c r="AB20">
        <f>'Pre ISIC Split DLIM'!AB20</f>
        <v>2E-3</v>
      </c>
      <c r="AC20">
        <f>'Pre ISIC Split DLIM'!AC20</f>
        <v>3.0000000000000001E-3</v>
      </c>
      <c r="AD20">
        <f>'Pre ISIC Split DLIM'!AD20</f>
        <v>1E-3</v>
      </c>
      <c r="AE20">
        <f>'Pre ISIC Split DLIM'!AE20</f>
        <v>1E-3</v>
      </c>
      <c r="AF20">
        <f>'Pre ISIC Split DLIM'!AF20</f>
        <v>2E-3</v>
      </c>
      <c r="AG20">
        <f>'Pre ISIC Split DLIM'!AG20</f>
        <v>6.0000000000000001E-3</v>
      </c>
      <c r="AH20">
        <f>'Pre ISIC Split DLIM'!AH20</f>
        <v>2E-3</v>
      </c>
      <c r="AI20">
        <f>'Pre ISIC Split DLIM'!AI20</f>
        <v>2E-3</v>
      </c>
      <c r="AJ20">
        <f>'Pre ISIC Split DLIM'!AJ20</f>
        <v>2E-3</v>
      </c>
      <c r="AK20">
        <f>'Pre ISIC Split DLIM'!AK20</f>
        <v>0</v>
      </c>
      <c r="AL20">
        <f>'Pre ISIC Split DLIM'!AL20</f>
        <v>1E-3</v>
      </c>
      <c r="AM20">
        <f>'Pre ISIC Split DLIM'!AM20</f>
        <v>3.0000000000000001E-3</v>
      </c>
      <c r="AN20">
        <f>'Pre ISIC Split DLIM'!AN20</f>
        <v>2E-3</v>
      </c>
      <c r="AO20">
        <f>'Pre ISIC Split DLIM'!AO20</f>
        <v>7.0000000000000001E-3</v>
      </c>
      <c r="AP20">
        <f>'Pre ISIC Split DLIM'!AP20</f>
        <v>3.0000000000000001E-3</v>
      </c>
      <c r="AQ20">
        <f>'Pre ISIC Split DLIM'!AQ20</f>
        <v>0</v>
      </c>
    </row>
    <row r="21" spans="1:43">
      <c r="A21" t="str">
        <f>'Pre ISIC Split DLIM'!A21</f>
        <v>ISIC 27</v>
      </c>
      <c r="B21">
        <f>'Pre ISIC Split DLIM'!B21</f>
        <v>1E-3</v>
      </c>
      <c r="C21">
        <f>'Pre ISIC Split DLIM'!C21</f>
        <v>1.4417714738731876E-5</v>
      </c>
      <c r="D21">
        <f>'Pre ISIC Split DLIM'!D21</f>
        <v>6.7967770834819364E-5</v>
      </c>
      <c r="E21">
        <f>'Pre ISIC Split DLIM'!E21</f>
        <v>5.0000000000000001E-3</v>
      </c>
      <c r="F21">
        <f>'Pre ISIC Split DLIM'!F21</f>
        <v>0.01</v>
      </c>
      <c r="G21">
        <f>'Pre ISIC Split DLIM'!G21</f>
        <v>2E-3</v>
      </c>
      <c r="H21">
        <f>'Pre ISIC Split DLIM'!H21</f>
        <v>7.0000000000000001E-3</v>
      </c>
      <c r="I21">
        <f>'Pre ISIC Split DLIM'!I21</f>
        <v>4.0000000000000001E-3</v>
      </c>
      <c r="J21">
        <f>'Pre ISIC Split DLIM'!J21</f>
        <v>5.0000000000000001E-3</v>
      </c>
      <c r="K21">
        <f>'Pre ISIC Split DLIM'!K21</f>
        <v>1E-3</v>
      </c>
      <c r="L21">
        <f>'Pre ISIC Split DLIM'!L21</f>
        <v>2E-3</v>
      </c>
      <c r="M21">
        <f>'Pre ISIC Split DLIM'!M21</f>
        <v>2E-3</v>
      </c>
      <c r="N21">
        <f>'Pre ISIC Split DLIM'!N21</f>
        <v>2E-3</v>
      </c>
      <c r="O21">
        <f>'Pre ISIC Split DLIM'!O21</f>
        <v>6.3703966295925013E-5</v>
      </c>
      <c r="P21">
        <f>'Pre ISIC Split DLIM'!P21</f>
        <v>5.4815384064838027E-7</v>
      </c>
      <c r="Q21">
        <f>'Pre ISIC Split DLIM'!Q21</f>
        <v>2.309313758459709E-3</v>
      </c>
      <c r="R21">
        <f>'Pre ISIC Split DLIM'!R21</f>
        <v>2.5418880730635797E-4</v>
      </c>
      <c r="S21">
        <f>'Pre ISIC Split DLIM'!S21</f>
        <v>5.0000000000000001E-3</v>
      </c>
      <c r="T21">
        <f>'Pre ISIC Split DLIM'!T21</f>
        <v>6.0000000000000001E-3</v>
      </c>
      <c r="U21">
        <f>'Pre ISIC Split DLIM'!U21</f>
        <v>5.0000000000000001E-3</v>
      </c>
      <c r="V21">
        <f>'Pre ISIC Split DLIM'!V21</f>
        <v>4.0000000000000001E-3</v>
      </c>
      <c r="W21">
        <f>'Pre ISIC Split DLIM'!W21</f>
        <v>4.0000000000000001E-3</v>
      </c>
      <c r="X21">
        <f>'Pre ISIC Split DLIM'!X21</f>
        <v>4.0000000000000001E-3</v>
      </c>
      <c r="Y21">
        <f>'Pre ISIC Split DLIM'!Y21</f>
        <v>1.0129999999999999</v>
      </c>
      <c r="Z21">
        <f>'Pre ISIC Split DLIM'!Z21</f>
        <v>3.4546211770939972E-3</v>
      </c>
      <c r="AA21">
        <f>'Pre ISIC Split DLIM'!AA21</f>
        <v>3.0258490295271782E-6</v>
      </c>
      <c r="AB21">
        <f>'Pre ISIC Split DLIM'!AB21</f>
        <v>2E-3</v>
      </c>
      <c r="AC21">
        <f>'Pre ISIC Split DLIM'!AC21</f>
        <v>3.0000000000000001E-3</v>
      </c>
      <c r="AD21">
        <f>'Pre ISIC Split DLIM'!AD21</f>
        <v>1E-3</v>
      </c>
      <c r="AE21">
        <f>'Pre ISIC Split DLIM'!AE21</f>
        <v>1E-3</v>
      </c>
      <c r="AF21">
        <f>'Pre ISIC Split DLIM'!AF21</f>
        <v>2E-3</v>
      </c>
      <c r="AG21">
        <f>'Pre ISIC Split DLIM'!AG21</f>
        <v>6.0000000000000001E-3</v>
      </c>
      <c r="AH21">
        <f>'Pre ISIC Split DLIM'!AH21</f>
        <v>2E-3</v>
      </c>
      <c r="AI21">
        <f>'Pre ISIC Split DLIM'!AI21</f>
        <v>2E-3</v>
      </c>
      <c r="AJ21">
        <f>'Pre ISIC Split DLIM'!AJ21</f>
        <v>2E-3</v>
      </c>
      <c r="AK21">
        <f>'Pre ISIC Split DLIM'!AK21</f>
        <v>0</v>
      </c>
      <c r="AL21">
        <f>'Pre ISIC Split DLIM'!AL21</f>
        <v>1E-3</v>
      </c>
      <c r="AM21">
        <f>'Pre ISIC Split DLIM'!AM21</f>
        <v>3.0000000000000001E-3</v>
      </c>
      <c r="AN21">
        <f>'Pre ISIC Split DLIM'!AN21</f>
        <v>2E-3</v>
      </c>
      <c r="AO21">
        <f>'Pre ISIC Split DLIM'!AO21</f>
        <v>7.0000000000000001E-3</v>
      </c>
      <c r="AP21">
        <f>'Pre ISIC Split DLIM'!AP21</f>
        <v>2E-3</v>
      </c>
      <c r="AQ21">
        <f>'Pre ISIC Split DLIM'!AQ21</f>
        <v>0</v>
      </c>
    </row>
    <row r="22" spans="1:43">
      <c r="A22" t="str">
        <f>'Pre ISIC Split DLIM'!A22</f>
        <v>ISIC 28</v>
      </c>
      <c r="B22">
        <f>'Pre ISIC Split DLIM'!B22</f>
        <v>1E-3</v>
      </c>
      <c r="C22">
        <f>'Pre ISIC Split DLIM'!C22</f>
        <v>7.5909760419073298E-5</v>
      </c>
      <c r="D22">
        <f>'Pre ISIC Split DLIM'!D22</f>
        <v>1.6671159218851676E-6</v>
      </c>
      <c r="E22">
        <f>'Pre ISIC Split DLIM'!E22</f>
        <v>5.0000000000000001E-3</v>
      </c>
      <c r="F22">
        <f>'Pre ISIC Split DLIM'!F22</f>
        <v>0.01</v>
      </c>
      <c r="G22">
        <f>'Pre ISIC Split DLIM'!G22</f>
        <v>2E-3</v>
      </c>
      <c r="H22">
        <f>'Pre ISIC Split DLIM'!H22</f>
        <v>7.0000000000000001E-3</v>
      </c>
      <c r="I22">
        <f>'Pre ISIC Split DLIM'!I22</f>
        <v>4.0000000000000001E-3</v>
      </c>
      <c r="J22">
        <f>'Pre ISIC Split DLIM'!J22</f>
        <v>5.0000000000000001E-3</v>
      </c>
      <c r="K22">
        <f>'Pre ISIC Split DLIM'!K22</f>
        <v>1E-3</v>
      </c>
      <c r="L22">
        <f>'Pre ISIC Split DLIM'!L22</f>
        <v>2E-3</v>
      </c>
      <c r="M22">
        <f>'Pre ISIC Split DLIM'!M22</f>
        <v>2E-3</v>
      </c>
      <c r="N22">
        <f>'Pre ISIC Split DLIM'!N22</f>
        <v>2E-3</v>
      </c>
      <c r="O22">
        <f>'Pre ISIC Split DLIM'!O22</f>
        <v>5.0639586845886827E-4</v>
      </c>
      <c r="P22">
        <f>'Pre ISIC Split DLIM'!P22</f>
        <v>2.2211960612876808E-6</v>
      </c>
      <c r="Q22">
        <f>'Pre ISIC Split DLIM'!Q22</f>
        <v>3.2585239146670831E-3</v>
      </c>
      <c r="R22">
        <f>'Pre ISIC Split DLIM'!R22</f>
        <v>1.1626235706453925E-3</v>
      </c>
      <c r="S22">
        <f>'Pre ISIC Split DLIM'!S22</f>
        <v>5.0000000000000001E-3</v>
      </c>
      <c r="T22">
        <f>'Pre ISIC Split DLIM'!T22</f>
        <v>6.0000000000000001E-3</v>
      </c>
      <c r="U22">
        <f>'Pre ISIC Split DLIM'!U22</f>
        <v>5.0000000000000001E-3</v>
      </c>
      <c r="V22">
        <f>'Pre ISIC Split DLIM'!V22</f>
        <v>4.0000000000000001E-3</v>
      </c>
      <c r="W22">
        <f>'Pre ISIC Split DLIM'!W22</f>
        <v>4.0000000000000001E-3</v>
      </c>
      <c r="X22">
        <f>'Pre ISIC Split DLIM'!X22</f>
        <v>4.0000000000000001E-3</v>
      </c>
      <c r="Y22">
        <f>'Pre ISIC Split DLIM'!Y22</f>
        <v>1.0129999999999999</v>
      </c>
      <c r="Z22">
        <f>'Pre ISIC Split DLIM'!Z22</f>
        <v>1.0823644868549936E-4</v>
      </c>
      <c r="AA22">
        <f>'Pre ISIC Split DLIM'!AA22</f>
        <v>2.7690449700934965E-5</v>
      </c>
      <c r="AB22">
        <f>'Pre ISIC Split DLIM'!AB22</f>
        <v>2E-3</v>
      </c>
      <c r="AC22">
        <f>'Pre ISIC Split DLIM'!AC22</f>
        <v>3.0000000000000001E-3</v>
      </c>
      <c r="AD22">
        <f>'Pre ISIC Split DLIM'!AD22</f>
        <v>1E-3</v>
      </c>
      <c r="AE22">
        <f>'Pre ISIC Split DLIM'!AE22</f>
        <v>1E-3</v>
      </c>
      <c r="AF22">
        <f>'Pre ISIC Split DLIM'!AF22</f>
        <v>2E-3</v>
      </c>
      <c r="AG22">
        <f>'Pre ISIC Split DLIM'!AG22</f>
        <v>6.0000000000000001E-3</v>
      </c>
      <c r="AH22">
        <f>'Pre ISIC Split DLIM'!AH22</f>
        <v>2E-3</v>
      </c>
      <c r="AI22">
        <f>'Pre ISIC Split DLIM'!AI22</f>
        <v>2E-3</v>
      </c>
      <c r="AJ22">
        <f>'Pre ISIC Split DLIM'!AJ22</f>
        <v>2E-3</v>
      </c>
      <c r="AK22">
        <f>'Pre ISIC Split DLIM'!AK22</f>
        <v>0</v>
      </c>
      <c r="AL22">
        <f>'Pre ISIC Split DLIM'!AL22</f>
        <v>1E-3</v>
      </c>
      <c r="AM22">
        <f>'Pre ISIC Split DLIM'!AM22</f>
        <v>3.0000000000000001E-3</v>
      </c>
      <c r="AN22">
        <f>'Pre ISIC Split DLIM'!AN22</f>
        <v>2E-3</v>
      </c>
      <c r="AO22">
        <f>'Pre ISIC Split DLIM'!AO22</f>
        <v>7.0000000000000001E-3</v>
      </c>
      <c r="AP22">
        <f>'Pre ISIC Split DLIM'!AP22</f>
        <v>1E-3</v>
      </c>
      <c r="AQ22">
        <f>'Pre ISIC Split DLIM'!AQ22</f>
        <v>0</v>
      </c>
    </row>
    <row r="23" spans="1:43">
      <c r="A23" t="str">
        <f>'Pre ISIC Split DLIM'!A23</f>
        <v>ISIC 29</v>
      </c>
      <c r="B23">
        <f>'Pre ISIC Split DLIM'!B23</f>
        <v>2E-3</v>
      </c>
      <c r="C23">
        <f>'Pre ISIC Split DLIM'!C23</f>
        <v>2.4006463640695571E-6</v>
      </c>
      <c r="D23">
        <f>'Pre ISIC Split DLIM'!D23</f>
        <v>1.0125381301646018E-7</v>
      </c>
      <c r="E23">
        <f>'Pre ISIC Split DLIM'!E23</f>
        <v>3.0000000000000001E-3</v>
      </c>
      <c r="F23">
        <f>'Pre ISIC Split DLIM'!F23</f>
        <v>4.0000000000000001E-3</v>
      </c>
      <c r="G23">
        <f>'Pre ISIC Split DLIM'!G23</f>
        <v>3.0000000000000001E-3</v>
      </c>
      <c r="H23">
        <f>'Pre ISIC Split DLIM'!H23</f>
        <v>5.0000000000000001E-3</v>
      </c>
      <c r="I23">
        <f>'Pre ISIC Split DLIM'!I23</f>
        <v>3.0000000000000001E-3</v>
      </c>
      <c r="J23">
        <f>'Pre ISIC Split DLIM'!J23</f>
        <v>3.0000000000000001E-3</v>
      </c>
      <c r="K23">
        <f>'Pre ISIC Split DLIM'!K23</f>
        <v>2E-3</v>
      </c>
      <c r="L23">
        <f>'Pre ISIC Split DLIM'!L23</f>
        <v>3.0000000000000001E-3</v>
      </c>
      <c r="M23">
        <f>'Pre ISIC Split DLIM'!M23</f>
        <v>3.0000000000000001E-3</v>
      </c>
      <c r="N23">
        <f>'Pre ISIC Split DLIM'!N23</f>
        <v>6.0000000000000001E-3</v>
      </c>
      <c r="O23">
        <f>'Pre ISIC Split DLIM'!O23</f>
        <v>3.8159929812361557E-5</v>
      </c>
      <c r="P23">
        <f>'Pre ISIC Split DLIM'!P23</f>
        <v>4.9517611765957414E-8</v>
      </c>
      <c r="Q23">
        <f>'Pre ISIC Split DLIM'!Q23</f>
        <v>2.1201444478028745E-4</v>
      </c>
      <c r="R23">
        <f>'Pre ISIC Split DLIM'!R23</f>
        <v>6.8950480809653697E-5</v>
      </c>
      <c r="S23">
        <f>'Pre ISIC Split DLIM'!S23</f>
        <v>6.0000000000000001E-3</v>
      </c>
      <c r="T23">
        <f>'Pre ISIC Split DLIM'!T23</f>
        <v>5.0000000000000001E-3</v>
      </c>
      <c r="U23">
        <f>'Pre ISIC Split DLIM'!U23</f>
        <v>8.0000000000000002E-3</v>
      </c>
      <c r="V23">
        <f>'Pre ISIC Split DLIM'!V23</f>
        <v>8.0000000000000002E-3</v>
      </c>
      <c r="W23">
        <f>'Pre ISIC Split DLIM'!W23</f>
        <v>1.0629999999999999</v>
      </c>
      <c r="X23">
        <f>'Pre ISIC Split DLIM'!X23</f>
        <v>8.9999999999999993E-3</v>
      </c>
      <c r="Y23">
        <f>'Pre ISIC Split DLIM'!Y23</f>
        <v>7.0000000000000001E-3</v>
      </c>
      <c r="Z23">
        <f>'Pre ISIC Split DLIM'!Z23</f>
        <v>1.3827780042497114E-5</v>
      </c>
      <c r="AA23">
        <f>'Pre ISIC Split DLIM'!AA23</f>
        <v>1.3841699017128574E-6</v>
      </c>
      <c r="AB23">
        <f>'Pre ISIC Split DLIM'!AB23</f>
        <v>3.0000000000000001E-3</v>
      </c>
      <c r="AC23">
        <f>'Pre ISIC Split DLIM'!AC23</f>
        <v>5.0000000000000001E-3</v>
      </c>
      <c r="AD23">
        <f>'Pre ISIC Split DLIM'!AD23</f>
        <v>2E-3</v>
      </c>
      <c r="AE23">
        <f>'Pre ISIC Split DLIM'!AE23</f>
        <v>7.0000000000000001E-3</v>
      </c>
      <c r="AF23">
        <f>'Pre ISIC Split DLIM'!AF23</f>
        <v>2E-3</v>
      </c>
      <c r="AG23">
        <f>'Pre ISIC Split DLIM'!AG23</f>
        <v>4.0000000000000001E-3</v>
      </c>
      <c r="AH23">
        <f>'Pre ISIC Split DLIM'!AH23</f>
        <v>2E-3</v>
      </c>
      <c r="AI23">
        <f>'Pre ISIC Split DLIM'!AI23</f>
        <v>2E-3</v>
      </c>
      <c r="AJ23">
        <f>'Pre ISIC Split DLIM'!AJ23</f>
        <v>1E-3</v>
      </c>
      <c r="AK23">
        <f>'Pre ISIC Split DLIM'!AK23</f>
        <v>1E-3</v>
      </c>
      <c r="AL23">
        <f>'Pre ISIC Split DLIM'!AL23</f>
        <v>1E-3</v>
      </c>
      <c r="AM23">
        <f>'Pre ISIC Split DLIM'!AM23</f>
        <v>2E-3</v>
      </c>
      <c r="AN23">
        <f>'Pre ISIC Split DLIM'!AN23</f>
        <v>1E-3</v>
      </c>
      <c r="AO23">
        <f>'Pre ISIC Split DLIM'!AO23</f>
        <v>2E-3</v>
      </c>
      <c r="AP23">
        <f>'Pre ISIC Split DLIM'!AP23</f>
        <v>2E-3</v>
      </c>
      <c r="AQ23">
        <f>'Pre ISIC Split DLIM'!AQ23</f>
        <v>0</v>
      </c>
    </row>
    <row r="24" spans="1:43">
      <c r="A24" t="str">
        <f>'Pre ISIC Split DLIM'!A24</f>
        <v>ISIC 30</v>
      </c>
      <c r="B24">
        <f>'Pre ISIC Split DLIM'!B24</f>
        <v>0</v>
      </c>
      <c r="C24">
        <f>'Pre ISIC Split DLIM'!C24</f>
        <v>1.1002459396472104E-6</v>
      </c>
      <c r="D24">
        <f>'Pre ISIC Split DLIM'!D24</f>
        <v>3.659365021188784E-9</v>
      </c>
      <c r="E24">
        <f>'Pre ISIC Split DLIM'!E24</f>
        <v>5.0000000000000001E-3</v>
      </c>
      <c r="F24">
        <f>'Pre ISIC Split DLIM'!F24</f>
        <v>0.01</v>
      </c>
      <c r="G24">
        <f>'Pre ISIC Split DLIM'!G24</f>
        <v>2E-3</v>
      </c>
      <c r="H24">
        <f>'Pre ISIC Split DLIM'!H24</f>
        <v>7.0000000000000001E-3</v>
      </c>
      <c r="I24">
        <f>'Pre ISIC Split DLIM'!I24</f>
        <v>4.0000000000000001E-3</v>
      </c>
      <c r="J24">
        <f>'Pre ISIC Split DLIM'!J24</f>
        <v>5.0000000000000001E-3</v>
      </c>
      <c r="K24">
        <f>'Pre ISIC Split DLIM'!K24</f>
        <v>1E-3</v>
      </c>
      <c r="L24">
        <f>'Pre ISIC Split DLIM'!L24</f>
        <v>2E-3</v>
      </c>
      <c r="M24">
        <f>'Pre ISIC Split DLIM'!M24</f>
        <v>2E-3</v>
      </c>
      <c r="N24">
        <f>'Pre ISIC Split DLIM'!N24</f>
        <v>0</v>
      </c>
      <c r="O24">
        <f>'Pre ISIC Split DLIM'!O24</f>
        <v>8.7967193487722106E-7</v>
      </c>
      <c r="P24">
        <f>'Pre ISIC Split DLIM'!P24</f>
        <v>7.6714621618285702E-8</v>
      </c>
      <c r="Q24">
        <f>'Pre ISIC Split DLIM'!Q24</f>
        <v>9.406840309211709E-6</v>
      </c>
      <c r="R24">
        <f>'Pre ISIC Split DLIM'!R24</f>
        <v>1.1967405561031096E-6</v>
      </c>
      <c r="S24">
        <f>'Pre ISIC Split DLIM'!S24</f>
        <v>5.0000000000000001E-3</v>
      </c>
      <c r="T24">
        <f>'Pre ISIC Split DLIM'!T24</f>
        <v>6.0000000000000001E-3</v>
      </c>
      <c r="U24">
        <f>'Pre ISIC Split DLIM'!U24</f>
        <v>5.0000000000000001E-3</v>
      </c>
      <c r="V24">
        <f>'Pre ISIC Split DLIM'!V24</f>
        <v>4.0000000000000001E-3</v>
      </c>
      <c r="W24">
        <f>'Pre ISIC Split DLIM'!W24</f>
        <v>4.0000000000000001E-3</v>
      </c>
      <c r="X24">
        <f>'Pre ISIC Split DLIM'!X24</f>
        <v>4.0000000000000001E-3</v>
      </c>
      <c r="Y24">
        <f>'Pre ISIC Split DLIM'!Y24</f>
        <v>1.0129999999999999</v>
      </c>
      <c r="Z24">
        <f>'Pre ISIC Split DLIM'!Z24</f>
        <v>2.9560637863347141E-7</v>
      </c>
      <c r="AA24">
        <f>'Pre ISIC Split DLIM'!AA24</f>
        <v>3.5146923586063237E-7</v>
      </c>
      <c r="AB24">
        <f>'Pre ISIC Split DLIM'!AB24</f>
        <v>2E-3</v>
      </c>
      <c r="AC24">
        <f>'Pre ISIC Split DLIM'!AC24</f>
        <v>3.0000000000000001E-3</v>
      </c>
      <c r="AD24">
        <f>'Pre ISIC Split DLIM'!AD24</f>
        <v>1E-3</v>
      </c>
      <c r="AE24">
        <f>'Pre ISIC Split DLIM'!AE24</f>
        <v>0</v>
      </c>
      <c r="AF24">
        <f>'Pre ISIC Split DLIM'!AF24</f>
        <v>2E-3</v>
      </c>
      <c r="AG24">
        <f>'Pre ISIC Split DLIM'!AG24</f>
        <v>6.0000000000000001E-3</v>
      </c>
      <c r="AH24">
        <f>'Pre ISIC Split DLIM'!AH24</f>
        <v>2E-3</v>
      </c>
      <c r="AI24">
        <f>'Pre ISIC Split DLIM'!AI24</f>
        <v>2E-3</v>
      </c>
      <c r="AJ24">
        <f>'Pre ISIC Split DLIM'!AJ24</f>
        <v>2E-3</v>
      </c>
      <c r="AK24">
        <f>'Pre ISIC Split DLIM'!AK24</f>
        <v>0</v>
      </c>
      <c r="AL24">
        <f>'Pre ISIC Split DLIM'!AL24</f>
        <v>0</v>
      </c>
      <c r="AM24">
        <f>'Pre ISIC Split DLIM'!AM24</f>
        <v>3.0000000000000001E-3</v>
      </c>
      <c r="AN24">
        <f>'Pre ISIC Split DLIM'!AN24</f>
        <v>2E-3</v>
      </c>
      <c r="AO24">
        <f>'Pre ISIC Split DLIM'!AO24</f>
        <v>7.0000000000000001E-3</v>
      </c>
      <c r="AP24">
        <f>'Pre ISIC Split DLIM'!AP24</f>
        <v>0</v>
      </c>
      <c r="AQ24">
        <f>'Pre ISIC Split DLIM'!AQ24</f>
        <v>0</v>
      </c>
    </row>
    <row r="25" spans="1:43">
      <c r="A25" t="str">
        <f>'Pre ISIC Split DLIM'!A25</f>
        <v>ISIC 31T33</v>
      </c>
      <c r="B25">
        <f>'Pre ISIC Split DLIM'!B25</f>
        <v>1E-3</v>
      </c>
      <c r="C25">
        <f>'Pre ISIC Split DLIM'!C25</f>
        <v>3.3268137198467147E-5</v>
      </c>
      <c r="D25">
        <f>'Pre ISIC Split DLIM'!D25</f>
        <v>2.3447305542230469E-7</v>
      </c>
      <c r="E25">
        <f>'Pre ISIC Split DLIM'!E25</f>
        <v>5.0000000000000001E-3</v>
      </c>
      <c r="F25">
        <f>'Pre ISIC Split DLIM'!F25</f>
        <v>0.01</v>
      </c>
      <c r="G25">
        <f>'Pre ISIC Split DLIM'!G25</f>
        <v>2E-3</v>
      </c>
      <c r="H25">
        <f>'Pre ISIC Split DLIM'!H25</f>
        <v>7.0000000000000001E-3</v>
      </c>
      <c r="I25">
        <f>'Pre ISIC Split DLIM'!I25</f>
        <v>4.0000000000000001E-3</v>
      </c>
      <c r="J25">
        <f>'Pre ISIC Split DLIM'!J25</f>
        <v>5.0000000000000001E-3</v>
      </c>
      <c r="K25">
        <f>'Pre ISIC Split DLIM'!K25</f>
        <v>1E-3</v>
      </c>
      <c r="L25">
        <f>'Pre ISIC Split DLIM'!L25</f>
        <v>2E-3</v>
      </c>
      <c r="M25">
        <f>'Pre ISIC Split DLIM'!M25</f>
        <v>2E-3</v>
      </c>
      <c r="N25">
        <f>'Pre ISIC Split DLIM'!N25</f>
        <v>3.0000000000000001E-3</v>
      </c>
      <c r="O25">
        <f>'Pre ISIC Split DLIM'!O25</f>
        <v>3.2458113021720068E-5</v>
      </c>
      <c r="P25">
        <f>'Pre ISIC Split DLIM'!P25</f>
        <v>3.2737863972029363E-7</v>
      </c>
      <c r="Q25">
        <f>'Pre ISIC Split DLIM'!Q25</f>
        <v>1.4623469642132016E-4</v>
      </c>
      <c r="R25">
        <f>'Pre ISIC Split DLIM'!R25</f>
        <v>4.6006480032783481E-5</v>
      </c>
      <c r="S25">
        <f>'Pre ISIC Split DLIM'!S25</f>
        <v>5.0000000000000001E-3</v>
      </c>
      <c r="T25">
        <f>'Pre ISIC Split DLIM'!T25</f>
        <v>6.0000000000000001E-3</v>
      </c>
      <c r="U25">
        <f>'Pre ISIC Split DLIM'!U25</f>
        <v>5.0000000000000001E-3</v>
      </c>
      <c r="V25">
        <f>'Pre ISIC Split DLIM'!V25</f>
        <v>4.0000000000000001E-3</v>
      </c>
      <c r="W25">
        <f>'Pre ISIC Split DLIM'!W25</f>
        <v>4.0000000000000001E-3</v>
      </c>
      <c r="X25">
        <f>'Pre ISIC Split DLIM'!X25</f>
        <v>4.0000000000000001E-3</v>
      </c>
      <c r="Y25">
        <f>'Pre ISIC Split DLIM'!Y25</f>
        <v>1.0129999999999999</v>
      </c>
      <c r="Z25">
        <f>'Pre ISIC Split DLIM'!Z25</f>
        <v>1.9642907447589417E-4</v>
      </c>
      <c r="AA25">
        <f>'Pre ISIC Split DLIM'!AA25</f>
        <v>1.5341179376122352E-6</v>
      </c>
      <c r="AB25">
        <f>'Pre ISIC Split DLIM'!AB25</f>
        <v>2E-3</v>
      </c>
      <c r="AC25">
        <f>'Pre ISIC Split DLIM'!AC25</f>
        <v>3.0000000000000001E-3</v>
      </c>
      <c r="AD25">
        <f>'Pre ISIC Split DLIM'!AD25</f>
        <v>1E-3</v>
      </c>
      <c r="AE25">
        <f>'Pre ISIC Split DLIM'!AE25</f>
        <v>1E-3</v>
      </c>
      <c r="AF25">
        <f>'Pre ISIC Split DLIM'!AF25</f>
        <v>2E-3</v>
      </c>
      <c r="AG25">
        <f>'Pre ISIC Split DLIM'!AG25</f>
        <v>6.0000000000000001E-3</v>
      </c>
      <c r="AH25">
        <f>'Pre ISIC Split DLIM'!AH25</f>
        <v>2E-3</v>
      </c>
      <c r="AI25">
        <f>'Pre ISIC Split DLIM'!AI25</f>
        <v>2E-3</v>
      </c>
      <c r="AJ25">
        <f>'Pre ISIC Split DLIM'!AJ25</f>
        <v>2E-3</v>
      </c>
      <c r="AK25">
        <f>'Pre ISIC Split DLIM'!AK25</f>
        <v>0</v>
      </c>
      <c r="AL25">
        <f>'Pre ISIC Split DLIM'!AL25</f>
        <v>1E-3</v>
      </c>
      <c r="AM25">
        <f>'Pre ISIC Split DLIM'!AM25</f>
        <v>3.0000000000000001E-3</v>
      </c>
      <c r="AN25">
        <f>'Pre ISIC Split DLIM'!AN25</f>
        <v>2E-3</v>
      </c>
      <c r="AO25">
        <f>'Pre ISIC Split DLIM'!AO25</f>
        <v>7.0000000000000001E-3</v>
      </c>
      <c r="AP25">
        <f>'Pre ISIC Split DLIM'!AP25</f>
        <v>1E-3</v>
      </c>
      <c r="AQ25">
        <f>'Pre ISIC Split DLIM'!AQ25</f>
        <v>0</v>
      </c>
    </row>
    <row r="26" spans="1:43">
      <c r="A26" t="str">
        <f>'Pre ISIC Split DLIM'!A26</f>
        <v>ISIC 351</v>
      </c>
      <c r="B26">
        <f>'Pre ISIC Split DLIM'!B26</f>
        <v>8.1455039728593845E-4</v>
      </c>
      <c r="C26">
        <f>'Pre ISIC Split DLIM'!C26</f>
        <v>2.4984827608037955E-5</v>
      </c>
      <c r="D26">
        <f>'Pre ISIC Split DLIM'!D26</f>
        <v>7.6635950355069828E-6</v>
      </c>
      <c r="E26">
        <f>'Pre ISIC Split DLIM'!E26</f>
        <v>1.1123103746946038E-5</v>
      </c>
      <c r="F26">
        <f>'Pre ISIC Split DLIM'!F26</f>
        <v>0</v>
      </c>
      <c r="G26">
        <f>'Pre ISIC Split DLIM'!G26</f>
        <v>1.6830321067078031E-3</v>
      </c>
      <c r="H26">
        <f>'Pre ISIC Split DLIM'!H26</f>
        <v>1.9679208562877837E-4</v>
      </c>
      <c r="I26">
        <f>'Pre ISIC Split DLIM'!I26</f>
        <v>1.5066903735810273E-4</v>
      </c>
      <c r="J26">
        <f>'Pre ISIC Split DLIM'!J26</f>
        <v>3.2239411323330331E-3</v>
      </c>
      <c r="K26">
        <f>'Pre ISIC Split DLIM'!K26</f>
        <v>3.7648361363043997E-4</v>
      </c>
      <c r="L26">
        <f>'Pre ISIC Split DLIM'!L26</f>
        <v>1.7425087048334655E-2</v>
      </c>
      <c r="M26">
        <f>'Pre ISIC Split DLIM'!M26</f>
        <v>8.3348331504834294E-3</v>
      </c>
      <c r="N26">
        <f>'Pre ISIC Split DLIM'!N26</f>
        <v>1.970492461372049E-3</v>
      </c>
      <c r="O26">
        <f>'Pre ISIC Split DLIM'!O26</f>
        <v>8.454054336361202E-4</v>
      </c>
      <c r="P26">
        <f>'Pre ISIC Split DLIM'!P26</f>
        <v>4.1607028086128221E-5</v>
      </c>
      <c r="Q26">
        <f>'Pre ISIC Split DLIM'!Q26</f>
        <v>1.7639913627395549E-3</v>
      </c>
      <c r="R26">
        <f>'Pre ISIC Split DLIM'!R26</f>
        <v>9.713093216292128E-4</v>
      </c>
      <c r="S26">
        <f>'Pre ISIC Split DLIM'!S26</f>
        <v>1.4930877483305515E-3</v>
      </c>
      <c r="T26">
        <f>'Pre ISIC Split DLIM'!T26</f>
        <v>1.5891592296116689E-4</v>
      </c>
      <c r="U26">
        <f>'Pre ISIC Split DLIM'!U26</f>
        <v>4.2133327144486661E-4</v>
      </c>
      <c r="V26">
        <f>'Pre ISIC Split DLIM'!V26</f>
        <v>3.5316851465163804E-4</v>
      </c>
      <c r="W26">
        <f>'Pre ISIC Split DLIM'!W26</f>
        <v>7.7258633881785628E-4</v>
      </c>
      <c r="X26">
        <f>'Pre ISIC Split DLIM'!X26</f>
        <v>1.955158114230093E-4</v>
      </c>
      <c r="Y26">
        <f>'Pre ISIC Split DLIM'!Y26</f>
        <v>4.4351561628190589E-4</v>
      </c>
      <c r="Z26">
        <f>'Pre ISIC Split DLIM'!Z26</f>
        <v>1.0005325559083771</v>
      </c>
      <c r="AA26">
        <f>'Pre ISIC Split DLIM'!AA26</f>
        <v>8.4544791824656349E-5</v>
      </c>
      <c r="AB26">
        <f>'Pre ISIC Split DLIM'!AB26</f>
        <v>6.3007624676444051E-5</v>
      </c>
      <c r="AC26">
        <f>'Pre ISIC Split DLIM'!AC26</f>
        <v>1.1162497128683044E-4</v>
      </c>
      <c r="AD26">
        <f>'Pre ISIC Split DLIM'!AD26</f>
        <v>3.055317045855802E-6</v>
      </c>
      <c r="AE26">
        <f>'Pre ISIC Split DLIM'!AE26</f>
        <v>1.2343966789900295E-6</v>
      </c>
      <c r="AF26">
        <f>'Pre ISIC Split DLIM'!AF26</f>
        <v>2.5033086671937543E-5</v>
      </c>
      <c r="AG26">
        <f>'Pre ISIC Split DLIM'!AG26</f>
        <v>0</v>
      </c>
      <c r="AH26">
        <f>'Pre ISIC Split DLIM'!AH26</f>
        <v>5.0039651568895836E-5</v>
      </c>
      <c r="AI26">
        <f>'Pre ISIC Split DLIM'!AI26</f>
        <v>1.083610855531725E-5</v>
      </c>
      <c r="AJ26">
        <f>'Pre ISIC Split DLIM'!AJ26</f>
        <v>2.3247396955338776E-3</v>
      </c>
      <c r="AK26">
        <f>'Pre ISIC Split DLIM'!AK26</f>
        <v>2.9575639708784305E-3</v>
      </c>
      <c r="AL26">
        <f>'Pre ISIC Split DLIM'!AL26</f>
        <v>1.6383511952967918E-4</v>
      </c>
      <c r="AM26">
        <f>'Pre ISIC Split DLIM'!AM26</f>
        <v>5.8910000806811844E-3</v>
      </c>
      <c r="AN26">
        <f>'Pre ISIC Split DLIM'!AN26</f>
        <v>8.5855176661027571E-3</v>
      </c>
      <c r="AO26">
        <f>'Pre ISIC Split DLIM'!AO26</f>
        <v>3.6602232516795611E-3</v>
      </c>
      <c r="AP26">
        <f>'Pre ISIC Split DLIM'!AP26</f>
        <v>3.5234040923470835E-3</v>
      </c>
      <c r="AQ26">
        <f>'Pre ISIC Split DLIM'!AQ26</f>
        <v>7.6495557039476877E-8</v>
      </c>
    </row>
    <row r="27" spans="1:43">
      <c r="A27" t="str">
        <f>'Pre ISIC Split DLIM'!A27</f>
        <v>ISIC 352T353</v>
      </c>
      <c r="B27">
        <f>'Pre ISIC Split DLIM'!B27</f>
        <v>5.839088638944492E-4</v>
      </c>
      <c r="C27">
        <f>'Pre ISIC Split DLIM'!C27</f>
        <v>3.4380077318198589E-5</v>
      </c>
      <c r="D27">
        <f>'Pre ISIC Split DLIM'!D27</f>
        <v>6.3890711334893343E-7</v>
      </c>
      <c r="E27">
        <f>'Pre ISIC Split DLIM'!E27</f>
        <v>1.4021648858595729E-5</v>
      </c>
      <c r="F27">
        <f>'Pre ISIC Split DLIM'!F27</f>
        <v>0</v>
      </c>
      <c r="G27">
        <f>'Pre ISIC Split DLIM'!G27</f>
        <v>8.5511931048722306E-4</v>
      </c>
      <c r="H27">
        <f>'Pre ISIC Split DLIM'!H27</f>
        <v>1.7094468053790226E-4</v>
      </c>
      <c r="I27">
        <f>'Pre ISIC Split DLIM'!I27</f>
        <v>1.357770890671389E-4</v>
      </c>
      <c r="J27">
        <f>'Pre ISIC Split DLIM'!J27</f>
        <v>6.1128821583955823E-4</v>
      </c>
      <c r="K27">
        <f>'Pre ISIC Split DLIM'!K27</f>
        <v>2.5808824792692448E-5</v>
      </c>
      <c r="L27">
        <f>'Pre ISIC Split DLIM'!L27</f>
        <v>4.167477788127605E-3</v>
      </c>
      <c r="M27">
        <f>'Pre ISIC Split DLIM'!M27</f>
        <v>1.9972162784886766E-3</v>
      </c>
      <c r="N27">
        <f>'Pre ISIC Split DLIM'!N27</f>
        <v>1.0254808510697017E-4</v>
      </c>
      <c r="O27">
        <f>'Pre ISIC Split DLIM'!O27</f>
        <v>6.4498735965770414E-5</v>
      </c>
      <c r="P27">
        <f>'Pre ISIC Split DLIM'!P27</f>
        <v>1.5999708750780745E-6</v>
      </c>
      <c r="Q27">
        <f>'Pre ISIC Split DLIM'!Q27</f>
        <v>2.3509601649439121E-4</v>
      </c>
      <c r="R27">
        <f>'Pre ISIC Split DLIM'!R27</f>
        <v>2.0383210549228064E-5</v>
      </c>
      <c r="S27">
        <f>'Pre ISIC Split DLIM'!S27</f>
        <v>2.6066677621743099E-4</v>
      </c>
      <c r="T27">
        <f>'Pre ISIC Split DLIM'!T27</f>
        <v>4.5999950073971113E-5</v>
      </c>
      <c r="U27">
        <f>'Pre ISIC Split DLIM'!U27</f>
        <v>5.7762061918801582E-5</v>
      </c>
      <c r="V27">
        <f>'Pre ISIC Split DLIM'!V27</f>
        <v>4.3501282962499036E-5</v>
      </c>
      <c r="W27">
        <f>'Pre ISIC Split DLIM'!W27</f>
        <v>6.7698581014836179E-5</v>
      </c>
      <c r="X27">
        <f>'Pre ISIC Split DLIM'!X27</f>
        <v>3.0632664959621302E-5</v>
      </c>
      <c r="Y27">
        <f>'Pre ISIC Split DLIM'!Y27</f>
        <v>1.2068292695254826E-4</v>
      </c>
      <c r="Z27">
        <f>'Pre ISIC Split DLIM'!Z27</f>
        <v>1.8989473252189719E-4</v>
      </c>
      <c r="AA27">
        <f>'Pre ISIC Split DLIM'!AA27</f>
        <v>1.0000186918415408</v>
      </c>
      <c r="AB27">
        <f>'Pre ISIC Split DLIM'!AB27</f>
        <v>9.9017559978417671E-6</v>
      </c>
      <c r="AC27">
        <f>'Pre ISIC Split DLIM'!AC27</f>
        <v>2.0573658625206912E-5</v>
      </c>
      <c r="AD27">
        <f>'Pre ISIC Split DLIM'!AD27</f>
        <v>3.7294511601341246E-6</v>
      </c>
      <c r="AE27">
        <f>'Pre ISIC Split DLIM'!AE27</f>
        <v>2.4335094156873207E-6</v>
      </c>
      <c r="AF27">
        <f>'Pre ISIC Split DLIM'!AF27</f>
        <v>9.2048484279898528E-6</v>
      </c>
      <c r="AG27">
        <f>'Pre ISIC Split DLIM'!AG27</f>
        <v>0</v>
      </c>
      <c r="AH27">
        <f>'Pre ISIC Split DLIM'!AH27</f>
        <v>1.2995649643242391E-5</v>
      </c>
      <c r="AI27">
        <f>'Pre ISIC Split DLIM'!AI27</f>
        <v>1.6687675989519713E-5</v>
      </c>
      <c r="AJ27">
        <f>'Pre ISIC Split DLIM'!AJ27</f>
        <v>6.9424752708396919E-5</v>
      </c>
      <c r="AK27">
        <f>'Pre ISIC Split DLIM'!AK27</f>
        <v>8.8588195819912246E-5</v>
      </c>
      <c r="AL27">
        <f>'Pre ISIC Split DLIM'!AL27</f>
        <v>4.6690463415956077E-4</v>
      </c>
      <c r="AM27">
        <f>'Pre ISIC Split DLIM'!AM27</f>
        <v>1.1982274015740284E-3</v>
      </c>
      <c r="AN27">
        <f>'Pre ISIC Split DLIM'!AN27</f>
        <v>9.2929070265860929E-4</v>
      </c>
      <c r="AO27">
        <f>'Pre ISIC Split DLIM'!AO27</f>
        <v>1.0390038503206684E-3</v>
      </c>
      <c r="AP27">
        <f>'Pre ISIC Split DLIM'!AP27</f>
        <v>6.0365445406640277E-4</v>
      </c>
      <c r="AQ27">
        <f>'Pre ISIC Split DLIM'!AQ27</f>
        <v>9.5739845181200943E-8</v>
      </c>
    </row>
    <row r="28" spans="1:43">
      <c r="A28" t="str">
        <f>'Pre ISIC Split DLIM'!A28</f>
        <v>ISIC 36T39</v>
      </c>
      <c r="B28">
        <f>'Pre ISIC Split DLIM'!B28</f>
        <v>9.284684015750048E-6</v>
      </c>
      <c r="C28">
        <f>'Pre ISIC Split DLIM'!C28</f>
        <v>5.8753497493551263E-5</v>
      </c>
      <c r="D28">
        <f>'Pre ISIC Split DLIM'!D28</f>
        <v>4.488188071400612E-6</v>
      </c>
      <c r="E28">
        <f>'Pre ISIC Split DLIM'!E28</f>
        <v>4.0000000000000001E-3</v>
      </c>
      <c r="F28">
        <f>'Pre ISIC Split DLIM'!F28</f>
        <v>2E-3</v>
      </c>
      <c r="G28">
        <f>'Pre ISIC Split DLIM'!G28</f>
        <v>4.0000000000000001E-3</v>
      </c>
      <c r="H28">
        <f>'Pre ISIC Split DLIM'!H28</f>
        <v>2E-3</v>
      </c>
      <c r="I28">
        <f>'Pre ISIC Split DLIM'!I28</f>
        <v>3.0000000000000001E-3</v>
      </c>
      <c r="J28">
        <f>'Pre ISIC Split DLIM'!J28</f>
        <v>3.0000000000000001E-3</v>
      </c>
      <c r="K28">
        <f>'Pre ISIC Split DLIM'!K28</f>
        <v>1E-3</v>
      </c>
      <c r="L28">
        <f>'Pre ISIC Split DLIM'!L28</f>
        <v>3.0000000000000001E-3</v>
      </c>
      <c r="M28">
        <f>'Pre ISIC Split DLIM'!M28</f>
        <v>2E-3</v>
      </c>
      <c r="N28">
        <f>'Pre ISIC Split DLIM'!N28</f>
        <v>1.3025491005389815E-3</v>
      </c>
      <c r="O28">
        <f>'Pre ISIC Split DLIM'!O28</f>
        <v>3.7774547707302249E-4</v>
      </c>
      <c r="P28">
        <f>'Pre ISIC Split DLIM'!P28</f>
        <v>6.3368240188422656E-6</v>
      </c>
      <c r="Q28">
        <f>'Pre ISIC Split DLIM'!Q28</f>
        <v>1.4214730540053827E-4</v>
      </c>
      <c r="R28">
        <f>'Pre ISIC Split DLIM'!R28</f>
        <v>4.3541352612106684E-5</v>
      </c>
      <c r="S28">
        <f>'Pre ISIC Split DLIM'!S28</f>
        <v>4.0000000000000001E-3</v>
      </c>
      <c r="T28">
        <f>'Pre ISIC Split DLIM'!T28</f>
        <v>2E-3</v>
      </c>
      <c r="U28">
        <f>'Pre ISIC Split DLIM'!U28</f>
        <v>4.0000000000000001E-3</v>
      </c>
      <c r="V28">
        <f>'Pre ISIC Split DLIM'!V28</f>
        <v>1E-3</v>
      </c>
      <c r="W28">
        <f>'Pre ISIC Split DLIM'!W28</f>
        <v>2E-3</v>
      </c>
      <c r="X28">
        <f>'Pre ISIC Split DLIM'!X28</f>
        <v>1E-3</v>
      </c>
      <c r="Y28">
        <f>'Pre ISIC Split DLIM'!Y28</f>
        <v>3.0000000000000001E-3</v>
      </c>
      <c r="Z28">
        <f>'Pre ISIC Split DLIM'!Z28</f>
        <v>3.3080587894732497E-5</v>
      </c>
      <c r="AA28">
        <f>'Pre ISIC Split DLIM'!AA28</f>
        <v>7.0337526884356038E-5</v>
      </c>
      <c r="AB28">
        <f>'Pre ISIC Split DLIM'!AB28</f>
        <v>1.0409999999999999</v>
      </c>
      <c r="AC28">
        <f>'Pre ISIC Split DLIM'!AC28</f>
        <v>2E-3</v>
      </c>
      <c r="AD28">
        <f>'Pre ISIC Split DLIM'!AD28</f>
        <v>2E-3</v>
      </c>
      <c r="AE28">
        <f>'Pre ISIC Split DLIM'!AE28</f>
        <v>2.822964595751899E-7</v>
      </c>
      <c r="AF28">
        <f>'Pre ISIC Split DLIM'!AF28</f>
        <v>6.0000000000000001E-3</v>
      </c>
      <c r="AG28">
        <f>'Pre ISIC Split DLIM'!AG28</f>
        <v>1E-3</v>
      </c>
      <c r="AH28">
        <f>'Pre ISIC Split DLIM'!AH28</f>
        <v>0</v>
      </c>
      <c r="AI28">
        <f>'Pre ISIC Split DLIM'!AI28</f>
        <v>1E-3</v>
      </c>
      <c r="AJ28">
        <f>'Pre ISIC Split DLIM'!AJ28</f>
        <v>1E-3</v>
      </c>
      <c r="AK28">
        <f>'Pre ISIC Split DLIM'!AK28</f>
        <v>2E-3</v>
      </c>
      <c r="AL28">
        <f>'Pre ISIC Split DLIM'!AL28</f>
        <v>1.9687554795407152E-5</v>
      </c>
      <c r="AM28">
        <f>'Pre ISIC Split DLIM'!AM28</f>
        <v>4.0000000000000001E-3</v>
      </c>
      <c r="AN28">
        <f>'Pre ISIC Split DLIM'!AN28</f>
        <v>5.0000000000000001E-3</v>
      </c>
      <c r="AO28">
        <f>'Pre ISIC Split DLIM'!AO28</f>
        <v>5.0000000000000001E-3</v>
      </c>
      <c r="AP28">
        <f>'Pre ISIC Split DLIM'!AP28</f>
        <v>4.4860220771896791E-5</v>
      </c>
      <c r="AQ28">
        <f>'Pre ISIC Split DLIM'!AQ28</f>
        <v>0</v>
      </c>
    </row>
    <row r="29" spans="1:43">
      <c r="A29" t="str">
        <f>'Pre ISIC Split DLIM'!A29</f>
        <v>ISIC 41T43</v>
      </c>
      <c r="B29">
        <f>'Pre ISIC Split DLIM'!B29</f>
        <v>2E-3</v>
      </c>
      <c r="C29">
        <f>'Pre ISIC Split DLIM'!C29</f>
        <v>3.790764935906697E-3</v>
      </c>
      <c r="D29">
        <f>'Pre ISIC Split DLIM'!D29</f>
        <v>1.4735990602360104E-6</v>
      </c>
      <c r="E29">
        <f>'Pre ISIC Split DLIM'!E29</f>
        <v>8.9999999999999993E-3</v>
      </c>
      <c r="F29">
        <f>'Pre ISIC Split DLIM'!F29</f>
        <v>0.02</v>
      </c>
      <c r="G29">
        <f>'Pre ISIC Split DLIM'!G29</f>
        <v>2E-3</v>
      </c>
      <c r="H29">
        <f>'Pre ISIC Split DLIM'!H29</f>
        <v>2E-3</v>
      </c>
      <c r="I29">
        <f>'Pre ISIC Split DLIM'!I29</f>
        <v>3.0000000000000001E-3</v>
      </c>
      <c r="J29">
        <f>'Pre ISIC Split DLIM'!J29</f>
        <v>4.0000000000000001E-3</v>
      </c>
      <c r="K29">
        <f>'Pre ISIC Split DLIM'!K29</f>
        <v>2E-3</v>
      </c>
      <c r="L29">
        <f>'Pre ISIC Split DLIM'!L29</f>
        <v>2E-3</v>
      </c>
      <c r="M29">
        <f>'Pre ISIC Split DLIM'!M29</f>
        <v>3.0000000000000001E-3</v>
      </c>
      <c r="N29">
        <f>'Pre ISIC Split DLIM'!N29</f>
        <v>1E-3</v>
      </c>
      <c r="O29">
        <f>'Pre ISIC Split DLIM'!O29</f>
        <v>6.9266180188586461E-5</v>
      </c>
      <c r="P29">
        <f>'Pre ISIC Split DLIM'!P29</f>
        <v>5.638093476976543E-5</v>
      </c>
      <c r="Q29">
        <f>'Pre ISIC Split DLIM'!Q29</f>
        <v>9.583363956675088E-4</v>
      </c>
      <c r="R29">
        <f>'Pre ISIC Split DLIM'!R29</f>
        <v>2.8869621587145506E-4</v>
      </c>
      <c r="S29">
        <f>'Pre ISIC Split DLIM'!S29</f>
        <v>4.0000000000000001E-3</v>
      </c>
      <c r="T29">
        <f>'Pre ISIC Split DLIM'!T29</f>
        <v>1E-3</v>
      </c>
      <c r="U29">
        <f>'Pre ISIC Split DLIM'!U29</f>
        <v>2E-3</v>
      </c>
      <c r="V29">
        <f>'Pre ISIC Split DLIM'!V29</f>
        <v>2E-3</v>
      </c>
      <c r="W29">
        <f>'Pre ISIC Split DLIM'!W29</f>
        <v>2E-3</v>
      </c>
      <c r="X29">
        <f>'Pre ISIC Split DLIM'!X29</f>
        <v>2E-3</v>
      </c>
      <c r="Y29">
        <f>'Pre ISIC Split DLIM'!Y29</f>
        <v>3.0000000000000001E-3</v>
      </c>
      <c r="Z29">
        <f>'Pre ISIC Split DLIM'!Z29</f>
        <v>2.013748313545049E-3</v>
      </c>
      <c r="AA29">
        <f>'Pre ISIC Split DLIM'!AA29</f>
        <v>7.6242122536099356E-5</v>
      </c>
      <c r="AB29">
        <f>'Pre ISIC Split DLIM'!AB29</f>
        <v>2.4E-2</v>
      </c>
      <c r="AC29">
        <f>'Pre ISIC Split DLIM'!AC29</f>
        <v>1.052</v>
      </c>
      <c r="AD29">
        <f>'Pre ISIC Split DLIM'!AD29</f>
        <v>2E-3</v>
      </c>
      <c r="AE29">
        <f>'Pre ISIC Split DLIM'!AE29</f>
        <v>2E-3</v>
      </c>
      <c r="AF29">
        <f>'Pre ISIC Split DLIM'!AF29</f>
        <v>7.0000000000000001E-3</v>
      </c>
      <c r="AG29">
        <f>'Pre ISIC Split DLIM'!AG29</f>
        <v>5.0000000000000001E-3</v>
      </c>
      <c r="AH29">
        <f>'Pre ISIC Split DLIM'!AH29</f>
        <v>1E-3</v>
      </c>
      <c r="AI29">
        <f>'Pre ISIC Split DLIM'!AI29</f>
        <v>4.0000000000000001E-3</v>
      </c>
      <c r="AJ29">
        <f>'Pre ISIC Split DLIM'!AJ29</f>
        <v>3.0000000000000001E-3</v>
      </c>
      <c r="AK29">
        <f>'Pre ISIC Split DLIM'!AK29</f>
        <v>5.0000000000000001E-3</v>
      </c>
      <c r="AL29">
        <f>'Pre ISIC Split DLIM'!AL29</f>
        <v>1E-3</v>
      </c>
      <c r="AM29">
        <f>'Pre ISIC Split DLIM'!AM29</f>
        <v>8.0000000000000002E-3</v>
      </c>
      <c r="AN29">
        <f>'Pre ISIC Split DLIM'!AN29</f>
        <v>5.0000000000000001E-3</v>
      </c>
      <c r="AO29">
        <f>'Pre ISIC Split DLIM'!AO29</f>
        <v>8.9999999999999993E-3</v>
      </c>
      <c r="AP29">
        <f>'Pre ISIC Split DLIM'!AP29</f>
        <v>1E-3</v>
      </c>
      <c r="AQ29">
        <f>'Pre ISIC Split DLIM'!AQ29</f>
        <v>0</v>
      </c>
    </row>
    <row r="30" spans="1:43">
      <c r="A30" t="str">
        <f>'Pre ISIC Split DLIM'!A30</f>
        <v>ISIC 45T47</v>
      </c>
      <c r="B30">
        <f>'Pre ISIC Split DLIM'!B30</f>
        <v>0.106</v>
      </c>
      <c r="C30">
        <f>'Pre ISIC Split DLIM'!C30</f>
        <v>0.23923173213878321</v>
      </c>
      <c r="D30">
        <f>'Pre ISIC Split DLIM'!D30</f>
        <v>4.2949074222883099E-3</v>
      </c>
      <c r="E30">
        <f>'Pre ISIC Split DLIM'!E30</f>
        <v>5.7000000000000002E-2</v>
      </c>
      <c r="F30">
        <f>'Pre ISIC Split DLIM'!F30</f>
        <v>0.09</v>
      </c>
      <c r="G30">
        <f>'Pre ISIC Split DLIM'!G30</f>
        <v>0.159</v>
      </c>
      <c r="H30">
        <f>'Pre ISIC Split DLIM'!H30</f>
        <v>0.13300000000000001</v>
      </c>
      <c r="I30">
        <f>'Pre ISIC Split DLIM'!I30</f>
        <v>0.14899999999999999</v>
      </c>
      <c r="J30">
        <f>'Pre ISIC Split DLIM'!J30</f>
        <v>0.18099999999999999</v>
      </c>
      <c r="K30">
        <f>'Pre ISIC Split DLIM'!K30</f>
        <v>0.16200000000000001</v>
      </c>
      <c r="L30">
        <f>'Pre ISIC Split DLIM'!L30</f>
        <v>0.16600000000000001</v>
      </c>
      <c r="M30">
        <f>'Pre ISIC Split DLIM'!M30</f>
        <v>0.17</v>
      </c>
      <c r="N30">
        <f>'Pre ISIC Split DLIM'!N30</f>
        <v>0.193</v>
      </c>
      <c r="O30">
        <f>'Pre ISIC Split DLIM'!O30</f>
        <v>9.9001406471491499E-2</v>
      </c>
      <c r="P30">
        <f>'Pre ISIC Split DLIM'!P30</f>
        <v>7.0147594515547598E-2</v>
      </c>
      <c r="Q30">
        <f>'Pre ISIC Split DLIM'!Q30</f>
        <v>0.14266929780136978</v>
      </c>
      <c r="R30">
        <f>'Pre ISIC Split DLIM'!R30</f>
        <v>6.5020437101260431E-2</v>
      </c>
      <c r="S30">
        <f>'Pre ISIC Split DLIM'!S30</f>
        <v>0.14000000000000001</v>
      </c>
      <c r="T30">
        <f>'Pre ISIC Split DLIM'!T30</f>
        <v>0.104</v>
      </c>
      <c r="U30">
        <f>'Pre ISIC Split DLIM'!U30</f>
        <v>0.13200000000000001</v>
      </c>
      <c r="V30">
        <f>'Pre ISIC Split DLIM'!V30</f>
        <v>0.11899999999999999</v>
      </c>
      <c r="W30">
        <f>'Pre ISIC Split DLIM'!W30</f>
        <v>0.11600000000000001</v>
      </c>
      <c r="X30">
        <f>'Pre ISIC Split DLIM'!X30</f>
        <v>0.17399999999999999</v>
      </c>
      <c r="Y30">
        <f>'Pre ISIC Split DLIM'!Y30</f>
        <v>0.13700000000000001</v>
      </c>
      <c r="Z30">
        <f>'Pre ISIC Split DLIM'!Z30</f>
        <v>8.5577640024300974E-2</v>
      </c>
      <c r="AA30">
        <f>'Pre ISIC Split DLIM'!AA30</f>
        <v>0.37027518976662982</v>
      </c>
      <c r="AB30">
        <f>'Pre ISIC Split DLIM'!AB30</f>
        <v>6.2E-2</v>
      </c>
      <c r="AC30">
        <f>'Pre ISIC Split DLIM'!AC30</f>
        <v>7.8E-2</v>
      </c>
      <c r="AD30">
        <f>'Pre ISIC Split DLIM'!AD30</f>
        <v>1.0229999999999999</v>
      </c>
      <c r="AE30">
        <f>'Pre ISIC Split DLIM'!AE30</f>
        <v>8.8999999999999996E-2</v>
      </c>
      <c r="AF30">
        <f>'Pre ISIC Split DLIM'!AF30</f>
        <v>7.1999999999999995E-2</v>
      </c>
      <c r="AG30">
        <f>'Pre ISIC Split DLIM'!AG30</f>
        <v>4.5999999999999999E-2</v>
      </c>
      <c r="AH30">
        <f>'Pre ISIC Split DLIM'!AH30</f>
        <v>2.9000000000000001E-2</v>
      </c>
      <c r="AI30">
        <f>'Pre ISIC Split DLIM'!AI30</f>
        <v>3.7999999999999999E-2</v>
      </c>
      <c r="AJ30">
        <f>'Pre ISIC Split DLIM'!AJ30</f>
        <v>1.4E-2</v>
      </c>
      <c r="AK30">
        <f>'Pre ISIC Split DLIM'!AK30</f>
        <v>8.0000000000000002E-3</v>
      </c>
      <c r="AL30">
        <f>'Pre ISIC Split DLIM'!AL30</f>
        <v>5.8000000000000003E-2</v>
      </c>
      <c r="AM30">
        <f>'Pre ISIC Split DLIM'!AM30</f>
        <v>4.2999999999999997E-2</v>
      </c>
      <c r="AN30">
        <f>'Pre ISIC Split DLIM'!AN30</f>
        <v>1.4999999999999999E-2</v>
      </c>
      <c r="AO30">
        <f>'Pre ISIC Split DLIM'!AO30</f>
        <v>7.8E-2</v>
      </c>
      <c r="AP30">
        <f>'Pre ISIC Split DLIM'!AP30</f>
        <v>7.8E-2</v>
      </c>
      <c r="AQ30">
        <f>'Pre ISIC Split DLIM'!AQ30</f>
        <v>0</v>
      </c>
    </row>
    <row r="31" spans="1:43">
      <c r="A31" t="str">
        <f>'Pre ISIC Split DLIM'!A31</f>
        <v>ISIC 49T53</v>
      </c>
      <c r="B31">
        <f>'Pre ISIC Split DLIM'!B31</f>
        <v>2.7E-2</v>
      </c>
      <c r="C31">
        <f>'Pre ISIC Split DLIM'!C31</f>
        <v>1.6134187576194402E-2</v>
      </c>
      <c r="D31">
        <f>'Pre ISIC Split DLIM'!D31</f>
        <v>1.672048924259005E-5</v>
      </c>
      <c r="E31">
        <f>'Pre ISIC Split DLIM'!E31</f>
        <v>2.5000000000000001E-2</v>
      </c>
      <c r="F31">
        <f>'Pre ISIC Split DLIM'!F31</f>
        <v>2.5000000000000001E-2</v>
      </c>
      <c r="G31">
        <f>'Pre ISIC Split DLIM'!G31</f>
        <v>4.4999999999999998E-2</v>
      </c>
      <c r="H31">
        <f>'Pre ISIC Split DLIM'!H31</f>
        <v>3.3000000000000002E-2</v>
      </c>
      <c r="I31">
        <f>'Pre ISIC Split DLIM'!I31</f>
        <v>4.1000000000000002E-2</v>
      </c>
      <c r="J31">
        <f>'Pre ISIC Split DLIM'!J31</f>
        <v>4.9000000000000002E-2</v>
      </c>
      <c r="K31">
        <f>'Pre ISIC Split DLIM'!K31</f>
        <v>4.5999999999999999E-2</v>
      </c>
      <c r="L31">
        <f>'Pre ISIC Split DLIM'!L31</f>
        <v>2.8665939600919341E-3</v>
      </c>
      <c r="M31">
        <f>'Pre ISIC Split DLIM'!M31</f>
        <v>5.6199690014173105E-3</v>
      </c>
      <c r="N31">
        <f>'Pre ISIC Split DLIM'!N31</f>
        <v>4.2999999999999997E-2</v>
      </c>
      <c r="O31">
        <f>'Pre ISIC Split DLIM'!O31</f>
        <v>3.412080256473141E-3</v>
      </c>
      <c r="P31">
        <f>'Pre ISIC Split DLIM'!P31</f>
        <v>8.8405611495788548E-3</v>
      </c>
      <c r="Q31">
        <f>'Pre ISIC Split DLIM'!Q31</f>
        <v>3.6850132441850736E-3</v>
      </c>
      <c r="R31">
        <f>'Pre ISIC Split DLIM'!R31</f>
        <v>1.959164255008989E-3</v>
      </c>
      <c r="S31">
        <f>'Pre ISIC Split DLIM'!S31</f>
        <v>4.7E-2</v>
      </c>
      <c r="T31">
        <f>'Pre ISIC Split DLIM'!T31</f>
        <v>2.3E-2</v>
      </c>
      <c r="U31">
        <f>'Pre ISIC Split DLIM'!U31</f>
        <v>3.5000000000000003E-2</v>
      </c>
      <c r="V31">
        <f>'Pre ISIC Split DLIM'!V31</f>
        <v>3.5000000000000003E-2</v>
      </c>
      <c r="W31">
        <f>'Pre ISIC Split DLIM'!W31</f>
        <v>5.2999999999999999E-2</v>
      </c>
      <c r="X31">
        <f>'Pre ISIC Split DLIM'!X31</f>
        <v>3.7999999999999999E-2</v>
      </c>
      <c r="Y31">
        <f>'Pre ISIC Split DLIM'!Y31</f>
        <v>4.1000000000000002E-2</v>
      </c>
      <c r="Z31">
        <f>'Pre ISIC Split DLIM'!Z31</f>
        <v>2.1396452013594208E-3</v>
      </c>
      <c r="AA31">
        <f>'Pre ISIC Split DLIM'!AA31</f>
        <v>4.0345185670514544E-3</v>
      </c>
      <c r="AB31">
        <f>'Pre ISIC Split DLIM'!AB31</f>
        <v>7.8392790572684847E-4</v>
      </c>
      <c r="AC31">
        <f>'Pre ISIC Split DLIM'!AC31</f>
        <v>2.9000000000000001E-2</v>
      </c>
      <c r="AD31">
        <f>'Pre ISIC Split DLIM'!AD31</f>
        <v>8.0000000000000002E-3</v>
      </c>
      <c r="AE31">
        <f>'Pre ISIC Split DLIM'!AE31</f>
        <v>1.05</v>
      </c>
      <c r="AF31">
        <f>'Pre ISIC Split DLIM'!AF31</f>
        <v>0.02</v>
      </c>
      <c r="AG31">
        <f>'Pre ISIC Split DLIM'!AG31</f>
        <v>2.1999999999999999E-2</v>
      </c>
      <c r="AH31">
        <f>'Pre ISIC Split DLIM'!AH31</f>
        <v>0.01</v>
      </c>
      <c r="AI31">
        <f>'Pre ISIC Split DLIM'!AI31</f>
        <v>1.4999999999999999E-2</v>
      </c>
      <c r="AJ31">
        <f>'Pre ISIC Split DLIM'!AJ31</f>
        <v>1.4999999999999999E-2</v>
      </c>
      <c r="AK31">
        <f>'Pre ISIC Split DLIM'!AK31</f>
        <v>4.0000000000000001E-3</v>
      </c>
      <c r="AL31">
        <f>'Pre ISIC Split DLIM'!AL31</f>
        <v>8.0000000000000002E-3</v>
      </c>
      <c r="AM31">
        <f>'Pre ISIC Split DLIM'!AM31</f>
        <v>1.9E-2</v>
      </c>
      <c r="AN31">
        <f>'Pre ISIC Split DLIM'!AN31</f>
        <v>5.0000000000000001E-3</v>
      </c>
      <c r="AO31">
        <f>'Pre ISIC Split DLIM'!AO31</f>
        <v>1.4999999999999999E-2</v>
      </c>
      <c r="AP31">
        <f>'Pre ISIC Split DLIM'!AP31</f>
        <v>1.2999999999999999E-2</v>
      </c>
      <c r="AQ31">
        <f>'Pre ISIC Split DLIM'!AQ31</f>
        <v>0</v>
      </c>
    </row>
    <row r="32" spans="1:43">
      <c r="A32" t="str">
        <f>'Pre ISIC Split DLIM'!A32</f>
        <v>ISIC 55T56</v>
      </c>
      <c r="B32">
        <f>'Pre ISIC Split DLIM'!B32</f>
        <v>0</v>
      </c>
      <c r="C32">
        <f>'Pre ISIC Split DLIM'!C32</f>
        <v>1.5545961553796606E-3</v>
      </c>
      <c r="D32">
        <f>'Pre ISIC Split DLIM'!D32</f>
        <v>3.6289117002230256E-5</v>
      </c>
      <c r="E32">
        <f>'Pre ISIC Split DLIM'!E32</f>
        <v>2E-3</v>
      </c>
      <c r="F32">
        <f>'Pre ISIC Split DLIM'!F32</f>
        <v>2E-3</v>
      </c>
      <c r="G32">
        <f>'Pre ISIC Split DLIM'!G32</f>
        <v>2E-3</v>
      </c>
      <c r="H32">
        <f>'Pre ISIC Split DLIM'!H32</f>
        <v>2E-3</v>
      </c>
      <c r="I32">
        <f>'Pre ISIC Split DLIM'!I32</f>
        <v>7.0000000000000001E-3</v>
      </c>
      <c r="J32">
        <f>'Pre ISIC Split DLIM'!J32</f>
        <v>2E-3</v>
      </c>
      <c r="K32">
        <f>'Pre ISIC Split DLIM'!K32</f>
        <v>2E-3</v>
      </c>
      <c r="L32">
        <f>'Pre ISIC Split DLIM'!L32</f>
        <v>3.0000000000000001E-3</v>
      </c>
      <c r="M32">
        <f>'Pre ISIC Split DLIM'!M32</f>
        <v>5.0000000000000001E-3</v>
      </c>
      <c r="N32">
        <f>'Pre ISIC Split DLIM'!N32</f>
        <v>1E-3</v>
      </c>
      <c r="O32">
        <f>'Pre ISIC Split DLIM'!O32</f>
        <v>2.1978709108067505E-3</v>
      </c>
      <c r="P32">
        <f>'Pre ISIC Split DLIM'!P32</f>
        <v>1.2952841002636427E-3</v>
      </c>
      <c r="Q32">
        <f>'Pre ISIC Split DLIM'!Q32</f>
        <v>2.079969254848536E-3</v>
      </c>
      <c r="R32">
        <f>'Pre ISIC Split DLIM'!R32</f>
        <v>1.5315004989093143E-3</v>
      </c>
      <c r="S32">
        <f>'Pre ISIC Split DLIM'!S32</f>
        <v>5.0000000000000001E-3</v>
      </c>
      <c r="T32">
        <f>'Pre ISIC Split DLIM'!T32</f>
        <v>2E-3</v>
      </c>
      <c r="U32">
        <f>'Pre ISIC Split DLIM'!U32</f>
        <v>2E-3</v>
      </c>
      <c r="V32">
        <f>'Pre ISIC Split DLIM'!V32</f>
        <v>5.0000000000000001E-3</v>
      </c>
      <c r="W32">
        <f>'Pre ISIC Split DLIM'!W32</f>
        <v>2E-3</v>
      </c>
      <c r="X32">
        <f>'Pre ISIC Split DLIM'!X32</f>
        <v>2E-3</v>
      </c>
      <c r="Y32">
        <f>'Pre ISIC Split DLIM'!Y32</f>
        <v>4.0000000000000001E-3</v>
      </c>
      <c r="Z32">
        <f>'Pre ISIC Split DLIM'!Z32</f>
        <v>2.3887088431490206E-4</v>
      </c>
      <c r="AA32">
        <f>'Pre ISIC Split DLIM'!AA32</f>
        <v>4.6401765618952276E-3</v>
      </c>
      <c r="AB32">
        <f>'Pre ISIC Split DLIM'!AB32</f>
        <v>3.0000000000000001E-3</v>
      </c>
      <c r="AC32">
        <f>'Pre ISIC Split DLIM'!AC32</f>
        <v>3.0000000000000001E-3</v>
      </c>
      <c r="AD32">
        <f>'Pre ISIC Split DLIM'!AD32</f>
        <v>2E-3</v>
      </c>
      <c r="AE32">
        <f>'Pre ISIC Split DLIM'!AE32</f>
        <v>1E-3</v>
      </c>
      <c r="AF32">
        <f>'Pre ISIC Split DLIM'!AF32</f>
        <v>1.002</v>
      </c>
      <c r="AG32">
        <f>'Pre ISIC Split DLIM'!AG32</f>
        <v>1.2E-2</v>
      </c>
      <c r="AH32">
        <f>'Pre ISIC Split DLIM'!AH32</f>
        <v>8.0000000000000002E-3</v>
      </c>
      <c r="AI32">
        <f>'Pre ISIC Split DLIM'!AI32</f>
        <v>1.0999999999999999E-2</v>
      </c>
      <c r="AJ32">
        <f>'Pre ISIC Split DLIM'!AJ32</f>
        <v>4.0000000000000001E-3</v>
      </c>
      <c r="AK32">
        <f>'Pre ISIC Split DLIM'!AK32</f>
        <v>1E-3</v>
      </c>
      <c r="AL32">
        <f>'Pre ISIC Split DLIM'!AL32</f>
        <v>2E-3</v>
      </c>
      <c r="AM32">
        <f>'Pre ISIC Split DLIM'!AM32</f>
        <v>1.4E-2</v>
      </c>
      <c r="AN32">
        <f>'Pre ISIC Split DLIM'!AN32</f>
        <v>3.0000000000000001E-3</v>
      </c>
      <c r="AO32">
        <f>'Pre ISIC Split DLIM'!AO32</f>
        <v>5.0000000000000001E-3</v>
      </c>
      <c r="AP32">
        <f>'Pre ISIC Split DLIM'!AP32</f>
        <v>2E-3</v>
      </c>
      <c r="AQ32">
        <f>'Pre ISIC Split DLIM'!AQ32</f>
        <v>0</v>
      </c>
    </row>
    <row r="33" spans="1:43">
      <c r="A33" t="str">
        <f>'Pre ISIC Split DLIM'!A33</f>
        <v>ISIC 58T60</v>
      </c>
      <c r="B33">
        <f>'Pre ISIC Split DLIM'!B33</f>
        <v>0</v>
      </c>
      <c r="C33">
        <f>'Pre ISIC Split DLIM'!C33</f>
        <v>0</v>
      </c>
      <c r="D33">
        <f>'Pre ISIC Split DLIM'!D33</f>
        <v>0</v>
      </c>
      <c r="E33">
        <f>'Pre ISIC Split DLIM'!E33</f>
        <v>0</v>
      </c>
      <c r="F33">
        <f>'Pre ISIC Split DLIM'!F33</f>
        <v>1E-3</v>
      </c>
      <c r="G33">
        <f>'Pre ISIC Split DLIM'!G33</f>
        <v>2E-3</v>
      </c>
      <c r="H33">
        <f>'Pre ISIC Split DLIM'!H33</f>
        <v>1E-3</v>
      </c>
      <c r="I33">
        <f>'Pre ISIC Split DLIM'!I33</f>
        <v>1E-3</v>
      </c>
      <c r="J33">
        <f>'Pre ISIC Split DLIM'!J33</f>
        <v>2E-3</v>
      </c>
      <c r="K33">
        <f>'Pre ISIC Split DLIM'!K33</f>
        <v>1E-3</v>
      </c>
      <c r="L33">
        <f>'Pre ISIC Split DLIM'!L33</f>
        <v>1E-3</v>
      </c>
      <c r="M33">
        <f>'Pre ISIC Split DLIM'!M33</f>
        <v>6.0000000000000001E-3</v>
      </c>
      <c r="N33">
        <f>'Pre ISIC Split DLIM'!N33</f>
        <v>1E-3</v>
      </c>
      <c r="O33">
        <f>'Pre ISIC Split DLIM'!O33</f>
        <v>0</v>
      </c>
      <c r="P33">
        <f>'Pre ISIC Split DLIM'!P33</f>
        <v>0</v>
      </c>
      <c r="Q33">
        <f>'Pre ISIC Split DLIM'!Q33</f>
        <v>0</v>
      </c>
      <c r="R33">
        <f>'Pre ISIC Split DLIM'!R33</f>
        <v>0</v>
      </c>
      <c r="S33">
        <f>'Pre ISIC Split DLIM'!S33</f>
        <v>1E-3</v>
      </c>
      <c r="T33">
        <f>'Pre ISIC Split DLIM'!T33</f>
        <v>0</v>
      </c>
      <c r="U33">
        <f>'Pre ISIC Split DLIM'!U33</f>
        <v>1E-3</v>
      </c>
      <c r="V33">
        <f>'Pre ISIC Split DLIM'!V33</f>
        <v>3.0000000000000001E-3</v>
      </c>
      <c r="W33">
        <f>'Pre ISIC Split DLIM'!W33</f>
        <v>1E-3</v>
      </c>
      <c r="X33">
        <f>'Pre ISIC Split DLIM'!X33</f>
        <v>1E-3</v>
      </c>
      <c r="Y33">
        <f>'Pre ISIC Split DLIM'!Y33</f>
        <v>1E-3</v>
      </c>
      <c r="Z33">
        <f>'Pre ISIC Split DLIM'!Z33</f>
        <v>0</v>
      </c>
      <c r="AA33">
        <f>'Pre ISIC Split DLIM'!AA33</f>
        <v>0</v>
      </c>
      <c r="AB33">
        <f>'Pre ISIC Split DLIM'!AB33</f>
        <v>1E-3</v>
      </c>
      <c r="AC33">
        <f>'Pre ISIC Split DLIM'!AC33</f>
        <v>1E-3</v>
      </c>
      <c r="AD33">
        <f>'Pre ISIC Split DLIM'!AD33</f>
        <v>2E-3</v>
      </c>
      <c r="AE33">
        <f>'Pre ISIC Split DLIM'!AE33</f>
        <v>1E-3</v>
      </c>
      <c r="AF33">
        <f>'Pre ISIC Split DLIM'!AF33</f>
        <v>2E-3</v>
      </c>
      <c r="AG33">
        <f>'Pre ISIC Split DLIM'!AG33</f>
        <v>1.0429999999999999</v>
      </c>
      <c r="AH33">
        <f>'Pre ISIC Split DLIM'!AH33</f>
        <v>1E-3</v>
      </c>
      <c r="AI33">
        <f>'Pre ISIC Split DLIM'!AI33</f>
        <v>2E-3</v>
      </c>
      <c r="AJ33">
        <f>'Pre ISIC Split DLIM'!AJ33</f>
        <v>2E-3</v>
      </c>
      <c r="AK33">
        <f>'Pre ISIC Split DLIM'!AK33</f>
        <v>2E-3</v>
      </c>
      <c r="AL33">
        <f>'Pre ISIC Split DLIM'!AL33</f>
        <v>3.0000000000000001E-3</v>
      </c>
      <c r="AM33">
        <f>'Pre ISIC Split DLIM'!AM33</f>
        <v>1.2E-2</v>
      </c>
      <c r="AN33">
        <f>'Pre ISIC Split DLIM'!AN33</f>
        <v>2E-3</v>
      </c>
      <c r="AO33">
        <f>'Pre ISIC Split DLIM'!AO33</f>
        <v>2E-3</v>
      </c>
      <c r="AP33">
        <f>'Pre ISIC Split DLIM'!AP33</f>
        <v>4.0000000000000001E-3</v>
      </c>
      <c r="AQ33">
        <f>'Pre ISIC Split DLIM'!AQ33</f>
        <v>0</v>
      </c>
    </row>
    <row r="34" spans="1:43">
      <c r="A34" t="str">
        <f>'Pre ISIC Split DLIM'!A34</f>
        <v>ISIC 61</v>
      </c>
      <c r="B34">
        <f>'Pre ISIC Split DLIM'!B34</f>
        <v>1E-3</v>
      </c>
      <c r="C34">
        <f>'Pre ISIC Split DLIM'!C34</f>
        <v>1.5460517442519341E-4</v>
      </c>
      <c r="D34">
        <f>'Pre ISIC Split DLIM'!D34</f>
        <v>2.7494447577852749E-5</v>
      </c>
      <c r="E34">
        <f>'Pre ISIC Split DLIM'!E34</f>
        <v>2E-3</v>
      </c>
      <c r="F34">
        <f>'Pre ISIC Split DLIM'!F34</f>
        <v>4.0000000000000001E-3</v>
      </c>
      <c r="G34">
        <f>'Pre ISIC Split DLIM'!G34</f>
        <v>4.0000000000000001E-3</v>
      </c>
      <c r="H34">
        <f>'Pre ISIC Split DLIM'!H34</f>
        <v>4.0000000000000001E-3</v>
      </c>
      <c r="I34">
        <f>'Pre ISIC Split DLIM'!I34</f>
        <v>5.0000000000000001E-3</v>
      </c>
      <c r="J34">
        <f>'Pre ISIC Split DLIM'!J34</f>
        <v>4.0000000000000001E-3</v>
      </c>
      <c r="K34">
        <f>'Pre ISIC Split DLIM'!K34</f>
        <v>2E-3</v>
      </c>
      <c r="L34">
        <f>'Pre ISIC Split DLIM'!L34</f>
        <v>3.0000000000000001E-3</v>
      </c>
      <c r="M34">
        <f>'Pre ISIC Split DLIM'!M34</f>
        <v>5.0000000000000001E-3</v>
      </c>
      <c r="N34">
        <f>'Pre ISIC Split DLIM'!N34</f>
        <v>2E-3</v>
      </c>
      <c r="O34">
        <f>'Pre ISIC Split DLIM'!O34</f>
        <v>9.4454491172717373E-3</v>
      </c>
      <c r="P34">
        <f>'Pre ISIC Split DLIM'!P34</f>
        <v>1.9590817493764825E-4</v>
      </c>
      <c r="Q34">
        <f>'Pre ISIC Split DLIM'!Q34</f>
        <v>2.1666440847902752E-3</v>
      </c>
      <c r="R34">
        <f>'Pre ISIC Split DLIM'!R34</f>
        <v>9.5901332553030962E-4</v>
      </c>
      <c r="S34">
        <f>'Pre ISIC Split DLIM'!S34</f>
        <v>6.0000000000000001E-3</v>
      </c>
      <c r="T34">
        <f>'Pre ISIC Split DLIM'!T34</f>
        <v>7.0000000000000001E-3</v>
      </c>
      <c r="U34">
        <f>'Pre ISIC Split DLIM'!U34</f>
        <v>5.0000000000000001E-3</v>
      </c>
      <c r="V34">
        <f>'Pre ISIC Split DLIM'!V34</f>
        <v>6.0000000000000001E-3</v>
      </c>
      <c r="W34">
        <f>'Pre ISIC Split DLIM'!W34</f>
        <v>5.0000000000000001E-3</v>
      </c>
      <c r="X34">
        <f>'Pre ISIC Split DLIM'!X34</f>
        <v>5.0000000000000001E-3</v>
      </c>
      <c r="Y34">
        <f>'Pre ISIC Split DLIM'!Y34</f>
        <v>6.0000000000000001E-3</v>
      </c>
      <c r="Z34">
        <f>'Pre ISIC Split DLIM'!Z34</f>
        <v>4.0471077200120826E-4</v>
      </c>
      <c r="AA34">
        <f>'Pre ISIC Split DLIM'!AA34</f>
        <v>2.7312365370880178E-4</v>
      </c>
      <c r="AB34">
        <f>'Pre ISIC Split DLIM'!AB34</f>
        <v>3.0000000000000001E-3</v>
      </c>
      <c r="AC34">
        <f>'Pre ISIC Split DLIM'!AC34</f>
        <v>8.9999999999999993E-3</v>
      </c>
      <c r="AD34">
        <f>'Pre ISIC Split DLIM'!AD34</f>
        <v>4.0000000000000001E-3</v>
      </c>
      <c r="AE34">
        <f>'Pre ISIC Split DLIM'!AE34</f>
        <v>4.0000000000000001E-3</v>
      </c>
      <c r="AF34">
        <f>'Pre ISIC Split DLIM'!AF34</f>
        <v>4.0000000000000001E-3</v>
      </c>
      <c r="AG34">
        <f>'Pre ISIC Split DLIM'!AG34</f>
        <v>1.2E-2</v>
      </c>
      <c r="AH34">
        <f>'Pre ISIC Split DLIM'!AH34</f>
        <v>1.0229999999999999</v>
      </c>
      <c r="AI34">
        <f>'Pre ISIC Split DLIM'!AI34</f>
        <v>1.0999999999999999E-2</v>
      </c>
      <c r="AJ34">
        <f>'Pre ISIC Split DLIM'!AJ34</f>
        <v>8.9999999999999993E-3</v>
      </c>
      <c r="AK34">
        <f>'Pre ISIC Split DLIM'!AK34</f>
        <v>4.0000000000000001E-3</v>
      </c>
      <c r="AL34">
        <f>'Pre ISIC Split DLIM'!AL34</f>
        <v>5.0000000000000001E-3</v>
      </c>
      <c r="AM34">
        <f>'Pre ISIC Split DLIM'!AM34</f>
        <v>1.7000000000000001E-2</v>
      </c>
      <c r="AN34">
        <f>'Pre ISIC Split DLIM'!AN34</f>
        <v>5.0000000000000001E-3</v>
      </c>
      <c r="AO34">
        <f>'Pre ISIC Split DLIM'!AO34</f>
        <v>7.0000000000000001E-3</v>
      </c>
      <c r="AP34">
        <f>'Pre ISIC Split DLIM'!AP34</f>
        <v>6.0000000000000001E-3</v>
      </c>
      <c r="AQ34">
        <f>'Pre ISIC Split DLIM'!AQ34</f>
        <v>0</v>
      </c>
    </row>
    <row r="35" spans="1:43">
      <c r="A35" t="str">
        <f>'Pre ISIC Split DLIM'!A35</f>
        <v>ISIC 62T63</v>
      </c>
      <c r="B35">
        <f>'Pre ISIC Split DLIM'!B35</f>
        <v>0</v>
      </c>
      <c r="C35">
        <f>'Pre ISIC Split DLIM'!C35</f>
        <v>7.1687936382522011E-5</v>
      </c>
      <c r="D35">
        <f>'Pre ISIC Split DLIM'!D35</f>
        <v>4.8454838322854241E-6</v>
      </c>
      <c r="E35">
        <f>'Pre ISIC Split DLIM'!E35</f>
        <v>1E-3</v>
      </c>
      <c r="F35">
        <f>'Pre ISIC Split DLIM'!F35</f>
        <v>0</v>
      </c>
      <c r="G35">
        <f>'Pre ISIC Split DLIM'!G35</f>
        <v>0</v>
      </c>
      <c r="H35">
        <f>'Pre ISIC Split DLIM'!H35</f>
        <v>0</v>
      </c>
      <c r="I35">
        <f>'Pre ISIC Split DLIM'!I35</f>
        <v>0</v>
      </c>
      <c r="J35">
        <f>'Pre ISIC Split DLIM'!J35</f>
        <v>0</v>
      </c>
      <c r="K35">
        <f>'Pre ISIC Split DLIM'!K35</f>
        <v>0</v>
      </c>
      <c r="L35">
        <f>'Pre ISIC Split DLIM'!L35</f>
        <v>0</v>
      </c>
      <c r="M35">
        <f>'Pre ISIC Split DLIM'!M35</f>
        <v>0</v>
      </c>
      <c r="N35">
        <f>'Pre ISIC Split DLIM'!N35</f>
        <v>0</v>
      </c>
      <c r="O35">
        <f>'Pre ISIC Split DLIM'!O35</f>
        <v>1.9190070032932092E-3</v>
      </c>
      <c r="P35">
        <f>'Pre ISIC Split DLIM'!P35</f>
        <v>7.1522064685138054E-4</v>
      </c>
      <c r="Q35">
        <f>'Pre ISIC Split DLIM'!Q35</f>
        <v>1.6909194787839213E-4</v>
      </c>
      <c r="R35">
        <f>'Pre ISIC Split DLIM'!R35</f>
        <v>9.5894048669988179E-5</v>
      </c>
      <c r="S35">
        <f>'Pre ISIC Split DLIM'!S35</f>
        <v>0</v>
      </c>
      <c r="T35">
        <f>'Pre ISIC Split DLIM'!T35</f>
        <v>0</v>
      </c>
      <c r="U35">
        <f>'Pre ISIC Split DLIM'!U35</f>
        <v>0</v>
      </c>
      <c r="V35">
        <f>'Pre ISIC Split DLIM'!V35</f>
        <v>1E-3</v>
      </c>
      <c r="W35">
        <f>'Pre ISIC Split DLIM'!W35</f>
        <v>0</v>
      </c>
      <c r="X35">
        <f>'Pre ISIC Split DLIM'!X35</f>
        <v>0</v>
      </c>
      <c r="Y35">
        <f>'Pre ISIC Split DLIM'!Y35</f>
        <v>0</v>
      </c>
      <c r="Z35">
        <f>'Pre ISIC Split DLIM'!Z35</f>
        <v>4.4035875490178944E-5</v>
      </c>
      <c r="AA35">
        <f>'Pre ISIC Split DLIM'!AA35</f>
        <v>7.8615252351549805E-5</v>
      </c>
      <c r="AB35">
        <f>'Pre ISIC Split DLIM'!AB35</f>
        <v>1E-3</v>
      </c>
      <c r="AC35">
        <f>'Pre ISIC Split DLIM'!AC35</f>
        <v>0</v>
      </c>
      <c r="AD35">
        <f>'Pre ISIC Split DLIM'!AD35</f>
        <v>0</v>
      </c>
      <c r="AE35">
        <f>'Pre ISIC Split DLIM'!AE35</f>
        <v>0</v>
      </c>
      <c r="AF35">
        <f>'Pre ISIC Split DLIM'!AF35</f>
        <v>0</v>
      </c>
      <c r="AG35">
        <f>'Pre ISIC Split DLIM'!AG35</f>
        <v>2E-3</v>
      </c>
      <c r="AH35">
        <f>'Pre ISIC Split DLIM'!AH35</f>
        <v>2E-3</v>
      </c>
      <c r="AI35">
        <f>'Pre ISIC Split DLIM'!AI35</f>
        <v>1.0049999999999999</v>
      </c>
      <c r="AJ35">
        <f>'Pre ISIC Split DLIM'!AJ35</f>
        <v>4.0000000000000001E-3</v>
      </c>
      <c r="AK35">
        <f>'Pre ISIC Split DLIM'!AK35</f>
        <v>0</v>
      </c>
      <c r="AL35">
        <f>'Pre ISIC Split DLIM'!AL35</f>
        <v>0</v>
      </c>
      <c r="AM35">
        <f>'Pre ISIC Split DLIM'!AM35</f>
        <v>3.0000000000000001E-3</v>
      </c>
      <c r="AN35">
        <f>'Pre ISIC Split DLIM'!AN35</f>
        <v>1E-3</v>
      </c>
      <c r="AO35">
        <f>'Pre ISIC Split DLIM'!AO35</f>
        <v>1E-3</v>
      </c>
      <c r="AP35">
        <f>'Pre ISIC Split DLIM'!AP35</f>
        <v>0</v>
      </c>
      <c r="AQ35">
        <f>'Pre ISIC Split DLIM'!AQ35</f>
        <v>0</v>
      </c>
    </row>
    <row r="36" spans="1:43">
      <c r="A36" t="str">
        <f>'Pre ISIC Split DLIM'!A36</f>
        <v>ISIC 64T66</v>
      </c>
      <c r="B36">
        <f>'Pre ISIC Split DLIM'!B36</f>
        <v>6.0000000000000001E-3</v>
      </c>
      <c r="C36">
        <f>'Pre ISIC Split DLIM'!C36</f>
        <v>3.0865375586612304E-5</v>
      </c>
      <c r="D36">
        <f>'Pre ISIC Split DLIM'!D36</f>
        <v>1.4244329296018523E-5</v>
      </c>
      <c r="E36">
        <f>'Pre ISIC Split DLIM'!E36</f>
        <v>1.2E-2</v>
      </c>
      <c r="F36">
        <f>'Pre ISIC Split DLIM'!F36</f>
        <v>1.0999999999999999E-2</v>
      </c>
      <c r="G36">
        <f>'Pre ISIC Split DLIM'!G36</f>
        <v>8.9999999999999993E-3</v>
      </c>
      <c r="H36">
        <f>'Pre ISIC Split DLIM'!H36</f>
        <v>1.0999999999999999E-2</v>
      </c>
      <c r="I36">
        <f>'Pre ISIC Split DLIM'!I36</f>
        <v>6.0000000000000001E-3</v>
      </c>
      <c r="J36">
        <f>'Pre ISIC Split DLIM'!J36</f>
        <v>8.9999999999999993E-3</v>
      </c>
      <c r="K36">
        <f>'Pre ISIC Split DLIM'!K36</f>
        <v>5.0000000000000001E-3</v>
      </c>
      <c r="L36">
        <f>'Pre ISIC Split DLIM'!L36</f>
        <v>0.01</v>
      </c>
      <c r="M36">
        <f>'Pre ISIC Split DLIM'!M36</f>
        <v>1.0999999999999999E-2</v>
      </c>
      <c r="N36">
        <f>'Pre ISIC Split DLIM'!N36</f>
        <v>7.0000000000000001E-3</v>
      </c>
      <c r="O36">
        <f>'Pre ISIC Split DLIM'!O36</f>
        <v>4.200397845631867E-4</v>
      </c>
      <c r="P36">
        <f>'Pre ISIC Split DLIM'!P36</f>
        <v>8.1556890370823626E-6</v>
      </c>
      <c r="Q36">
        <f>'Pre ISIC Split DLIM'!Q36</f>
        <v>1.7198452774372578E-4</v>
      </c>
      <c r="R36">
        <f>'Pre ISIC Split DLIM'!R36</f>
        <v>4.4354911242102692E-5</v>
      </c>
      <c r="S36">
        <f>'Pre ISIC Split DLIM'!S36</f>
        <v>1.4999999999999999E-2</v>
      </c>
      <c r="T36">
        <f>'Pre ISIC Split DLIM'!T36</f>
        <v>7.0000000000000001E-3</v>
      </c>
      <c r="U36">
        <f>'Pre ISIC Split DLIM'!U36</f>
        <v>7.0000000000000001E-3</v>
      </c>
      <c r="V36">
        <f>'Pre ISIC Split DLIM'!V36</f>
        <v>1.0999999999999999E-2</v>
      </c>
      <c r="W36">
        <f>'Pre ISIC Split DLIM'!W36</f>
        <v>8.0000000000000002E-3</v>
      </c>
      <c r="X36">
        <f>'Pre ISIC Split DLIM'!X36</f>
        <v>1.0999999999999999E-2</v>
      </c>
      <c r="Y36">
        <f>'Pre ISIC Split DLIM'!Y36</f>
        <v>7.0000000000000001E-3</v>
      </c>
      <c r="Z36">
        <f>'Pre ISIC Split DLIM'!Z36</f>
        <v>4.5473609887595088E-5</v>
      </c>
      <c r="AA36">
        <f>'Pre ISIC Split DLIM'!AA36</f>
        <v>4.4734401031194562E-5</v>
      </c>
      <c r="AB36">
        <f>'Pre ISIC Split DLIM'!AB36</f>
        <v>1.2E-2</v>
      </c>
      <c r="AC36">
        <f>'Pre ISIC Split DLIM'!AC36</f>
        <v>1.4999999999999999E-2</v>
      </c>
      <c r="AD36">
        <f>'Pre ISIC Split DLIM'!AD36</f>
        <v>1.2999999999999999E-2</v>
      </c>
      <c r="AE36">
        <f>'Pre ISIC Split DLIM'!AE36</f>
        <v>0.01</v>
      </c>
      <c r="AF36">
        <f>'Pre ISIC Split DLIM'!AF36</f>
        <v>1.2E-2</v>
      </c>
      <c r="AG36">
        <f>'Pre ISIC Split DLIM'!AG36</f>
        <v>1.2999999999999999E-2</v>
      </c>
      <c r="AH36">
        <f>'Pre ISIC Split DLIM'!AH36</f>
        <v>2.9000000000000001E-2</v>
      </c>
      <c r="AI36">
        <f>'Pre ISIC Split DLIM'!AI36</f>
        <v>0.03</v>
      </c>
      <c r="AJ36">
        <f>'Pre ISIC Split DLIM'!AJ36</f>
        <v>1.093</v>
      </c>
      <c r="AK36">
        <f>'Pre ISIC Split DLIM'!AK36</f>
        <v>1.2E-2</v>
      </c>
      <c r="AL36">
        <f>'Pre ISIC Split DLIM'!AL36</f>
        <v>8.0000000000000002E-3</v>
      </c>
      <c r="AM36">
        <f>'Pre ISIC Split DLIM'!AM36</f>
        <v>3.1E-2</v>
      </c>
      <c r="AN36">
        <f>'Pre ISIC Split DLIM'!AN36</f>
        <v>4.0000000000000001E-3</v>
      </c>
      <c r="AO36">
        <f>'Pre ISIC Split DLIM'!AO36</f>
        <v>8.9999999999999993E-3</v>
      </c>
      <c r="AP36">
        <f>'Pre ISIC Split DLIM'!AP36</f>
        <v>8.0000000000000002E-3</v>
      </c>
      <c r="AQ36">
        <f>'Pre ISIC Split DLIM'!AQ36</f>
        <v>0</v>
      </c>
    </row>
    <row r="37" spans="1:43">
      <c r="A37" t="str">
        <f>'Pre ISIC Split DLIM'!A37</f>
        <v>ISIC 68</v>
      </c>
      <c r="B37">
        <f>'Pre ISIC Split DLIM'!B37</f>
        <v>6.0000000000000001E-3</v>
      </c>
      <c r="C37">
        <f>'Pre ISIC Split DLIM'!C37</f>
        <v>2.207378886688607E-6</v>
      </c>
      <c r="D37">
        <f>'Pre ISIC Split DLIM'!D37</f>
        <v>1.7793190623267525E-7</v>
      </c>
      <c r="E37">
        <f>'Pre ISIC Split DLIM'!E37</f>
        <v>5.0000000000000001E-3</v>
      </c>
      <c r="F37">
        <f>'Pre ISIC Split DLIM'!F37</f>
        <v>8.9999999999999993E-3</v>
      </c>
      <c r="G37">
        <f>'Pre ISIC Split DLIM'!G37</f>
        <v>1.2E-2</v>
      </c>
      <c r="H37">
        <f>'Pre ISIC Split DLIM'!H37</f>
        <v>1.6E-2</v>
      </c>
      <c r="I37">
        <f>'Pre ISIC Split DLIM'!I37</f>
        <v>8.9999999999999993E-3</v>
      </c>
      <c r="J37">
        <f>'Pre ISIC Split DLIM'!J37</f>
        <v>1.6E-2</v>
      </c>
      <c r="K37">
        <f>'Pre ISIC Split DLIM'!K37</f>
        <v>7.0000000000000001E-3</v>
      </c>
      <c r="L37">
        <f>'Pre ISIC Split DLIM'!L37</f>
        <v>0.01</v>
      </c>
      <c r="M37">
        <f>'Pre ISIC Split DLIM'!M37</f>
        <v>1.6E-2</v>
      </c>
      <c r="N37">
        <f>'Pre ISIC Split DLIM'!N37</f>
        <v>1.2E-2</v>
      </c>
      <c r="O37">
        <f>'Pre ISIC Split DLIM'!O37</f>
        <v>1.9142808476940059E-5</v>
      </c>
      <c r="P37">
        <f>'Pre ISIC Split DLIM'!P37</f>
        <v>2.0188026108367984E-7</v>
      </c>
      <c r="Q37">
        <f>'Pre ISIC Split DLIM'!Q37</f>
        <v>1.1690035116256322E-4</v>
      </c>
      <c r="R37">
        <f>'Pre ISIC Split DLIM'!R37</f>
        <v>1.8856335688978951E-5</v>
      </c>
      <c r="S37">
        <f>'Pre ISIC Split DLIM'!S37</f>
        <v>1.6E-2</v>
      </c>
      <c r="T37">
        <f>'Pre ISIC Split DLIM'!T37</f>
        <v>8.0000000000000002E-3</v>
      </c>
      <c r="U37">
        <f>'Pre ISIC Split DLIM'!U37</f>
        <v>1.2E-2</v>
      </c>
      <c r="V37">
        <f>'Pre ISIC Split DLIM'!V37</f>
        <v>1.2E-2</v>
      </c>
      <c r="W37">
        <f>'Pre ISIC Split DLIM'!W37</f>
        <v>8.9999999999999993E-3</v>
      </c>
      <c r="X37">
        <f>'Pre ISIC Split DLIM'!X37</f>
        <v>8.9999999999999993E-3</v>
      </c>
      <c r="Y37">
        <f>'Pre ISIC Split DLIM'!Y37</f>
        <v>3.6999999999999998E-2</v>
      </c>
      <c r="Z37">
        <f>'Pre ISIC Split DLIM'!Z37</f>
        <v>4.9539476977269857E-5</v>
      </c>
      <c r="AA37">
        <f>'Pre ISIC Split DLIM'!AA37</f>
        <v>2.1071492520490743E-5</v>
      </c>
      <c r="AB37">
        <f>'Pre ISIC Split DLIM'!AB37</f>
        <v>5.0000000000000001E-3</v>
      </c>
      <c r="AC37">
        <f>'Pre ISIC Split DLIM'!AC37</f>
        <v>8.9999999999999993E-3</v>
      </c>
      <c r="AD37">
        <f>'Pre ISIC Split DLIM'!AD37</f>
        <v>1.9E-2</v>
      </c>
      <c r="AE37">
        <f>'Pre ISIC Split DLIM'!AE37</f>
        <v>1.6E-2</v>
      </c>
      <c r="AF37">
        <f>'Pre ISIC Split DLIM'!AF37</f>
        <v>1.4999999999999999E-2</v>
      </c>
      <c r="AG37">
        <f>'Pre ISIC Split DLIM'!AG37</f>
        <v>8.6999999999999994E-2</v>
      </c>
      <c r="AH37">
        <f>'Pre ISIC Split DLIM'!AH37</f>
        <v>5.5E-2</v>
      </c>
      <c r="AI37">
        <f>'Pre ISIC Split DLIM'!AI37</f>
        <v>8.2000000000000003E-2</v>
      </c>
      <c r="AJ37">
        <f>'Pre ISIC Split DLIM'!AJ37</f>
        <v>3.7999999999999999E-2</v>
      </c>
      <c r="AK37">
        <f>'Pre ISIC Split DLIM'!AK37</f>
        <v>1.032</v>
      </c>
      <c r="AL37">
        <f>'Pre ISIC Split DLIM'!AL37</f>
        <v>0.02</v>
      </c>
      <c r="AM37">
        <f>'Pre ISIC Split DLIM'!AM37</f>
        <v>3.5000000000000003E-2</v>
      </c>
      <c r="AN37">
        <f>'Pre ISIC Split DLIM'!AN37</f>
        <v>0.01</v>
      </c>
      <c r="AO37">
        <f>'Pre ISIC Split DLIM'!AO37</f>
        <v>2.3E-2</v>
      </c>
      <c r="AP37">
        <f>'Pre ISIC Split DLIM'!AP37</f>
        <v>0.03</v>
      </c>
      <c r="AQ37">
        <f>'Pre ISIC Split DLIM'!AQ37</f>
        <v>0</v>
      </c>
    </row>
    <row r="38" spans="1:43">
      <c r="A38" t="str">
        <f>'Pre ISIC Split DLIM'!A38</f>
        <v>ISIC 69T82</v>
      </c>
      <c r="B38">
        <f>'Pre ISIC Split DLIM'!B38</f>
        <v>0.02</v>
      </c>
      <c r="C38">
        <f>'Pre ISIC Split DLIM'!C38</f>
        <v>7.5203471840572592E-3</v>
      </c>
      <c r="D38">
        <f>'Pre ISIC Split DLIM'!D38</f>
        <v>2.0498805649872501E-3</v>
      </c>
      <c r="E38">
        <f>'Pre ISIC Split DLIM'!E38</f>
        <v>0.02</v>
      </c>
      <c r="F38">
        <f>'Pre ISIC Split DLIM'!F38</f>
        <v>3.6999999999999998E-2</v>
      </c>
      <c r="G38">
        <f>'Pre ISIC Split DLIM'!G38</f>
        <v>4.2000000000000003E-2</v>
      </c>
      <c r="H38">
        <f>'Pre ISIC Split DLIM'!H38</f>
        <v>2.4E-2</v>
      </c>
      <c r="I38">
        <f>'Pre ISIC Split DLIM'!I38</f>
        <v>4.9000000000000002E-2</v>
      </c>
      <c r="J38">
        <f>'Pre ISIC Split DLIM'!J38</f>
        <v>5.1999999999999998E-2</v>
      </c>
      <c r="K38">
        <f>'Pre ISIC Split DLIM'!K38</f>
        <v>3.4000000000000002E-2</v>
      </c>
      <c r="L38">
        <f>'Pre ISIC Split DLIM'!L38</f>
        <v>1.5305107350297414E-5</v>
      </c>
      <c r="M38">
        <f>'Pre ISIC Split DLIM'!M38</f>
        <v>8.6466070759210728E-6</v>
      </c>
      <c r="N38">
        <f>'Pre ISIC Split DLIM'!N38</f>
        <v>4.3999999999999997E-2</v>
      </c>
      <c r="O38">
        <f>'Pre ISIC Split DLIM'!O38</f>
        <v>9.7294207842010635E-2</v>
      </c>
      <c r="P38">
        <f>'Pre ISIC Split DLIM'!P38</f>
        <v>3.0085843964993862E-3</v>
      </c>
      <c r="Q38">
        <f>'Pre ISIC Split DLIM'!Q38</f>
        <v>4.4871521198796248E-2</v>
      </c>
      <c r="R38">
        <f>'Pre ISIC Split DLIM'!R38</f>
        <v>1.5698080162951336E-2</v>
      </c>
      <c r="S38">
        <f>'Pre ISIC Split DLIM'!S38</f>
        <v>5.3999999999999999E-2</v>
      </c>
      <c r="T38">
        <f>'Pre ISIC Split DLIM'!T38</f>
        <v>5.3999999999999999E-2</v>
      </c>
      <c r="U38">
        <f>'Pre ISIC Split DLIM'!U38</f>
        <v>4.2000000000000003E-2</v>
      </c>
      <c r="V38">
        <f>'Pre ISIC Split DLIM'!V38</f>
        <v>4.5999999999999999E-2</v>
      </c>
      <c r="W38">
        <f>'Pre ISIC Split DLIM'!W38</f>
        <v>4.9000000000000002E-2</v>
      </c>
      <c r="X38">
        <f>'Pre ISIC Split DLIM'!X38</f>
        <v>6.7000000000000004E-2</v>
      </c>
      <c r="Y38">
        <f>'Pre ISIC Split DLIM'!Y38</f>
        <v>7.0000000000000007E-2</v>
      </c>
      <c r="Z38">
        <f>'Pre ISIC Split DLIM'!Z38</f>
        <v>7.8804836077426711E-3</v>
      </c>
      <c r="AA38">
        <f>'Pre ISIC Split DLIM'!AA38</f>
        <v>2.8814559522747113E-2</v>
      </c>
      <c r="AB38">
        <f>'Pre ISIC Split DLIM'!AB38</f>
        <v>1.2019946786746588E-2</v>
      </c>
      <c r="AC38">
        <f>'Pre ISIC Split DLIM'!AC38</f>
        <v>3.9E-2</v>
      </c>
      <c r="AD38">
        <f>'Pre ISIC Split DLIM'!AD38</f>
        <v>2.8000000000000001E-2</v>
      </c>
      <c r="AE38">
        <f>'Pre ISIC Split DLIM'!AE38</f>
        <v>5.1999999999999998E-2</v>
      </c>
      <c r="AF38">
        <f>'Pre ISIC Split DLIM'!AF38</f>
        <v>5.0999999999999997E-2</v>
      </c>
      <c r="AG38">
        <f>'Pre ISIC Split DLIM'!AG38</f>
        <v>0.11899999999999999</v>
      </c>
      <c r="AH38">
        <f>'Pre ISIC Split DLIM'!AH38</f>
        <v>6.4000000000000001E-2</v>
      </c>
      <c r="AI38">
        <f>'Pre ISIC Split DLIM'!AI38</f>
        <v>0.16300000000000001</v>
      </c>
      <c r="AJ38">
        <f>'Pre ISIC Split DLIM'!AJ38</f>
        <v>0.108</v>
      </c>
      <c r="AK38">
        <f>'Pre ISIC Split DLIM'!AK38</f>
        <v>0.02</v>
      </c>
      <c r="AL38">
        <f>'Pre ISIC Split DLIM'!AL38</f>
        <v>1.097</v>
      </c>
      <c r="AM38">
        <f>'Pre ISIC Split DLIM'!AM38</f>
        <v>6.4000000000000001E-2</v>
      </c>
      <c r="AN38">
        <f>'Pre ISIC Split DLIM'!AN38</f>
        <v>2.5999999999999999E-2</v>
      </c>
      <c r="AO38">
        <f>'Pre ISIC Split DLIM'!AO38</f>
        <v>6.5000000000000002E-2</v>
      </c>
      <c r="AP38">
        <f>'Pre ISIC Split DLIM'!AP38</f>
        <v>6.2E-2</v>
      </c>
      <c r="AQ38">
        <f>'Pre ISIC Split DLIM'!AQ38</f>
        <v>0</v>
      </c>
    </row>
    <row r="39" spans="1:43">
      <c r="A39" t="str">
        <f>'Pre ISIC Split DLIM'!A39</f>
        <v>ISIC 84</v>
      </c>
      <c r="B39">
        <f>'Pre ISIC Split DLIM'!B39</f>
        <v>0</v>
      </c>
      <c r="C39">
        <f>'Pre ISIC Split DLIM'!C39</f>
        <v>1.8136112937850852E-12</v>
      </c>
      <c r="D39">
        <f>'Pre ISIC Split DLIM'!D39</f>
        <v>4.0304600870644047E-14</v>
      </c>
      <c r="E39">
        <f>'Pre ISIC Split DLIM'!E39</f>
        <v>0</v>
      </c>
      <c r="F39">
        <f>'Pre ISIC Split DLIM'!F39</f>
        <v>0</v>
      </c>
      <c r="G39">
        <f>'Pre ISIC Split DLIM'!G39</f>
        <v>0</v>
      </c>
      <c r="H39">
        <f>'Pre ISIC Split DLIM'!H39</f>
        <v>0</v>
      </c>
      <c r="I39">
        <f>'Pre ISIC Split DLIM'!I39</f>
        <v>0</v>
      </c>
      <c r="J39">
        <f>'Pre ISIC Split DLIM'!J39</f>
        <v>0</v>
      </c>
      <c r="K39">
        <f>'Pre ISIC Split DLIM'!K39</f>
        <v>0</v>
      </c>
      <c r="L39">
        <f>'Pre ISIC Split DLIM'!L39</f>
        <v>0</v>
      </c>
      <c r="M39">
        <f>'Pre ISIC Split DLIM'!M39</f>
        <v>0</v>
      </c>
      <c r="N39">
        <f>'Pre ISIC Split DLIM'!N39</f>
        <v>0</v>
      </c>
      <c r="O39">
        <f>'Pre ISIC Split DLIM'!O39</f>
        <v>8.1722601262286567E-13</v>
      </c>
      <c r="P39">
        <f>'Pre ISIC Split DLIM'!P39</f>
        <v>6.0730111450171204E-13</v>
      </c>
      <c r="Q39">
        <f>'Pre ISIC Split DLIM'!Q39</f>
        <v>1.2013647984525771E-12</v>
      </c>
      <c r="R39">
        <f>'Pre ISIC Split DLIM'!R39</f>
        <v>5.5635086513082112E-13</v>
      </c>
      <c r="S39">
        <f>'Pre ISIC Split DLIM'!S39</f>
        <v>0</v>
      </c>
      <c r="T39">
        <f>'Pre ISIC Split DLIM'!T39</f>
        <v>0</v>
      </c>
      <c r="U39">
        <f>'Pre ISIC Split DLIM'!U39</f>
        <v>0</v>
      </c>
      <c r="V39">
        <f>'Pre ISIC Split DLIM'!V39</f>
        <v>0</v>
      </c>
      <c r="W39">
        <f>'Pre ISIC Split DLIM'!W39</f>
        <v>0</v>
      </c>
      <c r="X39">
        <f>'Pre ISIC Split DLIM'!X39</f>
        <v>0</v>
      </c>
      <c r="Y39">
        <f>'Pre ISIC Split DLIM'!Y39</f>
        <v>0</v>
      </c>
      <c r="Z39">
        <f>'Pre ISIC Split DLIM'!Z39</f>
        <v>6.9327598552587001E-13</v>
      </c>
      <c r="AA39">
        <f>'Pre ISIC Split DLIM'!AA39</f>
        <v>2.8603783694971562E-12</v>
      </c>
      <c r="AB39">
        <f>'Pre ISIC Split DLIM'!AB39</f>
        <v>0</v>
      </c>
      <c r="AC39">
        <f>'Pre ISIC Split DLIM'!AC39</f>
        <v>0</v>
      </c>
      <c r="AD39">
        <f>'Pre ISIC Split DLIM'!AD39</f>
        <v>0</v>
      </c>
      <c r="AE39">
        <f>'Pre ISIC Split DLIM'!AE39</f>
        <v>1E-3</v>
      </c>
      <c r="AF39">
        <f>'Pre ISIC Split DLIM'!AF39</f>
        <v>0</v>
      </c>
      <c r="AG39">
        <f>'Pre ISIC Split DLIM'!AG39</f>
        <v>0</v>
      </c>
      <c r="AH39">
        <f>'Pre ISIC Split DLIM'!AH39</f>
        <v>0</v>
      </c>
      <c r="AI39">
        <f>'Pre ISIC Split DLIM'!AI39</f>
        <v>0</v>
      </c>
      <c r="AJ39">
        <f>'Pre ISIC Split DLIM'!AJ39</f>
        <v>2E-3</v>
      </c>
      <c r="AK39">
        <f>'Pre ISIC Split DLIM'!AK39</f>
        <v>0</v>
      </c>
      <c r="AL39">
        <f>'Pre ISIC Split DLIM'!AL39</f>
        <v>0</v>
      </c>
      <c r="AM39">
        <f>'Pre ISIC Split DLIM'!AM39</f>
        <v>1</v>
      </c>
      <c r="AN39">
        <f>'Pre ISIC Split DLIM'!AN39</f>
        <v>0</v>
      </c>
      <c r="AO39">
        <f>'Pre ISIC Split DLIM'!AO39</f>
        <v>0</v>
      </c>
      <c r="AP39">
        <f>'Pre ISIC Split DLIM'!AP39</f>
        <v>1E-3</v>
      </c>
      <c r="AQ39">
        <f>'Pre ISIC Split DLIM'!AQ39</f>
        <v>0</v>
      </c>
    </row>
    <row r="40" spans="1:43">
      <c r="A40" t="str">
        <f>'Pre ISIC Split DLIM'!A40</f>
        <v>ISIC 85</v>
      </c>
      <c r="B40">
        <f>'Pre ISIC Split DLIM'!B40</f>
        <v>0</v>
      </c>
      <c r="C40">
        <f>'Pre ISIC Split DLIM'!C40</f>
        <v>9.3990992495953628E-9</v>
      </c>
      <c r="D40">
        <f>'Pre ISIC Split DLIM'!D40</f>
        <v>6.7160764915591582E-11</v>
      </c>
      <c r="E40">
        <f>'Pre ISIC Split DLIM'!E40</f>
        <v>0</v>
      </c>
      <c r="F40">
        <f>'Pre ISIC Split DLIM'!F40</f>
        <v>0</v>
      </c>
      <c r="G40">
        <f>'Pre ISIC Split DLIM'!G40</f>
        <v>0</v>
      </c>
      <c r="H40">
        <f>'Pre ISIC Split DLIM'!H40</f>
        <v>0</v>
      </c>
      <c r="I40">
        <f>'Pre ISIC Split DLIM'!I40</f>
        <v>0</v>
      </c>
      <c r="J40">
        <f>'Pre ISIC Split DLIM'!J40</f>
        <v>0</v>
      </c>
      <c r="K40">
        <f>'Pre ISIC Split DLIM'!K40</f>
        <v>0</v>
      </c>
      <c r="L40">
        <f>'Pre ISIC Split DLIM'!L40</f>
        <v>0</v>
      </c>
      <c r="M40">
        <f>'Pre ISIC Split DLIM'!M40</f>
        <v>0</v>
      </c>
      <c r="N40">
        <f>'Pre ISIC Split DLIM'!N40</f>
        <v>0</v>
      </c>
      <c r="O40">
        <f>'Pre ISIC Split DLIM'!O40</f>
        <v>1.0427671073493897E-7</v>
      </c>
      <c r="P40">
        <f>'Pre ISIC Split DLIM'!P40</f>
        <v>4.9793814606860945E-10</v>
      </c>
      <c r="Q40">
        <f>'Pre ISIC Split DLIM'!Q40</f>
        <v>4.1214460449915811E-7</v>
      </c>
      <c r="R40">
        <f>'Pre ISIC Split DLIM'!R40</f>
        <v>2.5946615406725723E-7</v>
      </c>
      <c r="S40">
        <f>'Pre ISIC Split DLIM'!S40</f>
        <v>0</v>
      </c>
      <c r="T40">
        <f>'Pre ISIC Split DLIM'!T40</f>
        <v>0</v>
      </c>
      <c r="U40">
        <f>'Pre ISIC Split DLIM'!U40</f>
        <v>0</v>
      </c>
      <c r="V40">
        <f>'Pre ISIC Split DLIM'!V40</f>
        <v>0</v>
      </c>
      <c r="W40">
        <f>'Pre ISIC Split DLIM'!W40</f>
        <v>0</v>
      </c>
      <c r="X40">
        <f>'Pre ISIC Split DLIM'!X40</f>
        <v>0</v>
      </c>
      <c r="Y40">
        <f>'Pre ISIC Split DLIM'!Y40</f>
        <v>0</v>
      </c>
      <c r="Z40">
        <f>'Pre ISIC Split DLIM'!Z40</f>
        <v>3.2812699049869955E-5</v>
      </c>
      <c r="AA40">
        <f>'Pre ISIC Split DLIM'!AA40</f>
        <v>1.9627591142994912E-8</v>
      </c>
      <c r="AB40">
        <f>'Pre ISIC Split DLIM'!AB40</f>
        <v>0</v>
      </c>
      <c r="AC40">
        <f>'Pre ISIC Split DLIM'!AC40</f>
        <v>0</v>
      </c>
      <c r="AD40">
        <f>'Pre ISIC Split DLIM'!AD40</f>
        <v>0</v>
      </c>
      <c r="AE40">
        <f>'Pre ISIC Split DLIM'!AE40</f>
        <v>0</v>
      </c>
      <c r="AF40">
        <f>'Pre ISIC Split DLIM'!AF40</f>
        <v>0</v>
      </c>
      <c r="AG40">
        <f>'Pre ISIC Split DLIM'!AG40</f>
        <v>0</v>
      </c>
      <c r="AH40">
        <f>'Pre ISIC Split DLIM'!AH40</f>
        <v>0</v>
      </c>
      <c r="AI40">
        <f>'Pre ISIC Split DLIM'!AI40</f>
        <v>0</v>
      </c>
      <c r="AJ40">
        <f>'Pre ISIC Split DLIM'!AJ40</f>
        <v>0</v>
      </c>
      <c r="AK40">
        <f>'Pre ISIC Split DLIM'!AK40</f>
        <v>0</v>
      </c>
      <c r="AL40">
        <f>'Pre ISIC Split DLIM'!AL40</f>
        <v>1E-3</v>
      </c>
      <c r="AM40">
        <f>'Pre ISIC Split DLIM'!AM40</f>
        <v>3.0000000000000001E-3</v>
      </c>
      <c r="AN40">
        <f>'Pre ISIC Split DLIM'!AN40</f>
        <v>1.0009999999999999</v>
      </c>
      <c r="AO40">
        <f>'Pre ISIC Split DLIM'!AO40</f>
        <v>0</v>
      </c>
      <c r="AP40">
        <f>'Pre ISIC Split DLIM'!AP40</f>
        <v>1E-3</v>
      </c>
      <c r="AQ40">
        <f>'Pre ISIC Split DLIM'!AQ40</f>
        <v>0</v>
      </c>
    </row>
    <row r="41" spans="1:43">
      <c r="A41" t="str">
        <f>'Pre ISIC Split DLIM'!A41</f>
        <v>ISIC 86T88</v>
      </c>
      <c r="B41">
        <f>'Pre ISIC Split DLIM'!B41</f>
        <v>1E-3</v>
      </c>
      <c r="C41">
        <f>'Pre ISIC Split DLIM'!C41</f>
        <v>0</v>
      </c>
      <c r="D41">
        <f>'Pre ISIC Split DLIM'!D41</f>
        <v>0</v>
      </c>
      <c r="E41">
        <f>'Pre ISIC Split DLIM'!E41</f>
        <v>0</v>
      </c>
      <c r="F41">
        <f>'Pre ISIC Split DLIM'!F41</f>
        <v>0</v>
      </c>
      <c r="G41">
        <f>'Pre ISIC Split DLIM'!G41</f>
        <v>0</v>
      </c>
      <c r="H41">
        <f>'Pre ISIC Split DLIM'!H41</f>
        <v>0</v>
      </c>
      <c r="I41">
        <f>'Pre ISIC Split DLIM'!I41</f>
        <v>0</v>
      </c>
      <c r="J41">
        <f>'Pre ISIC Split DLIM'!J41</f>
        <v>0</v>
      </c>
      <c r="K41">
        <f>'Pre ISIC Split DLIM'!K41</f>
        <v>0</v>
      </c>
      <c r="L41">
        <f>'Pre ISIC Split DLIM'!L41</f>
        <v>0</v>
      </c>
      <c r="M41">
        <f>'Pre ISIC Split DLIM'!M41</f>
        <v>0</v>
      </c>
      <c r="N41">
        <f>'Pre ISIC Split DLIM'!N41</f>
        <v>2E-3</v>
      </c>
      <c r="O41">
        <f>'Pre ISIC Split DLIM'!O41</f>
        <v>0</v>
      </c>
      <c r="P41">
        <f>'Pre ISIC Split DLIM'!P41</f>
        <v>0</v>
      </c>
      <c r="Q41">
        <f>'Pre ISIC Split DLIM'!Q41</f>
        <v>0</v>
      </c>
      <c r="R41">
        <f>'Pre ISIC Split DLIM'!R41</f>
        <v>0</v>
      </c>
      <c r="S41">
        <f>'Pre ISIC Split DLIM'!S41</f>
        <v>0</v>
      </c>
      <c r="T41">
        <f>'Pre ISIC Split DLIM'!T41</f>
        <v>0</v>
      </c>
      <c r="U41">
        <f>'Pre ISIC Split DLIM'!U41</f>
        <v>0</v>
      </c>
      <c r="V41">
        <f>'Pre ISIC Split DLIM'!V41</f>
        <v>0</v>
      </c>
      <c r="W41">
        <f>'Pre ISIC Split DLIM'!W41</f>
        <v>0</v>
      </c>
      <c r="X41">
        <f>'Pre ISIC Split DLIM'!X41</f>
        <v>0</v>
      </c>
      <c r="Y41">
        <f>'Pre ISIC Split DLIM'!Y41</f>
        <v>0</v>
      </c>
      <c r="Z41">
        <f>'Pre ISIC Split DLIM'!Z41</f>
        <v>0</v>
      </c>
      <c r="AA41">
        <f>'Pre ISIC Split DLIM'!AA41</f>
        <v>0</v>
      </c>
      <c r="AB41">
        <f>'Pre ISIC Split DLIM'!AB41</f>
        <v>0</v>
      </c>
      <c r="AC41">
        <f>'Pre ISIC Split DLIM'!AC41</f>
        <v>0</v>
      </c>
      <c r="AD41">
        <f>'Pre ISIC Split DLIM'!AD41</f>
        <v>0</v>
      </c>
      <c r="AE41">
        <f>'Pre ISIC Split DLIM'!AE41</f>
        <v>3.0000000000000001E-3</v>
      </c>
      <c r="AF41">
        <f>'Pre ISIC Split DLIM'!AF41</f>
        <v>0</v>
      </c>
      <c r="AG41">
        <f>'Pre ISIC Split DLIM'!AG41</f>
        <v>0</v>
      </c>
      <c r="AH41">
        <f>'Pre ISIC Split DLIM'!AH41</f>
        <v>0</v>
      </c>
      <c r="AI41">
        <f>'Pre ISIC Split DLIM'!AI41</f>
        <v>0</v>
      </c>
      <c r="AJ41">
        <f>'Pre ISIC Split DLIM'!AJ41</f>
        <v>0</v>
      </c>
      <c r="AK41">
        <f>'Pre ISIC Split DLIM'!AK41</f>
        <v>0</v>
      </c>
      <c r="AL41">
        <f>'Pre ISIC Split DLIM'!AL41</f>
        <v>3.0000000000000001E-3</v>
      </c>
      <c r="AM41">
        <f>'Pre ISIC Split DLIM'!AM41</f>
        <v>0</v>
      </c>
      <c r="AN41">
        <f>'Pre ISIC Split DLIM'!AN41</f>
        <v>0</v>
      </c>
      <c r="AO41">
        <f>'Pre ISIC Split DLIM'!AO41</f>
        <v>1.0049999999999999</v>
      </c>
      <c r="AP41">
        <f>'Pre ISIC Split DLIM'!AP41</f>
        <v>7.0000000000000001E-3</v>
      </c>
      <c r="AQ41">
        <f>'Pre ISIC Split DLIM'!AQ41</f>
        <v>0</v>
      </c>
    </row>
    <row r="42" spans="1:43">
      <c r="A42" t="str">
        <f>'Pre ISIC Split DLIM'!A42</f>
        <v>ISIC 90T96</v>
      </c>
      <c r="B42">
        <f>'Pre ISIC Split DLIM'!B42</f>
        <v>0</v>
      </c>
      <c r="C42">
        <f>'Pre ISIC Split DLIM'!C42</f>
        <v>2.215133153403783E-4</v>
      </c>
      <c r="D42">
        <f>'Pre ISIC Split DLIM'!D42</f>
        <v>3.5918242461427409E-6</v>
      </c>
      <c r="E42">
        <f>'Pre ISIC Split DLIM'!E42</f>
        <v>1E-3</v>
      </c>
      <c r="F42">
        <f>'Pre ISIC Split DLIM'!F42</f>
        <v>1E-3</v>
      </c>
      <c r="G42">
        <f>'Pre ISIC Split DLIM'!G42</f>
        <v>0</v>
      </c>
      <c r="H42">
        <f>'Pre ISIC Split DLIM'!H42</f>
        <v>0</v>
      </c>
      <c r="I42">
        <f>'Pre ISIC Split DLIM'!I42</f>
        <v>1E-3</v>
      </c>
      <c r="J42">
        <f>'Pre ISIC Split DLIM'!J42</f>
        <v>1E-3</v>
      </c>
      <c r="K42">
        <f>'Pre ISIC Split DLIM'!K42</f>
        <v>0</v>
      </c>
      <c r="L42">
        <f>'Pre ISIC Split DLIM'!L42</f>
        <v>0</v>
      </c>
      <c r="M42">
        <f>'Pre ISIC Split DLIM'!M42</f>
        <v>0</v>
      </c>
      <c r="N42">
        <f>'Pre ISIC Split DLIM'!N42</f>
        <v>0</v>
      </c>
      <c r="O42">
        <f>'Pre ISIC Split DLIM'!O42</f>
        <v>3.8732273536303224E-4</v>
      </c>
      <c r="P42">
        <f>'Pre ISIC Split DLIM'!P42</f>
        <v>1.9581475956289825E-4</v>
      </c>
      <c r="Q42">
        <f>'Pre ISIC Split DLIM'!Q42</f>
        <v>2.043747209606475E-4</v>
      </c>
      <c r="R42">
        <f>'Pre ISIC Split DLIM'!R42</f>
        <v>5.4154243347750889E-5</v>
      </c>
      <c r="S42">
        <f>'Pre ISIC Split DLIM'!S42</f>
        <v>0</v>
      </c>
      <c r="T42">
        <f>'Pre ISIC Split DLIM'!T42</f>
        <v>0</v>
      </c>
      <c r="U42">
        <f>'Pre ISIC Split DLIM'!U42</f>
        <v>0</v>
      </c>
      <c r="V42">
        <f>'Pre ISIC Split DLIM'!V42</f>
        <v>0</v>
      </c>
      <c r="W42">
        <f>'Pre ISIC Split DLIM'!W42</f>
        <v>0</v>
      </c>
      <c r="X42">
        <f>'Pre ISIC Split DLIM'!X42</f>
        <v>1E-3</v>
      </c>
      <c r="Y42">
        <f>'Pre ISIC Split DLIM'!Y42</f>
        <v>1E-3</v>
      </c>
      <c r="Z42">
        <f>'Pre ISIC Split DLIM'!Z42</f>
        <v>2.4289336908267781E-5</v>
      </c>
      <c r="AA42">
        <f>'Pre ISIC Split DLIM'!AA42</f>
        <v>3.2700940055272159E-5</v>
      </c>
      <c r="AB42">
        <f>'Pre ISIC Split DLIM'!AB42</f>
        <v>2.8704814469503476E-5</v>
      </c>
      <c r="AC42">
        <f>'Pre ISIC Split DLIM'!AC42</f>
        <v>0</v>
      </c>
      <c r="AD42">
        <f>'Pre ISIC Split DLIM'!AD42</f>
        <v>0</v>
      </c>
      <c r="AE42">
        <f>'Pre ISIC Split DLIM'!AE42</f>
        <v>1E-3</v>
      </c>
      <c r="AF42">
        <f>'Pre ISIC Split DLIM'!AF42</f>
        <v>1E-3</v>
      </c>
      <c r="AG42">
        <f>'Pre ISIC Split DLIM'!AG42</f>
        <v>5.0000000000000001E-3</v>
      </c>
      <c r="AH42">
        <f>'Pre ISIC Split DLIM'!AH42</f>
        <v>1E-3</v>
      </c>
      <c r="AI42">
        <f>'Pre ISIC Split DLIM'!AI42</f>
        <v>2E-3</v>
      </c>
      <c r="AJ42">
        <f>'Pre ISIC Split DLIM'!AJ42</f>
        <v>1E-3</v>
      </c>
      <c r="AK42">
        <f>'Pre ISIC Split DLIM'!AK42</f>
        <v>0</v>
      </c>
      <c r="AL42">
        <f>'Pre ISIC Split DLIM'!AL42</f>
        <v>1E-3</v>
      </c>
      <c r="AM42">
        <f>'Pre ISIC Split DLIM'!AM42</f>
        <v>1E-3</v>
      </c>
      <c r="AN42">
        <f>'Pre ISIC Split DLIM'!AN42</f>
        <v>0</v>
      </c>
      <c r="AO42">
        <f>'Pre ISIC Split DLIM'!AO42</f>
        <v>2E-3</v>
      </c>
      <c r="AP42">
        <f>'Pre ISIC Split DLIM'!AP42</f>
        <v>1.0049999999999999</v>
      </c>
      <c r="AQ42">
        <f>'Pre ISIC Split DLIM'!AQ42</f>
        <v>0</v>
      </c>
    </row>
    <row r="43" spans="1:43">
      <c r="A43" t="str">
        <f>'Pre ISIC Split DLIM'!A43</f>
        <v>ISIC 97T98</v>
      </c>
      <c r="B43">
        <f>'Pre ISIC Split DLIM'!B43</f>
        <v>0</v>
      </c>
      <c r="C43">
        <f>'Pre ISIC Split DLIM'!C43</f>
        <v>0</v>
      </c>
      <c r="D43">
        <f>'Pre ISIC Split DLIM'!D43</f>
        <v>0</v>
      </c>
      <c r="E43">
        <f>'Pre ISIC Split DLIM'!E43</f>
        <v>0</v>
      </c>
      <c r="F43">
        <f>'Pre ISIC Split DLIM'!F43</f>
        <v>0</v>
      </c>
      <c r="G43">
        <f>'Pre ISIC Split DLIM'!G43</f>
        <v>0</v>
      </c>
      <c r="H43">
        <f>'Pre ISIC Split DLIM'!H43</f>
        <v>0</v>
      </c>
      <c r="I43">
        <f>'Pre ISIC Split DLIM'!I43</f>
        <v>0</v>
      </c>
      <c r="J43">
        <f>'Pre ISIC Split DLIM'!J43</f>
        <v>0</v>
      </c>
      <c r="K43">
        <f>'Pre ISIC Split DLIM'!K43</f>
        <v>0</v>
      </c>
      <c r="L43">
        <f>'Pre ISIC Split DLIM'!L43</f>
        <v>0</v>
      </c>
      <c r="M43">
        <f>'Pre ISIC Split DLIM'!M43</f>
        <v>0</v>
      </c>
      <c r="N43">
        <f>'Pre ISIC Split DLIM'!N43</f>
        <v>0</v>
      </c>
      <c r="O43">
        <f>'Pre ISIC Split DLIM'!O43</f>
        <v>0</v>
      </c>
      <c r="P43">
        <f>'Pre ISIC Split DLIM'!P43</f>
        <v>0</v>
      </c>
      <c r="Q43">
        <f>'Pre ISIC Split DLIM'!Q43</f>
        <v>0</v>
      </c>
      <c r="R43">
        <f>'Pre ISIC Split DLIM'!R43</f>
        <v>0</v>
      </c>
      <c r="S43">
        <f>'Pre ISIC Split DLIM'!S43</f>
        <v>0</v>
      </c>
      <c r="T43">
        <f>'Pre ISIC Split DLIM'!T43</f>
        <v>0</v>
      </c>
      <c r="U43">
        <f>'Pre ISIC Split DLIM'!U43</f>
        <v>0</v>
      </c>
      <c r="V43">
        <f>'Pre ISIC Split DLIM'!V43</f>
        <v>0</v>
      </c>
      <c r="W43">
        <f>'Pre ISIC Split DLIM'!W43</f>
        <v>0</v>
      </c>
      <c r="X43">
        <f>'Pre ISIC Split DLIM'!X43</f>
        <v>0</v>
      </c>
      <c r="Y43">
        <f>'Pre ISIC Split DLIM'!Y43</f>
        <v>0</v>
      </c>
      <c r="Z43">
        <f>'Pre ISIC Split DLIM'!Z43</f>
        <v>0</v>
      </c>
      <c r="AA43">
        <f>'Pre ISIC Split DLIM'!AA43</f>
        <v>0</v>
      </c>
      <c r="AB43">
        <f>'Pre ISIC Split DLIM'!AB43</f>
        <v>0</v>
      </c>
      <c r="AC43">
        <f>'Pre ISIC Split DLIM'!AC43</f>
        <v>0</v>
      </c>
      <c r="AD43">
        <f>'Pre ISIC Split DLIM'!AD43</f>
        <v>0</v>
      </c>
      <c r="AE43">
        <f>'Pre ISIC Split DLIM'!AE43</f>
        <v>0</v>
      </c>
      <c r="AF43">
        <f>'Pre ISIC Split DLIM'!AF43</f>
        <v>0</v>
      </c>
      <c r="AG43">
        <f>'Pre ISIC Split DLIM'!AG43</f>
        <v>0</v>
      </c>
      <c r="AH43">
        <f>'Pre ISIC Split DLIM'!AH43</f>
        <v>0</v>
      </c>
      <c r="AI43">
        <f>'Pre ISIC Split DLIM'!AI43</f>
        <v>0</v>
      </c>
      <c r="AJ43">
        <f>'Pre ISIC Split DLIM'!AJ43</f>
        <v>0</v>
      </c>
      <c r="AK43">
        <f>'Pre ISIC Split DLIM'!AK43</f>
        <v>0</v>
      </c>
      <c r="AL43">
        <f>'Pre ISIC Split DLIM'!AL43</f>
        <v>0</v>
      </c>
      <c r="AM43">
        <f>'Pre ISIC Split DLIM'!AM43</f>
        <v>0</v>
      </c>
      <c r="AN43">
        <f>'Pre ISIC Split DLIM'!AN43</f>
        <v>0</v>
      </c>
      <c r="AO43">
        <f>'Pre ISIC Split DLIM'!AO43</f>
        <v>0</v>
      </c>
      <c r="AP43">
        <f>'Pre ISIC Split DLIM'!AP43</f>
        <v>0</v>
      </c>
      <c r="AQ43">
        <f>'Pre ISIC Split DLIM'!AQ43</f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59999389629810485"/>
  </sheetPr>
  <dimension ref="A1:AQ2"/>
  <sheetViews>
    <sheetView workbookViewId="0">
      <selection activeCell="N17" sqref="N17"/>
    </sheetView>
  </sheetViews>
  <sheetFormatPr defaultRowHeight="14.45"/>
  <sheetData>
    <row r="1" spans="1:43" s="2" customFormat="1">
      <c r="A1" s="8" t="s">
        <v>552</v>
      </c>
      <c r="B1" s="116" t="s">
        <v>70</v>
      </c>
      <c r="C1" s="117" t="s">
        <v>56</v>
      </c>
      <c r="D1" s="118" t="s">
        <v>66</v>
      </c>
      <c r="E1" s="116" t="s">
        <v>77</v>
      </c>
      <c r="F1" s="116" t="s">
        <v>90</v>
      </c>
      <c r="G1" s="116" t="s">
        <v>94</v>
      </c>
      <c r="H1" s="116" t="s">
        <v>98</v>
      </c>
      <c r="I1" s="116" t="s">
        <v>105</v>
      </c>
      <c r="J1" s="116" t="s">
        <v>109</v>
      </c>
      <c r="K1" s="116" t="s">
        <v>113</v>
      </c>
      <c r="L1" s="117" t="s">
        <v>117</v>
      </c>
      <c r="M1" s="118" t="s">
        <v>126</v>
      </c>
      <c r="N1" s="116" t="s">
        <v>130</v>
      </c>
      <c r="O1" s="117" t="s">
        <v>364</v>
      </c>
      <c r="P1" s="118" t="s">
        <v>367</v>
      </c>
      <c r="Q1" s="117" t="s">
        <v>384</v>
      </c>
      <c r="R1" s="118" t="s">
        <v>387</v>
      </c>
      <c r="S1" s="116" t="s">
        <v>142</v>
      </c>
      <c r="T1" s="116" t="s">
        <v>145</v>
      </c>
      <c r="U1" s="116" t="s">
        <v>152</v>
      </c>
      <c r="V1" s="116" t="s">
        <v>156</v>
      </c>
      <c r="W1" s="116" t="s">
        <v>160</v>
      </c>
      <c r="X1" s="116" t="s">
        <v>164</v>
      </c>
      <c r="Y1" s="116" t="s">
        <v>167</v>
      </c>
      <c r="Z1" s="117" t="s">
        <v>118</v>
      </c>
      <c r="AA1" s="119" t="s">
        <v>122</v>
      </c>
      <c r="AB1" s="118" t="s">
        <v>133</v>
      </c>
      <c r="AC1" s="116" t="s">
        <v>183</v>
      </c>
      <c r="AD1" s="116" t="s">
        <v>187</v>
      </c>
      <c r="AE1" s="116" t="s">
        <v>194</v>
      </c>
      <c r="AF1" s="116" t="s">
        <v>210</v>
      </c>
      <c r="AG1" s="116" t="s">
        <v>217</v>
      </c>
      <c r="AH1" s="116" t="s">
        <v>221</v>
      </c>
      <c r="AI1" s="116" t="s">
        <v>225</v>
      </c>
      <c r="AJ1" s="116" t="s">
        <v>229</v>
      </c>
      <c r="AK1" s="116" t="s">
        <v>233</v>
      </c>
      <c r="AL1" s="116" t="s">
        <v>240</v>
      </c>
      <c r="AM1" s="116" t="s">
        <v>250</v>
      </c>
      <c r="AN1" s="116" t="s">
        <v>254</v>
      </c>
      <c r="AO1" s="116" t="s">
        <v>261</v>
      </c>
      <c r="AP1" s="116" t="s">
        <v>268</v>
      </c>
      <c r="AQ1" s="116" t="s">
        <v>275</v>
      </c>
    </row>
    <row r="2" spans="1:43" ht="15" thickBot="1">
      <c r="A2" t="s">
        <v>553</v>
      </c>
      <c r="B2">
        <v>52329376000</v>
      </c>
      <c r="C2" s="11">
        <v>488582851.64895713</v>
      </c>
      <c r="D2" s="12">
        <v>42147738148.351044</v>
      </c>
      <c r="E2">
        <v>16974139000</v>
      </c>
      <c r="F2">
        <v>7200739000</v>
      </c>
      <c r="G2">
        <v>129043369000</v>
      </c>
      <c r="H2">
        <v>19568731000</v>
      </c>
      <c r="I2">
        <v>3939845000</v>
      </c>
      <c r="J2">
        <v>16184623000</v>
      </c>
      <c r="K2">
        <v>45756620000</v>
      </c>
      <c r="L2" s="11">
        <v>39707304000</v>
      </c>
      <c r="M2" s="12">
        <v>12745551000</v>
      </c>
      <c r="N2">
        <v>18376336000</v>
      </c>
      <c r="O2" s="11">
        <v>6533922134.3713551</v>
      </c>
      <c r="P2" s="12">
        <v>11263402865.628643</v>
      </c>
      <c r="Q2" s="11">
        <v>13105774117.11158</v>
      </c>
      <c r="R2" s="12">
        <v>26453836882.888424</v>
      </c>
      <c r="S2">
        <v>24117730000</v>
      </c>
      <c r="T2">
        <v>78553930000</v>
      </c>
      <c r="U2">
        <v>25144483000</v>
      </c>
      <c r="V2">
        <v>23016903000</v>
      </c>
      <c r="W2">
        <v>161627466000</v>
      </c>
      <c r="X2">
        <v>9838556000</v>
      </c>
      <c r="Y2">
        <v>20414667000</v>
      </c>
      <c r="Z2" s="11">
        <v>26767266969.774082</v>
      </c>
      <c r="AA2" s="13">
        <v>827435055.67850697</v>
      </c>
      <c r="AB2" s="12">
        <v>6815263000</v>
      </c>
      <c r="AC2">
        <v>139088313000</v>
      </c>
      <c r="AD2">
        <v>261044875000</v>
      </c>
      <c r="AE2">
        <v>110265848000</v>
      </c>
      <c r="AF2">
        <v>37828973000</v>
      </c>
      <c r="AG2">
        <v>8906261000</v>
      </c>
      <c r="AH2">
        <v>21265426000</v>
      </c>
      <c r="AI2">
        <v>2554643000</v>
      </c>
      <c r="AJ2">
        <v>68018132000</v>
      </c>
      <c r="AK2">
        <v>115551527000</v>
      </c>
      <c r="AL2">
        <v>82725720000</v>
      </c>
      <c r="AM2">
        <v>63878360000</v>
      </c>
      <c r="AN2">
        <v>46365228000</v>
      </c>
      <c r="AO2">
        <v>38002328000</v>
      </c>
      <c r="AP2">
        <v>19889936000</v>
      </c>
      <c r="AQ2">
        <v>4731727000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0.59999389629810485"/>
  </sheetPr>
  <dimension ref="A1:AQ183"/>
  <sheetViews>
    <sheetView workbookViewId="0">
      <selection activeCell="B8" sqref="B8"/>
    </sheetView>
  </sheetViews>
  <sheetFormatPr defaultRowHeight="14.45"/>
  <cols>
    <col min="2" max="2" width="12.140625" bestFit="1" customWidth="1"/>
    <col min="3" max="3" width="9.140625" bestFit="1" customWidth="1"/>
    <col min="4" max="4" width="12.85546875" bestFit="1" customWidth="1"/>
    <col min="5" max="5" width="11.7109375" bestFit="1" customWidth="1"/>
    <col min="6" max="42" width="9.140625" bestFit="1" customWidth="1"/>
    <col min="43" max="43" width="11.140625" bestFit="1" customWidth="1"/>
  </cols>
  <sheetData>
    <row r="1" spans="1:43">
      <c r="A1" s="1" t="s">
        <v>554</v>
      </c>
    </row>
    <row r="3" spans="1:43">
      <c r="B3" t="s">
        <v>70</v>
      </c>
      <c r="C3" t="s">
        <v>56</v>
      </c>
      <c r="D3" t="s">
        <v>66</v>
      </c>
      <c r="E3" t="s">
        <v>77</v>
      </c>
      <c r="F3" t="s">
        <v>90</v>
      </c>
      <c r="G3" t="s">
        <v>94</v>
      </c>
      <c r="H3" t="s">
        <v>98</v>
      </c>
      <c r="I3" t="s">
        <v>105</v>
      </c>
      <c r="J3" t="s">
        <v>109</v>
      </c>
      <c r="K3" t="s">
        <v>113</v>
      </c>
      <c r="L3" t="s">
        <v>117</v>
      </c>
      <c r="M3" t="s">
        <v>126</v>
      </c>
      <c r="N3" t="s">
        <v>130</v>
      </c>
      <c r="O3" t="s">
        <v>364</v>
      </c>
      <c r="P3" t="s">
        <v>367</v>
      </c>
      <c r="Q3" t="s">
        <v>384</v>
      </c>
      <c r="R3" t="s">
        <v>387</v>
      </c>
      <c r="S3" t="s">
        <v>142</v>
      </c>
      <c r="T3" t="s">
        <v>145</v>
      </c>
      <c r="U3" t="s">
        <v>152</v>
      </c>
      <c r="V3" t="s">
        <v>156</v>
      </c>
      <c r="W3" t="s">
        <v>160</v>
      </c>
      <c r="X3" t="s">
        <v>164</v>
      </c>
      <c r="Y3" t="s">
        <v>167</v>
      </c>
      <c r="Z3" t="s">
        <v>118</v>
      </c>
      <c r="AA3" t="s">
        <v>122</v>
      </c>
      <c r="AB3" t="s">
        <v>133</v>
      </c>
      <c r="AC3" t="s">
        <v>183</v>
      </c>
      <c r="AD3" t="s">
        <v>187</v>
      </c>
      <c r="AE3" t="s">
        <v>194</v>
      </c>
      <c r="AF3" t="s">
        <v>210</v>
      </c>
      <c r="AG3" t="s">
        <v>217</v>
      </c>
      <c r="AH3" t="s">
        <v>221</v>
      </c>
      <c r="AI3" t="s">
        <v>225</v>
      </c>
      <c r="AJ3" t="s">
        <v>229</v>
      </c>
      <c r="AK3" t="s">
        <v>233</v>
      </c>
      <c r="AL3" t="s">
        <v>240</v>
      </c>
      <c r="AM3" t="s">
        <v>250</v>
      </c>
      <c r="AN3" t="s">
        <v>254</v>
      </c>
      <c r="AO3" t="s">
        <v>261</v>
      </c>
      <c r="AP3" t="s">
        <v>268</v>
      </c>
      <c r="AQ3" t="s">
        <v>275</v>
      </c>
    </row>
    <row r="4" spans="1:43">
      <c r="A4" t="s">
        <v>70</v>
      </c>
      <c r="B4">
        <f t="array" ref="B4:AQ45">MINVERSE('Pre ISIC Split DLIM'!B2:AQ43)</f>
        <v>2.9432153009015898</v>
      </c>
      <c r="C4">
        <v>-25.977206404638384</v>
      </c>
      <c r="D4">
        <v>8.4242197540210757</v>
      </c>
      <c r="E4">
        <v>0.14111685040338542</v>
      </c>
      <c r="F4">
        <v>0.22318579831293675</v>
      </c>
      <c r="G4">
        <v>0.23918730555237736</v>
      </c>
      <c r="H4">
        <v>-690215.87703543459</v>
      </c>
      <c r="I4">
        <v>76433.08915492041</v>
      </c>
      <c r="J4">
        <v>-1.7668660745292792</v>
      </c>
      <c r="K4">
        <v>-4.2530586161380217</v>
      </c>
      <c r="L4">
        <v>-7.6898321078446852</v>
      </c>
      <c r="M4">
        <v>-4.0770411389665124</v>
      </c>
      <c r="N4">
        <v>12.216442516470559</v>
      </c>
      <c r="O4">
        <v>-86.322387405149215</v>
      </c>
      <c r="P4">
        <v>-24.735575842922515</v>
      </c>
      <c r="Q4">
        <v>-10.374949581852594</v>
      </c>
      <c r="R4">
        <v>11.416636765890765</v>
      </c>
      <c r="S4">
        <v>-1729.6564369034836</v>
      </c>
      <c r="T4">
        <v>1011240.337597142</v>
      </c>
      <c r="U4">
        <v>-112657.8771384323</v>
      </c>
      <c r="V4">
        <v>-4511.5540173606178</v>
      </c>
      <c r="W4">
        <v>-8.2069037819977805E-2</v>
      </c>
      <c r="X4">
        <v>-692122.66531724902</v>
      </c>
      <c r="Y4">
        <v>413564.26323252852</v>
      </c>
      <c r="Z4">
        <v>653.0532042621287</v>
      </c>
      <c r="AA4">
        <v>96.772713703202896</v>
      </c>
      <c r="AB4">
        <v>0.18481286286435211</v>
      </c>
      <c r="AC4">
        <v>0.30676106789220259</v>
      </c>
      <c r="AD4">
        <v>3.6298251254822139E-2</v>
      </c>
      <c r="AE4">
        <v>1.9605805766551325</v>
      </c>
      <c r="AF4">
        <v>-0.16294049899387719</v>
      </c>
      <c r="AG4">
        <v>-0.15166970374897407</v>
      </c>
      <c r="AH4">
        <v>3.235422618072846E-2</v>
      </c>
      <c r="AI4">
        <v>7.2915895664774577E-2</v>
      </c>
      <c r="AJ4">
        <v>-1.3544090072533119</v>
      </c>
      <c r="AK4">
        <v>-1.7652872374654531</v>
      </c>
      <c r="AL4">
        <v>-0.25156156989561407</v>
      </c>
      <c r="AM4">
        <v>-3.8857407923997571</v>
      </c>
      <c r="AN4">
        <v>-5.6219521583748131</v>
      </c>
      <c r="AO4">
        <v>-2.2855594693235295</v>
      </c>
      <c r="AP4">
        <v>83.268143735980104</v>
      </c>
      <c r="AQ4">
        <v>3.7622831397730763E-3</v>
      </c>
    </row>
    <row r="5" spans="1:43">
      <c r="A5" t="s">
        <v>56</v>
      </c>
      <c r="B5">
        <v>-3.0959819540462394</v>
      </c>
      <c r="C5">
        <v>29.566051985013804</v>
      </c>
      <c r="D5">
        <v>-9.4289326745441056</v>
      </c>
      <c r="E5">
        <v>-0.14864601240649961</v>
      </c>
      <c r="F5">
        <v>-0.24412955416796439</v>
      </c>
      <c r="G5">
        <v>-0.25780952288008274</v>
      </c>
      <c r="H5">
        <v>781502.97821364133</v>
      </c>
      <c r="I5">
        <v>-85587.25315562755</v>
      </c>
      <c r="J5">
        <v>1.9802565570857891</v>
      </c>
      <c r="K5">
        <v>4.7943147892829066</v>
      </c>
      <c r="L5">
        <v>8.586310782911168</v>
      </c>
      <c r="M5">
        <v>4.5852259046707706</v>
      </c>
      <c r="N5">
        <v>-10.012217109823686</v>
      </c>
      <c r="O5">
        <v>95.294416336971679</v>
      </c>
      <c r="P5">
        <v>27.0882426584981</v>
      </c>
      <c r="Q5">
        <v>12.324758228267546</v>
      </c>
      <c r="R5">
        <v>-13.026492655325772</v>
      </c>
      <c r="S5">
        <v>2833.7575896345984</v>
      </c>
      <c r="T5">
        <v>-1150740.203776459</v>
      </c>
      <c r="U5">
        <v>126132.49351589412</v>
      </c>
      <c r="V5">
        <v>741.58509426337116</v>
      </c>
      <c r="W5">
        <v>5.0267687750185613E-2</v>
      </c>
      <c r="X5">
        <v>784502.45924544544</v>
      </c>
      <c r="Y5">
        <v>-459385.91568150121</v>
      </c>
      <c r="Z5">
        <v>-734.89935877898188</v>
      </c>
      <c r="AA5">
        <v>-109.67379127534751</v>
      </c>
      <c r="AB5">
        <v>-0.22269845287362663</v>
      </c>
      <c r="AC5">
        <v>-0.32960477232750873</v>
      </c>
      <c r="AD5">
        <v>-5.1547298019394353E-2</v>
      </c>
      <c r="AE5">
        <v>-3.1117579404216036</v>
      </c>
      <c r="AF5">
        <v>0.1653772777489344</v>
      </c>
      <c r="AG5">
        <v>0.14074001917013509</v>
      </c>
      <c r="AH5">
        <v>-3.8835608103760237E-2</v>
      </c>
      <c r="AI5">
        <v>-8.6607587545587936E-2</v>
      </c>
      <c r="AJ5">
        <v>1.5279921705399686</v>
      </c>
      <c r="AK5">
        <v>1.9928659900084107</v>
      </c>
      <c r="AL5">
        <v>0.24361484330949032</v>
      </c>
      <c r="AM5">
        <v>4.3746833509963077</v>
      </c>
      <c r="AN5">
        <v>6.3329056390854079</v>
      </c>
      <c r="AO5">
        <v>2.5544745251523864</v>
      </c>
      <c r="AP5">
        <v>-83.279211365447566</v>
      </c>
      <c r="AQ5">
        <v>-4.2813161987338083E-3</v>
      </c>
    </row>
    <row r="6" spans="1:43">
      <c r="A6" t="s">
        <v>66</v>
      </c>
      <c r="B6">
        <v>-4.8276351874926888</v>
      </c>
      <c r="C6">
        <v>45.062723973277343</v>
      </c>
      <c r="D6">
        <v>-13.836501367381908</v>
      </c>
      <c r="E6">
        <v>-0.2204679683725021</v>
      </c>
      <c r="F6">
        <v>-0.35778411425961276</v>
      </c>
      <c r="G6">
        <v>-0.42348026892307539</v>
      </c>
      <c r="H6">
        <v>1229525.2129518986</v>
      </c>
      <c r="I6">
        <v>-134808.88544099306</v>
      </c>
      <c r="J6">
        <v>3.1161512480824674</v>
      </c>
      <c r="K6">
        <v>7.040675283936876</v>
      </c>
      <c r="L6">
        <v>13.593240176123016</v>
      </c>
      <c r="M6">
        <v>7.2195441512810543</v>
      </c>
      <c r="N6">
        <v>-15.915633696068133</v>
      </c>
      <c r="O6">
        <v>150.42652314107806</v>
      </c>
      <c r="P6">
        <v>42.762966102834731</v>
      </c>
      <c r="Q6">
        <v>19.416445320485177</v>
      </c>
      <c r="R6">
        <v>-20.517694785037257</v>
      </c>
      <c r="S6">
        <v>4416.7735595413988</v>
      </c>
      <c r="T6">
        <v>-1810237.8917657025</v>
      </c>
      <c r="U6">
        <v>198436.46247005131</v>
      </c>
      <c r="V6">
        <v>1443.7046865677216</v>
      </c>
      <c r="W6">
        <v>7.7406707605786856E-2</v>
      </c>
      <c r="X6">
        <v>1234205.1550268491</v>
      </c>
      <c r="Y6">
        <v>-722980.68442380778</v>
      </c>
      <c r="Z6">
        <v>-1156.1900687478162</v>
      </c>
      <c r="AA6">
        <v>-172.52642778706789</v>
      </c>
      <c r="AB6">
        <v>-0.33895158650312729</v>
      </c>
      <c r="AC6">
        <v>-0.51674325543084065</v>
      </c>
      <c r="AD6">
        <v>-7.7635302980947007E-2</v>
      </c>
      <c r="AE6">
        <v>-4.8022267303923192</v>
      </c>
      <c r="AF6">
        <v>0.26096928784314921</v>
      </c>
      <c r="AG6">
        <v>0.22325041829959763</v>
      </c>
      <c r="AH6">
        <v>-6.0643381158195508E-2</v>
      </c>
      <c r="AI6">
        <v>-0.13527156869437559</v>
      </c>
      <c r="AJ6">
        <v>2.4037281567425834</v>
      </c>
      <c r="AK6">
        <v>3.1325901803990268</v>
      </c>
      <c r="AL6">
        <v>0.38806163853998771</v>
      </c>
      <c r="AM6">
        <v>6.880919791755872</v>
      </c>
      <c r="AN6">
        <v>9.9637876289528755</v>
      </c>
      <c r="AO6">
        <v>4.02079592626988</v>
      </c>
      <c r="AP6">
        <v>-131.21462730889274</v>
      </c>
      <c r="AQ6">
        <v>-6.5243613145268154E-3</v>
      </c>
    </row>
    <row r="7" spans="1:43">
      <c r="A7" t="s">
        <v>77</v>
      </c>
      <c r="B7">
        <v>6.7837163176493824</v>
      </c>
      <c r="C7">
        <v>-61.900136174164324</v>
      </c>
      <c r="D7">
        <v>20.598078971075637</v>
      </c>
      <c r="E7">
        <v>1.3168467442915082</v>
      </c>
      <c r="F7">
        <v>0.5352370421552749</v>
      </c>
      <c r="G7">
        <v>0.51544062103367816</v>
      </c>
      <c r="H7">
        <v>-1707451.1175316726</v>
      </c>
      <c r="I7">
        <v>186315.24621277809</v>
      </c>
      <c r="J7">
        <v>-4.3232437643897708</v>
      </c>
      <c r="K7">
        <v>-10.460138001149147</v>
      </c>
      <c r="L7">
        <v>-19.172923855798285</v>
      </c>
      <c r="M7">
        <v>-10.043944223172058</v>
      </c>
      <c r="N7">
        <v>23.508433194163196</v>
      </c>
      <c r="O7">
        <v>-206.14978483406219</v>
      </c>
      <c r="P7">
        <v>-58.653278893578204</v>
      </c>
      <c r="Q7">
        <v>-27.382913396146609</v>
      </c>
      <c r="R7">
        <v>27.836570137128628</v>
      </c>
      <c r="S7">
        <v>-6440.1184855406073</v>
      </c>
      <c r="T7">
        <v>2514018.15525393</v>
      </c>
      <c r="U7">
        <v>-275414.23518726294</v>
      </c>
      <c r="V7">
        <v>134.13307433221038</v>
      </c>
      <c r="W7">
        <v>-0.13253056357628612</v>
      </c>
      <c r="X7">
        <v>-1714478.8197111585</v>
      </c>
      <c r="Y7">
        <v>1003316.9583488541</v>
      </c>
      <c r="Z7">
        <v>1605.1681198611202</v>
      </c>
      <c r="AA7">
        <v>239.76524950867341</v>
      </c>
      <c r="AB7">
        <v>0.48272336998558013</v>
      </c>
      <c r="AC7">
        <v>0.69561696521879601</v>
      </c>
      <c r="AD7">
        <v>0.10991442957471721</v>
      </c>
      <c r="AE7">
        <v>6.8227253361125086</v>
      </c>
      <c r="AF7">
        <v>-0.35563695506971527</v>
      </c>
      <c r="AG7">
        <v>-0.28700918412814547</v>
      </c>
      <c r="AH7">
        <v>9.5309056539998549E-2</v>
      </c>
      <c r="AI7">
        <v>0.21806492682444759</v>
      </c>
      <c r="AJ7">
        <v>-3.3196862045040341</v>
      </c>
      <c r="AK7">
        <v>-4.350561573878676</v>
      </c>
      <c r="AL7">
        <v>-0.74009502227688817</v>
      </c>
      <c r="AM7">
        <v>-9.5460170206116555</v>
      </c>
      <c r="AN7">
        <v>-13.826308303634399</v>
      </c>
      <c r="AO7">
        <v>-5.5676895566143552</v>
      </c>
      <c r="AP7">
        <v>182.7984632601933</v>
      </c>
      <c r="AQ7">
        <v>8.9605983211004814E-3</v>
      </c>
    </row>
    <row r="8" spans="1:43">
      <c r="A8" t="s">
        <v>90</v>
      </c>
      <c r="B8">
        <v>-0.24970382148836232</v>
      </c>
      <c r="C8">
        <v>2.2863378918236266</v>
      </c>
      <c r="D8">
        <v>-0.7547337035328775</v>
      </c>
      <c r="E8">
        <v>-1.4827919378919231E-2</v>
      </c>
      <c r="F8">
        <v>0.96297156406797113</v>
      </c>
      <c r="G8">
        <v>-2.0297226148987154E-2</v>
      </c>
      <c r="H8">
        <v>62410.952022875288</v>
      </c>
      <c r="I8">
        <v>-6839.2495107961922</v>
      </c>
      <c r="J8">
        <v>0.15839842114708011</v>
      </c>
      <c r="K8">
        <v>0.37714777556201401</v>
      </c>
      <c r="L8">
        <v>0.69580866573738898</v>
      </c>
      <c r="M8">
        <v>0.36566620218609647</v>
      </c>
      <c r="N8">
        <v>-0.87147535491828521</v>
      </c>
      <c r="O8">
        <v>7.6171960094626598</v>
      </c>
      <c r="P8">
        <v>2.167266463651266</v>
      </c>
      <c r="Q8">
        <v>0.97983398345987427</v>
      </c>
      <c r="R8">
        <v>-1.0333814201383698</v>
      </c>
      <c r="S8">
        <v>217.5643880903115</v>
      </c>
      <c r="T8">
        <v>-91817.829439695153</v>
      </c>
      <c r="U8">
        <v>10093.261067541724</v>
      </c>
      <c r="V8">
        <v>95.008056849416192</v>
      </c>
      <c r="W8">
        <v>4.939553170328282E-3</v>
      </c>
      <c r="X8">
        <v>62647.410090763835</v>
      </c>
      <c r="Y8">
        <v>-36807.123856202059</v>
      </c>
      <c r="Z8">
        <v>-58.754510686244757</v>
      </c>
      <c r="AA8">
        <v>-8.7592919262088724</v>
      </c>
      <c r="AB8">
        <v>-1.7499738907323051E-2</v>
      </c>
      <c r="AC8">
        <v>-2.6325414016832929E-2</v>
      </c>
      <c r="AD8">
        <v>-3.9305484498631162E-3</v>
      </c>
      <c r="AE8">
        <v>-0.23963676297434489</v>
      </c>
      <c r="AF8">
        <v>1.3343740498837672E-2</v>
      </c>
      <c r="AG8">
        <v>1.0390198273428514E-2</v>
      </c>
      <c r="AH8">
        <v>-3.239350990352689E-3</v>
      </c>
      <c r="AI8">
        <v>-8.3596166729237465E-3</v>
      </c>
      <c r="AJ8">
        <v>0.12182110403660655</v>
      </c>
      <c r="AK8">
        <v>0.15920960071908588</v>
      </c>
      <c r="AL8">
        <v>2.3917074046234027E-2</v>
      </c>
      <c r="AM8">
        <v>0.34967381923622054</v>
      </c>
      <c r="AN8">
        <v>0.5061465783649548</v>
      </c>
      <c r="AO8">
        <v>0.20433582080268231</v>
      </c>
      <c r="AP8">
        <v>-6.8133318726548433</v>
      </c>
      <c r="AQ8">
        <v>-3.310125196222235E-4</v>
      </c>
    </row>
    <row r="9" spans="1:43">
      <c r="A9" t="s">
        <v>94</v>
      </c>
      <c r="B9">
        <v>12.347012369154678</v>
      </c>
      <c r="C9">
        <v>-113.92567618892146</v>
      </c>
      <c r="D9">
        <v>37.668822746830422</v>
      </c>
      <c r="E9">
        <v>0.60265601296374871</v>
      </c>
      <c r="F9">
        <v>0.9798448630442379</v>
      </c>
      <c r="G9">
        <v>1.9494022847987296</v>
      </c>
      <c r="H9">
        <v>-3122107.653173598</v>
      </c>
      <c r="I9">
        <v>341691.24605522223</v>
      </c>
      <c r="J9">
        <v>-7.8984427011653464</v>
      </c>
      <c r="K9">
        <v>-19.137510726974948</v>
      </c>
      <c r="L9">
        <v>-34.91106786935751</v>
      </c>
      <c r="M9">
        <v>-18.352487151295666</v>
      </c>
      <c r="N9">
        <v>40.576431875958427</v>
      </c>
      <c r="O9">
        <v>-379.92205509725494</v>
      </c>
      <c r="P9">
        <v>-107.96499448682125</v>
      </c>
      <c r="Q9">
        <v>-49.233258363292087</v>
      </c>
      <c r="R9">
        <v>52.085412771589631</v>
      </c>
      <c r="S9">
        <v>-11404.136489604689</v>
      </c>
      <c r="T9">
        <v>4597206.49437223</v>
      </c>
      <c r="U9">
        <v>-503690.2414314943</v>
      </c>
      <c r="V9">
        <v>-2533.8916071356361</v>
      </c>
      <c r="W9">
        <v>-0.2079627165419623</v>
      </c>
      <c r="X9">
        <v>-3134238.8722177777</v>
      </c>
      <c r="Y9">
        <v>1835077.4394770768</v>
      </c>
      <c r="Z9">
        <v>2935.291985970011</v>
      </c>
      <c r="AA9">
        <v>438.23315653702986</v>
      </c>
      <c r="AB9">
        <v>0.8945729623849461</v>
      </c>
      <c r="AC9">
        <v>1.3129441753314006</v>
      </c>
      <c r="AD9">
        <v>0.20521353845013371</v>
      </c>
      <c r="AE9">
        <v>12.455071664500053</v>
      </c>
      <c r="AF9">
        <v>-0.71161119082272484</v>
      </c>
      <c r="AG9">
        <v>-0.55197958375912393</v>
      </c>
      <c r="AH9">
        <v>0.15829328894891415</v>
      </c>
      <c r="AI9">
        <v>0.3549734054851289</v>
      </c>
      <c r="AJ9">
        <v>-6.0982684978818416</v>
      </c>
      <c r="AK9">
        <v>-7.9585400247523648</v>
      </c>
      <c r="AL9">
        <v>-1.0314206878740511</v>
      </c>
      <c r="AM9">
        <v>-17.475949211322529</v>
      </c>
      <c r="AN9">
        <v>-25.293729703660386</v>
      </c>
      <c r="AO9">
        <v>-10.194046155075844</v>
      </c>
      <c r="AP9">
        <v>332.74513426846107</v>
      </c>
      <c r="AQ9">
        <v>1.6493225153646318E-2</v>
      </c>
    </row>
    <row r="10" spans="1:43">
      <c r="A10" t="s">
        <v>98</v>
      </c>
      <c r="B10">
        <v>-1320.6240323603656</v>
      </c>
      <c r="C10">
        <v>12093.935349391784</v>
      </c>
      <c r="D10">
        <v>-4002.6535085863193</v>
      </c>
      <c r="E10">
        <v>-64.070627267089435</v>
      </c>
      <c r="F10">
        <v>-104.17606004689156</v>
      </c>
      <c r="G10">
        <v>-106.17065827830956</v>
      </c>
      <c r="H10">
        <v>331730204.89592242</v>
      </c>
      <c r="I10">
        <v>-36290703.392098196</v>
      </c>
      <c r="J10">
        <v>839.06825778149869</v>
      </c>
      <c r="K10">
        <v>2033.5461459584476</v>
      </c>
      <c r="L10">
        <v>3711.0228131613435</v>
      </c>
      <c r="M10">
        <v>1949.5389648985067</v>
      </c>
      <c r="N10">
        <v>-4327.772650843156</v>
      </c>
      <c r="O10">
        <v>40326.028819707826</v>
      </c>
      <c r="P10">
        <v>11457.119715220499</v>
      </c>
      <c r="Q10">
        <v>5232.1526077248136</v>
      </c>
      <c r="R10">
        <v>-5525.9828042505624</v>
      </c>
      <c r="S10">
        <v>1218388.3751332075</v>
      </c>
      <c r="T10">
        <v>-488473902.37600064</v>
      </c>
      <c r="U10">
        <v>53522292.422389612</v>
      </c>
      <c r="V10">
        <v>222087.21058634357</v>
      </c>
      <c r="W10">
        <v>22.520961896145089</v>
      </c>
      <c r="X10">
        <v>333028796.17494982</v>
      </c>
      <c r="Y10">
        <v>-194957203.9315953</v>
      </c>
      <c r="Z10">
        <v>-311896.06103077589</v>
      </c>
      <c r="AA10">
        <v>-46565.535384957715</v>
      </c>
      <c r="AB10">
        <v>-95.086667210136355</v>
      </c>
      <c r="AC10">
        <v>-139.29211113609273</v>
      </c>
      <c r="AD10">
        <v>-21.821664052073253</v>
      </c>
      <c r="AE10">
        <v>-1327.1705962678204</v>
      </c>
      <c r="AF10">
        <v>69.674321871781387</v>
      </c>
      <c r="AG10">
        <v>58.345230534402063</v>
      </c>
      <c r="AH10">
        <v>-16.971567156552265</v>
      </c>
      <c r="AI10">
        <v>-38.186644051096117</v>
      </c>
      <c r="AJ10">
        <v>647.7540090840464</v>
      </c>
      <c r="AK10">
        <v>845.68062650144293</v>
      </c>
      <c r="AL10">
        <v>112.18621587592013</v>
      </c>
      <c r="AM10">
        <v>1856.138682339775</v>
      </c>
      <c r="AN10">
        <v>2687.4386848831346</v>
      </c>
      <c r="AO10">
        <v>1082.841323603272</v>
      </c>
      <c r="AP10">
        <v>-35355.306538188357</v>
      </c>
      <c r="AQ10">
        <v>-1.7508317000261706</v>
      </c>
    </row>
    <row r="11" spans="1:43">
      <c r="A11" t="s">
        <v>105</v>
      </c>
      <c r="B11">
        <v>225.66685135320591</v>
      </c>
      <c r="C11">
        <v>-2002.2800122355316</v>
      </c>
      <c r="D11">
        <v>664.55301405153</v>
      </c>
      <c r="E11">
        <v>10.572837594005858</v>
      </c>
      <c r="F11">
        <v>17.266745728539728</v>
      </c>
      <c r="G11">
        <v>15.727698826490194</v>
      </c>
      <c r="H11">
        <v>-55137114.570251718</v>
      </c>
      <c r="I11">
        <v>6022676.6861453028</v>
      </c>
      <c r="J11">
        <v>-139.48863789171116</v>
      </c>
      <c r="K11">
        <v>-337.85183924479844</v>
      </c>
      <c r="L11">
        <v>-617.34842893588211</v>
      </c>
      <c r="M11">
        <v>-323.93639757798559</v>
      </c>
      <c r="N11">
        <v>696.1120382561744</v>
      </c>
      <c r="O11">
        <v>-6678.2386962615356</v>
      </c>
      <c r="P11">
        <v>-1895.3157915965835</v>
      </c>
      <c r="Q11">
        <v>-873.96390736377157</v>
      </c>
      <c r="R11">
        <v>917.97036277819143</v>
      </c>
      <c r="S11">
        <v>-209853.70183057614</v>
      </c>
      <c r="T11">
        <v>81231689.966135353</v>
      </c>
      <c r="U11">
        <v>-8886170.9428931456</v>
      </c>
      <c r="V11">
        <v>1854.865164556124</v>
      </c>
      <c r="W11">
        <v>-3.520782339522031</v>
      </c>
      <c r="X11">
        <v>-55360739.605004616</v>
      </c>
      <c r="Y11">
        <v>32337664.123017658</v>
      </c>
      <c r="Z11">
        <v>51809.700225446242</v>
      </c>
      <c r="AA11">
        <v>7740.9118481366386</v>
      </c>
      <c r="AB11">
        <v>15.909774322274899</v>
      </c>
      <c r="AC11">
        <v>22.969368993237751</v>
      </c>
      <c r="AD11">
        <v>3.6727435610231729</v>
      </c>
      <c r="AE11">
        <v>227.36745838452484</v>
      </c>
      <c r="AF11">
        <v>-11.667472747405863</v>
      </c>
      <c r="AG11">
        <v>-9.4346672525201889</v>
      </c>
      <c r="AH11">
        <v>2.866926047076594</v>
      </c>
      <c r="AI11">
        <v>6.4661364394162399</v>
      </c>
      <c r="AJ11">
        <v>-107.58361665763512</v>
      </c>
      <c r="AK11">
        <v>-140.52504620606089</v>
      </c>
      <c r="AL11">
        <v>-18.998160199841418</v>
      </c>
      <c r="AM11">
        <v>-308.35104343064233</v>
      </c>
      <c r="AN11">
        <v>-446.46203743775061</v>
      </c>
      <c r="AO11">
        <v>-179.7452908363046</v>
      </c>
      <c r="AP11">
        <v>5799.0330385944708</v>
      </c>
      <c r="AQ11">
        <v>0.28985268585410268</v>
      </c>
    </row>
    <row r="12" spans="1:43">
      <c r="A12" t="s">
        <v>109</v>
      </c>
      <c r="B12">
        <v>-5.962138079153668</v>
      </c>
      <c r="C12">
        <v>53.620326150004402</v>
      </c>
      <c r="D12">
        <v>-17.986783880607895</v>
      </c>
      <c r="E12">
        <v>-0.29101749419568507</v>
      </c>
      <c r="F12">
        <v>-0.48489237930200785</v>
      </c>
      <c r="G12">
        <v>-0.41378119768956539</v>
      </c>
      <c r="H12">
        <v>1487155.393287794</v>
      </c>
      <c r="I12">
        <v>-161813.59710594401</v>
      </c>
      <c r="J12">
        <v>4.6279813078932657</v>
      </c>
      <c r="K12">
        <v>9.1312242102645875</v>
      </c>
      <c r="L12">
        <v>16.780781097241562</v>
      </c>
      <c r="M12">
        <v>8.7672399155889238</v>
      </c>
      <c r="N12">
        <v>-22.82237347956865</v>
      </c>
      <c r="O12">
        <v>178.4749230905779</v>
      </c>
      <c r="P12">
        <v>50.498584595486719</v>
      </c>
      <c r="Q12">
        <v>23.364007241118845</v>
      </c>
      <c r="R12">
        <v>-23.9963335302544</v>
      </c>
      <c r="S12">
        <v>5906.1687284444843</v>
      </c>
      <c r="T12">
        <v>-2189118.2656292045</v>
      </c>
      <c r="U12">
        <v>240561.83857554285</v>
      </c>
      <c r="V12">
        <v>-2402.6784637570231</v>
      </c>
      <c r="W12">
        <v>0.16322542149911456</v>
      </c>
      <c r="X12">
        <v>1493802.3909225427</v>
      </c>
      <c r="Y12">
        <v>-874091.40940050641</v>
      </c>
      <c r="Z12">
        <v>-1400.4027947490438</v>
      </c>
      <c r="AA12">
        <v>-208.89441623446572</v>
      </c>
      <c r="AB12">
        <v>-0.41880213909108732</v>
      </c>
      <c r="AC12">
        <v>-0.61051054936028049</v>
      </c>
      <c r="AD12">
        <v>-9.6210798911723558E-2</v>
      </c>
      <c r="AE12">
        <v>-6.0118779950907291</v>
      </c>
      <c r="AF12">
        <v>0.30366573273526437</v>
      </c>
      <c r="AG12">
        <v>0.23598895843691658</v>
      </c>
      <c r="AH12">
        <v>-9.2191850822813171E-2</v>
      </c>
      <c r="AI12">
        <v>-0.22427120673414291</v>
      </c>
      <c r="AJ12">
        <v>2.8741663042915246</v>
      </c>
      <c r="AK12">
        <v>3.7911157161920426</v>
      </c>
      <c r="AL12">
        <v>0.85310665551992471</v>
      </c>
      <c r="AM12">
        <v>8.3127535716013252</v>
      </c>
      <c r="AN12">
        <v>12.051553509604148</v>
      </c>
      <c r="AO12">
        <v>4.8517815050028625</v>
      </c>
      <c r="AP12">
        <v>-161.5043143552474</v>
      </c>
      <c r="AQ12">
        <v>-7.7608906899828915E-3</v>
      </c>
    </row>
    <row r="13" spans="1:43">
      <c r="A13" t="s">
        <v>113</v>
      </c>
      <c r="B13">
        <v>2.6144882964983149</v>
      </c>
      <c r="C13">
        <v>-25.082376628458743</v>
      </c>
      <c r="D13">
        <v>8.2098226009732738</v>
      </c>
      <c r="E13">
        <v>0.10569536019491048</v>
      </c>
      <c r="F13">
        <v>0.16635108033606097</v>
      </c>
      <c r="G13">
        <v>0.25719064154506605</v>
      </c>
      <c r="H13">
        <v>-680203.08764579729</v>
      </c>
      <c r="I13">
        <v>74779.357209207272</v>
      </c>
      <c r="J13">
        <v>-1.7245833382063505</v>
      </c>
      <c r="K13">
        <v>-3.2973315243291124</v>
      </c>
      <c r="L13">
        <v>-7.5996625142778109</v>
      </c>
      <c r="M13">
        <v>-3.9993549462470259</v>
      </c>
      <c r="N13">
        <v>8.9082084834659323</v>
      </c>
      <c r="O13">
        <v>-83.842692587559426</v>
      </c>
      <c r="P13">
        <v>-23.845450492614052</v>
      </c>
      <c r="Q13">
        <v>-10.776849068776679</v>
      </c>
      <c r="R13">
        <v>11.394046350984658</v>
      </c>
      <c r="S13">
        <v>-2378.2398674207006</v>
      </c>
      <c r="T13">
        <v>1001223.5901700518</v>
      </c>
      <c r="U13">
        <v>-109769.86218665654</v>
      </c>
      <c r="V13">
        <v>-1228.8803431950021</v>
      </c>
      <c r="W13">
        <v>-3.930948264216641E-2</v>
      </c>
      <c r="X13">
        <v>-682718.93968159752</v>
      </c>
      <c r="Y13">
        <v>400296.14801295736</v>
      </c>
      <c r="Z13">
        <v>639.59691064365518</v>
      </c>
      <c r="AA13">
        <v>95.41766332263424</v>
      </c>
      <c r="AB13">
        <v>0.1739528441514977</v>
      </c>
      <c r="AC13">
        <v>0.28403242024155256</v>
      </c>
      <c r="AD13">
        <v>3.9080985893780895E-2</v>
      </c>
      <c r="AE13">
        <v>2.5405438236340769</v>
      </c>
      <c r="AF13">
        <v>-0.14531162837254447</v>
      </c>
      <c r="AG13">
        <v>-0.12643316052950782</v>
      </c>
      <c r="AH13">
        <v>3.27437104208212E-2</v>
      </c>
      <c r="AI13">
        <v>7.2514031948824748E-2</v>
      </c>
      <c r="AJ13">
        <v>-1.3306334061720764</v>
      </c>
      <c r="AK13">
        <v>-1.7340613860912655</v>
      </c>
      <c r="AL13">
        <v>-0.21029587938666316</v>
      </c>
      <c r="AM13">
        <v>-3.8180501702011256</v>
      </c>
      <c r="AN13">
        <v>-5.5134713003605933</v>
      </c>
      <c r="AO13">
        <v>-2.2270828710607353</v>
      </c>
      <c r="AP13">
        <v>72.805062680990687</v>
      </c>
      <c r="AQ13">
        <v>3.6319449603908899E-3</v>
      </c>
    </row>
    <row r="14" spans="1:43">
      <c r="A14" t="s">
        <v>117</v>
      </c>
      <c r="B14">
        <v>15.433422990116744</v>
      </c>
      <c r="C14">
        <v>-142.72900243685993</v>
      </c>
      <c r="D14">
        <v>47.051980426167638</v>
      </c>
      <c r="E14">
        <v>0.73878955771357879</v>
      </c>
      <c r="F14">
        <v>1.2161894059374709</v>
      </c>
      <c r="G14">
        <v>1.3024781519025046</v>
      </c>
      <c r="H14">
        <v>-3900606.6616554605</v>
      </c>
      <c r="I14">
        <v>427388.30195067968</v>
      </c>
      <c r="J14">
        <v>-9.8838975782013616</v>
      </c>
      <c r="K14">
        <v>-23.930546223974858</v>
      </c>
      <c r="L14">
        <v>-42.652363077320508</v>
      </c>
      <c r="M14">
        <v>-22.971797053125794</v>
      </c>
      <c r="N14">
        <v>49.144982090426126</v>
      </c>
      <c r="O14">
        <v>-476.2015716207888</v>
      </c>
      <c r="P14">
        <v>-135.41461941070114</v>
      </c>
      <c r="Q14">
        <v>-61.536505247968243</v>
      </c>
      <c r="R14">
        <v>65.158790164198436</v>
      </c>
      <c r="S14">
        <v>-14037.325694887975</v>
      </c>
      <c r="T14">
        <v>5743665.9603058845</v>
      </c>
      <c r="U14">
        <v>-629474.10762575851</v>
      </c>
      <c r="V14">
        <v>-4462.1463843922747</v>
      </c>
      <c r="W14">
        <v>-0.23691105469985629</v>
      </c>
      <c r="X14">
        <v>-3915383.0240960787</v>
      </c>
      <c r="Y14">
        <v>2292909.4929583431</v>
      </c>
      <c r="Z14">
        <v>3667.7077398482993</v>
      </c>
      <c r="AA14">
        <v>547.35312127727309</v>
      </c>
      <c r="AB14">
        <v>1.1117182875787774</v>
      </c>
      <c r="AC14">
        <v>1.6486009837180058</v>
      </c>
      <c r="AD14">
        <v>0.2588141037483907</v>
      </c>
      <c r="AE14">
        <v>15.511746932049295</v>
      </c>
      <c r="AF14">
        <v>-0.82684491073927757</v>
      </c>
      <c r="AG14">
        <v>-0.70980259816476421</v>
      </c>
      <c r="AH14">
        <v>0.19007411223981402</v>
      </c>
      <c r="AI14">
        <v>0.42070062477555453</v>
      </c>
      <c r="AJ14">
        <v>-7.6325415649205715</v>
      </c>
      <c r="AK14">
        <v>-9.9471311528431503</v>
      </c>
      <c r="AL14">
        <v>-1.1343002692534951</v>
      </c>
      <c r="AM14">
        <v>-21.837132538888252</v>
      </c>
      <c r="AN14">
        <v>-31.608900168640403</v>
      </c>
      <c r="AO14">
        <v>-12.748798035127615</v>
      </c>
      <c r="AP14">
        <v>415.0868197395518</v>
      </c>
      <c r="AQ14">
        <v>2.0664200751935768E-2</v>
      </c>
    </row>
    <row r="15" spans="1:43">
      <c r="A15" t="s">
        <v>126</v>
      </c>
      <c r="B15">
        <v>-9.9735843178820477E-2</v>
      </c>
      <c r="C15">
        <v>0.85773994449639768</v>
      </c>
      <c r="D15">
        <v>-0.28429273694971663</v>
      </c>
      <c r="E15">
        <v>-4.4725948056023347E-3</v>
      </c>
      <c r="F15">
        <v>-7.3174605213394322E-3</v>
      </c>
      <c r="G15">
        <v>-7.0119827229660689E-3</v>
      </c>
      <c r="H15">
        <v>23672.115260469585</v>
      </c>
      <c r="I15">
        <v>-2584.5436657231194</v>
      </c>
      <c r="J15">
        <v>5.9691062758767677E-2</v>
      </c>
      <c r="K15">
        <v>0.14470643637114747</v>
      </c>
      <c r="L15">
        <v>0.26349232000924172</v>
      </c>
      <c r="M15">
        <v>1.0621300186778393</v>
      </c>
      <c r="N15">
        <v>-0.26030777111888137</v>
      </c>
      <c r="O15">
        <v>2.8655362023973421</v>
      </c>
      <c r="P15">
        <v>0.81260955685083625</v>
      </c>
      <c r="Q15">
        <v>0.37773712377766955</v>
      </c>
      <c r="R15">
        <v>-0.39927610731347668</v>
      </c>
      <c r="S15">
        <v>94.096824810821758</v>
      </c>
      <c r="T15">
        <v>-34911.929649826408</v>
      </c>
      <c r="U15">
        <v>3801.170899719008</v>
      </c>
      <c r="V15">
        <v>-13.749256481610374</v>
      </c>
      <c r="W15">
        <v>9.2641853939574674E-4</v>
      </c>
      <c r="X15">
        <v>23773.605065625849</v>
      </c>
      <c r="Y15">
        <v>-13830.772359366762</v>
      </c>
      <c r="Z15">
        <v>-22.197729777034585</v>
      </c>
      <c r="AA15">
        <v>-3.3232303797263234</v>
      </c>
      <c r="AB15">
        <v>-6.9380329395727124E-3</v>
      </c>
      <c r="AC15">
        <v>-9.8280690120661589E-3</v>
      </c>
      <c r="AD15">
        <v>-1.6435112561892446E-3</v>
      </c>
      <c r="AE15">
        <v>-0.10001161947804123</v>
      </c>
      <c r="AF15">
        <v>5.109699468601789E-3</v>
      </c>
      <c r="AG15">
        <v>4.0576131118931821E-3</v>
      </c>
      <c r="AH15">
        <v>-1.1314040313545495E-3</v>
      </c>
      <c r="AI15">
        <v>-2.4494940819691133E-3</v>
      </c>
      <c r="AJ15">
        <v>4.6322499961888863E-2</v>
      </c>
      <c r="AK15">
        <v>6.0271530162260563E-2</v>
      </c>
      <c r="AL15">
        <v>5.2627067846790793E-3</v>
      </c>
      <c r="AM15">
        <v>0.13038746822116162</v>
      </c>
      <c r="AN15">
        <v>0.19140070813836033</v>
      </c>
      <c r="AO15">
        <v>3.4744737812478159E-2</v>
      </c>
      <c r="AP15">
        <v>-2.4064461916482554</v>
      </c>
      <c r="AQ15">
        <v>-1.2416728970511063E-4</v>
      </c>
    </row>
    <row r="16" spans="1:43">
      <c r="A16" t="s">
        <v>130</v>
      </c>
      <c r="B16">
        <v>-3.5136460023950846</v>
      </c>
      <c r="C16">
        <v>32.121050634510119</v>
      </c>
      <c r="D16">
        <v>-10.647840379702362</v>
      </c>
      <c r="E16">
        <v>-0.1701943109676376</v>
      </c>
      <c r="F16">
        <v>-0.27748897852103388</v>
      </c>
      <c r="G16">
        <v>-0.2774865226464277</v>
      </c>
      <c r="H16">
        <v>882275.7422357843</v>
      </c>
      <c r="I16">
        <v>-96432.092720958535</v>
      </c>
      <c r="J16">
        <v>2.235508999355722</v>
      </c>
      <c r="K16">
        <v>5.4081914483609621</v>
      </c>
      <c r="L16">
        <v>9.8820571435596349</v>
      </c>
      <c r="M16">
        <v>5.1885641726410991</v>
      </c>
      <c r="N16">
        <v>-12.11125556084653</v>
      </c>
      <c r="O16">
        <v>107.08463598422247</v>
      </c>
      <c r="P16">
        <v>30.38591448249743</v>
      </c>
      <c r="Q16">
        <v>13.884684997291879</v>
      </c>
      <c r="R16">
        <v>-14.574427213714138</v>
      </c>
      <c r="S16">
        <v>3319.6496257903168</v>
      </c>
      <c r="T16">
        <v>-1298567.4173182677</v>
      </c>
      <c r="U16">
        <v>142379.22026428199</v>
      </c>
      <c r="V16">
        <v>30.901811732878087</v>
      </c>
      <c r="W16">
        <v>7.0070302292180461E-2</v>
      </c>
      <c r="X16">
        <v>885885.06353519019</v>
      </c>
      <c r="Y16">
        <v>-518891.16985464084</v>
      </c>
      <c r="Z16">
        <v>-829.65763304478412</v>
      </c>
      <c r="AA16">
        <v>-123.85597744925697</v>
      </c>
      <c r="AB16">
        <v>-0.25102328318176492</v>
      </c>
      <c r="AC16">
        <v>-0.36932214288290333</v>
      </c>
      <c r="AD16">
        <v>-5.7048747059240387E-2</v>
      </c>
      <c r="AE16">
        <v>-3.5316464870035214</v>
      </c>
      <c r="AF16">
        <v>0.18552988556823938</v>
      </c>
      <c r="AG16">
        <v>0.15368909681621398</v>
      </c>
      <c r="AH16">
        <v>-4.7648101757946197E-2</v>
      </c>
      <c r="AI16">
        <v>-0.1099274650424833</v>
      </c>
      <c r="AJ16">
        <v>1.7177628972518453</v>
      </c>
      <c r="AK16">
        <v>2.2483904654462923</v>
      </c>
      <c r="AL16">
        <v>0.37016618041542215</v>
      </c>
      <c r="AM16">
        <v>4.9353814935954183</v>
      </c>
      <c r="AN16">
        <v>7.146793821040438</v>
      </c>
      <c r="AO16">
        <v>2.8803403588118686</v>
      </c>
      <c r="AP16">
        <v>-95.321403912243468</v>
      </c>
      <c r="AQ16">
        <v>-4.6500229017316271E-3</v>
      </c>
    </row>
    <row r="17" spans="1:43">
      <c r="A17" t="s">
        <v>364</v>
      </c>
      <c r="B17">
        <v>-0.78066623449778738</v>
      </c>
      <c r="C17">
        <v>6.893330019744071</v>
      </c>
      <c r="D17">
        <v>-2.3568313130529575</v>
      </c>
      <c r="E17">
        <v>-3.8061515317057884E-2</v>
      </c>
      <c r="F17">
        <v>-6.1770131178175286E-2</v>
      </c>
      <c r="G17">
        <v>-5.911677164291345E-2</v>
      </c>
      <c r="H17">
        <v>195101.18760917085</v>
      </c>
      <c r="I17">
        <v>-21056.732094063602</v>
      </c>
      <c r="J17">
        <v>0.49453951395084511</v>
      </c>
      <c r="K17">
        <v>1.1960444964318253</v>
      </c>
      <c r="L17">
        <v>2.218550900161675</v>
      </c>
      <c r="M17">
        <v>1.1504208762444015</v>
      </c>
      <c r="N17">
        <v>-2.8189246425363979</v>
      </c>
      <c r="O17">
        <v>23.61228052675758</v>
      </c>
      <c r="P17">
        <v>6.4555022671195337</v>
      </c>
      <c r="Q17">
        <v>3.0649308572638434</v>
      </c>
      <c r="R17">
        <v>-3.2001580084214272</v>
      </c>
      <c r="S17">
        <v>756.22880095072844</v>
      </c>
      <c r="T17">
        <v>-287171.03389008768</v>
      </c>
      <c r="U17">
        <v>31506.904490129873</v>
      </c>
      <c r="V17">
        <v>-217.69234696748757</v>
      </c>
      <c r="W17">
        <v>1.7790318272598478E-2</v>
      </c>
      <c r="X17">
        <v>195940.00147746294</v>
      </c>
      <c r="Y17">
        <v>-114858.88513554759</v>
      </c>
      <c r="Z17">
        <v>-183.53120358375995</v>
      </c>
      <c r="AA17">
        <v>-27.447278030576129</v>
      </c>
      <c r="AB17">
        <v>-5.5529385952540054E-2</v>
      </c>
      <c r="AC17">
        <v>-7.857770233879785E-2</v>
      </c>
      <c r="AD17">
        <v>-1.2445002556459686E-2</v>
      </c>
      <c r="AE17">
        <v>-0.78478334246195136</v>
      </c>
      <c r="AF17">
        <v>4.0844046712626196E-2</v>
      </c>
      <c r="AG17">
        <v>3.3164323864027449E-2</v>
      </c>
      <c r="AH17">
        <v>-1.1208350052857946E-2</v>
      </c>
      <c r="AI17">
        <v>-2.6477781464039944E-2</v>
      </c>
      <c r="AJ17">
        <v>0.3786922896027744</v>
      </c>
      <c r="AK17">
        <v>0.49709803951347825</v>
      </c>
      <c r="AL17">
        <v>9.9085304417274131E-2</v>
      </c>
      <c r="AM17">
        <v>1.0912235396421506</v>
      </c>
      <c r="AN17">
        <v>1.5805569117923717</v>
      </c>
      <c r="AO17">
        <v>0.63667623942463969</v>
      </c>
      <c r="AP17">
        <v>-21.343909285009424</v>
      </c>
      <c r="AQ17">
        <v>-9.9754329463513621E-4</v>
      </c>
    </row>
    <row r="18" spans="1:43">
      <c r="A18" t="s">
        <v>367</v>
      </c>
      <c r="B18">
        <v>-0.64253465401364751</v>
      </c>
      <c r="C18">
        <v>5.8714916561434594</v>
      </c>
      <c r="D18">
        <v>-1.9495201767616175</v>
      </c>
      <c r="E18">
        <v>-3.1195623305625003E-2</v>
      </c>
      <c r="F18">
        <v>-5.0636435802150041E-2</v>
      </c>
      <c r="G18">
        <v>-5.0494415147138982E-2</v>
      </c>
      <c r="H18">
        <v>161520.55340570872</v>
      </c>
      <c r="I18">
        <v>-17647.9079766617</v>
      </c>
      <c r="J18">
        <v>0.40920228165389072</v>
      </c>
      <c r="K18">
        <v>0.99021609288840429</v>
      </c>
      <c r="L18">
        <v>1.8089163387814069</v>
      </c>
      <c r="M18">
        <v>0.94781260676827495</v>
      </c>
      <c r="N18">
        <v>-2.2095907646989459</v>
      </c>
      <c r="O18">
        <v>19.572515803189845</v>
      </c>
      <c r="P18">
        <v>6.5230642363786702</v>
      </c>
      <c r="Q18">
        <v>2.5487244838852572</v>
      </c>
      <c r="R18">
        <v>-2.6751066792403426</v>
      </c>
      <c r="S18">
        <v>602.61280592684329</v>
      </c>
      <c r="T18">
        <v>-237806.49317460158</v>
      </c>
      <c r="U18">
        <v>26067.691280708303</v>
      </c>
      <c r="V18">
        <v>36.88621268498791</v>
      </c>
      <c r="W18">
        <v>1.2750944828852794E-2</v>
      </c>
      <c r="X18">
        <v>162172.03976511647</v>
      </c>
      <c r="Y18">
        <v>-94945.400997552308</v>
      </c>
      <c r="Z18">
        <v>-151.89034738926671</v>
      </c>
      <c r="AA18">
        <v>-22.678871807509786</v>
      </c>
      <c r="AB18">
        <v>-4.5742528748643756E-2</v>
      </c>
      <c r="AC18">
        <v>-7.8532061448467361E-2</v>
      </c>
      <c r="AD18">
        <v>-1.0373055957840646E-2</v>
      </c>
      <c r="AE18">
        <v>-0.64561163347423089</v>
      </c>
      <c r="AF18">
        <v>3.3951184129531145E-2</v>
      </c>
      <c r="AG18">
        <v>2.7912481548533038E-2</v>
      </c>
      <c r="AH18">
        <v>-8.6461202968891506E-3</v>
      </c>
      <c r="AI18">
        <v>-1.9772508734982115E-2</v>
      </c>
      <c r="AJ18">
        <v>0.31474714530972187</v>
      </c>
      <c r="AK18">
        <v>0.4117680136194441</v>
      </c>
      <c r="AL18">
        <v>6.3823378076988083E-2</v>
      </c>
      <c r="AM18">
        <v>0.90364459248757367</v>
      </c>
      <c r="AN18">
        <v>1.308360274340139</v>
      </c>
      <c r="AO18">
        <v>0.52703158285079965</v>
      </c>
      <c r="AP18">
        <v>-17.309801450431401</v>
      </c>
      <c r="AQ18">
        <v>-8.5058588090732717E-4</v>
      </c>
    </row>
    <row r="19" spans="1:43">
      <c r="A19" t="s">
        <v>384</v>
      </c>
      <c r="B19">
        <v>-2.3658656166120555</v>
      </c>
      <c r="C19">
        <v>21.594894606261732</v>
      </c>
      <c r="D19">
        <v>-7.1806344941995262</v>
      </c>
      <c r="E19">
        <v>-0.11481452554558405</v>
      </c>
      <c r="F19">
        <v>-0.18720361992754586</v>
      </c>
      <c r="G19">
        <v>-0.18600229310807798</v>
      </c>
      <c r="H19">
        <v>591831.6054604582</v>
      </c>
      <c r="I19">
        <v>-64732.497420301457</v>
      </c>
      <c r="J19">
        <v>1.5043980420699272</v>
      </c>
      <c r="K19">
        <v>3.6468814046428366</v>
      </c>
      <c r="L19">
        <v>6.6549989799413476</v>
      </c>
      <c r="M19">
        <v>3.4918805752244699</v>
      </c>
      <c r="N19">
        <v>-8.1811636646036554</v>
      </c>
      <c r="O19">
        <v>72.032606563843771</v>
      </c>
      <c r="P19">
        <v>20.427008684041109</v>
      </c>
      <c r="Q19">
        <v>9.3420267342980292</v>
      </c>
      <c r="R19">
        <v>-9.8009636480495708</v>
      </c>
      <c r="S19">
        <v>2239.5836410495108</v>
      </c>
      <c r="T19">
        <v>-871208.13011221169</v>
      </c>
      <c r="U19">
        <v>96065.277041175053</v>
      </c>
      <c r="V19">
        <v>-108.10876229260948</v>
      </c>
      <c r="W19">
        <v>4.7758933446160778E-2</v>
      </c>
      <c r="X19">
        <v>594270.4445214821</v>
      </c>
      <c r="Y19">
        <v>-348358.24296876357</v>
      </c>
      <c r="Z19">
        <v>-558.36281842619326</v>
      </c>
      <c r="AA19">
        <v>-83.071758938834975</v>
      </c>
      <c r="AB19">
        <v>-0.16906339483316019</v>
      </c>
      <c r="AC19">
        <v>-0.24832528662358297</v>
      </c>
      <c r="AD19">
        <v>-3.8396964432807004E-2</v>
      </c>
      <c r="AE19">
        <v>-2.3786868857150334</v>
      </c>
      <c r="AF19">
        <v>0.12480692416051195</v>
      </c>
      <c r="AG19">
        <v>0.10319080700820595</v>
      </c>
      <c r="AH19">
        <v>-3.2235692275354437E-2</v>
      </c>
      <c r="AI19">
        <v>-7.4502852595872887E-2</v>
      </c>
      <c r="AJ19">
        <v>1.1557473878957594</v>
      </c>
      <c r="AK19">
        <v>1.5131430435051674</v>
      </c>
      <c r="AL19">
        <v>0.25296779225887783</v>
      </c>
      <c r="AM19">
        <v>3.3210799333386931</v>
      </c>
      <c r="AN19">
        <v>4.8094448247169455</v>
      </c>
      <c r="AO19">
        <v>1.9380601572198941</v>
      </c>
      <c r="AP19">
        <v>-64.198513112192416</v>
      </c>
      <c r="AQ19">
        <v>-3.1261822937963708E-3</v>
      </c>
    </row>
    <row r="20" spans="1:43">
      <c r="A20" t="s">
        <v>387</v>
      </c>
      <c r="B20">
        <v>3.8419466801024593</v>
      </c>
      <c r="C20">
        <v>-34.975336757169629</v>
      </c>
      <c r="D20">
        <v>11.669660965604459</v>
      </c>
      <c r="E20">
        <v>0.18672450784558109</v>
      </c>
      <c r="F20">
        <v>0.30440161427198847</v>
      </c>
      <c r="G20">
        <v>0.30059210944235637</v>
      </c>
      <c r="H20">
        <v>-958212.05825321202</v>
      </c>
      <c r="I20">
        <v>104755.05760703466</v>
      </c>
      <c r="J20">
        <v>-2.4415945497194609</v>
      </c>
      <c r="K20">
        <v>-5.9262382781066218</v>
      </c>
      <c r="L20">
        <v>-10.813511417411199</v>
      </c>
      <c r="M20">
        <v>-5.6681080499146423</v>
      </c>
      <c r="N20">
        <v>13.344570100128559</v>
      </c>
      <c r="O20">
        <v>-116.85670418339089</v>
      </c>
      <c r="P20">
        <v>-33.023133047759188</v>
      </c>
      <c r="Q20">
        <v>-15.158050819798474</v>
      </c>
      <c r="R20">
        <v>15.892947237176982</v>
      </c>
      <c r="S20">
        <v>-3646.1834356637687</v>
      </c>
      <c r="T20">
        <v>1410707.7251938465</v>
      </c>
      <c r="U20">
        <v>-156192.58784136194</v>
      </c>
      <c r="V20">
        <v>1286.0288362415984</v>
      </c>
      <c r="W20">
        <v>-7.8713004696289723E-2</v>
      </c>
      <c r="X20">
        <v>-962190.87224481709</v>
      </c>
      <c r="Y20">
        <v>563493.00075350411</v>
      </c>
      <c r="Z20">
        <v>906.25358472443418</v>
      </c>
      <c r="AA20">
        <v>134.48500699668077</v>
      </c>
      <c r="AB20">
        <v>0.27452617928570588</v>
      </c>
      <c r="AC20">
        <v>0.40156257689520497</v>
      </c>
      <c r="AD20">
        <v>6.2281795551397331E-2</v>
      </c>
      <c r="AE20">
        <v>3.8635061505234574</v>
      </c>
      <c r="AF20">
        <v>-0.20246408867302929</v>
      </c>
      <c r="AG20">
        <v>-0.16703635069711553</v>
      </c>
      <c r="AH20">
        <v>5.2663823156058449E-2</v>
      </c>
      <c r="AI20">
        <v>0.12201143293493674</v>
      </c>
      <c r="AJ20">
        <v>-1.875180624371473</v>
      </c>
      <c r="AK20">
        <v>-2.4558031631656383</v>
      </c>
      <c r="AL20">
        <v>-0.41897433404992357</v>
      </c>
      <c r="AM20">
        <v>-5.3896146153446827</v>
      </c>
      <c r="AN20">
        <v>-7.8054492275629377</v>
      </c>
      <c r="AO20">
        <v>-3.1449791528139923</v>
      </c>
      <c r="AP20">
        <v>104.31478381997279</v>
      </c>
      <c r="AQ20">
        <v>5.0630728947749217E-3</v>
      </c>
    </row>
    <row r="21" spans="1:43">
      <c r="A21" t="s">
        <v>142</v>
      </c>
      <c r="B21">
        <v>355.91129729496254</v>
      </c>
      <c r="C21">
        <v>-3224.3117782033523</v>
      </c>
      <c r="D21">
        <v>1088.8467236840402</v>
      </c>
      <c r="E21">
        <v>17.675229041374909</v>
      </c>
      <c r="F21">
        <v>28.704322810617743</v>
      </c>
      <c r="G21">
        <v>24.231563698742995</v>
      </c>
      <c r="H21">
        <v>-89868880.576077491</v>
      </c>
      <c r="I21">
        <v>9757906.7237859536</v>
      </c>
      <c r="J21">
        <v>-228.14756088899352</v>
      </c>
      <c r="K21">
        <v>-552.53887976775025</v>
      </c>
      <c r="L21">
        <v>-1017.9859417720484</v>
      </c>
      <c r="M21">
        <v>-530.95638750121918</v>
      </c>
      <c r="N21">
        <v>1309.3587214772544</v>
      </c>
      <c r="O21">
        <v>-10705.172516988883</v>
      </c>
      <c r="P21">
        <v>-3031.2947927685696</v>
      </c>
      <c r="Q21">
        <v>-1402.8249470330702</v>
      </c>
      <c r="R21">
        <v>1446.2702350909215</v>
      </c>
      <c r="S21">
        <v>-350246.47593085951</v>
      </c>
      <c r="T21">
        <v>132285908.84951439</v>
      </c>
      <c r="U21">
        <v>-14563418.976168722</v>
      </c>
      <c r="V21">
        <v>126141.15208972512</v>
      </c>
      <c r="W21">
        <v>-9.0655856318342902</v>
      </c>
      <c r="X21">
        <v>-90261474.94970727</v>
      </c>
      <c r="Y21">
        <v>52874073.752478957</v>
      </c>
      <c r="Z21">
        <v>84709.779113497469</v>
      </c>
      <c r="AA21">
        <v>12628.73179839052</v>
      </c>
      <c r="AB21">
        <v>25.453781789253078</v>
      </c>
      <c r="AC21">
        <v>36.915214190996473</v>
      </c>
      <c r="AD21">
        <v>5.8290532187419348</v>
      </c>
      <c r="AE21">
        <v>359.48201960307779</v>
      </c>
      <c r="AF21">
        <v>-18.280280122404587</v>
      </c>
      <c r="AG21">
        <v>-14.644277241119589</v>
      </c>
      <c r="AH21">
        <v>5.4607699473050024</v>
      </c>
      <c r="AI21">
        <v>12.941370864251146</v>
      </c>
      <c r="AJ21">
        <v>-174.39668636566711</v>
      </c>
      <c r="AK21">
        <v>-229.58468453023895</v>
      </c>
      <c r="AL21">
        <v>-49.561942073345108</v>
      </c>
      <c r="AM21">
        <v>-503.32321705122149</v>
      </c>
      <c r="AN21">
        <v>-729.36556753090849</v>
      </c>
      <c r="AO21">
        <v>-293.54685949983508</v>
      </c>
      <c r="AP21">
        <v>9806.5694916227512</v>
      </c>
      <c r="AQ21">
        <v>0.46662297907226974</v>
      </c>
    </row>
    <row r="22" spans="1:43">
      <c r="A22" t="s">
        <v>145</v>
      </c>
      <c r="B22">
        <v>4307.0732021227905</v>
      </c>
      <c r="C22">
        <v>-39349.726330354686</v>
      </c>
      <c r="D22">
        <v>13070.831532586435</v>
      </c>
      <c r="E22">
        <v>209.72302478893701</v>
      </c>
      <c r="F22">
        <v>341.07253185365533</v>
      </c>
      <c r="G22">
        <v>335.50521420387594</v>
      </c>
      <c r="H22">
        <v>-1082261313.3510566</v>
      </c>
      <c r="I22">
        <v>118234151.53901209</v>
      </c>
      <c r="J22">
        <v>-2742.9636715078518</v>
      </c>
      <c r="K22">
        <v>-6638.8771733773847</v>
      </c>
      <c r="L22">
        <v>-12138.062754365383</v>
      </c>
      <c r="M22">
        <v>-6368.436585980764</v>
      </c>
      <c r="N22">
        <v>14882.201453432004</v>
      </c>
      <c r="O22">
        <v>-131145.98568697643</v>
      </c>
      <c r="P22">
        <v>-37217.576887556577</v>
      </c>
      <c r="Q22">
        <v>-17062.281252862485</v>
      </c>
      <c r="R22">
        <v>17845.367824764722</v>
      </c>
      <c r="S22">
        <v>-4052680.9885511938</v>
      </c>
      <c r="T22">
        <v>1593398834.0299661</v>
      </c>
      <c r="U22">
        <v>-174791781.4162519</v>
      </c>
      <c r="V22">
        <v>-68916.342231661503</v>
      </c>
      <c r="W22">
        <v>-86.926132294453737</v>
      </c>
      <c r="X22">
        <v>-1086651689.1849658</v>
      </c>
      <c r="Y22">
        <v>636193520.57745492</v>
      </c>
      <c r="Z22">
        <v>1018159.229646161</v>
      </c>
      <c r="AA22">
        <v>151944.93966442539</v>
      </c>
      <c r="AB22">
        <v>307.94112736323564</v>
      </c>
      <c r="AC22">
        <v>451.88846445036705</v>
      </c>
      <c r="AD22">
        <v>69.558027518755978</v>
      </c>
      <c r="AE22">
        <v>4331.0794124009763</v>
      </c>
      <c r="AF22">
        <v>-227.0428400062909</v>
      </c>
      <c r="AG22">
        <v>-186.30738214983782</v>
      </c>
      <c r="AH22">
        <v>58.323458800496944</v>
      </c>
      <c r="AI22">
        <v>133.9529951233477</v>
      </c>
      <c r="AJ22">
        <v>-2108.9695790146566</v>
      </c>
      <c r="AK22">
        <v>-2759.8173095192933</v>
      </c>
      <c r="AL22">
        <v>-437.15636511396792</v>
      </c>
      <c r="AM22">
        <v>-6056.7377742168073</v>
      </c>
      <c r="AN22">
        <v>-8770.9053395549581</v>
      </c>
      <c r="AO22">
        <v>-3533.8952784370426</v>
      </c>
      <c r="AP22">
        <v>116153.28693646324</v>
      </c>
      <c r="AQ22">
        <v>5.6963253492877666</v>
      </c>
    </row>
    <row r="23" spans="1:43">
      <c r="A23" t="s">
        <v>152</v>
      </c>
      <c r="B23">
        <v>-958.4199671899031</v>
      </c>
      <c r="C23">
        <v>8759.3861111420902</v>
      </c>
      <c r="D23">
        <v>-2897.7545531481915</v>
      </c>
      <c r="E23">
        <v>-46.374451527221012</v>
      </c>
      <c r="F23">
        <v>-75.496115285276616</v>
      </c>
      <c r="G23">
        <v>-77.231252778262046</v>
      </c>
      <c r="H23">
        <v>239828800.24227393</v>
      </c>
      <c r="I23">
        <v>-26250666.973085172</v>
      </c>
      <c r="J23">
        <v>607.98198410360953</v>
      </c>
      <c r="K23">
        <v>1472.1353989889597</v>
      </c>
      <c r="L23">
        <v>2684.6818654767135</v>
      </c>
      <c r="M23">
        <v>1410.827536851024</v>
      </c>
      <c r="N23">
        <v>-3246.3768676698019</v>
      </c>
      <c r="O23">
        <v>29243.920964207129</v>
      </c>
      <c r="P23">
        <v>8296.7100839826107</v>
      </c>
      <c r="Q23">
        <v>3766.2905983418827</v>
      </c>
      <c r="R23">
        <v>-3950.8356270725781</v>
      </c>
      <c r="S23">
        <v>896227.52086799045</v>
      </c>
      <c r="T23">
        <v>-353132789.63938218</v>
      </c>
      <c r="U23">
        <v>38754921.100596972</v>
      </c>
      <c r="V23">
        <v>33860.100015987773</v>
      </c>
      <c r="W23">
        <v>18.268980869858687</v>
      </c>
      <c r="X23">
        <v>240794931.44157681</v>
      </c>
      <c r="Y23">
        <v>-140925313.29357862</v>
      </c>
      <c r="Z23">
        <v>-225695.16072369684</v>
      </c>
      <c r="AA23">
        <v>-33659.560249625938</v>
      </c>
      <c r="AB23">
        <v>-68.471095319725265</v>
      </c>
      <c r="AC23">
        <v>-100.93900404475006</v>
      </c>
      <c r="AD23">
        <v>-15.496741119518173</v>
      </c>
      <c r="AE23">
        <v>-962.85825527764177</v>
      </c>
      <c r="AF23">
        <v>50.672702266737176</v>
      </c>
      <c r="AG23">
        <v>41.42774823671764</v>
      </c>
      <c r="AH23">
        <v>-12.751924036720863</v>
      </c>
      <c r="AI23">
        <v>-29.127772374736832</v>
      </c>
      <c r="AJ23">
        <v>467.81652969018938</v>
      </c>
      <c r="AK23">
        <v>611.68664407946085</v>
      </c>
      <c r="AL23">
        <v>92.26042021239931</v>
      </c>
      <c r="AM23">
        <v>1342.7648410175539</v>
      </c>
      <c r="AN23">
        <v>1944.3720062677007</v>
      </c>
      <c r="AO23">
        <v>783.40284863262139</v>
      </c>
      <c r="AP23">
        <v>-25641.657843913181</v>
      </c>
      <c r="AQ23">
        <v>-1.2681325693554482</v>
      </c>
    </row>
    <row r="24" spans="1:43">
      <c r="A24" t="s">
        <v>156</v>
      </c>
      <c r="B24">
        <v>2038.4976654696823</v>
      </c>
      <c r="C24">
        <v>-18661.725486865686</v>
      </c>
      <c r="D24">
        <v>6131.7589257182663</v>
      </c>
      <c r="E24">
        <v>97.880542654124426</v>
      </c>
      <c r="F24">
        <v>159.49761599838936</v>
      </c>
      <c r="G24">
        <v>171.24374554871872</v>
      </c>
      <c r="H24">
        <v>-508599220.25342566</v>
      </c>
      <c r="I24">
        <v>55794597.000803605</v>
      </c>
      <c r="J24">
        <v>-1287.4884847885035</v>
      </c>
      <c r="K24">
        <v>-3116.1595134446279</v>
      </c>
      <c r="L24">
        <v>-5667.7364153958124</v>
      </c>
      <c r="M24">
        <v>-2985.6196358746561</v>
      </c>
      <c r="N24">
        <v>6711.5446073899466</v>
      </c>
      <c r="O24">
        <v>-62395.073254924639</v>
      </c>
      <c r="P24">
        <v>-17718.56150147054</v>
      </c>
      <c r="Q24">
        <v>-7988.1604362054841</v>
      </c>
      <c r="R24">
        <v>8502.7512370527729</v>
      </c>
      <c r="S24">
        <v>-1884294.0010945867</v>
      </c>
      <c r="T24">
        <v>748994508.15932858</v>
      </c>
      <c r="U24">
        <v>-81994749.627169207</v>
      </c>
      <c r="V24">
        <v>-348340.90500565758</v>
      </c>
      <c r="W24">
        <v>-35.47169434371277</v>
      </c>
      <c r="X24">
        <v>-510611456.08423048</v>
      </c>
      <c r="Y24">
        <v>298649019.19241935</v>
      </c>
      <c r="Z24">
        <v>477988.49536966265</v>
      </c>
      <c r="AA24">
        <v>71356.931422579131</v>
      </c>
      <c r="AB24">
        <v>145.42492750398705</v>
      </c>
      <c r="AC24">
        <v>215.0820733650622</v>
      </c>
      <c r="AD24">
        <v>32.964681701374921</v>
      </c>
      <c r="AE24">
        <v>2045.1407312360393</v>
      </c>
      <c r="AF24">
        <v>-108.20859099183497</v>
      </c>
      <c r="AG24">
        <v>-87.883871371592207</v>
      </c>
      <c r="AH24">
        <v>26.362853735804737</v>
      </c>
      <c r="AI24">
        <v>59.555507205403678</v>
      </c>
      <c r="AJ24">
        <v>-992.05505645697463</v>
      </c>
      <c r="AK24">
        <v>-1295.3604123563387</v>
      </c>
      <c r="AL24">
        <v>-176.58095892061701</v>
      </c>
      <c r="AM24">
        <v>-2844.5312359333639</v>
      </c>
      <c r="AN24">
        <v>-4118.5330281625484</v>
      </c>
      <c r="AO24">
        <v>-1659.3743268700032</v>
      </c>
      <c r="AP24">
        <v>53839.880648733262</v>
      </c>
      <c r="AQ24">
        <v>2.7020107107334601</v>
      </c>
    </row>
    <row r="25" spans="1:43">
      <c r="A25" t="s">
        <v>160</v>
      </c>
      <c r="B25">
        <v>8.1168526257658886</v>
      </c>
      <c r="C25">
        <v>-73.884278971932417</v>
      </c>
      <c r="D25">
        <v>24.648844040619696</v>
      </c>
      <c r="E25">
        <v>0.39598979324674338</v>
      </c>
      <c r="F25">
        <v>0.64444420985250062</v>
      </c>
      <c r="G25">
        <v>0.61025876144109392</v>
      </c>
      <c r="H25">
        <v>-2040460.5158464813</v>
      </c>
      <c r="I25">
        <v>222514.43892862066</v>
      </c>
      <c r="J25">
        <v>-5.1663980859612195</v>
      </c>
      <c r="K25">
        <v>-12.516478695593932</v>
      </c>
      <c r="L25">
        <v>-22.938620458227089</v>
      </c>
      <c r="M25">
        <v>-12.016603408813264</v>
      </c>
      <c r="N25">
        <v>27.89793281682968</v>
      </c>
      <c r="O25">
        <v>-246.04371214693469</v>
      </c>
      <c r="P25">
        <v>-69.774717164289825</v>
      </c>
      <c r="Q25">
        <v>-32.207274249755734</v>
      </c>
      <c r="R25">
        <v>33.482648796922398</v>
      </c>
      <c r="S25">
        <v>-7781.3948680030981</v>
      </c>
      <c r="T25">
        <v>3004501.2621849705</v>
      </c>
      <c r="U25">
        <v>-329626.47344881162</v>
      </c>
      <c r="V25">
        <v>878.19065533211165</v>
      </c>
      <c r="W25">
        <v>0.7833337910562197</v>
      </c>
      <c r="X25">
        <v>-2049015.3313514346</v>
      </c>
      <c r="Y25">
        <v>1198990.0611598266</v>
      </c>
      <c r="Z25">
        <v>1919.8791103808767</v>
      </c>
      <c r="AA25">
        <v>286.54570361052208</v>
      </c>
      <c r="AB25">
        <v>0.57997708130672798</v>
      </c>
      <c r="AC25">
        <v>0.84780729708702596</v>
      </c>
      <c r="AD25">
        <v>0.13342173645406286</v>
      </c>
      <c r="AE25">
        <v>8.1709106669396689</v>
      </c>
      <c r="AF25">
        <v>-0.42089706075888117</v>
      </c>
      <c r="AG25">
        <v>-0.33923449534851641</v>
      </c>
      <c r="AH25">
        <v>0.11591936844941481</v>
      </c>
      <c r="AI25">
        <v>0.27118293045213537</v>
      </c>
      <c r="AJ25">
        <v>-3.9654547714523627</v>
      </c>
      <c r="AK25">
        <v>-5.2040511497700326</v>
      </c>
      <c r="AL25">
        <v>-0.94923459761560813</v>
      </c>
      <c r="AM25">
        <v>-11.414808150115476</v>
      </c>
      <c r="AN25">
        <v>-16.536659275271781</v>
      </c>
      <c r="AO25">
        <v>-6.6557787588418043</v>
      </c>
      <c r="AP25">
        <v>218.76450700939222</v>
      </c>
      <c r="AQ25">
        <v>1.0694766989554837E-2</v>
      </c>
    </row>
    <row r="26" spans="1:43">
      <c r="A26" t="s">
        <v>164</v>
      </c>
      <c r="B26">
        <v>-3952.7834360798588</v>
      </c>
      <c r="C26">
        <v>36060.966285493239</v>
      </c>
      <c r="D26">
        <v>-11961.287524667547</v>
      </c>
      <c r="E26">
        <v>-192.12634102263561</v>
      </c>
      <c r="F26">
        <v>-312.63474607294262</v>
      </c>
      <c r="G26">
        <v>-309.75718677011326</v>
      </c>
      <c r="H26">
        <v>990907732.75615108</v>
      </c>
      <c r="I26">
        <v>-108301027.89812829</v>
      </c>
      <c r="J26">
        <v>2510.1123223731652</v>
      </c>
      <c r="K26">
        <v>6075.5578165973357</v>
      </c>
      <c r="L26">
        <v>11103.108388884677</v>
      </c>
      <c r="M26">
        <v>5828.3372816738583</v>
      </c>
      <c r="N26">
        <v>-13550.843598540279</v>
      </c>
      <c r="O26">
        <v>120257.53260694146</v>
      </c>
      <c r="P26">
        <v>34122.82793288221</v>
      </c>
      <c r="Q26">
        <v>15604.483830213268</v>
      </c>
      <c r="R26">
        <v>-16376.179191435269</v>
      </c>
      <c r="S26">
        <v>3733953.6336640562</v>
      </c>
      <c r="T26">
        <v>-1459043951.6996152</v>
      </c>
      <c r="U26">
        <v>159951967.72698468</v>
      </c>
      <c r="V26">
        <v>11391.970628598219</v>
      </c>
      <c r="W26">
        <v>77.983549106979069</v>
      </c>
      <c r="X26">
        <v>994965483.93519783</v>
      </c>
      <c r="Y26">
        <v>-582225666.7649821</v>
      </c>
      <c r="Z26">
        <v>-931937.86298387521</v>
      </c>
      <c r="AA26">
        <v>-139107.01004385098</v>
      </c>
      <c r="AB26">
        <v>-282.22774517764066</v>
      </c>
      <c r="AC26">
        <v>-414.64487954843423</v>
      </c>
      <c r="AD26">
        <v>-64.17473809249023</v>
      </c>
      <c r="AE26">
        <v>-3974.6733747776393</v>
      </c>
      <c r="AF26">
        <v>207.44480151172715</v>
      </c>
      <c r="AG26">
        <v>167.63648652476473</v>
      </c>
      <c r="AH26">
        <v>-54.416838332021662</v>
      </c>
      <c r="AI26">
        <v>-125.21563519538509</v>
      </c>
      <c r="AJ26">
        <v>1928.8406835494345</v>
      </c>
      <c r="AK26">
        <v>2525.7081306337959</v>
      </c>
      <c r="AL26">
        <v>413.30817200109584</v>
      </c>
      <c r="AM26">
        <v>5543.0048296990672</v>
      </c>
      <c r="AN26">
        <v>8027.9794583515495</v>
      </c>
      <c r="AO26">
        <v>3233.254709967684</v>
      </c>
      <c r="AP26">
        <v>-105941.03668267645</v>
      </c>
      <c r="AQ26">
        <v>-5.2203578709798819</v>
      </c>
    </row>
    <row r="27" spans="1:43">
      <c r="A27" t="s">
        <v>167</v>
      </c>
      <c r="B27">
        <v>-6.9836213003654546</v>
      </c>
      <c r="C27">
        <v>63.587971796149567</v>
      </c>
      <c r="D27">
        <v>-21.168908996257699</v>
      </c>
      <c r="E27">
        <v>-0.3438840476674852</v>
      </c>
      <c r="F27">
        <v>-0.56142285407679593</v>
      </c>
      <c r="G27">
        <v>-0.52809940382971099</v>
      </c>
      <c r="H27">
        <v>1751701.6623622661</v>
      </c>
      <c r="I27">
        <v>-191206.37214646523</v>
      </c>
      <c r="J27">
        <v>4.4462049912357466</v>
      </c>
      <c r="K27">
        <v>10.750788641467558</v>
      </c>
      <c r="L27">
        <v>19.677290207657752</v>
      </c>
      <c r="M27">
        <v>10.315420711167047</v>
      </c>
      <c r="N27">
        <v>-25.217896778488512</v>
      </c>
      <c r="O27">
        <v>211.86367999521377</v>
      </c>
      <c r="P27">
        <v>60.079459627176085</v>
      </c>
      <c r="Q27">
        <v>27.577438126658006</v>
      </c>
      <c r="R27">
        <v>-28.691230279742857</v>
      </c>
      <c r="S27">
        <v>6640.5215712893023</v>
      </c>
      <c r="T27">
        <v>-2578613.9020293034</v>
      </c>
      <c r="U27">
        <v>283096.8512236083</v>
      </c>
      <c r="V27">
        <v>-572.59045023367423</v>
      </c>
      <c r="W27">
        <v>0.16024472635866813</v>
      </c>
      <c r="X27">
        <v>1758952.5343460946</v>
      </c>
      <c r="Y27">
        <v>-1029997.9034580129</v>
      </c>
      <c r="Z27">
        <v>-1648.5948020605365</v>
      </c>
      <c r="AA27">
        <v>-245.95673649890304</v>
      </c>
      <c r="AB27">
        <v>-0.49626732747140145</v>
      </c>
      <c r="AC27">
        <v>-0.72882939767329891</v>
      </c>
      <c r="AD27">
        <v>-0.1097012327899205</v>
      </c>
      <c r="AE27">
        <v>-7.0242883076024718</v>
      </c>
      <c r="AF27">
        <v>0.36848214676839303</v>
      </c>
      <c r="AG27">
        <v>0.29521848705855014</v>
      </c>
      <c r="AH27">
        <v>-9.7868246913465934E-2</v>
      </c>
      <c r="AI27">
        <v>-0.22521600924663771</v>
      </c>
      <c r="AJ27">
        <v>3.4093263923065265</v>
      </c>
      <c r="AK27">
        <v>4.4680893364633256</v>
      </c>
      <c r="AL27">
        <v>0.76767192382261262</v>
      </c>
      <c r="AM27">
        <v>9.803578296682538</v>
      </c>
      <c r="AN27">
        <v>14.198113228811089</v>
      </c>
      <c r="AO27">
        <v>5.7171819865616653</v>
      </c>
      <c r="AP27">
        <v>-189.14617454665606</v>
      </c>
      <c r="AQ27">
        <v>-9.2047815516103741E-3</v>
      </c>
    </row>
    <row r="28" spans="1:43">
      <c r="A28" t="s">
        <v>118</v>
      </c>
      <c r="B28">
        <v>-0.81222240548661051</v>
      </c>
      <c r="C28">
        <v>7.4234166875904579</v>
      </c>
      <c r="D28">
        <v>-2.4727248606960788</v>
      </c>
      <c r="E28">
        <v>-3.9516355563467977E-2</v>
      </c>
      <c r="F28">
        <v>-6.4463466973442296E-2</v>
      </c>
      <c r="G28">
        <v>-6.3682117186519421E-2</v>
      </c>
      <c r="H28">
        <v>204615.73234099289</v>
      </c>
      <c r="I28">
        <v>-22331.177045212007</v>
      </c>
      <c r="J28">
        <v>0.51625149162207218</v>
      </c>
      <c r="K28">
        <v>1.255796981330515</v>
      </c>
      <c r="L28">
        <v>2.2833459997259751</v>
      </c>
      <c r="M28">
        <v>1.1983687911835892</v>
      </c>
      <c r="N28">
        <v>-2.8015392493416602</v>
      </c>
      <c r="O28">
        <v>24.720289499744766</v>
      </c>
      <c r="P28">
        <v>7.0148631326054911</v>
      </c>
      <c r="Q28">
        <v>3.2059565516237503</v>
      </c>
      <c r="R28">
        <v>-3.3648986284241582</v>
      </c>
      <c r="S28">
        <v>768.23134194841759</v>
      </c>
      <c r="T28">
        <v>-301247.32415258995</v>
      </c>
      <c r="U28">
        <v>33073.301954987634</v>
      </c>
      <c r="V28">
        <v>-18.432764652037513</v>
      </c>
      <c r="W28">
        <v>1.6303241614162235E-2</v>
      </c>
      <c r="X28">
        <v>205451.6460033016</v>
      </c>
      <c r="Y28">
        <v>-120312.00128442977</v>
      </c>
      <c r="Z28">
        <v>-191.58256700812561</v>
      </c>
      <c r="AA28">
        <v>-28.730924365700115</v>
      </c>
      <c r="AB28">
        <v>-5.8134217864017519E-2</v>
      </c>
      <c r="AC28">
        <v>-8.5305339594393584E-2</v>
      </c>
      <c r="AD28">
        <v>-1.32125962425868E-2</v>
      </c>
      <c r="AE28">
        <v>-0.8170958826944883</v>
      </c>
      <c r="AF28">
        <v>4.2819421559954614E-2</v>
      </c>
      <c r="AG28">
        <v>3.5422092062907376E-2</v>
      </c>
      <c r="AH28">
        <v>-1.1039144569803889E-2</v>
      </c>
      <c r="AI28">
        <v>-2.5498550024799428E-2</v>
      </c>
      <c r="AJ28">
        <v>0.3966108456566243</v>
      </c>
      <c r="AK28">
        <v>0.51922394430459562</v>
      </c>
      <c r="AL28">
        <v>8.6228366629647335E-2</v>
      </c>
      <c r="AM28">
        <v>1.1398125694825381</v>
      </c>
      <c r="AN28">
        <v>1.6504091502632201</v>
      </c>
      <c r="AO28">
        <v>0.6651784391886566</v>
      </c>
      <c r="AP28">
        <v>-22.022045354510688</v>
      </c>
      <c r="AQ28">
        <v>-1.0746448741192551E-3</v>
      </c>
    </row>
    <row r="29" spans="1:43">
      <c r="A29" t="s">
        <v>122</v>
      </c>
      <c r="B29">
        <v>-7.1312887545321613E-2</v>
      </c>
      <c r="C29">
        <v>0.64268324409065447</v>
      </c>
      <c r="D29">
        <v>-0.21703732296614961</v>
      </c>
      <c r="E29">
        <v>-3.4753267825479877E-3</v>
      </c>
      <c r="F29">
        <v>-5.6837907799551493E-3</v>
      </c>
      <c r="G29">
        <v>-5.4580010606202203E-3</v>
      </c>
      <c r="H29">
        <v>17909.296055856488</v>
      </c>
      <c r="I29">
        <v>-1944.350306643388</v>
      </c>
      <c r="J29">
        <v>4.5166225509049883E-2</v>
      </c>
      <c r="K29">
        <v>0.11020962424952432</v>
      </c>
      <c r="L29">
        <v>0.19927218263756286</v>
      </c>
      <c r="M29">
        <v>0.10430138172126353</v>
      </c>
      <c r="N29">
        <v>-0.26916045432109159</v>
      </c>
      <c r="O29">
        <v>2.1347569790230327</v>
      </c>
      <c r="P29">
        <v>0.60402572275040833</v>
      </c>
      <c r="Q29">
        <v>0.27903183941220822</v>
      </c>
      <c r="R29">
        <v>-0.28606023136142339</v>
      </c>
      <c r="S29">
        <v>70.743241935041667</v>
      </c>
      <c r="T29">
        <v>-26360.101400415249</v>
      </c>
      <c r="U29">
        <v>2904.3348313374258</v>
      </c>
      <c r="V29">
        <v>-32.412928837992823</v>
      </c>
      <c r="W29">
        <v>1.9405319020338514E-3</v>
      </c>
      <c r="X29">
        <v>17989.396166916613</v>
      </c>
      <c r="Y29">
        <v>-10536.907496214737</v>
      </c>
      <c r="Z29">
        <v>-16.888296207666606</v>
      </c>
      <c r="AA29">
        <v>-1.5163610264057115</v>
      </c>
      <c r="AB29">
        <v>-5.0012573506799125E-3</v>
      </c>
      <c r="AC29">
        <v>-7.3447836948553344E-3</v>
      </c>
      <c r="AD29">
        <v>-1.1230232721929174E-3</v>
      </c>
      <c r="AE29">
        <v>-7.1583274713224787E-2</v>
      </c>
      <c r="AF29">
        <v>3.7541766263035109E-3</v>
      </c>
      <c r="AG29">
        <v>2.9501326866451711E-3</v>
      </c>
      <c r="AH29">
        <v>-1.1038348540282537E-3</v>
      </c>
      <c r="AI29">
        <v>-2.6274985589283821E-3</v>
      </c>
      <c r="AJ29">
        <v>3.4685680358030858E-2</v>
      </c>
      <c r="AK29">
        <v>4.5683986488337852E-2</v>
      </c>
      <c r="AL29">
        <v>1.0346760809529744E-2</v>
      </c>
      <c r="AM29">
        <v>9.9180807588628281E-2</v>
      </c>
      <c r="AN29">
        <v>0.14448338311346126</v>
      </c>
      <c r="AO29">
        <v>5.7638729569451687E-2</v>
      </c>
      <c r="AP29">
        <v>-1.96149953230914</v>
      </c>
      <c r="AQ29">
        <v>-9.3105438669392773E-5</v>
      </c>
    </row>
    <row r="30" spans="1:43">
      <c r="A30" t="s">
        <v>133</v>
      </c>
      <c r="B30">
        <v>-2.6696366582205915</v>
      </c>
      <c r="C30">
        <v>24.153501024816617</v>
      </c>
      <c r="D30">
        <v>-8.112980602682951</v>
      </c>
      <c r="E30">
        <v>-0.13443251752173652</v>
      </c>
      <c r="F30">
        <v>-0.21426382201500913</v>
      </c>
      <c r="G30">
        <v>-0.18763514227995481</v>
      </c>
      <c r="H30">
        <v>671226.62555937585</v>
      </c>
      <c r="I30">
        <v>-72992.34470934431</v>
      </c>
      <c r="J30">
        <v>1.7016366380100685</v>
      </c>
      <c r="K30">
        <v>4.1183307480828022</v>
      </c>
      <c r="L30">
        <v>7.5725550624781333</v>
      </c>
      <c r="M30">
        <v>3.9566305053332624</v>
      </c>
      <c r="N30">
        <v>-9.7187210702647508</v>
      </c>
      <c r="O30">
        <v>80.250395680342123</v>
      </c>
      <c r="P30">
        <v>22.751020632272571</v>
      </c>
      <c r="Q30">
        <v>10.586020166432668</v>
      </c>
      <c r="R30">
        <v>-10.948728346013764</v>
      </c>
      <c r="S30">
        <v>2584.5539903704994</v>
      </c>
      <c r="T30">
        <v>-988086.63868042547</v>
      </c>
      <c r="U30">
        <v>108490.41463927225</v>
      </c>
      <c r="V30">
        <v>-555.88526245701144</v>
      </c>
      <c r="W30">
        <v>6.3532621129193348E-2</v>
      </c>
      <c r="X30">
        <v>674085.06951930455</v>
      </c>
      <c r="Y30">
        <v>-394751.86510784173</v>
      </c>
      <c r="Z30">
        <v>-631.75379683943686</v>
      </c>
      <c r="AA30">
        <v>-94.303975018962518</v>
      </c>
      <c r="AB30">
        <v>0.77128317175574279</v>
      </c>
      <c r="AC30">
        <v>-0.27687449616380699</v>
      </c>
      <c r="AD30">
        <v>-4.4302239085146349E-2</v>
      </c>
      <c r="AE30">
        <v>-2.6926740333620991</v>
      </c>
      <c r="AF30">
        <v>0.13357707903768717</v>
      </c>
      <c r="AG30">
        <v>0.11155113114727461</v>
      </c>
      <c r="AH30">
        <v>-3.8512927295834901E-2</v>
      </c>
      <c r="AI30">
        <v>-9.1644254663345831E-2</v>
      </c>
      <c r="AJ30">
        <v>1.3033089658795478</v>
      </c>
      <c r="AK30">
        <v>1.7106919617697196</v>
      </c>
      <c r="AL30">
        <v>0.33135169774544132</v>
      </c>
      <c r="AM30">
        <v>3.7524296568908908</v>
      </c>
      <c r="AN30">
        <v>5.4359635623468812</v>
      </c>
      <c r="AO30">
        <v>2.1869102473654412</v>
      </c>
      <c r="AP30">
        <v>-72.766427464287304</v>
      </c>
      <c r="AQ30">
        <v>-3.4957685775995674E-3</v>
      </c>
    </row>
    <row r="31" spans="1:43">
      <c r="A31" t="s">
        <v>183</v>
      </c>
      <c r="B31">
        <v>1.532232718381872</v>
      </c>
      <c r="C31">
        <v>-14.141219584399026</v>
      </c>
      <c r="D31">
        <v>4.6776416087816353</v>
      </c>
      <c r="E31">
        <v>6.7206798251546004E-2</v>
      </c>
      <c r="F31">
        <v>0.10400574988459436</v>
      </c>
      <c r="G31">
        <v>0.12616193024294689</v>
      </c>
      <c r="H31">
        <v>-387668.42645200051</v>
      </c>
      <c r="I31">
        <v>42413.615381719283</v>
      </c>
      <c r="J31">
        <v>-0.982876906721315</v>
      </c>
      <c r="K31">
        <v>-2.3769052825619759</v>
      </c>
      <c r="L31">
        <v>-4.3370278888463059</v>
      </c>
      <c r="M31">
        <v>-2.2804142615408893</v>
      </c>
      <c r="N31">
        <v>5.1476215246988231</v>
      </c>
      <c r="O31">
        <v>-47.149013922479597</v>
      </c>
      <c r="P31">
        <v>-13.391032614960219</v>
      </c>
      <c r="Q31">
        <v>-6.1443089346959878</v>
      </c>
      <c r="R31">
        <v>6.4427866309271717</v>
      </c>
      <c r="S31">
        <v>-1427.6479387546931</v>
      </c>
      <c r="T31">
        <v>570798.4887501226</v>
      </c>
      <c r="U31">
        <v>-62547.661778011614</v>
      </c>
      <c r="V31">
        <v>-224.62368107503184</v>
      </c>
      <c r="W31">
        <v>-2.7247976042129939E-2</v>
      </c>
      <c r="X31">
        <v>-389205.00355045195</v>
      </c>
      <c r="Y31">
        <v>227861.30516398037</v>
      </c>
      <c r="Z31">
        <v>364.48959218147525</v>
      </c>
      <c r="AA31">
        <v>54.417056090749597</v>
      </c>
      <c r="AB31">
        <v>8.9158993967677999E-2</v>
      </c>
      <c r="AC31">
        <v>1.1144497863393257</v>
      </c>
      <c r="AD31">
        <v>2.3912503920458524E-2</v>
      </c>
      <c r="AE31">
        <v>1.5388927296424659</v>
      </c>
      <c r="AF31">
        <v>-8.6862691863953276E-2</v>
      </c>
      <c r="AG31">
        <v>-7.0660686729145203E-2</v>
      </c>
      <c r="AH31">
        <v>2.0133380284198331E-2</v>
      </c>
      <c r="AI31">
        <v>4.373199726042603E-2</v>
      </c>
      <c r="AJ31">
        <v>-0.75786459982318699</v>
      </c>
      <c r="AK31">
        <v>-0.99244394801366864</v>
      </c>
      <c r="AL31">
        <v>-0.14568106806859374</v>
      </c>
      <c r="AM31">
        <v>-2.1752400535934107</v>
      </c>
      <c r="AN31">
        <v>-3.1446598542690096</v>
      </c>
      <c r="AO31">
        <v>-1.2727417568990056</v>
      </c>
      <c r="AP31">
        <v>41.391706078882244</v>
      </c>
      <c r="AQ31">
        <v>2.0472395708743532E-3</v>
      </c>
    </row>
    <row r="32" spans="1:43">
      <c r="A32" t="s">
        <v>187</v>
      </c>
      <c r="B32">
        <v>208.33618764732228</v>
      </c>
      <c r="C32">
        <v>-1906.1020121873371</v>
      </c>
      <c r="D32">
        <v>632.29119029271101</v>
      </c>
      <c r="E32">
        <v>10.142236771675661</v>
      </c>
      <c r="F32">
        <v>16.494638211793713</v>
      </c>
      <c r="G32">
        <v>16.421666992824079</v>
      </c>
      <c r="H32">
        <v>-52386907.867903151</v>
      </c>
      <c r="I32">
        <v>5725091.5994813535</v>
      </c>
      <c r="J32">
        <v>-132.66697882063576</v>
      </c>
      <c r="K32">
        <v>-321.25487301382839</v>
      </c>
      <c r="L32">
        <v>-587.06208313134437</v>
      </c>
      <c r="M32">
        <v>-308.22115743961888</v>
      </c>
      <c r="N32">
        <v>703.86296180288207</v>
      </c>
      <c r="O32">
        <v>-6354.9586468218176</v>
      </c>
      <c r="P32">
        <v>-1803.5337375017257</v>
      </c>
      <c r="Q32">
        <v>-825.96505518909146</v>
      </c>
      <c r="R32">
        <v>866.67753236482622</v>
      </c>
      <c r="S32">
        <v>-197031.22399411781</v>
      </c>
      <c r="T32">
        <v>77140514.254039094</v>
      </c>
      <c r="U32">
        <v>-8455223.4701303262</v>
      </c>
      <c r="V32">
        <v>-3506.5120861264068</v>
      </c>
      <c r="W32">
        <v>-3.9114777381298969</v>
      </c>
      <c r="X32">
        <v>-52601310.605475515</v>
      </c>
      <c r="Y32">
        <v>30778380.103220224</v>
      </c>
      <c r="Z32">
        <v>49265.396210847772</v>
      </c>
      <c r="AA32">
        <v>7354.0679797692092</v>
      </c>
      <c r="AB32">
        <v>14.920217883672649</v>
      </c>
      <c r="AC32">
        <v>21.929714882077114</v>
      </c>
      <c r="AD32">
        <v>4.4442379156571974</v>
      </c>
      <c r="AE32">
        <v>209.54415884802813</v>
      </c>
      <c r="AF32">
        <v>-10.920152405601398</v>
      </c>
      <c r="AG32">
        <v>-8.808385549978782</v>
      </c>
      <c r="AH32">
        <v>2.8883116880451878</v>
      </c>
      <c r="AI32">
        <v>6.6593171603962622</v>
      </c>
      <c r="AJ32">
        <v>-101.92618737655799</v>
      </c>
      <c r="AK32">
        <v>-133.52113671616107</v>
      </c>
      <c r="AL32">
        <v>-22.098743542154889</v>
      </c>
      <c r="AM32">
        <v>-293.00363340371217</v>
      </c>
      <c r="AN32">
        <v>-424.39216122207574</v>
      </c>
      <c r="AO32">
        <v>-170.90053589733998</v>
      </c>
      <c r="AP32">
        <v>5590.9935490102962</v>
      </c>
      <c r="AQ32">
        <v>0.2759353057170244</v>
      </c>
    </row>
    <row r="33" spans="1:43">
      <c r="A33" t="s">
        <v>194</v>
      </c>
      <c r="B33">
        <v>27.757358150658831</v>
      </c>
      <c r="C33">
        <v>-254.87658326267223</v>
      </c>
      <c r="D33">
        <v>84.663695973668382</v>
      </c>
      <c r="E33">
        <v>1.3464349935270843</v>
      </c>
      <c r="F33">
        <v>2.2025336198408141</v>
      </c>
      <c r="G33">
        <v>2.185595641448725</v>
      </c>
      <c r="H33">
        <v>-7013568.3229681691</v>
      </c>
      <c r="I33">
        <v>766096.79171195219</v>
      </c>
      <c r="J33">
        <v>-17.765690876685316</v>
      </c>
      <c r="K33">
        <v>-43.027988560728559</v>
      </c>
      <c r="L33">
        <v>-78.629679514702715</v>
      </c>
      <c r="M33">
        <v>-41.255064927599705</v>
      </c>
      <c r="N33">
        <v>93.52763904196037</v>
      </c>
      <c r="O33">
        <v>-849.31633174574904</v>
      </c>
      <c r="P33">
        <v>-241.07939765384032</v>
      </c>
      <c r="Q33">
        <v>-110.94432967212681</v>
      </c>
      <c r="R33">
        <v>115.93506822275984</v>
      </c>
      <c r="S33">
        <v>-26266.192426517882</v>
      </c>
      <c r="T33">
        <v>10327330.582068581</v>
      </c>
      <c r="U33">
        <v>-1132137.9276031628</v>
      </c>
      <c r="V33">
        <v>-792.72600209666302</v>
      </c>
      <c r="W33">
        <v>-0.52922436652552451</v>
      </c>
      <c r="X33">
        <v>-7042178.7711141575</v>
      </c>
      <c r="Y33">
        <v>4121517.4021058395</v>
      </c>
      <c r="Z33">
        <v>6596.112913523415</v>
      </c>
      <c r="AA33">
        <v>984.70534601812426</v>
      </c>
      <c r="AB33">
        <v>2.0090012559987511</v>
      </c>
      <c r="AC33">
        <v>2.9240423576029841</v>
      </c>
      <c r="AD33">
        <v>0.46241586658844019</v>
      </c>
      <c r="AE33">
        <v>28.899733852654524</v>
      </c>
      <c r="AF33">
        <v>-1.4581933230927662</v>
      </c>
      <c r="AG33">
        <v>-1.191436209232448</v>
      </c>
      <c r="AH33">
        <v>0.38367345231543321</v>
      </c>
      <c r="AI33">
        <v>0.88653682108146181</v>
      </c>
      <c r="AJ33">
        <v>-13.655259127523372</v>
      </c>
      <c r="AK33">
        <v>-17.880389563061829</v>
      </c>
      <c r="AL33">
        <v>-2.9734040634763246</v>
      </c>
      <c r="AM33">
        <v>-39.236898272952139</v>
      </c>
      <c r="AN33">
        <v>-56.822967945134053</v>
      </c>
      <c r="AO33">
        <v>-22.880986645320128</v>
      </c>
      <c r="AP33">
        <v>749.43015942788782</v>
      </c>
      <c r="AQ33">
        <v>3.6896114165337703E-2</v>
      </c>
    </row>
    <row r="34" spans="1:43">
      <c r="A34" t="s">
        <v>210</v>
      </c>
      <c r="B34">
        <v>-9.9851763642845608</v>
      </c>
      <c r="C34">
        <v>90.920397889923521</v>
      </c>
      <c r="D34">
        <v>-30.038454124715877</v>
      </c>
      <c r="E34">
        <v>-0.48175918922586247</v>
      </c>
      <c r="F34">
        <v>-0.78365467418218004</v>
      </c>
      <c r="G34">
        <v>-0.79648285462492419</v>
      </c>
      <c r="H34">
        <v>2489602.2118102945</v>
      </c>
      <c r="I34">
        <v>-272536.67166745843</v>
      </c>
      <c r="J34">
        <v>6.3059564295599113</v>
      </c>
      <c r="K34">
        <v>15.261745963811686</v>
      </c>
      <c r="L34">
        <v>27.830289491345937</v>
      </c>
      <c r="M34">
        <v>14.627605883376715</v>
      </c>
      <c r="N34">
        <v>-33.418975884493634</v>
      </c>
      <c r="O34">
        <v>303.56348799600636</v>
      </c>
      <c r="P34">
        <v>86.161248303135849</v>
      </c>
      <c r="Q34">
        <v>39.127312197604077</v>
      </c>
      <c r="R34">
        <v>-41.343875519861186</v>
      </c>
      <c r="S34">
        <v>9319.1724481785532</v>
      </c>
      <c r="T34">
        <v>-3666132.5445848024</v>
      </c>
      <c r="U34">
        <v>401690.03765974415</v>
      </c>
      <c r="V34">
        <v>708.44539529813414</v>
      </c>
      <c r="W34">
        <v>0.18647382949015545</v>
      </c>
      <c r="X34">
        <v>2499622.1309617236</v>
      </c>
      <c r="Y34">
        <v>-1462273.0842571582</v>
      </c>
      <c r="Z34">
        <v>-2340.8462826143405</v>
      </c>
      <c r="AA34">
        <v>-349.41289042407834</v>
      </c>
      <c r="AB34">
        <v>-0.71324368185678721</v>
      </c>
      <c r="AC34">
        <v>-1.0475170896210331</v>
      </c>
      <c r="AD34">
        <v>-0.16252390920649448</v>
      </c>
      <c r="AE34">
        <v>-10.033136557491876</v>
      </c>
      <c r="AF34">
        <v>1.5256282604465872</v>
      </c>
      <c r="AG34">
        <v>0.41723885500427849</v>
      </c>
      <c r="AH34">
        <v>-0.13914416145890787</v>
      </c>
      <c r="AI34">
        <v>-0.31032429794477145</v>
      </c>
      <c r="AJ34">
        <v>4.8504979391607383</v>
      </c>
      <c r="AK34">
        <v>6.343812074123516</v>
      </c>
      <c r="AL34">
        <v>0.93246313983064033</v>
      </c>
      <c r="AM34">
        <v>13.91493519201031</v>
      </c>
      <c r="AN34">
        <v>20.164982423018753</v>
      </c>
      <c r="AO34">
        <v>8.1208710459435878</v>
      </c>
      <c r="AP34">
        <v>-264.88291345055177</v>
      </c>
      <c r="AQ34">
        <v>-1.3163004915751007E-2</v>
      </c>
    </row>
    <row r="35" spans="1:43">
      <c r="A35" t="s">
        <v>217</v>
      </c>
      <c r="B35">
        <v>-0.80806297786811254</v>
      </c>
      <c r="C35">
        <v>7.4418056195033637</v>
      </c>
      <c r="D35">
        <v>-2.3353891422427395</v>
      </c>
      <c r="E35">
        <v>-3.6104580660610154E-2</v>
      </c>
      <c r="F35">
        <v>-6.0365150259134123E-2</v>
      </c>
      <c r="G35">
        <v>-8.8654565500101146E-2</v>
      </c>
      <c r="H35">
        <v>195167.81629465069</v>
      </c>
      <c r="I35">
        <v>-21791.463950739169</v>
      </c>
      <c r="J35">
        <v>0.49113243529912792</v>
      </c>
      <c r="K35">
        <v>1.1894017034456117</v>
      </c>
      <c r="L35">
        <v>2.1146503092144449</v>
      </c>
      <c r="M35">
        <v>1.1291709980690292</v>
      </c>
      <c r="N35">
        <v>-2.1762788111857296</v>
      </c>
      <c r="O35">
        <v>25.207973306669242</v>
      </c>
      <c r="P35">
        <v>7.1754956167572495</v>
      </c>
      <c r="Q35">
        <v>3.0122666703344012</v>
      </c>
      <c r="R35">
        <v>-3.4497797966513799</v>
      </c>
      <c r="S35">
        <v>693.17828708598176</v>
      </c>
      <c r="T35">
        <v>-287710.18515781732</v>
      </c>
      <c r="U35">
        <v>31224.526497103252</v>
      </c>
      <c r="V35">
        <v>631.23461454698463</v>
      </c>
      <c r="W35">
        <v>5.7207629820355595E-3</v>
      </c>
      <c r="X35">
        <v>195860.10444013236</v>
      </c>
      <c r="Y35">
        <v>-114075.24249811973</v>
      </c>
      <c r="Z35">
        <v>-182.63004768105037</v>
      </c>
      <c r="AA35">
        <v>-27.301619263697752</v>
      </c>
      <c r="AB35">
        <v>-5.7438921254115524E-2</v>
      </c>
      <c r="AC35">
        <v>-8.7297375608987413E-2</v>
      </c>
      <c r="AD35">
        <v>-1.4526735852564567E-2</v>
      </c>
      <c r="AE35">
        <v>-0.80374095484365526</v>
      </c>
      <c r="AF35">
        <v>4.2902029093973851E-2</v>
      </c>
      <c r="AG35">
        <v>0.99384429289733645</v>
      </c>
      <c r="AH35">
        <v>-8.9035453440380937E-3</v>
      </c>
      <c r="AI35">
        <v>-1.8434508590472767E-2</v>
      </c>
      <c r="AJ35">
        <v>0.38096495185223073</v>
      </c>
      <c r="AK35">
        <v>0.49269524294692518</v>
      </c>
      <c r="AL35">
        <v>1.8561264349087558E-2</v>
      </c>
      <c r="AM35">
        <v>1.0777375283377328</v>
      </c>
      <c r="AN35">
        <v>1.5733191166154614</v>
      </c>
      <c r="AO35">
        <v>0.63358202423657184</v>
      </c>
      <c r="AP35">
        <v>-19.481208928692993</v>
      </c>
      <c r="AQ35">
        <v>-1.0783281683624619E-3</v>
      </c>
    </row>
    <row r="36" spans="1:43">
      <c r="A36" t="s">
        <v>221</v>
      </c>
      <c r="B36">
        <v>-16.306843057824302</v>
      </c>
      <c r="C36">
        <v>148.91249084459017</v>
      </c>
      <c r="D36">
        <v>-49.368453011598412</v>
      </c>
      <c r="E36">
        <v>-0.79170344670610582</v>
      </c>
      <c r="F36">
        <v>-1.2890624163397482</v>
      </c>
      <c r="G36">
        <v>-1.2839646507268385</v>
      </c>
      <c r="H36">
        <v>4088737.8412212222</v>
      </c>
      <c r="I36">
        <v>-447019.253980576</v>
      </c>
      <c r="J36">
        <v>10.363087404886835</v>
      </c>
      <c r="K36">
        <v>25.077881229995125</v>
      </c>
      <c r="L36">
        <v>45.8055989878521</v>
      </c>
      <c r="M36">
        <v>24.047331768773212</v>
      </c>
      <c r="N36">
        <v>-56.111108126474591</v>
      </c>
      <c r="O36">
        <v>496.57214221164446</v>
      </c>
      <c r="P36">
        <v>140.93783433162272</v>
      </c>
      <c r="Q36">
        <v>64.381654113000778</v>
      </c>
      <c r="R36">
        <v>-67.569859825202442</v>
      </c>
      <c r="S36">
        <v>15279.066596779901</v>
      </c>
      <c r="T36">
        <v>-6019925.8274500417</v>
      </c>
      <c r="U36">
        <v>660185.40043991886</v>
      </c>
      <c r="V36">
        <v>703.5314186595034</v>
      </c>
      <c r="W36">
        <v>0.32536692367341347</v>
      </c>
      <c r="X36">
        <v>4105229.3707124786</v>
      </c>
      <c r="Y36">
        <v>-2403190.6050027893</v>
      </c>
      <c r="Z36">
        <v>-3846.0046761048284</v>
      </c>
      <c r="AA36">
        <v>-573.97032501870376</v>
      </c>
      <c r="AB36">
        <v>-1.1653639893973555</v>
      </c>
      <c r="AC36">
        <v>-1.7164354979409417</v>
      </c>
      <c r="AD36">
        <v>-0.26474770409177784</v>
      </c>
      <c r="AE36">
        <v>-16.393008493352973</v>
      </c>
      <c r="AF36">
        <v>0.85986181476681323</v>
      </c>
      <c r="AG36">
        <v>0.69807779030176476</v>
      </c>
      <c r="AH36">
        <v>0.76109566994733147</v>
      </c>
      <c r="AI36">
        <v>-0.50690023232893244</v>
      </c>
      <c r="AJ36">
        <v>7.9642370027453531</v>
      </c>
      <c r="AK36">
        <v>10.421357155473572</v>
      </c>
      <c r="AL36">
        <v>1.5893604167301016</v>
      </c>
      <c r="AM36">
        <v>22.866770330238911</v>
      </c>
      <c r="AN36">
        <v>33.128454262981336</v>
      </c>
      <c r="AO36">
        <v>13.346485450977973</v>
      </c>
      <c r="AP36">
        <v>-438.09075955261471</v>
      </c>
      <c r="AQ36">
        <v>-2.1557528853418211E-2</v>
      </c>
    </row>
    <row r="37" spans="1:43">
      <c r="A37" t="s">
        <v>225</v>
      </c>
      <c r="B37">
        <v>-2.0069294213996556</v>
      </c>
      <c r="C37">
        <v>18.373728055710323</v>
      </c>
      <c r="D37">
        <v>-6.0369394052679795</v>
      </c>
      <c r="E37">
        <v>-9.7311657099841603E-2</v>
      </c>
      <c r="F37">
        <v>-0.15699770446562469</v>
      </c>
      <c r="G37">
        <v>-0.16861296115296986</v>
      </c>
      <c r="H37">
        <v>500745.9869473307</v>
      </c>
      <c r="I37">
        <v>-54933.598181963418</v>
      </c>
      <c r="J37">
        <v>1.2675589267035277</v>
      </c>
      <c r="K37">
        <v>3.0679795562561072</v>
      </c>
      <c r="L37">
        <v>5.5800921330596642</v>
      </c>
      <c r="M37">
        <v>2.9395029278061213</v>
      </c>
      <c r="N37">
        <v>-6.6017076821780085</v>
      </c>
      <c r="O37">
        <v>61.431082901040313</v>
      </c>
      <c r="P37">
        <v>17.444938778618077</v>
      </c>
      <c r="Q37">
        <v>7.8660792460588782</v>
      </c>
      <c r="R37">
        <v>-8.3722988452965144</v>
      </c>
      <c r="S37">
        <v>1854.9786984198201</v>
      </c>
      <c r="T37">
        <v>-737432.39517517714</v>
      </c>
      <c r="U37">
        <v>80726.584169630019</v>
      </c>
      <c r="V37">
        <v>345.65542792220816</v>
      </c>
      <c r="W37">
        <v>3.4805142735414005E-2</v>
      </c>
      <c r="X37">
        <v>502726.80802377465</v>
      </c>
      <c r="Y37">
        <v>-294034.08247808518</v>
      </c>
      <c r="Z37">
        <v>-470.60092789892366</v>
      </c>
      <c r="AA37">
        <v>-70.255139052164125</v>
      </c>
      <c r="AB37">
        <v>-0.14411072757747054</v>
      </c>
      <c r="AC37">
        <v>-0.21170293742389507</v>
      </c>
      <c r="AD37">
        <v>-3.2424170540246482E-2</v>
      </c>
      <c r="AE37">
        <v>-2.0134508168389096</v>
      </c>
      <c r="AF37">
        <v>0.10655863483360274</v>
      </c>
      <c r="AG37">
        <v>8.46446094523398E-2</v>
      </c>
      <c r="AH37">
        <v>-2.7808997197723211E-2</v>
      </c>
      <c r="AI37">
        <v>0.9365105346405227</v>
      </c>
      <c r="AJ37">
        <v>0.97309772605980627</v>
      </c>
      <c r="AK37">
        <v>1.2753953779293956</v>
      </c>
      <c r="AL37">
        <v>0.17376420586655134</v>
      </c>
      <c r="AM37">
        <v>2.7977373984533958</v>
      </c>
      <c r="AN37">
        <v>4.053918888742821</v>
      </c>
      <c r="AO37">
        <v>1.6327534010446865</v>
      </c>
      <c r="AP37">
        <v>-52.999776954974763</v>
      </c>
      <c r="AQ37">
        <v>-2.6603123549359693E-3</v>
      </c>
    </row>
    <row r="38" spans="1:43">
      <c r="A38" t="s">
        <v>229</v>
      </c>
      <c r="B38">
        <v>2.7460225355072603</v>
      </c>
      <c r="C38">
        <v>-25.107595253806444</v>
      </c>
      <c r="D38">
        <v>8.3884107452224921</v>
      </c>
      <c r="E38">
        <v>0.12688640466218895</v>
      </c>
      <c r="F38">
        <v>0.21316781452979611</v>
      </c>
      <c r="G38">
        <v>0.20387580320928286</v>
      </c>
      <c r="H38">
        <v>-696123.55264772009</v>
      </c>
      <c r="I38">
        <v>75826.099983620152</v>
      </c>
      <c r="J38">
        <v>-1.7552672555374733</v>
      </c>
      <c r="K38">
        <v>-4.2604504196290787</v>
      </c>
      <c r="L38">
        <v>-7.8227988932575325</v>
      </c>
      <c r="M38">
        <v>-4.0978051231443215</v>
      </c>
      <c r="N38">
        <v>8.6020396785138278</v>
      </c>
      <c r="O38">
        <v>-83.445456655725778</v>
      </c>
      <c r="P38">
        <v>-23.716514396385058</v>
      </c>
      <c r="Q38">
        <v>-11.179368215118563</v>
      </c>
      <c r="R38">
        <v>11.61997729228394</v>
      </c>
      <c r="S38">
        <v>-2586.4731168645126</v>
      </c>
      <c r="T38">
        <v>1025294.6546923778</v>
      </c>
      <c r="U38">
        <v>-112141.99541296478</v>
      </c>
      <c r="V38">
        <v>-262.84880959970405</v>
      </c>
      <c r="W38">
        <v>-3.7895002268857385E-2</v>
      </c>
      <c r="X38">
        <v>-698926.50862642424</v>
      </c>
      <c r="Y38">
        <v>408920.71147820057</v>
      </c>
      <c r="Z38">
        <v>653.91723021095368</v>
      </c>
      <c r="AA38">
        <v>97.792544744642427</v>
      </c>
      <c r="AB38">
        <v>0.1922889821371333</v>
      </c>
      <c r="AC38">
        <v>0.28055532047572063</v>
      </c>
      <c r="AD38">
        <v>3.829361537494369E-2</v>
      </c>
      <c r="AE38">
        <v>2.7649609157877442</v>
      </c>
      <c r="AF38">
        <v>-0.14814732031115996</v>
      </c>
      <c r="AG38">
        <v>-0.12394143093824633</v>
      </c>
      <c r="AH38">
        <v>1.4340054742931971E-2</v>
      </c>
      <c r="AI38">
        <v>6.3399376445733874E-2</v>
      </c>
      <c r="AJ38">
        <v>-0.43689280376894646</v>
      </c>
      <c r="AK38">
        <v>-1.7837071645807498</v>
      </c>
      <c r="AL38">
        <v>-0.28375579202320439</v>
      </c>
      <c r="AM38">
        <v>-3.9139581385407527</v>
      </c>
      <c r="AN38">
        <v>-5.6364739096063392</v>
      </c>
      <c r="AO38">
        <v>-2.2706281485958679</v>
      </c>
      <c r="AP38">
        <v>73.83108931886224</v>
      </c>
      <c r="AQ38">
        <v>3.6341065892206339E-3</v>
      </c>
    </row>
    <row r="39" spans="1:43">
      <c r="A39" t="s">
        <v>233</v>
      </c>
      <c r="B39">
        <v>-1.3084105943701323</v>
      </c>
      <c r="C39">
        <v>11.543573347606008</v>
      </c>
      <c r="D39">
        <v>-3.8404056246010385</v>
      </c>
      <c r="E39">
        <v>-6.3932288605756643E-2</v>
      </c>
      <c r="F39">
        <v>-0.10635930669224319</v>
      </c>
      <c r="G39">
        <v>-9.2338370066272102E-2</v>
      </c>
      <c r="H39">
        <v>317398.15723959717</v>
      </c>
      <c r="I39">
        <v>-34629.659706957034</v>
      </c>
      <c r="J39">
        <v>0.81035630560347405</v>
      </c>
      <c r="K39">
        <v>1.9478590577747763</v>
      </c>
      <c r="L39">
        <v>3.5705199908554457</v>
      </c>
      <c r="M39">
        <v>1.8657153432262927</v>
      </c>
      <c r="N39">
        <v>-6.1233528119198999</v>
      </c>
      <c r="O39">
        <v>38.659563643097314</v>
      </c>
      <c r="P39">
        <v>10.873309184051827</v>
      </c>
      <c r="Q39">
        <v>4.7992649836862213</v>
      </c>
      <c r="R39">
        <v>-5.0090549640368689</v>
      </c>
      <c r="S39">
        <v>1399.5285561360981</v>
      </c>
      <c r="T39">
        <v>-467038.51700169576</v>
      </c>
      <c r="U39">
        <v>51381.220279535301</v>
      </c>
      <c r="V39">
        <v>-1304.4787179205177</v>
      </c>
      <c r="W39">
        <v>5.7324257099945111E-2</v>
      </c>
      <c r="X39">
        <v>319059.67102781532</v>
      </c>
      <c r="Y39">
        <v>-186265.9694985165</v>
      </c>
      <c r="Z39">
        <v>-299.05908593075162</v>
      </c>
      <c r="AA39">
        <v>-44.540322220848076</v>
      </c>
      <c r="AB39">
        <v>-8.6986081180218486E-2</v>
      </c>
      <c r="AC39">
        <v>-0.13293242115849063</v>
      </c>
      <c r="AD39">
        <v>-3.2129174052765296E-2</v>
      </c>
      <c r="AE39">
        <v>-1.3252874480146726</v>
      </c>
      <c r="AF39">
        <v>5.8977377336725791E-2</v>
      </c>
      <c r="AG39">
        <v>-3.3291090395024807E-2</v>
      </c>
      <c r="AH39">
        <v>-7.2895608022584671E-2</v>
      </c>
      <c r="AI39">
        <v>-0.13388175414399128</v>
      </c>
      <c r="AJ39">
        <v>0.57649454225314578</v>
      </c>
      <c r="AK39">
        <v>1.7779892653358704</v>
      </c>
      <c r="AL39">
        <v>0.26492418798091455</v>
      </c>
      <c r="AM39">
        <v>1.7460055976064091</v>
      </c>
      <c r="AN39">
        <v>2.5641414562020124</v>
      </c>
      <c r="AO39">
        <v>1.0184684334759238</v>
      </c>
      <c r="AP39">
        <v>-34.826407484106284</v>
      </c>
      <c r="AQ39">
        <v>-1.6710899978938857E-3</v>
      </c>
    </row>
    <row r="40" spans="1:43">
      <c r="A40" t="s">
        <v>240</v>
      </c>
      <c r="B40">
        <v>-23.46690014497165</v>
      </c>
      <c r="C40">
        <v>214.67436046278408</v>
      </c>
      <c r="D40">
        <v>-71.163624240239798</v>
      </c>
      <c r="E40">
        <v>-1.1371993522093524</v>
      </c>
      <c r="F40">
        <v>-1.8544210385061999</v>
      </c>
      <c r="G40">
        <v>-1.8530275723676364</v>
      </c>
      <c r="H40">
        <v>5886941.3832089351</v>
      </c>
      <c r="I40">
        <v>-643957.56717717391</v>
      </c>
      <c r="J40">
        <v>14.929867869758956</v>
      </c>
      <c r="K40">
        <v>36.145190226919141</v>
      </c>
      <c r="L40">
        <v>65.979878791117585</v>
      </c>
      <c r="M40">
        <v>34.649766590133446</v>
      </c>
      <c r="N40">
        <v>-80.837110541930116</v>
      </c>
      <c r="O40">
        <v>715.14475009275793</v>
      </c>
      <c r="P40">
        <v>203.2488687507948</v>
      </c>
      <c r="Q40">
        <v>92.73110976969545</v>
      </c>
      <c r="R40">
        <v>-97.339605330139406</v>
      </c>
      <c r="S40">
        <v>21165.214398999291</v>
      </c>
      <c r="T40">
        <v>-8664946.0328638721</v>
      </c>
      <c r="U40">
        <v>951635.63644965028</v>
      </c>
      <c r="V40">
        <v>5174.9574280729548</v>
      </c>
      <c r="W40">
        <v>0.46750060036598812</v>
      </c>
      <c r="X40">
        <v>5909035.2280940767</v>
      </c>
      <c r="Y40">
        <v>-3465049.5041436977</v>
      </c>
      <c r="Z40">
        <v>-5540.9909954716422</v>
      </c>
      <c r="AA40">
        <v>-826.42426583340205</v>
      </c>
      <c r="AB40">
        <v>-1.6769463099929329</v>
      </c>
      <c r="AC40">
        <v>-2.4703292623985487</v>
      </c>
      <c r="AD40">
        <v>-0.38121024898392242</v>
      </c>
      <c r="AE40">
        <v>-23.58949756687025</v>
      </c>
      <c r="AF40">
        <v>1.2391083245312333</v>
      </c>
      <c r="AG40">
        <v>1.0264940717131343</v>
      </c>
      <c r="AH40">
        <v>-0.31806017131350695</v>
      </c>
      <c r="AI40">
        <v>-0.73355309201608176</v>
      </c>
      <c r="AJ40">
        <v>11.472721040144208</v>
      </c>
      <c r="AK40">
        <v>15.01642754004031</v>
      </c>
      <c r="AL40">
        <v>2.4661992411494027</v>
      </c>
      <c r="AM40">
        <v>32.961043873709421</v>
      </c>
      <c r="AN40">
        <v>47.73030747228853</v>
      </c>
      <c r="AO40">
        <v>19.236072452902395</v>
      </c>
      <c r="AP40">
        <v>-636.48715860823961</v>
      </c>
      <c r="AQ40">
        <v>-3.1077851282113274E-2</v>
      </c>
    </row>
    <row r="41" spans="1:43">
      <c r="A41" t="s">
        <v>250</v>
      </c>
      <c r="B41">
        <v>-3.6993134717812827E-2</v>
      </c>
      <c r="C41">
        <v>0.33930041535002342</v>
      </c>
      <c r="D41">
        <v>-0.11278600049600081</v>
      </c>
      <c r="E41">
        <v>-1.7815778411461309E-3</v>
      </c>
      <c r="F41">
        <v>-2.9245614939760779E-3</v>
      </c>
      <c r="G41">
        <v>-2.8887993371414919E-3</v>
      </c>
      <c r="H41">
        <v>9345.6193995842477</v>
      </c>
      <c r="I41">
        <v>-1020.471948268452</v>
      </c>
      <c r="J41">
        <v>2.3657946540623979E-2</v>
      </c>
      <c r="K41">
        <v>5.7311348222785906E-2</v>
      </c>
      <c r="L41">
        <v>0.10480578355616689</v>
      </c>
      <c r="M41">
        <v>5.4978721368241591E-2</v>
      </c>
      <c r="N41">
        <v>-0.12364506891190696</v>
      </c>
      <c r="O41">
        <v>1.1302886191906734</v>
      </c>
      <c r="P41">
        <v>0.32088258639424577</v>
      </c>
      <c r="Q41">
        <v>0.1480954658081699</v>
      </c>
      <c r="R41">
        <v>-0.1547008954385517</v>
      </c>
      <c r="S41">
        <v>34.977472543447533</v>
      </c>
      <c r="T41">
        <v>-13761.667942269669</v>
      </c>
      <c r="U41">
        <v>1508.1397748963027</v>
      </c>
      <c r="V41">
        <v>1.3383104917274564</v>
      </c>
      <c r="W41">
        <v>6.7983988210155619E-4</v>
      </c>
      <c r="X41">
        <v>9383.6840078255227</v>
      </c>
      <c r="Y41">
        <v>-5491.6201946643923</v>
      </c>
      <c r="Z41">
        <v>-8.7878722052618077</v>
      </c>
      <c r="AA41">
        <v>-1.312221978470786</v>
      </c>
      <c r="AB41">
        <v>-2.6610273478681807E-3</v>
      </c>
      <c r="AC41">
        <v>-3.8785920921540549E-3</v>
      </c>
      <c r="AD41">
        <v>-5.997728543774318E-4</v>
      </c>
      <c r="AE41">
        <v>-3.819262188130846E-2</v>
      </c>
      <c r="AF41">
        <v>1.9521379599760681E-3</v>
      </c>
      <c r="AG41">
        <v>1.6029931013744104E-3</v>
      </c>
      <c r="AH41">
        <v>-4.6316706584624155E-4</v>
      </c>
      <c r="AI41">
        <v>-1.1306076249619509E-3</v>
      </c>
      <c r="AJ41">
        <v>1.6359072599056716E-2</v>
      </c>
      <c r="AK41">
        <v>2.3843243600191029E-2</v>
      </c>
      <c r="AL41">
        <v>3.9364823143127796E-3</v>
      </c>
      <c r="AM41">
        <v>1.0523229437344839</v>
      </c>
      <c r="AN41">
        <v>7.5710117281587053E-2</v>
      </c>
      <c r="AO41">
        <v>3.0490914655222585E-2</v>
      </c>
      <c r="AP41">
        <v>-0.99866436061974573</v>
      </c>
      <c r="AQ41">
        <v>-4.9116548694822693E-5</v>
      </c>
    </row>
    <row r="42" spans="1:43">
      <c r="A42" t="s">
        <v>254</v>
      </c>
      <c r="B42">
        <v>1.9841048977290377E-2</v>
      </c>
      <c r="C42">
        <v>-0.18154649646784257</v>
      </c>
      <c r="D42">
        <v>6.0177730354670528E-2</v>
      </c>
      <c r="E42">
        <v>9.6151350793106482E-4</v>
      </c>
      <c r="F42">
        <v>1.5680567105202932E-3</v>
      </c>
      <c r="G42">
        <v>1.5667721052206513E-3</v>
      </c>
      <c r="H42">
        <v>-4976.9348286681661</v>
      </c>
      <c r="I42">
        <v>544.48684048676307</v>
      </c>
      <c r="J42">
        <v>-1.2623494660894106E-2</v>
      </c>
      <c r="K42">
        <v>-3.0565444375141245E-2</v>
      </c>
      <c r="L42">
        <v>-5.5783184277885728E-2</v>
      </c>
      <c r="M42">
        <v>-2.9296815986748194E-2</v>
      </c>
      <c r="N42">
        <v>6.8318607529231218E-2</v>
      </c>
      <c r="O42">
        <v>-0.60466350460914364</v>
      </c>
      <c r="P42">
        <v>-0.17190042888881063</v>
      </c>
      <c r="Q42">
        <v>-7.8410143129833298E-2</v>
      </c>
      <c r="R42">
        <v>8.2306320632184779E-2</v>
      </c>
      <c r="S42">
        <v>-17.739365751961689</v>
      </c>
      <c r="T42">
        <v>7325.077194751153</v>
      </c>
      <c r="U42">
        <v>-804.7263173314343</v>
      </c>
      <c r="V42">
        <v>-5.1535999323402226</v>
      </c>
      <c r="W42">
        <v>-3.9485634329313401E-4</v>
      </c>
      <c r="X42">
        <v>-4995.3037695333314</v>
      </c>
      <c r="Y42">
        <v>2930.2944251343351</v>
      </c>
      <c r="Z42">
        <v>4.6850525816065485</v>
      </c>
      <c r="AA42">
        <v>0.69867673980757472</v>
      </c>
      <c r="AB42">
        <v>1.4179773027426922E-3</v>
      </c>
      <c r="AC42">
        <v>2.089245460975585E-3</v>
      </c>
      <c r="AD42">
        <v>3.2235247856391569E-4</v>
      </c>
      <c r="AE42">
        <v>1.99480633302834E-2</v>
      </c>
      <c r="AF42">
        <v>-1.0476769131082359E-3</v>
      </c>
      <c r="AG42">
        <v>-8.679274445287118E-4</v>
      </c>
      <c r="AH42">
        <v>2.6873084676066116E-4</v>
      </c>
      <c r="AI42">
        <v>6.1989234122852897E-4</v>
      </c>
      <c r="AJ42">
        <v>-9.6951337670481419E-3</v>
      </c>
      <c r="AK42">
        <v>-1.2696916095384519E-2</v>
      </c>
      <c r="AL42">
        <v>-2.0831966419926021E-3</v>
      </c>
      <c r="AM42">
        <v>-3.0866545398813623E-2</v>
      </c>
      <c r="AN42">
        <v>0.95864378011895057</v>
      </c>
      <c r="AO42">
        <v>-1.6264510076613798E-2</v>
      </c>
      <c r="AP42">
        <v>0.53809809083601168</v>
      </c>
      <c r="AQ42">
        <v>2.6282081176826108E-5</v>
      </c>
    </row>
    <row r="43" spans="1:43">
      <c r="A43" t="s">
        <v>261</v>
      </c>
      <c r="B43">
        <v>-3.4819321238125638E-2</v>
      </c>
      <c r="C43" s="111">
        <v>0.3202012588459649</v>
      </c>
      <c r="D43" s="111">
        <v>-0.1065145627808718</v>
      </c>
      <c r="E43">
        <v>-1.6895775356053314E-3</v>
      </c>
      <c r="F43">
        <v>-2.7685485625758605E-3</v>
      </c>
      <c r="G43">
        <v>-2.7364010917207389E-3</v>
      </c>
      <c r="H43">
        <v>8839.9731599543011</v>
      </c>
      <c r="I43">
        <v>-964.22614432431692</v>
      </c>
      <c r="J43">
        <v>2.2363547466450875E-2</v>
      </c>
      <c r="K43">
        <v>5.415152494550457E-2</v>
      </c>
      <c r="L43">
        <v>9.9093197948527889E-2</v>
      </c>
      <c r="M43">
        <v>5.1952369405581102E-2</v>
      </c>
      <c r="N43">
        <v>-0.11587957281416324</v>
      </c>
      <c r="O43">
        <v>1.0678979911580788</v>
      </c>
      <c r="P43">
        <v>0.3025337848064103</v>
      </c>
      <c r="Q43">
        <v>0.1400915795683518</v>
      </c>
      <c r="R43">
        <v>-0.14600525341126261</v>
      </c>
      <c r="S43">
        <v>34.986695029025967</v>
      </c>
      <c r="T43">
        <v>-13022.383609835526</v>
      </c>
      <c r="U43">
        <v>1424.3097589128884</v>
      </c>
      <c r="V43">
        <v>-8.5151599790249968</v>
      </c>
      <c r="W43">
        <v>6.4764010946416354E-4</v>
      </c>
      <c r="X43">
        <v>8880.9439982511267</v>
      </c>
      <c r="Y43">
        <v>-5185.0897644291999</v>
      </c>
      <c r="Z43">
        <v>-8.3050522640089248</v>
      </c>
      <c r="AA43">
        <v>-1.2412187085985846</v>
      </c>
      <c r="AB43">
        <v>-2.5383761510987799E-3</v>
      </c>
      <c r="AC43">
        <v>-3.6650047056081109E-3</v>
      </c>
      <c r="AD43">
        <v>-5.8826458724594471E-4</v>
      </c>
      <c r="AE43">
        <v>-3.6983840694526766E-2</v>
      </c>
      <c r="AF43">
        <v>1.8235678611582581E-3</v>
      </c>
      <c r="AG43">
        <v>1.4774488926757522E-3</v>
      </c>
      <c r="AH43">
        <v>-4.8715661167948054E-4</v>
      </c>
      <c r="AI43">
        <v>-1.1272801108457903E-3</v>
      </c>
      <c r="AJ43">
        <v>1.7190738857185958E-2</v>
      </c>
      <c r="AK43">
        <v>2.2515890914213813E-2</v>
      </c>
      <c r="AL43">
        <v>3.7828958693906056E-3</v>
      </c>
      <c r="AM43">
        <v>4.9402433210057391E-2</v>
      </c>
      <c r="AN43">
        <v>7.1548016591318611E-2</v>
      </c>
      <c r="AO43">
        <v>1.023821217279411</v>
      </c>
      <c r="AP43">
        <v>-0.93776964957125397</v>
      </c>
      <c r="AQ43">
        <v>-4.6350821415379158E-5</v>
      </c>
    </row>
    <row r="44" spans="1:43">
      <c r="A44" t="s">
        <v>268</v>
      </c>
      <c r="B44">
        <v>3.7437315044490136</v>
      </c>
      <c r="C44">
        <v>-34.208641657844602</v>
      </c>
      <c r="D44">
        <v>11.345483057124838</v>
      </c>
      <c r="E44">
        <v>0.18137003869457544</v>
      </c>
      <c r="F44">
        <v>0.2956922457305739</v>
      </c>
      <c r="G44">
        <v>0.29545208995379491</v>
      </c>
      <c r="H44">
        <v>-939803.97341605416</v>
      </c>
      <c r="I44">
        <v>102722.95681837026</v>
      </c>
      <c r="J44">
        <v>-2.38172115816942</v>
      </c>
      <c r="K44">
        <v>-5.762458835626779</v>
      </c>
      <c r="L44">
        <v>-10.530506278112798</v>
      </c>
      <c r="M44">
        <v>-5.5280462066465104</v>
      </c>
      <c r="N44">
        <v>12.913350540480621</v>
      </c>
      <c r="O44">
        <v>-114.08137438831317</v>
      </c>
      <c r="P44">
        <v>-32.370160020482032</v>
      </c>
      <c r="Q44">
        <v>-14.792399738804059</v>
      </c>
      <c r="R44">
        <v>15.525872665999223</v>
      </c>
      <c r="S44">
        <v>-3538.3338908988999</v>
      </c>
      <c r="T44">
        <v>1383748.0539014237</v>
      </c>
      <c r="U44">
        <v>-151717.85680528916</v>
      </c>
      <c r="V44">
        <v>-19.886872159128703</v>
      </c>
      <c r="W44">
        <v>-7.4825511185322283E-2</v>
      </c>
      <c r="X44">
        <v>-943652.22156216891</v>
      </c>
      <c r="Y44">
        <v>552261.37083451916</v>
      </c>
      <c r="Z44">
        <v>883.92483328585979</v>
      </c>
      <c r="AA44">
        <v>131.93154325467347</v>
      </c>
      <c r="AB44">
        <v>0.26744812819085256</v>
      </c>
      <c r="AC44">
        <v>0.39343909448520431</v>
      </c>
      <c r="AD44">
        <v>6.0769757176040481E-2</v>
      </c>
      <c r="AE44">
        <v>3.7629662054283242</v>
      </c>
      <c r="AF44">
        <v>-0.19764999670314806</v>
      </c>
      <c r="AG44">
        <v>-0.16367403063780284</v>
      </c>
      <c r="AH44">
        <v>5.0813504152471108E-2</v>
      </c>
      <c r="AI44">
        <v>0.11727205123200878</v>
      </c>
      <c r="AJ44">
        <v>-1.8300278680835185</v>
      </c>
      <c r="AK44">
        <v>-2.3954397133067196</v>
      </c>
      <c r="AL44">
        <v>-0.39556666752742881</v>
      </c>
      <c r="AM44">
        <v>-5.2581291961672747</v>
      </c>
      <c r="AN44">
        <v>-7.6142015342063258</v>
      </c>
      <c r="AO44">
        <v>-3.0686717195506015</v>
      </c>
      <c r="AP44">
        <v>101.5720227783806</v>
      </c>
      <c r="AQ44">
        <v>4.9522213623532591E-3</v>
      </c>
    </row>
    <row r="45" spans="1:43">
      <c r="A45" t="s">
        <v>275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1</v>
      </c>
    </row>
    <row r="47" spans="1:43">
      <c r="A47" s="1" t="s">
        <v>555</v>
      </c>
    </row>
    <row r="49" spans="1:43">
      <c r="B49" t="s">
        <v>70</v>
      </c>
      <c r="C49" t="s">
        <v>56</v>
      </c>
      <c r="D49" t="s">
        <v>66</v>
      </c>
      <c r="E49" t="s">
        <v>77</v>
      </c>
      <c r="F49" t="s">
        <v>90</v>
      </c>
      <c r="G49" t="s">
        <v>94</v>
      </c>
      <c r="H49" t="s">
        <v>98</v>
      </c>
      <c r="I49" t="s">
        <v>105</v>
      </c>
      <c r="J49" t="s">
        <v>109</v>
      </c>
      <c r="K49" t="s">
        <v>113</v>
      </c>
      <c r="L49" t="s">
        <v>117</v>
      </c>
      <c r="M49" t="s">
        <v>126</v>
      </c>
      <c r="N49" t="s">
        <v>130</v>
      </c>
      <c r="O49" t="s">
        <v>364</v>
      </c>
      <c r="P49" t="s">
        <v>367</v>
      </c>
      <c r="Q49" t="s">
        <v>384</v>
      </c>
      <c r="R49" t="s">
        <v>387</v>
      </c>
      <c r="S49" t="s">
        <v>142</v>
      </c>
      <c r="T49" t="s">
        <v>145</v>
      </c>
      <c r="U49" t="s">
        <v>152</v>
      </c>
      <c r="V49" t="s">
        <v>156</v>
      </c>
      <c r="W49" t="s">
        <v>160</v>
      </c>
      <c r="X49" t="s">
        <v>164</v>
      </c>
      <c r="Y49" t="s">
        <v>167</v>
      </c>
      <c r="Z49" t="s">
        <v>118</v>
      </c>
      <c r="AA49" t="s">
        <v>122</v>
      </c>
      <c r="AB49" t="s">
        <v>133</v>
      </c>
      <c r="AC49" t="s">
        <v>183</v>
      </c>
      <c r="AD49" t="s">
        <v>187</v>
      </c>
      <c r="AE49" t="s">
        <v>194</v>
      </c>
      <c r="AF49" t="s">
        <v>210</v>
      </c>
      <c r="AG49" t="s">
        <v>217</v>
      </c>
      <c r="AH49" t="s">
        <v>221</v>
      </c>
      <c r="AI49" t="s">
        <v>225</v>
      </c>
      <c r="AJ49" t="s">
        <v>229</v>
      </c>
      <c r="AK49" t="s">
        <v>233</v>
      </c>
      <c r="AL49" t="s">
        <v>240</v>
      </c>
      <c r="AM49" t="s">
        <v>250</v>
      </c>
      <c r="AN49" t="s">
        <v>254</v>
      </c>
      <c r="AO49" t="s">
        <v>261</v>
      </c>
      <c r="AP49" t="s">
        <v>268</v>
      </c>
      <c r="AQ49" t="s">
        <v>275</v>
      </c>
    </row>
    <row r="50" spans="1:43">
      <c r="A50" t="s">
        <v>70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</row>
    <row r="51" spans="1:43">
      <c r="A51" t="s">
        <v>56</v>
      </c>
      <c r="B51">
        <v>0</v>
      </c>
      <c r="C5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</row>
    <row r="52" spans="1:43">
      <c r="A52" t="s">
        <v>66</v>
      </c>
      <c r="B52">
        <v>0</v>
      </c>
      <c r="C52">
        <v>0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</row>
    <row r="53" spans="1:43">
      <c r="A53" t="s">
        <v>77</v>
      </c>
      <c r="B53">
        <v>0</v>
      </c>
      <c r="C53">
        <v>0</v>
      </c>
      <c r="D53">
        <v>0</v>
      </c>
      <c r="E53">
        <v>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</row>
    <row r="54" spans="1:43">
      <c r="A54" t="s">
        <v>90</v>
      </c>
      <c r="B54">
        <v>0</v>
      </c>
      <c r="C54">
        <v>0</v>
      </c>
      <c r="D54">
        <v>0</v>
      </c>
      <c r="E54">
        <v>0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</row>
    <row r="55" spans="1:43">
      <c r="A55" t="s">
        <v>94</v>
      </c>
      <c r="B55">
        <v>0</v>
      </c>
      <c r="C55">
        <v>0</v>
      </c>
      <c r="D55">
        <v>0</v>
      </c>
      <c r="E55">
        <v>0</v>
      </c>
      <c r="F55">
        <v>0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</row>
    <row r="56" spans="1:43">
      <c r="A56" t="s">
        <v>98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</row>
    <row r="57" spans="1:43">
      <c r="A57" t="s">
        <v>105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</row>
    <row r="58" spans="1:43">
      <c r="A58" t="s">
        <v>109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</row>
    <row r="59" spans="1:43">
      <c r="A59" t="s">
        <v>113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</row>
    <row r="60" spans="1:43">
      <c r="A60" t="s">
        <v>117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</row>
    <row r="61" spans="1:43">
      <c r="A61" t="s">
        <v>126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</row>
    <row r="62" spans="1:43">
      <c r="A62" t="s">
        <v>130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</row>
    <row r="63" spans="1:43">
      <c r="A63" t="s">
        <v>364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1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</row>
    <row r="64" spans="1:43">
      <c r="A64" t="s">
        <v>367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</row>
    <row r="65" spans="1:43">
      <c r="A65" t="s">
        <v>384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</row>
    <row r="66" spans="1:43">
      <c r="A66" t="s">
        <v>387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1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</row>
    <row r="67" spans="1:43">
      <c r="A67" t="s">
        <v>142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</row>
    <row r="68" spans="1:43">
      <c r="A68" t="s">
        <v>145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</row>
    <row r="69" spans="1:43">
      <c r="A69" t="s">
        <v>152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</row>
    <row r="70" spans="1:43">
      <c r="A70" t="s">
        <v>156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</row>
    <row r="71" spans="1:43">
      <c r="A71" t="s">
        <v>160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</row>
    <row r="72" spans="1:43">
      <c r="A72" t="s">
        <v>164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1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</row>
    <row r="73" spans="1:43">
      <c r="A73" t="s">
        <v>167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1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</row>
    <row r="74" spans="1:43">
      <c r="A74" t="s">
        <v>118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</row>
    <row r="75" spans="1:43">
      <c r="A75" t="s">
        <v>122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1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</row>
    <row r="76" spans="1:43">
      <c r="A76" t="s">
        <v>133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1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</row>
    <row r="77" spans="1:43">
      <c r="A77" t="s">
        <v>183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1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</row>
    <row r="78" spans="1:43">
      <c r="A78" t="s">
        <v>187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</row>
    <row r="79" spans="1:43">
      <c r="A79" t="s">
        <v>194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</row>
    <row r="80" spans="1:43">
      <c r="A80" t="s">
        <v>210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1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</row>
    <row r="81" spans="1:43">
      <c r="A81" t="s">
        <v>217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1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</row>
    <row r="82" spans="1:43">
      <c r="A82" t="s">
        <v>221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</row>
    <row r="83" spans="1:43">
      <c r="A83" t="s">
        <v>225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1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</row>
    <row r="84" spans="1:43">
      <c r="A84" t="s">
        <v>229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1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</row>
    <row r="85" spans="1:43">
      <c r="A85" t="s">
        <v>233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1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</row>
    <row r="86" spans="1:43">
      <c r="A86" t="s">
        <v>240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1</v>
      </c>
      <c r="AM86">
        <v>0</v>
      </c>
      <c r="AN86">
        <v>0</v>
      </c>
      <c r="AO86">
        <v>0</v>
      </c>
      <c r="AP86">
        <v>0</v>
      </c>
      <c r="AQ86">
        <v>0</v>
      </c>
    </row>
    <row r="87" spans="1:43">
      <c r="A87" t="s">
        <v>250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1</v>
      </c>
      <c r="AN87">
        <v>0</v>
      </c>
      <c r="AO87">
        <v>0</v>
      </c>
      <c r="AP87">
        <v>0</v>
      </c>
      <c r="AQ87">
        <v>0</v>
      </c>
    </row>
    <row r="88" spans="1:43">
      <c r="A88" t="s">
        <v>254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0</v>
      </c>
      <c r="AP88">
        <v>0</v>
      </c>
      <c r="AQ88">
        <v>0</v>
      </c>
    </row>
    <row r="89" spans="1:43">
      <c r="A89" t="s">
        <v>261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1</v>
      </c>
      <c r="AP89">
        <v>0</v>
      </c>
      <c r="AQ89">
        <v>0</v>
      </c>
    </row>
    <row r="90" spans="1:43">
      <c r="A90" t="s">
        <v>268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1</v>
      </c>
      <c r="AQ90">
        <v>0</v>
      </c>
    </row>
    <row r="91" spans="1:43">
      <c r="A91" t="s">
        <v>275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1</v>
      </c>
    </row>
    <row r="93" spans="1:43">
      <c r="A93" s="1" t="s">
        <v>556</v>
      </c>
    </row>
    <row r="95" spans="1:43">
      <c r="B95" t="s">
        <v>70</v>
      </c>
      <c r="C95" t="s">
        <v>56</v>
      </c>
      <c r="D95" t="s">
        <v>66</v>
      </c>
      <c r="E95" t="s">
        <v>77</v>
      </c>
      <c r="F95" t="s">
        <v>90</v>
      </c>
      <c r="G95" t="s">
        <v>94</v>
      </c>
      <c r="H95" t="s">
        <v>98</v>
      </c>
      <c r="I95" t="s">
        <v>105</v>
      </c>
      <c r="J95" t="s">
        <v>109</v>
      </c>
      <c r="K95" t="s">
        <v>113</v>
      </c>
      <c r="L95" t="s">
        <v>117</v>
      </c>
      <c r="M95" t="s">
        <v>126</v>
      </c>
      <c r="N95" t="s">
        <v>130</v>
      </c>
      <c r="O95" t="s">
        <v>364</v>
      </c>
      <c r="P95" t="s">
        <v>367</v>
      </c>
      <c r="Q95" t="s">
        <v>384</v>
      </c>
      <c r="R95" t="s">
        <v>387</v>
      </c>
      <c r="S95" t="s">
        <v>142</v>
      </c>
      <c r="T95" t="s">
        <v>145</v>
      </c>
      <c r="U95" t="s">
        <v>152</v>
      </c>
      <c r="V95" t="s">
        <v>156</v>
      </c>
      <c r="W95" t="s">
        <v>160</v>
      </c>
      <c r="X95" t="s">
        <v>164</v>
      </c>
      <c r="Y95" t="s">
        <v>167</v>
      </c>
      <c r="Z95" t="s">
        <v>118</v>
      </c>
      <c r="AA95" t="s">
        <v>122</v>
      </c>
      <c r="AB95" t="s">
        <v>133</v>
      </c>
      <c r="AC95" t="s">
        <v>183</v>
      </c>
      <c r="AD95" t="s">
        <v>187</v>
      </c>
      <c r="AE95" t="s">
        <v>194</v>
      </c>
      <c r="AF95" t="s">
        <v>210</v>
      </c>
      <c r="AG95" t="s">
        <v>217</v>
      </c>
      <c r="AH95" t="s">
        <v>221</v>
      </c>
      <c r="AI95" t="s">
        <v>225</v>
      </c>
      <c r="AJ95" t="s">
        <v>229</v>
      </c>
      <c r="AK95" t="s">
        <v>233</v>
      </c>
      <c r="AL95" t="s">
        <v>240</v>
      </c>
      <c r="AM95" t="s">
        <v>250</v>
      </c>
      <c r="AN95" t="s">
        <v>254</v>
      </c>
      <c r="AO95" t="s">
        <v>261</v>
      </c>
      <c r="AP95" t="s">
        <v>268</v>
      </c>
      <c r="AQ95" t="s">
        <v>275</v>
      </c>
    </row>
    <row r="96" spans="1:43" ht="15" thickBot="1">
      <c r="A96" t="s">
        <v>70</v>
      </c>
      <c r="B96">
        <f t="shared" ref="B96:AQ96" si="0">B50-B4</f>
        <v>-1.9432153009015898</v>
      </c>
      <c r="C96">
        <f t="shared" si="0"/>
        <v>25.977206404638384</v>
      </c>
      <c r="D96">
        <f t="shared" si="0"/>
        <v>-8.4242197540210757</v>
      </c>
      <c r="E96">
        <f t="shared" si="0"/>
        <v>-0.14111685040338542</v>
      </c>
      <c r="F96">
        <f t="shared" si="0"/>
        <v>-0.22318579831293675</v>
      </c>
      <c r="G96">
        <f t="shared" si="0"/>
        <v>-0.23918730555237736</v>
      </c>
      <c r="H96">
        <f t="shared" si="0"/>
        <v>690215.87703543459</v>
      </c>
      <c r="I96">
        <f t="shared" si="0"/>
        <v>-76433.08915492041</v>
      </c>
      <c r="J96">
        <f t="shared" si="0"/>
        <v>1.7668660745292792</v>
      </c>
      <c r="K96">
        <f t="shared" si="0"/>
        <v>4.2530586161380217</v>
      </c>
      <c r="L96">
        <f t="shared" si="0"/>
        <v>7.6898321078446852</v>
      </c>
      <c r="M96">
        <f t="shared" si="0"/>
        <v>4.0770411389665124</v>
      </c>
      <c r="N96">
        <f t="shared" si="0"/>
        <v>-12.216442516470559</v>
      </c>
      <c r="O96">
        <f t="shared" si="0"/>
        <v>86.322387405149215</v>
      </c>
      <c r="P96">
        <f t="shared" si="0"/>
        <v>24.735575842922515</v>
      </c>
      <c r="Q96">
        <f t="shared" si="0"/>
        <v>10.374949581852594</v>
      </c>
      <c r="R96">
        <f t="shared" si="0"/>
        <v>-11.416636765890765</v>
      </c>
      <c r="S96">
        <f t="shared" si="0"/>
        <v>1729.6564369034836</v>
      </c>
      <c r="T96">
        <f t="shared" si="0"/>
        <v>-1011240.337597142</v>
      </c>
      <c r="U96">
        <f t="shared" si="0"/>
        <v>112657.8771384323</v>
      </c>
      <c r="V96">
        <f t="shared" si="0"/>
        <v>4511.5540173606178</v>
      </c>
      <c r="W96">
        <f t="shared" si="0"/>
        <v>8.2069037819977805E-2</v>
      </c>
      <c r="X96">
        <f t="shared" si="0"/>
        <v>692122.66531724902</v>
      </c>
      <c r="Y96">
        <f t="shared" si="0"/>
        <v>-413564.26323252852</v>
      </c>
      <c r="Z96">
        <f t="shared" si="0"/>
        <v>-653.0532042621287</v>
      </c>
      <c r="AA96">
        <f t="shared" si="0"/>
        <v>-96.772713703202896</v>
      </c>
      <c r="AB96">
        <f t="shared" si="0"/>
        <v>-0.18481286286435211</v>
      </c>
      <c r="AC96">
        <f t="shared" si="0"/>
        <v>-0.30676106789220259</v>
      </c>
      <c r="AD96">
        <f t="shared" si="0"/>
        <v>-3.6298251254822139E-2</v>
      </c>
      <c r="AE96">
        <f t="shared" si="0"/>
        <v>-1.9605805766551325</v>
      </c>
      <c r="AF96">
        <f t="shared" si="0"/>
        <v>0.16294049899387719</v>
      </c>
      <c r="AG96">
        <f t="shared" si="0"/>
        <v>0.15166970374897407</v>
      </c>
      <c r="AH96">
        <f t="shared" si="0"/>
        <v>-3.235422618072846E-2</v>
      </c>
      <c r="AI96">
        <f t="shared" si="0"/>
        <v>-7.2915895664774577E-2</v>
      </c>
      <c r="AJ96">
        <f t="shared" si="0"/>
        <v>1.3544090072533119</v>
      </c>
      <c r="AK96">
        <f t="shared" si="0"/>
        <v>1.7652872374654531</v>
      </c>
      <c r="AL96">
        <f t="shared" si="0"/>
        <v>0.25156156989561407</v>
      </c>
      <c r="AM96">
        <f t="shared" si="0"/>
        <v>3.8857407923997571</v>
      </c>
      <c r="AN96">
        <f t="shared" si="0"/>
        <v>5.6219521583748131</v>
      </c>
      <c r="AO96">
        <f t="shared" si="0"/>
        <v>2.2855594693235295</v>
      </c>
      <c r="AP96">
        <f t="shared" si="0"/>
        <v>-83.268143735980104</v>
      </c>
      <c r="AQ96">
        <f t="shared" si="0"/>
        <v>-3.7622831397730763E-3</v>
      </c>
    </row>
    <row r="97" spans="1:43">
      <c r="A97" t="s">
        <v>56</v>
      </c>
      <c r="B97">
        <f t="shared" ref="B97:AQ97" si="1">B51-B5</f>
        <v>3.0959819540462394</v>
      </c>
      <c r="C97" s="114">
        <f t="shared" si="1"/>
        <v>-28.566051985013804</v>
      </c>
      <c r="D97" s="115">
        <f t="shared" si="1"/>
        <v>9.4289326745441056</v>
      </c>
      <c r="E97">
        <f t="shared" si="1"/>
        <v>0.14864601240649961</v>
      </c>
      <c r="F97">
        <f t="shared" si="1"/>
        <v>0.24412955416796439</v>
      </c>
      <c r="G97">
        <f t="shared" si="1"/>
        <v>0.25780952288008274</v>
      </c>
      <c r="H97">
        <f t="shared" si="1"/>
        <v>-781502.97821364133</v>
      </c>
      <c r="I97">
        <f t="shared" si="1"/>
        <v>85587.25315562755</v>
      </c>
      <c r="J97">
        <f t="shared" si="1"/>
        <v>-1.9802565570857891</v>
      </c>
      <c r="K97">
        <f t="shared" si="1"/>
        <v>-4.7943147892829066</v>
      </c>
      <c r="L97">
        <f t="shared" si="1"/>
        <v>-8.586310782911168</v>
      </c>
      <c r="M97">
        <f t="shared" si="1"/>
        <v>-4.5852259046707706</v>
      </c>
      <c r="N97">
        <f t="shared" si="1"/>
        <v>10.012217109823686</v>
      </c>
      <c r="O97" s="101">
        <f t="shared" si="1"/>
        <v>-95.294416336971679</v>
      </c>
      <c r="P97" s="112">
        <f t="shared" si="1"/>
        <v>-27.0882426584981</v>
      </c>
      <c r="Q97">
        <f t="shared" si="1"/>
        <v>-12.324758228267546</v>
      </c>
      <c r="R97">
        <f t="shared" si="1"/>
        <v>13.026492655325772</v>
      </c>
      <c r="S97">
        <f t="shared" si="1"/>
        <v>-2833.7575896345984</v>
      </c>
      <c r="T97">
        <f t="shared" si="1"/>
        <v>1150740.203776459</v>
      </c>
      <c r="U97">
        <f t="shared" si="1"/>
        <v>-126132.49351589412</v>
      </c>
      <c r="V97">
        <f t="shared" si="1"/>
        <v>-741.58509426337116</v>
      </c>
      <c r="W97">
        <f t="shared" si="1"/>
        <v>-5.0267687750185613E-2</v>
      </c>
      <c r="X97">
        <f t="shared" si="1"/>
        <v>-784502.45924544544</v>
      </c>
      <c r="Y97">
        <f t="shared" si="1"/>
        <v>459385.91568150121</v>
      </c>
      <c r="Z97">
        <f t="shared" si="1"/>
        <v>734.89935877898188</v>
      </c>
      <c r="AA97">
        <f t="shared" si="1"/>
        <v>109.67379127534751</v>
      </c>
      <c r="AB97">
        <f t="shared" si="1"/>
        <v>0.22269845287362663</v>
      </c>
      <c r="AC97">
        <f t="shared" si="1"/>
        <v>0.32960477232750873</v>
      </c>
      <c r="AD97">
        <f t="shared" si="1"/>
        <v>5.1547298019394353E-2</v>
      </c>
      <c r="AE97">
        <f t="shared" si="1"/>
        <v>3.1117579404216036</v>
      </c>
      <c r="AF97">
        <f t="shared" si="1"/>
        <v>-0.1653772777489344</v>
      </c>
      <c r="AG97">
        <f t="shared" si="1"/>
        <v>-0.14074001917013509</v>
      </c>
      <c r="AH97">
        <f t="shared" si="1"/>
        <v>3.8835608103760237E-2</v>
      </c>
      <c r="AI97">
        <f t="shared" si="1"/>
        <v>8.6607587545587936E-2</v>
      </c>
      <c r="AJ97">
        <f t="shared" si="1"/>
        <v>-1.5279921705399686</v>
      </c>
      <c r="AK97">
        <f t="shared" si="1"/>
        <v>-1.9928659900084107</v>
      </c>
      <c r="AL97">
        <f t="shared" si="1"/>
        <v>-0.24361484330949032</v>
      </c>
      <c r="AM97">
        <f t="shared" si="1"/>
        <v>-4.3746833509963077</v>
      </c>
      <c r="AN97">
        <f t="shared" si="1"/>
        <v>-6.3329056390854079</v>
      </c>
      <c r="AO97">
        <f t="shared" si="1"/>
        <v>-2.5544745251523864</v>
      </c>
      <c r="AP97">
        <f t="shared" si="1"/>
        <v>83.279211365447566</v>
      </c>
      <c r="AQ97">
        <f t="shared" si="1"/>
        <v>4.2813161987338083E-3</v>
      </c>
    </row>
    <row r="98" spans="1:43" ht="15" thickBot="1">
      <c r="A98" t="s">
        <v>66</v>
      </c>
      <c r="B98">
        <f t="shared" ref="B98:AQ98" si="2">B52-B6</f>
        <v>4.8276351874926888</v>
      </c>
      <c r="C98" s="11">
        <f t="shared" si="2"/>
        <v>-45.062723973277343</v>
      </c>
      <c r="D98" s="12">
        <f t="shared" si="2"/>
        <v>14.836501367381908</v>
      </c>
      <c r="E98">
        <f t="shared" si="2"/>
        <v>0.2204679683725021</v>
      </c>
      <c r="F98">
        <f t="shared" si="2"/>
        <v>0.35778411425961276</v>
      </c>
      <c r="G98">
        <f t="shared" si="2"/>
        <v>0.42348026892307539</v>
      </c>
      <c r="H98">
        <f t="shared" si="2"/>
        <v>-1229525.2129518986</v>
      </c>
      <c r="I98">
        <f t="shared" si="2"/>
        <v>134808.88544099306</v>
      </c>
      <c r="J98">
        <f t="shared" si="2"/>
        <v>-3.1161512480824674</v>
      </c>
      <c r="K98">
        <f t="shared" si="2"/>
        <v>-7.040675283936876</v>
      </c>
      <c r="L98">
        <f t="shared" si="2"/>
        <v>-13.593240176123016</v>
      </c>
      <c r="M98">
        <f t="shared" si="2"/>
        <v>-7.2195441512810543</v>
      </c>
      <c r="N98">
        <f t="shared" si="2"/>
        <v>15.915633696068133</v>
      </c>
      <c r="O98" s="104">
        <f t="shared" si="2"/>
        <v>-150.42652314107806</v>
      </c>
      <c r="P98" s="113">
        <f t="shared" si="2"/>
        <v>-42.762966102834731</v>
      </c>
      <c r="Q98">
        <f t="shared" si="2"/>
        <v>-19.416445320485177</v>
      </c>
      <c r="R98">
        <f t="shared" si="2"/>
        <v>20.517694785037257</v>
      </c>
      <c r="S98">
        <f t="shared" si="2"/>
        <v>-4416.7735595413988</v>
      </c>
      <c r="T98">
        <f t="shared" si="2"/>
        <v>1810237.8917657025</v>
      </c>
      <c r="U98">
        <f t="shared" si="2"/>
        <v>-198436.46247005131</v>
      </c>
      <c r="V98">
        <f t="shared" si="2"/>
        <v>-1443.7046865677216</v>
      </c>
      <c r="W98">
        <f t="shared" si="2"/>
        <v>-7.7406707605786856E-2</v>
      </c>
      <c r="X98">
        <f t="shared" si="2"/>
        <v>-1234205.1550268491</v>
      </c>
      <c r="Y98">
        <f t="shared" si="2"/>
        <v>722980.68442380778</v>
      </c>
      <c r="Z98">
        <f t="shared" si="2"/>
        <v>1156.1900687478162</v>
      </c>
      <c r="AA98">
        <f t="shared" si="2"/>
        <v>172.52642778706789</v>
      </c>
      <c r="AB98">
        <f t="shared" si="2"/>
        <v>0.33895158650312729</v>
      </c>
      <c r="AC98">
        <f t="shared" si="2"/>
        <v>0.51674325543084065</v>
      </c>
      <c r="AD98">
        <f t="shared" si="2"/>
        <v>7.7635302980947007E-2</v>
      </c>
      <c r="AE98">
        <f t="shared" si="2"/>
        <v>4.8022267303923192</v>
      </c>
      <c r="AF98">
        <f t="shared" si="2"/>
        <v>-0.26096928784314921</v>
      </c>
      <c r="AG98">
        <f t="shared" si="2"/>
        <v>-0.22325041829959763</v>
      </c>
      <c r="AH98">
        <f t="shared" si="2"/>
        <v>6.0643381158195508E-2</v>
      </c>
      <c r="AI98">
        <f t="shared" si="2"/>
        <v>0.13527156869437559</v>
      </c>
      <c r="AJ98">
        <f t="shared" si="2"/>
        <v>-2.4037281567425834</v>
      </c>
      <c r="AK98">
        <f t="shared" si="2"/>
        <v>-3.1325901803990268</v>
      </c>
      <c r="AL98">
        <f t="shared" si="2"/>
        <v>-0.38806163853998771</v>
      </c>
      <c r="AM98">
        <f t="shared" si="2"/>
        <v>-6.880919791755872</v>
      </c>
      <c r="AN98">
        <f t="shared" si="2"/>
        <v>-9.9637876289528755</v>
      </c>
      <c r="AO98">
        <f t="shared" si="2"/>
        <v>-4.02079592626988</v>
      </c>
      <c r="AP98">
        <f t="shared" si="2"/>
        <v>131.21462730889274</v>
      </c>
      <c r="AQ98">
        <f t="shared" si="2"/>
        <v>6.5243613145268154E-3</v>
      </c>
    </row>
    <row r="99" spans="1:43">
      <c r="A99" t="s">
        <v>77</v>
      </c>
      <c r="B99">
        <f t="shared" ref="B99:AQ99" si="3">B53-B7</f>
        <v>-6.7837163176493824</v>
      </c>
      <c r="C99">
        <f t="shared" si="3"/>
        <v>61.900136174164324</v>
      </c>
      <c r="D99">
        <f t="shared" si="3"/>
        <v>-20.598078971075637</v>
      </c>
      <c r="E99">
        <f t="shared" si="3"/>
        <v>-0.31684674429150816</v>
      </c>
      <c r="F99">
        <f t="shared" si="3"/>
        <v>-0.5352370421552749</v>
      </c>
      <c r="G99">
        <f t="shared" si="3"/>
        <v>-0.51544062103367816</v>
      </c>
      <c r="H99">
        <f t="shared" si="3"/>
        <v>1707451.1175316726</v>
      </c>
      <c r="I99">
        <f t="shared" si="3"/>
        <v>-186315.24621277809</v>
      </c>
      <c r="J99">
        <f t="shared" si="3"/>
        <v>4.3232437643897708</v>
      </c>
      <c r="K99">
        <f t="shared" si="3"/>
        <v>10.460138001149147</v>
      </c>
      <c r="L99">
        <f t="shared" si="3"/>
        <v>19.172923855798285</v>
      </c>
      <c r="M99">
        <f t="shared" si="3"/>
        <v>10.043944223172058</v>
      </c>
      <c r="N99">
        <f t="shared" si="3"/>
        <v>-23.508433194163196</v>
      </c>
      <c r="O99">
        <f t="shared" si="3"/>
        <v>206.14978483406219</v>
      </c>
      <c r="P99">
        <f t="shared" si="3"/>
        <v>58.653278893578204</v>
      </c>
      <c r="Q99">
        <f t="shared" si="3"/>
        <v>27.382913396146609</v>
      </c>
      <c r="R99">
        <f t="shared" si="3"/>
        <v>-27.836570137128628</v>
      </c>
      <c r="S99">
        <f t="shared" si="3"/>
        <v>6440.1184855406073</v>
      </c>
      <c r="T99">
        <f t="shared" si="3"/>
        <v>-2514018.15525393</v>
      </c>
      <c r="U99">
        <f t="shared" si="3"/>
        <v>275414.23518726294</v>
      </c>
      <c r="V99">
        <f t="shared" si="3"/>
        <v>-134.13307433221038</v>
      </c>
      <c r="W99">
        <f t="shared" si="3"/>
        <v>0.13253056357628612</v>
      </c>
      <c r="X99">
        <f t="shared" si="3"/>
        <v>1714478.8197111585</v>
      </c>
      <c r="Y99">
        <f t="shared" si="3"/>
        <v>-1003316.9583488541</v>
      </c>
      <c r="Z99">
        <f t="shared" si="3"/>
        <v>-1605.1681198611202</v>
      </c>
      <c r="AA99">
        <f t="shared" si="3"/>
        <v>-239.76524950867341</v>
      </c>
      <c r="AB99">
        <f t="shared" si="3"/>
        <v>-0.48272336998558013</v>
      </c>
      <c r="AC99">
        <f t="shared" si="3"/>
        <v>-0.69561696521879601</v>
      </c>
      <c r="AD99">
        <f t="shared" si="3"/>
        <v>-0.10991442957471721</v>
      </c>
      <c r="AE99">
        <f t="shared" si="3"/>
        <v>-6.8227253361125086</v>
      </c>
      <c r="AF99">
        <f t="shared" si="3"/>
        <v>0.35563695506971527</v>
      </c>
      <c r="AG99">
        <f t="shared" si="3"/>
        <v>0.28700918412814547</v>
      </c>
      <c r="AH99">
        <f t="shared" si="3"/>
        <v>-9.5309056539998549E-2</v>
      </c>
      <c r="AI99">
        <f t="shared" si="3"/>
        <v>-0.21806492682444759</v>
      </c>
      <c r="AJ99">
        <f t="shared" si="3"/>
        <v>3.3196862045040341</v>
      </c>
      <c r="AK99">
        <f t="shared" si="3"/>
        <v>4.350561573878676</v>
      </c>
      <c r="AL99">
        <f t="shared" si="3"/>
        <v>0.74009502227688817</v>
      </c>
      <c r="AM99">
        <f t="shared" si="3"/>
        <v>9.5460170206116555</v>
      </c>
      <c r="AN99">
        <f t="shared" si="3"/>
        <v>13.826308303634399</v>
      </c>
      <c r="AO99">
        <f t="shared" si="3"/>
        <v>5.5676895566143552</v>
      </c>
      <c r="AP99">
        <f t="shared" si="3"/>
        <v>-182.7984632601933</v>
      </c>
      <c r="AQ99">
        <f t="shared" si="3"/>
        <v>-8.9605983211004814E-3</v>
      </c>
    </row>
    <row r="100" spans="1:43">
      <c r="A100" t="s">
        <v>90</v>
      </c>
      <c r="B100">
        <f t="shared" ref="B100:AQ100" si="4">B54-B8</f>
        <v>0.24970382148836232</v>
      </c>
      <c r="C100">
        <f t="shared" si="4"/>
        <v>-2.2863378918236266</v>
      </c>
      <c r="D100">
        <f t="shared" si="4"/>
        <v>0.7547337035328775</v>
      </c>
      <c r="E100">
        <f t="shared" si="4"/>
        <v>1.4827919378919231E-2</v>
      </c>
      <c r="F100">
        <f t="shared" si="4"/>
        <v>3.7028435932028869E-2</v>
      </c>
      <c r="G100">
        <f t="shared" si="4"/>
        <v>2.0297226148987154E-2</v>
      </c>
      <c r="H100">
        <f t="shared" si="4"/>
        <v>-62410.952022875288</v>
      </c>
      <c r="I100">
        <f t="shared" si="4"/>
        <v>6839.2495107961922</v>
      </c>
      <c r="J100">
        <f t="shared" si="4"/>
        <v>-0.15839842114708011</v>
      </c>
      <c r="K100">
        <f t="shared" si="4"/>
        <v>-0.37714777556201401</v>
      </c>
      <c r="L100">
        <f t="shared" si="4"/>
        <v>-0.69580866573738898</v>
      </c>
      <c r="M100">
        <f t="shared" si="4"/>
        <v>-0.36566620218609647</v>
      </c>
      <c r="N100">
        <f t="shared" si="4"/>
        <v>0.87147535491828521</v>
      </c>
      <c r="O100">
        <f t="shared" si="4"/>
        <v>-7.6171960094626598</v>
      </c>
      <c r="P100">
        <f t="shared" si="4"/>
        <v>-2.167266463651266</v>
      </c>
      <c r="Q100">
        <f t="shared" si="4"/>
        <v>-0.97983398345987427</v>
      </c>
      <c r="R100">
        <f t="shared" si="4"/>
        <v>1.0333814201383698</v>
      </c>
      <c r="S100">
        <f t="shared" si="4"/>
        <v>-217.5643880903115</v>
      </c>
      <c r="T100">
        <f t="shared" si="4"/>
        <v>91817.829439695153</v>
      </c>
      <c r="U100">
        <f t="shared" si="4"/>
        <v>-10093.261067541724</v>
      </c>
      <c r="V100">
        <f t="shared" si="4"/>
        <v>-95.008056849416192</v>
      </c>
      <c r="W100">
        <f t="shared" si="4"/>
        <v>-4.939553170328282E-3</v>
      </c>
      <c r="X100">
        <f t="shared" si="4"/>
        <v>-62647.410090763835</v>
      </c>
      <c r="Y100">
        <f t="shared" si="4"/>
        <v>36807.123856202059</v>
      </c>
      <c r="Z100">
        <f t="shared" si="4"/>
        <v>58.754510686244757</v>
      </c>
      <c r="AA100">
        <f t="shared" si="4"/>
        <v>8.7592919262088724</v>
      </c>
      <c r="AB100">
        <f t="shared" si="4"/>
        <v>1.7499738907323051E-2</v>
      </c>
      <c r="AC100">
        <f t="shared" si="4"/>
        <v>2.6325414016832929E-2</v>
      </c>
      <c r="AD100">
        <f t="shared" si="4"/>
        <v>3.9305484498631162E-3</v>
      </c>
      <c r="AE100">
        <f t="shared" si="4"/>
        <v>0.23963676297434489</v>
      </c>
      <c r="AF100">
        <f t="shared" si="4"/>
        <v>-1.3343740498837672E-2</v>
      </c>
      <c r="AG100">
        <f t="shared" si="4"/>
        <v>-1.0390198273428514E-2</v>
      </c>
      <c r="AH100">
        <f t="shared" si="4"/>
        <v>3.239350990352689E-3</v>
      </c>
      <c r="AI100">
        <f t="shared" si="4"/>
        <v>8.3596166729237465E-3</v>
      </c>
      <c r="AJ100">
        <f t="shared" si="4"/>
        <v>-0.12182110403660655</v>
      </c>
      <c r="AK100">
        <f t="shared" si="4"/>
        <v>-0.15920960071908588</v>
      </c>
      <c r="AL100">
        <f t="shared" si="4"/>
        <v>-2.3917074046234027E-2</v>
      </c>
      <c r="AM100">
        <f t="shared" si="4"/>
        <v>-0.34967381923622054</v>
      </c>
      <c r="AN100">
        <f t="shared" si="4"/>
        <v>-0.5061465783649548</v>
      </c>
      <c r="AO100">
        <f t="shared" si="4"/>
        <v>-0.20433582080268231</v>
      </c>
      <c r="AP100">
        <f t="shared" si="4"/>
        <v>6.8133318726548433</v>
      </c>
      <c r="AQ100">
        <f t="shared" si="4"/>
        <v>3.310125196222235E-4</v>
      </c>
    </row>
    <row r="101" spans="1:43">
      <c r="A101" t="s">
        <v>94</v>
      </c>
      <c r="B101">
        <f t="shared" ref="B101:AQ101" si="5">B55-B9</f>
        <v>-12.347012369154678</v>
      </c>
      <c r="C101">
        <f t="shared" si="5"/>
        <v>113.92567618892146</v>
      </c>
      <c r="D101">
        <f t="shared" si="5"/>
        <v>-37.668822746830422</v>
      </c>
      <c r="E101">
        <f t="shared" si="5"/>
        <v>-0.60265601296374871</v>
      </c>
      <c r="F101">
        <f t="shared" si="5"/>
        <v>-0.9798448630442379</v>
      </c>
      <c r="G101">
        <f t="shared" si="5"/>
        <v>-0.94940228479872957</v>
      </c>
      <c r="H101">
        <f t="shared" si="5"/>
        <v>3122107.653173598</v>
      </c>
      <c r="I101">
        <f t="shared" si="5"/>
        <v>-341691.24605522223</v>
      </c>
      <c r="J101">
        <f t="shared" si="5"/>
        <v>7.8984427011653464</v>
      </c>
      <c r="K101">
        <f t="shared" si="5"/>
        <v>19.137510726974948</v>
      </c>
      <c r="L101">
        <f t="shared" si="5"/>
        <v>34.91106786935751</v>
      </c>
      <c r="M101">
        <f t="shared" si="5"/>
        <v>18.352487151295666</v>
      </c>
      <c r="N101">
        <f t="shared" si="5"/>
        <v>-40.576431875958427</v>
      </c>
      <c r="O101">
        <f t="shared" si="5"/>
        <v>379.92205509725494</v>
      </c>
      <c r="P101">
        <f t="shared" si="5"/>
        <v>107.96499448682125</v>
      </c>
      <c r="Q101">
        <f t="shared" si="5"/>
        <v>49.233258363292087</v>
      </c>
      <c r="R101">
        <f t="shared" si="5"/>
        <v>-52.085412771589631</v>
      </c>
      <c r="S101">
        <f t="shared" si="5"/>
        <v>11404.136489604689</v>
      </c>
      <c r="T101">
        <f t="shared" si="5"/>
        <v>-4597206.49437223</v>
      </c>
      <c r="U101">
        <f t="shared" si="5"/>
        <v>503690.2414314943</v>
      </c>
      <c r="V101">
        <f t="shared" si="5"/>
        <v>2533.8916071356361</v>
      </c>
      <c r="W101">
        <f t="shared" si="5"/>
        <v>0.2079627165419623</v>
      </c>
      <c r="X101">
        <f t="shared" si="5"/>
        <v>3134238.8722177777</v>
      </c>
      <c r="Y101">
        <f t="shared" si="5"/>
        <v>-1835077.4394770768</v>
      </c>
      <c r="Z101">
        <f t="shared" si="5"/>
        <v>-2935.291985970011</v>
      </c>
      <c r="AA101">
        <f t="shared" si="5"/>
        <v>-438.23315653702986</v>
      </c>
      <c r="AB101">
        <f t="shared" si="5"/>
        <v>-0.8945729623849461</v>
      </c>
      <c r="AC101">
        <f t="shared" si="5"/>
        <v>-1.3129441753314006</v>
      </c>
      <c r="AD101">
        <f t="shared" si="5"/>
        <v>-0.20521353845013371</v>
      </c>
      <c r="AE101">
        <f t="shared" si="5"/>
        <v>-12.455071664500053</v>
      </c>
      <c r="AF101">
        <f t="shared" si="5"/>
        <v>0.71161119082272484</v>
      </c>
      <c r="AG101">
        <f t="shared" si="5"/>
        <v>0.55197958375912393</v>
      </c>
      <c r="AH101">
        <f t="shared" si="5"/>
        <v>-0.15829328894891415</v>
      </c>
      <c r="AI101">
        <f t="shared" si="5"/>
        <v>-0.3549734054851289</v>
      </c>
      <c r="AJ101">
        <f t="shared" si="5"/>
        <v>6.0982684978818416</v>
      </c>
      <c r="AK101">
        <f t="shared" si="5"/>
        <v>7.9585400247523648</v>
      </c>
      <c r="AL101">
        <f t="shared" si="5"/>
        <v>1.0314206878740511</v>
      </c>
      <c r="AM101">
        <f t="shared" si="5"/>
        <v>17.475949211322529</v>
      </c>
      <c r="AN101">
        <f t="shared" si="5"/>
        <v>25.293729703660386</v>
      </c>
      <c r="AO101">
        <f t="shared" si="5"/>
        <v>10.194046155075844</v>
      </c>
      <c r="AP101">
        <f t="shared" si="5"/>
        <v>-332.74513426846107</v>
      </c>
      <c r="AQ101">
        <f t="shared" si="5"/>
        <v>-1.6493225153646318E-2</v>
      </c>
    </row>
    <row r="102" spans="1:43">
      <c r="A102" t="s">
        <v>98</v>
      </c>
      <c r="B102">
        <f t="shared" ref="B102:AQ102" si="6">B56-B10</f>
        <v>1320.6240323603656</v>
      </c>
      <c r="C102">
        <f t="shared" si="6"/>
        <v>-12093.935349391784</v>
      </c>
      <c r="D102">
        <f t="shared" si="6"/>
        <v>4002.6535085863193</v>
      </c>
      <c r="E102">
        <f t="shared" si="6"/>
        <v>64.070627267089435</v>
      </c>
      <c r="F102">
        <f t="shared" si="6"/>
        <v>104.17606004689156</v>
      </c>
      <c r="G102">
        <f t="shared" si="6"/>
        <v>106.17065827830956</v>
      </c>
      <c r="H102">
        <f t="shared" si="6"/>
        <v>-331730203.89592242</v>
      </c>
      <c r="I102">
        <f t="shared" si="6"/>
        <v>36290703.392098196</v>
      </c>
      <c r="J102">
        <f t="shared" si="6"/>
        <v>-839.06825778149869</v>
      </c>
      <c r="K102">
        <f t="shared" si="6"/>
        <v>-2033.5461459584476</v>
      </c>
      <c r="L102">
        <f t="shared" si="6"/>
        <v>-3711.0228131613435</v>
      </c>
      <c r="M102">
        <f t="shared" si="6"/>
        <v>-1949.5389648985067</v>
      </c>
      <c r="N102">
        <f t="shared" si="6"/>
        <v>4327.772650843156</v>
      </c>
      <c r="O102">
        <f t="shared" si="6"/>
        <v>-40326.028819707826</v>
      </c>
      <c r="P102">
        <f t="shared" si="6"/>
        <v>-11457.119715220499</v>
      </c>
      <c r="Q102">
        <f t="shared" si="6"/>
        <v>-5232.1526077248136</v>
      </c>
      <c r="R102">
        <f t="shared" si="6"/>
        <v>5525.9828042505624</v>
      </c>
      <c r="S102">
        <f t="shared" si="6"/>
        <v>-1218388.3751332075</v>
      </c>
      <c r="T102">
        <f t="shared" si="6"/>
        <v>488473902.37600064</v>
      </c>
      <c r="U102">
        <f t="shared" si="6"/>
        <v>-53522292.422389612</v>
      </c>
      <c r="V102">
        <f t="shared" si="6"/>
        <v>-222087.21058634357</v>
      </c>
      <c r="W102">
        <f t="shared" si="6"/>
        <v>-22.520961896145089</v>
      </c>
      <c r="X102">
        <f t="shared" si="6"/>
        <v>-333028796.17494982</v>
      </c>
      <c r="Y102">
        <f t="shared" si="6"/>
        <v>194957203.9315953</v>
      </c>
      <c r="Z102">
        <f t="shared" si="6"/>
        <v>311896.06103077589</v>
      </c>
      <c r="AA102">
        <f t="shared" si="6"/>
        <v>46565.535384957715</v>
      </c>
      <c r="AB102">
        <f t="shared" si="6"/>
        <v>95.086667210136355</v>
      </c>
      <c r="AC102">
        <f t="shared" si="6"/>
        <v>139.29211113609273</v>
      </c>
      <c r="AD102">
        <f t="shared" si="6"/>
        <v>21.821664052073253</v>
      </c>
      <c r="AE102">
        <f t="shared" si="6"/>
        <v>1327.1705962678204</v>
      </c>
      <c r="AF102">
        <f t="shared" si="6"/>
        <v>-69.674321871781387</v>
      </c>
      <c r="AG102">
        <f t="shared" si="6"/>
        <v>-58.345230534402063</v>
      </c>
      <c r="AH102">
        <f t="shared" si="6"/>
        <v>16.971567156552265</v>
      </c>
      <c r="AI102">
        <f t="shared" si="6"/>
        <v>38.186644051096117</v>
      </c>
      <c r="AJ102">
        <f t="shared" si="6"/>
        <v>-647.7540090840464</v>
      </c>
      <c r="AK102">
        <f t="shared" si="6"/>
        <v>-845.68062650144293</v>
      </c>
      <c r="AL102">
        <f t="shared" si="6"/>
        <v>-112.18621587592013</v>
      </c>
      <c r="AM102">
        <f t="shared" si="6"/>
        <v>-1856.138682339775</v>
      </c>
      <c r="AN102">
        <f t="shared" si="6"/>
        <v>-2687.4386848831346</v>
      </c>
      <c r="AO102">
        <f t="shared" si="6"/>
        <v>-1082.841323603272</v>
      </c>
      <c r="AP102">
        <f t="shared" si="6"/>
        <v>35355.306538188357</v>
      </c>
      <c r="AQ102">
        <f t="shared" si="6"/>
        <v>1.7508317000261706</v>
      </c>
    </row>
    <row r="103" spans="1:43">
      <c r="A103" t="s">
        <v>105</v>
      </c>
      <c r="B103">
        <f t="shared" ref="B103:AQ103" si="7">B57-B11</f>
        <v>-225.66685135320591</v>
      </c>
      <c r="C103">
        <f t="shared" si="7"/>
        <v>2002.2800122355316</v>
      </c>
      <c r="D103">
        <f t="shared" si="7"/>
        <v>-664.55301405153</v>
      </c>
      <c r="E103">
        <f t="shared" si="7"/>
        <v>-10.572837594005858</v>
      </c>
      <c r="F103">
        <f t="shared" si="7"/>
        <v>-17.266745728539728</v>
      </c>
      <c r="G103">
        <f t="shared" si="7"/>
        <v>-15.727698826490194</v>
      </c>
      <c r="H103">
        <f t="shared" si="7"/>
        <v>55137114.570251718</v>
      </c>
      <c r="I103">
        <f t="shared" si="7"/>
        <v>-6022675.6861453028</v>
      </c>
      <c r="J103">
        <f t="shared" si="7"/>
        <v>139.48863789171116</v>
      </c>
      <c r="K103">
        <f t="shared" si="7"/>
        <v>337.85183924479844</v>
      </c>
      <c r="L103">
        <f t="shared" si="7"/>
        <v>617.34842893588211</v>
      </c>
      <c r="M103">
        <f t="shared" si="7"/>
        <v>323.93639757798559</v>
      </c>
      <c r="N103">
        <f t="shared" si="7"/>
        <v>-696.1120382561744</v>
      </c>
      <c r="O103">
        <f t="shared" si="7"/>
        <v>6678.2386962615356</v>
      </c>
      <c r="P103">
        <f t="shared" si="7"/>
        <v>1895.3157915965835</v>
      </c>
      <c r="Q103">
        <f t="shared" si="7"/>
        <v>873.96390736377157</v>
      </c>
      <c r="R103">
        <f t="shared" si="7"/>
        <v>-917.97036277819143</v>
      </c>
      <c r="S103">
        <f t="shared" si="7"/>
        <v>209853.70183057614</v>
      </c>
      <c r="T103">
        <f t="shared" si="7"/>
        <v>-81231689.966135353</v>
      </c>
      <c r="U103">
        <f t="shared" si="7"/>
        <v>8886170.9428931456</v>
      </c>
      <c r="V103">
        <f t="shared" si="7"/>
        <v>-1854.865164556124</v>
      </c>
      <c r="W103">
        <f t="shared" si="7"/>
        <v>3.520782339522031</v>
      </c>
      <c r="X103">
        <f t="shared" si="7"/>
        <v>55360739.605004616</v>
      </c>
      <c r="Y103">
        <f t="shared" si="7"/>
        <v>-32337664.123017658</v>
      </c>
      <c r="Z103">
        <f t="shared" si="7"/>
        <v>-51809.700225446242</v>
      </c>
      <c r="AA103">
        <f t="shared" si="7"/>
        <v>-7740.9118481366386</v>
      </c>
      <c r="AB103">
        <f t="shared" si="7"/>
        <v>-15.909774322274899</v>
      </c>
      <c r="AC103">
        <f t="shared" si="7"/>
        <v>-22.969368993237751</v>
      </c>
      <c r="AD103">
        <f t="shared" si="7"/>
        <v>-3.6727435610231729</v>
      </c>
      <c r="AE103">
        <f t="shared" si="7"/>
        <v>-227.36745838452484</v>
      </c>
      <c r="AF103">
        <f t="shared" si="7"/>
        <v>11.667472747405863</v>
      </c>
      <c r="AG103">
        <f t="shared" si="7"/>
        <v>9.4346672525201889</v>
      </c>
      <c r="AH103">
        <f t="shared" si="7"/>
        <v>-2.866926047076594</v>
      </c>
      <c r="AI103">
        <f t="shared" si="7"/>
        <v>-6.4661364394162399</v>
      </c>
      <c r="AJ103">
        <f t="shared" si="7"/>
        <v>107.58361665763512</v>
      </c>
      <c r="AK103">
        <f t="shared" si="7"/>
        <v>140.52504620606089</v>
      </c>
      <c r="AL103">
        <f t="shared" si="7"/>
        <v>18.998160199841418</v>
      </c>
      <c r="AM103">
        <f t="shared" si="7"/>
        <v>308.35104343064233</v>
      </c>
      <c r="AN103">
        <f t="shared" si="7"/>
        <v>446.46203743775061</v>
      </c>
      <c r="AO103">
        <f t="shared" si="7"/>
        <v>179.7452908363046</v>
      </c>
      <c r="AP103">
        <f t="shared" si="7"/>
        <v>-5799.0330385944708</v>
      </c>
      <c r="AQ103">
        <f t="shared" si="7"/>
        <v>-0.28985268585410268</v>
      </c>
    </row>
    <row r="104" spans="1:43">
      <c r="A104" t="s">
        <v>109</v>
      </c>
      <c r="B104">
        <f t="shared" ref="B104:AQ104" si="8">B58-B12</f>
        <v>5.962138079153668</v>
      </c>
      <c r="C104">
        <f t="shared" si="8"/>
        <v>-53.620326150004402</v>
      </c>
      <c r="D104">
        <f t="shared" si="8"/>
        <v>17.986783880607895</v>
      </c>
      <c r="E104">
        <f t="shared" si="8"/>
        <v>0.29101749419568507</v>
      </c>
      <c r="F104">
        <f t="shared" si="8"/>
        <v>0.48489237930200785</v>
      </c>
      <c r="G104">
        <f t="shared" si="8"/>
        <v>0.41378119768956539</v>
      </c>
      <c r="H104">
        <f t="shared" si="8"/>
        <v>-1487155.393287794</v>
      </c>
      <c r="I104">
        <f t="shared" si="8"/>
        <v>161813.59710594401</v>
      </c>
      <c r="J104">
        <f t="shared" si="8"/>
        <v>-3.6279813078932657</v>
      </c>
      <c r="K104">
        <f t="shared" si="8"/>
        <v>-9.1312242102645875</v>
      </c>
      <c r="L104">
        <f t="shared" si="8"/>
        <v>-16.780781097241562</v>
      </c>
      <c r="M104">
        <f t="shared" si="8"/>
        <v>-8.7672399155889238</v>
      </c>
      <c r="N104">
        <f t="shared" si="8"/>
        <v>22.82237347956865</v>
      </c>
      <c r="O104">
        <f t="shared" si="8"/>
        <v>-178.4749230905779</v>
      </c>
      <c r="P104">
        <f t="shared" si="8"/>
        <v>-50.498584595486719</v>
      </c>
      <c r="Q104">
        <f t="shared" si="8"/>
        <v>-23.364007241118845</v>
      </c>
      <c r="R104">
        <f t="shared" si="8"/>
        <v>23.9963335302544</v>
      </c>
      <c r="S104">
        <f t="shared" si="8"/>
        <v>-5906.1687284444843</v>
      </c>
      <c r="T104">
        <f t="shared" si="8"/>
        <v>2189118.2656292045</v>
      </c>
      <c r="U104">
        <f t="shared" si="8"/>
        <v>-240561.83857554285</v>
      </c>
      <c r="V104">
        <f t="shared" si="8"/>
        <v>2402.6784637570231</v>
      </c>
      <c r="W104">
        <f t="shared" si="8"/>
        <v>-0.16322542149911456</v>
      </c>
      <c r="X104">
        <f t="shared" si="8"/>
        <v>-1493802.3909225427</v>
      </c>
      <c r="Y104">
        <f t="shared" si="8"/>
        <v>874091.40940050641</v>
      </c>
      <c r="Z104">
        <f t="shared" si="8"/>
        <v>1400.4027947490438</v>
      </c>
      <c r="AA104">
        <f t="shared" si="8"/>
        <v>208.89441623446572</v>
      </c>
      <c r="AB104">
        <f t="shared" si="8"/>
        <v>0.41880213909108732</v>
      </c>
      <c r="AC104">
        <f t="shared" si="8"/>
        <v>0.61051054936028049</v>
      </c>
      <c r="AD104">
        <f t="shared" si="8"/>
        <v>9.6210798911723558E-2</v>
      </c>
      <c r="AE104">
        <f t="shared" si="8"/>
        <v>6.0118779950907291</v>
      </c>
      <c r="AF104">
        <f t="shared" si="8"/>
        <v>-0.30366573273526437</v>
      </c>
      <c r="AG104">
        <f t="shared" si="8"/>
        <v>-0.23598895843691658</v>
      </c>
      <c r="AH104">
        <f t="shared" si="8"/>
        <v>9.2191850822813171E-2</v>
      </c>
      <c r="AI104">
        <f t="shared" si="8"/>
        <v>0.22427120673414291</v>
      </c>
      <c r="AJ104">
        <f t="shared" si="8"/>
        <v>-2.8741663042915246</v>
      </c>
      <c r="AK104">
        <f t="shared" si="8"/>
        <v>-3.7911157161920426</v>
      </c>
      <c r="AL104">
        <f t="shared" si="8"/>
        <v>-0.85310665551992471</v>
      </c>
      <c r="AM104">
        <f t="shared" si="8"/>
        <v>-8.3127535716013252</v>
      </c>
      <c r="AN104">
        <f t="shared" si="8"/>
        <v>-12.051553509604148</v>
      </c>
      <c r="AO104">
        <f t="shared" si="8"/>
        <v>-4.8517815050028625</v>
      </c>
      <c r="AP104">
        <f t="shared" si="8"/>
        <v>161.5043143552474</v>
      </c>
      <c r="AQ104">
        <f t="shared" si="8"/>
        <v>7.7608906899828915E-3</v>
      </c>
    </row>
    <row r="105" spans="1:43">
      <c r="A105" t="s">
        <v>113</v>
      </c>
      <c r="B105">
        <f t="shared" ref="B105:AQ105" si="9">B59-B13</f>
        <v>-2.6144882964983149</v>
      </c>
      <c r="C105">
        <f t="shared" si="9"/>
        <v>25.082376628458743</v>
      </c>
      <c r="D105">
        <f t="shared" si="9"/>
        <v>-8.2098226009732738</v>
      </c>
      <c r="E105">
        <f t="shared" si="9"/>
        <v>-0.10569536019491048</v>
      </c>
      <c r="F105">
        <f t="shared" si="9"/>
        <v>-0.16635108033606097</v>
      </c>
      <c r="G105">
        <f t="shared" si="9"/>
        <v>-0.25719064154506605</v>
      </c>
      <c r="H105">
        <f t="shared" si="9"/>
        <v>680203.08764579729</v>
      </c>
      <c r="I105">
        <f t="shared" si="9"/>
        <v>-74779.357209207272</v>
      </c>
      <c r="J105">
        <f t="shared" si="9"/>
        <v>1.7245833382063505</v>
      </c>
      <c r="K105">
        <f t="shared" si="9"/>
        <v>4.2973315243291124</v>
      </c>
      <c r="L105">
        <f t="shared" si="9"/>
        <v>7.5996625142778109</v>
      </c>
      <c r="M105">
        <f t="shared" si="9"/>
        <v>3.9993549462470259</v>
      </c>
      <c r="N105">
        <f t="shared" si="9"/>
        <v>-8.9082084834659323</v>
      </c>
      <c r="O105">
        <f t="shared" si="9"/>
        <v>83.842692587559426</v>
      </c>
      <c r="P105">
        <f t="shared" si="9"/>
        <v>23.845450492614052</v>
      </c>
      <c r="Q105">
        <f t="shared" si="9"/>
        <v>10.776849068776679</v>
      </c>
      <c r="R105">
        <f t="shared" si="9"/>
        <v>-11.394046350984658</v>
      </c>
      <c r="S105">
        <f t="shared" si="9"/>
        <v>2378.2398674207006</v>
      </c>
      <c r="T105">
        <f t="shared" si="9"/>
        <v>-1001223.5901700518</v>
      </c>
      <c r="U105">
        <f t="shared" si="9"/>
        <v>109769.86218665654</v>
      </c>
      <c r="V105">
        <f t="shared" si="9"/>
        <v>1228.8803431950021</v>
      </c>
      <c r="W105">
        <f t="shared" si="9"/>
        <v>3.930948264216641E-2</v>
      </c>
      <c r="X105">
        <f t="shared" si="9"/>
        <v>682718.93968159752</v>
      </c>
      <c r="Y105">
        <f t="shared" si="9"/>
        <v>-400296.14801295736</v>
      </c>
      <c r="Z105">
        <f t="shared" si="9"/>
        <v>-639.59691064365518</v>
      </c>
      <c r="AA105">
        <f t="shared" si="9"/>
        <v>-95.41766332263424</v>
      </c>
      <c r="AB105">
        <f t="shared" si="9"/>
        <v>-0.1739528441514977</v>
      </c>
      <c r="AC105">
        <f t="shared" si="9"/>
        <v>-0.28403242024155256</v>
      </c>
      <c r="AD105">
        <f t="shared" si="9"/>
        <v>-3.9080985893780895E-2</v>
      </c>
      <c r="AE105">
        <f t="shared" si="9"/>
        <v>-2.5405438236340769</v>
      </c>
      <c r="AF105">
        <f t="shared" si="9"/>
        <v>0.14531162837254447</v>
      </c>
      <c r="AG105">
        <f t="shared" si="9"/>
        <v>0.12643316052950782</v>
      </c>
      <c r="AH105">
        <f t="shared" si="9"/>
        <v>-3.27437104208212E-2</v>
      </c>
      <c r="AI105">
        <f t="shared" si="9"/>
        <v>-7.2514031948824748E-2</v>
      </c>
      <c r="AJ105">
        <f t="shared" si="9"/>
        <v>1.3306334061720764</v>
      </c>
      <c r="AK105">
        <f t="shared" si="9"/>
        <v>1.7340613860912655</v>
      </c>
      <c r="AL105">
        <f t="shared" si="9"/>
        <v>0.21029587938666316</v>
      </c>
      <c r="AM105">
        <f t="shared" si="9"/>
        <v>3.8180501702011256</v>
      </c>
      <c r="AN105">
        <f t="shared" si="9"/>
        <v>5.5134713003605933</v>
      </c>
      <c r="AO105">
        <f t="shared" si="9"/>
        <v>2.2270828710607353</v>
      </c>
      <c r="AP105">
        <f t="shared" si="9"/>
        <v>-72.805062680990687</v>
      </c>
      <c r="AQ105">
        <f t="shared" si="9"/>
        <v>-3.6319449603908899E-3</v>
      </c>
    </row>
    <row r="106" spans="1:43">
      <c r="A106" t="s">
        <v>117</v>
      </c>
      <c r="B106">
        <f t="shared" ref="B106:AQ106" si="10">B60-B14</f>
        <v>-15.433422990116744</v>
      </c>
      <c r="C106">
        <f t="shared" si="10"/>
        <v>142.72900243685993</v>
      </c>
      <c r="D106">
        <f t="shared" si="10"/>
        <v>-47.051980426167638</v>
      </c>
      <c r="E106">
        <f t="shared" si="10"/>
        <v>-0.73878955771357879</v>
      </c>
      <c r="F106">
        <f t="shared" si="10"/>
        <v>-1.2161894059374709</v>
      </c>
      <c r="G106">
        <f t="shared" si="10"/>
        <v>-1.3024781519025046</v>
      </c>
      <c r="H106">
        <f t="shared" si="10"/>
        <v>3900606.6616554605</v>
      </c>
      <c r="I106">
        <f t="shared" si="10"/>
        <v>-427388.30195067968</v>
      </c>
      <c r="J106">
        <f t="shared" si="10"/>
        <v>9.8838975782013616</v>
      </c>
      <c r="K106">
        <f t="shared" si="10"/>
        <v>23.930546223974858</v>
      </c>
      <c r="L106">
        <f t="shared" si="10"/>
        <v>43.652363077320508</v>
      </c>
      <c r="M106">
        <f t="shared" si="10"/>
        <v>22.971797053125794</v>
      </c>
      <c r="N106">
        <f t="shared" si="10"/>
        <v>-49.144982090426126</v>
      </c>
      <c r="O106">
        <f t="shared" si="10"/>
        <v>476.2015716207888</v>
      </c>
      <c r="P106">
        <f t="shared" si="10"/>
        <v>135.41461941070114</v>
      </c>
      <c r="Q106">
        <f t="shared" si="10"/>
        <v>61.536505247968243</v>
      </c>
      <c r="R106">
        <f t="shared" si="10"/>
        <v>-65.158790164198436</v>
      </c>
      <c r="S106">
        <f t="shared" si="10"/>
        <v>14037.325694887975</v>
      </c>
      <c r="T106">
        <f t="shared" si="10"/>
        <v>-5743665.9603058845</v>
      </c>
      <c r="U106">
        <f t="shared" si="10"/>
        <v>629474.10762575851</v>
      </c>
      <c r="V106">
        <f t="shared" si="10"/>
        <v>4462.1463843922747</v>
      </c>
      <c r="W106">
        <f t="shared" si="10"/>
        <v>0.23691105469985629</v>
      </c>
      <c r="X106">
        <f t="shared" si="10"/>
        <v>3915383.0240960787</v>
      </c>
      <c r="Y106">
        <f t="shared" si="10"/>
        <v>-2292909.4929583431</v>
      </c>
      <c r="Z106">
        <f t="shared" si="10"/>
        <v>-3667.7077398482993</v>
      </c>
      <c r="AA106">
        <f t="shared" si="10"/>
        <v>-547.35312127727309</v>
      </c>
      <c r="AB106">
        <f t="shared" si="10"/>
        <v>-1.1117182875787774</v>
      </c>
      <c r="AC106">
        <f t="shared" si="10"/>
        <v>-1.6486009837180058</v>
      </c>
      <c r="AD106">
        <f t="shared" si="10"/>
        <v>-0.2588141037483907</v>
      </c>
      <c r="AE106">
        <f t="shared" si="10"/>
        <v>-15.511746932049295</v>
      </c>
      <c r="AF106">
        <f t="shared" si="10"/>
        <v>0.82684491073927757</v>
      </c>
      <c r="AG106">
        <f t="shared" si="10"/>
        <v>0.70980259816476421</v>
      </c>
      <c r="AH106">
        <f t="shared" si="10"/>
        <v>-0.19007411223981402</v>
      </c>
      <c r="AI106">
        <f t="shared" si="10"/>
        <v>-0.42070062477555453</v>
      </c>
      <c r="AJ106">
        <f t="shared" si="10"/>
        <v>7.6325415649205715</v>
      </c>
      <c r="AK106">
        <f t="shared" si="10"/>
        <v>9.9471311528431503</v>
      </c>
      <c r="AL106">
        <f t="shared" si="10"/>
        <v>1.1343002692534951</v>
      </c>
      <c r="AM106">
        <f t="shared" si="10"/>
        <v>21.837132538888252</v>
      </c>
      <c r="AN106">
        <f t="shared" si="10"/>
        <v>31.608900168640403</v>
      </c>
      <c r="AO106">
        <f t="shared" si="10"/>
        <v>12.748798035127615</v>
      </c>
      <c r="AP106">
        <f t="shared" si="10"/>
        <v>-415.0868197395518</v>
      </c>
      <c r="AQ106">
        <f t="shared" si="10"/>
        <v>-2.0664200751935768E-2</v>
      </c>
    </row>
    <row r="107" spans="1:43">
      <c r="A107" t="s">
        <v>126</v>
      </c>
      <c r="B107">
        <f t="shared" ref="B107:AQ107" si="11">B61-B15</f>
        <v>9.9735843178820477E-2</v>
      </c>
      <c r="C107">
        <f t="shared" si="11"/>
        <v>-0.85773994449639768</v>
      </c>
      <c r="D107">
        <f t="shared" si="11"/>
        <v>0.28429273694971663</v>
      </c>
      <c r="E107">
        <f t="shared" si="11"/>
        <v>4.4725948056023347E-3</v>
      </c>
      <c r="F107">
        <f t="shared" si="11"/>
        <v>7.3174605213394322E-3</v>
      </c>
      <c r="G107">
        <f t="shared" si="11"/>
        <v>7.0119827229660689E-3</v>
      </c>
      <c r="H107">
        <f t="shared" si="11"/>
        <v>-23672.115260469585</v>
      </c>
      <c r="I107">
        <f t="shared" si="11"/>
        <v>2584.5436657231194</v>
      </c>
      <c r="J107">
        <f t="shared" si="11"/>
        <v>-5.9691062758767677E-2</v>
      </c>
      <c r="K107">
        <f t="shared" si="11"/>
        <v>-0.14470643637114747</v>
      </c>
      <c r="L107">
        <f t="shared" si="11"/>
        <v>-0.26349232000924172</v>
      </c>
      <c r="M107">
        <f t="shared" si="11"/>
        <v>-6.2130018677839294E-2</v>
      </c>
      <c r="N107">
        <f t="shared" si="11"/>
        <v>0.26030777111888137</v>
      </c>
      <c r="O107">
        <f t="shared" si="11"/>
        <v>-2.8655362023973421</v>
      </c>
      <c r="P107">
        <f t="shared" si="11"/>
        <v>-0.81260955685083625</v>
      </c>
      <c r="Q107">
        <f t="shared" si="11"/>
        <v>-0.37773712377766955</v>
      </c>
      <c r="R107">
        <f t="shared" si="11"/>
        <v>0.39927610731347668</v>
      </c>
      <c r="S107">
        <f t="shared" si="11"/>
        <v>-94.096824810821758</v>
      </c>
      <c r="T107">
        <f t="shared" si="11"/>
        <v>34911.929649826408</v>
      </c>
      <c r="U107">
        <f t="shared" si="11"/>
        <v>-3801.170899719008</v>
      </c>
      <c r="V107">
        <f t="shared" si="11"/>
        <v>13.749256481610374</v>
      </c>
      <c r="W107">
        <f t="shared" si="11"/>
        <v>-9.2641853939574674E-4</v>
      </c>
      <c r="X107">
        <f t="shared" si="11"/>
        <v>-23773.605065625849</v>
      </c>
      <c r="Y107">
        <f t="shared" si="11"/>
        <v>13830.772359366762</v>
      </c>
      <c r="Z107">
        <f t="shared" si="11"/>
        <v>22.197729777034585</v>
      </c>
      <c r="AA107">
        <f t="shared" si="11"/>
        <v>3.3232303797263234</v>
      </c>
      <c r="AB107">
        <f t="shared" si="11"/>
        <v>6.9380329395727124E-3</v>
      </c>
      <c r="AC107">
        <f t="shared" si="11"/>
        <v>9.8280690120661589E-3</v>
      </c>
      <c r="AD107">
        <f t="shared" si="11"/>
        <v>1.6435112561892446E-3</v>
      </c>
      <c r="AE107">
        <f t="shared" si="11"/>
        <v>0.10001161947804123</v>
      </c>
      <c r="AF107">
        <f t="shared" si="11"/>
        <v>-5.109699468601789E-3</v>
      </c>
      <c r="AG107">
        <f t="shared" si="11"/>
        <v>-4.0576131118931821E-3</v>
      </c>
      <c r="AH107">
        <f t="shared" si="11"/>
        <v>1.1314040313545495E-3</v>
      </c>
      <c r="AI107">
        <f t="shared" si="11"/>
        <v>2.4494940819691133E-3</v>
      </c>
      <c r="AJ107">
        <f t="shared" si="11"/>
        <v>-4.6322499961888863E-2</v>
      </c>
      <c r="AK107">
        <f t="shared" si="11"/>
        <v>-6.0271530162260563E-2</v>
      </c>
      <c r="AL107">
        <f t="shared" si="11"/>
        <v>-5.2627067846790793E-3</v>
      </c>
      <c r="AM107">
        <f t="shared" si="11"/>
        <v>-0.13038746822116162</v>
      </c>
      <c r="AN107">
        <f t="shared" si="11"/>
        <v>-0.19140070813836033</v>
      </c>
      <c r="AO107">
        <f t="shared" si="11"/>
        <v>-3.4744737812478159E-2</v>
      </c>
      <c r="AP107">
        <f t="shared" si="11"/>
        <v>2.4064461916482554</v>
      </c>
      <c r="AQ107">
        <f t="shared" si="11"/>
        <v>1.2416728970511063E-4</v>
      </c>
    </row>
    <row r="108" spans="1:43">
      <c r="A108" t="s">
        <v>130</v>
      </c>
      <c r="B108">
        <f t="shared" ref="B108:AQ108" si="12">B62-B16</f>
        <v>3.5136460023950846</v>
      </c>
      <c r="C108">
        <f t="shared" si="12"/>
        <v>-32.121050634510119</v>
      </c>
      <c r="D108">
        <f t="shared" si="12"/>
        <v>10.647840379702362</v>
      </c>
      <c r="E108">
        <f t="shared" si="12"/>
        <v>0.1701943109676376</v>
      </c>
      <c r="F108">
        <f t="shared" si="12"/>
        <v>0.27748897852103388</v>
      </c>
      <c r="G108">
        <f t="shared" si="12"/>
        <v>0.2774865226464277</v>
      </c>
      <c r="H108">
        <f t="shared" si="12"/>
        <v>-882275.7422357843</v>
      </c>
      <c r="I108">
        <f t="shared" si="12"/>
        <v>96432.092720958535</v>
      </c>
      <c r="J108">
        <f t="shared" si="12"/>
        <v>-2.235508999355722</v>
      </c>
      <c r="K108">
        <f t="shared" si="12"/>
        <v>-5.4081914483609621</v>
      </c>
      <c r="L108">
        <f t="shared" si="12"/>
        <v>-9.8820571435596349</v>
      </c>
      <c r="M108">
        <f t="shared" si="12"/>
        <v>-5.1885641726410991</v>
      </c>
      <c r="N108">
        <f t="shared" si="12"/>
        <v>13.11125556084653</v>
      </c>
      <c r="O108">
        <f t="shared" si="12"/>
        <v>-107.08463598422247</v>
      </c>
      <c r="P108">
        <f t="shared" si="12"/>
        <v>-30.38591448249743</v>
      </c>
      <c r="Q108">
        <f t="shared" si="12"/>
        <v>-13.884684997291879</v>
      </c>
      <c r="R108">
        <f t="shared" si="12"/>
        <v>14.574427213714138</v>
      </c>
      <c r="S108">
        <f t="shared" si="12"/>
        <v>-3319.6496257903168</v>
      </c>
      <c r="T108">
        <f t="shared" si="12"/>
        <v>1298567.4173182677</v>
      </c>
      <c r="U108">
        <f t="shared" si="12"/>
        <v>-142379.22026428199</v>
      </c>
      <c r="V108">
        <f t="shared" si="12"/>
        <v>-30.901811732878087</v>
      </c>
      <c r="W108">
        <f t="shared" si="12"/>
        <v>-7.0070302292180461E-2</v>
      </c>
      <c r="X108">
        <f t="shared" si="12"/>
        <v>-885885.06353519019</v>
      </c>
      <c r="Y108">
        <f t="shared" si="12"/>
        <v>518891.16985464084</v>
      </c>
      <c r="Z108">
        <f t="shared" si="12"/>
        <v>829.65763304478412</v>
      </c>
      <c r="AA108">
        <f t="shared" si="12"/>
        <v>123.85597744925697</v>
      </c>
      <c r="AB108">
        <f t="shared" si="12"/>
        <v>0.25102328318176492</v>
      </c>
      <c r="AC108">
        <f t="shared" si="12"/>
        <v>0.36932214288290333</v>
      </c>
      <c r="AD108">
        <f t="shared" si="12"/>
        <v>5.7048747059240387E-2</v>
      </c>
      <c r="AE108">
        <f t="shared" si="12"/>
        <v>3.5316464870035214</v>
      </c>
      <c r="AF108">
        <f t="shared" si="12"/>
        <v>-0.18552988556823938</v>
      </c>
      <c r="AG108">
        <f t="shared" si="12"/>
        <v>-0.15368909681621398</v>
      </c>
      <c r="AH108">
        <f t="shared" si="12"/>
        <v>4.7648101757946197E-2</v>
      </c>
      <c r="AI108">
        <f t="shared" si="12"/>
        <v>0.1099274650424833</v>
      </c>
      <c r="AJ108">
        <f t="shared" si="12"/>
        <v>-1.7177628972518453</v>
      </c>
      <c r="AK108">
        <f t="shared" si="12"/>
        <v>-2.2483904654462923</v>
      </c>
      <c r="AL108">
        <f t="shared" si="12"/>
        <v>-0.37016618041542215</v>
      </c>
      <c r="AM108">
        <f t="shared" si="12"/>
        <v>-4.9353814935954183</v>
      </c>
      <c r="AN108">
        <f t="shared" si="12"/>
        <v>-7.146793821040438</v>
      </c>
      <c r="AO108">
        <f t="shared" si="12"/>
        <v>-2.8803403588118686</v>
      </c>
      <c r="AP108">
        <f t="shared" si="12"/>
        <v>95.321403912243468</v>
      </c>
      <c r="AQ108">
        <f t="shared" si="12"/>
        <v>4.6500229017316271E-3</v>
      </c>
    </row>
    <row r="109" spans="1:43">
      <c r="A109" t="s">
        <v>364</v>
      </c>
      <c r="B109">
        <f t="shared" ref="B109:AQ109" si="13">B63-B17</f>
        <v>0.78066623449778738</v>
      </c>
      <c r="C109">
        <f t="shared" si="13"/>
        <v>-6.893330019744071</v>
      </c>
      <c r="D109">
        <f t="shared" si="13"/>
        <v>2.3568313130529575</v>
      </c>
      <c r="E109">
        <f t="shared" si="13"/>
        <v>3.8061515317057884E-2</v>
      </c>
      <c r="F109">
        <f t="shared" si="13"/>
        <v>6.1770131178175286E-2</v>
      </c>
      <c r="G109">
        <f t="shared" si="13"/>
        <v>5.911677164291345E-2</v>
      </c>
      <c r="H109">
        <f t="shared" si="13"/>
        <v>-195101.18760917085</v>
      </c>
      <c r="I109">
        <f t="shared" si="13"/>
        <v>21056.732094063602</v>
      </c>
      <c r="J109">
        <f t="shared" si="13"/>
        <v>-0.49453951395084511</v>
      </c>
      <c r="K109">
        <f t="shared" si="13"/>
        <v>-1.1960444964318253</v>
      </c>
      <c r="L109">
        <f t="shared" si="13"/>
        <v>-2.218550900161675</v>
      </c>
      <c r="M109">
        <f t="shared" si="13"/>
        <v>-1.1504208762444015</v>
      </c>
      <c r="N109">
        <f t="shared" si="13"/>
        <v>2.8189246425363979</v>
      </c>
      <c r="O109">
        <f t="shared" si="13"/>
        <v>-22.61228052675758</v>
      </c>
      <c r="P109">
        <f t="shared" si="13"/>
        <v>-6.4555022671195337</v>
      </c>
      <c r="Q109">
        <f t="shared" si="13"/>
        <v>-3.0649308572638434</v>
      </c>
      <c r="R109">
        <f t="shared" si="13"/>
        <v>3.2001580084214272</v>
      </c>
      <c r="S109">
        <f t="shared" si="13"/>
        <v>-756.22880095072844</v>
      </c>
      <c r="T109">
        <f t="shared" si="13"/>
        <v>287171.03389008768</v>
      </c>
      <c r="U109">
        <f t="shared" si="13"/>
        <v>-31506.904490129873</v>
      </c>
      <c r="V109">
        <f t="shared" si="13"/>
        <v>217.69234696748757</v>
      </c>
      <c r="W109">
        <f t="shared" si="13"/>
        <v>-1.7790318272598478E-2</v>
      </c>
      <c r="X109">
        <f t="shared" si="13"/>
        <v>-195940.00147746294</v>
      </c>
      <c r="Y109">
        <f t="shared" si="13"/>
        <v>114858.88513554759</v>
      </c>
      <c r="Z109">
        <f t="shared" si="13"/>
        <v>183.53120358375995</v>
      </c>
      <c r="AA109">
        <f t="shared" si="13"/>
        <v>27.447278030576129</v>
      </c>
      <c r="AB109">
        <f t="shared" si="13"/>
        <v>5.5529385952540054E-2</v>
      </c>
      <c r="AC109">
        <f t="shared" si="13"/>
        <v>7.857770233879785E-2</v>
      </c>
      <c r="AD109">
        <f t="shared" si="13"/>
        <v>1.2445002556459686E-2</v>
      </c>
      <c r="AE109">
        <f t="shared" si="13"/>
        <v>0.78478334246195136</v>
      </c>
      <c r="AF109">
        <f t="shared" si="13"/>
        <v>-4.0844046712626196E-2</v>
      </c>
      <c r="AG109">
        <f t="shared" si="13"/>
        <v>-3.3164323864027449E-2</v>
      </c>
      <c r="AH109">
        <f t="shared" si="13"/>
        <v>1.1208350052857946E-2</v>
      </c>
      <c r="AI109">
        <f t="shared" si="13"/>
        <v>2.6477781464039944E-2</v>
      </c>
      <c r="AJ109">
        <f t="shared" si="13"/>
        <v>-0.3786922896027744</v>
      </c>
      <c r="AK109">
        <f t="shared" si="13"/>
        <v>-0.49709803951347825</v>
      </c>
      <c r="AL109">
        <f t="shared" si="13"/>
        <v>-9.9085304417274131E-2</v>
      </c>
      <c r="AM109">
        <f t="shared" si="13"/>
        <v>-1.0912235396421506</v>
      </c>
      <c r="AN109">
        <f t="shared" si="13"/>
        <v>-1.5805569117923717</v>
      </c>
      <c r="AO109">
        <f t="shared" si="13"/>
        <v>-0.63667623942463969</v>
      </c>
      <c r="AP109">
        <f t="shared" si="13"/>
        <v>21.343909285009424</v>
      </c>
      <c r="AQ109">
        <f t="shared" si="13"/>
        <v>9.9754329463513621E-4</v>
      </c>
    </row>
    <row r="110" spans="1:43">
      <c r="A110" t="s">
        <v>367</v>
      </c>
      <c r="B110">
        <f t="shared" ref="B110:AQ110" si="14">B64-B18</f>
        <v>0.64253465401364751</v>
      </c>
      <c r="C110">
        <f t="shared" si="14"/>
        <v>-5.8714916561434594</v>
      </c>
      <c r="D110">
        <f t="shared" si="14"/>
        <v>1.9495201767616175</v>
      </c>
      <c r="E110">
        <f t="shared" si="14"/>
        <v>3.1195623305625003E-2</v>
      </c>
      <c r="F110">
        <f t="shared" si="14"/>
        <v>5.0636435802150041E-2</v>
      </c>
      <c r="G110">
        <f t="shared" si="14"/>
        <v>5.0494415147138982E-2</v>
      </c>
      <c r="H110">
        <f t="shared" si="14"/>
        <v>-161520.55340570872</v>
      </c>
      <c r="I110">
        <f t="shared" si="14"/>
        <v>17647.9079766617</v>
      </c>
      <c r="J110">
        <f t="shared" si="14"/>
        <v>-0.40920228165389072</v>
      </c>
      <c r="K110">
        <f t="shared" si="14"/>
        <v>-0.99021609288840429</v>
      </c>
      <c r="L110">
        <f t="shared" si="14"/>
        <v>-1.8089163387814069</v>
      </c>
      <c r="M110">
        <f t="shared" si="14"/>
        <v>-0.94781260676827495</v>
      </c>
      <c r="N110">
        <f t="shared" si="14"/>
        <v>2.2095907646989459</v>
      </c>
      <c r="O110">
        <f t="shared" si="14"/>
        <v>-19.572515803189845</v>
      </c>
      <c r="P110">
        <f t="shared" si="14"/>
        <v>-5.5230642363786702</v>
      </c>
      <c r="Q110">
        <f t="shared" si="14"/>
        <v>-2.5487244838852572</v>
      </c>
      <c r="R110">
        <f t="shared" si="14"/>
        <v>2.6751066792403426</v>
      </c>
      <c r="S110">
        <f t="shared" si="14"/>
        <v>-602.61280592684329</v>
      </c>
      <c r="T110">
        <f t="shared" si="14"/>
        <v>237806.49317460158</v>
      </c>
      <c r="U110">
        <f t="shared" si="14"/>
        <v>-26067.691280708303</v>
      </c>
      <c r="V110">
        <f t="shared" si="14"/>
        <v>-36.88621268498791</v>
      </c>
      <c r="W110">
        <f t="shared" si="14"/>
        <v>-1.2750944828852794E-2</v>
      </c>
      <c r="X110">
        <f t="shared" si="14"/>
        <v>-162172.03976511647</v>
      </c>
      <c r="Y110">
        <f t="shared" si="14"/>
        <v>94945.400997552308</v>
      </c>
      <c r="Z110">
        <f t="shared" si="14"/>
        <v>151.89034738926671</v>
      </c>
      <c r="AA110">
        <f t="shared" si="14"/>
        <v>22.678871807509786</v>
      </c>
      <c r="AB110">
        <f t="shared" si="14"/>
        <v>4.5742528748643756E-2</v>
      </c>
      <c r="AC110">
        <f t="shared" si="14"/>
        <v>7.8532061448467361E-2</v>
      </c>
      <c r="AD110">
        <f t="shared" si="14"/>
        <v>1.0373055957840646E-2</v>
      </c>
      <c r="AE110">
        <f t="shared" si="14"/>
        <v>0.64561163347423089</v>
      </c>
      <c r="AF110">
        <f t="shared" si="14"/>
        <v>-3.3951184129531145E-2</v>
      </c>
      <c r="AG110">
        <f t="shared" si="14"/>
        <v>-2.7912481548533038E-2</v>
      </c>
      <c r="AH110">
        <f t="shared" si="14"/>
        <v>8.6461202968891506E-3</v>
      </c>
      <c r="AI110">
        <f t="shared" si="14"/>
        <v>1.9772508734982115E-2</v>
      </c>
      <c r="AJ110">
        <f t="shared" si="14"/>
        <v>-0.31474714530972187</v>
      </c>
      <c r="AK110">
        <f t="shared" si="14"/>
        <v>-0.4117680136194441</v>
      </c>
      <c r="AL110">
        <f t="shared" si="14"/>
        <v>-6.3823378076988083E-2</v>
      </c>
      <c r="AM110">
        <f t="shared" si="14"/>
        <v>-0.90364459248757367</v>
      </c>
      <c r="AN110">
        <f t="shared" si="14"/>
        <v>-1.308360274340139</v>
      </c>
      <c r="AO110">
        <f t="shared" si="14"/>
        <v>-0.52703158285079965</v>
      </c>
      <c r="AP110">
        <f t="shared" si="14"/>
        <v>17.309801450431401</v>
      </c>
      <c r="AQ110">
        <f t="shared" si="14"/>
        <v>8.5058588090732717E-4</v>
      </c>
    </row>
    <row r="111" spans="1:43">
      <c r="A111" t="s">
        <v>384</v>
      </c>
      <c r="B111">
        <f t="shared" ref="B111:AQ111" si="15">B65-B19</f>
        <v>2.3658656166120555</v>
      </c>
      <c r="C111">
        <f t="shared" si="15"/>
        <v>-21.594894606261732</v>
      </c>
      <c r="D111">
        <f t="shared" si="15"/>
        <v>7.1806344941995262</v>
      </c>
      <c r="E111">
        <f t="shared" si="15"/>
        <v>0.11481452554558405</v>
      </c>
      <c r="F111">
        <f t="shared" si="15"/>
        <v>0.18720361992754586</v>
      </c>
      <c r="G111">
        <f t="shared" si="15"/>
        <v>0.18600229310807798</v>
      </c>
      <c r="H111">
        <f t="shared" si="15"/>
        <v>-591831.6054604582</v>
      </c>
      <c r="I111">
        <f t="shared" si="15"/>
        <v>64732.497420301457</v>
      </c>
      <c r="J111">
        <f t="shared" si="15"/>
        <v>-1.5043980420699272</v>
      </c>
      <c r="K111">
        <f t="shared" si="15"/>
        <v>-3.6468814046428366</v>
      </c>
      <c r="L111">
        <f t="shared" si="15"/>
        <v>-6.6549989799413476</v>
      </c>
      <c r="M111">
        <f t="shared" si="15"/>
        <v>-3.4918805752244699</v>
      </c>
      <c r="N111">
        <f t="shared" si="15"/>
        <v>8.1811636646036554</v>
      </c>
      <c r="O111">
        <f t="shared" si="15"/>
        <v>-72.032606563843771</v>
      </c>
      <c r="P111">
        <f t="shared" si="15"/>
        <v>-20.427008684041109</v>
      </c>
      <c r="Q111">
        <f t="shared" si="15"/>
        <v>-8.3420267342980292</v>
      </c>
      <c r="R111">
        <f t="shared" si="15"/>
        <v>9.8009636480495708</v>
      </c>
      <c r="S111">
        <f t="shared" si="15"/>
        <v>-2239.5836410495108</v>
      </c>
      <c r="T111">
        <f t="shared" si="15"/>
        <v>871208.13011221169</v>
      </c>
      <c r="U111">
        <f t="shared" si="15"/>
        <v>-96065.277041175053</v>
      </c>
      <c r="V111">
        <f t="shared" si="15"/>
        <v>108.10876229260948</v>
      </c>
      <c r="W111">
        <f t="shared" si="15"/>
        <v>-4.7758933446160778E-2</v>
      </c>
      <c r="X111">
        <f t="shared" si="15"/>
        <v>-594270.4445214821</v>
      </c>
      <c r="Y111">
        <f t="shared" si="15"/>
        <v>348358.24296876357</v>
      </c>
      <c r="Z111">
        <f t="shared" si="15"/>
        <v>558.36281842619326</v>
      </c>
      <c r="AA111">
        <f t="shared" si="15"/>
        <v>83.071758938834975</v>
      </c>
      <c r="AB111">
        <f t="shared" si="15"/>
        <v>0.16906339483316019</v>
      </c>
      <c r="AC111">
        <f t="shared" si="15"/>
        <v>0.24832528662358297</v>
      </c>
      <c r="AD111">
        <f t="shared" si="15"/>
        <v>3.8396964432807004E-2</v>
      </c>
      <c r="AE111">
        <f t="shared" si="15"/>
        <v>2.3786868857150334</v>
      </c>
      <c r="AF111">
        <f t="shared" si="15"/>
        <v>-0.12480692416051195</v>
      </c>
      <c r="AG111">
        <f t="shared" si="15"/>
        <v>-0.10319080700820595</v>
      </c>
      <c r="AH111">
        <f t="shared" si="15"/>
        <v>3.2235692275354437E-2</v>
      </c>
      <c r="AI111">
        <f t="shared" si="15"/>
        <v>7.4502852595872887E-2</v>
      </c>
      <c r="AJ111">
        <f t="shared" si="15"/>
        <v>-1.1557473878957594</v>
      </c>
      <c r="AK111">
        <f t="shared" si="15"/>
        <v>-1.5131430435051674</v>
      </c>
      <c r="AL111">
        <f t="shared" si="15"/>
        <v>-0.25296779225887783</v>
      </c>
      <c r="AM111">
        <f t="shared" si="15"/>
        <v>-3.3210799333386931</v>
      </c>
      <c r="AN111">
        <f t="shared" si="15"/>
        <v>-4.8094448247169455</v>
      </c>
      <c r="AO111">
        <f t="shared" si="15"/>
        <v>-1.9380601572198941</v>
      </c>
      <c r="AP111">
        <f t="shared" si="15"/>
        <v>64.198513112192416</v>
      </c>
      <c r="AQ111">
        <f t="shared" si="15"/>
        <v>3.1261822937963708E-3</v>
      </c>
    </row>
    <row r="112" spans="1:43">
      <c r="A112" t="s">
        <v>387</v>
      </c>
      <c r="B112">
        <f t="shared" ref="B112:AQ112" si="16">B66-B20</f>
        <v>-3.8419466801024593</v>
      </c>
      <c r="C112">
        <f t="shared" si="16"/>
        <v>34.975336757169629</v>
      </c>
      <c r="D112">
        <f t="shared" si="16"/>
        <v>-11.669660965604459</v>
      </c>
      <c r="E112">
        <f t="shared" si="16"/>
        <v>-0.18672450784558109</v>
      </c>
      <c r="F112">
        <f t="shared" si="16"/>
        <v>-0.30440161427198847</v>
      </c>
      <c r="G112">
        <f t="shared" si="16"/>
        <v>-0.30059210944235637</v>
      </c>
      <c r="H112">
        <f t="shared" si="16"/>
        <v>958212.05825321202</v>
      </c>
      <c r="I112">
        <f t="shared" si="16"/>
        <v>-104755.05760703466</v>
      </c>
      <c r="J112">
        <f t="shared" si="16"/>
        <v>2.4415945497194609</v>
      </c>
      <c r="K112">
        <f t="shared" si="16"/>
        <v>5.9262382781066218</v>
      </c>
      <c r="L112">
        <f t="shared" si="16"/>
        <v>10.813511417411199</v>
      </c>
      <c r="M112">
        <f t="shared" si="16"/>
        <v>5.6681080499146423</v>
      </c>
      <c r="N112">
        <f t="shared" si="16"/>
        <v>-13.344570100128559</v>
      </c>
      <c r="O112">
        <f t="shared" si="16"/>
        <v>116.85670418339089</v>
      </c>
      <c r="P112">
        <f t="shared" si="16"/>
        <v>33.023133047759188</v>
      </c>
      <c r="Q112">
        <f t="shared" si="16"/>
        <v>15.158050819798474</v>
      </c>
      <c r="R112">
        <f t="shared" si="16"/>
        <v>-14.892947237176982</v>
      </c>
      <c r="S112">
        <f t="shared" si="16"/>
        <v>3646.1834356637687</v>
      </c>
      <c r="T112">
        <f t="shared" si="16"/>
        <v>-1410707.7251938465</v>
      </c>
      <c r="U112">
        <f t="shared" si="16"/>
        <v>156192.58784136194</v>
      </c>
      <c r="V112">
        <f t="shared" si="16"/>
        <v>-1286.0288362415984</v>
      </c>
      <c r="W112">
        <f t="shared" si="16"/>
        <v>7.8713004696289723E-2</v>
      </c>
      <c r="X112">
        <f t="shared" si="16"/>
        <v>962190.87224481709</v>
      </c>
      <c r="Y112">
        <f t="shared" si="16"/>
        <v>-563493.00075350411</v>
      </c>
      <c r="Z112">
        <f t="shared" si="16"/>
        <v>-906.25358472443418</v>
      </c>
      <c r="AA112">
        <f t="shared" si="16"/>
        <v>-134.48500699668077</v>
      </c>
      <c r="AB112">
        <f t="shared" si="16"/>
        <v>-0.27452617928570588</v>
      </c>
      <c r="AC112">
        <f t="shared" si="16"/>
        <v>-0.40156257689520497</v>
      </c>
      <c r="AD112">
        <f t="shared" si="16"/>
        <v>-6.2281795551397331E-2</v>
      </c>
      <c r="AE112">
        <f t="shared" si="16"/>
        <v>-3.8635061505234574</v>
      </c>
      <c r="AF112">
        <f t="shared" si="16"/>
        <v>0.20246408867302929</v>
      </c>
      <c r="AG112">
        <f t="shared" si="16"/>
        <v>0.16703635069711553</v>
      </c>
      <c r="AH112">
        <f t="shared" si="16"/>
        <v>-5.2663823156058449E-2</v>
      </c>
      <c r="AI112">
        <f t="shared" si="16"/>
        <v>-0.12201143293493674</v>
      </c>
      <c r="AJ112">
        <f t="shared" si="16"/>
        <v>1.875180624371473</v>
      </c>
      <c r="AK112">
        <f t="shared" si="16"/>
        <v>2.4558031631656383</v>
      </c>
      <c r="AL112">
        <f t="shared" si="16"/>
        <v>0.41897433404992357</v>
      </c>
      <c r="AM112">
        <f t="shared" si="16"/>
        <v>5.3896146153446827</v>
      </c>
      <c r="AN112">
        <f t="shared" si="16"/>
        <v>7.8054492275629377</v>
      </c>
      <c r="AO112">
        <f t="shared" si="16"/>
        <v>3.1449791528139923</v>
      </c>
      <c r="AP112">
        <f t="shared" si="16"/>
        <v>-104.31478381997279</v>
      </c>
      <c r="AQ112">
        <f t="shared" si="16"/>
        <v>-5.0630728947749217E-3</v>
      </c>
    </row>
    <row r="113" spans="1:43">
      <c r="A113" t="s">
        <v>142</v>
      </c>
      <c r="B113">
        <f t="shared" ref="B113:AQ113" si="17">B67-B21</f>
        <v>-355.91129729496254</v>
      </c>
      <c r="C113">
        <f t="shared" si="17"/>
        <v>3224.3117782033523</v>
      </c>
      <c r="D113">
        <f t="shared" si="17"/>
        <v>-1088.8467236840402</v>
      </c>
      <c r="E113">
        <f t="shared" si="17"/>
        <v>-17.675229041374909</v>
      </c>
      <c r="F113">
        <f t="shared" si="17"/>
        <v>-28.704322810617743</v>
      </c>
      <c r="G113">
        <f t="shared" si="17"/>
        <v>-24.231563698742995</v>
      </c>
      <c r="H113">
        <f t="shared" si="17"/>
        <v>89868880.576077491</v>
      </c>
      <c r="I113">
        <f t="shared" si="17"/>
        <v>-9757906.7237859536</v>
      </c>
      <c r="J113">
        <f t="shared" si="17"/>
        <v>228.14756088899352</v>
      </c>
      <c r="K113">
        <f t="shared" si="17"/>
        <v>552.53887976775025</v>
      </c>
      <c r="L113">
        <f t="shared" si="17"/>
        <v>1017.9859417720484</v>
      </c>
      <c r="M113">
        <f t="shared" si="17"/>
        <v>530.95638750121918</v>
      </c>
      <c r="N113">
        <f t="shared" si="17"/>
        <v>-1309.3587214772544</v>
      </c>
      <c r="O113">
        <f t="shared" si="17"/>
        <v>10705.172516988883</v>
      </c>
      <c r="P113">
        <f t="shared" si="17"/>
        <v>3031.2947927685696</v>
      </c>
      <c r="Q113">
        <f t="shared" si="17"/>
        <v>1402.8249470330702</v>
      </c>
      <c r="R113">
        <f t="shared" si="17"/>
        <v>-1446.2702350909215</v>
      </c>
      <c r="S113">
        <f t="shared" si="17"/>
        <v>350247.47593085951</v>
      </c>
      <c r="T113">
        <f t="shared" si="17"/>
        <v>-132285908.84951439</v>
      </c>
      <c r="U113">
        <f t="shared" si="17"/>
        <v>14563418.976168722</v>
      </c>
      <c r="V113">
        <f t="shared" si="17"/>
        <v>-126141.15208972512</v>
      </c>
      <c r="W113">
        <f t="shared" si="17"/>
        <v>9.0655856318342902</v>
      </c>
      <c r="X113">
        <f t="shared" si="17"/>
        <v>90261474.94970727</v>
      </c>
      <c r="Y113">
        <f t="shared" si="17"/>
        <v>-52874073.752478957</v>
      </c>
      <c r="Z113">
        <f t="shared" si="17"/>
        <v>-84709.779113497469</v>
      </c>
      <c r="AA113">
        <f t="shared" si="17"/>
        <v>-12628.73179839052</v>
      </c>
      <c r="AB113">
        <f t="shared" si="17"/>
        <v>-25.453781789253078</v>
      </c>
      <c r="AC113">
        <f t="shared" si="17"/>
        <v>-36.915214190996473</v>
      </c>
      <c r="AD113">
        <f t="shared" si="17"/>
        <v>-5.8290532187419348</v>
      </c>
      <c r="AE113">
        <f t="shared" si="17"/>
        <v>-359.48201960307779</v>
      </c>
      <c r="AF113">
        <f t="shared" si="17"/>
        <v>18.280280122404587</v>
      </c>
      <c r="AG113">
        <f t="shared" si="17"/>
        <v>14.644277241119589</v>
      </c>
      <c r="AH113">
        <f t="shared" si="17"/>
        <v>-5.4607699473050024</v>
      </c>
      <c r="AI113">
        <f t="shared" si="17"/>
        <v>-12.941370864251146</v>
      </c>
      <c r="AJ113">
        <f t="shared" si="17"/>
        <v>174.39668636566711</v>
      </c>
      <c r="AK113">
        <f t="shared" si="17"/>
        <v>229.58468453023895</v>
      </c>
      <c r="AL113">
        <f t="shared" si="17"/>
        <v>49.561942073345108</v>
      </c>
      <c r="AM113">
        <f t="shared" si="17"/>
        <v>503.32321705122149</v>
      </c>
      <c r="AN113">
        <f t="shared" si="17"/>
        <v>729.36556753090849</v>
      </c>
      <c r="AO113">
        <f t="shared" si="17"/>
        <v>293.54685949983508</v>
      </c>
      <c r="AP113">
        <f t="shared" si="17"/>
        <v>-9806.5694916227512</v>
      </c>
      <c r="AQ113">
        <f t="shared" si="17"/>
        <v>-0.46662297907226974</v>
      </c>
    </row>
    <row r="114" spans="1:43">
      <c r="A114" t="s">
        <v>145</v>
      </c>
      <c r="B114">
        <f t="shared" ref="B114:AQ114" si="18">B68-B22</f>
        <v>-4307.0732021227905</v>
      </c>
      <c r="C114">
        <f t="shared" si="18"/>
        <v>39349.726330354686</v>
      </c>
      <c r="D114">
        <f t="shared" si="18"/>
        <v>-13070.831532586435</v>
      </c>
      <c r="E114">
        <f t="shared" si="18"/>
        <v>-209.72302478893701</v>
      </c>
      <c r="F114">
        <f t="shared" si="18"/>
        <v>-341.07253185365533</v>
      </c>
      <c r="G114">
        <f t="shared" si="18"/>
        <v>-335.50521420387594</v>
      </c>
      <c r="H114">
        <f t="shared" si="18"/>
        <v>1082261313.3510566</v>
      </c>
      <c r="I114">
        <f t="shared" si="18"/>
        <v>-118234151.53901209</v>
      </c>
      <c r="J114">
        <f t="shared" si="18"/>
        <v>2742.9636715078518</v>
      </c>
      <c r="K114">
        <f t="shared" si="18"/>
        <v>6638.8771733773847</v>
      </c>
      <c r="L114">
        <f t="shared" si="18"/>
        <v>12138.062754365383</v>
      </c>
      <c r="M114">
        <f t="shared" si="18"/>
        <v>6368.436585980764</v>
      </c>
      <c r="N114">
        <f t="shared" si="18"/>
        <v>-14882.201453432004</v>
      </c>
      <c r="O114">
        <f t="shared" si="18"/>
        <v>131145.98568697643</v>
      </c>
      <c r="P114">
        <f t="shared" si="18"/>
        <v>37217.576887556577</v>
      </c>
      <c r="Q114">
        <f t="shared" si="18"/>
        <v>17062.281252862485</v>
      </c>
      <c r="R114">
        <f t="shared" si="18"/>
        <v>-17845.367824764722</v>
      </c>
      <c r="S114">
        <f t="shared" si="18"/>
        <v>4052680.9885511938</v>
      </c>
      <c r="T114">
        <f t="shared" si="18"/>
        <v>-1593398833.0299661</v>
      </c>
      <c r="U114">
        <f t="shared" si="18"/>
        <v>174791781.4162519</v>
      </c>
      <c r="V114">
        <f t="shared" si="18"/>
        <v>68916.342231661503</v>
      </c>
      <c r="W114">
        <f t="shared" si="18"/>
        <v>86.926132294453737</v>
      </c>
      <c r="X114">
        <f t="shared" si="18"/>
        <v>1086651689.1849658</v>
      </c>
      <c r="Y114">
        <f t="shared" si="18"/>
        <v>-636193520.57745492</v>
      </c>
      <c r="Z114">
        <f t="shared" si="18"/>
        <v>-1018159.229646161</v>
      </c>
      <c r="AA114">
        <f t="shared" si="18"/>
        <v>-151944.93966442539</v>
      </c>
      <c r="AB114">
        <f t="shared" si="18"/>
        <v>-307.94112736323564</v>
      </c>
      <c r="AC114">
        <f t="shared" si="18"/>
        <v>-451.88846445036705</v>
      </c>
      <c r="AD114">
        <f t="shared" si="18"/>
        <v>-69.558027518755978</v>
      </c>
      <c r="AE114">
        <f t="shared" si="18"/>
        <v>-4331.0794124009763</v>
      </c>
      <c r="AF114">
        <f t="shared" si="18"/>
        <v>227.0428400062909</v>
      </c>
      <c r="AG114">
        <f t="shared" si="18"/>
        <v>186.30738214983782</v>
      </c>
      <c r="AH114">
        <f t="shared" si="18"/>
        <v>-58.323458800496944</v>
      </c>
      <c r="AI114">
        <f t="shared" si="18"/>
        <v>-133.9529951233477</v>
      </c>
      <c r="AJ114">
        <f t="shared" si="18"/>
        <v>2108.9695790146566</v>
      </c>
      <c r="AK114">
        <f t="shared" si="18"/>
        <v>2759.8173095192933</v>
      </c>
      <c r="AL114">
        <f t="shared" si="18"/>
        <v>437.15636511396792</v>
      </c>
      <c r="AM114">
        <f t="shared" si="18"/>
        <v>6056.7377742168073</v>
      </c>
      <c r="AN114">
        <f t="shared" si="18"/>
        <v>8770.9053395549581</v>
      </c>
      <c r="AO114">
        <f t="shared" si="18"/>
        <v>3533.8952784370426</v>
      </c>
      <c r="AP114">
        <f t="shared" si="18"/>
        <v>-116153.28693646324</v>
      </c>
      <c r="AQ114">
        <f t="shared" si="18"/>
        <v>-5.6963253492877666</v>
      </c>
    </row>
    <row r="115" spans="1:43">
      <c r="A115" t="s">
        <v>152</v>
      </c>
      <c r="B115">
        <f t="shared" ref="B115:AQ115" si="19">B69-B23</f>
        <v>958.4199671899031</v>
      </c>
      <c r="C115">
        <f t="shared" si="19"/>
        <v>-8759.3861111420902</v>
      </c>
      <c r="D115">
        <f t="shared" si="19"/>
        <v>2897.7545531481915</v>
      </c>
      <c r="E115">
        <f t="shared" si="19"/>
        <v>46.374451527221012</v>
      </c>
      <c r="F115">
        <f t="shared" si="19"/>
        <v>75.496115285276616</v>
      </c>
      <c r="G115">
        <f t="shared" si="19"/>
        <v>77.231252778262046</v>
      </c>
      <c r="H115">
        <f t="shared" si="19"/>
        <v>-239828800.24227393</v>
      </c>
      <c r="I115">
        <f t="shared" si="19"/>
        <v>26250666.973085172</v>
      </c>
      <c r="J115">
        <f t="shared" si="19"/>
        <v>-607.98198410360953</v>
      </c>
      <c r="K115">
        <f t="shared" si="19"/>
        <v>-1472.1353989889597</v>
      </c>
      <c r="L115">
        <f t="shared" si="19"/>
        <v>-2684.6818654767135</v>
      </c>
      <c r="M115">
        <f t="shared" si="19"/>
        <v>-1410.827536851024</v>
      </c>
      <c r="N115">
        <f t="shared" si="19"/>
        <v>3246.3768676698019</v>
      </c>
      <c r="O115">
        <f t="shared" si="19"/>
        <v>-29243.920964207129</v>
      </c>
      <c r="P115">
        <f t="shared" si="19"/>
        <v>-8296.7100839826107</v>
      </c>
      <c r="Q115">
        <f t="shared" si="19"/>
        <v>-3766.2905983418827</v>
      </c>
      <c r="R115">
        <f t="shared" si="19"/>
        <v>3950.8356270725781</v>
      </c>
      <c r="S115">
        <f t="shared" si="19"/>
        <v>-896227.52086799045</v>
      </c>
      <c r="T115">
        <f t="shared" si="19"/>
        <v>353132789.63938218</v>
      </c>
      <c r="U115">
        <f t="shared" si="19"/>
        <v>-38754920.100596972</v>
      </c>
      <c r="V115">
        <f t="shared" si="19"/>
        <v>-33860.100015987773</v>
      </c>
      <c r="W115">
        <f t="shared" si="19"/>
        <v>-18.268980869858687</v>
      </c>
      <c r="X115">
        <f t="shared" si="19"/>
        <v>-240794931.44157681</v>
      </c>
      <c r="Y115">
        <f t="shared" si="19"/>
        <v>140925313.29357862</v>
      </c>
      <c r="Z115">
        <f t="shared" si="19"/>
        <v>225695.16072369684</v>
      </c>
      <c r="AA115">
        <f t="shared" si="19"/>
        <v>33659.560249625938</v>
      </c>
      <c r="AB115">
        <f t="shared" si="19"/>
        <v>68.471095319725265</v>
      </c>
      <c r="AC115">
        <f t="shared" si="19"/>
        <v>100.93900404475006</v>
      </c>
      <c r="AD115">
        <f t="shared" si="19"/>
        <v>15.496741119518173</v>
      </c>
      <c r="AE115">
        <f t="shared" si="19"/>
        <v>962.85825527764177</v>
      </c>
      <c r="AF115">
        <f t="shared" si="19"/>
        <v>-50.672702266737176</v>
      </c>
      <c r="AG115">
        <f t="shared" si="19"/>
        <v>-41.42774823671764</v>
      </c>
      <c r="AH115">
        <f t="shared" si="19"/>
        <v>12.751924036720863</v>
      </c>
      <c r="AI115">
        <f t="shared" si="19"/>
        <v>29.127772374736832</v>
      </c>
      <c r="AJ115">
        <f t="shared" si="19"/>
        <v>-467.81652969018938</v>
      </c>
      <c r="AK115">
        <f t="shared" si="19"/>
        <v>-611.68664407946085</v>
      </c>
      <c r="AL115">
        <f t="shared" si="19"/>
        <v>-92.26042021239931</v>
      </c>
      <c r="AM115">
        <f t="shared" si="19"/>
        <v>-1342.7648410175539</v>
      </c>
      <c r="AN115">
        <f t="shared" si="19"/>
        <v>-1944.3720062677007</v>
      </c>
      <c r="AO115">
        <f t="shared" si="19"/>
        <v>-783.40284863262139</v>
      </c>
      <c r="AP115">
        <f t="shared" si="19"/>
        <v>25641.657843913181</v>
      </c>
      <c r="AQ115">
        <f t="shared" si="19"/>
        <v>1.2681325693554482</v>
      </c>
    </row>
    <row r="116" spans="1:43">
      <c r="A116" t="s">
        <v>156</v>
      </c>
      <c r="B116">
        <f t="shared" ref="B116:AQ116" si="20">B70-B24</f>
        <v>-2038.4976654696823</v>
      </c>
      <c r="C116">
        <f t="shared" si="20"/>
        <v>18661.725486865686</v>
      </c>
      <c r="D116">
        <f t="shared" si="20"/>
        <v>-6131.7589257182663</v>
      </c>
      <c r="E116">
        <f t="shared" si="20"/>
        <v>-97.880542654124426</v>
      </c>
      <c r="F116">
        <f t="shared" si="20"/>
        <v>-159.49761599838936</v>
      </c>
      <c r="G116">
        <f t="shared" si="20"/>
        <v>-171.24374554871872</v>
      </c>
      <c r="H116">
        <f t="shared" si="20"/>
        <v>508599220.25342566</v>
      </c>
      <c r="I116">
        <f t="shared" si="20"/>
        <v>-55794597.000803605</v>
      </c>
      <c r="J116">
        <f t="shared" si="20"/>
        <v>1287.4884847885035</v>
      </c>
      <c r="K116">
        <f t="shared" si="20"/>
        <v>3116.1595134446279</v>
      </c>
      <c r="L116">
        <f t="shared" si="20"/>
        <v>5667.7364153958124</v>
      </c>
      <c r="M116">
        <f t="shared" si="20"/>
        <v>2985.6196358746561</v>
      </c>
      <c r="N116">
        <f t="shared" si="20"/>
        <v>-6711.5446073899466</v>
      </c>
      <c r="O116">
        <f t="shared" si="20"/>
        <v>62395.073254924639</v>
      </c>
      <c r="P116">
        <f t="shared" si="20"/>
        <v>17718.56150147054</v>
      </c>
      <c r="Q116">
        <f t="shared" si="20"/>
        <v>7988.1604362054841</v>
      </c>
      <c r="R116">
        <f t="shared" si="20"/>
        <v>-8502.7512370527729</v>
      </c>
      <c r="S116">
        <f t="shared" si="20"/>
        <v>1884294.0010945867</v>
      </c>
      <c r="T116">
        <f t="shared" si="20"/>
        <v>-748994508.15932858</v>
      </c>
      <c r="U116">
        <f t="shared" si="20"/>
        <v>81994749.627169207</v>
      </c>
      <c r="V116">
        <f t="shared" si="20"/>
        <v>348341.90500565758</v>
      </c>
      <c r="W116">
        <f t="shared" si="20"/>
        <v>35.47169434371277</v>
      </c>
      <c r="X116">
        <f t="shared" si="20"/>
        <v>510611456.08423048</v>
      </c>
      <c r="Y116">
        <f t="shared" si="20"/>
        <v>-298649019.19241935</v>
      </c>
      <c r="Z116">
        <f t="shared" si="20"/>
        <v>-477988.49536966265</v>
      </c>
      <c r="AA116">
        <f t="shared" si="20"/>
        <v>-71356.931422579131</v>
      </c>
      <c r="AB116">
        <f t="shared" si="20"/>
        <v>-145.42492750398705</v>
      </c>
      <c r="AC116">
        <f t="shared" si="20"/>
        <v>-215.0820733650622</v>
      </c>
      <c r="AD116">
        <f t="shared" si="20"/>
        <v>-32.964681701374921</v>
      </c>
      <c r="AE116">
        <f t="shared" si="20"/>
        <v>-2045.1407312360393</v>
      </c>
      <c r="AF116">
        <f t="shared" si="20"/>
        <v>108.20859099183497</v>
      </c>
      <c r="AG116">
        <f t="shared" si="20"/>
        <v>87.883871371592207</v>
      </c>
      <c r="AH116">
        <f t="shared" si="20"/>
        <v>-26.362853735804737</v>
      </c>
      <c r="AI116">
        <f t="shared" si="20"/>
        <v>-59.555507205403678</v>
      </c>
      <c r="AJ116">
        <f t="shared" si="20"/>
        <v>992.05505645697463</v>
      </c>
      <c r="AK116">
        <f t="shared" si="20"/>
        <v>1295.3604123563387</v>
      </c>
      <c r="AL116">
        <f t="shared" si="20"/>
        <v>176.58095892061701</v>
      </c>
      <c r="AM116">
        <f t="shared" si="20"/>
        <v>2844.5312359333639</v>
      </c>
      <c r="AN116">
        <f t="shared" si="20"/>
        <v>4118.5330281625484</v>
      </c>
      <c r="AO116">
        <f t="shared" si="20"/>
        <v>1659.3743268700032</v>
      </c>
      <c r="AP116">
        <f t="shared" si="20"/>
        <v>-53839.880648733262</v>
      </c>
      <c r="AQ116">
        <f t="shared" si="20"/>
        <v>-2.7020107107334601</v>
      </c>
    </row>
    <row r="117" spans="1:43">
      <c r="A117" t="s">
        <v>160</v>
      </c>
      <c r="B117">
        <f t="shared" ref="B117:AQ117" si="21">B71-B25</f>
        <v>-8.1168526257658886</v>
      </c>
      <c r="C117">
        <f t="shared" si="21"/>
        <v>73.884278971932417</v>
      </c>
      <c r="D117">
        <f t="shared" si="21"/>
        <v>-24.648844040619696</v>
      </c>
      <c r="E117">
        <f t="shared" si="21"/>
        <v>-0.39598979324674338</v>
      </c>
      <c r="F117">
        <f t="shared" si="21"/>
        <v>-0.64444420985250062</v>
      </c>
      <c r="G117">
        <f t="shared" si="21"/>
        <v>-0.61025876144109392</v>
      </c>
      <c r="H117">
        <f t="shared" si="21"/>
        <v>2040460.5158464813</v>
      </c>
      <c r="I117">
        <f t="shared" si="21"/>
        <v>-222514.43892862066</v>
      </c>
      <c r="J117">
        <f t="shared" si="21"/>
        <v>5.1663980859612195</v>
      </c>
      <c r="K117">
        <f t="shared" si="21"/>
        <v>12.516478695593932</v>
      </c>
      <c r="L117">
        <f t="shared" si="21"/>
        <v>22.938620458227089</v>
      </c>
      <c r="M117">
        <f t="shared" si="21"/>
        <v>12.016603408813264</v>
      </c>
      <c r="N117">
        <f t="shared" si="21"/>
        <v>-27.89793281682968</v>
      </c>
      <c r="O117">
        <f t="shared" si="21"/>
        <v>246.04371214693469</v>
      </c>
      <c r="P117">
        <f t="shared" si="21"/>
        <v>69.774717164289825</v>
      </c>
      <c r="Q117">
        <f t="shared" si="21"/>
        <v>32.207274249755734</v>
      </c>
      <c r="R117">
        <f t="shared" si="21"/>
        <v>-33.482648796922398</v>
      </c>
      <c r="S117">
        <f t="shared" si="21"/>
        <v>7781.3948680030981</v>
      </c>
      <c r="T117">
        <f t="shared" si="21"/>
        <v>-3004501.2621849705</v>
      </c>
      <c r="U117">
        <f t="shared" si="21"/>
        <v>329626.47344881162</v>
      </c>
      <c r="V117">
        <f t="shared" si="21"/>
        <v>-878.19065533211165</v>
      </c>
      <c r="W117">
        <f t="shared" si="21"/>
        <v>0.2166662089437803</v>
      </c>
      <c r="X117">
        <f t="shared" si="21"/>
        <v>2049015.3313514346</v>
      </c>
      <c r="Y117">
        <f t="shared" si="21"/>
        <v>-1198990.0611598266</v>
      </c>
      <c r="Z117">
        <f t="shared" si="21"/>
        <v>-1919.8791103808767</v>
      </c>
      <c r="AA117">
        <f t="shared" si="21"/>
        <v>-286.54570361052208</v>
      </c>
      <c r="AB117">
        <f t="shared" si="21"/>
        <v>-0.57997708130672798</v>
      </c>
      <c r="AC117">
        <f t="shared" si="21"/>
        <v>-0.84780729708702596</v>
      </c>
      <c r="AD117">
        <f t="shared" si="21"/>
        <v>-0.13342173645406286</v>
      </c>
      <c r="AE117">
        <f t="shared" si="21"/>
        <v>-8.1709106669396689</v>
      </c>
      <c r="AF117">
        <f t="shared" si="21"/>
        <v>0.42089706075888117</v>
      </c>
      <c r="AG117">
        <f t="shared" si="21"/>
        <v>0.33923449534851641</v>
      </c>
      <c r="AH117">
        <f t="shared" si="21"/>
        <v>-0.11591936844941481</v>
      </c>
      <c r="AI117">
        <f t="shared" si="21"/>
        <v>-0.27118293045213537</v>
      </c>
      <c r="AJ117">
        <f t="shared" si="21"/>
        <v>3.9654547714523627</v>
      </c>
      <c r="AK117">
        <f t="shared" si="21"/>
        <v>5.2040511497700326</v>
      </c>
      <c r="AL117">
        <f t="shared" si="21"/>
        <v>0.94923459761560813</v>
      </c>
      <c r="AM117">
        <f t="shared" si="21"/>
        <v>11.414808150115476</v>
      </c>
      <c r="AN117">
        <f t="shared" si="21"/>
        <v>16.536659275271781</v>
      </c>
      <c r="AO117">
        <f t="shared" si="21"/>
        <v>6.6557787588418043</v>
      </c>
      <c r="AP117">
        <f t="shared" si="21"/>
        <v>-218.76450700939222</v>
      </c>
      <c r="AQ117">
        <f t="shared" si="21"/>
        <v>-1.0694766989554837E-2</v>
      </c>
    </row>
    <row r="118" spans="1:43">
      <c r="A118" t="s">
        <v>164</v>
      </c>
      <c r="B118">
        <f t="shared" ref="B118:AQ118" si="22">B72-B26</f>
        <v>3952.7834360798588</v>
      </c>
      <c r="C118">
        <f t="shared" si="22"/>
        <v>-36060.966285493239</v>
      </c>
      <c r="D118">
        <f t="shared" si="22"/>
        <v>11961.287524667547</v>
      </c>
      <c r="E118">
        <f t="shared" si="22"/>
        <v>192.12634102263561</v>
      </c>
      <c r="F118">
        <f t="shared" si="22"/>
        <v>312.63474607294262</v>
      </c>
      <c r="G118">
        <f t="shared" si="22"/>
        <v>309.75718677011326</v>
      </c>
      <c r="H118">
        <f t="shared" si="22"/>
        <v>-990907732.75615108</v>
      </c>
      <c r="I118">
        <f t="shared" si="22"/>
        <v>108301027.89812829</v>
      </c>
      <c r="J118">
        <f t="shared" si="22"/>
        <v>-2510.1123223731652</v>
      </c>
      <c r="K118">
        <f t="shared" si="22"/>
        <v>-6075.5578165973357</v>
      </c>
      <c r="L118">
        <f t="shared" si="22"/>
        <v>-11103.108388884677</v>
      </c>
      <c r="M118">
        <f t="shared" si="22"/>
        <v>-5828.3372816738583</v>
      </c>
      <c r="N118">
        <f t="shared" si="22"/>
        <v>13550.843598540279</v>
      </c>
      <c r="O118">
        <f t="shared" si="22"/>
        <v>-120257.53260694146</v>
      </c>
      <c r="P118">
        <f t="shared" si="22"/>
        <v>-34122.82793288221</v>
      </c>
      <c r="Q118">
        <f t="shared" si="22"/>
        <v>-15604.483830213268</v>
      </c>
      <c r="R118">
        <f t="shared" si="22"/>
        <v>16376.179191435269</v>
      </c>
      <c r="S118">
        <f t="shared" si="22"/>
        <v>-3733953.6336640562</v>
      </c>
      <c r="T118">
        <f t="shared" si="22"/>
        <v>1459043951.6996152</v>
      </c>
      <c r="U118">
        <f t="shared" si="22"/>
        <v>-159951967.72698468</v>
      </c>
      <c r="V118">
        <f t="shared" si="22"/>
        <v>-11391.970628598219</v>
      </c>
      <c r="W118">
        <f t="shared" si="22"/>
        <v>-77.983549106979069</v>
      </c>
      <c r="X118">
        <f t="shared" si="22"/>
        <v>-994965482.93519783</v>
      </c>
      <c r="Y118">
        <f t="shared" si="22"/>
        <v>582225666.7649821</v>
      </c>
      <c r="Z118">
        <f t="shared" si="22"/>
        <v>931937.86298387521</v>
      </c>
      <c r="AA118">
        <f t="shared" si="22"/>
        <v>139107.01004385098</v>
      </c>
      <c r="AB118">
        <f t="shared" si="22"/>
        <v>282.22774517764066</v>
      </c>
      <c r="AC118">
        <f t="shared" si="22"/>
        <v>414.64487954843423</v>
      </c>
      <c r="AD118">
        <f t="shared" si="22"/>
        <v>64.17473809249023</v>
      </c>
      <c r="AE118">
        <f t="shared" si="22"/>
        <v>3974.6733747776393</v>
      </c>
      <c r="AF118">
        <f t="shared" si="22"/>
        <v>-207.44480151172715</v>
      </c>
      <c r="AG118">
        <f t="shared" si="22"/>
        <v>-167.63648652476473</v>
      </c>
      <c r="AH118">
        <f t="shared" si="22"/>
        <v>54.416838332021662</v>
      </c>
      <c r="AI118">
        <f t="shared" si="22"/>
        <v>125.21563519538509</v>
      </c>
      <c r="AJ118">
        <f t="shared" si="22"/>
        <v>-1928.8406835494345</v>
      </c>
      <c r="AK118">
        <f t="shared" si="22"/>
        <v>-2525.7081306337959</v>
      </c>
      <c r="AL118">
        <f t="shared" si="22"/>
        <v>-413.30817200109584</v>
      </c>
      <c r="AM118">
        <f t="shared" si="22"/>
        <v>-5543.0048296990672</v>
      </c>
      <c r="AN118">
        <f t="shared" si="22"/>
        <v>-8027.9794583515495</v>
      </c>
      <c r="AO118">
        <f t="shared" si="22"/>
        <v>-3233.254709967684</v>
      </c>
      <c r="AP118">
        <f t="shared" si="22"/>
        <v>105941.03668267645</v>
      </c>
      <c r="AQ118">
        <f t="shared" si="22"/>
        <v>5.2203578709798819</v>
      </c>
    </row>
    <row r="119" spans="1:43">
      <c r="A119" t="s">
        <v>167</v>
      </c>
      <c r="B119">
        <f t="shared" ref="B119:AQ119" si="23">B73-B27</f>
        <v>6.9836213003654546</v>
      </c>
      <c r="C119">
        <f t="shared" si="23"/>
        <v>-63.587971796149567</v>
      </c>
      <c r="D119">
        <f t="shared" si="23"/>
        <v>21.168908996257699</v>
      </c>
      <c r="E119">
        <f t="shared" si="23"/>
        <v>0.3438840476674852</v>
      </c>
      <c r="F119">
        <f t="shared" si="23"/>
        <v>0.56142285407679593</v>
      </c>
      <c r="G119">
        <f t="shared" si="23"/>
        <v>0.52809940382971099</v>
      </c>
      <c r="H119">
        <f t="shared" si="23"/>
        <v>-1751701.6623622661</v>
      </c>
      <c r="I119">
        <f t="shared" si="23"/>
        <v>191206.37214646523</v>
      </c>
      <c r="J119">
        <f t="shared" si="23"/>
        <v>-4.4462049912357466</v>
      </c>
      <c r="K119">
        <f t="shared" si="23"/>
        <v>-10.750788641467558</v>
      </c>
      <c r="L119">
        <f t="shared" si="23"/>
        <v>-19.677290207657752</v>
      </c>
      <c r="M119">
        <f t="shared" si="23"/>
        <v>-10.315420711167047</v>
      </c>
      <c r="N119">
        <f t="shared" si="23"/>
        <v>25.217896778488512</v>
      </c>
      <c r="O119">
        <f t="shared" si="23"/>
        <v>-211.86367999521377</v>
      </c>
      <c r="P119">
        <f t="shared" si="23"/>
        <v>-60.079459627176085</v>
      </c>
      <c r="Q119">
        <f t="shared" si="23"/>
        <v>-27.577438126658006</v>
      </c>
      <c r="R119">
        <f t="shared" si="23"/>
        <v>28.691230279742857</v>
      </c>
      <c r="S119">
        <f t="shared" si="23"/>
        <v>-6640.5215712893023</v>
      </c>
      <c r="T119">
        <f t="shared" si="23"/>
        <v>2578613.9020293034</v>
      </c>
      <c r="U119">
        <f t="shared" si="23"/>
        <v>-283096.8512236083</v>
      </c>
      <c r="V119">
        <f t="shared" si="23"/>
        <v>572.59045023367423</v>
      </c>
      <c r="W119">
        <f t="shared" si="23"/>
        <v>-0.16024472635866813</v>
      </c>
      <c r="X119">
        <f t="shared" si="23"/>
        <v>-1758952.5343460946</v>
      </c>
      <c r="Y119">
        <f t="shared" si="23"/>
        <v>1029998.9034580129</v>
      </c>
      <c r="Z119">
        <f t="shared" si="23"/>
        <v>1648.5948020605365</v>
      </c>
      <c r="AA119">
        <f t="shared" si="23"/>
        <v>245.95673649890304</v>
      </c>
      <c r="AB119">
        <f t="shared" si="23"/>
        <v>0.49626732747140145</v>
      </c>
      <c r="AC119">
        <f t="shared" si="23"/>
        <v>0.72882939767329891</v>
      </c>
      <c r="AD119">
        <f t="shared" si="23"/>
        <v>0.1097012327899205</v>
      </c>
      <c r="AE119">
        <f t="shared" si="23"/>
        <v>7.0242883076024718</v>
      </c>
      <c r="AF119">
        <f t="shared" si="23"/>
        <v>-0.36848214676839303</v>
      </c>
      <c r="AG119">
        <f t="shared" si="23"/>
        <v>-0.29521848705855014</v>
      </c>
      <c r="AH119">
        <f t="shared" si="23"/>
        <v>9.7868246913465934E-2</v>
      </c>
      <c r="AI119">
        <f t="shared" si="23"/>
        <v>0.22521600924663771</v>
      </c>
      <c r="AJ119">
        <f t="shared" si="23"/>
        <v>-3.4093263923065265</v>
      </c>
      <c r="AK119">
        <f t="shared" si="23"/>
        <v>-4.4680893364633256</v>
      </c>
      <c r="AL119">
        <f t="shared" si="23"/>
        <v>-0.76767192382261262</v>
      </c>
      <c r="AM119">
        <f t="shared" si="23"/>
        <v>-9.803578296682538</v>
      </c>
      <c r="AN119">
        <f t="shared" si="23"/>
        <v>-14.198113228811089</v>
      </c>
      <c r="AO119">
        <f t="shared" si="23"/>
        <v>-5.7171819865616653</v>
      </c>
      <c r="AP119">
        <f t="shared" si="23"/>
        <v>189.14617454665606</v>
      </c>
      <c r="AQ119">
        <f t="shared" si="23"/>
        <v>9.2047815516103741E-3</v>
      </c>
    </row>
    <row r="120" spans="1:43">
      <c r="A120" t="s">
        <v>118</v>
      </c>
      <c r="B120">
        <f t="shared" ref="B120:AQ120" si="24">B74-B28</f>
        <v>0.81222240548661051</v>
      </c>
      <c r="C120">
        <f t="shared" si="24"/>
        <v>-7.4234166875904579</v>
      </c>
      <c r="D120">
        <f t="shared" si="24"/>
        <v>2.4727248606960788</v>
      </c>
      <c r="E120">
        <f t="shared" si="24"/>
        <v>3.9516355563467977E-2</v>
      </c>
      <c r="F120">
        <f t="shared" si="24"/>
        <v>6.4463466973442296E-2</v>
      </c>
      <c r="G120">
        <f t="shared" si="24"/>
        <v>6.3682117186519421E-2</v>
      </c>
      <c r="H120">
        <f t="shared" si="24"/>
        <v>-204615.73234099289</v>
      </c>
      <c r="I120">
        <f t="shared" si="24"/>
        <v>22331.177045212007</v>
      </c>
      <c r="J120">
        <f t="shared" si="24"/>
        <v>-0.51625149162207218</v>
      </c>
      <c r="K120">
        <f t="shared" si="24"/>
        <v>-1.255796981330515</v>
      </c>
      <c r="L120">
        <f t="shared" si="24"/>
        <v>-2.2833459997259751</v>
      </c>
      <c r="M120">
        <f t="shared" si="24"/>
        <v>-1.1983687911835892</v>
      </c>
      <c r="N120">
        <f t="shared" si="24"/>
        <v>2.8015392493416602</v>
      </c>
      <c r="O120">
        <f t="shared" si="24"/>
        <v>-24.720289499744766</v>
      </c>
      <c r="P120">
        <f t="shared" si="24"/>
        <v>-7.0148631326054911</v>
      </c>
      <c r="Q120">
        <f t="shared" si="24"/>
        <v>-3.2059565516237503</v>
      </c>
      <c r="R120">
        <f t="shared" si="24"/>
        <v>3.3648986284241582</v>
      </c>
      <c r="S120">
        <f t="shared" si="24"/>
        <v>-768.23134194841759</v>
      </c>
      <c r="T120">
        <f t="shared" si="24"/>
        <v>301247.32415258995</v>
      </c>
      <c r="U120">
        <f t="shared" si="24"/>
        <v>-33073.301954987634</v>
      </c>
      <c r="V120">
        <f t="shared" si="24"/>
        <v>18.432764652037513</v>
      </c>
      <c r="W120">
        <f t="shared" si="24"/>
        <v>-1.6303241614162235E-2</v>
      </c>
      <c r="X120">
        <f t="shared" si="24"/>
        <v>-205451.6460033016</v>
      </c>
      <c r="Y120">
        <f t="shared" si="24"/>
        <v>120312.00128442977</v>
      </c>
      <c r="Z120">
        <f t="shared" si="24"/>
        <v>192.58256700812561</v>
      </c>
      <c r="AA120">
        <f t="shared" si="24"/>
        <v>28.730924365700115</v>
      </c>
      <c r="AB120">
        <f t="shared" si="24"/>
        <v>5.8134217864017519E-2</v>
      </c>
      <c r="AC120">
        <f t="shared" si="24"/>
        <v>8.5305339594393584E-2</v>
      </c>
      <c r="AD120">
        <f t="shared" si="24"/>
        <v>1.32125962425868E-2</v>
      </c>
      <c r="AE120">
        <f t="shared" si="24"/>
        <v>0.8170958826944883</v>
      </c>
      <c r="AF120">
        <f t="shared" si="24"/>
        <v>-4.2819421559954614E-2</v>
      </c>
      <c r="AG120">
        <f t="shared" si="24"/>
        <v>-3.5422092062907376E-2</v>
      </c>
      <c r="AH120">
        <f t="shared" si="24"/>
        <v>1.1039144569803889E-2</v>
      </c>
      <c r="AI120">
        <f t="shared" si="24"/>
        <v>2.5498550024799428E-2</v>
      </c>
      <c r="AJ120">
        <f t="shared" si="24"/>
        <v>-0.3966108456566243</v>
      </c>
      <c r="AK120">
        <f t="shared" si="24"/>
        <v>-0.51922394430459562</v>
      </c>
      <c r="AL120">
        <f t="shared" si="24"/>
        <v>-8.6228366629647335E-2</v>
      </c>
      <c r="AM120">
        <f t="shared" si="24"/>
        <v>-1.1398125694825381</v>
      </c>
      <c r="AN120">
        <f t="shared" si="24"/>
        <v>-1.6504091502632201</v>
      </c>
      <c r="AO120">
        <f t="shared" si="24"/>
        <v>-0.6651784391886566</v>
      </c>
      <c r="AP120">
        <f t="shared" si="24"/>
        <v>22.022045354510688</v>
      </c>
      <c r="AQ120">
        <f t="shared" si="24"/>
        <v>1.0746448741192551E-3</v>
      </c>
    </row>
    <row r="121" spans="1:43">
      <c r="A121" t="s">
        <v>122</v>
      </c>
      <c r="B121">
        <f t="shared" ref="B121:AQ121" si="25">B75-B29</f>
        <v>7.1312887545321613E-2</v>
      </c>
      <c r="C121">
        <f t="shared" si="25"/>
        <v>-0.64268324409065447</v>
      </c>
      <c r="D121">
        <f t="shared" si="25"/>
        <v>0.21703732296614961</v>
      </c>
      <c r="E121">
        <f t="shared" si="25"/>
        <v>3.4753267825479877E-3</v>
      </c>
      <c r="F121">
        <f t="shared" si="25"/>
        <v>5.6837907799551493E-3</v>
      </c>
      <c r="G121">
        <f t="shared" si="25"/>
        <v>5.4580010606202203E-3</v>
      </c>
      <c r="H121">
        <f t="shared" si="25"/>
        <v>-17909.296055856488</v>
      </c>
      <c r="I121">
        <f t="shared" si="25"/>
        <v>1944.350306643388</v>
      </c>
      <c r="J121">
        <f t="shared" si="25"/>
        <v>-4.5166225509049883E-2</v>
      </c>
      <c r="K121">
        <f t="shared" si="25"/>
        <v>-0.11020962424952432</v>
      </c>
      <c r="L121">
        <f t="shared" si="25"/>
        <v>-0.19927218263756286</v>
      </c>
      <c r="M121">
        <f t="shared" si="25"/>
        <v>-0.10430138172126353</v>
      </c>
      <c r="N121">
        <f t="shared" si="25"/>
        <v>0.26916045432109159</v>
      </c>
      <c r="O121">
        <f t="shared" si="25"/>
        <v>-2.1347569790230327</v>
      </c>
      <c r="P121">
        <f t="shared" si="25"/>
        <v>-0.60402572275040833</v>
      </c>
      <c r="Q121">
        <f t="shared" si="25"/>
        <v>-0.27903183941220822</v>
      </c>
      <c r="R121">
        <f t="shared" si="25"/>
        <v>0.28606023136142339</v>
      </c>
      <c r="S121">
        <f t="shared" si="25"/>
        <v>-70.743241935041667</v>
      </c>
      <c r="T121">
        <f t="shared" si="25"/>
        <v>26360.101400415249</v>
      </c>
      <c r="U121">
        <f t="shared" si="25"/>
        <v>-2904.3348313374258</v>
      </c>
      <c r="V121">
        <f t="shared" si="25"/>
        <v>32.412928837992823</v>
      </c>
      <c r="W121">
        <f t="shared" si="25"/>
        <v>-1.9405319020338514E-3</v>
      </c>
      <c r="X121">
        <f t="shared" si="25"/>
        <v>-17989.396166916613</v>
      </c>
      <c r="Y121">
        <f t="shared" si="25"/>
        <v>10536.907496214737</v>
      </c>
      <c r="Z121">
        <f t="shared" si="25"/>
        <v>16.888296207666606</v>
      </c>
      <c r="AA121">
        <f t="shared" si="25"/>
        <v>2.5163610264057112</v>
      </c>
      <c r="AB121">
        <f t="shared" si="25"/>
        <v>5.0012573506799125E-3</v>
      </c>
      <c r="AC121">
        <f t="shared" si="25"/>
        <v>7.3447836948553344E-3</v>
      </c>
      <c r="AD121">
        <f t="shared" si="25"/>
        <v>1.1230232721929174E-3</v>
      </c>
      <c r="AE121">
        <f t="shared" si="25"/>
        <v>7.1583274713224787E-2</v>
      </c>
      <c r="AF121">
        <f t="shared" si="25"/>
        <v>-3.7541766263035109E-3</v>
      </c>
      <c r="AG121">
        <f t="shared" si="25"/>
        <v>-2.9501326866451711E-3</v>
      </c>
      <c r="AH121">
        <f t="shared" si="25"/>
        <v>1.1038348540282537E-3</v>
      </c>
      <c r="AI121">
        <f t="shared" si="25"/>
        <v>2.6274985589283821E-3</v>
      </c>
      <c r="AJ121">
        <f t="shared" si="25"/>
        <v>-3.4685680358030858E-2</v>
      </c>
      <c r="AK121">
        <f t="shared" si="25"/>
        <v>-4.5683986488337852E-2</v>
      </c>
      <c r="AL121">
        <f t="shared" si="25"/>
        <v>-1.0346760809529744E-2</v>
      </c>
      <c r="AM121">
        <f t="shared" si="25"/>
        <v>-9.9180807588628281E-2</v>
      </c>
      <c r="AN121">
        <f t="shared" si="25"/>
        <v>-0.14448338311346126</v>
      </c>
      <c r="AO121">
        <f t="shared" si="25"/>
        <v>-5.7638729569451687E-2</v>
      </c>
      <c r="AP121">
        <f t="shared" si="25"/>
        <v>1.96149953230914</v>
      </c>
      <c r="AQ121">
        <f t="shared" si="25"/>
        <v>9.3105438669392773E-5</v>
      </c>
    </row>
    <row r="122" spans="1:43">
      <c r="A122" t="s">
        <v>133</v>
      </c>
      <c r="B122">
        <f t="shared" ref="B122:AQ122" si="26">B76-B30</f>
        <v>2.6696366582205915</v>
      </c>
      <c r="C122">
        <f t="shared" si="26"/>
        <v>-24.153501024816617</v>
      </c>
      <c r="D122">
        <f t="shared" si="26"/>
        <v>8.112980602682951</v>
      </c>
      <c r="E122">
        <f t="shared" si="26"/>
        <v>0.13443251752173652</v>
      </c>
      <c r="F122">
        <f t="shared" si="26"/>
        <v>0.21426382201500913</v>
      </c>
      <c r="G122">
        <f t="shared" si="26"/>
        <v>0.18763514227995481</v>
      </c>
      <c r="H122">
        <f t="shared" si="26"/>
        <v>-671226.62555937585</v>
      </c>
      <c r="I122">
        <f t="shared" si="26"/>
        <v>72992.34470934431</v>
      </c>
      <c r="J122">
        <f t="shared" si="26"/>
        <v>-1.7016366380100685</v>
      </c>
      <c r="K122">
        <f t="shared" si="26"/>
        <v>-4.1183307480828022</v>
      </c>
      <c r="L122">
        <f t="shared" si="26"/>
        <v>-7.5725550624781333</v>
      </c>
      <c r="M122">
        <f t="shared" si="26"/>
        <v>-3.9566305053332624</v>
      </c>
      <c r="N122">
        <f t="shared" si="26"/>
        <v>9.7187210702647508</v>
      </c>
      <c r="O122">
        <f t="shared" si="26"/>
        <v>-80.250395680342123</v>
      </c>
      <c r="P122">
        <f t="shared" si="26"/>
        <v>-22.751020632272571</v>
      </c>
      <c r="Q122">
        <f t="shared" si="26"/>
        <v>-10.586020166432668</v>
      </c>
      <c r="R122">
        <f t="shared" si="26"/>
        <v>10.948728346013764</v>
      </c>
      <c r="S122">
        <f t="shared" si="26"/>
        <v>-2584.5539903704994</v>
      </c>
      <c r="T122">
        <f t="shared" si="26"/>
        <v>988086.63868042547</v>
      </c>
      <c r="U122">
        <f t="shared" si="26"/>
        <v>-108490.41463927225</v>
      </c>
      <c r="V122">
        <f t="shared" si="26"/>
        <v>555.88526245701144</v>
      </c>
      <c r="W122">
        <f t="shared" si="26"/>
        <v>-6.3532621129193348E-2</v>
      </c>
      <c r="X122">
        <f t="shared" si="26"/>
        <v>-674085.06951930455</v>
      </c>
      <c r="Y122">
        <f t="shared" si="26"/>
        <v>394751.86510784173</v>
      </c>
      <c r="Z122">
        <f t="shared" si="26"/>
        <v>631.75379683943686</v>
      </c>
      <c r="AA122">
        <f t="shared" si="26"/>
        <v>94.303975018962518</v>
      </c>
      <c r="AB122">
        <f t="shared" si="26"/>
        <v>0.22871682824425721</v>
      </c>
      <c r="AC122">
        <f t="shared" si="26"/>
        <v>0.27687449616380699</v>
      </c>
      <c r="AD122">
        <f t="shared" si="26"/>
        <v>4.4302239085146349E-2</v>
      </c>
      <c r="AE122">
        <f t="shared" si="26"/>
        <v>2.6926740333620991</v>
      </c>
      <c r="AF122">
        <f t="shared" si="26"/>
        <v>-0.13357707903768717</v>
      </c>
      <c r="AG122">
        <f t="shared" si="26"/>
        <v>-0.11155113114727461</v>
      </c>
      <c r="AH122">
        <f t="shared" si="26"/>
        <v>3.8512927295834901E-2</v>
      </c>
      <c r="AI122">
        <f t="shared" si="26"/>
        <v>9.1644254663345831E-2</v>
      </c>
      <c r="AJ122">
        <f t="shared" si="26"/>
        <v>-1.3033089658795478</v>
      </c>
      <c r="AK122">
        <f t="shared" si="26"/>
        <v>-1.7106919617697196</v>
      </c>
      <c r="AL122">
        <f t="shared" si="26"/>
        <v>-0.33135169774544132</v>
      </c>
      <c r="AM122">
        <f t="shared" si="26"/>
        <v>-3.7524296568908908</v>
      </c>
      <c r="AN122">
        <f t="shared" si="26"/>
        <v>-5.4359635623468812</v>
      </c>
      <c r="AO122">
        <f t="shared" si="26"/>
        <v>-2.1869102473654412</v>
      </c>
      <c r="AP122">
        <f t="shared" si="26"/>
        <v>72.766427464287304</v>
      </c>
      <c r="AQ122">
        <f t="shared" si="26"/>
        <v>3.4957685775995674E-3</v>
      </c>
    </row>
    <row r="123" spans="1:43">
      <c r="A123" t="s">
        <v>183</v>
      </c>
      <c r="B123">
        <f t="shared" ref="B123:AQ123" si="27">B77-B31</f>
        <v>-1.532232718381872</v>
      </c>
      <c r="C123">
        <f t="shared" si="27"/>
        <v>14.141219584399026</v>
      </c>
      <c r="D123">
        <f t="shared" si="27"/>
        <v>-4.6776416087816353</v>
      </c>
      <c r="E123">
        <f t="shared" si="27"/>
        <v>-6.7206798251546004E-2</v>
      </c>
      <c r="F123">
        <f t="shared" si="27"/>
        <v>-0.10400574988459436</v>
      </c>
      <c r="G123">
        <f t="shared" si="27"/>
        <v>-0.12616193024294689</v>
      </c>
      <c r="H123">
        <f t="shared" si="27"/>
        <v>387668.42645200051</v>
      </c>
      <c r="I123">
        <f t="shared" si="27"/>
        <v>-42413.615381719283</v>
      </c>
      <c r="J123">
        <f t="shared" si="27"/>
        <v>0.982876906721315</v>
      </c>
      <c r="K123">
        <f t="shared" si="27"/>
        <v>2.3769052825619759</v>
      </c>
      <c r="L123">
        <f t="shared" si="27"/>
        <v>4.3370278888463059</v>
      </c>
      <c r="M123">
        <f t="shared" si="27"/>
        <v>2.2804142615408893</v>
      </c>
      <c r="N123">
        <f t="shared" si="27"/>
        <v>-5.1476215246988231</v>
      </c>
      <c r="O123">
        <f t="shared" si="27"/>
        <v>47.149013922479597</v>
      </c>
      <c r="P123">
        <f t="shared" si="27"/>
        <v>13.391032614960219</v>
      </c>
      <c r="Q123">
        <f t="shared" si="27"/>
        <v>6.1443089346959878</v>
      </c>
      <c r="R123">
        <f t="shared" si="27"/>
        <v>-6.4427866309271717</v>
      </c>
      <c r="S123">
        <f t="shared" si="27"/>
        <v>1427.6479387546931</v>
      </c>
      <c r="T123">
        <f t="shared" si="27"/>
        <v>-570798.4887501226</v>
      </c>
      <c r="U123">
        <f t="shared" si="27"/>
        <v>62547.661778011614</v>
      </c>
      <c r="V123">
        <f t="shared" si="27"/>
        <v>224.62368107503184</v>
      </c>
      <c r="W123">
        <f t="shared" si="27"/>
        <v>2.7247976042129939E-2</v>
      </c>
      <c r="X123">
        <f t="shared" si="27"/>
        <v>389205.00355045195</v>
      </c>
      <c r="Y123">
        <f t="shared" si="27"/>
        <v>-227861.30516398037</v>
      </c>
      <c r="Z123">
        <f t="shared" si="27"/>
        <v>-364.48959218147525</v>
      </c>
      <c r="AA123">
        <f t="shared" si="27"/>
        <v>-54.417056090749597</v>
      </c>
      <c r="AB123">
        <f t="shared" si="27"/>
        <v>-8.9158993967677999E-2</v>
      </c>
      <c r="AC123">
        <f t="shared" si="27"/>
        <v>-0.11444978633932568</v>
      </c>
      <c r="AD123">
        <f t="shared" si="27"/>
        <v>-2.3912503920458524E-2</v>
      </c>
      <c r="AE123">
        <f t="shared" si="27"/>
        <v>-1.5388927296424659</v>
      </c>
      <c r="AF123">
        <f t="shared" si="27"/>
        <v>8.6862691863953276E-2</v>
      </c>
      <c r="AG123">
        <f t="shared" si="27"/>
        <v>7.0660686729145203E-2</v>
      </c>
      <c r="AH123">
        <f t="shared" si="27"/>
        <v>-2.0133380284198331E-2</v>
      </c>
      <c r="AI123">
        <f t="shared" si="27"/>
        <v>-4.373199726042603E-2</v>
      </c>
      <c r="AJ123">
        <f t="shared" si="27"/>
        <v>0.75786459982318699</v>
      </c>
      <c r="AK123">
        <f t="shared" si="27"/>
        <v>0.99244394801366864</v>
      </c>
      <c r="AL123">
        <f t="shared" si="27"/>
        <v>0.14568106806859374</v>
      </c>
      <c r="AM123">
        <f t="shared" si="27"/>
        <v>2.1752400535934107</v>
      </c>
      <c r="AN123">
        <f t="shared" si="27"/>
        <v>3.1446598542690096</v>
      </c>
      <c r="AO123">
        <f t="shared" si="27"/>
        <v>1.2727417568990056</v>
      </c>
      <c r="AP123">
        <f t="shared" si="27"/>
        <v>-41.391706078882244</v>
      </c>
      <c r="AQ123">
        <f t="shared" si="27"/>
        <v>-2.0472395708743532E-3</v>
      </c>
    </row>
    <row r="124" spans="1:43">
      <c r="A124" t="s">
        <v>187</v>
      </c>
      <c r="B124">
        <f t="shared" ref="B124:AQ124" si="28">B78-B32</f>
        <v>-208.33618764732228</v>
      </c>
      <c r="C124">
        <f t="shared" si="28"/>
        <v>1906.1020121873371</v>
      </c>
      <c r="D124">
        <f t="shared" si="28"/>
        <v>-632.29119029271101</v>
      </c>
      <c r="E124">
        <f t="shared" si="28"/>
        <v>-10.142236771675661</v>
      </c>
      <c r="F124">
        <f t="shared" si="28"/>
        <v>-16.494638211793713</v>
      </c>
      <c r="G124">
        <f t="shared" si="28"/>
        <v>-16.421666992824079</v>
      </c>
      <c r="H124">
        <f t="shared" si="28"/>
        <v>52386907.867903151</v>
      </c>
      <c r="I124">
        <f t="shared" si="28"/>
        <v>-5725091.5994813535</v>
      </c>
      <c r="J124">
        <f t="shared" si="28"/>
        <v>132.66697882063576</v>
      </c>
      <c r="K124">
        <f t="shared" si="28"/>
        <v>321.25487301382839</v>
      </c>
      <c r="L124">
        <f t="shared" si="28"/>
        <v>587.06208313134437</v>
      </c>
      <c r="M124">
        <f t="shared" si="28"/>
        <v>308.22115743961888</v>
      </c>
      <c r="N124">
        <f t="shared" si="28"/>
        <v>-703.86296180288207</v>
      </c>
      <c r="O124">
        <f t="shared" si="28"/>
        <v>6354.9586468218176</v>
      </c>
      <c r="P124">
        <f t="shared" si="28"/>
        <v>1803.5337375017257</v>
      </c>
      <c r="Q124">
        <f t="shared" si="28"/>
        <v>825.96505518909146</v>
      </c>
      <c r="R124">
        <f t="shared" si="28"/>
        <v>-866.67753236482622</v>
      </c>
      <c r="S124">
        <f t="shared" si="28"/>
        <v>197031.22399411781</v>
      </c>
      <c r="T124">
        <f t="shared" si="28"/>
        <v>-77140514.254039094</v>
      </c>
      <c r="U124">
        <f t="shared" si="28"/>
        <v>8455223.4701303262</v>
      </c>
      <c r="V124">
        <f t="shared" si="28"/>
        <v>3506.5120861264068</v>
      </c>
      <c r="W124">
        <f t="shared" si="28"/>
        <v>3.9114777381298969</v>
      </c>
      <c r="X124">
        <f t="shared" si="28"/>
        <v>52601310.605475515</v>
      </c>
      <c r="Y124">
        <f t="shared" si="28"/>
        <v>-30778380.103220224</v>
      </c>
      <c r="Z124">
        <f t="shared" si="28"/>
        <v>-49265.396210847772</v>
      </c>
      <c r="AA124">
        <f t="shared" si="28"/>
        <v>-7354.0679797692092</v>
      </c>
      <c r="AB124">
        <f t="shared" si="28"/>
        <v>-14.920217883672649</v>
      </c>
      <c r="AC124">
        <f t="shared" si="28"/>
        <v>-21.929714882077114</v>
      </c>
      <c r="AD124">
        <f t="shared" si="28"/>
        <v>-3.4442379156571974</v>
      </c>
      <c r="AE124">
        <f t="shared" si="28"/>
        <v>-209.54415884802813</v>
      </c>
      <c r="AF124">
        <f t="shared" si="28"/>
        <v>10.920152405601398</v>
      </c>
      <c r="AG124">
        <f t="shared" si="28"/>
        <v>8.808385549978782</v>
      </c>
      <c r="AH124">
        <f t="shared" si="28"/>
        <v>-2.8883116880451878</v>
      </c>
      <c r="AI124">
        <f t="shared" si="28"/>
        <v>-6.6593171603962622</v>
      </c>
      <c r="AJ124">
        <f t="shared" si="28"/>
        <v>101.92618737655799</v>
      </c>
      <c r="AK124">
        <f t="shared" si="28"/>
        <v>133.52113671616107</v>
      </c>
      <c r="AL124">
        <f t="shared" si="28"/>
        <v>22.098743542154889</v>
      </c>
      <c r="AM124">
        <f t="shared" si="28"/>
        <v>293.00363340371217</v>
      </c>
      <c r="AN124">
        <f t="shared" si="28"/>
        <v>424.39216122207574</v>
      </c>
      <c r="AO124">
        <f t="shared" si="28"/>
        <v>170.90053589733998</v>
      </c>
      <c r="AP124">
        <f t="shared" si="28"/>
        <v>-5590.9935490102962</v>
      </c>
      <c r="AQ124">
        <f t="shared" si="28"/>
        <v>-0.2759353057170244</v>
      </c>
    </row>
    <row r="125" spans="1:43">
      <c r="A125" t="s">
        <v>194</v>
      </c>
      <c r="B125">
        <f t="shared" ref="B125:AQ125" si="29">B79-B33</f>
        <v>-27.757358150658831</v>
      </c>
      <c r="C125">
        <f t="shared" si="29"/>
        <v>254.87658326267223</v>
      </c>
      <c r="D125">
        <f t="shared" si="29"/>
        <v>-84.663695973668382</v>
      </c>
      <c r="E125">
        <f t="shared" si="29"/>
        <v>-1.3464349935270843</v>
      </c>
      <c r="F125">
        <f t="shared" si="29"/>
        <v>-2.2025336198408141</v>
      </c>
      <c r="G125">
        <f t="shared" si="29"/>
        <v>-2.185595641448725</v>
      </c>
      <c r="H125">
        <f t="shared" si="29"/>
        <v>7013568.3229681691</v>
      </c>
      <c r="I125">
        <f t="shared" si="29"/>
        <v>-766096.79171195219</v>
      </c>
      <c r="J125">
        <f t="shared" si="29"/>
        <v>17.765690876685316</v>
      </c>
      <c r="K125">
        <f t="shared" si="29"/>
        <v>43.027988560728559</v>
      </c>
      <c r="L125">
        <f t="shared" si="29"/>
        <v>78.629679514702715</v>
      </c>
      <c r="M125">
        <f t="shared" si="29"/>
        <v>41.255064927599705</v>
      </c>
      <c r="N125">
        <f t="shared" si="29"/>
        <v>-93.52763904196037</v>
      </c>
      <c r="O125">
        <f t="shared" si="29"/>
        <v>849.31633174574904</v>
      </c>
      <c r="P125">
        <f t="shared" si="29"/>
        <v>241.07939765384032</v>
      </c>
      <c r="Q125">
        <f t="shared" si="29"/>
        <v>110.94432967212681</v>
      </c>
      <c r="R125">
        <f t="shared" si="29"/>
        <v>-115.93506822275984</v>
      </c>
      <c r="S125">
        <f t="shared" si="29"/>
        <v>26266.192426517882</v>
      </c>
      <c r="T125">
        <f t="shared" si="29"/>
        <v>-10327330.582068581</v>
      </c>
      <c r="U125">
        <f t="shared" si="29"/>
        <v>1132137.9276031628</v>
      </c>
      <c r="V125">
        <f t="shared" si="29"/>
        <v>792.72600209666302</v>
      </c>
      <c r="W125">
        <f t="shared" si="29"/>
        <v>0.52922436652552451</v>
      </c>
      <c r="X125">
        <f t="shared" si="29"/>
        <v>7042178.7711141575</v>
      </c>
      <c r="Y125">
        <f t="shared" si="29"/>
        <v>-4121517.4021058395</v>
      </c>
      <c r="Z125">
        <f t="shared" si="29"/>
        <v>-6596.112913523415</v>
      </c>
      <c r="AA125">
        <f t="shared" si="29"/>
        <v>-984.70534601812426</v>
      </c>
      <c r="AB125">
        <f t="shared" si="29"/>
        <v>-2.0090012559987511</v>
      </c>
      <c r="AC125">
        <f t="shared" si="29"/>
        <v>-2.9240423576029841</v>
      </c>
      <c r="AD125">
        <f t="shared" si="29"/>
        <v>-0.46241586658844019</v>
      </c>
      <c r="AE125">
        <f t="shared" si="29"/>
        <v>-27.899733852654524</v>
      </c>
      <c r="AF125">
        <f t="shared" si="29"/>
        <v>1.4581933230927662</v>
      </c>
      <c r="AG125">
        <f t="shared" si="29"/>
        <v>1.191436209232448</v>
      </c>
      <c r="AH125">
        <f t="shared" si="29"/>
        <v>-0.38367345231543321</v>
      </c>
      <c r="AI125">
        <f t="shared" si="29"/>
        <v>-0.88653682108146181</v>
      </c>
      <c r="AJ125">
        <f t="shared" si="29"/>
        <v>13.655259127523372</v>
      </c>
      <c r="AK125">
        <f t="shared" si="29"/>
        <v>17.880389563061829</v>
      </c>
      <c r="AL125">
        <f t="shared" si="29"/>
        <v>2.9734040634763246</v>
      </c>
      <c r="AM125">
        <f t="shared" si="29"/>
        <v>39.236898272952139</v>
      </c>
      <c r="AN125">
        <f t="shared" si="29"/>
        <v>56.822967945134053</v>
      </c>
      <c r="AO125">
        <f t="shared" si="29"/>
        <v>22.880986645320128</v>
      </c>
      <c r="AP125">
        <f t="shared" si="29"/>
        <v>-749.43015942788782</v>
      </c>
      <c r="AQ125">
        <f t="shared" si="29"/>
        <v>-3.6896114165337703E-2</v>
      </c>
    </row>
    <row r="126" spans="1:43">
      <c r="A126" t="s">
        <v>210</v>
      </c>
      <c r="B126">
        <f t="shared" ref="B126:AQ126" si="30">B80-B34</f>
        <v>9.9851763642845608</v>
      </c>
      <c r="C126">
        <f t="shared" si="30"/>
        <v>-90.920397889923521</v>
      </c>
      <c r="D126">
        <f t="shared" si="30"/>
        <v>30.038454124715877</v>
      </c>
      <c r="E126">
        <f t="shared" si="30"/>
        <v>0.48175918922586247</v>
      </c>
      <c r="F126">
        <f t="shared" si="30"/>
        <v>0.78365467418218004</v>
      </c>
      <c r="G126">
        <f t="shared" si="30"/>
        <v>0.79648285462492419</v>
      </c>
      <c r="H126">
        <f t="shared" si="30"/>
        <v>-2489602.2118102945</v>
      </c>
      <c r="I126">
        <f t="shared" si="30"/>
        <v>272536.67166745843</v>
      </c>
      <c r="J126">
        <f t="shared" si="30"/>
        <v>-6.3059564295599113</v>
      </c>
      <c r="K126">
        <f t="shared" si="30"/>
        <v>-15.261745963811686</v>
      </c>
      <c r="L126">
        <f t="shared" si="30"/>
        <v>-27.830289491345937</v>
      </c>
      <c r="M126">
        <f t="shared" si="30"/>
        <v>-14.627605883376715</v>
      </c>
      <c r="N126">
        <f t="shared" si="30"/>
        <v>33.418975884493634</v>
      </c>
      <c r="O126">
        <f t="shared" si="30"/>
        <v>-303.56348799600636</v>
      </c>
      <c r="P126">
        <f t="shared" si="30"/>
        <v>-86.161248303135849</v>
      </c>
      <c r="Q126">
        <f t="shared" si="30"/>
        <v>-39.127312197604077</v>
      </c>
      <c r="R126">
        <f t="shared" si="30"/>
        <v>41.343875519861186</v>
      </c>
      <c r="S126">
        <f t="shared" si="30"/>
        <v>-9319.1724481785532</v>
      </c>
      <c r="T126">
        <f t="shared" si="30"/>
        <v>3666132.5445848024</v>
      </c>
      <c r="U126">
        <f t="shared" si="30"/>
        <v>-401690.03765974415</v>
      </c>
      <c r="V126">
        <f t="shared" si="30"/>
        <v>-708.44539529813414</v>
      </c>
      <c r="W126">
        <f t="shared" si="30"/>
        <v>-0.18647382949015545</v>
      </c>
      <c r="X126">
        <f t="shared" si="30"/>
        <v>-2499622.1309617236</v>
      </c>
      <c r="Y126">
        <f t="shared" si="30"/>
        <v>1462273.0842571582</v>
      </c>
      <c r="Z126">
        <f t="shared" si="30"/>
        <v>2340.8462826143405</v>
      </c>
      <c r="AA126">
        <f t="shared" si="30"/>
        <v>349.41289042407834</v>
      </c>
      <c r="AB126">
        <f t="shared" si="30"/>
        <v>0.71324368185678721</v>
      </c>
      <c r="AC126">
        <f t="shared" si="30"/>
        <v>1.0475170896210331</v>
      </c>
      <c r="AD126">
        <f t="shared" si="30"/>
        <v>0.16252390920649448</v>
      </c>
      <c r="AE126">
        <f t="shared" si="30"/>
        <v>10.033136557491876</v>
      </c>
      <c r="AF126">
        <f t="shared" si="30"/>
        <v>-0.52562826044658717</v>
      </c>
      <c r="AG126">
        <f t="shared" si="30"/>
        <v>-0.41723885500427849</v>
      </c>
      <c r="AH126">
        <f t="shared" si="30"/>
        <v>0.13914416145890787</v>
      </c>
      <c r="AI126">
        <f t="shared" si="30"/>
        <v>0.31032429794477145</v>
      </c>
      <c r="AJ126">
        <f t="shared" si="30"/>
        <v>-4.8504979391607383</v>
      </c>
      <c r="AK126">
        <f t="shared" si="30"/>
        <v>-6.343812074123516</v>
      </c>
      <c r="AL126">
        <f t="shared" si="30"/>
        <v>-0.93246313983064033</v>
      </c>
      <c r="AM126">
        <f t="shared" si="30"/>
        <v>-13.91493519201031</v>
      </c>
      <c r="AN126">
        <f t="shared" si="30"/>
        <v>-20.164982423018753</v>
      </c>
      <c r="AO126">
        <f t="shared" si="30"/>
        <v>-8.1208710459435878</v>
      </c>
      <c r="AP126">
        <f t="shared" si="30"/>
        <v>264.88291345055177</v>
      </c>
      <c r="AQ126">
        <f t="shared" si="30"/>
        <v>1.3163004915751007E-2</v>
      </c>
    </row>
    <row r="127" spans="1:43">
      <c r="A127" t="s">
        <v>217</v>
      </c>
      <c r="B127">
        <f t="shared" ref="B127:AQ127" si="31">B81-B35</f>
        <v>0.80806297786811254</v>
      </c>
      <c r="C127">
        <f t="shared" si="31"/>
        <v>-7.4418056195033637</v>
      </c>
      <c r="D127">
        <f t="shared" si="31"/>
        <v>2.3353891422427395</v>
      </c>
      <c r="E127">
        <f t="shared" si="31"/>
        <v>3.6104580660610154E-2</v>
      </c>
      <c r="F127">
        <f t="shared" si="31"/>
        <v>6.0365150259134123E-2</v>
      </c>
      <c r="G127">
        <f t="shared" si="31"/>
        <v>8.8654565500101146E-2</v>
      </c>
      <c r="H127">
        <f t="shared" si="31"/>
        <v>-195167.81629465069</v>
      </c>
      <c r="I127">
        <f t="shared" si="31"/>
        <v>21791.463950739169</v>
      </c>
      <c r="J127">
        <f t="shared" si="31"/>
        <v>-0.49113243529912792</v>
      </c>
      <c r="K127">
        <f t="shared" si="31"/>
        <v>-1.1894017034456117</v>
      </c>
      <c r="L127">
        <f t="shared" si="31"/>
        <v>-2.1146503092144449</v>
      </c>
      <c r="M127">
        <f t="shared" si="31"/>
        <v>-1.1291709980690292</v>
      </c>
      <c r="N127">
        <f t="shared" si="31"/>
        <v>2.1762788111857296</v>
      </c>
      <c r="O127">
        <f t="shared" si="31"/>
        <v>-25.207973306669242</v>
      </c>
      <c r="P127">
        <f t="shared" si="31"/>
        <v>-7.1754956167572495</v>
      </c>
      <c r="Q127">
        <f t="shared" si="31"/>
        <v>-3.0122666703344012</v>
      </c>
      <c r="R127">
        <f t="shared" si="31"/>
        <v>3.4497797966513799</v>
      </c>
      <c r="S127">
        <f t="shared" si="31"/>
        <v>-693.17828708598176</v>
      </c>
      <c r="T127">
        <f t="shared" si="31"/>
        <v>287710.18515781732</v>
      </c>
      <c r="U127">
        <f t="shared" si="31"/>
        <v>-31224.526497103252</v>
      </c>
      <c r="V127">
        <f t="shared" si="31"/>
        <v>-631.23461454698463</v>
      </c>
      <c r="W127">
        <f t="shared" si="31"/>
        <v>-5.7207629820355595E-3</v>
      </c>
      <c r="X127">
        <f t="shared" si="31"/>
        <v>-195860.10444013236</v>
      </c>
      <c r="Y127">
        <f t="shared" si="31"/>
        <v>114075.24249811973</v>
      </c>
      <c r="Z127">
        <f t="shared" si="31"/>
        <v>182.63004768105037</v>
      </c>
      <c r="AA127">
        <f t="shared" si="31"/>
        <v>27.301619263697752</v>
      </c>
      <c r="AB127">
        <f t="shared" si="31"/>
        <v>5.7438921254115524E-2</v>
      </c>
      <c r="AC127">
        <f t="shared" si="31"/>
        <v>8.7297375608987413E-2</v>
      </c>
      <c r="AD127">
        <f t="shared" si="31"/>
        <v>1.4526735852564567E-2</v>
      </c>
      <c r="AE127">
        <f t="shared" si="31"/>
        <v>0.80374095484365526</v>
      </c>
      <c r="AF127">
        <f t="shared" si="31"/>
        <v>-4.2902029093973851E-2</v>
      </c>
      <c r="AG127">
        <f t="shared" si="31"/>
        <v>6.1557071026635546E-3</v>
      </c>
      <c r="AH127">
        <f t="shared" si="31"/>
        <v>8.9035453440380937E-3</v>
      </c>
      <c r="AI127">
        <f t="shared" si="31"/>
        <v>1.8434508590472767E-2</v>
      </c>
      <c r="AJ127">
        <f t="shared" si="31"/>
        <v>-0.38096495185223073</v>
      </c>
      <c r="AK127">
        <f t="shared" si="31"/>
        <v>-0.49269524294692518</v>
      </c>
      <c r="AL127">
        <f t="shared" si="31"/>
        <v>-1.8561264349087558E-2</v>
      </c>
      <c r="AM127">
        <f t="shared" si="31"/>
        <v>-1.0777375283377328</v>
      </c>
      <c r="AN127">
        <f t="shared" si="31"/>
        <v>-1.5733191166154614</v>
      </c>
      <c r="AO127">
        <f t="shared" si="31"/>
        <v>-0.63358202423657184</v>
      </c>
      <c r="AP127">
        <f t="shared" si="31"/>
        <v>19.481208928692993</v>
      </c>
      <c r="AQ127">
        <f t="shared" si="31"/>
        <v>1.0783281683624619E-3</v>
      </c>
    </row>
    <row r="128" spans="1:43">
      <c r="A128" t="s">
        <v>221</v>
      </c>
      <c r="B128">
        <f t="shared" ref="B128:AQ128" si="32">B82-B36</f>
        <v>16.306843057824302</v>
      </c>
      <c r="C128">
        <f t="shared" si="32"/>
        <v>-148.91249084459017</v>
      </c>
      <c r="D128">
        <f t="shared" si="32"/>
        <v>49.368453011598412</v>
      </c>
      <c r="E128">
        <f t="shared" si="32"/>
        <v>0.79170344670610582</v>
      </c>
      <c r="F128">
        <f t="shared" si="32"/>
        <v>1.2890624163397482</v>
      </c>
      <c r="G128">
        <f t="shared" si="32"/>
        <v>1.2839646507268385</v>
      </c>
      <c r="H128">
        <f t="shared" si="32"/>
        <v>-4088737.8412212222</v>
      </c>
      <c r="I128">
        <f t="shared" si="32"/>
        <v>447019.253980576</v>
      </c>
      <c r="J128">
        <f t="shared" si="32"/>
        <v>-10.363087404886835</v>
      </c>
      <c r="K128">
        <f t="shared" si="32"/>
        <v>-25.077881229995125</v>
      </c>
      <c r="L128">
        <f t="shared" si="32"/>
        <v>-45.8055989878521</v>
      </c>
      <c r="M128">
        <f t="shared" si="32"/>
        <v>-24.047331768773212</v>
      </c>
      <c r="N128">
        <f t="shared" si="32"/>
        <v>56.111108126474591</v>
      </c>
      <c r="O128">
        <f t="shared" si="32"/>
        <v>-496.57214221164446</v>
      </c>
      <c r="P128">
        <f t="shared" si="32"/>
        <v>-140.93783433162272</v>
      </c>
      <c r="Q128">
        <f t="shared" si="32"/>
        <v>-64.381654113000778</v>
      </c>
      <c r="R128">
        <f t="shared" si="32"/>
        <v>67.569859825202442</v>
      </c>
      <c r="S128">
        <f t="shared" si="32"/>
        <v>-15279.066596779901</v>
      </c>
      <c r="T128">
        <f t="shared" si="32"/>
        <v>6019925.8274500417</v>
      </c>
      <c r="U128">
        <f t="shared" si="32"/>
        <v>-660185.40043991886</v>
      </c>
      <c r="V128">
        <f t="shared" si="32"/>
        <v>-703.5314186595034</v>
      </c>
      <c r="W128">
        <f t="shared" si="32"/>
        <v>-0.32536692367341347</v>
      </c>
      <c r="X128">
        <f t="shared" si="32"/>
        <v>-4105229.3707124786</v>
      </c>
      <c r="Y128">
        <f t="shared" si="32"/>
        <v>2403190.6050027893</v>
      </c>
      <c r="Z128">
        <f t="shared" si="32"/>
        <v>3846.0046761048284</v>
      </c>
      <c r="AA128">
        <f t="shared" si="32"/>
        <v>573.97032501870376</v>
      </c>
      <c r="AB128">
        <f t="shared" si="32"/>
        <v>1.1653639893973555</v>
      </c>
      <c r="AC128">
        <f t="shared" si="32"/>
        <v>1.7164354979409417</v>
      </c>
      <c r="AD128">
        <f t="shared" si="32"/>
        <v>0.26474770409177784</v>
      </c>
      <c r="AE128">
        <f t="shared" si="32"/>
        <v>16.393008493352973</v>
      </c>
      <c r="AF128">
        <f t="shared" si="32"/>
        <v>-0.85986181476681323</v>
      </c>
      <c r="AG128">
        <f t="shared" si="32"/>
        <v>-0.69807779030176476</v>
      </c>
      <c r="AH128">
        <f t="shared" si="32"/>
        <v>0.23890433005266853</v>
      </c>
      <c r="AI128">
        <f t="shared" si="32"/>
        <v>0.50690023232893244</v>
      </c>
      <c r="AJ128">
        <f t="shared" si="32"/>
        <v>-7.9642370027453531</v>
      </c>
      <c r="AK128">
        <f t="shared" si="32"/>
        <v>-10.421357155473572</v>
      </c>
      <c r="AL128">
        <f t="shared" si="32"/>
        <v>-1.5893604167301016</v>
      </c>
      <c r="AM128">
        <f t="shared" si="32"/>
        <v>-22.866770330238911</v>
      </c>
      <c r="AN128">
        <f t="shared" si="32"/>
        <v>-33.128454262981336</v>
      </c>
      <c r="AO128">
        <f t="shared" si="32"/>
        <v>-13.346485450977973</v>
      </c>
      <c r="AP128">
        <f t="shared" si="32"/>
        <v>438.09075955261471</v>
      </c>
      <c r="AQ128">
        <f t="shared" si="32"/>
        <v>2.1557528853418211E-2</v>
      </c>
    </row>
    <row r="129" spans="1:43">
      <c r="A129" t="s">
        <v>225</v>
      </c>
      <c r="B129">
        <f t="shared" ref="B129:AQ129" si="33">B83-B37</f>
        <v>2.0069294213996556</v>
      </c>
      <c r="C129">
        <f t="shared" si="33"/>
        <v>-18.373728055710323</v>
      </c>
      <c r="D129">
        <f t="shared" si="33"/>
        <v>6.0369394052679795</v>
      </c>
      <c r="E129">
        <f t="shared" si="33"/>
        <v>9.7311657099841603E-2</v>
      </c>
      <c r="F129">
        <f t="shared" si="33"/>
        <v>0.15699770446562469</v>
      </c>
      <c r="G129">
        <f t="shared" si="33"/>
        <v>0.16861296115296986</v>
      </c>
      <c r="H129">
        <f t="shared" si="33"/>
        <v>-500745.9869473307</v>
      </c>
      <c r="I129">
        <f t="shared" si="33"/>
        <v>54933.598181963418</v>
      </c>
      <c r="J129">
        <f t="shared" si="33"/>
        <v>-1.2675589267035277</v>
      </c>
      <c r="K129">
        <f t="shared" si="33"/>
        <v>-3.0679795562561072</v>
      </c>
      <c r="L129">
        <f t="shared" si="33"/>
        <v>-5.5800921330596642</v>
      </c>
      <c r="M129">
        <f t="shared" si="33"/>
        <v>-2.9395029278061213</v>
      </c>
      <c r="N129">
        <f t="shared" si="33"/>
        <v>6.6017076821780085</v>
      </c>
      <c r="O129">
        <f t="shared" si="33"/>
        <v>-61.431082901040313</v>
      </c>
      <c r="P129">
        <f t="shared" si="33"/>
        <v>-17.444938778618077</v>
      </c>
      <c r="Q129">
        <f t="shared" si="33"/>
        <v>-7.8660792460588782</v>
      </c>
      <c r="R129">
        <f t="shared" si="33"/>
        <v>8.3722988452965144</v>
      </c>
      <c r="S129">
        <f t="shared" si="33"/>
        <v>-1854.9786984198201</v>
      </c>
      <c r="T129">
        <f t="shared" si="33"/>
        <v>737432.39517517714</v>
      </c>
      <c r="U129">
        <f t="shared" si="33"/>
        <v>-80726.584169630019</v>
      </c>
      <c r="V129">
        <f t="shared" si="33"/>
        <v>-345.65542792220816</v>
      </c>
      <c r="W129">
        <f t="shared" si="33"/>
        <v>-3.4805142735414005E-2</v>
      </c>
      <c r="X129">
        <f t="shared" si="33"/>
        <v>-502726.80802377465</v>
      </c>
      <c r="Y129">
        <f t="shared" si="33"/>
        <v>294034.08247808518</v>
      </c>
      <c r="Z129">
        <f t="shared" si="33"/>
        <v>470.60092789892366</v>
      </c>
      <c r="AA129">
        <f t="shared" si="33"/>
        <v>70.255139052164125</v>
      </c>
      <c r="AB129">
        <f t="shared" si="33"/>
        <v>0.14411072757747054</v>
      </c>
      <c r="AC129">
        <f t="shared" si="33"/>
        <v>0.21170293742389507</v>
      </c>
      <c r="AD129">
        <f t="shared" si="33"/>
        <v>3.2424170540246482E-2</v>
      </c>
      <c r="AE129">
        <f t="shared" si="33"/>
        <v>2.0134508168389096</v>
      </c>
      <c r="AF129">
        <f t="shared" si="33"/>
        <v>-0.10655863483360274</v>
      </c>
      <c r="AG129">
        <f t="shared" si="33"/>
        <v>-8.46446094523398E-2</v>
      </c>
      <c r="AH129">
        <f t="shared" si="33"/>
        <v>2.7808997197723211E-2</v>
      </c>
      <c r="AI129">
        <f t="shared" si="33"/>
        <v>6.3489465359477304E-2</v>
      </c>
      <c r="AJ129">
        <f t="shared" si="33"/>
        <v>-0.97309772605980627</v>
      </c>
      <c r="AK129">
        <f t="shared" si="33"/>
        <v>-1.2753953779293956</v>
      </c>
      <c r="AL129">
        <f t="shared" si="33"/>
        <v>-0.17376420586655134</v>
      </c>
      <c r="AM129">
        <f t="shared" si="33"/>
        <v>-2.7977373984533958</v>
      </c>
      <c r="AN129">
        <f t="shared" si="33"/>
        <v>-4.053918888742821</v>
      </c>
      <c r="AO129">
        <f t="shared" si="33"/>
        <v>-1.6327534010446865</v>
      </c>
      <c r="AP129">
        <f t="shared" si="33"/>
        <v>52.999776954974763</v>
      </c>
      <c r="AQ129">
        <f t="shared" si="33"/>
        <v>2.6603123549359693E-3</v>
      </c>
    </row>
    <row r="130" spans="1:43">
      <c r="A130" t="s">
        <v>229</v>
      </c>
      <c r="B130">
        <f t="shared" ref="B130:AQ130" si="34">B84-B38</f>
        <v>-2.7460225355072603</v>
      </c>
      <c r="C130">
        <f t="shared" si="34"/>
        <v>25.107595253806444</v>
      </c>
      <c r="D130">
        <f t="shared" si="34"/>
        <v>-8.3884107452224921</v>
      </c>
      <c r="E130">
        <f t="shared" si="34"/>
        <v>-0.12688640466218895</v>
      </c>
      <c r="F130">
        <f t="shared" si="34"/>
        <v>-0.21316781452979611</v>
      </c>
      <c r="G130">
        <f t="shared" si="34"/>
        <v>-0.20387580320928286</v>
      </c>
      <c r="H130">
        <f t="shared" si="34"/>
        <v>696123.55264772009</v>
      </c>
      <c r="I130">
        <f t="shared" si="34"/>
        <v>-75826.099983620152</v>
      </c>
      <c r="J130">
        <f t="shared" si="34"/>
        <v>1.7552672555374733</v>
      </c>
      <c r="K130">
        <f t="shared" si="34"/>
        <v>4.2604504196290787</v>
      </c>
      <c r="L130">
        <f t="shared" si="34"/>
        <v>7.8227988932575325</v>
      </c>
      <c r="M130">
        <f t="shared" si="34"/>
        <v>4.0978051231443215</v>
      </c>
      <c r="N130">
        <f t="shared" si="34"/>
        <v>-8.6020396785138278</v>
      </c>
      <c r="O130">
        <f t="shared" si="34"/>
        <v>83.445456655725778</v>
      </c>
      <c r="P130">
        <f t="shared" si="34"/>
        <v>23.716514396385058</v>
      </c>
      <c r="Q130">
        <f t="shared" si="34"/>
        <v>11.179368215118563</v>
      </c>
      <c r="R130">
        <f t="shared" si="34"/>
        <v>-11.61997729228394</v>
      </c>
      <c r="S130">
        <f t="shared" si="34"/>
        <v>2586.4731168645126</v>
      </c>
      <c r="T130">
        <f t="shared" si="34"/>
        <v>-1025294.6546923778</v>
      </c>
      <c r="U130">
        <f t="shared" si="34"/>
        <v>112141.99541296478</v>
      </c>
      <c r="V130">
        <f t="shared" si="34"/>
        <v>262.84880959970405</v>
      </c>
      <c r="W130">
        <f t="shared" si="34"/>
        <v>3.7895002268857385E-2</v>
      </c>
      <c r="X130">
        <f t="shared" si="34"/>
        <v>698926.50862642424</v>
      </c>
      <c r="Y130">
        <f t="shared" si="34"/>
        <v>-408920.71147820057</v>
      </c>
      <c r="Z130">
        <f t="shared" si="34"/>
        <v>-653.91723021095368</v>
      </c>
      <c r="AA130">
        <f t="shared" si="34"/>
        <v>-97.792544744642427</v>
      </c>
      <c r="AB130">
        <f t="shared" si="34"/>
        <v>-0.1922889821371333</v>
      </c>
      <c r="AC130">
        <f t="shared" si="34"/>
        <v>-0.28055532047572063</v>
      </c>
      <c r="AD130">
        <f t="shared" si="34"/>
        <v>-3.829361537494369E-2</v>
      </c>
      <c r="AE130">
        <f t="shared" si="34"/>
        <v>-2.7649609157877442</v>
      </c>
      <c r="AF130">
        <f t="shared" si="34"/>
        <v>0.14814732031115996</v>
      </c>
      <c r="AG130">
        <f t="shared" si="34"/>
        <v>0.12394143093824633</v>
      </c>
      <c r="AH130">
        <f t="shared" si="34"/>
        <v>-1.4340054742931971E-2</v>
      </c>
      <c r="AI130">
        <f t="shared" si="34"/>
        <v>-6.3399376445733874E-2</v>
      </c>
      <c r="AJ130">
        <f t="shared" si="34"/>
        <v>1.4368928037689463</v>
      </c>
      <c r="AK130">
        <f t="shared" si="34"/>
        <v>1.7837071645807498</v>
      </c>
      <c r="AL130">
        <f t="shared" si="34"/>
        <v>0.28375579202320439</v>
      </c>
      <c r="AM130">
        <f t="shared" si="34"/>
        <v>3.9139581385407527</v>
      </c>
      <c r="AN130">
        <f t="shared" si="34"/>
        <v>5.6364739096063392</v>
      </c>
      <c r="AO130">
        <f t="shared" si="34"/>
        <v>2.2706281485958679</v>
      </c>
      <c r="AP130">
        <f t="shared" si="34"/>
        <v>-73.83108931886224</v>
      </c>
      <c r="AQ130">
        <f t="shared" si="34"/>
        <v>-3.6341065892206339E-3</v>
      </c>
    </row>
    <row r="131" spans="1:43">
      <c r="A131" t="s">
        <v>233</v>
      </c>
      <c r="B131">
        <f t="shared" ref="B131:AQ131" si="35">B85-B39</f>
        <v>1.3084105943701323</v>
      </c>
      <c r="C131">
        <f t="shared" si="35"/>
        <v>-11.543573347606008</v>
      </c>
      <c r="D131">
        <f t="shared" si="35"/>
        <v>3.8404056246010385</v>
      </c>
      <c r="E131">
        <f t="shared" si="35"/>
        <v>6.3932288605756643E-2</v>
      </c>
      <c r="F131">
        <f t="shared" si="35"/>
        <v>0.10635930669224319</v>
      </c>
      <c r="G131">
        <f t="shared" si="35"/>
        <v>9.2338370066272102E-2</v>
      </c>
      <c r="H131">
        <f t="shared" si="35"/>
        <v>-317398.15723959717</v>
      </c>
      <c r="I131">
        <f t="shared" si="35"/>
        <v>34629.659706957034</v>
      </c>
      <c r="J131">
        <f t="shared" si="35"/>
        <v>-0.81035630560347405</v>
      </c>
      <c r="K131">
        <f t="shared" si="35"/>
        <v>-1.9478590577747763</v>
      </c>
      <c r="L131">
        <f t="shared" si="35"/>
        <v>-3.5705199908554457</v>
      </c>
      <c r="M131">
        <f t="shared" si="35"/>
        <v>-1.8657153432262927</v>
      </c>
      <c r="N131">
        <f t="shared" si="35"/>
        <v>6.1233528119198999</v>
      </c>
      <c r="O131">
        <f t="shared" si="35"/>
        <v>-38.659563643097314</v>
      </c>
      <c r="P131">
        <f t="shared" si="35"/>
        <v>-10.873309184051827</v>
      </c>
      <c r="Q131">
        <f t="shared" si="35"/>
        <v>-4.7992649836862213</v>
      </c>
      <c r="R131">
        <f t="shared" si="35"/>
        <v>5.0090549640368689</v>
      </c>
      <c r="S131">
        <f t="shared" si="35"/>
        <v>-1399.5285561360981</v>
      </c>
      <c r="T131">
        <f t="shared" si="35"/>
        <v>467038.51700169576</v>
      </c>
      <c r="U131">
        <f t="shared" si="35"/>
        <v>-51381.220279535301</v>
      </c>
      <c r="V131">
        <f t="shared" si="35"/>
        <v>1304.4787179205177</v>
      </c>
      <c r="W131">
        <f t="shared" si="35"/>
        <v>-5.7324257099945111E-2</v>
      </c>
      <c r="X131">
        <f t="shared" si="35"/>
        <v>-319059.67102781532</v>
      </c>
      <c r="Y131">
        <f t="shared" si="35"/>
        <v>186265.9694985165</v>
      </c>
      <c r="Z131">
        <f t="shared" si="35"/>
        <v>299.05908593075162</v>
      </c>
      <c r="AA131">
        <f t="shared" si="35"/>
        <v>44.540322220848076</v>
      </c>
      <c r="AB131">
        <f t="shared" si="35"/>
        <v>8.6986081180218486E-2</v>
      </c>
      <c r="AC131">
        <f t="shared" si="35"/>
        <v>0.13293242115849063</v>
      </c>
      <c r="AD131">
        <f t="shared" si="35"/>
        <v>3.2129174052765296E-2</v>
      </c>
      <c r="AE131">
        <f t="shared" si="35"/>
        <v>1.3252874480146726</v>
      </c>
      <c r="AF131">
        <f t="shared" si="35"/>
        <v>-5.8977377336725791E-2</v>
      </c>
      <c r="AG131">
        <f t="shared" si="35"/>
        <v>3.3291090395024807E-2</v>
      </c>
      <c r="AH131">
        <f t="shared" si="35"/>
        <v>7.2895608022584671E-2</v>
      </c>
      <c r="AI131">
        <f t="shared" si="35"/>
        <v>0.13388175414399128</v>
      </c>
      <c r="AJ131">
        <f t="shared" si="35"/>
        <v>-0.57649454225314578</v>
      </c>
      <c r="AK131">
        <f t="shared" si="35"/>
        <v>-0.77798926533587043</v>
      </c>
      <c r="AL131">
        <f t="shared" si="35"/>
        <v>-0.26492418798091455</v>
      </c>
      <c r="AM131">
        <f t="shared" si="35"/>
        <v>-1.7460055976064091</v>
      </c>
      <c r="AN131">
        <f t="shared" si="35"/>
        <v>-2.5641414562020124</v>
      </c>
      <c r="AO131">
        <f t="shared" si="35"/>
        <v>-1.0184684334759238</v>
      </c>
      <c r="AP131">
        <f t="shared" si="35"/>
        <v>34.826407484106284</v>
      </c>
      <c r="AQ131">
        <f t="shared" si="35"/>
        <v>1.6710899978938857E-3</v>
      </c>
    </row>
    <row r="132" spans="1:43">
      <c r="A132" t="s">
        <v>240</v>
      </c>
      <c r="B132">
        <f t="shared" ref="B132:AQ132" si="36">B86-B40</f>
        <v>23.46690014497165</v>
      </c>
      <c r="C132">
        <f t="shared" si="36"/>
        <v>-214.67436046278408</v>
      </c>
      <c r="D132">
        <f t="shared" si="36"/>
        <v>71.163624240239798</v>
      </c>
      <c r="E132">
        <f t="shared" si="36"/>
        <v>1.1371993522093524</v>
      </c>
      <c r="F132">
        <f t="shared" si="36"/>
        <v>1.8544210385061999</v>
      </c>
      <c r="G132">
        <f t="shared" si="36"/>
        <v>1.8530275723676364</v>
      </c>
      <c r="H132">
        <f t="shared" si="36"/>
        <v>-5886941.3832089351</v>
      </c>
      <c r="I132">
        <f t="shared" si="36"/>
        <v>643957.56717717391</v>
      </c>
      <c r="J132">
        <f t="shared" si="36"/>
        <v>-14.929867869758956</v>
      </c>
      <c r="K132">
        <f t="shared" si="36"/>
        <v>-36.145190226919141</v>
      </c>
      <c r="L132">
        <f t="shared" si="36"/>
        <v>-65.979878791117585</v>
      </c>
      <c r="M132">
        <f t="shared" si="36"/>
        <v>-34.649766590133446</v>
      </c>
      <c r="N132">
        <f t="shared" si="36"/>
        <v>80.837110541930116</v>
      </c>
      <c r="O132">
        <f t="shared" si="36"/>
        <v>-715.14475009275793</v>
      </c>
      <c r="P132">
        <f t="shared" si="36"/>
        <v>-203.2488687507948</v>
      </c>
      <c r="Q132">
        <f t="shared" si="36"/>
        <v>-92.73110976969545</v>
      </c>
      <c r="R132">
        <f t="shared" si="36"/>
        <v>97.339605330139406</v>
      </c>
      <c r="S132">
        <f t="shared" si="36"/>
        <v>-21165.214398999291</v>
      </c>
      <c r="T132">
        <f t="shared" si="36"/>
        <v>8664946.0328638721</v>
      </c>
      <c r="U132">
        <f t="shared" si="36"/>
        <v>-951635.63644965028</v>
      </c>
      <c r="V132">
        <f t="shared" si="36"/>
        <v>-5174.9574280729548</v>
      </c>
      <c r="W132">
        <f t="shared" si="36"/>
        <v>-0.46750060036598812</v>
      </c>
      <c r="X132">
        <f t="shared" si="36"/>
        <v>-5909035.2280940767</v>
      </c>
      <c r="Y132">
        <f t="shared" si="36"/>
        <v>3465049.5041436977</v>
      </c>
      <c r="Z132">
        <f t="shared" si="36"/>
        <v>5540.9909954716422</v>
      </c>
      <c r="AA132">
        <f t="shared" si="36"/>
        <v>826.42426583340205</v>
      </c>
      <c r="AB132">
        <f t="shared" si="36"/>
        <v>1.6769463099929329</v>
      </c>
      <c r="AC132">
        <f t="shared" si="36"/>
        <v>2.4703292623985487</v>
      </c>
      <c r="AD132">
        <f t="shared" si="36"/>
        <v>0.38121024898392242</v>
      </c>
      <c r="AE132">
        <f t="shared" si="36"/>
        <v>23.58949756687025</v>
      </c>
      <c r="AF132">
        <f t="shared" si="36"/>
        <v>-1.2391083245312333</v>
      </c>
      <c r="AG132">
        <f t="shared" si="36"/>
        <v>-1.0264940717131343</v>
      </c>
      <c r="AH132">
        <f t="shared" si="36"/>
        <v>0.31806017131350695</v>
      </c>
      <c r="AI132">
        <f t="shared" si="36"/>
        <v>0.73355309201608176</v>
      </c>
      <c r="AJ132">
        <f t="shared" si="36"/>
        <v>-11.472721040144208</v>
      </c>
      <c r="AK132">
        <f t="shared" si="36"/>
        <v>-15.01642754004031</v>
      </c>
      <c r="AL132">
        <f t="shared" si="36"/>
        <v>-1.4661992411494027</v>
      </c>
      <c r="AM132">
        <f t="shared" si="36"/>
        <v>-32.961043873709421</v>
      </c>
      <c r="AN132">
        <f t="shared" si="36"/>
        <v>-47.73030747228853</v>
      </c>
      <c r="AO132">
        <f t="shared" si="36"/>
        <v>-19.236072452902395</v>
      </c>
      <c r="AP132">
        <f t="shared" si="36"/>
        <v>636.48715860823961</v>
      </c>
      <c r="AQ132">
        <f t="shared" si="36"/>
        <v>3.1077851282113274E-2</v>
      </c>
    </row>
    <row r="133" spans="1:43">
      <c r="A133" t="s">
        <v>250</v>
      </c>
      <c r="B133">
        <f t="shared" ref="B133:AQ133" si="37">B87-B41</f>
        <v>3.6993134717812827E-2</v>
      </c>
      <c r="C133">
        <f t="shared" si="37"/>
        <v>-0.33930041535002342</v>
      </c>
      <c r="D133">
        <f t="shared" si="37"/>
        <v>0.11278600049600081</v>
      </c>
      <c r="E133">
        <f t="shared" si="37"/>
        <v>1.7815778411461309E-3</v>
      </c>
      <c r="F133">
        <f t="shared" si="37"/>
        <v>2.9245614939760779E-3</v>
      </c>
      <c r="G133">
        <f t="shared" si="37"/>
        <v>2.8887993371414919E-3</v>
      </c>
      <c r="H133">
        <f t="shared" si="37"/>
        <v>-9345.6193995842477</v>
      </c>
      <c r="I133">
        <f t="shared" si="37"/>
        <v>1020.471948268452</v>
      </c>
      <c r="J133">
        <f t="shared" si="37"/>
        <v>-2.3657946540623979E-2</v>
      </c>
      <c r="K133">
        <f t="shared" si="37"/>
        <v>-5.7311348222785906E-2</v>
      </c>
      <c r="L133">
        <f t="shared" si="37"/>
        <v>-0.10480578355616689</v>
      </c>
      <c r="M133">
        <f t="shared" si="37"/>
        <v>-5.4978721368241591E-2</v>
      </c>
      <c r="N133">
        <f t="shared" si="37"/>
        <v>0.12364506891190696</v>
      </c>
      <c r="O133">
        <f t="shared" si="37"/>
        <v>-1.1302886191906734</v>
      </c>
      <c r="P133">
        <f t="shared" si="37"/>
        <v>-0.32088258639424577</v>
      </c>
      <c r="Q133">
        <f t="shared" si="37"/>
        <v>-0.1480954658081699</v>
      </c>
      <c r="R133">
        <f t="shared" si="37"/>
        <v>0.1547008954385517</v>
      </c>
      <c r="S133">
        <f t="shared" si="37"/>
        <v>-34.977472543447533</v>
      </c>
      <c r="T133">
        <f t="shared" si="37"/>
        <v>13761.667942269669</v>
      </c>
      <c r="U133">
        <f t="shared" si="37"/>
        <v>-1508.1397748963027</v>
      </c>
      <c r="V133">
        <f t="shared" si="37"/>
        <v>-1.3383104917274564</v>
      </c>
      <c r="W133">
        <f t="shared" si="37"/>
        <v>-6.7983988210155619E-4</v>
      </c>
      <c r="X133">
        <f t="shared" si="37"/>
        <v>-9383.6840078255227</v>
      </c>
      <c r="Y133">
        <f t="shared" si="37"/>
        <v>5491.6201946643923</v>
      </c>
      <c r="Z133">
        <f t="shared" si="37"/>
        <v>8.7878722052618077</v>
      </c>
      <c r="AA133">
        <f t="shared" si="37"/>
        <v>1.312221978470786</v>
      </c>
      <c r="AB133">
        <f t="shared" si="37"/>
        <v>2.6610273478681807E-3</v>
      </c>
      <c r="AC133">
        <f t="shared" si="37"/>
        <v>3.8785920921540549E-3</v>
      </c>
      <c r="AD133">
        <f t="shared" si="37"/>
        <v>5.997728543774318E-4</v>
      </c>
      <c r="AE133">
        <f t="shared" si="37"/>
        <v>3.819262188130846E-2</v>
      </c>
      <c r="AF133">
        <f t="shared" si="37"/>
        <v>-1.9521379599760681E-3</v>
      </c>
      <c r="AG133">
        <f t="shared" si="37"/>
        <v>-1.6029931013744104E-3</v>
      </c>
      <c r="AH133">
        <f t="shared" si="37"/>
        <v>4.6316706584624155E-4</v>
      </c>
      <c r="AI133">
        <f t="shared" si="37"/>
        <v>1.1306076249619509E-3</v>
      </c>
      <c r="AJ133">
        <f t="shared" si="37"/>
        <v>-1.6359072599056716E-2</v>
      </c>
      <c r="AK133">
        <f t="shared" si="37"/>
        <v>-2.3843243600191029E-2</v>
      </c>
      <c r="AL133">
        <f t="shared" si="37"/>
        <v>-3.9364823143127796E-3</v>
      </c>
      <c r="AM133">
        <f t="shared" si="37"/>
        <v>-5.2322943734483873E-2</v>
      </c>
      <c r="AN133">
        <f t="shared" si="37"/>
        <v>-7.5710117281587053E-2</v>
      </c>
      <c r="AO133">
        <f t="shared" si="37"/>
        <v>-3.0490914655222585E-2</v>
      </c>
      <c r="AP133">
        <f t="shared" si="37"/>
        <v>0.99866436061974573</v>
      </c>
      <c r="AQ133">
        <f t="shared" si="37"/>
        <v>4.9116548694822693E-5</v>
      </c>
    </row>
    <row r="134" spans="1:43">
      <c r="A134" t="s">
        <v>254</v>
      </c>
      <c r="B134">
        <f t="shared" ref="B134:AQ134" si="38">B88-B42</f>
        <v>-1.9841048977290377E-2</v>
      </c>
      <c r="C134">
        <f t="shared" si="38"/>
        <v>0.18154649646784257</v>
      </c>
      <c r="D134">
        <f t="shared" si="38"/>
        <v>-6.0177730354670528E-2</v>
      </c>
      <c r="E134">
        <f t="shared" si="38"/>
        <v>-9.6151350793106482E-4</v>
      </c>
      <c r="F134">
        <f t="shared" si="38"/>
        <v>-1.5680567105202932E-3</v>
      </c>
      <c r="G134">
        <f t="shared" si="38"/>
        <v>-1.5667721052206513E-3</v>
      </c>
      <c r="H134">
        <f t="shared" si="38"/>
        <v>4976.9348286681661</v>
      </c>
      <c r="I134">
        <f t="shared" si="38"/>
        <v>-544.48684048676307</v>
      </c>
      <c r="J134">
        <f t="shared" si="38"/>
        <v>1.2623494660894106E-2</v>
      </c>
      <c r="K134">
        <f t="shared" si="38"/>
        <v>3.0565444375141245E-2</v>
      </c>
      <c r="L134">
        <f t="shared" si="38"/>
        <v>5.5783184277885728E-2</v>
      </c>
      <c r="M134">
        <f t="shared" si="38"/>
        <v>2.9296815986748194E-2</v>
      </c>
      <c r="N134">
        <f t="shared" si="38"/>
        <v>-6.8318607529231218E-2</v>
      </c>
      <c r="O134">
        <f t="shared" si="38"/>
        <v>0.60466350460914364</v>
      </c>
      <c r="P134">
        <f t="shared" si="38"/>
        <v>0.17190042888881063</v>
      </c>
      <c r="Q134">
        <f t="shared" si="38"/>
        <v>7.8410143129833298E-2</v>
      </c>
      <c r="R134">
        <f t="shared" si="38"/>
        <v>-8.2306320632184779E-2</v>
      </c>
      <c r="S134">
        <f t="shared" si="38"/>
        <v>17.739365751961689</v>
      </c>
      <c r="T134">
        <f t="shared" si="38"/>
        <v>-7325.077194751153</v>
      </c>
      <c r="U134">
        <f t="shared" si="38"/>
        <v>804.7263173314343</v>
      </c>
      <c r="V134">
        <f t="shared" si="38"/>
        <v>5.1535999323402226</v>
      </c>
      <c r="W134">
        <f t="shared" si="38"/>
        <v>3.9485634329313401E-4</v>
      </c>
      <c r="X134">
        <f t="shared" si="38"/>
        <v>4995.3037695333314</v>
      </c>
      <c r="Y134">
        <f t="shared" si="38"/>
        <v>-2930.2944251343351</v>
      </c>
      <c r="Z134">
        <f t="shared" si="38"/>
        <v>-4.6850525816065485</v>
      </c>
      <c r="AA134">
        <f t="shared" si="38"/>
        <v>-0.69867673980757472</v>
      </c>
      <c r="AB134">
        <f t="shared" si="38"/>
        <v>-1.4179773027426922E-3</v>
      </c>
      <c r="AC134">
        <f t="shared" si="38"/>
        <v>-2.089245460975585E-3</v>
      </c>
      <c r="AD134">
        <f t="shared" si="38"/>
        <v>-3.2235247856391569E-4</v>
      </c>
      <c r="AE134">
        <f t="shared" si="38"/>
        <v>-1.99480633302834E-2</v>
      </c>
      <c r="AF134">
        <f t="shared" si="38"/>
        <v>1.0476769131082359E-3</v>
      </c>
      <c r="AG134">
        <f t="shared" si="38"/>
        <v>8.679274445287118E-4</v>
      </c>
      <c r="AH134">
        <f t="shared" si="38"/>
        <v>-2.6873084676066116E-4</v>
      </c>
      <c r="AI134">
        <f t="shared" si="38"/>
        <v>-6.1989234122852897E-4</v>
      </c>
      <c r="AJ134">
        <f t="shared" si="38"/>
        <v>9.6951337670481419E-3</v>
      </c>
      <c r="AK134">
        <f t="shared" si="38"/>
        <v>1.2696916095384519E-2</v>
      </c>
      <c r="AL134">
        <f t="shared" si="38"/>
        <v>2.0831966419926021E-3</v>
      </c>
      <c r="AM134">
        <f t="shared" si="38"/>
        <v>3.0866545398813623E-2</v>
      </c>
      <c r="AN134">
        <f t="shared" si="38"/>
        <v>4.1356219881049427E-2</v>
      </c>
      <c r="AO134">
        <f t="shared" si="38"/>
        <v>1.6264510076613798E-2</v>
      </c>
      <c r="AP134">
        <f t="shared" si="38"/>
        <v>-0.53809809083601168</v>
      </c>
      <c r="AQ134">
        <f t="shared" si="38"/>
        <v>-2.6282081176826108E-5</v>
      </c>
    </row>
    <row r="135" spans="1:43">
      <c r="A135" t="s">
        <v>261</v>
      </c>
      <c r="B135">
        <f t="shared" ref="B135:AQ135" si="39">B89-B43</f>
        <v>3.4819321238125638E-2</v>
      </c>
      <c r="C135">
        <f t="shared" si="39"/>
        <v>-0.3202012588459649</v>
      </c>
      <c r="D135">
        <f t="shared" si="39"/>
        <v>0.1065145627808718</v>
      </c>
      <c r="E135">
        <f t="shared" si="39"/>
        <v>1.6895775356053314E-3</v>
      </c>
      <c r="F135">
        <f t="shared" si="39"/>
        <v>2.7685485625758605E-3</v>
      </c>
      <c r="G135">
        <f t="shared" si="39"/>
        <v>2.7364010917207389E-3</v>
      </c>
      <c r="H135">
        <f t="shared" si="39"/>
        <v>-8839.9731599543011</v>
      </c>
      <c r="I135">
        <f t="shared" si="39"/>
        <v>964.22614432431692</v>
      </c>
      <c r="J135">
        <f t="shared" si="39"/>
        <v>-2.2363547466450875E-2</v>
      </c>
      <c r="K135">
        <f t="shared" si="39"/>
        <v>-5.415152494550457E-2</v>
      </c>
      <c r="L135">
        <f t="shared" si="39"/>
        <v>-9.9093197948527889E-2</v>
      </c>
      <c r="M135">
        <f t="shared" si="39"/>
        <v>-5.1952369405581102E-2</v>
      </c>
      <c r="N135">
        <f t="shared" si="39"/>
        <v>0.11587957281416324</v>
      </c>
      <c r="O135">
        <f t="shared" si="39"/>
        <v>-1.0678979911580788</v>
      </c>
      <c r="P135">
        <f t="shared" si="39"/>
        <v>-0.3025337848064103</v>
      </c>
      <c r="Q135">
        <f t="shared" si="39"/>
        <v>-0.1400915795683518</v>
      </c>
      <c r="R135">
        <f t="shared" si="39"/>
        <v>0.14600525341126261</v>
      </c>
      <c r="S135">
        <f t="shared" si="39"/>
        <v>-34.986695029025967</v>
      </c>
      <c r="T135">
        <f t="shared" si="39"/>
        <v>13022.383609835526</v>
      </c>
      <c r="U135">
        <f t="shared" si="39"/>
        <v>-1424.3097589128884</v>
      </c>
      <c r="V135">
        <f t="shared" si="39"/>
        <v>8.5151599790249968</v>
      </c>
      <c r="W135">
        <f t="shared" si="39"/>
        <v>-6.4764010946416354E-4</v>
      </c>
      <c r="X135">
        <f t="shared" si="39"/>
        <v>-8880.9439982511267</v>
      </c>
      <c r="Y135">
        <f t="shared" si="39"/>
        <v>5185.0897644291999</v>
      </c>
      <c r="Z135">
        <f t="shared" si="39"/>
        <v>8.3050522640089248</v>
      </c>
      <c r="AA135">
        <f t="shared" si="39"/>
        <v>1.2412187085985846</v>
      </c>
      <c r="AB135">
        <f t="shared" si="39"/>
        <v>2.5383761510987799E-3</v>
      </c>
      <c r="AC135">
        <f t="shared" si="39"/>
        <v>3.6650047056081109E-3</v>
      </c>
      <c r="AD135">
        <f t="shared" si="39"/>
        <v>5.8826458724594471E-4</v>
      </c>
      <c r="AE135">
        <f t="shared" si="39"/>
        <v>3.6983840694526766E-2</v>
      </c>
      <c r="AF135">
        <f t="shared" si="39"/>
        <v>-1.8235678611582581E-3</v>
      </c>
      <c r="AG135">
        <f t="shared" si="39"/>
        <v>-1.4774488926757522E-3</v>
      </c>
      <c r="AH135">
        <f t="shared" si="39"/>
        <v>4.8715661167948054E-4</v>
      </c>
      <c r="AI135">
        <f t="shared" si="39"/>
        <v>1.1272801108457903E-3</v>
      </c>
      <c r="AJ135">
        <f t="shared" si="39"/>
        <v>-1.7190738857185958E-2</v>
      </c>
      <c r="AK135">
        <f t="shared" si="39"/>
        <v>-2.2515890914213813E-2</v>
      </c>
      <c r="AL135">
        <f t="shared" si="39"/>
        <v>-3.7828958693906056E-3</v>
      </c>
      <c r="AM135">
        <f t="shared" si="39"/>
        <v>-4.9402433210057391E-2</v>
      </c>
      <c r="AN135">
        <f t="shared" si="39"/>
        <v>-7.1548016591318611E-2</v>
      </c>
      <c r="AO135">
        <f t="shared" si="39"/>
        <v>-2.3821217279411E-2</v>
      </c>
      <c r="AP135">
        <f t="shared" si="39"/>
        <v>0.93776964957125397</v>
      </c>
      <c r="AQ135">
        <f t="shared" si="39"/>
        <v>4.6350821415379158E-5</v>
      </c>
    </row>
    <row r="136" spans="1:43">
      <c r="A136" t="s">
        <v>268</v>
      </c>
      <c r="B136">
        <f t="shared" ref="B136:AQ136" si="40">B90-B44</f>
        <v>-3.7437315044490136</v>
      </c>
      <c r="C136">
        <f t="shared" si="40"/>
        <v>34.208641657844602</v>
      </c>
      <c r="D136">
        <f t="shared" si="40"/>
        <v>-11.345483057124838</v>
      </c>
      <c r="E136">
        <f t="shared" si="40"/>
        <v>-0.18137003869457544</v>
      </c>
      <c r="F136">
        <f t="shared" si="40"/>
        <v>-0.2956922457305739</v>
      </c>
      <c r="G136">
        <f t="shared" si="40"/>
        <v>-0.29545208995379491</v>
      </c>
      <c r="H136">
        <f t="shared" si="40"/>
        <v>939803.97341605416</v>
      </c>
      <c r="I136">
        <f t="shared" si="40"/>
        <v>-102722.95681837026</v>
      </c>
      <c r="J136">
        <f t="shared" si="40"/>
        <v>2.38172115816942</v>
      </c>
      <c r="K136">
        <f t="shared" si="40"/>
        <v>5.762458835626779</v>
      </c>
      <c r="L136">
        <f t="shared" si="40"/>
        <v>10.530506278112798</v>
      </c>
      <c r="M136">
        <f t="shared" si="40"/>
        <v>5.5280462066465104</v>
      </c>
      <c r="N136">
        <f t="shared" si="40"/>
        <v>-12.913350540480621</v>
      </c>
      <c r="O136">
        <f t="shared" si="40"/>
        <v>114.08137438831317</v>
      </c>
      <c r="P136">
        <f t="shared" si="40"/>
        <v>32.370160020482032</v>
      </c>
      <c r="Q136">
        <f t="shared" si="40"/>
        <v>14.792399738804059</v>
      </c>
      <c r="R136">
        <f t="shared" si="40"/>
        <v>-15.525872665999223</v>
      </c>
      <c r="S136">
        <f t="shared" si="40"/>
        <v>3538.3338908988999</v>
      </c>
      <c r="T136">
        <f t="shared" si="40"/>
        <v>-1383748.0539014237</v>
      </c>
      <c r="U136">
        <f t="shared" si="40"/>
        <v>151717.85680528916</v>
      </c>
      <c r="V136">
        <f t="shared" si="40"/>
        <v>19.886872159128703</v>
      </c>
      <c r="W136">
        <f t="shared" si="40"/>
        <v>7.4825511185322283E-2</v>
      </c>
      <c r="X136">
        <f t="shared" si="40"/>
        <v>943652.22156216891</v>
      </c>
      <c r="Y136">
        <f t="shared" si="40"/>
        <v>-552261.37083451916</v>
      </c>
      <c r="Z136">
        <f t="shared" si="40"/>
        <v>-883.92483328585979</v>
      </c>
      <c r="AA136">
        <f t="shared" si="40"/>
        <v>-131.93154325467347</v>
      </c>
      <c r="AB136">
        <f t="shared" si="40"/>
        <v>-0.26744812819085256</v>
      </c>
      <c r="AC136">
        <f t="shared" si="40"/>
        <v>-0.39343909448520431</v>
      </c>
      <c r="AD136">
        <f t="shared" si="40"/>
        <v>-6.0769757176040481E-2</v>
      </c>
      <c r="AE136">
        <f t="shared" si="40"/>
        <v>-3.7629662054283242</v>
      </c>
      <c r="AF136">
        <f t="shared" si="40"/>
        <v>0.19764999670314806</v>
      </c>
      <c r="AG136">
        <f t="shared" si="40"/>
        <v>0.16367403063780284</v>
      </c>
      <c r="AH136">
        <f t="shared" si="40"/>
        <v>-5.0813504152471108E-2</v>
      </c>
      <c r="AI136">
        <f t="shared" si="40"/>
        <v>-0.11727205123200878</v>
      </c>
      <c r="AJ136">
        <f t="shared" si="40"/>
        <v>1.8300278680835185</v>
      </c>
      <c r="AK136">
        <f t="shared" si="40"/>
        <v>2.3954397133067196</v>
      </c>
      <c r="AL136">
        <f t="shared" si="40"/>
        <v>0.39556666752742881</v>
      </c>
      <c r="AM136">
        <f t="shared" si="40"/>
        <v>5.2581291961672747</v>
      </c>
      <c r="AN136">
        <f t="shared" si="40"/>
        <v>7.6142015342063258</v>
      </c>
      <c r="AO136">
        <f t="shared" si="40"/>
        <v>3.0686717195506015</v>
      </c>
      <c r="AP136">
        <f t="shared" si="40"/>
        <v>-100.5720227783806</v>
      </c>
      <c r="AQ136">
        <f t="shared" si="40"/>
        <v>-4.9522213623532591E-3</v>
      </c>
    </row>
    <row r="137" spans="1:43">
      <c r="A137" t="s">
        <v>275</v>
      </c>
      <c r="B137">
        <f t="shared" ref="B137:AQ137" si="41">B91-B45</f>
        <v>0</v>
      </c>
      <c r="C137">
        <f t="shared" si="41"/>
        <v>0</v>
      </c>
      <c r="D137">
        <f t="shared" si="41"/>
        <v>0</v>
      </c>
      <c r="E137">
        <f t="shared" si="41"/>
        <v>0</v>
      </c>
      <c r="F137">
        <f t="shared" si="41"/>
        <v>0</v>
      </c>
      <c r="G137">
        <f t="shared" si="41"/>
        <v>0</v>
      </c>
      <c r="H137">
        <f t="shared" si="41"/>
        <v>0</v>
      </c>
      <c r="I137">
        <f t="shared" si="41"/>
        <v>0</v>
      </c>
      <c r="J137">
        <f t="shared" si="41"/>
        <v>0</v>
      </c>
      <c r="K137">
        <f t="shared" si="41"/>
        <v>0</v>
      </c>
      <c r="L137">
        <f t="shared" si="41"/>
        <v>0</v>
      </c>
      <c r="M137">
        <f t="shared" si="41"/>
        <v>0</v>
      </c>
      <c r="N137">
        <f t="shared" si="41"/>
        <v>0</v>
      </c>
      <c r="O137">
        <f t="shared" si="41"/>
        <v>0</v>
      </c>
      <c r="P137">
        <f t="shared" si="41"/>
        <v>0</v>
      </c>
      <c r="Q137">
        <f t="shared" si="41"/>
        <v>0</v>
      </c>
      <c r="R137">
        <f t="shared" si="41"/>
        <v>0</v>
      </c>
      <c r="S137">
        <f t="shared" si="41"/>
        <v>0</v>
      </c>
      <c r="T137">
        <f t="shared" si="41"/>
        <v>0</v>
      </c>
      <c r="U137">
        <f t="shared" si="41"/>
        <v>0</v>
      </c>
      <c r="V137">
        <f t="shared" si="41"/>
        <v>0</v>
      </c>
      <c r="W137">
        <f t="shared" si="41"/>
        <v>0</v>
      </c>
      <c r="X137">
        <f t="shared" si="41"/>
        <v>0</v>
      </c>
      <c r="Y137">
        <f t="shared" si="41"/>
        <v>0</v>
      </c>
      <c r="Z137">
        <f t="shared" si="41"/>
        <v>0</v>
      </c>
      <c r="AA137">
        <f t="shared" si="41"/>
        <v>0</v>
      </c>
      <c r="AB137">
        <f t="shared" si="41"/>
        <v>0</v>
      </c>
      <c r="AC137">
        <f t="shared" si="41"/>
        <v>0</v>
      </c>
      <c r="AD137">
        <f t="shared" si="41"/>
        <v>0</v>
      </c>
      <c r="AE137">
        <f t="shared" si="41"/>
        <v>0</v>
      </c>
      <c r="AF137">
        <f t="shared" si="41"/>
        <v>0</v>
      </c>
      <c r="AG137">
        <f t="shared" si="41"/>
        <v>0</v>
      </c>
      <c r="AH137">
        <f t="shared" si="41"/>
        <v>0</v>
      </c>
      <c r="AI137">
        <f t="shared" si="41"/>
        <v>0</v>
      </c>
      <c r="AJ137">
        <f t="shared" si="41"/>
        <v>0</v>
      </c>
      <c r="AK137">
        <f t="shared" si="41"/>
        <v>0</v>
      </c>
      <c r="AL137">
        <f t="shared" si="41"/>
        <v>0</v>
      </c>
      <c r="AM137">
        <f t="shared" si="41"/>
        <v>0</v>
      </c>
      <c r="AN137">
        <f t="shared" si="41"/>
        <v>0</v>
      </c>
      <c r="AO137">
        <f t="shared" si="41"/>
        <v>0</v>
      </c>
      <c r="AP137">
        <f t="shared" si="41"/>
        <v>0</v>
      </c>
      <c r="AQ137">
        <f t="shared" si="41"/>
        <v>0</v>
      </c>
    </row>
    <row r="139" spans="1:43">
      <c r="A139" s="1" t="s">
        <v>557</v>
      </c>
      <c r="D139" s="17"/>
      <c r="E139" s="17"/>
      <c r="F139" s="15"/>
      <c r="G139" s="15"/>
    </row>
    <row r="140" spans="1:43">
      <c r="D140" s="17"/>
      <c r="E140" s="25"/>
    </row>
    <row r="141" spans="1:43">
      <c r="B141" t="s">
        <v>70</v>
      </c>
      <c r="C141" s="33" t="s">
        <v>56</v>
      </c>
      <c r="D141" s="33" t="s">
        <v>66</v>
      </c>
      <c r="E141" t="s">
        <v>77</v>
      </c>
      <c r="F141" t="s">
        <v>90</v>
      </c>
      <c r="G141" t="s">
        <v>94</v>
      </c>
      <c r="H141" t="s">
        <v>98</v>
      </c>
      <c r="I141" t="s">
        <v>105</v>
      </c>
      <c r="J141" t="s">
        <v>109</v>
      </c>
      <c r="K141" t="s">
        <v>113</v>
      </c>
      <c r="L141" s="33" t="s">
        <v>117</v>
      </c>
      <c r="M141" s="33" t="s">
        <v>126</v>
      </c>
      <c r="N141" t="s">
        <v>130</v>
      </c>
      <c r="O141" s="33" t="s">
        <v>364</v>
      </c>
      <c r="P141" s="33" t="s">
        <v>367</v>
      </c>
      <c r="Q141" s="33" t="s">
        <v>384</v>
      </c>
      <c r="R141" s="33" t="s">
        <v>387</v>
      </c>
      <c r="S141" t="s">
        <v>142</v>
      </c>
      <c r="T141" t="s">
        <v>145</v>
      </c>
      <c r="U141" t="s">
        <v>152</v>
      </c>
      <c r="V141" t="s">
        <v>156</v>
      </c>
      <c r="W141" t="s">
        <v>160</v>
      </c>
      <c r="X141" t="s">
        <v>164</v>
      </c>
      <c r="Y141" t="s">
        <v>167</v>
      </c>
      <c r="Z141" s="33" t="s">
        <v>118</v>
      </c>
      <c r="AA141" s="33" t="s">
        <v>122</v>
      </c>
      <c r="AB141" s="33" t="s">
        <v>133</v>
      </c>
      <c r="AC141" t="s">
        <v>183</v>
      </c>
      <c r="AD141" t="s">
        <v>187</v>
      </c>
      <c r="AE141" t="s">
        <v>194</v>
      </c>
      <c r="AF141" t="s">
        <v>210</v>
      </c>
      <c r="AG141" t="s">
        <v>217</v>
      </c>
      <c r="AH141" t="s">
        <v>221</v>
      </c>
      <c r="AI141" t="s">
        <v>225</v>
      </c>
      <c r="AJ141" t="s">
        <v>229</v>
      </c>
      <c r="AK141" t="s">
        <v>233</v>
      </c>
      <c r="AL141" t="s">
        <v>240</v>
      </c>
      <c r="AM141" t="s">
        <v>250</v>
      </c>
      <c r="AN141" t="s">
        <v>254</v>
      </c>
      <c r="AO141" t="s">
        <v>261</v>
      </c>
      <c r="AP141" t="s">
        <v>268</v>
      </c>
      <c r="AQ141" t="s">
        <v>275</v>
      </c>
    </row>
    <row r="142" spans="1:43">
      <c r="A142" t="s">
        <v>70</v>
      </c>
      <c r="B142">
        <f>IF(B96*'Pre ISIC Split BObIC'!B$2&gt;0,B96*'Pre ISIC Split BObIC'!B$2,0)</f>
        <v>0</v>
      </c>
      <c r="C142" s="33">
        <f>IF(C96*'Pre ISIC Split BObIC'!C$2&gt;0,C96*'Pre ISIC Split BObIC'!C$2,0)</f>
        <v>12692017583.051775</v>
      </c>
      <c r="D142" s="33">
        <f>IF(D96*'Pre ISIC Split BObIC'!D$2&gt;0,D96*'Pre ISIC Split BObIC'!D$2,0)</f>
        <v>0</v>
      </c>
      <c r="E142">
        <f>IF(E96*'Pre ISIC Split BObIC'!E$2&gt;0,E96*'Pre ISIC Split BObIC'!E$2,0)</f>
        <v>0</v>
      </c>
      <c r="F142">
        <f>IF(F96*'Pre ISIC Split BObIC'!F$2&gt;0,F96*'Pre ISIC Split BObIC'!F$2,0)</f>
        <v>0</v>
      </c>
      <c r="G142">
        <f>IF(G96*'Pre ISIC Split BObIC'!G$2&gt;0,G96*'Pre ISIC Split BObIC'!G$2,0)</f>
        <v>0</v>
      </c>
      <c r="H142">
        <f>IF(H96*'Pre ISIC Split BObIC'!H$2&gt;0,H96*'Pre ISIC Split BObIC'!H$2,0)</f>
        <v>1.3506648829635496E+16</v>
      </c>
      <c r="I142">
        <f>IF(I96*'Pre ISIC Split BObIC'!I$2&gt;0,I96*'Pre ISIC Split BObIC'!I$2,0)</f>
        <v>0</v>
      </c>
      <c r="J142">
        <f>IF(J96*'Pre ISIC Split BObIC'!J$2&gt;0,J96*'Pre ISIC Split BObIC'!J$2,0)</f>
        <v>28596061307.746288</v>
      </c>
      <c r="K142">
        <f>IF(K96*'Pre ISIC Split BObIC'!K$2&gt;0,K96*'Pre ISIC Split BObIC'!K$2,0)</f>
        <v>194605586936.35333</v>
      </c>
      <c r="L142" s="33">
        <f>IF(L96*'Pre ISIC Split BObIC'!L$2&gt;0,L96*'Pre ISIC Split BObIC'!L$2,0)</f>
        <v>305342501215.14972</v>
      </c>
      <c r="M142" s="33">
        <f>IF(M96*'Pre ISIC Split BObIC'!M$2&gt;0,M96*'Pre ISIC Split BObIC'!M$2,0)</f>
        <v>51964135765.795769</v>
      </c>
      <c r="N142">
        <f>IF(N96*'Pre ISIC Split BObIC'!N$2&gt;0,N96*'Pre ISIC Split BObIC'!N$2,0)</f>
        <v>0</v>
      </c>
      <c r="O142" s="33">
        <f>IF(O96*'Pre ISIC Split BObIC'!O$2&gt;0,O96*'Pre ISIC Split BObIC'!O$2,0)</f>
        <v>564023757758.28357</v>
      </c>
      <c r="P142" s="33">
        <f>IF(P96*'Pre ISIC Split BObIC'!P$2&gt;0,P96*'Pre ISIC Split BObIC'!P$2,0)</f>
        <v>278606755832.14807</v>
      </c>
      <c r="Q142" s="33">
        <f>IF(Q96*'Pre ISIC Split BObIC'!Q$2&gt;0,Q96*'Pre ISIC Split BObIC'!Q$2,0)</f>
        <v>135971745696.18134</v>
      </c>
      <c r="R142" s="33">
        <f>IF(R96*'Pre ISIC Split BObIC'!R$2&gt;0,R96*'Pre ISIC Split BObIC'!R$2,0)</f>
        <v>0</v>
      </c>
      <c r="S142">
        <f>IF(S96*'Pre ISIC Split BObIC'!S$2&gt;0,S96*'Pre ISIC Split BObIC'!S$2,0)</f>
        <v>41715386938000.25</v>
      </c>
      <c r="T142">
        <f>IF(T96*'Pre ISIC Split BObIC'!T$2&gt;0,T96*'Pre ISIC Split BObIC'!T$2,0)</f>
        <v>0</v>
      </c>
      <c r="U142">
        <f>IF(U96*'Pre ISIC Split BObIC'!U$2&gt;0,U96*'Pre ISIC Split BObIC'!U$2,0)</f>
        <v>2832724076523399.5</v>
      </c>
      <c r="V142">
        <f>IF(V96*'Pre ISIC Split BObIC'!V$2&gt;0,V96*'Pre ISIC Split BObIC'!V$2,0)</f>
        <v>103842001196849.66</v>
      </c>
      <c r="W142">
        <f>IF(W96*'Pre ISIC Split BObIC'!W$2&gt;0,W96*'Pre ISIC Split BObIC'!W$2,0)</f>
        <v>13264610619.901176</v>
      </c>
      <c r="X142">
        <f>IF(X96*'Pre ISIC Split BObIC'!X$2&gt;0,X96*'Pre ISIC Split BObIC'!X$2,0)</f>
        <v>6809487601593012</v>
      </c>
      <c r="Y142">
        <f>IF(Y96*'Pre ISIC Split BObIC'!Y$2&gt;0,Y96*'Pre ISIC Split BObIC'!Y$2,0)</f>
        <v>0</v>
      </c>
      <c r="Z142" s="33">
        <f>IF(Z96*'Pre ISIC Split BObIC'!Z$2&gt;0,Z96*'Pre ISIC Split BObIC'!Z$2,0)</f>
        <v>0</v>
      </c>
      <c r="AA142" s="33">
        <f>IF(AA96*'Pre ISIC Split BObIC'!AA$2&gt;0,AA96*'Pre ISIC Split BObIC'!AA$2,0)</f>
        <v>0</v>
      </c>
      <c r="AB142" s="33">
        <f>IF(AB96*'Pre ISIC Split BObIC'!AB$2&gt;0,AB96*'Pre ISIC Split BObIC'!AB$2,0)</f>
        <v>0</v>
      </c>
      <c r="AC142">
        <f>IF(AC96*'Pre ISIC Split BObIC'!AC$2&gt;0,AC96*'Pre ISIC Split BObIC'!AC$2,0)</f>
        <v>0</v>
      </c>
      <c r="AD142">
        <f>IF(AD96*'Pre ISIC Split BObIC'!AD$2&gt;0,AD96*'Pre ISIC Split BObIC'!AD$2,0)</f>
        <v>0</v>
      </c>
      <c r="AE142">
        <f>IF(AE96*'Pre ISIC Split BObIC'!AE$2&gt;0,AE96*'Pre ISIC Split BObIC'!AE$2,0)</f>
        <v>0</v>
      </c>
      <c r="AF142">
        <f>IF(AF96*'Pre ISIC Split BObIC'!AF$2&gt;0,AF96*'Pre ISIC Split BObIC'!AF$2,0)</f>
        <v>6163871737.045907</v>
      </c>
      <c r="AG142">
        <f>IF(AG96*'Pre ISIC Split BObIC'!AG$2&gt;0,AG96*'Pre ISIC Split BObIC'!AG$2,0)</f>
        <v>1350809967.3810415</v>
      </c>
      <c r="AH142">
        <f>IF(AH96*'Pre ISIC Split BObIC'!AH$2&gt;0,AH96*'Pre ISIC Split BObIC'!AH$2,0)</f>
        <v>0</v>
      </c>
      <c r="AI142">
        <f>IF(AI96*'Pre ISIC Split BObIC'!AI$2&gt;0,AI96*'Pre ISIC Split BObIC'!AI$2,0)</f>
        <v>0</v>
      </c>
      <c r="AJ142">
        <f>IF(AJ96*'Pre ISIC Split BObIC'!AJ$2&gt;0,AJ96*'Pre ISIC Split BObIC'!AJ$2,0)</f>
        <v>92124370637.344727</v>
      </c>
      <c r="AK142">
        <f>IF(AK96*'Pre ISIC Split BObIC'!AK$2&gt;0,AK96*'Pre ISIC Split BObIC'!AK$2,0)</f>
        <v>203981635882.74472</v>
      </c>
      <c r="AL142">
        <f>IF(AL96*'Pre ISIC Split BObIC'!AL$2&gt;0,AL96*'Pre ISIC Split BObIC'!AL$2,0)</f>
        <v>20810611993.945</v>
      </c>
      <c r="AM142">
        <f>IF(AM96*'Pre ISIC Split BObIC'!AM$2&gt;0,AM96*'Pre ISIC Split BObIC'!AM$2,0)</f>
        <v>248214749203.59695</v>
      </c>
      <c r="AN142">
        <f>IF(AN96*'Pre ISIC Split BObIC'!AN$2&gt;0,AN96*'Pre ISIC Split BObIC'!AN$2,0)</f>
        <v>260663093628.14032</v>
      </c>
      <c r="AO142">
        <f>IF(AO96*'Pre ISIC Split BObIC'!AO$2&gt;0,AO96*'Pre ISIC Split BObIC'!AO$2,0)</f>
        <v>86856580616.738708</v>
      </c>
      <c r="AP142">
        <f>IF(AP96*'Pre ISIC Split BObIC'!AP$2&gt;0,AP96*'Pre ISIC Split BObIC'!AP$2,0)</f>
        <v>0</v>
      </c>
      <c r="AQ142">
        <f>IF(AQ96*'Pre ISIC Split BObIC'!AQ$2&gt;0,AQ96*'Pre ISIC Split BObIC'!AQ$2,0)</f>
        <v>0</v>
      </c>
    </row>
    <row r="143" spans="1:43" s="33" customFormat="1">
      <c r="A143" s="33" t="s">
        <v>56</v>
      </c>
      <c r="B143" s="34">
        <f>IF(B97*'Pre ISIC Split BObIC'!B$2&gt;0,B97*'Pre ISIC Split BObIC'!B$2,0)</f>
        <v>162010803762.5004</v>
      </c>
      <c r="C143" s="33">
        <f>IF(C97*'Pre ISIC Split BObIC'!C$2&gt;0,C97*'Pre ISIC Split BObIC'!C$2,0)</f>
        <v>0</v>
      </c>
      <c r="D143" s="33">
        <f>IF(D97*'Pre ISIC Split BObIC'!D$2&gt;0,D97*'Pre ISIC Split BObIC'!D$2,0)</f>
        <v>397408185385.11621</v>
      </c>
      <c r="E143" s="33">
        <f>IF(E97*'Pre ISIC Split BObIC'!E$2&gt;0,E97*'Pre ISIC Split BObIC'!E$2,0)</f>
        <v>2523138076.3836489</v>
      </c>
      <c r="F143" s="33">
        <f>IF(F97*'Pre ISIC Split BObIC'!F$2&gt;0,F97*'Pre ISIC Split BObIC'!F$2,0)</f>
        <v>1757913201.7498736</v>
      </c>
      <c r="G143" s="33">
        <f>IF(G97*'Pre ISIC Split BObIC'!G$2&gt;0,G97*'Pre ISIC Split BObIC'!G$2,0)</f>
        <v>33268609392.728458</v>
      </c>
      <c r="H143" s="33">
        <f>IF(H97*'Pre ISIC Split BObIC'!H$2&gt;0,H97*'Pre ISIC Split BObIC'!H$2,0)</f>
        <v>0</v>
      </c>
      <c r="I143" s="33">
        <f>IF(I97*'Pre ISIC Split BObIC'!I$2&gt;0,I97*'Pre ISIC Split BObIC'!I$2,0)</f>
        <v>337200511408933.44</v>
      </c>
      <c r="J143" s="33">
        <f>IF(J97*'Pre ISIC Split BObIC'!J$2&gt;0,J97*'Pre ISIC Split BObIC'!J$2,0)</f>
        <v>0</v>
      </c>
      <c r="K143" s="33">
        <f>IF(K97*'Pre ISIC Split BObIC'!K$2&gt;0,K97*'Pre ISIC Split BObIC'!K$2,0)</f>
        <v>0</v>
      </c>
      <c r="L143" s="33">
        <f>IF(L97*'Pre ISIC Split BObIC'!L$2&gt;0,L97*'Pre ISIC Split BObIC'!L$2,0)</f>
        <v>0</v>
      </c>
      <c r="M143" s="33">
        <f>IF(M97*'Pre ISIC Split BObIC'!M$2&gt;0,M97*'Pre ISIC Split BObIC'!M$2,0)</f>
        <v>0</v>
      </c>
      <c r="N143" s="33">
        <f>IF(N97*'Pre ISIC Split BObIC'!N$2&gt;0,N97*'Pre ISIC Split BObIC'!N$2,0)</f>
        <v>183987865715.06894</v>
      </c>
      <c r="O143" s="33">
        <f>IF(O97*'Pre ISIC Split BObIC'!O$2&gt;0,O97*'Pre ISIC Split BObIC'!O$2,0)</f>
        <v>0</v>
      </c>
      <c r="P143" s="33">
        <f>IF(P97*'Pre ISIC Split BObIC'!P$2&gt;0,P97*'Pre ISIC Split BObIC'!P$2,0)</f>
        <v>0</v>
      </c>
      <c r="Q143" s="33">
        <f>IF(Q97*'Pre ISIC Split BObIC'!Q$2&gt;0,Q97*'Pre ISIC Split BObIC'!Q$2,0)</f>
        <v>0</v>
      </c>
      <c r="R143" s="33">
        <f>IF(R97*'Pre ISIC Split BObIC'!R$2&gt;0,R97*'Pre ISIC Split BObIC'!R$2,0)</f>
        <v>344600711860.13208</v>
      </c>
      <c r="S143" s="33">
        <f>IF(S97*'Pre ISIC Split BObIC'!S$2&gt;0,S97*'Pre ISIC Split BObIC'!S$2,0)</f>
        <v>0</v>
      </c>
      <c r="T143" s="33">
        <f>IF(T97*'Pre ISIC Split BObIC'!T$2&gt;0,T97*'Pre ISIC Split BObIC'!T$2,0)</f>
        <v>9.0395165415641696E+16</v>
      </c>
      <c r="U143" s="33">
        <f>IF(U97*'Pre ISIC Split BObIC'!U$2&gt;0,U97*'Pre ISIC Split BObIC'!U$2,0)</f>
        <v>0</v>
      </c>
      <c r="V143" s="33">
        <f>IF(V97*'Pre ISIC Split BObIC'!V$2&gt;0,V97*'Pre ISIC Split BObIC'!V$2,0)</f>
        <v>0</v>
      </c>
      <c r="W143" s="33">
        <f>IF(W97*'Pre ISIC Split BObIC'!W$2&gt;0,W97*'Pre ISIC Split BObIC'!W$2,0)</f>
        <v>0</v>
      </c>
      <c r="X143" s="33">
        <f>IF(X97*'Pre ISIC Split BObIC'!X$2&gt;0,X97*'Pre ISIC Split BObIC'!X$2,0)</f>
        <v>0</v>
      </c>
      <c r="Y143" s="33">
        <f>IF(Y97*'Pre ISIC Split BObIC'!Y$2&gt;0,Y97*'Pre ISIC Split BObIC'!Y$2,0)</f>
        <v>9378210493127926</v>
      </c>
      <c r="Z143" s="33">
        <f>IF(Z97*'Pre ISIC Split BObIC'!Z$2&gt;0,Z97*'Pre ISIC Split BObIC'!Z$2,0)</f>
        <v>19671247332352.793</v>
      </c>
      <c r="AA143" s="33">
        <f>IF(AA97*'Pre ISIC Split BObIC'!AA$2&gt;0,AA97*'Pre ISIC Split BObIC'!AA$2,0)</f>
        <v>90747939590.390121</v>
      </c>
      <c r="AB143" s="33">
        <f>IF(AB97*'Pre ISIC Split BObIC'!AB$2&gt;0,AB97*'Pre ISIC Split BObIC'!AB$2,0)</f>
        <v>1517748526.0268712</v>
      </c>
      <c r="AC143" s="33">
        <f>IF(AC97*'Pre ISIC Split BObIC'!AC$2&gt;0,AC97*'Pre ISIC Split BObIC'!AC$2,0)</f>
        <v>45844171739.782272</v>
      </c>
      <c r="AD143" s="33">
        <f>IF(AD97*'Pre ISIC Split BObIC'!AD$2&gt;0,AD97*'Pre ISIC Split BObIC'!AD$2,0)</f>
        <v>13456157968.060547</v>
      </c>
      <c r="AE143" s="33">
        <f>IF(AE97*'Pre ISIC Split BObIC'!AE$2&gt;0,AE97*'Pre ISIC Split BObIC'!AE$2,0)</f>
        <v>343120628071.32159</v>
      </c>
      <c r="AF143" s="33">
        <f>IF(AF97*'Pre ISIC Split BObIC'!AF$2&gt;0,AF97*'Pre ISIC Split BObIC'!AF$2,0)</f>
        <v>0</v>
      </c>
      <c r="AG143" s="33">
        <f>IF(AG97*'Pre ISIC Split BObIC'!AG$2&gt;0,AG97*'Pre ISIC Split BObIC'!AG$2,0)</f>
        <v>0</v>
      </c>
      <c r="AH143" s="33">
        <f>IF(AH97*'Pre ISIC Split BObIC'!AH$2&gt;0,AH97*'Pre ISIC Split BObIC'!AH$2,0)</f>
        <v>825855750.29551363</v>
      </c>
      <c r="AI143" s="33">
        <f>IF(AI97*'Pre ISIC Split BObIC'!AI$2&gt;0,AI97*'Pre ISIC Split BObIC'!AI$2,0)</f>
        <v>221251467.27022341</v>
      </c>
      <c r="AJ143" s="33">
        <f>IF(AJ97*'Pre ISIC Split BObIC'!AJ$2&gt;0,AJ97*'Pre ISIC Split BObIC'!AJ$2,0)</f>
        <v>0</v>
      </c>
      <c r="AK143" s="33">
        <f>IF(AK97*'Pre ISIC Split BObIC'!AK$2&gt;0,AK97*'Pre ISIC Split BObIC'!AK$2,0)</f>
        <v>0</v>
      </c>
      <c r="AL143" s="33">
        <f>IF(AL97*'Pre ISIC Split BObIC'!AL$2&gt;0,AL97*'Pre ISIC Split BObIC'!AL$2,0)</f>
        <v>0</v>
      </c>
      <c r="AM143" s="33">
        <f>IF(AM97*'Pre ISIC Split BObIC'!AM$2&gt;0,AM97*'Pre ISIC Split BObIC'!AM$2,0)</f>
        <v>0</v>
      </c>
      <c r="AN143" s="33">
        <f>IF(AN97*'Pre ISIC Split BObIC'!AN$2&gt;0,AN97*'Pre ISIC Split BObIC'!AN$2,0)</f>
        <v>0</v>
      </c>
      <c r="AO143" s="33">
        <f>IF(AO97*'Pre ISIC Split BObIC'!AO$2&gt;0,AO97*'Pre ISIC Split BObIC'!AO$2,0)</f>
        <v>0</v>
      </c>
      <c r="AP143" s="33">
        <f>IF(AP97*'Pre ISIC Split BObIC'!AP$2&gt;0,AP97*'Pre ISIC Split BObIC'!AP$2,0)</f>
        <v>1656418184189.2246</v>
      </c>
      <c r="AQ143" s="33">
        <f>IF(AQ97*'Pre ISIC Split BObIC'!AQ$2&gt;0,AQ97*'Pre ISIC Split BObIC'!AQ$2,0)</f>
        <v>20258019.453086127</v>
      </c>
    </row>
    <row r="144" spans="1:43" s="33" customFormat="1">
      <c r="A144" s="33" t="s">
        <v>66</v>
      </c>
      <c r="B144" s="33">
        <f>IF(B98*'Pre ISIC Split BObIC'!B$2&gt;0,B98*'Pre ISIC Split BObIC'!B$2,0)</f>
        <v>252627136917.13541</v>
      </c>
      <c r="C144" s="33">
        <f>IF(C98*'Pre ISIC Split BObIC'!C$2&gt;0,C98*'Pre ISIC Split BObIC'!C$2,0)</f>
        <v>0</v>
      </c>
      <c r="D144" s="33">
        <f>IF(D98*'Pre ISIC Split BObIC'!D$2&gt;0,D98*'Pre ISIC Split BObIC'!D$2,0)</f>
        <v>625324974670.06482</v>
      </c>
      <c r="E144" s="33">
        <f>IF(E98*'Pre ISIC Split BObIC'!E$2&gt;0,E98*'Pre ISIC Split BObIC'!E$2,0)</f>
        <v>3742253940.2024546</v>
      </c>
      <c r="F144" s="33">
        <f>IF(F98*'Pre ISIC Split BObIC'!F$2&gt;0,F98*'Pre ISIC Split BObIC'!F$2,0)</f>
        <v>2576310025.1296496</v>
      </c>
      <c r="G144" s="33">
        <f>IF(G98*'Pre ISIC Split BObIC'!G$2&gt;0,G98*'Pre ISIC Split BObIC'!G$2,0)</f>
        <v>54647320606.85965</v>
      </c>
      <c r="H144" s="33">
        <f>IF(H98*'Pre ISIC Split BObIC'!H$2&gt;0,H98*'Pre ISIC Split BObIC'!H$2,0)</f>
        <v>0</v>
      </c>
      <c r="I144" s="33">
        <f>IF(I98*'Pre ISIC Split BObIC'!I$2&gt;0,I98*'Pre ISIC Split BObIC'!I$2,0)</f>
        <v>531126113260269.31</v>
      </c>
      <c r="J144" s="33">
        <f>IF(J98*'Pre ISIC Split BObIC'!J$2&gt;0,J98*'Pre ISIC Split BObIC'!J$2,0)</f>
        <v>0</v>
      </c>
      <c r="K144" s="33">
        <f>IF(K98*'Pre ISIC Split BObIC'!K$2&gt;0,K98*'Pre ISIC Split BObIC'!K$2,0)</f>
        <v>0</v>
      </c>
      <c r="L144" s="33">
        <f>IF(L98*'Pre ISIC Split BObIC'!L$2&gt;0,L98*'Pre ISIC Split BObIC'!L$2,0)</f>
        <v>0</v>
      </c>
      <c r="M144" s="33">
        <f>IF(M98*'Pre ISIC Split BObIC'!M$2&gt;0,M98*'Pre ISIC Split BObIC'!M$2,0)</f>
        <v>0</v>
      </c>
      <c r="N144" s="33">
        <f>IF(N98*'Pre ISIC Split BObIC'!N$2&gt;0,N98*'Pre ISIC Split BObIC'!N$2,0)</f>
        <v>292471032451.86987</v>
      </c>
      <c r="O144" s="33">
        <f>IF(O98*'Pre ISIC Split BObIC'!O$2&gt;0,O98*'Pre ISIC Split BObIC'!O$2,0)</f>
        <v>0</v>
      </c>
      <c r="P144" s="33">
        <f>IF(P98*'Pre ISIC Split BObIC'!P$2&gt;0,P98*'Pre ISIC Split BObIC'!P$2,0)</f>
        <v>0</v>
      </c>
      <c r="Q144" s="33">
        <f>IF(Q98*'Pre ISIC Split BObIC'!Q$2&gt;0,Q98*'Pre ISIC Split BObIC'!Q$2,0)</f>
        <v>0</v>
      </c>
      <c r="R144" s="33">
        <f>IF(R98*'Pre ISIC Split BObIC'!R$2&gt;0,R98*'Pre ISIC Split BObIC'!R$2,0)</f>
        <v>542771751056.26605</v>
      </c>
      <c r="S144" s="33">
        <f>IF(S98*'Pre ISIC Split BObIC'!S$2&gt;0,S98*'Pre ISIC Split BObIC'!S$2,0)</f>
        <v>0</v>
      </c>
      <c r="T144" s="33">
        <f>IF(T98*'Pre ISIC Split BObIC'!T$2&gt;0,T98*'Pre ISIC Split BObIC'!T$2,0)</f>
        <v>1.4220130063311058E+17</v>
      </c>
      <c r="U144" s="33">
        <f>IF(U98*'Pre ISIC Split BObIC'!U$2&gt;0,U98*'Pre ISIC Split BObIC'!U$2,0)</f>
        <v>0</v>
      </c>
      <c r="V144" s="33">
        <f>IF(V98*'Pre ISIC Split BObIC'!V$2&gt;0,V98*'Pre ISIC Split BObIC'!V$2,0)</f>
        <v>0</v>
      </c>
      <c r="W144" s="33">
        <f>IF(W98*'Pre ISIC Split BObIC'!W$2&gt;0,W98*'Pre ISIC Split BObIC'!W$2,0)</f>
        <v>0</v>
      </c>
      <c r="X144" s="33">
        <f>IF(X98*'Pre ISIC Split BObIC'!X$2&gt;0,X98*'Pre ISIC Split BObIC'!X$2,0)</f>
        <v>0</v>
      </c>
      <c r="Y144" s="33">
        <f>IF(Y98*'Pre ISIC Split BObIC'!Y$2&gt;0,Y98*'Pre ISIC Split BObIC'!Y$2,0)</f>
        <v>1.4759409919944122E+16</v>
      </c>
      <c r="Z144" s="33">
        <f>IF(Z98*'Pre ISIC Split BObIC'!Z$2&gt;0,Z98*'Pre ISIC Split BObIC'!Z$2,0)</f>
        <v>30948048237974.246</v>
      </c>
      <c r="AA144" s="33">
        <f>IF(AA98*'Pre ISIC Split BObIC'!AA$2&gt;0,AA98*'Pre ISIC Split BObIC'!AA$2,0)</f>
        <v>142754414382.00644</v>
      </c>
      <c r="AB144" s="33">
        <f>IF(AB98*'Pre ISIC Split BObIC'!AB$2&gt;0,AB98*'Pre ISIC Split BObIC'!AB$2,0)</f>
        <v>2310044206.2860627</v>
      </c>
      <c r="AC144" s="33">
        <f>IF(AC98*'Pre ISIC Split BObIC'!AC$2&gt;0,AC98*'Pre ISIC Split BObIC'!AC$2,0)</f>
        <v>71872947652.003708</v>
      </c>
      <c r="AD144" s="33">
        <f>IF(AD98*'Pre ISIC Split BObIC'!AD$2&gt;0,AD98*'Pre ISIC Split BObIC'!AD$2,0)</f>
        <v>20266297962.24844</v>
      </c>
      <c r="AE144" s="33">
        <f>IF(AE98*'Pre ISIC Split BObIC'!AE$2&gt;0,AE98*'Pre ISIC Split BObIC'!AE$2,0)</f>
        <v>529521602714.97644</v>
      </c>
      <c r="AF144" s="33">
        <f>IF(AF98*'Pre ISIC Split BObIC'!AF$2&gt;0,AF98*'Pre ISIC Split BObIC'!AF$2,0)</f>
        <v>0</v>
      </c>
      <c r="AG144" s="33">
        <f>IF(AG98*'Pre ISIC Split BObIC'!AG$2&gt;0,AG98*'Pre ISIC Split BObIC'!AG$2,0)</f>
        <v>0</v>
      </c>
      <c r="AH144" s="33">
        <f>IF(AH98*'Pre ISIC Split BObIC'!AH$2&gt;0,AH98*'Pre ISIC Split BObIC'!AH$2,0)</f>
        <v>1289607334.4094009</v>
      </c>
      <c r="AI144" s="33">
        <f>IF(AI98*'Pre ISIC Split BObIC'!AI$2&gt;0,AI98*'Pre ISIC Split BObIC'!AI$2,0)</f>
        <v>345570566.06410575</v>
      </c>
      <c r="AJ144" s="33">
        <f>IF(AJ98*'Pre ISIC Split BObIC'!AJ$2&gt;0,AJ98*'Pre ISIC Split BObIC'!AJ$2,0)</f>
        <v>0</v>
      </c>
      <c r="AK144" s="33">
        <f>IF(AK98*'Pre ISIC Split BObIC'!AK$2&gt;0,AK98*'Pre ISIC Split BObIC'!AK$2,0)</f>
        <v>0</v>
      </c>
      <c r="AL144" s="33">
        <f>IF(AL98*'Pre ISIC Split BObIC'!AL$2&gt;0,AL98*'Pre ISIC Split BObIC'!AL$2,0)</f>
        <v>0</v>
      </c>
      <c r="AM144" s="33">
        <f>IF(AM98*'Pre ISIC Split BObIC'!AM$2&gt;0,AM98*'Pre ISIC Split BObIC'!AM$2,0)</f>
        <v>0</v>
      </c>
      <c r="AN144" s="33">
        <f>IF(AN98*'Pre ISIC Split BObIC'!AN$2&gt;0,AN98*'Pre ISIC Split BObIC'!AN$2,0)</f>
        <v>0</v>
      </c>
      <c r="AO144" s="33">
        <f>IF(AO98*'Pre ISIC Split BObIC'!AO$2&gt;0,AO98*'Pre ISIC Split BObIC'!AO$2,0)</f>
        <v>0</v>
      </c>
      <c r="AP144" s="33">
        <f>IF(AP98*'Pre ISIC Split BObIC'!AP$2&gt;0,AP98*'Pre ISIC Split BObIC'!AP$2,0)</f>
        <v>2609850539437.729</v>
      </c>
      <c r="AQ144" s="33">
        <f>IF(AQ98*'Pre ISIC Split BObIC'!AQ$2&gt;0,AQ98*'Pre ISIC Split BObIC'!AQ$2,0)</f>
        <v>30871496.589702025</v>
      </c>
    </row>
    <row r="145" spans="1:43">
      <c r="A145" t="s">
        <v>77</v>
      </c>
      <c r="B145">
        <f>IF(B99*'Pre ISIC Split BObIC'!B$2&gt;0,B99*'Pre ISIC Split BObIC'!B$2,0)</f>
        <v>0</v>
      </c>
      <c r="C145" s="33">
        <f>IF(C99*'Pre ISIC Split BObIC'!C$2&gt;0,C99*'Pre ISIC Split BObIC'!C$2,0)</f>
        <v>30243345049.431973</v>
      </c>
      <c r="D145" s="33">
        <f>IF(D99*'Pre ISIC Split BObIC'!D$2&gt;0,D99*'Pre ISIC Split BObIC'!D$2,0)</f>
        <v>0</v>
      </c>
      <c r="E145">
        <f>IF(E99*'Pre ISIC Split BObIC'!E$2&gt;0,E99*'Pre ISIC Split BObIC'!E$2,0)</f>
        <v>0</v>
      </c>
      <c r="F145">
        <f>IF(F99*'Pre ISIC Split BObIC'!F$2&gt;0,F99*'Pre ISIC Split BObIC'!F$2,0)</f>
        <v>0</v>
      </c>
      <c r="G145">
        <f>IF(G99*'Pre ISIC Split BObIC'!G$2&gt;0,G99*'Pre ISIC Split BObIC'!G$2,0)</f>
        <v>0</v>
      </c>
      <c r="H145">
        <f>IF(H99*'Pre ISIC Split BObIC'!H$2&gt;0,H99*'Pre ISIC Split BObIC'!H$2,0)</f>
        <v>3.3412651614626684E+16</v>
      </c>
      <c r="I145">
        <f>IF(I99*'Pre ISIC Split BObIC'!I$2&gt;0,I99*'Pre ISIC Split BObIC'!I$2,0)</f>
        <v>0</v>
      </c>
      <c r="J145">
        <f>IF(J99*'Pre ISIC Split BObIC'!J$2&gt;0,J99*'Pre ISIC Split BObIC'!J$2,0)</f>
        <v>69970070463.749268</v>
      </c>
      <c r="K145">
        <f>IF(K99*'Pre ISIC Split BObIC'!K$2&gt;0,K99*'Pre ISIC Split BObIC'!K$2,0)</f>
        <v>478620559666.14111</v>
      </c>
      <c r="L145" s="33">
        <f>IF(L99*'Pre ISIC Split BObIC'!L$2&gt;0,L99*'Pre ISIC Split BObIC'!L$2,0)</f>
        <v>761305116111.03467</v>
      </c>
      <c r="M145" s="33">
        <f>IF(M99*'Pre ISIC Split BObIC'!M$2&gt;0,M99*'Pre ISIC Split BObIC'!M$2,0)</f>
        <v>128015603337.59485</v>
      </c>
      <c r="N145">
        <f>IF(N99*'Pre ISIC Split BObIC'!N$2&gt;0,N99*'Pre ISIC Split BObIC'!N$2,0)</f>
        <v>0</v>
      </c>
      <c r="O145" s="33">
        <f>IF(O99*'Pre ISIC Split BObIC'!O$2&gt;0,O99*'Pre ISIC Split BObIC'!O$2,0)</f>
        <v>1346966642123.1711</v>
      </c>
      <c r="P145" s="33">
        <f>IF(P99*'Pre ISIC Split BObIC'!P$2&gt;0,P99*'Pre ISIC Split BObIC'!P$2,0)</f>
        <v>660635509568.4447</v>
      </c>
      <c r="Q145" s="33">
        <f>IF(Q99*'Pre ISIC Split BObIC'!Q$2&gt;0,Q99*'Pre ISIC Split BObIC'!Q$2,0)</f>
        <v>358874277638.32617</v>
      </c>
      <c r="R145" s="33">
        <f>IF(R99*'Pre ISIC Split BObIC'!R$2&gt;0,R99*'Pre ISIC Split BObIC'!R$2,0)</f>
        <v>0</v>
      </c>
      <c r="S145">
        <f>IF(S99*'Pre ISIC Split BObIC'!S$2&gt;0,S99*'Pre ISIC Split BObIC'!S$2,0)</f>
        <v>155321038802277.28</v>
      </c>
      <c r="T145">
        <f>IF(T99*'Pre ISIC Split BObIC'!T$2&gt;0,T99*'Pre ISIC Split BObIC'!T$2,0)</f>
        <v>0</v>
      </c>
      <c r="U145">
        <f>IF(U99*'Pre ISIC Split BObIC'!U$2&gt;0,U99*'Pre ISIC Split BObIC'!U$2,0)</f>
        <v>6925148554624135</v>
      </c>
      <c r="V145">
        <f>IF(V99*'Pre ISIC Split BObIC'!V$2&gt;0,V99*'Pre ISIC Split BObIC'!V$2,0)</f>
        <v>0</v>
      </c>
      <c r="W145">
        <f>IF(W99*'Pre ISIC Split BObIC'!W$2&gt;0,W99*'Pre ISIC Split BObIC'!W$2,0)</f>
        <v>21420579158.387024</v>
      </c>
      <c r="X145">
        <f>IF(X99*'Pre ISIC Split BObIC'!X$2&gt;0,X99*'Pre ISIC Split BObIC'!X$2,0)</f>
        <v>1.6867995878542136E+16</v>
      </c>
      <c r="Y145">
        <f>IF(Y99*'Pre ISIC Split BObIC'!Y$2&gt;0,Y99*'Pre ISIC Split BObIC'!Y$2,0)</f>
        <v>0</v>
      </c>
      <c r="Z145" s="33">
        <f>IF(Z99*'Pre ISIC Split BObIC'!Z$2&gt;0,Z99*'Pre ISIC Split BObIC'!Z$2,0)</f>
        <v>0</v>
      </c>
      <c r="AA145" s="33">
        <f>IF(AA99*'Pre ISIC Split BObIC'!AA$2&gt;0,AA99*'Pre ISIC Split BObIC'!AA$2,0)</f>
        <v>0</v>
      </c>
      <c r="AB145" s="33">
        <f>IF(AB99*'Pre ISIC Split BObIC'!AB$2&gt;0,AB99*'Pre ISIC Split BObIC'!AB$2,0)</f>
        <v>0</v>
      </c>
      <c r="AC145">
        <f>IF(AC99*'Pre ISIC Split BObIC'!AC$2&gt;0,AC99*'Pre ISIC Split BObIC'!AC$2,0)</f>
        <v>0</v>
      </c>
      <c r="AD145">
        <f>IF(AD99*'Pre ISIC Split BObIC'!AD$2&gt;0,AD99*'Pre ISIC Split BObIC'!AD$2,0)</f>
        <v>0</v>
      </c>
      <c r="AE145">
        <f>IF(AE99*'Pre ISIC Split BObIC'!AE$2&gt;0,AE99*'Pre ISIC Split BObIC'!AE$2,0)</f>
        <v>0</v>
      </c>
      <c r="AF145">
        <f>IF(AF99*'Pre ISIC Split BObIC'!AF$2&gt;0,AF99*'Pre ISIC Split BObIC'!AF$2,0)</f>
        <v>13453380771.134472</v>
      </c>
      <c r="AG145">
        <f>IF(AG99*'Pre ISIC Split BObIC'!AG$2&gt;0,AG99*'Pre ISIC Split BObIC'!AG$2,0)</f>
        <v>2556178703.242321</v>
      </c>
      <c r="AH145">
        <f>IF(AH99*'Pre ISIC Split BObIC'!AH$2&gt;0,AH99*'Pre ISIC Split BObIC'!AH$2,0)</f>
        <v>0</v>
      </c>
      <c r="AI145">
        <f>IF(AI99*'Pre ISIC Split BObIC'!AI$2&gt;0,AI99*'Pre ISIC Split BObIC'!AI$2,0)</f>
        <v>0</v>
      </c>
      <c r="AJ145">
        <f>IF(AJ99*'Pre ISIC Split BObIC'!AJ$2&gt;0,AJ99*'Pre ISIC Split BObIC'!AJ$2,0)</f>
        <v>225798854456.53439</v>
      </c>
      <c r="AK145">
        <f>IF(AK99*'Pre ISIC Split BObIC'!AK$2&gt;0,AK99*'Pre ISIC Split BObIC'!AK$2,0)</f>
        <v>502714033169.20435</v>
      </c>
      <c r="AL145">
        <f>IF(AL99*'Pre ISIC Split BObIC'!AL$2&gt;0,AL99*'Pre ISIC Split BObIC'!AL$2,0)</f>
        <v>61224893586.271614</v>
      </c>
      <c r="AM145">
        <f>IF(AM99*'Pre ISIC Split BObIC'!AM$2&gt;0,AM99*'Pre ISIC Split BObIC'!AM$2,0)</f>
        <v>609783911808.75879</v>
      </c>
      <c r="AN145">
        <f>IF(AN99*'Pre ISIC Split BObIC'!AN$2&gt;0,AN99*'Pre ISIC Split BObIC'!AN$2,0)</f>
        <v>641059936896.30212</v>
      </c>
      <c r="AO145">
        <f>IF(AO99*'Pre ISIC Split BObIC'!AO$2&gt;0,AO99*'Pre ISIC Split BObIC'!AO$2,0)</f>
        <v>211585164732.6333</v>
      </c>
      <c r="AP145">
        <f>IF(AP99*'Pre ISIC Split BObIC'!AP$2&gt;0,AP99*'Pre ISIC Split BObIC'!AP$2,0)</f>
        <v>0</v>
      </c>
      <c r="AQ145">
        <f>IF(AQ99*'Pre ISIC Split BObIC'!AQ$2&gt;0,AQ99*'Pre ISIC Split BObIC'!AQ$2,0)</f>
        <v>0</v>
      </c>
    </row>
    <row r="146" spans="1:43">
      <c r="A146" t="s">
        <v>90</v>
      </c>
      <c r="B146">
        <f>IF(B100*'Pre ISIC Split BObIC'!B$2&gt;0,B100*'Pre ISIC Split BObIC'!B$2,0)</f>
        <v>13066845163.301392</v>
      </c>
      <c r="C146" s="33">
        <f>IF(C100*'Pre ISIC Split BObIC'!C$2&gt;0,C100*'Pre ISIC Split BObIC'!C$2,0)</f>
        <v>0</v>
      </c>
      <c r="D146" s="33">
        <f>IF(D100*'Pre ISIC Split BObIC'!D$2&gt;0,D100*'Pre ISIC Split BObIC'!D$2,0)</f>
        <v>31810318508.238926</v>
      </c>
      <c r="E146">
        <f>IF(E100*'Pre ISIC Split BObIC'!E$2&gt;0,E100*'Pre ISIC Split BObIC'!E$2,0)</f>
        <v>251691164.61856869</v>
      </c>
      <c r="F146">
        <f>IF(F100*'Pre ISIC Split BObIC'!F$2&gt;0,F100*'Pre ISIC Split BObIC'!F$2,0)</f>
        <v>266632102.72476164</v>
      </c>
      <c r="G146">
        <f>IF(G100*'Pre ISIC Split BObIC'!G$2&gt;0,G100*'Pre ISIC Split BObIC'!G$2,0)</f>
        <v>2619222443.6201982</v>
      </c>
      <c r="H146">
        <f>IF(H100*'Pre ISIC Split BObIC'!H$2&gt;0,H100*'Pre ISIC Split BObIC'!H$2,0)</f>
        <v>0</v>
      </c>
      <c r="I146">
        <f>IF(I100*'Pre ISIC Split BObIC'!I$2&gt;0,I100*'Pre ISIC Split BObIC'!I$2,0)</f>
        <v>26945582988862.824</v>
      </c>
      <c r="J146">
        <f>IF(J100*'Pre ISIC Split BObIC'!J$2&gt;0,J100*'Pre ISIC Split BObIC'!J$2,0)</f>
        <v>0</v>
      </c>
      <c r="K146">
        <f>IF(K100*'Pre ISIC Split BObIC'!K$2&gt;0,K100*'Pre ISIC Split BObIC'!K$2,0)</f>
        <v>0</v>
      </c>
      <c r="L146" s="33">
        <f>IF(L100*'Pre ISIC Split BObIC'!L$2&gt;0,L100*'Pre ISIC Split BObIC'!L$2,0)</f>
        <v>0</v>
      </c>
      <c r="M146" s="33">
        <f>IF(M100*'Pre ISIC Split BObIC'!M$2&gt;0,M100*'Pre ISIC Split BObIC'!M$2,0)</f>
        <v>0</v>
      </c>
      <c r="N146">
        <f>IF(N100*'Pre ISIC Split BObIC'!N$2&gt;0,N100*'Pre ISIC Split BObIC'!N$2,0)</f>
        <v>16014523937.697662</v>
      </c>
      <c r="O146" s="33">
        <f>IF(O100*'Pre ISIC Split BObIC'!O$2&gt;0,O100*'Pre ISIC Split BObIC'!O$2,0)</f>
        <v>0</v>
      </c>
      <c r="P146" s="33">
        <f>IF(P100*'Pre ISIC Split BObIC'!P$2&gt;0,P100*'Pre ISIC Split BObIC'!P$2,0)</f>
        <v>0</v>
      </c>
      <c r="Q146" s="33">
        <f>IF(Q100*'Pre ISIC Split BObIC'!Q$2&gt;0,Q100*'Pre ISIC Split BObIC'!Q$2,0)</f>
        <v>0</v>
      </c>
      <c r="R146" s="33">
        <f>IF(R100*'Pre ISIC Split BObIC'!R$2&gt;0,R100*'Pre ISIC Split BObIC'!R$2,0)</f>
        <v>27336903526.148026</v>
      </c>
      <c r="S146">
        <f>IF(S100*'Pre ISIC Split BObIC'!S$2&gt;0,S100*'Pre ISIC Split BObIC'!S$2,0)</f>
        <v>0</v>
      </c>
      <c r="T146">
        <f>IF(T100*'Pre ISIC Split BObIC'!T$2&gt;0,T100*'Pre ISIC Split BObIC'!T$2,0)</f>
        <v>7212651346557752</v>
      </c>
      <c r="U146">
        <f>IF(U100*'Pre ISIC Split BObIC'!U$2&gt;0,U100*'Pre ISIC Split BObIC'!U$2,0)</f>
        <v>0</v>
      </c>
      <c r="V146">
        <f>IF(V100*'Pre ISIC Split BObIC'!V$2&gt;0,V100*'Pre ISIC Split BObIC'!V$2,0)</f>
        <v>0</v>
      </c>
      <c r="W146">
        <f>IF(W100*'Pre ISIC Split BObIC'!W$2&gt;0,W100*'Pre ISIC Split BObIC'!W$2,0)</f>
        <v>0</v>
      </c>
      <c r="X146">
        <f>IF(X100*'Pre ISIC Split BObIC'!X$2&gt;0,X100*'Pre ISIC Split BObIC'!X$2,0)</f>
        <v>0</v>
      </c>
      <c r="Y146">
        <f>IF(Y100*'Pre ISIC Split BObIC'!Y$2&gt;0,Y100*'Pre ISIC Split BObIC'!Y$2,0)</f>
        <v>751405176752120.88</v>
      </c>
      <c r="Z146" s="33">
        <f>IF(Z100*'Pre ISIC Split BObIC'!Z$2&gt;0,Z100*'Pre ISIC Split BObIC'!Z$2,0)</f>
        <v>1572697673217.1577</v>
      </c>
      <c r="AA146" s="33">
        <f>IF(AA100*'Pre ISIC Split BObIC'!AA$2&gt;0,AA100*'Pre ISIC Split BObIC'!AA$2,0)</f>
        <v>7247745202.666935</v>
      </c>
      <c r="AB146" s="33">
        <f>IF(AB100*'Pre ISIC Split BObIC'!AB$2&gt;0,AB100*'Pre ISIC Split BObIC'!AB$2,0)</f>
        <v>119265323.08473922</v>
      </c>
      <c r="AC146">
        <f>IF(AC100*'Pre ISIC Split BObIC'!AC$2&gt;0,AC100*'Pre ISIC Split BObIC'!AC$2,0)</f>
        <v>3661557424.6278458</v>
      </c>
      <c r="AD146">
        <f>IF(AD100*'Pre ISIC Split BObIC'!AD$2&gt;0,AD100*'Pre ISIC Split BObIC'!AD$2,0)</f>
        <v>1026049528.7759609</v>
      </c>
      <c r="AE146">
        <f>IF(AE100*'Pre ISIC Split BObIC'!AE$2&gt;0,AE100*'Pre ISIC Split BObIC'!AE$2,0)</f>
        <v>26423750881.341141</v>
      </c>
      <c r="AF146">
        <f>IF(AF100*'Pre ISIC Split BObIC'!AF$2&gt;0,AF100*'Pre ISIC Split BObIC'!AF$2,0)</f>
        <v>0</v>
      </c>
      <c r="AG146">
        <f>IF(AG100*'Pre ISIC Split BObIC'!AG$2&gt;0,AG100*'Pre ISIC Split BObIC'!AG$2,0)</f>
        <v>0</v>
      </c>
      <c r="AH146">
        <f>IF(AH100*'Pre ISIC Split BObIC'!AH$2&gt;0,AH100*'Pre ISIC Split BObIC'!AH$2,0)</f>
        <v>68886178.773371816</v>
      </c>
      <c r="AI146">
        <f>IF(AI100*'Pre ISIC Split BObIC'!AI$2&gt;0,AI100*'Pre ISIC Split BObIC'!AI$2,0)</f>
        <v>21355836.216167938</v>
      </c>
      <c r="AJ146">
        <f>IF(AJ100*'Pre ISIC Split BObIC'!AJ$2&gt;0,AJ100*'Pre ISIC Split BObIC'!AJ$2,0)</f>
        <v>0</v>
      </c>
      <c r="AK146">
        <f>IF(AK100*'Pre ISIC Split BObIC'!AK$2&gt;0,AK100*'Pre ISIC Split BObIC'!AK$2,0)</f>
        <v>0</v>
      </c>
      <c r="AL146">
        <f>IF(AL100*'Pre ISIC Split BObIC'!AL$2&gt;0,AL100*'Pre ISIC Split BObIC'!AL$2,0)</f>
        <v>0</v>
      </c>
      <c r="AM146">
        <f>IF(AM100*'Pre ISIC Split BObIC'!AM$2&gt;0,AM100*'Pre ISIC Split BObIC'!AM$2,0)</f>
        <v>0</v>
      </c>
      <c r="AN146">
        <f>IF(AN100*'Pre ISIC Split BObIC'!AN$2&gt;0,AN100*'Pre ISIC Split BObIC'!AN$2,0)</f>
        <v>0</v>
      </c>
      <c r="AO146">
        <f>IF(AO100*'Pre ISIC Split BObIC'!AO$2&gt;0,AO100*'Pre ISIC Split BObIC'!AO$2,0)</f>
        <v>0</v>
      </c>
      <c r="AP146">
        <f>IF(AP100*'Pre ISIC Split BObIC'!AP$2&gt;0,AP100*'Pre ISIC Split BObIC'!AP$2,0)</f>
        <v>135516734893.86499</v>
      </c>
      <c r="AQ146">
        <f>IF(AQ100*'Pre ISIC Split BObIC'!AQ$2&gt;0,AQ100*'Pre ISIC Split BObIC'!AQ$2,0)</f>
        <v>1566260.8764345048</v>
      </c>
    </row>
    <row r="147" spans="1:43">
      <c r="A147" t="s">
        <v>94</v>
      </c>
      <c r="B147">
        <f>IF(B101*'Pre ISIC Split BObIC'!B$2&gt;0,B101*'Pre ISIC Split BObIC'!B$2,0)</f>
        <v>0</v>
      </c>
      <c r="C147" s="33">
        <f>IF(C101*'Pre ISIC Split BObIC'!C$2&gt;0,C101*'Pre ISIC Split BObIC'!C$2,0)</f>
        <v>55662131748.418938</v>
      </c>
      <c r="D147" s="33">
        <f>IF(D101*'Pre ISIC Split BObIC'!D$2&gt;0,D101*'Pre ISIC Split BObIC'!D$2,0)</f>
        <v>0</v>
      </c>
      <c r="E147">
        <f>IF(E101*'Pre ISIC Split BObIC'!E$2&gt;0,E101*'Pre ISIC Split BObIC'!E$2,0)</f>
        <v>0</v>
      </c>
      <c r="F147">
        <f>IF(F101*'Pre ISIC Split BObIC'!F$2&gt;0,F101*'Pre ISIC Split BObIC'!F$2,0)</f>
        <v>0</v>
      </c>
      <c r="G147">
        <f>IF(G101*'Pre ISIC Split BObIC'!G$2&gt;0,G101*'Pre ISIC Split BObIC'!G$2,0)</f>
        <v>0</v>
      </c>
      <c r="H147">
        <f>IF(H101*'Pre ISIC Split BObIC'!H$2&gt;0,H101*'Pre ISIC Split BObIC'!H$2,0)</f>
        <v>6.1095684817995432E+16</v>
      </c>
      <c r="I147">
        <f>IF(I101*'Pre ISIC Split BObIC'!I$2&gt;0,I101*'Pre ISIC Split BObIC'!I$2,0)</f>
        <v>0</v>
      </c>
      <c r="J147">
        <f>IF(J101*'Pre ISIC Split BObIC'!J$2&gt;0,J101*'Pre ISIC Split BObIC'!J$2,0)</f>
        <v>127833317405.4628</v>
      </c>
      <c r="K147">
        <f>IF(K101*'Pre ISIC Split BObIC'!K$2&gt;0,K101*'Pre ISIC Split BObIC'!K$2,0)</f>
        <v>875667806080.11646</v>
      </c>
      <c r="L147" s="33">
        <f>IF(L101*'Pre ISIC Split BObIC'!L$2&gt;0,L101*'Pre ISIC Split BObIC'!L$2,0)</f>
        <v>1386224384853.2109</v>
      </c>
      <c r="M147" s="33">
        <f>IF(M101*'Pre ISIC Split BObIC'!M$2&gt;0,M101*'Pre ISIC Split BObIC'!M$2,0)</f>
        <v>233912560963.68362</v>
      </c>
      <c r="N147">
        <f>IF(N101*'Pre ISIC Split BObIC'!N$2&gt;0,N101*'Pre ISIC Split BObIC'!N$2,0)</f>
        <v>0</v>
      </c>
      <c r="O147" s="33">
        <f>IF(O101*'Pre ISIC Split BObIC'!O$2&gt;0,O101*'Pre ISIC Split BObIC'!O$2,0)</f>
        <v>2482381125135.8076</v>
      </c>
      <c r="P147" s="33">
        <f>IF(P101*'Pre ISIC Split BObIC'!P$2&gt;0,P101*'Pre ISIC Split BObIC'!P$2,0)</f>
        <v>1216053228290.4431</v>
      </c>
      <c r="Q147" s="33">
        <f>IF(Q101*'Pre ISIC Split BObIC'!Q$2&gt;0,Q101*'Pre ISIC Split BObIC'!Q$2,0)</f>
        <v>645239963158.70068</v>
      </c>
      <c r="R147" s="33">
        <f>IF(R101*'Pre ISIC Split BObIC'!R$2&gt;0,R101*'Pre ISIC Split BObIC'!R$2,0)</f>
        <v>0</v>
      </c>
      <c r="S147">
        <f>IF(S101*'Pre ISIC Split BObIC'!S$2&gt;0,S101*'Pre ISIC Split BObIC'!S$2,0)</f>
        <v>275041884739433.69</v>
      </c>
      <c r="T147">
        <f>IF(T101*'Pre ISIC Split BObIC'!T$2&gt;0,T101*'Pre ISIC Split BObIC'!T$2,0)</f>
        <v>0</v>
      </c>
      <c r="U147">
        <f>IF(U101*'Pre ISIC Split BObIC'!U$2&gt;0,U101*'Pre ISIC Split BObIC'!U$2,0)</f>
        <v>1.2665030712940104E+16</v>
      </c>
      <c r="V147">
        <f>IF(V101*'Pre ISIC Split BObIC'!V$2&gt;0,V101*'Pre ISIC Split BObIC'!V$2,0)</f>
        <v>58322337333955.047</v>
      </c>
      <c r="W147">
        <f>IF(W101*'Pre ISIC Split BObIC'!W$2&gt;0,W101*'Pre ISIC Split BObIC'!W$2,0)</f>
        <v>33612486897.153648</v>
      </c>
      <c r="X147">
        <f>IF(X101*'Pre ISIC Split BObIC'!X$2&gt;0,X101*'Pre ISIC Split BObIC'!X$2,0)</f>
        <v>3.0836384661691448E+16</v>
      </c>
      <c r="Y147">
        <f>IF(Y101*'Pre ISIC Split BObIC'!Y$2&gt;0,Y101*'Pre ISIC Split BObIC'!Y$2,0)</f>
        <v>0</v>
      </c>
      <c r="Z147" s="33">
        <f>IF(Z101*'Pre ISIC Split BObIC'!Z$2&gt;0,Z101*'Pre ISIC Split BObIC'!Z$2,0)</f>
        <v>0</v>
      </c>
      <c r="AA147" s="33">
        <f>IF(AA101*'Pre ISIC Split BObIC'!AA$2&gt;0,AA101*'Pre ISIC Split BObIC'!AA$2,0)</f>
        <v>0</v>
      </c>
      <c r="AB147" s="33">
        <f>IF(AB101*'Pre ISIC Split BObIC'!AB$2&gt;0,AB101*'Pre ISIC Split BObIC'!AB$2,0)</f>
        <v>0</v>
      </c>
      <c r="AC147">
        <f>IF(AC101*'Pre ISIC Split BObIC'!AC$2&gt;0,AC101*'Pre ISIC Split BObIC'!AC$2,0)</f>
        <v>0</v>
      </c>
      <c r="AD147">
        <f>IF(AD101*'Pre ISIC Split BObIC'!AD$2&gt;0,AD101*'Pre ISIC Split BObIC'!AD$2,0)</f>
        <v>0</v>
      </c>
      <c r="AE147">
        <f>IF(AE101*'Pre ISIC Split BObIC'!AE$2&gt;0,AE101*'Pre ISIC Split BObIC'!AE$2,0)</f>
        <v>0</v>
      </c>
      <c r="AF147">
        <f>IF(AF101*'Pre ISIC Split BObIC'!AF$2&gt;0,AF101*'Pre ISIC Split BObIC'!AF$2,0)</f>
        <v>26919520524.130707</v>
      </c>
      <c r="AG147">
        <f>IF(AG101*'Pre ISIC Split BObIC'!AG$2&gt;0,AG101*'Pre ISIC Split BObIC'!AG$2,0)</f>
        <v>4916074239.6301184</v>
      </c>
      <c r="AH147">
        <f>IF(AH101*'Pre ISIC Split BObIC'!AH$2&gt;0,AH101*'Pre ISIC Split BObIC'!AH$2,0)</f>
        <v>0</v>
      </c>
      <c r="AI147">
        <f>IF(AI101*'Pre ISIC Split BObIC'!AI$2&gt;0,AI101*'Pre ISIC Split BObIC'!AI$2,0)</f>
        <v>0</v>
      </c>
      <c r="AJ147">
        <f>IF(AJ101*'Pre ISIC Split BObIC'!AJ$2&gt;0,AJ101*'Pre ISIC Split BObIC'!AJ$2,0)</f>
        <v>414792831660.36884</v>
      </c>
      <c r="AK147">
        <f>IF(AK101*'Pre ISIC Split BObIC'!AK$2&gt;0,AK101*'Pre ISIC Split BObIC'!AK$2,0)</f>
        <v>919621452550.75354</v>
      </c>
      <c r="AL147">
        <f>IF(AL101*'Pre ISIC Split BObIC'!AL$2&gt;0,AL101*'Pre ISIC Split BObIC'!AL$2,0)</f>
        <v>85325019027.276138</v>
      </c>
      <c r="AM147">
        <f>IF(AM101*'Pre ISIC Split BObIC'!AM$2&gt;0,AM101*'Pre ISIC Split BObIC'!AM$2,0)</f>
        <v>1116334975062.5767</v>
      </c>
      <c r="AN147">
        <f>IF(AN101*'Pre ISIC Split BObIC'!AN$2&gt;0,AN101*'Pre ISIC Split BObIC'!AN$2,0)</f>
        <v>1172749544680.5862</v>
      </c>
      <c r="AO147">
        <f>IF(AO101*'Pre ISIC Split BObIC'!AO$2&gt;0,AO101*'Pre ISIC Split BObIC'!AO$2,0)</f>
        <v>387397485632.33105</v>
      </c>
      <c r="AP147">
        <f>IF(AP101*'Pre ISIC Split BObIC'!AP$2&gt;0,AP101*'Pre ISIC Split BObIC'!AP$2,0)</f>
        <v>0</v>
      </c>
      <c r="AQ147">
        <f>IF(AQ101*'Pre ISIC Split BObIC'!AQ$2&gt;0,AQ101*'Pre ISIC Split BObIC'!AQ$2,0)</f>
        <v>0</v>
      </c>
    </row>
    <row r="148" spans="1:43">
      <c r="A148" t="s">
        <v>98</v>
      </c>
      <c r="B148">
        <f>IF(B102*'Pre ISIC Split BObIC'!B$2&gt;0,B102*'Pre ISIC Split BObIC'!B$2,0)</f>
        <v>69107431544021.742</v>
      </c>
      <c r="C148" s="33">
        <f>IF(C102*'Pre ISIC Split BObIC'!C$2&gt;0,C102*'Pre ISIC Split BObIC'!C$2,0)</f>
        <v>0</v>
      </c>
      <c r="D148" s="33">
        <f>IF(D102*'Pre ISIC Split BObIC'!D$2&gt;0,D102*'Pre ISIC Split BObIC'!D$2,0)</f>
        <v>168702791978474.75</v>
      </c>
      <c r="E148">
        <f>IF(E102*'Pre ISIC Split BObIC'!E$2&gt;0,E102*'Pre ISIC Split BObIC'!E$2,0)</f>
        <v>1087543733048.7662</v>
      </c>
      <c r="F148">
        <f>IF(F102*'Pre ISIC Split BObIC'!F$2&gt;0,F102*'Pre ISIC Split BObIC'!F$2,0)</f>
        <v>750144618445.9939</v>
      </c>
      <c r="G148">
        <f>IF(G102*'Pre ISIC Split BObIC'!G$2&gt;0,G102*'Pre ISIC Split BObIC'!G$2,0)</f>
        <v>13700619433180.805</v>
      </c>
      <c r="H148">
        <f>IF(H102*'Pre ISIC Split BObIC'!H$2&gt;0,H102*'Pre ISIC Split BObIC'!H$2,0)</f>
        <v>0</v>
      </c>
      <c r="I148">
        <f>IF(I102*'Pre ISIC Split BObIC'!I$2&gt;0,I102*'Pre ISIC Split BObIC'!I$2,0)</f>
        <v>1.4297974630584112E+17</v>
      </c>
      <c r="J148">
        <f>IF(J102*'Pre ISIC Split BObIC'!J$2&gt;0,J102*'Pre ISIC Split BObIC'!J$2,0)</f>
        <v>0</v>
      </c>
      <c r="K148">
        <f>IF(K102*'Pre ISIC Split BObIC'!K$2&gt;0,K102*'Pre ISIC Split BObIC'!K$2,0)</f>
        <v>0</v>
      </c>
      <c r="L148" s="33">
        <f>IF(L102*'Pre ISIC Split BObIC'!L$2&gt;0,L102*'Pre ISIC Split BObIC'!L$2,0)</f>
        <v>0</v>
      </c>
      <c r="M148" s="33">
        <f>IF(M102*'Pre ISIC Split BObIC'!M$2&gt;0,M102*'Pre ISIC Split BObIC'!M$2,0)</f>
        <v>0</v>
      </c>
      <c r="N148">
        <f>IF(N102*'Pre ISIC Split BObIC'!N$2&gt;0,N102*'Pre ISIC Split BObIC'!N$2,0)</f>
        <v>79528604363504.516</v>
      </c>
      <c r="O148" s="33">
        <f>IF(O102*'Pre ISIC Split BObIC'!O$2&gt;0,O102*'Pre ISIC Split BObIC'!O$2,0)</f>
        <v>0</v>
      </c>
      <c r="P148" s="33">
        <f>IF(P102*'Pre ISIC Split BObIC'!P$2&gt;0,P102*'Pre ISIC Split BObIC'!P$2,0)</f>
        <v>0</v>
      </c>
      <c r="Q148" s="33">
        <f>IF(Q102*'Pre ISIC Split BObIC'!Q$2&gt;0,Q102*'Pre ISIC Split BObIC'!Q$2,0)</f>
        <v>0</v>
      </c>
      <c r="R148" s="33">
        <f>IF(R102*'Pre ISIC Split BObIC'!R$2&gt;0,R102*'Pre ISIC Split BObIC'!R$2,0)</f>
        <v>146183447721290.72</v>
      </c>
      <c r="S148">
        <f>IF(S102*'Pre ISIC Split BObIC'!S$2&gt;0,S102*'Pre ISIC Split BObIC'!S$2,0)</f>
        <v>0</v>
      </c>
      <c r="T148">
        <f>IF(T102*'Pre ISIC Split BObIC'!T$2&gt;0,T102*'Pre ISIC Split BObIC'!T$2,0)</f>
        <v>3.8371544734071185E+19</v>
      </c>
      <c r="U148">
        <f>IF(U102*'Pre ISIC Split BObIC'!U$2&gt;0,U102*'Pre ISIC Split BObIC'!U$2,0)</f>
        <v>0</v>
      </c>
      <c r="V148">
        <f>IF(V102*'Pre ISIC Split BObIC'!V$2&gt;0,V102*'Pre ISIC Split BObIC'!V$2,0)</f>
        <v>0</v>
      </c>
      <c r="W148">
        <f>IF(W102*'Pre ISIC Split BObIC'!W$2&gt;0,W102*'Pre ISIC Split BObIC'!W$2,0)</f>
        <v>0</v>
      </c>
      <c r="X148">
        <f>IF(X102*'Pre ISIC Split BObIC'!X$2&gt;0,X102*'Pre ISIC Split BObIC'!X$2,0)</f>
        <v>0</v>
      </c>
      <c r="Y148">
        <f>IF(Y102*'Pre ISIC Split BObIC'!Y$2&gt;0,Y102*'Pre ISIC Split BObIC'!Y$2,0)</f>
        <v>3.9799863975146086E+18</v>
      </c>
      <c r="Z148" s="33">
        <f>IF(Z102*'Pre ISIC Split BObIC'!Z$2&gt;0,Z102*'Pre ISIC Split BObIC'!Z$2,0)</f>
        <v>8348605132431729</v>
      </c>
      <c r="AA148" s="33">
        <f>IF(AA102*'Pre ISIC Split BObIC'!AA$2&gt;0,AA102*'Pre ISIC Split BObIC'!AA$2,0)</f>
        <v>38529956363951.977</v>
      </c>
      <c r="AB148" s="33">
        <f>IF(AB102*'Pre ISIC Split BObIC'!AB$2&gt;0,AB102*'Pre ISIC Split BObIC'!AB$2,0)</f>
        <v>648040644830.55554</v>
      </c>
      <c r="AC148">
        <f>IF(AC102*'Pre ISIC Split BObIC'!AC$2&gt;0,AC102*'Pre ISIC Split BObIC'!AC$2,0)</f>
        <v>19373904752127.652</v>
      </c>
      <c r="AD148">
        <f>IF(AD102*'Pre ISIC Split BObIC'!AD$2&gt;0,AD102*'Pre ISIC Split BObIC'!AD$2,0)</f>
        <v>5696433564765.4561</v>
      </c>
      <c r="AE148">
        <f>IF(AE102*'Pre ISIC Split BObIC'!AE$2&gt;0,AE102*'Pre ISIC Split BObIC'!AE$2,0)</f>
        <v>146341591238136.84</v>
      </c>
      <c r="AF148">
        <f>IF(AF102*'Pre ISIC Split BObIC'!AF$2&gt;0,AF102*'Pre ISIC Split BObIC'!AF$2,0)</f>
        <v>0</v>
      </c>
      <c r="AG148">
        <f>IF(AG102*'Pre ISIC Split BObIC'!AG$2&gt;0,AG102*'Pre ISIC Split BObIC'!AG$2,0)</f>
        <v>0</v>
      </c>
      <c r="AH148">
        <f>IF(AH102*'Pre ISIC Split BObIC'!AH$2&gt;0,AH102*'Pre ISIC Split BObIC'!AH$2,0)</f>
        <v>360907605471.69263</v>
      </c>
      <c r="AI148">
        <f>IF(AI102*'Pre ISIC Split BObIC'!AI$2&gt;0,AI102*'Pre ISIC Split BObIC'!AI$2,0)</f>
        <v>97553242918.624344</v>
      </c>
      <c r="AJ148">
        <f>IF(AJ102*'Pre ISIC Split BObIC'!AJ$2&gt;0,AJ102*'Pre ISIC Split BObIC'!AJ$2,0)</f>
        <v>0</v>
      </c>
      <c r="AK148">
        <f>IF(AK102*'Pre ISIC Split BObIC'!AK$2&gt;0,AK102*'Pre ISIC Split BObIC'!AK$2,0)</f>
        <v>0</v>
      </c>
      <c r="AL148">
        <f>IF(AL102*'Pre ISIC Split BObIC'!AL$2&gt;0,AL102*'Pre ISIC Split BObIC'!AL$2,0)</f>
        <v>0</v>
      </c>
      <c r="AM148">
        <f>IF(AM102*'Pre ISIC Split BObIC'!AM$2&gt;0,AM102*'Pre ISIC Split BObIC'!AM$2,0)</f>
        <v>0</v>
      </c>
      <c r="AN148">
        <f>IF(AN102*'Pre ISIC Split BObIC'!AN$2&gt;0,AN102*'Pre ISIC Split BObIC'!AN$2,0)</f>
        <v>0</v>
      </c>
      <c r="AO148">
        <f>IF(AO102*'Pre ISIC Split BObIC'!AO$2&gt;0,AO102*'Pre ISIC Split BObIC'!AO$2,0)</f>
        <v>0</v>
      </c>
      <c r="AP148">
        <f>IF(AP102*'Pre ISIC Split BObIC'!AP$2&gt;0,AP102*'Pre ISIC Split BObIC'!AP$2,0)</f>
        <v>703214784304948</v>
      </c>
      <c r="AQ148">
        <f>IF(AQ102*'Pre ISIC Split BObIC'!AQ$2&gt;0,AQ102*'Pre ISIC Split BObIC'!AQ$2,0)</f>
        <v>8284457627.4697323</v>
      </c>
    </row>
    <row r="149" spans="1:43">
      <c r="A149" t="s">
        <v>105</v>
      </c>
      <c r="B149">
        <f>IF(B103*'Pre ISIC Split BObIC'!B$2&gt;0,B103*'Pre ISIC Split BObIC'!B$2,0)</f>
        <v>0</v>
      </c>
      <c r="C149" s="33">
        <f>IF(C103*'Pre ISIC Split BObIC'!C$2&gt;0,C103*'Pre ISIC Split BObIC'!C$2,0)</f>
        <v>978279678177.74475</v>
      </c>
      <c r="D149" s="33">
        <f>IF(D103*'Pre ISIC Split BObIC'!D$2&gt;0,D103*'Pre ISIC Split BObIC'!D$2,0)</f>
        <v>0</v>
      </c>
      <c r="E149">
        <f>IF(E103*'Pre ISIC Split BObIC'!E$2&gt;0,E103*'Pre ISIC Split BObIC'!E$2,0)</f>
        <v>0</v>
      </c>
      <c r="F149">
        <f>IF(F103*'Pre ISIC Split BObIC'!F$2&gt;0,F103*'Pre ISIC Split BObIC'!F$2,0)</f>
        <v>0</v>
      </c>
      <c r="G149">
        <f>IF(G103*'Pre ISIC Split BObIC'!G$2&gt;0,G103*'Pre ISIC Split BObIC'!G$2,0)</f>
        <v>0</v>
      </c>
      <c r="H149">
        <f>IF(H103*'Pre ISIC Split BObIC'!H$2&gt;0,H103*'Pre ISIC Split BObIC'!H$2,0)</f>
        <v>1.0789633631414364E+18</v>
      </c>
      <c r="I149">
        <f>IF(I103*'Pre ISIC Split BObIC'!I$2&gt;0,I103*'Pre ISIC Split BObIC'!I$2,0)</f>
        <v>0</v>
      </c>
      <c r="J149">
        <f>IF(J103*'Pre ISIC Split BObIC'!J$2&gt;0,J103*'Pre ISIC Split BObIC'!J$2,0)</f>
        <v>2257571017060.8599</v>
      </c>
      <c r="K149">
        <f>IF(K103*'Pre ISIC Split BObIC'!K$2&gt;0,K103*'Pre ISIC Split BObIC'!K$2,0)</f>
        <v>15458958224625.33</v>
      </c>
      <c r="L149" s="33">
        <f>IF(L103*'Pre ISIC Split BObIC'!L$2&gt;0,L103*'Pre ISIC Split BObIC'!L$2,0)</f>
        <v>24513241741679.469</v>
      </c>
      <c r="M149" s="33">
        <f>IF(M103*'Pre ISIC Split BObIC'!M$2&gt;0,M103*'Pre ISIC Split BObIC'!M$2,0)</f>
        <v>4128747876086.4917</v>
      </c>
      <c r="N149">
        <f>IF(N103*'Pre ISIC Split BObIC'!N$2&gt;0,N103*'Pre ISIC Split BObIC'!N$2,0)</f>
        <v>0</v>
      </c>
      <c r="O149" s="33">
        <f>IF(O103*'Pre ISIC Split BObIC'!O$2&gt;0,O103*'Pre ISIC Split BObIC'!O$2,0)</f>
        <v>43635091636118.547</v>
      </c>
      <c r="P149" s="33">
        <f>IF(P103*'Pre ISIC Split BObIC'!P$2&gt;0,P103*'Pre ISIC Split BObIC'!P$2,0)</f>
        <v>21347705318340.18</v>
      </c>
      <c r="Q149" s="33">
        <f>IF(Q103*'Pre ISIC Split BObIC'!Q$2&gt;0,Q103*'Pre ISIC Split BObIC'!Q$2,0)</f>
        <v>11453973556417.82</v>
      </c>
      <c r="R149" s="33">
        <f>IF(R103*'Pre ISIC Split BObIC'!R$2&gt;0,R103*'Pre ISIC Split BObIC'!R$2,0)</f>
        <v>0</v>
      </c>
      <c r="S149">
        <f>IF(S103*'Pre ISIC Split BObIC'!S$2&gt;0,S103*'Pre ISIC Split BObIC'!S$2,0)</f>
        <v>5061194920250341</v>
      </c>
      <c r="T149">
        <f>IF(T103*'Pre ISIC Split BObIC'!T$2&gt;0,T103*'Pre ISIC Split BObIC'!T$2,0)</f>
        <v>0</v>
      </c>
      <c r="U149">
        <f>IF(U103*'Pre ISIC Split BObIC'!U$2&gt;0,U103*'Pre ISIC Split BObIC'!U$2,0)</f>
        <v>2.2343817420867066E+17</v>
      </c>
      <c r="V149">
        <f>IF(V103*'Pre ISIC Split BObIC'!V$2&gt;0,V103*'Pre ISIC Split BObIC'!V$2,0)</f>
        <v>0</v>
      </c>
      <c r="W149">
        <f>IF(W103*'Pre ISIC Split BObIC'!W$2&gt;0,W103*'Pre ISIC Split BObIC'!W$2,0)</f>
        <v>569055127874.49756</v>
      </c>
      <c r="X149">
        <f>IF(X103*'Pre ISIC Split BObIC'!X$2&gt;0,X103*'Pre ISIC Split BObIC'!X$2,0)</f>
        <v>5.4466973680525581E+17</v>
      </c>
      <c r="Y149">
        <f>IF(Y103*'Pre ISIC Split BObIC'!Y$2&gt;0,Y103*'Pre ISIC Split BObIC'!Y$2,0)</f>
        <v>0</v>
      </c>
      <c r="Z149" s="33">
        <f>IF(Z103*'Pre ISIC Split BObIC'!Z$2&gt;0,Z103*'Pre ISIC Split BObIC'!Z$2,0)</f>
        <v>0</v>
      </c>
      <c r="AA149" s="33">
        <f>IF(AA103*'Pre ISIC Split BObIC'!AA$2&gt;0,AA103*'Pre ISIC Split BObIC'!AA$2,0)</f>
        <v>0</v>
      </c>
      <c r="AB149" s="33">
        <f>IF(AB103*'Pre ISIC Split BObIC'!AB$2&gt;0,AB103*'Pre ISIC Split BObIC'!AB$2,0)</f>
        <v>0</v>
      </c>
      <c r="AC149">
        <f>IF(AC103*'Pre ISIC Split BObIC'!AC$2&gt;0,AC103*'Pre ISIC Split BObIC'!AC$2,0)</f>
        <v>0</v>
      </c>
      <c r="AD149">
        <f>IF(AD103*'Pre ISIC Split BObIC'!AD$2&gt;0,AD103*'Pre ISIC Split BObIC'!AD$2,0)</f>
        <v>0</v>
      </c>
      <c r="AE149">
        <f>IF(AE103*'Pre ISIC Split BObIC'!AE$2&gt;0,AE103*'Pre ISIC Split BObIC'!AE$2,0)</f>
        <v>0</v>
      </c>
      <c r="AF149">
        <f>IF(AF103*'Pre ISIC Split BObIC'!AF$2&gt;0,AF103*'Pre ISIC Split BObIC'!AF$2,0)</f>
        <v>441368511539.85223</v>
      </c>
      <c r="AG149">
        <f>IF(AG103*'Pre ISIC Split BObIC'!AG$2&gt;0,AG103*'Pre ISIC Split BObIC'!AG$2,0)</f>
        <v>84027608999.097717</v>
      </c>
      <c r="AH149">
        <f>IF(AH103*'Pre ISIC Split BObIC'!AH$2&gt;0,AH103*'Pre ISIC Split BObIC'!AH$2,0)</f>
        <v>0</v>
      </c>
      <c r="AI149">
        <f>IF(AI103*'Pre ISIC Split BObIC'!AI$2&gt;0,AI103*'Pre ISIC Split BObIC'!AI$2,0)</f>
        <v>0</v>
      </c>
      <c r="AJ149">
        <f>IF(AJ103*'Pre ISIC Split BObIC'!AJ$2&gt;0,AJ103*'Pre ISIC Split BObIC'!AJ$2,0)</f>
        <v>7317636638856.4248</v>
      </c>
      <c r="AK149">
        <f>IF(AK103*'Pre ISIC Split BObIC'!AK$2&gt;0,AK103*'Pre ISIC Split BObIC'!AK$2,0)</f>
        <v>16237883670855.893</v>
      </c>
      <c r="AL149">
        <f>IF(AL103*'Pre ISIC Split BObIC'!AL$2&gt;0,AL103*'Pre ISIC Split BObIC'!AL$2,0)</f>
        <v>1571636481207.2253</v>
      </c>
      <c r="AM149">
        <f>IF(AM103*'Pre ISIC Split BObIC'!AM$2&gt;0,AM103*'Pre ISIC Split BObIC'!AM$2,0)</f>
        <v>19696958958638.207</v>
      </c>
      <c r="AN149">
        <f>IF(AN103*'Pre ISIC Split BObIC'!AN$2&gt;0,AN103*'Pre ISIC Split BObIC'!AN$2,0)</f>
        <v>20700314159145.844</v>
      </c>
      <c r="AO149">
        <f>IF(AO103*'Pre ISIC Split BObIC'!AO$2&gt;0,AO103*'Pre ISIC Split BObIC'!AO$2,0)</f>
        <v>6830739498816.6416</v>
      </c>
      <c r="AP149">
        <f>IF(AP103*'Pre ISIC Split BObIC'!AP$2&gt;0,AP103*'Pre ISIC Split BObIC'!AP$2,0)</f>
        <v>0</v>
      </c>
      <c r="AQ149">
        <f>IF(AQ103*'Pre ISIC Split BObIC'!AQ$2&gt;0,AQ103*'Pre ISIC Split BObIC'!AQ$2,0)</f>
        <v>0</v>
      </c>
    </row>
    <row r="150" spans="1:43">
      <c r="A150" t="s">
        <v>109</v>
      </c>
      <c r="B150">
        <f>IF(B104*'Pre ISIC Split BObIC'!B$2&gt;0,B104*'Pre ISIC Split BObIC'!B$2,0)</f>
        <v>311994965307.95007</v>
      </c>
      <c r="C150" s="33">
        <f>IF(C104*'Pre ISIC Split BObIC'!C$2&gt;0,C104*'Pre ISIC Split BObIC'!C$2,0)</f>
        <v>0</v>
      </c>
      <c r="D150" s="33">
        <f>IF(D104*'Pre ISIC Split BObIC'!D$2&gt;0,D104*'Pre ISIC Split BObIC'!D$2,0)</f>
        <v>758102257130.84302</v>
      </c>
      <c r="E150">
        <f>IF(E104*'Pre ISIC Split BObIC'!E$2&gt;0,E104*'Pre ISIC Split BObIC'!E$2,0)</f>
        <v>4939771397.9092512</v>
      </c>
      <c r="F150">
        <f>IF(F104*'Pre ISIC Split BObIC'!F$2&gt;0,F104*'Pre ISIC Split BObIC'!F$2,0)</f>
        <v>3491583466.4427605</v>
      </c>
      <c r="G150">
        <f>IF(G104*'Pre ISIC Split BObIC'!G$2&gt;0,G104*'Pre ISIC Split BObIC'!G$2,0)</f>
        <v>53395719778.716537</v>
      </c>
      <c r="H150">
        <f>IF(H104*'Pre ISIC Split BObIC'!H$2&gt;0,H104*'Pre ISIC Split BObIC'!H$2,0)</f>
        <v>0</v>
      </c>
      <c r="I150">
        <f>IF(I104*'Pre ISIC Split BObIC'!I$2&gt;0,I104*'Pre ISIC Split BObIC'!I$2,0)</f>
        <v>637520491489868</v>
      </c>
      <c r="J150">
        <f>IF(J104*'Pre ISIC Split BObIC'!J$2&gt;0,J104*'Pre ISIC Split BObIC'!J$2,0)</f>
        <v>0</v>
      </c>
      <c r="K150">
        <f>IF(K104*'Pre ISIC Split BObIC'!K$2&gt;0,K104*'Pre ISIC Split BObIC'!K$2,0)</f>
        <v>0</v>
      </c>
      <c r="L150" s="33">
        <f>IF(L104*'Pre ISIC Split BObIC'!L$2&gt;0,L104*'Pre ISIC Split BObIC'!L$2,0)</f>
        <v>0</v>
      </c>
      <c r="M150" s="33">
        <f>IF(M104*'Pre ISIC Split BObIC'!M$2&gt;0,M104*'Pre ISIC Split BObIC'!M$2,0)</f>
        <v>0</v>
      </c>
      <c r="N150">
        <f>IF(N104*'Pre ISIC Split BObIC'!N$2&gt;0,N104*'Pre ISIC Split BObIC'!N$2,0)</f>
        <v>419391603378.04266</v>
      </c>
      <c r="O150" s="33">
        <f>IF(O104*'Pre ISIC Split BObIC'!O$2&gt;0,O104*'Pre ISIC Split BObIC'!O$2,0)</f>
        <v>0</v>
      </c>
      <c r="P150" s="33">
        <f>IF(P104*'Pre ISIC Split BObIC'!P$2&gt;0,P104*'Pre ISIC Split BObIC'!P$2,0)</f>
        <v>0</v>
      </c>
      <c r="Q150" s="33">
        <f>IF(Q104*'Pre ISIC Split BObIC'!Q$2&gt;0,Q104*'Pre ISIC Split BObIC'!Q$2,0)</f>
        <v>0</v>
      </c>
      <c r="R150" s="33">
        <f>IF(R104*'Pre ISIC Split BObIC'!R$2&gt;0,R104*'Pre ISIC Split BObIC'!R$2,0)</f>
        <v>634795092996.73608</v>
      </c>
      <c r="S150">
        <f>IF(S104*'Pre ISIC Split BObIC'!S$2&gt;0,S104*'Pre ISIC Split BObIC'!S$2,0)</f>
        <v>0</v>
      </c>
      <c r="T150">
        <f>IF(T104*'Pre ISIC Split BObIC'!T$2&gt;0,T104*'Pre ISIC Split BObIC'!T$2,0)</f>
        <v>1.7196384299995792E+17</v>
      </c>
      <c r="U150">
        <f>IF(U104*'Pre ISIC Split BObIC'!U$2&gt;0,U104*'Pre ISIC Split BObIC'!U$2,0)</f>
        <v>0</v>
      </c>
      <c r="V150">
        <f>IF(V104*'Pre ISIC Split BObIC'!V$2&gt;0,V104*'Pre ISIC Split BObIC'!V$2,0)</f>
        <v>55302217140484.414</v>
      </c>
      <c r="W150">
        <f>IF(W104*'Pre ISIC Split BObIC'!W$2&gt;0,W104*'Pre ISIC Split BObIC'!W$2,0)</f>
        <v>0</v>
      </c>
      <c r="X150">
        <f>IF(X104*'Pre ISIC Split BObIC'!X$2&gt;0,X104*'Pre ISIC Split BObIC'!X$2,0)</f>
        <v>0</v>
      </c>
      <c r="Y150">
        <f>IF(Y104*'Pre ISIC Split BObIC'!Y$2&gt;0,Y104*'Pre ISIC Split BObIC'!Y$2,0)</f>
        <v>1.7844285050472008E+16</v>
      </c>
      <c r="Z150" s="33">
        <f>IF(Z104*'Pre ISIC Split BObIC'!Z$2&gt;0,Z104*'Pre ISIC Split BObIC'!Z$2,0)</f>
        <v>37484955472265.391</v>
      </c>
      <c r="AA150" s="33">
        <f>IF(AA104*'Pre ISIC Split BObIC'!AA$2&gt;0,AA104*'Pre ISIC Split BObIC'!AA$2,0)</f>
        <v>172846562927.89435</v>
      </c>
      <c r="AB150" s="33">
        <f>IF(AB104*'Pre ISIC Split BObIC'!AB$2&gt;0,AB104*'Pre ISIC Split BObIC'!AB$2,0)</f>
        <v>2854246722.868341</v>
      </c>
      <c r="AC150">
        <f>IF(AC104*'Pre ISIC Split BObIC'!AC$2&gt;0,AC104*'Pre ISIC Split BObIC'!AC$2,0)</f>
        <v>84914882379.22464</v>
      </c>
      <c r="AD150">
        <f>IF(AD104*'Pre ISIC Split BObIC'!AD$2&gt;0,AD104*'Pre ISIC Split BObIC'!AD$2,0)</f>
        <v>25115335975.561012</v>
      </c>
      <c r="AE150">
        <f>IF(AE104*'Pre ISIC Split BObIC'!AE$2&gt;0,AE104*'Pre ISIC Split BObIC'!AE$2,0)</f>
        <v>662904825201.21912</v>
      </c>
      <c r="AF150">
        <f>IF(AF104*'Pre ISIC Split BObIC'!AF$2&gt;0,AF104*'Pre ISIC Split BObIC'!AF$2,0)</f>
        <v>0</v>
      </c>
      <c r="AG150">
        <f>IF(AG104*'Pre ISIC Split BObIC'!AG$2&gt;0,AG104*'Pre ISIC Split BObIC'!AG$2,0)</f>
        <v>0</v>
      </c>
      <c r="AH150">
        <f>IF(AH104*'Pre ISIC Split BObIC'!AH$2&gt;0,AH104*'Pre ISIC Split BObIC'!AH$2,0)</f>
        <v>1960498981.4755726</v>
      </c>
      <c r="AI150">
        <f>IF(AI104*'Pre ISIC Split BObIC'!AI$2&gt;0,AI104*'Pre ISIC Split BObIC'!AI$2,0)</f>
        <v>572932868.38493109</v>
      </c>
      <c r="AJ150">
        <f>IF(AJ104*'Pre ISIC Split BObIC'!AJ$2&gt;0,AJ104*'Pre ISIC Split BObIC'!AJ$2,0)</f>
        <v>0</v>
      </c>
      <c r="AK150">
        <f>IF(AK104*'Pre ISIC Split BObIC'!AK$2&gt;0,AK104*'Pre ISIC Split BObIC'!AK$2,0)</f>
        <v>0</v>
      </c>
      <c r="AL150">
        <f>IF(AL104*'Pre ISIC Split BObIC'!AL$2&gt;0,AL104*'Pre ISIC Split BObIC'!AL$2,0)</f>
        <v>0</v>
      </c>
      <c r="AM150">
        <f>IF(AM104*'Pre ISIC Split BObIC'!AM$2&gt;0,AM104*'Pre ISIC Split BObIC'!AM$2,0)</f>
        <v>0</v>
      </c>
      <c r="AN150">
        <f>IF(AN104*'Pre ISIC Split BObIC'!AN$2&gt;0,AN104*'Pre ISIC Split BObIC'!AN$2,0)</f>
        <v>0</v>
      </c>
      <c r="AO150">
        <f>IF(AO104*'Pre ISIC Split BObIC'!AO$2&gt;0,AO104*'Pre ISIC Split BObIC'!AO$2,0)</f>
        <v>0</v>
      </c>
      <c r="AP150">
        <f>IF(AP104*'Pre ISIC Split BObIC'!AP$2&gt;0,AP104*'Pre ISIC Split BObIC'!AP$2,0)</f>
        <v>3212310476249.752</v>
      </c>
      <c r="AQ150">
        <f>IF(AQ104*'Pre ISIC Split BObIC'!AQ$2&gt;0,AQ104*'Pre ISIC Split BObIC'!AQ$2,0)</f>
        <v>36722416.021840677</v>
      </c>
    </row>
    <row r="151" spans="1:43">
      <c r="A151" t="s">
        <v>113</v>
      </c>
      <c r="B151">
        <f>IF(B105*'Pre ISIC Split BObIC'!B$2&gt;0,B105*'Pre ISIC Split BObIC'!B$2,0)</f>
        <v>0</v>
      </c>
      <c r="C151" s="33">
        <f>IF(C105*'Pre ISIC Split BObIC'!C$2&gt;0,C105*'Pre ISIC Split BObIC'!C$2,0)</f>
        <v>12254819099.265528</v>
      </c>
      <c r="D151" s="33">
        <f>IF(D105*'Pre ISIC Split BObIC'!D$2&gt;0,D105*'Pre ISIC Split BObIC'!D$2,0)</f>
        <v>0</v>
      </c>
      <c r="E151">
        <f>IF(E105*'Pre ISIC Split BObIC'!E$2&gt;0,E105*'Pre ISIC Split BObIC'!E$2,0)</f>
        <v>0</v>
      </c>
      <c r="F151">
        <f>IF(F105*'Pre ISIC Split BObIC'!F$2&gt;0,F105*'Pre ISIC Split BObIC'!F$2,0)</f>
        <v>0</v>
      </c>
      <c r="G151">
        <f>IF(G105*'Pre ISIC Split BObIC'!G$2&gt;0,G105*'Pre ISIC Split BObIC'!G$2,0)</f>
        <v>0</v>
      </c>
      <c r="H151">
        <f>IF(H105*'Pre ISIC Split BObIC'!H$2&gt;0,H105*'Pre ISIC Split BObIC'!H$2,0)</f>
        <v>1.331071124751003E+16</v>
      </c>
      <c r="I151">
        <f>IF(I105*'Pre ISIC Split BObIC'!I$2&gt;0,I105*'Pre ISIC Split BObIC'!I$2,0)</f>
        <v>0</v>
      </c>
      <c r="J151">
        <f>IF(J105*'Pre ISIC Split BObIC'!J$2&gt;0,J105*'Pre ISIC Split BObIC'!J$2,0)</f>
        <v>27911731160.951279</v>
      </c>
      <c r="K151">
        <f>IF(K105*'Pre ISIC Split BObIC'!K$2&gt;0,K105*'Pre ISIC Split BObIC'!K$2,0)</f>
        <v>196631365572.74796</v>
      </c>
      <c r="L151" s="33">
        <f>IF(L105*'Pre ISIC Split BObIC'!L$2&gt;0,L105*'Pre ISIC Split BObIC'!L$2,0)</f>
        <v>301762109751.83337</v>
      </c>
      <c r="M151" s="33">
        <f>IF(M105*'Pre ISIC Split BObIC'!M$2&gt;0,M105*'Pre ISIC Split BObIC'!M$2,0)</f>
        <v>50973982434.493729</v>
      </c>
      <c r="N151">
        <f>IF(N105*'Pre ISIC Split BObIC'!N$2&gt;0,N105*'Pre ISIC Split BObIC'!N$2,0)</f>
        <v>0</v>
      </c>
      <c r="O151" s="33">
        <f>IF(O105*'Pre ISIC Split BObIC'!O$2&gt;0,O105*'Pre ISIC Split BObIC'!O$2,0)</f>
        <v>547821624903.14771</v>
      </c>
      <c r="P151" s="33">
        <f>IF(P105*'Pre ISIC Split BObIC'!P$2&gt;0,P105*'Pre ISIC Split BObIC'!P$2,0)</f>
        <v>268580915410.71506</v>
      </c>
      <c r="Q151" s="33">
        <f>IF(Q105*'Pre ISIC Split BObIC'!Q$2&gt;0,Q105*'Pre ISIC Split BObIC'!Q$2,0)</f>
        <v>141238949589.59143</v>
      </c>
      <c r="R151" s="33">
        <f>IF(R105*'Pre ISIC Split BObIC'!R$2&gt;0,R105*'Pre ISIC Split BObIC'!R$2,0)</f>
        <v>0</v>
      </c>
      <c r="S151">
        <f>IF(S105*'Pre ISIC Split BObIC'!S$2&gt;0,S105*'Pre ISIC Split BObIC'!S$2,0)</f>
        <v>57357746997688.258</v>
      </c>
      <c r="T151">
        <f>IF(T105*'Pre ISIC Split BObIC'!T$2&gt;0,T105*'Pre ISIC Split BObIC'!T$2,0)</f>
        <v>0</v>
      </c>
      <c r="U151">
        <f>IF(U105*'Pre ISIC Split BObIC'!U$2&gt;0,U105*'Pre ISIC Split BObIC'!U$2,0)</f>
        <v>2760106433664728</v>
      </c>
      <c r="V151">
        <f>IF(V105*'Pre ISIC Split BObIC'!V$2&gt;0,V105*'Pre ISIC Split BObIC'!V$2,0)</f>
        <v>28285019657926.074</v>
      </c>
      <c r="W151">
        <f>IF(W105*'Pre ISIC Split BObIC'!W$2&gt;0,W105*'Pre ISIC Split BObIC'!W$2,0)</f>
        <v>6353492069.2243414</v>
      </c>
      <c r="X151">
        <f>IF(X105*'Pre ISIC Split BObIC'!X$2&gt;0,X105*'Pre ISIC Split BObIC'!X$2,0)</f>
        <v>6716968520318019</v>
      </c>
      <c r="Y151">
        <f>IF(Y105*'Pre ISIC Split BObIC'!Y$2&gt;0,Y105*'Pre ISIC Split BObIC'!Y$2,0)</f>
        <v>0</v>
      </c>
      <c r="Z151" s="33">
        <f>IF(Z105*'Pre ISIC Split BObIC'!Z$2&gt;0,Z105*'Pre ISIC Split BObIC'!Z$2,0)</f>
        <v>0</v>
      </c>
      <c r="AA151" s="33">
        <f>IF(AA105*'Pre ISIC Split BObIC'!AA$2&gt;0,AA105*'Pre ISIC Split BObIC'!AA$2,0)</f>
        <v>0</v>
      </c>
      <c r="AB151" s="33">
        <f>IF(AB105*'Pre ISIC Split BObIC'!AB$2&gt;0,AB105*'Pre ISIC Split BObIC'!AB$2,0)</f>
        <v>0</v>
      </c>
      <c r="AC151">
        <f>IF(AC105*'Pre ISIC Split BObIC'!AC$2&gt;0,AC105*'Pre ISIC Split BObIC'!AC$2,0)</f>
        <v>0</v>
      </c>
      <c r="AD151">
        <f>IF(AD105*'Pre ISIC Split BObIC'!AD$2&gt;0,AD105*'Pre ISIC Split BObIC'!AD$2,0)</f>
        <v>0</v>
      </c>
      <c r="AE151">
        <f>IF(AE105*'Pre ISIC Split BObIC'!AE$2&gt;0,AE105*'Pre ISIC Split BObIC'!AE$2,0)</f>
        <v>0</v>
      </c>
      <c r="AF151">
        <f>IF(AF105*'Pre ISIC Split BObIC'!AF$2&gt;0,AF105*'Pre ISIC Split BObIC'!AF$2,0)</f>
        <v>5496989666.2910185</v>
      </c>
      <c r="AG151">
        <f>IF(AG105*'Pre ISIC Split BObIC'!AG$2&gt;0,AG105*'Pre ISIC Split BObIC'!AG$2,0)</f>
        <v>1126046726.7306948</v>
      </c>
      <c r="AH151">
        <f>IF(AH105*'Pre ISIC Split BObIC'!AH$2&gt;0,AH105*'Pre ISIC Split BObIC'!AH$2,0)</f>
        <v>0</v>
      </c>
      <c r="AI151">
        <f>IF(AI105*'Pre ISIC Split BObIC'!AI$2&gt;0,AI105*'Pre ISIC Split BObIC'!AI$2,0)</f>
        <v>0</v>
      </c>
      <c r="AJ151">
        <f>IF(AJ105*'Pre ISIC Split BObIC'!AJ$2&gt;0,AJ105*'Pre ISIC Split BObIC'!AJ$2,0)</f>
        <v>90507198664.621902</v>
      </c>
      <c r="AK151">
        <f>IF(AK105*'Pre ISIC Split BObIC'!AK$2&gt;0,AK105*'Pre ISIC Split BObIC'!AK$2,0)</f>
        <v>200373441074.58228</v>
      </c>
      <c r="AL151">
        <f>IF(AL105*'Pre ISIC Split BObIC'!AL$2&gt;0,AL105*'Pre ISIC Split BObIC'!AL$2,0)</f>
        <v>17396878035.294868</v>
      </c>
      <c r="AM151">
        <f>IF(AM105*'Pre ISIC Split BObIC'!AM$2&gt;0,AM105*'Pre ISIC Split BObIC'!AM$2,0)</f>
        <v>243890783270.16876</v>
      </c>
      <c r="AN151">
        <f>IF(AN105*'Pre ISIC Split BObIC'!AN$2&gt;0,AN105*'Pre ISIC Split BObIC'!AN$2,0)</f>
        <v>255633353912.67538</v>
      </c>
      <c r="AO151">
        <f>IF(AO105*'Pre ISIC Split BObIC'!AO$2&gt;0,AO105*'Pre ISIC Split BObIC'!AO$2,0)</f>
        <v>84634333749.231766</v>
      </c>
      <c r="AP151">
        <f>IF(AP105*'Pre ISIC Split BObIC'!AP$2&gt;0,AP105*'Pre ISIC Split BObIC'!AP$2,0)</f>
        <v>0</v>
      </c>
      <c r="AQ151">
        <f>IF(AQ105*'Pre ISIC Split BObIC'!AQ$2&gt;0,AQ105*'Pre ISIC Split BObIC'!AQ$2,0)</f>
        <v>0</v>
      </c>
    </row>
    <row r="152" spans="1:43" s="33" customFormat="1">
      <c r="A152" s="33" t="s">
        <v>117</v>
      </c>
      <c r="B152" s="33">
        <f>IF(B106*'Pre ISIC Split BObIC'!B$2&gt;0,B106*'Pre ISIC Split BObIC'!B$2,0)</f>
        <v>0</v>
      </c>
      <c r="C152" s="33">
        <f>IF(C106*'Pre ISIC Split BObIC'!C$2&gt;0,C106*'Pre ISIC Split BObIC'!C$2,0)</f>
        <v>69734943023.611969</v>
      </c>
      <c r="D152" s="33">
        <f>IF(D106*'Pre ISIC Split BObIC'!D$2&gt;0,D106*'Pre ISIC Split BObIC'!D$2,0)</f>
        <v>0</v>
      </c>
      <c r="E152" s="33">
        <f>IF(E106*'Pre ISIC Split BObIC'!E$2&gt;0,E106*'Pre ISIC Split BObIC'!E$2,0)</f>
        <v>0</v>
      </c>
      <c r="F152" s="33">
        <f>IF(F106*'Pre ISIC Split BObIC'!F$2&gt;0,F106*'Pre ISIC Split BObIC'!F$2,0)</f>
        <v>0</v>
      </c>
      <c r="G152" s="33">
        <f>IF(G106*'Pre ISIC Split BObIC'!G$2&gt;0,G106*'Pre ISIC Split BObIC'!G$2,0)</f>
        <v>0</v>
      </c>
      <c r="H152" s="33">
        <f>IF(H106*'Pre ISIC Split BObIC'!H$2&gt;0,H106*'Pre ISIC Split BObIC'!H$2,0)</f>
        <v>7.6329922498743728E+16</v>
      </c>
      <c r="I152" s="33">
        <f>IF(I106*'Pre ISIC Split BObIC'!I$2&gt;0,I106*'Pre ISIC Split BObIC'!I$2,0)</f>
        <v>0</v>
      </c>
      <c r="J152" s="33">
        <f>IF(J106*'Pre ISIC Split BObIC'!J$2&gt;0,J106*'Pre ISIC Split BObIC'!J$2,0)</f>
        <v>159967156073.80206</v>
      </c>
      <c r="K152" s="33">
        <f>IF(K106*'Pre ISIC Split BObIC'!K$2&gt;0,K106*'Pre ISIC Split BObIC'!K$2,0)</f>
        <v>1094980909962.8524</v>
      </c>
      <c r="L152" s="33">
        <f>IF(L106*'Pre ISIC Split BObIC'!L$2&gt;0,L106*'Pre ISIC Split BObIC'!L$2,0)</f>
        <v>1733317651029.541</v>
      </c>
      <c r="M152" s="33">
        <f>IF(M106*'Pre ISIC Split BObIC'!M$2&gt;0,M106*'Pre ISIC Split BObIC'!M$2,0)</f>
        <v>292788210902.26453</v>
      </c>
      <c r="N152" s="33">
        <f>IF(N106*'Pre ISIC Split BObIC'!N$2&gt;0,N106*'Pre ISIC Split BObIC'!N$2,0)</f>
        <v>0</v>
      </c>
      <c r="O152" s="33">
        <f>IF(O106*'Pre ISIC Split BObIC'!O$2&gt;0,O106*'Pre ISIC Split BObIC'!O$2,0)</f>
        <v>3111463989235.498</v>
      </c>
      <c r="P152" s="33">
        <f>IF(P106*'Pre ISIC Split BObIC'!P$2&gt;0,P106*'Pre ISIC Split BObIC'!P$2,0)</f>
        <v>1525229412318.5032</v>
      </c>
      <c r="Q152" s="33">
        <f>IF(Q106*'Pre ISIC Split BObIC'!Q$2&gt;0,Q106*'Pre ISIC Split BObIC'!Q$2,0)</f>
        <v>806483537736.32312</v>
      </c>
      <c r="R152" s="33">
        <f>IF(R106*'Pre ISIC Split BObIC'!R$2&gt;0,R106*'Pre ISIC Split BObIC'!R$2,0)</f>
        <v>0</v>
      </c>
      <c r="S152" s="33">
        <f>IF(S106*'Pre ISIC Split BObIC'!S$2&gt;0,S106*'Pre ISIC Split BObIC'!S$2,0)</f>
        <v>338548431031370.56</v>
      </c>
      <c r="T152" s="33">
        <f>IF(T106*'Pre ISIC Split BObIC'!T$2&gt;0,T106*'Pre ISIC Split BObIC'!T$2,0)</f>
        <v>0</v>
      </c>
      <c r="U152" s="33">
        <f>IF(U106*'Pre ISIC Split BObIC'!U$2&gt;0,U106*'Pre ISIC Split BObIC'!U$2,0)</f>
        <v>1.5827800998136056E+16</v>
      </c>
      <c r="V152" s="33">
        <f>IF(V106*'Pre ISIC Split BObIC'!V$2&gt;0,V106*'Pre ISIC Split BObIC'!V$2,0)</f>
        <v>102704790501357.7</v>
      </c>
      <c r="W152" s="33">
        <f>IF(W106*'Pre ISIC Split BObIC'!W$2&gt;0,W106*'Pre ISIC Split BObIC'!W$2,0)</f>
        <v>38291333438.525162</v>
      </c>
      <c r="X152" s="33">
        <f>IF(X106*'Pre ISIC Split BObIC'!X$2&gt;0,X106*'Pre ISIC Split BObIC'!X$2,0)</f>
        <v>3.8521715144018616E+16</v>
      </c>
      <c r="Y152" s="33">
        <f>IF(Y106*'Pre ISIC Split BObIC'!Y$2&gt;0,Y106*'Pre ISIC Split BObIC'!Y$2,0)</f>
        <v>0</v>
      </c>
      <c r="Z152" s="33">
        <f>IF(Z106*'Pre ISIC Split BObIC'!Z$2&gt;0,Z106*'Pre ISIC Split BObIC'!Z$2,0)</f>
        <v>0</v>
      </c>
      <c r="AA152" s="33">
        <f>IF(AA106*'Pre ISIC Split BObIC'!AA$2&gt;0,AA106*'Pre ISIC Split BObIC'!AA$2,0)</f>
        <v>0</v>
      </c>
      <c r="AB152" s="33">
        <f>IF(AB106*'Pre ISIC Split BObIC'!AB$2&gt;0,AB106*'Pre ISIC Split BObIC'!AB$2,0)</f>
        <v>0</v>
      </c>
      <c r="AC152" s="33">
        <f>IF(AC106*'Pre ISIC Split BObIC'!AC$2&gt;0,AC106*'Pre ISIC Split BObIC'!AC$2,0)</f>
        <v>0</v>
      </c>
      <c r="AD152" s="33">
        <f>IF(AD106*'Pre ISIC Split BObIC'!AD$2&gt;0,AD106*'Pre ISIC Split BObIC'!AD$2,0)</f>
        <v>0</v>
      </c>
      <c r="AE152" s="33">
        <f>IF(AE106*'Pre ISIC Split BObIC'!AE$2&gt;0,AE106*'Pre ISIC Split BObIC'!AE$2,0)</f>
        <v>0</v>
      </c>
      <c r="AF152" s="33">
        <f>IF(AF106*'Pre ISIC Split BObIC'!AF$2&gt;0,AF106*'Pre ISIC Split BObIC'!AF$2,0)</f>
        <v>31278693803.543541</v>
      </c>
      <c r="AG152" s="33">
        <f>IF(AG106*'Pre ISIC Split BObIC'!AG$2&gt;0,AG106*'Pre ISIC Split BObIC'!AG$2,0)</f>
        <v>6321687197.733511</v>
      </c>
      <c r="AH152" s="33">
        <f>IF(AH106*'Pre ISIC Split BObIC'!AH$2&gt;0,AH106*'Pre ISIC Split BObIC'!AH$2,0)</f>
        <v>0</v>
      </c>
      <c r="AI152" s="33">
        <f>IF(AI106*'Pre ISIC Split BObIC'!AI$2&gt;0,AI106*'Pre ISIC Split BObIC'!AI$2,0)</f>
        <v>0</v>
      </c>
      <c r="AJ152" s="33">
        <f>IF(AJ106*'Pre ISIC Split BObIC'!AJ$2&gt;0,AJ106*'Pre ISIC Split BObIC'!AJ$2,0)</f>
        <v>519151219658.25403</v>
      </c>
      <c r="AK152" s="33">
        <f>IF(AK106*'Pre ISIC Split BObIC'!AK$2&gt;0,AK106*'Pre ISIC Split BObIC'!AK$2,0)</f>
        <v>1149406193980.2964</v>
      </c>
      <c r="AL152" s="33">
        <f>IF(AL106*'Pre ISIC Split BObIC'!AL$2&gt;0,AL106*'Pre ISIC Split BObIC'!AL$2,0)</f>
        <v>93835806470.189255</v>
      </c>
      <c r="AM152" s="33">
        <f>IF(AM106*'Pre ISIC Split BObIC'!AM$2&gt;0,AM106*'Pre ISIC Split BObIC'!AM$2,0)</f>
        <v>1394920213686.8176</v>
      </c>
      <c r="AN152" s="33">
        <f>IF(AN106*'Pre ISIC Split BObIC'!AN$2&gt;0,AN106*'Pre ISIC Split BObIC'!AN$2,0)</f>
        <v>1465553863148.2507</v>
      </c>
      <c r="AO152" s="33">
        <f>IF(AO106*'Pre ISIC Split BObIC'!AO$2&gt;0,AO106*'Pre ISIC Split BObIC'!AO$2,0)</f>
        <v>484484004536.67517</v>
      </c>
      <c r="AP152" s="33">
        <f>IF(AP106*'Pre ISIC Split BObIC'!AP$2&gt;0,AP106*'Pre ISIC Split BObIC'!AP$2,0)</f>
        <v>0</v>
      </c>
      <c r="AQ152" s="33">
        <f>IF(AQ106*'Pre ISIC Split BObIC'!AQ$2&gt;0,AQ106*'Pre ISIC Split BObIC'!AQ$2,0)</f>
        <v>0</v>
      </c>
    </row>
    <row r="153" spans="1:43" s="33" customFormat="1">
      <c r="A153" s="33" t="s">
        <v>126</v>
      </c>
      <c r="B153" s="33">
        <f>IF(B107*'Pre ISIC Split BObIC'!B$2&gt;0,B107*'Pre ISIC Split BObIC'!B$2,0)</f>
        <v>5219114438.3815317</v>
      </c>
      <c r="C153" s="33">
        <f>IF(C107*'Pre ISIC Split BObIC'!C$2&gt;0,C107*'Pre ISIC Split BObIC'!C$2,0)</f>
        <v>0</v>
      </c>
      <c r="D153" s="33">
        <f>IF(D107*'Pre ISIC Split BObIC'!D$2&gt;0,D107*'Pre ISIC Split BObIC'!D$2,0)</f>
        <v>11982295834.4347</v>
      </c>
      <c r="E153" s="33">
        <f>IF(E107*'Pre ISIC Split BObIC'!E$2&gt;0,E107*'Pre ISIC Split BObIC'!E$2,0)</f>
        <v>75918445.920972005</v>
      </c>
      <c r="F153" s="33">
        <f>IF(F107*'Pre ISIC Split BObIC'!F$2&gt;0,F107*'Pre ISIC Split BObIC'!F$2,0)</f>
        <v>52691123.356969178</v>
      </c>
      <c r="G153" s="33">
        <f>IF(G107*'Pre ISIC Split BObIC'!G$2&gt;0,G107*'Pre ISIC Split BObIC'!G$2,0)</f>
        <v>904849873.9413352</v>
      </c>
      <c r="H153" s="33">
        <f>IF(H107*'Pre ISIC Split BObIC'!H$2&gt;0,H107*'Pre ISIC Split BObIC'!H$2,0)</f>
        <v>0</v>
      </c>
      <c r="I153" s="33">
        <f>IF(I107*'Pre ISIC Split BObIC'!I$2&gt;0,I107*'Pre ISIC Split BObIC'!I$2,0)</f>
        <v>10182701438680.902</v>
      </c>
      <c r="J153" s="33">
        <f>IF(J107*'Pre ISIC Split BObIC'!J$2&gt;0,J107*'Pre ISIC Split BObIC'!J$2,0)</f>
        <v>0</v>
      </c>
      <c r="K153" s="33">
        <f>IF(K107*'Pre ISIC Split BObIC'!K$2&gt;0,K107*'Pre ISIC Split BObIC'!K$2,0)</f>
        <v>0</v>
      </c>
      <c r="L153" s="33">
        <f>IF(L107*'Pre ISIC Split BObIC'!L$2&gt;0,L107*'Pre ISIC Split BObIC'!L$2,0)</f>
        <v>0</v>
      </c>
      <c r="M153" s="33">
        <f>IF(M107*'Pre ISIC Split BObIC'!M$2&gt;0,M107*'Pre ISIC Split BObIC'!M$2,0)</f>
        <v>0</v>
      </c>
      <c r="N153" s="33">
        <f>IF(N107*'Pre ISIC Split BObIC'!N$2&gt;0,N107*'Pre ISIC Split BObIC'!N$2,0)</f>
        <v>4783503065.4916601</v>
      </c>
      <c r="O153" s="33">
        <f>IF(O107*'Pre ISIC Split BObIC'!O$2&gt;0,O107*'Pre ISIC Split BObIC'!O$2,0)</f>
        <v>0</v>
      </c>
      <c r="P153" s="33">
        <f>IF(P107*'Pre ISIC Split BObIC'!P$2&gt;0,P107*'Pre ISIC Split BObIC'!P$2,0)</f>
        <v>0</v>
      </c>
      <c r="Q153" s="33">
        <f>IF(Q107*'Pre ISIC Split BObIC'!Q$2&gt;0,Q107*'Pre ISIC Split BObIC'!Q$2,0)</f>
        <v>0</v>
      </c>
      <c r="R153" s="33">
        <f>IF(R107*'Pre ISIC Split BObIC'!R$2&gt;0,R107*'Pre ISIC Split BObIC'!R$2,0)</f>
        <v>10562385014.105366</v>
      </c>
      <c r="S153" s="33">
        <f>IF(S107*'Pre ISIC Split BObIC'!S$2&gt;0,S107*'Pre ISIC Split BObIC'!S$2,0)</f>
        <v>0</v>
      </c>
      <c r="T153" s="33">
        <f>IF(T107*'Pre ISIC Split BObIC'!T$2&gt;0,T107*'Pre ISIC Split BObIC'!T$2,0)</f>
        <v>2742469277877388</v>
      </c>
      <c r="U153" s="33">
        <f>IF(U107*'Pre ISIC Split BObIC'!U$2&gt;0,U107*'Pre ISIC Split BObIC'!U$2,0)</f>
        <v>0</v>
      </c>
      <c r="V153" s="33">
        <f>IF(V107*'Pre ISIC Split BObIC'!V$2&gt;0,V107*'Pre ISIC Split BObIC'!V$2,0)</f>
        <v>316465302759.34723</v>
      </c>
      <c r="W153" s="33">
        <f>IF(W107*'Pre ISIC Split BObIC'!W$2&gt;0,W107*'Pre ISIC Split BObIC'!W$2,0)</f>
        <v>0</v>
      </c>
      <c r="X153" s="33">
        <f>IF(X107*'Pre ISIC Split BObIC'!X$2&gt;0,X107*'Pre ISIC Split BObIC'!X$2,0)</f>
        <v>0</v>
      </c>
      <c r="Y153" s="33">
        <f>IF(Y107*'Pre ISIC Split BObIC'!Y$2&gt;0,Y107*'Pre ISIC Split BObIC'!Y$2,0)</f>
        <v>282350612069276.75</v>
      </c>
      <c r="Z153" s="33">
        <f>IF(Z107*'Pre ISIC Split BObIC'!Z$2&gt;0,Z107*'Pre ISIC Split BObIC'!Z$2,0)</f>
        <v>594172559064.78845</v>
      </c>
      <c r="AA153" s="33">
        <f>IF(AA107*'Pre ISIC Split BObIC'!AA$2&gt;0,AA107*'Pre ISIC Split BObIC'!AA$2,0)</f>
        <v>2749757314.2813563</v>
      </c>
      <c r="AB153" s="33">
        <f>IF(AB107*'Pre ISIC Split BObIC'!AB$2&gt;0,AB107*'Pre ISIC Split BObIC'!AB$2,0)</f>
        <v>47284519.185851142</v>
      </c>
      <c r="AC153" s="33">
        <f>IF(AC107*'Pre ISIC Split BObIC'!AC$2&gt;0,AC107*'Pre ISIC Split BObIC'!AC$2,0)</f>
        <v>1366969538.9358587</v>
      </c>
      <c r="AD153" s="33">
        <f>IF(AD107*'Pre ISIC Split BObIC'!AD$2&gt;0,AD107*'Pre ISIC Split BObIC'!AD$2,0)</f>
        <v>429030190.43301433</v>
      </c>
      <c r="AE153" s="33">
        <f>IF(AE107*'Pre ISIC Split BObIC'!AE$2&gt;0,AE107*'Pre ISIC Split BObIC'!AE$2,0)</f>
        <v>11027866031.599533</v>
      </c>
      <c r="AF153" s="33">
        <f>IF(AF107*'Pre ISIC Split BObIC'!AF$2&gt;0,AF107*'Pre ISIC Split BObIC'!AF$2,0)</f>
        <v>0</v>
      </c>
      <c r="AG153" s="33">
        <f>IF(AG107*'Pre ISIC Split BObIC'!AG$2&gt;0,AG107*'Pre ISIC Split BObIC'!AG$2,0)</f>
        <v>0</v>
      </c>
      <c r="AH153" s="33">
        <f>IF(AH107*'Pre ISIC Split BObIC'!AH$2&gt;0,AH107*'Pre ISIC Split BObIC'!AH$2,0)</f>
        <v>24059788.704871852</v>
      </c>
      <c r="AI153" s="33">
        <f>IF(AI107*'Pre ISIC Split BObIC'!AI$2&gt;0,AI107*'Pre ISIC Split BObIC'!AI$2,0)</f>
        <v>6257582.9100438217</v>
      </c>
      <c r="AJ153" s="33">
        <f>IF(AJ107*'Pre ISIC Split BObIC'!AJ$2&gt;0,AJ107*'Pre ISIC Split BObIC'!AJ$2,0)</f>
        <v>0</v>
      </c>
      <c r="AK153" s="33">
        <f>IF(AK107*'Pre ISIC Split BObIC'!AK$2&gt;0,AK107*'Pre ISIC Split BObIC'!AK$2,0)</f>
        <v>0</v>
      </c>
      <c r="AL153" s="33">
        <f>IF(AL107*'Pre ISIC Split BObIC'!AL$2&gt;0,AL107*'Pre ISIC Split BObIC'!AL$2,0)</f>
        <v>0</v>
      </c>
      <c r="AM153" s="33">
        <f>IF(AM107*'Pre ISIC Split BObIC'!AM$2&gt;0,AM107*'Pre ISIC Split BObIC'!AM$2,0)</f>
        <v>0</v>
      </c>
      <c r="AN153" s="33">
        <f>IF(AN107*'Pre ISIC Split BObIC'!AN$2&gt;0,AN107*'Pre ISIC Split BObIC'!AN$2,0)</f>
        <v>0</v>
      </c>
      <c r="AO153" s="33">
        <f>IF(AO107*'Pre ISIC Split BObIC'!AO$2&gt;0,AO107*'Pre ISIC Split BObIC'!AO$2,0)</f>
        <v>0</v>
      </c>
      <c r="AP153" s="33">
        <f>IF(AP107*'Pre ISIC Split BObIC'!AP$2&gt;0,AP107*'Pre ISIC Split BObIC'!AP$2,0)</f>
        <v>47864060739.32753</v>
      </c>
      <c r="AQ153" s="33">
        <f>IF(AQ107*'Pre ISIC Split BObIC'!AQ$2&gt;0,AQ107*'Pre ISIC Split BObIC'!AQ$2,0)</f>
        <v>587525.71721449401</v>
      </c>
    </row>
    <row r="154" spans="1:43">
      <c r="A154" t="s">
        <v>130</v>
      </c>
      <c r="B154">
        <f>IF(B108*'Pre ISIC Split BObIC'!B$2&gt;0,B108*'Pre ISIC Split BObIC'!B$2,0)</f>
        <v>183866902790.22928</v>
      </c>
      <c r="C154" s="33">
        <f>IF(C108*'Pre ISIC Split BObIC'!C$2&gt;0,C108*'Pre ISIC Split BObIC'!C$2,0)</f>
        <v>0</v>
      </c>
      <c r="D154" s="33">
        <f>IF(D108*'Pre ISIC Split BObIC'!D$2&gt;0,D108*'Pre ISIC Split BObIC'!D$2,0)</f>
        <v>448782388169.13391</v>
      </c>
      <c r="E154">
        <f>IF(E108*'Pre ISIC Split BObIC'!E$2&gt;0,E108*'Pre ISIC Split BObIC'!E$2,0)</f>
        <v>2888901891.3739052</v>
      </c>
      <c r="F154">
        <f>IF(F108*'Pre ISIC Split BObIC'!F$2&gt;0,F108*'Pre ISIC Split BObIC'!F$2,0)</f>
        <v>1998125709.7065709</v>
      </c>
      <c r="G154">
        <f>IF(G108*'Pre ISIC Split BObIC'!G$2&gt;0,G108*'Pre ISIC Split BObIC'!G$2,0)</f>
        <v>35807795734.389824</v>
      </c>
      <c r="H154">
        <f>IF(H108*'Pre ISIC Split BObIC'!H$2&gt;0,H108*'Pre ISIC Split BObIC'!H$2,0)</f>
        <v>0</v>
      </c>
      <c r="I154">
        <f>IF(I108*'Pre ISIC Split BObIC'!I$2&gt;0,I108*'Pre ISIC Split BObIC'!I$2,0)</f>
        <v>379927498346204.88</v>
      </c>
      <c r="J154">
        <f>IF(J108*'Pre ISIC Split BObIC'!J$2&gt;0,J108*'Pre ISIC Split BObIC'!J$2,0)</f>
        <v>0</v>
      </c>
      <c r="K154">
        <f>IF(K108*'Pre ISIC Split BObIC'!K$2&gt;0,K108*'Pre ISIC Split BObIC'!K$2,0)</f>
        <v>0</v>
      </c>
      <c r="L154" s="33">
        <f>IF(L108*'Pre ISIC Split BObIC'!L$2&gt;0,L108*'Pre ISIC Split BObIC'!L$2,0)</f>
        <v>0</v>
      </c>
      <c r="M154" s="33">
        <f>IF(M108*'Pre ISIC Split BObIC'!M$2&gt;0,M108*'Pre ISIC Split BObIC'!M$2,0)</f>
        <v>0</v>
      </c>
      <c r="N154">
        <f>IF(N108*'Pre ISIC Split BObIC'!N$2&gt;0,N108*'Pre ISIC Split BObIC'!N$2,0)</f>
        <v>240936837567.98428</v>
      </c>
      <c r="O154" s="33">
        <f>IF(O108*'Pre ISIC Split BObIC'!O$2&gt;0,O108*'Pre ISIC Split BObIC'!O$2,0)</f>
        <v>0</v>
      </c>
      <c r="P154" s="33">
        <f>IF(P108*'Pre ISIC Split BObIC'!P$2&gt;0,P108*'Pre ISIC Split BObIC'!P$2,0)</f>
        <v>0</v>
      </c>
      <c r="Q154" s="33">
        <f>IF(Q108*'Pre ISIC Split BObIC'!Q$2&gt;0,Q108*'Pre ISIC Split BObIC'!Q$2,0)</f>
        <v>0</v>
      </c>
      <c r="R154" s="33">
        <f>IF(R108*'Pre ISIC Split BObIC'!R$2&gt;0,R108*'Pre ISIC Split BObIC'!R$2,0)</f>
        <v>385549520173.12384</v>
      </c>
      <c r="S154">
        <f>IF(S108*'Pre ISIC Split BObIC'!S$2&gt;0,S108*'Pre ISIC Split BObIC'!S$2,0)</f>
        <v>0</v>
      </c>
      <c r="T154">
        <f>IF(T108*'Pre ISIC Split BObIC'!T$2&gt;0,T108*'Pre ISIC Split BObIC'!T$2,0)</f>
        <v>1.020075740003E+17</v>
      </c>
      <c r="U154">
        <f>IF(U108*'Pre ISIC Split BObIC'!U$2&gt;0,U108*'Pre ISIC Split BObIC'!U$2,0)</f>
        <v>0</v>
      </c>
      <c r="V154">
        <f>IF(V108*'Pre ISIC Split BObIC'!V$2&gt;0,V108*'Pre ISIC Split BObIC'!V$2,0)</f>
        <v>0</v>
      </c>
      <c r="W154">
        <f>IF(W108*'Pre ISIC Split BObIC'!W$2&gt;0,W108*'Pre ISIC Split BObIC'!W$2,0)</f>
        <v>0</v>
      </c>
      <c r="X154">
        <f>IF(X108*'Pre ISIC Split BObIC'!X$2&gt;0,X108*'Pre ISIC Split BObIC'!X$2,0)</f>
        <v>0</v>
      </c>
      <c r="Y154">
        <f>IF(Y108*'Pre ISIC Split BObIC'!Y$2&gt;0,Y108*'Pre ISIC Split BObIC'!Y$2,0)</f>
        <v>1.0592990441822932E+16</v>
      </c>
      <c r="Z154" s="33">
        <f>IF(Z108*'Pre ISIC Split BObIC'!Z$2&gt;0,Z108*'Pre ISIC Split BObIC'!Z$2,0)</f>
        <v>22207667357220.598</v>
      </c>
      <c r="AA154" s="33">
        <f>IF(AA108*'Pre ISIC Split BObIC'!AA$2&gt;0,AA108*'Pre ISIC Split BObIC'!AA$2,0)</f>
        <v>102482777596.84184</v>
      </c>
      <c r="AB154" s="33">
        <f>IF(AB108*'Pre ISIC Split BObIC'!AB$2&gt;0,AB108*'Pre ISIC Split BObIC'!AB$2,0)</f>
        <v>1710789694.0072048</v>
      </c>
      <c r="AC154">
        <f>IF(AC108*'Pre ISIC Split BObIC'!AC$2&gt;0,AC108*'Pre ISIC Split BObIC'!AC$2,0)</f>
        <v>51368393807.127983</v>
      </c>
      <c r="AD154">
        <f>IF(AD108*'Pre ISIC Split BObIC'!AD$2&gt;0,AD108*'Pre ISIC Split BObIC'!AD$2,0)</f>
        <v>14892283044.986025</v>
      </c>
      <c r="AE154">
        <f>IF(AE108*'Pre ISIC Split BObIC'!AE$2&gt;0,AE108*'Pre ISIC Split BObIC'!AE$2,0)</f>
        <v>389419994725.66425</v>
      </c>
      <c r="AF154">
        <f>IF(AF108*'Pre ISIC Split BObIC'!AF$2&gt;0,AF108*'Pre ISIC Split BObIC'!AF$2,0)</f>
        <v>0</v>
      </c>
      <c r="AG154">
        <f>IF(AG108*'Pre ISIC Split BObIC'!AG$2&gt;0,AG108*'Pre ISIC Split BObIC'!AG$2,0)</f>
        <v>0</v>
      </c>
      <c r="AH154">
        <f>IF(AH108*'Pre ISIC Split BObIC'!AH$2&gt;0,AH108*'Pre ISIC Split BObIC'!AH$2,0)</f>
        <v>1013257181.9740747</v>
      </c>
      <c r="AI154">
        <f>IF(AI108*'Pre ISIC Split BObIC'!AI$2&gt;0,AI108*'Pre ISIC Split BObIC'!AI$2,0)</f>
        <v>280825429.07852465</v>
      </c>
      <c r="AJ154">
        <f>IF(AJ108*'Pre ISIC Split BObIC'!AJ$2&gt;0,AJ108*'Pre ISIC Split BObIC'!AJ$2,0)</f>
        <v>0</v>
      </c>
      <c r="AK154">
        <f>IF(AK108*'Pre ISIC Split BObIC'!AK$2&gt;0,AK108*'Pre ISIC Split BObIC'!AK$2,0)</f>
        <v>0</v>
      </c>
      <c r="AL154">
        <f>IF(AL108*'Pre ISIC Split BObIC'!AL$2&gt;0,AL108*'Pre ISIC Split BObIC'!AL$2,0)</f>
        <v>0</v>
      </c>
      <c r="AM154">
        <f>IF(AM108*'Pre ISIC Split BObIC'!AM$2&gt;0,AM108*'Pre ISIC Split BObIC'!AM$2,0)</f>
        <v>0</v>
      </c>
      <c r="AN154">
        <f>IF(AN108*'Pre ISIC Split BObIC'!AN$2&gt;0,AN108*'Pre ISIC Split BObIC'!AN$2,0)</f>
        <v>0</v>
      </c>
      <c r="AO154">
        <f>IF(AO108*'Pre ISIC Split BObIC'!AO$2&gt;0,AO108*'Pre ISIC Split BObIC'!AO$2,0)</f>
        <v>0</v>
      </c>
      <c r="AP154">
        <f>IF(AP108*'Pre ISIC Split BObIC'!AP$2&gt;0,AP108*'Pre ISIC Split BObIC'!AP$2,0)</f>
        <v>1895936623244.6721</v>
      </c>
      <c r="AQ154">
        <f>IF(AQ108*'Pre ISIC Split BObIC'!AQ$2&gt;0,AQ108*'Pre ISIC Split BObIC'!AQ$2,0)</f>
        <v>22002638.914741885</v>
      </c>
    </row>
    <row r="155" spans="1:43" s="33" customFormat="1">
      <c r="A155" s="33" t="s">
        <v>364</v>
      </c>
      <c r="B155" s="33">
        <f>IF(B109*'Pre ISIC Split BObIC'!B$2&gt;0,B109*'Pre ISIC Split BObIC'!B$2,0)</f>
        <v>40851776915.538887</v>
      </c>
      <c r="C155" s="33">
        <f>IF(C109*'Pre ISIC Split BObIC'!C$2&gt;0,C109*'Pre ISIC Split BObIC'!C$2,0)</f>
        <v>0</v>
      </c>
      <c r="D155" s="33">
        <f>IF(D109*'Pre ISIC Split BObIC'!D$2&gt;0,D109*'Pre ISIC Split BObIC'!D$2,0)</f>
        <v>99335109042.390411</v>
      </c>
      <c r="E155" s="33">
        <f>IF(E109*'Pre ISIC Split BObIC'!E$2&gt;0,E109*'Pre ISIC Split BObIC'!E$2,0)</f>
        <v>646061451.5423696</v>
      </c>
      <c r="F155" s="33">
        <f>IF(F109*'Pre ISIC Split BObIC'!F$2&gt;0,F109*'Pre ISIC Split BObIC'!F$2,0)</f>
        <v>444790592.60980272</v>
      </c>
      <c r="G155" s="33">
        <f>IF(G109*'Pre ISIC Split BObIC'!G$2&gt;0,G109*'Pre ISIC Split BObIC'!G$2,0)</f>
        <v>7628627377.2052164</v>
      </c>
      <c r="H155" s="33">
        <f>IF(H109*'Pre ISIC Split BObIC'!H$2&gt;0,H109*'Pre ISIC Split BObIC'!H$2,0)</f>
        <v>0</v>
      </c>
      <c r="I155" s="33">
        <f>IF(I109*'Pre ISIC Split BObIC'!I$2&gt;0,I109*'Pre ISIC Split BObIC'!I$2,0)</f>
        <v>82960260657136.016</v>
      </c>
      <c r="J155" s="33">
        <f>IF(J109*'Pre ISIC Split BObIC'!J$2&gt;0,J109*'Pre ISIC Split BObIC'!J$2,0)</f>
        <v>0</v>
      </c>
      <c r="K155" s="33">
        <f>IF(K109*'Pre ISIC Split BObIC'!K$2&gt;0,K109*'Pre ISIC Split BObIC'!K$2,0)</f>
        <v>0</v>
      </c>
      <c r="L155" s="33">
        <f>IF(L109*'Pre ISIC Split BObIC'!L$2&gt;0,L109*'Pre ISIC Split BObIC'!L$2,0)</f>
        <v>0</v>
      </c>
      <c r="M155" s="33">
        <f>IF(M109*'Pre ISIC Split BObIC'!M$2&gt;0,M109*'Pre ISIC Split BObIC'!M$2,0)</f>
        <v>0</v>
      </c>
      <c r="N155" s="33">
        <f>IF(N109*'Pre ISIC Split BObIC'!N$2&gt;0,N109*'Pre ISIC Split BObIC'!N$2,0)</f>
        <v>51801506389.928741</v>
      </c>
      <c r="O155" s="33">
        <f>IF(O109*'Pre ISIC Split BObIC'!O$2&gt;0,O109*'Pre ISIC Split BObIC'!O$2,0)</f>
        <v>0</v>
      </c>
      <c r="P155" s="33">
        <f>IF(P109*'Pre ISIC Split BObIC'!P$2&gt;0,P109*'Pre ISIC Split BObIC'!P$2,0)</f>
        <v>0</v>
      </c>
      <c r="Q155" s="33">
        <f>IF(Q109*'Pre ISIC Split BObIC'!Q$2&gt;0,Q109*'Pre ISIC Split BObIC'!Q$2,0)</f>
        <v>0</v>
      </c>
      <c r="R155" s="33">
        <f>IF(R109*'Pre ISIC Split BObIC'!R$2&gt;0,R109*'Pre ISIC Split BObIC'!R$2,0)</f>
        <v>84656457954.249512</v>
      </c>
      <c r="S155" s="33">
        <f>IF(S109*'Pre ISIC Split BObIC'!S$2&gt;0,S109*'Pre ISIC Split BObIC'!S$2,0)</f>
        <v>0</v>
      </c>
      <c r="T155" s="33">
        <f>IF(T109*'Pre ISIC Split BObIC'!T$2&gt;0,T109*'Pre ISIC Split BObIC'!T$2,0)</f>
        <v>2.2558413294229576E+16</v>
      </c>
      <c r="U155" s="33">
        <f>IF(U109*'Pre ISIC Split BObIC'!U$2&gt;0,U109*'Pre ISIC Split BObIC'!U$2,0)</f>
        <v>0</v>
      </c>
      <c r="V155" s="33">
        <f>IF(V109*'Pre ISIC Split BObIC'!V$2&gt;0,V109*'Pre ISIC Split BObIC'!V$2,0)</f>
        <v>5010603633993.0059</v>
      </c>
      <c r="W155" s="33">
        <f>IF(W109*'Pre ISIC Split BObIC'!W$2&gt;0,W109*'Pre ISIC Split BObIC'!W$2,0)</f>
        <v>0</v>
      </c>
      <c r="X155" s="33">
        <f>IF(X109*'Pre ISIC Split BObIC'!X$2&gt;0,X109*'Pre ISIC Split BObIC'!X$2,0)</f>
        <v>0</v>
      </c>
      <c r="Y155" s="33">
        <f>IF(Y109*'Pre ISIC Split BObIC'!Y$2&gt;0,Y109*'Pre ISIC Split BObIC'!Y$2,0)</f>
        <v>2344805892033454</v>
      </c>
      <c r="Z155" s="33">
        <f>IF(Z109*'Pre ISIC Split BObIC'!Z$2&gt;0,Z109*'Pre ISIC Split BObIC'!Z$2,0)</f>
        <v>4912628723610.46</v>
      </c>
      <c r="AA155" s="33">
        <f>IF(AA109*'Pre ISIC Split BObIC'!AA$2&gt;0,AA109*'Pre ISIC Split BObIC'!AA$2,0)</f>
        <v>22710840025.45322</v>
      </c>
      <c r="AB155" s="33">
        <f>IF(AB109*'Pre ISIC Split BObIC'!AB$2&gt;0,AB109*'Pre ISIC Split BObIC'!AB$2,0)</f>
        <v>378447369.49506599</v>
      </c>
      <c r="AC155" s="33">
        <f>IF(AC109*'Pre ISIC Split BObIC'!AC$2&gt;0,AC109*'Pre ISIC Split BObIC'!AC$2,0)</f>
        <v>10929240057.719547</v>
      </c>
      <c r="AD155" s="33">
        <f>IF(AD109*'Pre ISIC Split BObIC'!AD$2&gt;0,AD109*'Pre ISIC Split BObIC'!AD$2,0)</f>
        <v>3248704136.7256989</v>
      </c>
      <c r="AE155" s="33">
        <f>IF(AE109*'Pre ISIC Split BObIC'!AE$2&gt;0,AE109*'Pre ISIC Split BObIC'!AE$2,0)</f>
        <v>86534800752.841476</v>
      </c>
      <c r="AF155" s="33">
        <f>IF(AF109*'Pre ISIC Split BObIC'!AF$2&gt;0,AF109*'Pre ISIC Split BObIC'!AF$2,0)</f>
        <v>0</v>
      </c>
      <c r="AG155" s="33">
        <f>IF(AG109*'Pre ISIC Split BObIC'!AG$2&gt;0,AG109*'Pre ISIC Split BObIC'!AG$2,0)</f>
        <v>0</v>
      </c>
      <c r="AH155" s="33">
        <f>IF(AH109*'Pre ISIC Split BObIC'!AH$2&gt;0,AH109*'Pre ISIC Split BObIC'!AH$2,0)</f>
        <v>238350338.63114673</v>
      </c>
      <c r="AI155" s="33">
        <f>IF(AI109*'Pre ISIC Split BObIC'!AI$2&gt;0,AI109*'Pre ISIC Split BObIC'!AI$2,0)</f>
        <v>67641279.072639391</v>
      </c>
      <c r="AJ155" s="33">
        <f>IF(AJ109*'Pre ISIC Split BObIC'!AJ$2&gt;0,AJ109*'Pre ISIC Split BObIC'!AJ$2,0)</f>
        <v>0</v>
      </c>
      <c r="AK155" s="33">
        <f>IF(AK109*'Pre ISIC Split BObIC'!AK$2&gt;0,AK109*'Pre ISIC Split BObIC'!AK$2,0)</f>
        <v>0</v>
      </c>
      <c r="AL155" s="33">
        <f>IF(AL109*'Pre ISIC Split BObIC'!AL$2&gt;0,AL109*'Pre ISIC Split BObIC'!AL$2,0)</f>
        <v>0</v>
      </c>
      <c r="AM155" s="33">
        <f>IF(AM109*'Pre ISIC Split BObIC'!AM$2&gt;0,AM109*'Pre ISIC Split BObIC'!AM$2,0)</f>
        <v>0</v>
      </c>
      <c r="AN155" s="33">
        <f>IF(AN109*'Pre ISIC Split BObIC'!AN$2&gt;0,AN109*'Pre ISIC Split BObIC'!AN$2,0)</f>
        <v>0</v>
      </c>
      <c r="AO155" s="33">
        <f>IF(AO109*'Pre ISIC Split BObIC'!AO$2&gt;0,AO109*'Pre ISIC Split BObIC'!AO$2,0)</f>
        <v>0</v>
      </c>
      <c r="AP155" s="33">
        <f>IF(AP109*'Pre ISIC Split BObIC'!AP$2&gt;0,AP109*'Pre ISIC Split BObIC'!AP$2,0)</f>
        <v>424528989668.64319</v>
      </c>
      <c r="AQ155" s="33">
        <f>IF(AQ109*'Pre ISIC Split BObIC'!AQ$2&gt;0,AQ109*'Pre ISIC Split BObIC'!AQ$2,0)</f>
        <v>4720102.5408940287</v>
      </c>
    </row>
    <row r="156" spans="1:43" s="33" customFormat="1">
      <c r="A156" s="33" t="s">
        <v>367</v>
      </c>
      <c r="B156" s="33">
        <f>IF(B110*'Pre ISIC Split BObIC'!B$2&gt;0,B110*'Pre ISIC Split BObIC'!B$2,0)</f>
        <v>33623437502.910069</v>
      </c>
      <c r="C156" s="33">
        <f>IF(C110*'Pre ISIC Split BObIC'!C$2&gt;0,C110*'Pre ISIC Split BObIC'!C$2,0)</f>
        <v>0</v>
      </c>
      <c r="D156" s="33">
        <f>IF(D110*'Pre ISIC Split BObIC'!D$2&gt;0,D110*'Pre ISIC Split BObIC'!D$2,0)</f>
        <v>82167865925.075699</v>
      </c>
      <c r="E156" s="33">
        <f>IF(E110*'Pre ISIC Split BObIC'!E$2&gt;0,E110*'Pre ISIC Split BObIC'!E$2,0)</f>
        <v>529518846.18131828</v>
      </c>
      <c r="F156" s="33">
        <f>IF(F110*'Pre ISIC Split BObIC'!F$2&gt;0,F110*'Pre ISIC Split BObIC'!F$2,0)</f>
        <v>364619758.10153806</v>
      </c>
      <c r="G156" s="33">
        <f>IF(G110*'Pre ISIC Split BObIC'!G$2&gt;0,G110*'Pre ISIC Split BObIC'!G$2,0)</f>
        <v>6515969446.2714453</v>
      </c>
      <c r="H156" s="33">
        <f>IF(H110*'Pre ISIC Split BObIC'!H$2&gt;0,H110*'Pre ISIC Split BObIC'!H$2,0)</f>
        <v>0</v>
      </c>
      <c r="I156" s="33">
        <f>IF(I110*'Pre ISIC Split BObIC'!I$2&gt;0,I110*'Pre ISIC Split BObIC'!I$2,0)</f>
        <v>69530022002310.711</v>
      </c>
      <c r="J156" s="33">
        <f>IF(J110*'Pre ISIC Split BObIC'!J$2&gt;0,J110*'Pre ISIC Split BObIC'!J$2,0)</f>
        <v>0</v>
      </c>
      <c r="K156" s="33">
        <f>IF(K110*'Pre ISIC Split BObIC'!K$2&gt;0,K110*'Pre ISIC Split BObIC'!K$2,0)</f>
        <v>0</v>
      </c>
      <c r="L156" s="33">
        <f>IF(L110*'Pre ISIC Split BObIC'!L$2&gt;0,L110*'Pre ISIC Split BObIC'!L$2,0)</f>
        <v>0</v>
      </c>
      <c r="M156" s="33">
        <f>IF(M110*'Pre ISIC Split BObIC'!M$2&gt;0,M110*'Pre ISIC Split BObIC'!M$2,0)</f>
        <v>0</v>
      </c>
      <c r="N156" s="33">
        <f>IF(N110*'Pre ISIC Split BObIC'!N$2&gt;0,N110*'Pre ISIC Split BObIC'!N$2,0)</f>
        <v>40604182314.604767</v>
      </c>
      <c r="O156" s="33">
        <f>IF(O110*'Pre ISIC Split BObIC'!O$2&gt;0,O110*'Pre ISIC Split BObIC'!O$2,0)</f>
        <v>0</v>
      </c>
      <c r="P156" s="33">
        <f>IF(P110*'Pre ISIC Split BObIC'!P$2&gt;0,P110*'Pre ISIC Split BObIC'!P$2,0)</f>
        <v>0</v>
      </c>
      <c r="Q156" s="33">
        <f>IF(Q110*'Pre ISIC Split BObIC'!Q$2&gt;0,Q110*'Pre ISIC Split BObIC'!Q$2,0)</f>
        <v>0</v>
      </c>
      <c r="R156" s="33">
        <f>IF(R110*'Pre ISIC Split BObIC'!R$2&gt;0,R110*'Pre ISIC Split BObIC'!R$2,0)</f>
        <v>70766835736.949341</v>
      </c>
      <c r="S156" s="33">
        <f>IF(S110*'Pre ISIC Split BObIC'!S$2&gt;0,S110*'Pre ISIC Split BObIC'!S$2,0)</f>
        <v>0</v>
      </c>
      <c r="T156" s="33">
        <f>IF(T110*'Pre ISIC Split BObIC'!T$2&gt;0,T110*'Pre ISIC Split BObIC'!T$2,0)</f>
        <v>1.8680634618383132E+16</v>
      </c>
      <c r="U156" s="33">
        <f>IF(U110*'Pre ISIC Split BObIC'!U$2&gt;0,U110*'Pre ISIC Split BObIC'!U$2,0)</f>
        <v>0</v>
      </c>
      <c r="V156" s="33">
        <f>IF(V110*'Pre ISIC Split BObIC'!V$2&gt;0,V110*'Pre ISIC Split BObIC'!V$2,0)</f>
        <v>0</v>
      </c>
      <c r="W156" s="33">
        <f>IF(W110*'Pre ISIC Split BObIC'!W$2&gt;0,W110*'Pre ISIC Split BObIC'!W$2,0)</f>
        <v>0</v>
      </c>
      <c r="X156" s="33">
        <f>IF(X110*'Pre ISIC Split BObIC'!X$2&gt;0,X110*'Pre ISIC Split BObIC'!X$2,0)</f>
        <v>0</v>
      </c>
      <c r="Y156" s="33">
        <f>IF(Y110*'Pre ISIC Split BObIC'!Y$2&gt;0,Y110*'Pre ISIC Split BObIC'!Y$2,0)</f>
        <v>1938278744546498.3</v>
      </c>
      <c r="Z156" s="33">
        <f>IF(Z110*'Pre ISIC Split BObIC'!Z$2&gt;0,Z110*'Pre ISIC Split BObIC'!Z$2,0)</f>
        <v>4065689478700.23</v>
      </c>
      <c r="AA156" s="33">
        <f>IF(AA110*'Pre ISIC Split BObIC'!AA$2&gt;0,AA110*'Pre ISIC Split BObIC'!AA$2,0)</f>
        <v>18765293556.772583</v>
      </c>
      <c r="AB156" s="33">
        <f>IF(AB110*'Pre ISIC Split BObIC'!AB$2&gt;0,AB110*'Pre ISIC Split BObIC'!AB$2,0)</f>
        <v>311747363.70706809</v>
      </c>
      <c r="AC156" s="33">
        <f>IF(AC110*'Pre ISIC Split BObIC'!AC$2&gt;0,AC110*'Pre ISIC Split BObIC'!AC$2,0)</f>
        <v>10922891943.279661</v>
      </c>
      <c r="AD156" s="33">
        <f>IF(AD110*'Pre ISIC Split BObIC'!AD$2&gt;0,AD110*'Pre ISIC Split BObIC'!AD$2,0)</f>
        <v>2707833095.8825169</v>
      </c>
      <c r="AE156" s="33">
        <f>IF(AE110*'Pre ISIC Split BObIC'!AE$2&gt;0,AE110*'Pre ISIC Split BObIC'!AE$2,0)</f>
        <v>71188914243.701248</v>
      </c>
      <c r="AF156" s="33">
        <f>IF(AF110*'Pre ISIC Split BObIC'!AF$2&gt;0,AF110*'Pre ISIC Split BObIC'!AF$2,0)</f>
        <v>0</v>
      </c>
      <c r="AG156" s="33">
        <f>IF(AG110*'Pre ISIC Split BObIC'!AG$2&gt;0,AG110*'Pre ISIC Split BObIC'!AG$2,0)</f>
        <v>0</v>
      </c>
      <c r="AH156" s="33">
        <f>IF(AH110*'Pre ISIC Split BObIC'!AH$2&gt;0,AH110*'Pre ISIC Split BObIC'!AH$2,0)</f>
        <v>183863431.36059427</v>
      </c>
      <c r="AI156" s="33">
        <f>IF(AI110*'Pre ISIC Split BObIC'!AI$2&gt;0,AI110*'Pre ISIC Split BObIC'!AI$2,0)</f>
        <v>50511701.032260917</v>
      </c>
      <c r="AJ156" s="33">
        <f>IF(AJ110*'Pre ISIC Split BObIC'!AJ$2&gt;0,AJ110*'Pre ISIC Split BObIC'!AJ$2,0)</f>
        <v>0</v>
      </c>
      <c r="AK156" s="33">
        <f>IF(AK110*'Pre ISIC Split BObIC'!AK$2&gt;0,AK110*'Pre ISIC Split BObIC'!AK$2,0)</f>
        <v>0</v>
      </c>
      <c r="AL156" s="33">
        <f>IF(AL110*'Pre ISIC Split BObIC'!AL$2&gt;0,AL110*'Pre ISIC Split BObIC'!AL$2,0)</f>
        <v>0</v>
      </c>
      <c r="AM156" s="33">
        <f>IF(AM110*'Pre ISIC Split BObIC'!AM$2&gt;0,AM110*'Pre ISIC Split BObIC'!AM$2,0)</f>
        <v>0</v>
      </c>
      <c r="AN156" s="33">
        <f>IF(AN110*'Pre ISIC Split BObIC'!AN$2&gt;0,AN110*'Pre ISIC Split BObIC'!AN$2,0)</f>
        <v>0</v>
      </c>
      <c r="AO156" s="33">
        <f>IF(AO110*'Pre ISIC Split BObIC'!AO$2&gt;0,AO110*'Pre ISIC Split BObIC'!AO$2,0)</f>
        <v>0</v>
      </c>
      <c r="AP156" s="33">
        <f>IF(AP110*'Pre ISIC Split BObIC'!AP$2&gt;0,AP110*'Pre ISIC Split BObIC'!AP$2,0)</f>
        <v>344290843021.78772</v>
      </c>
      <c r="AQ156" s="33">
        <f>IF(AQ110*'Pre ISIC Split BObIC'!AQ$2&gt;0,AQ110*'Pre ISIC Split BObIC'!AQ$2,0)</f>
        <v>4024740.1785079846</v>
      </c>
    </row>
    <row r="157" spans="1:43" s="33" customFormat="1">
      <c r="A157" s="33" t="s">
        <v>384</v>
      </c>
      <c r="B157" s="33">
        <f>IF(B111*'Pre ISIC Split BObIC'!B$2&gt;0,B111*'Pre ISIC Split BObIC'!B$2,0)</f>
        <v>123804271417.16409</v>
      </c>
      <c r="C157" s="33">
        <f>IF(C111*'Pre ISIC Split BObIC'!C$2&gt;0,C111*'Pre ISIC Split BObIC'!C$2,0)</f>
        <v>0</v>
      </c>
      <c r="D157" s="33">
        <f>IF(D111*'Pre ISIC Split BObIC'!D$2&gt;0,D111*'Pre ISIC Split BObIC'!D$2,0)</f>
        <v>302647502400.53876</v>
      </c>
      <c r="E157" s="33">
        <f>IF(E111*'Pre ISIC Split BObIC'!E$2&gt;0,E111*'Pre ISIC Split BObIC'!E$2,0)</f>
        <v>1948877715.8297944</v>
      </c>
      <c r="F157" s="33">
        <f>IF(F111*'Pre ISIC Split BObIC'!F$2&gt;0,F111*'Pre ISIC Split BObIC'!F$2,0)</f>
        <v>1348004406.9534566</v>
      </c>
      <c r="G157" s="33">
        <f>IF(G111*'Pre ISIC Split BObIC'!G$2&gt;0,G111*'Pre ISIC Split BObIC'!G$2,0)</f>
        <v>24002362544.391865</v>
      </c>
      <c r="H157" s="33">
        <f>IF(H111*'Pre ISIC Split BObIC'!H$2&gt;0,H111*'Pre ISIC Split BObIC'!H$2,0)</f>
        <v>0</v>
      </c>
      <c r="I157" s="33">
        <f>IF(I111*'Pre ISIC Split BObIC'!I$2&gt;0,I111*'Pre ISIC Split BObIC'!I$2,0)</f>
        <v>255036006298887.59</v>
      </c>
      <c r="J157" s="33">
        <f>IF(J111*'Pre ISIC Split BObIC'!J$2&gt;0,J111*'Pre ISIC Split BObIC'!J$2,0)</f>
        <v>0</v>
      </c>
      <c r="K157" s="33">
        <f>IF(K111*'Pre ISIC Split BObIC'!K$2&gt;0,K111*'Pre ISIC Split BObIC'!K$2,0)</f>
        <v>0</v>
      </c>
      <c r="L157" s="33">
        <f>IF(L111*'Pre ISIC Split BObIC'!L$2&gt;0,L111*'Pre ISIC Split BObIC'!L$2,0)</f>
        <v>0</v>
      </c>
      <c r="M157" s="33">
        <f>IF(M111*'Pre ISIC Split BObIC'!M$2&gt;0,M111*'Pre ISIC Split BObIC'!M$2,0)</f>
        <v>0</v>
      </c>
      <c r="N157" s="33">
        <f>IF(N111*'Pre ISIC Split BObIC'!N$2&gt;0,N111*'Pre ISIC Split BObIC'!N$2,0)</f>
        <v>150339812371.74808</v>
      </c>
      <c r="O157" s="33">
        <f>IF(O111*'Pre ISIC Split BObIC'!O$2&gt;0,O111*'Pre ISIC Split BObIC'!O$2,0)</f>
        <v>0</v>
      </c>
      <c r="P157" s="33">
        <f>IF(P111*'Pre ISIC Split BObIC'!P$2&gt;0,P111*'Pre ISIC Split BObIC'!P$2,0)</f>
        <v>0</v>
      </c>
      <c r="Q157" s="33">
        <f>IF(Q111*'Pre ISIC Split BObIC'!Q$2&gt;0,Q111*'Pre ISIC Split BObIC'!Q$2,0)</f>
        <v>0</v>
      </c>
      <c r="R157" s="33">
        <f>IF(R111*'Pre ISIC Split BObIC'!R$2&gt;0,R111*'Pre ISIC Split BObIC'!R$2,0)</f>
        <v>259273093640.62241</v>
      </c>
      <c r="S157" s="33">
        <f>IF(S111*'Pre ISIC Split BObIC'!S$2&gt;0,S111*'Pre ISIC Split BObIC'!S$2,0)</f>
        <v>0</v>
      </c>
      <c r="T157" s="33">
        <f>IF(T111*'Pre ISIC Split BObIC'!T$2&gt;0,T111*'Pre ISIC Split BObIC'!T$2,0)</f>
        <v>6.8436822468265568E+16</v>
      </c>
      <c r="U157" s="33">
        <f>IF(U111*'Pre ISIC Split BObIC'!U$2&gt;0,U111*'Pre ISIC Split BObIC'!U$2,0)</f>
        <v>0</v>
      </c>
      <c r="V157" s="33">
        <f>IF(V111*'Pre ISIC Split BObIC'!V$2&gt;0,V111*'Pre ISIC Split BObIC'!V$2,0)</f>
        <v>2488328895139.0503</v>
      </c>
      <c r="W157" s="33">
        <f>IF(W111*'Pre ISIC Split BObIC'!W$2&gt;0,W111*'Pre ISIC Split BObIC'!W$2,0)</f>
        <v>0</v>
      </c>
      <c r="X157" s="33">
        <f>IF(X111*'Pre ISIC Split BObIC'!X$2&gt;0,X111*'Pre ISIC Split BObIC'!X$2,0)</f>
        <v>0</v>
      </c>
      <c r="Y157" s="33">
        <f>IF(Y111*'Pre ISIC Split BObIC'!Y$2&gt;0,Y111*'Pre ISIC Split BObIC'!Y$2,0)</f>
        <v>7111617526912400</v>
      </c>
      <c r="Z157" s="33">
        <f>IF(Z111*'Pre ISIC Split BObIC'!Z$2&gt;0,Z111*'Pre ISIC Split BObIC'!Z$2,0)</f>
        <v>14945846626809.406</v>
      </c>
      <c r="AA157" s="33">
        <f>IF(AA111*'Pre ISIC Split BObIC'!AA$2&gt;0,AA111*'Pre ISIC Split BObIC'!AA$2,0)</f>
        <v>68736485482.866425</v>
      </c>
      <c r="AB157" s="33">
        <f>IF(AB111*'Pre ISIC Split BObIC'!AB$2&gt;0,AB111*'Pre ISIC Split BObIC'!AB$2,0)</f>
        <v>1152211499.4608278</v>
      </c>
      <c r="AC157" s="33">
        <f>IF(AC111*'Pre ISIC Split BObIC'!AC$2&gt;0,AC111*'Pre ISIC Split BObIC'!AC$2,0)</f>
        <v>34539145191.715622</v>
      </c>
      <c r="AD157" s="33">
        <f>IF(AD111*'Pre ISIC Split BObIC'!AD$2&gt;0,AD111*'Pre ISIC Split BObIC'!AD$2,0)</f>
        <v>10023330780.74155</v>
      </c>
      <c r="AE157" s="33">
        <f>IF(AE111*'Pre ISIC Split BObIC'!AE$2&gt;0,AE111*'Pre ISIC Split BObIC'!AE$2,0)</f>
        <v>262287926579.84723</v>
      </c>
      <c r="AF157" s="33">
        <f>IF(AF111*'Pre ISIC Split BObIC'!AF$2&gt;0,AF111*'Pre ISIC Split BObIC'!AF$2,0)</f>
        <v>0</v>
      </c>
      <c r="AG157" s="33">
        <f>IF(AG111*'Pre ISIC Split BObIC'!AG$2&gt;0,AG111*'Pre ISIC Split BObIC'!AG$2,0)</f>
        <v>0</v>
      </c>
      <c r="AH157" s="33">
        <f>IF(AH111*'Pre ISIC Split BObIC'!AH$2&gt;0,AH111*'Pre ISIC Split BObIC'!AH$2,0)</f>
        <v>685505728.64032137</v>
      </c>
      <c r="AI157" s="33">
        <f>IF(AI111*'Pre ISIC Split BObIC'!AI$2&gt;0,AI111*'Pre ISIC Split BObIC'!AI$2,0)</f>
        <v>190328190.86407849</v>
      </c>
      <c r="AJ157" s="33">
        <f>IF(AJ111*'Pre ISIC Split BObIC'!AJ$2&gt;0,AJ111*'Pre ISIC Split BObIC'!AJ$2,0)</f>
        <v>0</v>
      </c>
      <c r="AK157" s="33">
        <f>IF(AK111*'Pre ISIC Split BObIC'!AK$2&gt;0,AK111*'Pre ISIC Split BObIC'!AK$2,0)</f>
        <v>0</v>
      </c>
      <c r="AL157" s="33">
        <f>IF(AL111*'Pre ISIC Split BObIC'!AL$2&gt;0,AL111*'Pre ISIC Split BObIC'!AL$2,0)</f>
        <v>0</v>
      </c>
      <c r="AM157" s="33">
        <f>IF(AM111*'Pre ISIC Split BObIC'!AM$2&gt;0,AM111*'Pre ISIC Split BObIC'!AM$2,0)</f>
        <v>0</v>
      </c>
      <c r="AN157" s="33">
        <f>IF(AN111*'Pre ISIC Split BObIC'!AN$2&gt;0,AN111*'Pre ISIC Split BObIC'!AN$2,0)</f>
        <v>0</v>
      </c>
      <c r="AO157" s="33">
        <f>IF(AO111*'Pre ISIC Split BObIC'!AO$2&gt;0,AO111*'Pre ISIC Split BObIC'!AO$2,0)</f>
        <v>0</v>
      </c>
      <c r="AP157" s="33">
        <f>IF(AP111*'Pre ISIC Split BObIC'!AP$2&gt;0,AP111*'Pre ISIC Split BObIC'!AP$2,0)</f>
        <v>1276904317096.668</v>
      </c>
      <c r="AQ157" s="33">
        <f>IF(AQ111*'Pre ISIC Split BObIC'!AQ$2&gt;0,AQ111*'Pre ISIC Split BObIC'!AQ$2,0)</f>
        <v>14792241.16647822</v>
      </c>
    </row>
    <row r="158" spans="1:43" s="33" customFormat="1">
      <c r="A158" s="33" t="s">
        <v>387</v>
      </c>
      <c r="B158" s="33">
        <f>IF(B112*'Pre ISIC Split BObIC'!B$2&gt;0,B112*'Pre ISIC Split BObIC'!B$2,0)</f>
        <v>0</v>
      </c>
      <c r="C158" s="33">
        <f>IF(C112*'Pre ISIC Split BObIC'!C$2&gt;0,C112*'Pre ISIC Split BObIC'!C$2,0)</f>
        <v>17088349770.200525</v>
      </c>
      <c r="D158" s="33">
        <f>IF(D112*'Pre ISIC Split BObIC'!D$2&gt;0,D112*'Pre ISIC Split BObIC'!D$2,0)</f>
        <v>0</v>
      </c>
      <c r="E158" s="33">
        <f>IF(E112*'Pre ISIC Split BObIC'!E$2&gt;0,E112*'Pre ISIC Split BObIC'!E$2,0)</f>
        <v>0</v>
      </c>
      <c r="F158" s="33">
        <f>IF(F112*'Pre ISIC Split BObIC'!F$2&gt;0,F112*'Pre ISIC Split BObIC'!F$2,0)</f>
        <v>0</v>
      </c>
      <c r="G158" s="33">
        <f>IF(G112*'Pre ISIC Split BObIC'!G$2&gt;0,G112*'Pre ISIC Split BObIC'!G$2,0)</f>
        <v>0</v>
      </c>
      <c r="H158" s="33">
        <f>IF(H112*'Pre ISIC Split BObIC'!H$2&gt;0,H112*'Pre ISIC Split BObIC'!H$2,0)</f>
        <v>1.8750994008913436E+16</v>
      </c>
      <c r="I158" s="33">
        <f>IF(I112*'Pre ISIC Split BObIC'!I$2&gt;0,I112*'Pre ISIC Split BObIC'!I$2,0)</f>
        <v>0</v>
      </c>
      <c r="J158" s="33">
        <f>IF(J112*'Pre ISIC Split BObIC'!J$2&gt;0,J112*'Pre ISIC Split BObIC'!J$2,0)</f>
        <v>39516287306.064232</v>
      </c>
      <c r="K158" s="33">
        <f>IF(K112*'Pre ISIC Split BObIC'!K$2&gt;0,K112*'Pre ISIC Split BObIC'!K$2,0)</f>
        <v>271164632920.77902</v>
      </c>
      <c r="L158" s="33">
        <f>IF(L112*'Pre ISIC Split BObIC'!L$2&gt;0,L112*'Pre ISIC Split BObIC'!L$2,0)</f>
        <v>429375385158.61737</v>
      </c>
      <c r="M158" s="33">
        <f>IF(M112*'Pre ISIC Split BObIC'!M$2&gt;0,M112*'Pre ISIC Split BObIC'!M$2,0)</f>
        <v>72243160223.697617</v>
      </c>
      <c r="N158" s="33">
        <f>IF(N112*'Pre ISIC Split BObIC'!N$2&gt;0,N112*'Pre ISIC Split BObIC'!N$2,0)</f>
        <v>0</v>
      </c>
      <c r="O158" s="33">
        <f>IF(O112*'Pre ISIC Split BObIC'!O$2&gt;0,O112*'Pre ISIC Split BObIC'!O$2,0)</f>
        <v>763532606013.54346</v>
      </c>
      <c r="P158" s="33">
        <f>IF(P112*'Pre ISIC Split BObIC'!P$2&gt;0,P112*'Pre ISIC Split BObIC'!P$2,0)</f>
        <v>371952851402.16681</v>
      </c>
      <c r="Q158" s="33">
        <f>IF(Q112*'Pre ISIC Split BObIC'!Q$2&gt;0,Q112*'Pre ISIC Split BObIC'!Q$2,0)</f>
        <v>198657990099.97681</v>
      </c>
      <c r="R158" s="33">
        <f>IF(R112*'Pre ISIC Split BObIC'!R$2&gt;0,R112*'Pre ISIC Split BObIC'!R$2,0)</f>
        <v>0</v>
      </c>
      <c r="S158" s="33">
        <f>IF(S112*'Pre ISIC Split BObIC'!S$2&gt;0,S112*'Pre ISIC Split BObIC'!S$2,0)</f>
        <v>87937667631811.141</v>
      </c>
      <c r="T158" s="33">
        <f>IF(T112*'Pre ISIC Split BObIC'!T$2&gt;0,T112*'Pre ISIC Split BObIC'!T$2,0)</f>
        <v>0</v>
      </c>
      <c r="U158" s="33">
        <f>IF(U112*'Pre ISIC Split BObIC'!U$2&gt;0,U112*'Pre ISIC Split BObIC'!U$2,0)</f>
        <v>3927381869703132</v>
      </c>
      <c r="V158" s="33">
        <f>IF(V112*'Pre ISIC Split BObIC'!V$2&gt;0,V112*'Pre ISIC Split BObIC'!V$2,0)</f>
        <v>0</v>
      </c>
      <c r="W158" s="33">
        <f>IF(W112*'Pre ISIC Split BObIC'!W$2&gt;0,W112*'Pre ISIC Split BObIC'!W$2,0)</f>
        <v>12722183490.307407</v>
      </c>
      <c r="X158" s="33">
        <f>IF(X112*'Pre ISIC Split BObIC'!X$2&gt;0,X112*'Pre ISIC Split BObIC'!X$2,0)</f>
        <v>9466568779269478</v>
      </c>
      <c r="Y158" s="33">
        <f>IF(Y112*'Pre ISIC Split BObIC'!Y$2&gt;0,Y112*'Pre ISIC Split BObIC'!Y$2,0)</f>
        <v>0</v>
      </c>
      <c r="Z158" s="33">
        <f>IF(Z112*'Pre ISIC Split BObIC'!Z$2&gt;0,Z112*'Pre ISIC Split BObIC'!Z$2,0)</f>
        <v>0</v>
      </c>
      <c r="AA158" s="33">
        <f>IF(AA112*'Pre ISIC Split BObIC'!AA$2&gt;0,AA112*'Pre ISIC Split BObIC'!AA$2,0)</f>
        <v>0</v>
      </c>
      <c r="AB158" s="33">
        <f>IF(AB112*'Pre ISIC Split BObIC'!AB$2&gt;0,AB112*'Pre ISIC Split BObIC'!AB$2,0)</f>
        <v>0</v>
      </c>
      <c r="AC158" s="33">
        <f>IF(AC112*'Pre ISIC Split BObIC'!AC$2&gt;0,AC112*'Pre ISIC Split BObIC'!AC$2,0)</f>
        <v>0</v>
      </c>
      <c r="AD158" s="33">
        <f>IF(AD112*'Pre ISIC Split BObIC'!AD$2&gt;0,AD112*'Pre ISIC Split BObIC'!AD$2,0)</f>
        <v>0</v>
      </c>
      <c r="AE158" s="33">
        <f>IF(AE112*'Pre ISIC Split BObIC'!AE$2&gt;0,AE112*'Pre ISIC Split BObIC'!AE$2,0)</f>
        <v>0</v>
      </c>
      <c r="AF158" s="33">
        <f>IF(AF112*'Pre ISIC Split BObIC'!AF$2&gt;0,AF112*'Pre ISIC Split BObIC'!AF$2,0)</f>
        <v>7659008543.8816309</v>
      </c>
      <c r="AG158" s="33">
        <f>IF(AG112*'Pre ISIC Split BObIC'!AG$2&gt;0,AG112*'Pre ISIC Split BObIC'!AG$2,0)</f>
        <v>1487669335.7960429</v>
      </c>
      <c r="AH158" s="33">
        <f>IF(AH112*'Pre ISIC Split BObIC'!AH$2&gt;0,AH112*'Pre ISIC Split BObIC'!AH$2,0)</f>
        <v>0</v>
      </c>
      <c r="AI158" s="33">
        <f>IF(AI112*'Pre ISIC Split BObIC'!AI$2&gt;0,AI112*'Pre ISIC Split BObIC'!AI$2,0)</f>
        <v>0</v>
      </c>
      <c r="AJ158" s="33">
        <f>IF(AJ112*'Pre ISIC Split BObIC'!AJ$2&gt;0,AJ112*'Pre ISIC Split BObIC'!AJ$2,0)</f>
        <v>127546283232.34126</v>
      </c>
      <c r="AK158" s="33">
        <f>IF(AK112*'Pre ISIC Split BObIC'!AK$2&gt;0,AK112*'Pre ISIC Split BObIC'!AK$2,0)</f>
        <v>283771805515.21967</v>
      </c>
      <c r="AL158" s="33">
        <f>IF(AL112*'Pre ISIC Split BObIC'!AL$2&gt;0,AL112*'Pre ISIC Split BObIC'!AL$2,0)</f>
        <v>34659953445.800446</v>
      </c>
      <c r="AM158" s="33">
        <f>IF(AM112*'Pre ISIC Split BObIC'!AM$2&gt;0,AM112*'Pre ISIC Split BObIC'!AM$2,0)</f>
        <v>344279742660.24915</v>
      </c>
      <c r="AN158" s="33">
        <f>IF(AN112*'Pre ISIC Split BObIC'!AN$2&gt;0,AN112*'Pre ISIC Split BObIC'!AN$2,0)</f>
        <v>361901433078.37952</v>
      </c>
      <c r="AO158" s="33">
        <f>IF(AO112*'Pre ISIC Split BObIC'!AO$2&gt;0,AO112*'Pre ISIC Split BObIC'!AO$2,0)</f>
        <v>119516529318.39946</v>
      </c>
      <c r="AP158" s="33">
        <f>IF(AP112*'Pre ISIC Split BObIC'!AP$2&gt;0,AP112*'Pre ISIC Split BObIC'!AP$2,0)</f>
        <v>0</v>
      </c>
      <c r="AQ158" s="33">
        <f>IF(AQ112*'Pre ISIC Split BObIC'!AQ$2&gt;0,AQ112*'Pre ISIC Split BObIC'!AQ$2,0)</f>
        <v>0</v>
      </c>
    </row>
    <row r="159" spans="1:43">
      <c r="A159" t="s">
        <v>142</v>
      </c>
      <c r="B159">
        <f>IF(B113*'Pre ISIC Split BObIC'!B$2&gt;0,B113*'Pre ISIC Split BObIC'!B$2,0)</f>
        <v>0</v>
      </c>
      <c r="C159" s="33">
        <f>IF(C113*'Pre ISIC Split BObIC'!C$2&gt;0,C113*'Pre ISIC Split BObIC'!C$2,0)</f>
        <v>1575343443199.9136</v>
      </c>
      <c r="D159" s="33">
        <f>IF(D113*'Pre ISIC Split BObIC'!D$2&gt;0,D113*'Pre ISIC Split BObIC'!D$2,0)</f>
        <v>0</v>
      </c>
      <c r="E159">
        <f>IF(E113*'Pre ISIC Split BObIC'!E$2&gt;0,E113*'Pre ISIC Split BObIC'!E$2,0)</f>
        <v>0</v>
      </c>
      <c r="F159">
        <f>IF(F113*'Pre ISIC Split BObIC'!F$2&gt;0,F113*'Pre ISIC Split BObIC'!F$2,0)</f>
        <v>0</v>
      </c>
      <c r="G159">
        <f>IF(G113*'Pre ISIC Split BObIC'!G$2&gt;0,G113*'Pre ISIC Split BObIC'!G$2,0)</f>
        <v>0</v>
      </c>
      <c r="H159">
        <f>IF(H113*'Pre ISIC Split BObIC'!H$2&gt;0,H113*'Pre ISIC Split BObIC'!H$2,0)</f>
        <v>1.7586199492643855E+18</v>
      </c>
      <c r="I159">
        <f>IF(I113*'Pre ISIC Split BObIC'!I$2&gt;0,I113*'Pre ISIC Split BObIC'!I$2,0)</f>
        <v>0</v>
      </c>
      <c r="J159">
        <f>IF(J113*'Pre ISIC Split BObIC'!J$2&gt;0,J113*'Pre ISIC Split BObIC'!J$2,0)</f>
        <v>3692482261357.9053</v>
      </c>
      <c r="K159">
        <f>IF(K113*'Pre ISIC Split BObIC'!K$2&gt;0,K113*'Pre ISIC Split BObIC'!K$2,0)</f>
        <v>25282311556758.637</v>
      </c>
      <c r="L159" s="33">
        <f>IF(L113*'Pre ISIC Split BObIC'!L$2&gt;0,L113*'Pre ISIC Split BObIC'!L$2,0)</f>
        <v>40421477257669.023</v>
      </c>
      <c r="M159" s="33">
        <f>IF(M113*'Pre ISIC Split BObIC'!M$2&gt;0,M113*'Pre ISIC Split BObIC'!M$2,0)</f>
        <v>6767331715672.5518</v>
      </c>
      <c r="N159">
        <f>IF(N113*'Pre ISIC Split BObIC'!N$2&gt;0,N113*'Pre ISIC Split BObIC'!N$2,0)</f>
        <v>0</v>
      </c>
      <c r="O159" s="33">
        <f>IF(O113*'Pre ISIC Split BObIC'!O$2&gt;0,O113*'Pre ISIC Split BObIC'!O$2,0)</f>
        <v>69946763661017.578</v>
      </c>
      <c r="P159" s="33">
        <f>IF(P113*'Pre ISIC Split BObIC'!P$2&gt;0,P113*'Pre ISIC Split BObIC'!P$2,0)</f>
        <v>34142694455434.691</v>
      </c>
      <c r="Q159" s="33">
        <f>IF(Q113*'Pre ISIC Split BObIC'!Q$2&gt;0,Q113*'Pre ISIC Split BObIC'!Q$2,0)</f>
        <v>18385106881664.434</v>
      </c>
      <c r="R159" s="33">
        <f>IF(R113*'Pre ISIC Split BObIC'!R$2&gt;0,R113*'Pre ISIC Split BObIC'!R$2,0)</f>
        <v>0</v>
      </c>
      <c r="S159">
        <f>IF(S113*'Pre ISIC Split BObIC'!S$2&gt;0,S113*'Pre ISIC Split BObIC'!S$2,0)</f>
        <v>8447174057681968</v>
      </c>
      <c r="T159">
        <f>IF(T113*'Pre ISIC Split BObIC'!T$2&gt;0,T113*'Pre ISIC Split BObIC'!T$2,0)</f>
        <v>0</v>
      </c>
      <c r="U159">
        <f>IF(U113*'Pre ISIC Split BObIC'!U$2&gt;0,U113*'Pre ISIC Split BObIC'!U$2,0)</f>
        <v>3.6618964086815181E+17</v>
      </c>
      <c r="V159">
        <f>IF(V113*'Pre ISIC Split BObIC'!V$2&gt;0,V113*'Pre ISIC Split BObIC'!V$2,0)</f>
        <v>0</v>
      </c>
      <c r="W159">
        <f>IF(W113*'Pre ISIC Split BObIC'!W$2&gt;0,W113*'Pre ISIC Split BObIC'!W$2,0)</f>
        <v>1465247633479.3853</v>
      </c>
      <c r="X159">
        <f>IF(X113*'Pre ISIC Split BObIC'!X$2&gt;0,X113*'Pre ISIC Split BObIC'!X$2,0)</f>
        <v>8.8804257593529216E+17</v>
      </c>
      <c r="Y159">
        <f>IF(Y113*'Pre ISIC Split BObIC'!Y$2&gt;0,Y113*'Pre ISIC Split BObIC'!Y$2,0)</f>
        <v>0</v>
      </c>
      <c r="Z159" s="33">
        <f>IF(Z113*'Pre ISIC Split BObIC'!Z$2&gt;0,Z113*'Pre ISIC Split BObIC'!Z$2,0)</f>
        <v>0</v>
      </c>
      <c r="AA159" s="33">
        <f>IF(AA113*'Pre ISIC Split BObIC'!AA$2&gt;0,AA113*'Pre ISIC Split BObIC'!AA$2,0)</f>
        <v>0</v>
      </c>
      <c r="AB159" s="33">
        <f>IF(AB113*'Pre ISIC Split BObIC'!AB$2&gt;0,AB113*'Pre ISIC Split BObIC'!AB$2,0)</f>
        <v>0</v>
      </c>
      <c r="AC159">
        <f>IF(AC113*'Pre ISIC Split BObIC'!AC$2&gt;0,AC113*'Pre ISIC Split BObIC'!AC$2,0)</f>
        <v>0</v>
      </c>
      <c r="AD159">
        <f>IF(AD113*'Pre ISIC Split BObIC'!AD$2&gt;0,AD113*'Pre ISIC Split BObIC'!AD$2,0)</f>
        <v>0</v>
      </c>
      <c r="AE159">
        <f>IF(AE113*'Pre ISIC Split BObIC'!AE$2&gt;0,AE113*'Pre ISIC Split BObIC'!AE$2,0)</f>
        <v>0</v>
      </c>
      <c r="AF159">
        <f>IF(AF113*'Pre ISIC Split BObIC'!AF$2&gt;0,AF113*'Pre ISIC Split BObIC'!AF$2,0)</f>
        <v>691524223182.87988</v>
      </c>
      <c r="AG159">
        <f>IF(AG113*'Pre ISIC Split BObIC'!AG$2&gt;0,AG113*'Pre ISIC Split BObIC'!AG$2,0)</f>
        <v>130425755265.771</v>
      </c>
      <c r="AH159">
        <f>IF(AH113*'Pre ISIC Split BObIC'!AH$2&gt;0,AH113*'Pre ISIC Split BObIC'!AH$2,0)</f>
        <v>0</v>
      </c>
      <c r="AI159">
        <f>IF(AI113*'Pre ISIC Split BObIC'!AI$2&gt;0,AI113*'Pre ISIC Split BObIC'!AI$2,0)</f>
        <v>0</v>
      </c>
      <c r="AJ159">
        <f>IF(AJ113*'Pre ISIC Split BObIC'!AJ$2&gt;0,AJ113*'Pre ISIC Split BObIC'!AJ$2,0)</f>
        <v>11862136833582.545</v>
      </c>
      <c r="AK159">
        <f>IF(AK113*'Pre ISIC Split BObIC'!AK$2&gt;0,AK113*'Pre ISIC Split BObIC'!AK$2,0)</f>
        <v>26528860873282.387</v>
      </c>
      <c r="AL159">
        <f>IF(AL113*'Pre ISIC Split BObIC'!AL$2&gt;0,AL113*'Pre ISIC Split BObIC'!AL$2,0)</f>
        <v>4100047342615.7671</v>
      </c>
      <c r="AM159">
        <f>IF(AM113*'Pre ISIC Split BObIC'!AM$2&gt;0,AM113*'Pre ISIC Split BObIC'!AM$2,0)</f>
        <v>32151461655156.066</v>
      </c>
      <c r="AN159">
        <f>IF(AN113*'Pre ISIC Split BObIC'!AN$2&gt;0,AN113*'Pre ISIC Split BObIC'!AN$2,0)</f>
        <v>33817200833919.969</v>
      </c>
      <c r="AO159">
        <f>IF(AO113*'Pre ISIC Split BObIC'!AO$2&gt;0,AO113*'Pre ISIC Split BObIC'!AO$2,0)</f>
        <v>11155464038082.648</v>
      </c>
      <c r="AP159">
        <f>IF(AP113*'Pre ISIC Split BObIC'!AP$2&gt;0,AP113*'Pre ISIC Split BObIC'!AP$2,0)</f>
        <v>0</v>
      </c>
      <c r="AQ159">
        <f>IF(AQ113*'Pre ISIC Split BObIC'!AQ$2&gt;0,AQ113*'Pre ISIC Split BObIC'!AQ$2,0)</f>
        <v>0</v>
      </c>
    </row>
    <row r="160" spans="1:43">
      <c r="A160" t="s">
        <v>145</v>
      </c>
      <c r="B160">
        <f>IF(B114*'Pre ISIC Split BObIC'!B$2&gt;0,B114*'Pre ISIC Split BObIC'!B$2,0)</f>
        <v>0</v>
      </c>
      <c r="C160" s="33">
        <f>IF(C114*'Pre ISIC Split BObIC'!C$2&gt;0,C114*'Pre ISIC Split BObIC'!C$2,0)</f>
        <v>19225601502090.746</v>
      </c>
      <c r="D160" s="33">
        <f>IF(D114*'Pre ISIC Split BObIC'!D$2&gt;0,D114*'Pre ISIC Split BObIC'!D$2,0)</f>
        <v>0</v>
      </c>
      <c r="E160">
        <f>IF(E114*'Pre ISIC Split BObIC'!E$2&gt;0,E114*'Pre ISIC Split BObIC'!E$2,0)</f>
        <v>0</v>
      </c>
      <c r="F160">
        <f>IF(F114*'Pre ISIC Split BObIC'!F$2&gt;0,F114*'Pre ISIC Split BObIC'!F$2,0)</f>
        <v>0</v>
      </c>
      <c r="G160">
        <f>IF(G114*'Pre ISIC Split BObIC'!G$2&gt;0,G114*'Pre ISIC Split BObIC'!G$2,0)</f>
        <v>0</v>
      </c>
      <c r="H160">
        <f>IF(H114*'Pre ISIC Split BObIC'!H$2&gt;0,H114*'Pre ISIC Split BObIC'!H$2,0)</f>
        <v>2.1178480512673534E+19</v>
      </c>
      <c r="I160">
        <f>IF(I114*'Pre ISIC Split BObIC'!I$2&gt;0,I114*'Pre ISIC Split BObIC'!I$2,0)</f>
        <v>0</v>
      </c>
      <c r="J160">
        <f>IF(J114*'Pre ISIC Split BObIC'!J$2&gt;0,J114*'Pre ISIC Split BObIC'!J$2,0)</f>
        <v>44393832926050.422</v>
      </c>
      <c r="K160">
        <f>IF(K114*'Pre ISIC Split BObIC'!K$2&gt;0,K114*'Pre ISIC Split BObIC'!K$2,0)</f>
        <v>303772580048903.13</v>
      </c>
      <c r="L160" s="33">
        <f>IF(L114*'Pre ISIC Split BObIC'!L$2&gt;0,L114*'Pre ISIC Split BObIC'!L$2,0)</f>
        <v>481969747758663.56</v>
      </c>
      <c r="M160" s="33">
        <f>IF(M114*'Pre ISIC Split BObIC'!M$2&gt;0,M114*'Pre ISIC Split BObIC'!M$2,0)</f>
        <v>81169233296883.719</v>
      </c>
      <c r="N160">
        <f>IF(N114*'Pre ISIC Split BObIC'!N$2&gt;0,N114*'Pre ISIC Split BObIC'!N$2,0)</f>
        <v>0</v>
      </c>
      <c r="O160" s="33">
        <f>IF(O114*'Pre ISIC Split BObIC'!O$2&gt;0,O114*'Pre ISIC Split BObIC'!O$2,0)</f>
        <v>856897658714084.25</v>
      </c>
      <c r="P160" s="33">
        <f>IF(P114*'Pre ISIC Split BObIC'!P$2&gt;0,P114*'Pre ISIC Split BObIC'!P$2,0)</f>
        <v>419196562167059.13</v>
      </c>
      <c r="Q160" s="33">
        <f>IF(Q114*'Pre ISIC Split BObIC'!Q$2&gt;0,Q114*'Pre ISIC Split BObIC'!Q$2,0)</f>
        <v>223614404022643.31</v>
      </c>
      <c r="R160" s="33">
        <f>IF(R114*'Pre ISIC Split BObIC'!R$2&gt;0,R114*'Pre ISIC Split BObIC'!R$2,0)</f>
        <v>0</v>
      </c>
      <c r="S160">
        <f>IF(S114*'Pre ISIC Split BObIC'!S$2&gt;0,S114*'Pre ISIC Split BObIC'!S$2,0)</f>
        <v>9.7741465858010784E+16</v>
      </c>
      <c r="T160">
        <f>IF(T114*'Pre ISIC Split BObIC'!T$2&gt;0,T114*'Pre ISIC Split BObIC'!T$2,0)</f>
        <v>0</v>
      </c>
      <c r="U160">
        <f>IF(U114*'Pre ISIC Split BObIC'!U$2&gt;0,U114*'Pre ISIC Split BObIC'!U$2,0)</f>
        <v>4.395048976360662E+18</v>
      </c>
      <c r="V160">
        <f>IF(V114*'Pre ISIC Split BObIC'!V$2&gt;0,V114*'Pre ISIC Split BObIC'!V$2,0)</f>
        <v>1586240764260956.3</v>
      </c>
      <c r="W160">
        <f>IF(W114*'Pre ISIC Split BObIC'!W$2&gt;0,W114*'Pre ISIC Split BObIC'!W$2,0)</f>
        <v>14049650491933.324</v>
      </c>
      <c r="X160">
        <f>IF(X114*'Pre ISIC Split BObIC'!X$2&gt;0,X114*'Pre ISIC Split BObIC'!X$2,0)</f>
        <v>1.0691083496540881E+19</v>
      </c>
      <c r="Y160">
        <f>IF(Y114*'Pre ISIC Split BObIC'!Y$2&gt;0,Y114*'Pre ISIC Split BObIC'!Y$2,0)</f>
        <v>0</v>
      </c>
      <c r="Z160" s="33">
        <f>IF(Z114*'Pre ISIC Split BObIC'!Z$2&gt;0,Z114*'Pre ISIC Split BObIC'!Z$2,0)</f>
        <v>0</v>
      </c>
      <c r="AA160" s="33">
        <f>IF(AA114*'Pre ISIC Split BObIC'!AA$2&gt;0,AA114*'Pre ISIC Split BObIC'!AA$2,0)</f>
        <v>0</v>
      </c>
      <c r="AB160" s="33">
        <f>IF(AB114*'Pre ISIC Split BObIC'!AB$2&gt;0,AB114*'Pre ISIC Split BObIC'!AB$2,0)</f>
        <v>0</v>
      </c>
      <c r="AC160">
        <f>IF(AC114*'Pre ISIC Split BObIC'!AC$2&gt;0,AC114*'Pre ISIC Split BObIC'!AC$2,0)</f>
        <v>0</v>
      </c>
      <c r="AD160">
        <f>IF(AD114*'Pre ISIC Split BObIC'!AD$2&gt;0,AD114*'Pre ISIC Split BObIC'!AD$2,0)</f>
        <v>0</v>
      </c>
      <c r="AE160">
        <f>IF(AE114*'Pre ISIC Split BObIC'!AE$2&gt;0,AE114*'Pre ISIC Split BObIC'!AE$2,0)</f>
        <v>0</v>
      </c>
      <c r="AF160">
        <f>IF(AF114*'Pre ISIC Split BObIC'!AF$2&gt;0,AF114*'Pre ISIC Split BObIC'!AF$2,0)</f>
        <v>8588797464441.2988</v>
      </c>
      <c r="AG160">
        <f>IF(AG114*'Pre ISIC Split BObIC'!AG$2&gt;0,AG114*'Pre ISIC Split BObIC'!AG$2,0)</f>
        <v>1659302171653.1968</v>
      </c>
      <c r="AH160">
        <f>IF(AH114*'Pre ISIC Split BObIC'!AH$2&gt;0,AH114*'Pre ISIC Split BObIC'!AH$2,0)</f>
        <v>0</v>
      </c>
      <c r="AI160">
        <f>IF(AI114*'Pre ISIC Split BObIC'!AI$2&gt;0,AI114*'Pre ISIC Split BObIC'!AI$2,0)</f>
        <v>0</v>
      </c>
      <c r="AJ160">
        <f>IF(AJ114*'Pre ISIC Split BObIC'!AJ$2&gt;0,AJ114*'Pre ISIC Split BObIC'!AJ$2,0)</f>
        <v>143448171209403.34</v>
      </c>
      <c r="AK160">
        <f>IF(AK114*'Pre ISIC Split BObIC'!AK$2&gt;0,AK114*'Pre ISIC Split BObIC'!AK$2,0)</f>
        <v>318901104355986</v>
      </c>
      <c r="AL160">
        <f>IF(AL114*'Pre ISIC Split BObIC'!AL$2&gt;0,AL114*'Pre ISIC Split BObIC'!AL$2,0)</f>
        <v>36164075056635.875</v>
      </c>
      <c r="AM160">
        <f>IF(AM114*'Pre ISIC Split BObIC'!AM$2&gt;0,AM114*'Pre ISIC Split BObIC'!AM$2,0)</f>
        <v>386894475967019.94</v>
      </c>
      <c r="AN160">
        <f>IF(AN114*'Pre ISIC Split BObIC'!AN$2&gt;0,AN114*'Pre ISIC Split BObIC'!AN$2,0)</f>
        <v>406665025834883.06</v>
      </c>
      <c r="AO160">
        <f>IF(AO114*'Pre ISIC Split BObIC'!AO$2&gt;0,AO114*'Pre ISIC Split BObIC'!AO$2,0)</f>
        <v>134296247488815.83</v>
      </c>
      <c r="AP160">
        <f>IF(AP114*'Pre ISIC Split BObIC'!AP$2&gt;0,AP114*'Pre ISIC Split BObIC'!AP$2,0)</f>
        <v>0</v>
      </c>
      <c r="AQ160">
        <f>IF(AQ114*'Pre ISIC Split BObIC'!AQ$2&gt;0,AQ114*'Pre ISIC Split BObIC'!AQ$2,0)</f>
        <v>0</v>
      </c>
    </row>
    <row r="161" spans="1:43">
      <c r="A161" t="s">
        <v>152</v>
      </c>
      <c r="B161">
        <f>IF(B115*'Pre ISIC Split BObIC'!B$2&gt;0,B115*'Pre ISIC Split BObIC'!B$2,0)</f>
        <v>50153518828988.102</v>
      </c>
      <c r="C161" s="33">
        <f>IF(C115*'Pre ISIC Split BObIC'!C$2&gt;0,C115*'Pre ISIC Split BObIC'!C$2,0)</f>
        <v>0</v>
      </c>
      <c r="D161" s="33">
        <f>IF(D115*'Pre ISIC Split BObIC'!D$2&gt;0,D115*'Pre ISIC Split BObIC'!D$2,0)</f>
        <v>122133800124281.97</v>
      </c>
      <c r="E161">
        <f>IF(E115*'Pre ISIC Split BObIC'!E$2&gt;0,E115*'Pre ISIC Split BObIC'!E$2,0)</f>
        <v>787166386271.81177</v>
      </c>
      <c r="F161">
        <f>IF(F115*'Pre ISIC Split BObIC'!F$2&gt;0,F115*'Pre ISIC Split BObIC'!F$2,0)</f>
        <v>543627821683.18744</v>
      </c>
      <c r="G161">
        <f>IF(G115*'Pre ISIC Split BObIC'!G$2&gt;0,G115*'Pre ISIC Split BObIC'!G$2,0)</f>
        <v>9966181050597.5449</v>
      </c>
      <c r="H161">
        <f>IF(H115*'Pre ISIC Split BObIC'!H$2&gt;0,H115*'Pre ISIC Split BObIC'!H$2,0)</f>
        <v>0</v>
      </c>
      <c r="I161">
        <f>IF(I115*'Pre ISIC Split BObIC'!I$2&gt;0,I115*'Pre ISIC Split BObIC'!I$2,0)</f>
        <v>1.0342355902057475E+17</v>
      </c>
      <c r="J161">
        <f>IF(J115*'Pre ISIC Split BObIC'!J$2&gt;0,J115*'Pre ISIC Split BObIC'!J$2,0)</f>
        <v>0</v>
      </c>
      <c r="K161">
        <f>IF(K115*'Pre ISIC Split BObIC'!K$2&gt;0,K115*'Pre ISIC Split BObIC'!K$2,0)</f>
        <v>0</v>
      </c>
      <c r="L161" s="33">
        <f>IF(L115*'Pre ISIC Split BObIC'!L$2&gt;0,L115*'Pre ISIC Split BObIC'!L$2,0)</f>
        <v>0</v>
      </c>
      <c r="M161" s="33">
        <f>IF(M115*'Pre ISIC Split BObIC'!M$2&gt;0,M115*'Pre ISIC Split BObIC'!M$2,0)</f>
        <v>0</v>
      </c>
      <c r="N161">
        <f>IF(N115*'Pre ISIC Split BObIC'!N$2&gt;0,N115*'Pre ISIC Split BObIC'!N$2,0)</f>
        <v>59656512102927.813</v>
      </c>
      <c r="O161" s="33">
        <f>IF(O115*'Pre ISIC Split BObIC'!O$2&gt;0,O115*'Pre ISIC Split BObIC'!O$2,0)</f>
        <v>0</v>
      </c>
      <c r="P161" s="33">
        <f>IF(P115*'Pre ISIC Split BObIC'!P$2&gt;0,P115*'Pre ISIC Split BObIC'!P$2,0)</f>
        <v>0</v>
      </c>
      <c r="Q161" s="33">
        <f>IF(Q115*'Pre ISIC Split BObIC'!Q$2&gt;0,Q115*'Pre ISIC Split BObIC'!Q$2,0)</f>
        <v>0</v>
      </c>
      <c r="R161" s="33">
        <f>IF(R115*'Pre ISIC Split BObIC'!R$2&gt;0,R115*'Pre ISIC Split BObIC'!R$2,0)</f>
        <v>104514761229682.19</v>
      </c>
      <c r="S161">
        <f>IF(S115*'Pre ISIC Split BObIC'!S$2&gt;0,S115*'Pre ISIC Split BObIC'!S$2,0)</f>
        <v>0</v>
      </c>
      <c r="T161">
        <f>IF(T115*'Pre ISIC Split BObIC'!T$2&gt;0,T115*'Pre ISIC Split BObIC'!T$2,0)</f>
        <v>2.7739968438036754E+19</v>
      </c>
      <c r="U161">
        <f>IF(U115*'Pre ISIC Split BObIC'!U$2&gt;0,U115*'Pre ISIC Split BObIC'!U$2,0)</f>
        <v>0</v>
      </c>
      <c r="V161">
        <f>IF(V115*'Pre ISIC Split BObIC'!V$2&gt;0,V115*'Pre ISIC Split BObIC'!V$2,0)</f>
        <v>0</v>
      </c>
      <c r="W161">
        <f>IF(W115*'Pre ISIC Split BObIC'!W$2&gt;0,W115*'Pre ISIC Split BObIC'!W$2,0)</f>
        <v>0</v>
      </c>
      <c r="X161">
        <f>IF(X115*'Pre ISIC Split BObIC'!X$2&gt;0,X115*'Pre ISIC Split BObIC'!X$2,0)</f>
        <v>0</v>
      </c>
      <c r="Y161">
        <f>IF(Y115*'Pre ISIC Split BObIC'!Y$2&gt;0,Y115*'Pre ISIC Split BObIC'!Y$2,0)</f>
        <v>2.876943342759081E+18</v>
      </c>
      <c r="Z161" s="33">
        <f>IF(Z115*'Pre ISIC Split BObIC'!Z$2&gt;0,Z115*'Pre ISIC Split BObIC'!Z$2,0)</f>
        <v>6041242620877263</v>
      </c>
      <c r="AA161" s="33">
        <f>IF(AA115*'Pre ISIC Split BObIC'!AA$2&gt;0,AA115*'Pre ISIC Split BObIC'!AA$2,0)</f>
        <v>27851100109263.297</v>
      </c>
      <c r="AB161" s="33">
        <f>IF(AB115*'Pre ISIC Split BObIC'!AB$2&gt;0,AB115*'Pre ISIC Split BObIC'!AB$2,0)</f>
        <v>466648522501.99677</v>
      </c>
      <c r="AC161">
        <f>IF(AC115*'Pre ISIC Split BObIC'!AC$2&gt;0,AC115*'Pre ISIC Split BObIC'!AC$2,0)</f>
        <v>14039435788484.463</v>
      </c>
      <c r="AD161">
        <f>IF(AD115*'Pre ISIC Split BObIC'!AD$2&gt;0,AD115*'Pre ISIC Split BObIC'!AD$2,0)</f>
        <v>4045344848451.9814</v>
      </c>
      <c r="AE161">
        <f>IF(AE115*'Pre ISIC Split BObIC'!AE$2&gt;0,AE115*'Pre ISIC Split BObIC'!AE$2,0)</f>
        <v>106170382021989.64</v>
      </c>
      <c r="AF161">
        <f>IF(AF115*'Pre ISIC Split BObIC'!AF$2&gt;0,AF115*'Pre ISIC Split BObIC'!AF$2,0)</f>
        <v>0</v>
      </c>
      <c r="AG161">
        <f>IF(AG115*'Pre ISIC Split BObIC'!AG$2&gt;0,AG115*'Pre ISIC Split BObIC'!AG$2,0)</f>
        <v>0</v>
      </c>
      <c r="AH161">
        <f>IF(AH115*'Pre ISIC Split BObIC'!AH$2&gt;0,AH115*'Pre ISIC Split BObIC'!AH$2,0)</f>
        <v>271175096960.50882</v>
      </c>
      <c r="AI161">
        <f>IF(AI115*'Pre ISIC Split BObIC'!AI$2&gt;0,AI115*'Pre ISIC Split BObIC'!AI$2,0)</f>
        <v>74411059802.714828</v>
      </c>
      <c r="AJ161">
        <f>IF(AJ115*'Pre ISIC Split BObIC'!AJ$2&gt;0,AJ115*'Pre ISIC Split BObIC'!AJ$2,0)</f>
        <v>0</v>
      </c>
      <c r="AK161">
        <f>IF(AK115*'Pre ISIC Split BObIC'!AK$2&gt;0,AK115*'Pre ISIC Split BObIC'!AK$2,0)</f>
        <v>0</v>
      </c>
      <c r="AL161">
        <f>IF(AL115*'Pre ISIC Split BObIC'!AL$2&gt;0,AL115*'Pre ISIC Split BObIC'!AL$2,0)</f>
        <v>0</v>
      </c>
      <c r="AM161">
        <f>IF(AM115*'Pre ISIC Split BObIC'!AM$2&gt;0,AM115*'Pre ISIC Split BObIC'!AM$2,0)</f>
        <v>0</v>
      </c>
      <c r="AN161">
        <f>IF(AN115*'Pre ISIC Split BObIC'!AN$2&gt;0,AN115*'Pre ISIC Split BObIC'!AN$2,0)</f>
        <v>0</v>
      </c>
      <c r="AO161">
        <f>IF(AO115*'Pre ISIC Split BObIC'!AO$2&gt;0,AO115*'Pre ISIC Split BObIC'!AO$2,0)</f>
        <v>0</v>
      </c>
      <c r="AP161">
        <f>IF(AP115*'Pre ISIC Split BObIC'!AP$2&gt;0,AP115*'Pre ISIC Split BObIC'!AP$2,0)</f>
        <v>510010933449331.19</v>
      </c>
      <c r="AQ161">
        <f>IF(AQ115*'Pre ISIC Split BObIC'!AQ$2&gt;0,AQ115*'Pre ISIC Split BObIC'!AQ$2,0)</f>
        <v>6000457117.9985466</v>
      </c>
    </row>
    <row r="162" spans="1:43">
      <c r="A162" t="s">
        <v>156</v>
      </c>
      <c r="B162">
        <f>IF(B116*'Pre ISIC Split BObIC'!B$2&gt;0,B116*'Pre ISIC Split BObIC'!B$2,0)</f>
        <v>0</v>
      </c>
      <c r="C162" s="33">
        <f>IF(C116*'Pre ISIC Split BObIC'!C$2&gt;0,C116*'Pre ISIC Split BObIC'!C$2,0)</f>
        <v>9117799055062.8594</v>
      </c>
      <c r="D162" s="33">
        <f>IF(D116*'Pre ISIC Split BObIC'!D$2&gt;0,D116*'Pre ISIC Split BObIC'!D$2,0)</f>
        <v>0</v>
      </c>
      <c r="E162">
        <f>IF(E116*'Pre ISIC Split BObIC'!E$2&gt;0,E116*'Pre ISIC Split BObIC'!E$2,0)</f>
        <v>0</v>
      </c>
      <c r="F162">
        <f>IF(F116*'Pre ISIC Split BObIC'!F$2&gt;0,F116*'Pre ISIC Split BObIC'!F$2,0)</f>
        <v>0</v>
      </c>
      <c r="G162">
        <f>IF(G116*'Pre ISIC Split BObIC'!G$2&gt;0,G116*'Pre ISIC Split BObIC'!G$2,0)</f>
        <v>0</v>
      </c>
      <c r="H162">
        <f>IF(H116*'Pre ISIC Split BObIC'!H$2&gt;0,H116*'Pre ISIC Split BObIC'!H$2,0)</f>
        <v>9.9526413279490376E+18</v>
      </c>
      <c r="I162">
        <f>IF(I116*'Pre ISIC Split BObIC'!I$2&gt;0,I116*'Pre ISIC Split BObIC'!I$2,0)</f>
        <v>0</v>
      </c>
      <c r="J162">
        <f>IF(J116*'Pre ISIC Split BObIC'!J$2&gt;0,J116*'Pre ISIC Split BObIC'!J$2,0)</f>
        <v>20837515743143.164</v>
      </c>
      <c r="K162">
        <f>IF(K116*'Pre ISIC Split BObIC'!K$2&gt;0,K116*'Pre ISIC Split BObIC'!K$2,0)</f>
        <v>142584926716070.72</v>
      </c>
      <c r="L162" s="33">
        <f>IF(L116*'Pre ISIC Split BObIC'!L$2&gt;0,L116*'Pre ISIC Split BObIC'!L$2,0)</f>
        <v>225050532837991.81</v>
      </c>
      <c r="M162" s="33">
        <f>IF(M116*'Pre ISIC Split BObIC'!M$2&gt;0,M116*'Pre ISIC Split BObIC'!M$2,0)</f>
        <v>38053367335641.859</v>
      </c>
      <c r="N162">
        <f>IF(N116*'Pre ISIC Split BObIC'!N$2&gt;0,N116*'Pre ISIC Split BObIC'!N$2,0)</f>
        <v>0</v>
      </c>
      <c r="O162" s="33">
        <f>IF(O116*'Pre ISIC Split BObIC'!O$2&gt;0,O116*'Pre ISIC Split BObIC'!O$2,0)</f>
        <v>407684550216074.25</v>
      </c>
      <c r="P162" s="33">
        <f>IF(P116*'Pre ISIC Split BObIC'!P$2&gt;0,P116*'Pre ISIC Split BObIC'!P$2,0)</f>
        <v>199571296390480.63</v>
      </c>
      <c r="Q162" s="33">
        <f>IF(Q116*'Pre ISIC Split BObIC'!Q$2&gt;0,Q116*'Pre ISIC Split BObIC'!Q$2,0)</f>
        <v>104691026288156.58</v>
      </c>
      <c r="R162" s="33">
        <f>IF(R116*'Pre ISIC Split BObIC'!R$2&gt;0,R116*'Pre ISIC Split BObIC'!R$2,0)</f>
        <v>0</v>
      </c>
      <c r="S162">
        <f>IF(S116*'Pre ISIC Split BObIC'!S$2&gt;0,S116*'Pre ISIC Split BObIC'!S$2,0)</f>
        <v>4.5444893959018944E+16</v>
      </c>
      <c r="T162">
        <f>IF(T116*'Pre ISIC Split BObIC'!T$2&gt;0,T116*'Pre ISIC Split BObIC'!T$2,0)</f>
        <v>0</v>
      </c>
      <c r="U162">
        <f>IF(U116*'Pre ISIC Split BObIC'!U$2&gt;0,U116*'Pre ISIC Split BObIC'!U$2,0)</f>
        <v>2.0617155880896125E+18</v>
      </c>
      <c r="V162">
        <f>IF(V116*'Pre ISIC Split BObIC'!V$2&gt;0,V116*'Pre ISIC Split BObIC'!V$2,0)</f>
        <v>8017751838350435</v>
      </c>
      <c r="W162">
        <f>IF(W116*'Pre ISIC Split BObIC'!W$2&gt;0,W116*'Pre ISIC Split BObIC'!W$2,0)</f>
        <v>5733200071500.8281</v>
      </c>
      <c r="X162">
        <f>IF(X116*'Pre ISIC Split BObIC'!X$2&gt;0,X116*'Pre ISIC Split BObIC'!X$2,0)</f>
        <v>5.0236794049262428E+18</v>
      </c>
      <c r="Y162">
        <f>IF(Y116*'Pre ISIC Split BObIC'!Y$2&gt;0,Y116*'Pre ISIC Split BObIC'!Y$2,0)</f>
        <v>0</v>
      </c>
      <c r="Z162" s="33">
        <f>IF(Z116*'Pre ISIC Split BObIC'!Z$2&gt;0,Z116*'Pre ISIC Split BObIC'!Z$2,0)</f>
        <v>0</v>
      </c>
      <c r="AA162" s="33">
        <f>IF(AA116*'Pre ISIC Split BObIC'!AA$2&gt;0,AA116*'Pre ISIC Split BObIC'!AA$2,0)</f>
        <v>0</v>
      </c>
      <c r="AB162" s="33">
        <f>IF(AB116*'Pre ISIC Split BObIC'!AB$2&gt;0,AB116*'Pre ISIC Split BObIC'!AB$2,0)</f>
        <v>0</v>
      </c>
      <c r="AC162">
        <f>IF(AC116*'Pre ISIC Split BObIC'!AC$2&gt;0,AC116*'Pre ISIC Split BObIC'!AC$2,0)</f>
        <v>0</v>
      </c>
      <c r="AD162">
        <f>IF(AD116*'Pre ISIC Split BObIC'!AD$2&gt;0,AD116*'Pre ISIC Split BObIC'!AD$2,0)</f>
        <v>0</v>
      </c>
      <c r="AE162">
        <f>IF(AE116*'Pre ISIC Split BObIC'!AE$2&gt;0,AE116*'Pre ISIC Split BObIC'!AE$2,0)</f>
        <v>0</v>
      </c>
      <c r="AF162">
        <f>IF(AF116*'Pre ISIC Split BObIC'!AF$2&gt;0,AF116*'Pre ISIC Split BObIC'!AF$2,0)</f>
        <v>4093419866998.168</v>
      </c>
      <c r="AG162">
        <f>IF(AG116*'Pre ISIC Split BObIC'!AG$2&gt;0,AG116*'Pre ISIC Split BObIC'!AG$2,0)</f>
        <v>782716696125.82813</v>
      </c>
      <c r="AH162">
        <f>IF(AH116*'Pre ISIC Split BObIC'!AH$2&gt;0,AH116*'Pre ISIC Split BObIC'!AH$2,0)</f>
        <v>0</v>
      </c>
      <c r="AI162">
        <f>IF(AI116*'Pre ISIC Split BObIC'!AI$2&gt;0,AI116*'Pre ISIC Split BObIC'!AI$2,0)</f>
        <v>0</v>
      </c>
      <c r="AJ162">
        <f>IF(AJ116*'Pre ISIC Split BObIC'!AJ$2&gt;0,AJ116*'Pre ISIC Split BObIC'!AJ$2,0)</f>
        <v>67477731781357.953</v>
      </c>
      <c r="AK162">
        <f>IF(AK116*'Pre ISIC Split BObIC'!AK$2&gt;0,AK116*'Pre ISIC Split BObIC'!AK$2,0)</f>
        <v>149680873663124.59</v>
      </c>
      <c r="AL162">
        <f>IF(AL116*'Pre ISIC Split BObIC'!AL$2&gt;0,AL116*'Pre ISIC Split BObIC'!AL$2,0)</f>
        <v>14607786964998.465</v>
      </c>
      <c r="AM162">
        <f>IF(AM116*'Pre ISIC Split BObIC'!AM$2&gt;0,AM116*'Pre ISIC Split BObIC'!AM$2,0)</f>
        <v>181703990320196.34</v>
      </c>
      <c r="AN162">
        <f>IF(AN116*'Pre ISIC Split BObIC'!AN$2&gt;0,AN116*'Pre ISIC Split BObIC'!AN$2,0)</f>
        <v>190956722876286.97</v>
      </c>
      <c r="AO162">
        <f>IF(AO116*'Pre ISIC Split BObIC'!AO$2&gt;0,AO116*'Pre ISIC Split BObIC'!AO$2,0)</f>
        <v>63060087444493.078</v>
      </c>
      <c r="AP162">
        <f>IF(AP116*'Pre ISIC Split BObIC'!AP$2&gt;0,AP116*'Pre ISIC Split BObIC'!AP$2,0)</f>
        <v>0</v>
      </c>
      <c r="AQ162">
        <f>IF(AQ116*'Pre ISIC Split BObIC'!AQ$2&gt;0,AQ116*'Pre ISIC Split BObIC'!AQ$2,0)</f>
        <v>0</v>
      </c>
    </row>
    <row r="163" spans="1:43">
      <c r="A163" t="s">
        <v>160</v>
      </c>
      <c r="B163">
        <f>IF(B117*'Pre ISIC Split BObIC'!B$2&gt;0,B117*'Pre ISIC Split BObIC'!B$2,0)</f>
        <v>0</v>
      </c>
      <c r="C163" s="33">
        <f>IF(C117*'Pre ISIC Split BObIC'!C$2&gt;0,C117*'Pre ISIC Split BObIC'!C$2,0)</f>
        <v>36098591712.13382</v>
      </c>
      <c r="D163" s="33">
        <f>IF(D117*'Pre ISIC Split BObIC'!D$2&gt;0,D117*'Pre ISIC Split BObIC'!D$2,0)</f>
        <v>0</v>
      </c>
      <c r="E163">
        <f>IF(E117*'Pre ISIC Split BObIC'!E$2&gt;0,E117*'Pre ISIC Split BObIC'!E$2,0)</f>
        <v>0</v>
      </c>
      <c r="F163">
        <f>IF(F117*'Pre ISIC Split BObIC'!F$2&gt;0,F117*'Pre ISIC Split BObIC'!F$2,0)</f>
        <v>0</v>
      </c>
      <c r="G163">
        <f>IF(G117*'Pre ISIC Split BObIC'!G$2&gt;0,G117*'Pre ISIC Split BObIC'!G$2,0)</f>
        <v>0</v>
      </c>
      <c r="H163">
        <f>IF(H117*'Pre ISIC Split BObIC'!H$2&gt;0,H117*'Pre ISIC Split BObIC'!H$2,0)</f>
        <v>3.9929222950721032E+16</v>
      </c>
      <c r="I163">
        <f>IF(I117*'Pre ISIC Split BObIC'!I$2&gt;0,I117*'Pre ISIC Split BObIC'!I$2,0)</f>
        <v>0</v>
      </c>
      <c r="J163">
        <f>IF(J117*'Pre ISIC Split BObIC'!J$2&gt;0,J117*'Pre ISIC Split BObIC'!J$2,0)</f>
        <v>83616205289.203934</v>
      </c>
      <c r="K163">
        <f>IF(K117*'Pre ISIC Split BObIC'!K$2&gt;0,K117*'Pre ISIC Split BObIC'!K$2,0)</f>
        <v>572711759412.38721</v>
      </c>
      <c r="L163" s="33">
        <f>IF(L117*'Pre ISIC Split BObIC'!L$2&gt;0,L117*'Pre ISIC Split BObIC'!L$2,0)</f>
        <v>910830775875.44226</v>
      </c>
      <c r="M163" s="33">
        <f>IF(M117*'Pre ISIC Split BObIC'!M$2&gt;0,M117*'Pre ISIC Split BObIC'!M$2,0)</f>
        <v>153158231593.80331</v>
      </c>
      <c r="N163">
        <f>IF(N117*'Pre ISIC Split BObIC'!N$2&gt;0,N117*'Pre ISIC Split BObIC'!N$2,0)</f>
        <v>0</v>
      </c>
      <c r="O163" s="33">
        <f>IF(O117*'Pre ISIC Split BObIC'!O$2&gt;0,O117*'Pre ISIC Split BObIC'!O$2,0)</f>
        <v>1607630456819.7507</v>
      </c>
      <c r="P163" s="33">
        <f>IF(P117*'Pre ISIC Split BObIC'!P$2&gt;0,P117*'Pre ISIC Split BObIC'!P$2,0)</f>
        <v>785900749256.69006</v>
      </c>
      <c r="Q163" s="33">
        <f>IF(Q117*'Pre ISIC Split BObIC'!Q$2&gt;0,Q117*'Pre ISIC Split BObIC'!Q$2,0)</f>
        <v>422101261245.16296</v>
      </c>
      <c r="R163" s="33">
        <f>IF(R117*'Pre ISIC Split BObIC'!R$2&gt;0,R117*'Pre ISIC Split BObIC'!R$2,0)</f>
        <v>0</v>
      </c>
      <c r="S163">
        <f>IF(S117*'Pre ISIC Split BObIC'!S$2&gt;0,S117*'Pre ISIC Split BObIC'!S$2,0)</f>
        <v>187669580449884.34</v>
      </c>
      <c r="T163">
        <f>IF(T117*'Pre ISIC Split BObIC'!T$2&gt;0,T117*'Pre ISIC Split BObIC'!T$2,0)</f>
        <v>0</v>
      </c>
      <c r="U163">
        <f>IF(U117*'Pre ISIC Split BObIC'!U$2&gt;0,U117*'Pre ISIC Split BObIC'!U$2,0)</f>
        <v>8288287257983595</v>
      </c>
      <c r="V163">
        <f>IF(V117*'Pre ISIC Split BObIC'!V$2&gt;0,V117*'Pre ISIC Split BObIC'!V$2,0)</f>
        <v>0</v>
      </c>
      <c r="W163">
        <f>IF(W117*'Pre ISIC Split BObIC'!W$2&gt;0,W117*'Pre ISIC Split BObIC'!W$2,0)</f>
        <v>35019210319.409744</v>
      </c>
      <c r="X163">
        <f>IF(X117*'Pre ISIC Split BObIC'!X$2&gt;0,X117*'Pre ISIC Split BObIC'!X$2,0)</f>
        <v>2.0159352082359644E+16</v>
      </c>
      <c r="Y163">
        <f>IF(Y117*'Pre ISIC Split BObIC'!Y$2&gt;0,Y117*'Pre ISIC Split BObIC'!Y$2,0)</f>
        <v>0</v>
      </c>
      <c r="Z163" s="33">
        <f>IF(Z117*'Pre ISIC Split BObIC'!Z$2&gt;0,Z117*'Pre ISIC Split BObIC'!Z$2,0)</f>
        <v>0</v>
      </c>
      <c r="AA163" s="33">
        <f>IF(AA117*'Pre ISIC Split BObIC'!AA$2&gt;0,AA117*'Pre ISIC Split BObIC'!AA$2,0)</f>
        <v>0</v>
      </c>
      <c r="AB163" s="33">
        <f>IF(AB117*'Pre ISIC Split BObIC'!AB$2&gt;0,AB117*'Pre ISIC Split BObIC'!AB$2,0)</f>
        <v>0</v>
      </c>
      <c r="AC163">
        <f>IF(AC117*'Pre ISIC Split BObIC'!AC$2&gt;0,AC117*'Pre ISIC Split BObIC'!AC$2,0)</f>
        <v>0</v>
      </c>
      <c r="AD163">
        <f>IF(AD117*'Pre ISIC Split BObIC'!AD$2&gt;0,AD117*'Pre ISIC Split BObIC'!AD$2,0)</f>
        <v>0</v>
      </c>
      <c r="AE163">
        <f>IF(AE117*'Pre ISIC Split BObIC'!AE$2&gt;0,AE117*'Pre ISIC Split BObIC'!AE$2,0)</f>
        <v>0</v>
      </c>
      <c r="AF163">
        <f>IF(AF117*'Pre ISIC Split BObIC'!AF$2&gt;0,AF117*'Pre ISIC Split BObIC'!AF$2,0)</f>
        <v>15922103547.227076</v>
      </c>
      <c r="AG163">
        <f>IF(AG117*'Pre ISIC Split BObIC'!AG$2&gt;0,AG117*'Pre ISIC Split BObIC'!AG$2,0)</f>
        <v>3021310955.777173</v>
      </c>
      <c r="AH163">
        <f>IF(AH117*'Pre ISIC Split BObIC'!AH$2&gt;0,AH117*'Pre ISIC Split BObIC'!AH$2,0)</f>
        <v>0</v>
      </c>
      <c r="AI163">
        <f>IF(AI117*'Pre ISIC Split BObIC'!AI$2&gt;0,AI117*'Pre ISIC Split BObIC'!AI$2,0)</f>
        <v>0</v>
      </c>
      <c r="AJ163">
        <f>IF(AJ117*'Pre ISIC Split BObIC'!AJ$2&gt;0,AJ117*'Pre ISIC Split BObIC'!AJ$2,0)</f>
        <v>269722826084.67664</v>
      </c>
      <c r="AK163">
        <f>IF(AK117*'Pre ISIC Split BObIC'!AK$2&gt;0,AK117*'Pre ISIC Split BObIC'!AK$2,0)</f>
        <v>601336056942.03296</v>
      </c>
      <c r="AL163">
        <f>IF(AL117*'Pre ISIC Split BObIC'!AL$2&gt;0,AL117*'Pre ISIC Split BObIC'!AL$2,0)</f>
        <v>78526115536.661469</v>
      </c>
      <c r="AM163">
        <f>IF(AM117*'Pre ISIC Split BObIC'!AM$2&gt;0,AM117*'Pre ISIC Split BObIC'!AM$2,0)</f>
        <v>729159224344.0105</v>
      </c>
      <c r="AN163">
        <f>IF(AN117*'Pre ISIC Split BObIC'!AN$2&gt;0,AN117*'Pre ISIC Split BObIC'!AN$2,0)</f>
        <v>766725977656.29089</v>
      </c>
      <c r="AO163">
        <f>IF(AO117*'Pre ISIC Split BObIC'!AO$2&gt;0,AO117*'Pre ISIC Split BObIC'!AO$2,0)</f>
        <v>252935087488.93915</v>
      </c>
      <c r="AP163">
        <f>IF(AP117*'Pre ISIC Split BObIC'!AP$2&gt;0,AP117*'Pre ISIC Split BObIC'!AP$2,0)</f>
        <v>0</v>
      </c>
      <c r="AQ163">
        <f>IF(AQ117*'Pre ISIC Split BObIC'!AQ$2&gt;0,AQ117*'Pre ISIC Split BObIC'!AQ$2,0)</f>
        <v>0</v>
      </c>
    </row>
    <row r="164" spans="1:43">
      <c r="A164" t="s">
        <v>164</v>
      </c>
      <c r="B164">
        <f>IF(B118*'Pre ISIC Split BObIC'!B$2&gt;0,B118*'Pre ISIC Split BObIC'!B$2,0)</f>
        <v>206846690673194.91</v>
      </c>
      <c r="C164" s="33">
        <f>IF(C118*'Pre ISIC Split BObIC'!C$2&gt;0,C118*'Pre ISIC Split BObIC'!C$2,0)</f>
        <v>0</v>
      </c>
      <c r="D164" s="33">
        <f>IF(D118*'Pre ISIC Split BObIC'!D$2&gt;0,D118*'Pre ISIC Split BObIC'!D$2,0)</f>
        <v>504141214506825.81</v>
      </c>
      <c r="E164">
        <f>IF(E118*'Pre ISIC Split BObIC'!E$2&gt;0,E118*'Pre ISIC Split BObIC'!E$2,0)</f>
        <v>3261179218079.6191</v>
      </c>
      <c r="F164">
        <f>IF(F118*'Pre ISIC Split BObIC'!F$2&gt;0,F118*'Pre ISIC Split BObIC'!F$2,0)</f>
        <v>2251201208802.5347</v>
      </c>
      <c r="G164">
        <f>IF(G118*'Pre ISIC Split BObIC'!G$2&gt;0,G118*'Pre ISIC Split BObIC'!G$2,0)</f>
        <v>39972110952777.641</v>
      </c>
      <c r="H164">
        <f>IF(H118*'Pre ISIC Split BObIC'!H$2&gt;0,H118*'Pre ISIC Split BObIC'!H$2,0)</f>
        <v>0</v>
      </c>
      <c r="I164">
        <f>IF(I118*'Pre ISIC Split BObIC'!I$2&gt;0,I118*'Pre ISIC Split BObIC'!I$2,0)</f>
        <v>4.2668926325930125E+17</v>
      </c>
      <c r="J164">
        <f>IF(J118*'Pre ISIC Split BObIC'!J$2&gt;0,J118*'Pre ISIC Split BObIC'!J$2,0)</f>
        <v>0</v>
      </c>
      <c r="K164">
        <f>IF(K118*'Pre ISIC Split BObIC'!K$2&gt;0,K118*'Pre ISIC Split BObIC'!K$2,0)</f>
        <v>0</v>
      </c>
      <c r="L164" s="33">
        <f>IF(L118*'Pre ISIC Split BObIC'!L$2&gt;0,L118*'Pre ISIC Split BObIC'!L$2,0)</f>
        <v>0</v>
      </c>
      <c r="M164" s="33">
        <f>IF(M118*'Pre ISIC Split BObIC'!M$2&gt;0,M118*'Pre ISIC Split BObIC'!M$2,0)</f>
        <v>0</v>
      </c>
      <c r="N164">
        <f>IF(N118*'Pre ISIC Split BObIC'!N$2&gt;0,N118*'Pre ISIC Split BObIC'!N$2,0)</f>
        <v>249014855050225.28</v>
      </c>
      <c r="O164" s="33">
        <f>IF(O118*'Pre ISIC Split BObIC'!O$2&gt;0,O118*'Pre ISIC Split BObIC'!O$2,0)</f>
        <v>0</v>
      </c>
      <c r="P164" s="33">
        <f>IF(P118*'Pre ISIC Split BObIC'!P$2&gt;0,P118*'Pre ISIC Split BObIC'!P$2,0)</f>
        <v>0</v>
      </c>
      <c r="Q164" s="33">
        <f>IF(Q118*'Pre ISIC Split BObIC'!Q$2&gt;0,Q118*'Pre ISIC Split BObIC'!Q$2,0)</f>
        <v>0</v>
      </c>
      <c r="R164" s="33">
        <f>IF(R118*'Pre ISIC Split BObIC'!R$2&gt;0,R118*'Pre ISIC Split BObIC'!R$2,0)</f>
        <v>433212773095180.25</v>
      </c>
      <c r="S164">
        <f>IF(S118*'Pre ISIC Split BObIC'!S$2&gt;0,S118*'Pre ISIC Split BObIC'!S$2,0)</f>
        <v>0</v>
      </c>
      <c r="T164">
        <f>IF(T118*'Pre ISIC Split BObIC'!T$2&gt;0,T118*'Pre ISIC Split BObIC'!T$2,0)</f>
        <v>1.1461363644873495E+20</v>
      </c>
      <c r="U164">
        <f>IF(U118*'Pre ISIC Split BObIC'!U$2&gt;0,U118*'Pre ISIC Split BObIC'!U$2,0)</f>
        <v>0</v>
      </c>
      <c r="V164">
        <f>IF(V118*'Pre ISIC Split BObIC'!V$2&gt;0,V118*'Pre ISIC Split BObIC'!V$2,0)</f>
        <v>0</v>
      </c>
      <c r="W164">
        <f>IF(W118*'Pre ISIC Split BObIC'!W$2&gt;0,W118*'Pre ISIC Split BObIC'!W$2,0)</f>
        <v>0</v>
      </c>
      <c r="X164">
        <f>IF(X118*'Pre ISIC Split BObIC'!X$2&gt;0,X118*'Pre ISIC Split BObIC'!X$2,0)</f>
        <v>0</v>
      </c>
      <c r="Y164">
        <f>IF(Y118*'Pre ISIC Split BObIC'!Y$2&gt;0,Y118*'Pre ISIC Split BObIC'!Y$2,0)</f>
        <v>1.1885943105860078E+19</v>
      </c>
      <c r="Z164" s="33">
        <f>IF(Z118*'Pre ISIC Split BObIC'!Z$2&gt;0,Z118*'Pre ISIC Split BObIC'!Z$2,0)</f>
        <v>2.4945429577730128E+16</v>
      </c>
      <c r="AA164" s="33">
        <f>IF(AA118*'Pre ISIC Split BObIC'!AA$2&gt;0,AA118*'Pre ISIC Split BObIC'!AA$2,0)</f>
        <v>115102016600904.47</v>
      </c>
      <c r="AB164" s="33">
        <f>IF(AB118*'Pre ISIC Split BObIC'!AB$2&gt;0,AB118*'Pre ISIC Split BObIC'!AB$2,0)</f>
        <v>1923456309282.6028</v>
      </c>
      <c r="AC164">
        <f>IF(AC118*'Pre ISIC Split BObIC'!AC$2&gt;0,AC118*'Pre ISIC Split BObIC'!AC$2,0)</f>
        <v>57672256790479.922</v>
      </c>
      <c r="AD164">
        <f>IF(AD118*'Pre ISIC Split BObIC'!AD$2&gt;0,AD118*'Pre ISIC Split BObIC'!AD$2,0)</f>
        <v>16752486483511.85</v>
      </c>
      <c r="AE164">
        <f>IF(AE118*'Pre ISIC Split BObIC'!AE$2&gt;0,AE118*'Pre ISIC Split BObIC'!AE$2,0)</f>
        <v>438270730192878.19</v>
      </c>
      <c r="AF164">
        <f>IF(AF118*'Pre ISIC Split BObIC'!AF$2&gt;0,AF118*'Pre ISIC Split BObIC'!AF$2,0)</f>
        <v>0</v>
      </c>
      <c r="AG164">
        <f>IF(AG118*'Pre ISIC Split BObIC'!AG$2&gt;0,AG118*'Pre ISIC Split BObIC'!AG$2,0)</f>
        <v>0</v>
      </c>
      <c r="AH164">
        <f>IF(AH118*'Pre ISIC Split BObIC'!AH$2&gt;0,AH118*'Pre ISIC Split BObIC'!AH$2,0)</f>
        <v>1157197248703.5701</v>
      </c>
      <c r="AI164">
        <f>IF(AI118*'Pre ISIC Split BObIC'!AI$2&gt;0,AI118*'Pre ISIC Split BObIC'!AI$2,0)</f>
        <v>319881245942.44415</v>
      </c>
      <c r="AJ164">
        <f>IF(AJ118*'Pre ISIC Split BObIC'!AJ$2&gt;0,AJ118*'Pre ISIC Split BObIC'!AJ$2,0)</f>
        <v>0</v>
      </c>
      <c r="AK164">
        <f>IF(AK118*'Pre ISIC Split BObIC'!AK$2&gt;0,AK118*'Pre ISIC Split BObIC'!AK$2,0)</f>
        <v>0</v>
      </c>
      <c r="AL164">
        <f>IF(AL118*'Pre ISIC Split BObIC'!AL$2&gt;0,AL118*'Pre ISIC Split BObIC'!AL$2,0)</f>
        <v>0</v>
      </c>
      <c r="AM164">
        <f>IF(AM118*'Pre ISIC Split BObIC'!AM$2&gt;0,AM118*'Pre ISIC Split BObIC'!AM$2,0)</f>
        <v>0</v>
      </c>
      <c r="AN164">
        <f>IF(AN118*'Pre ISIC Split BObIC'!AN$2&gt;0,AN118*'Pre ISIC Split BObIC'!AN$2,0)</f>
        <v>0</v>
      </c>
      <c r="AO164">
        <f>IF(AO118*'Pre ISIC Split BObIC'!AO$2&gt;0,AO118*'Pre ISIC Split BObIC'!AO$2,0)</f>
        <v>0</v>
      </c>
      <c r="AP164">
        <f>IF(AP118*'Pre ISIC Split BObIC'!AP$2&gt;0,AP118*'Pre ISIC Split BObIC'!AP$2,0)</f>
        <v>2107160439392087</v>
      </c>
      <c r="AQ164">
        <f>IF(AQ118*'Pre ISIC Split BObIC'!AQ$2&gt;0,AQ118*'Pre ISIC Split BObIC'!AQ$2,0)</f>
        <v>24701308287.778023</v>
      </c>
    </row>
    <row r="165" spans="1:43">
      <c r="A165" t="s">
        <v>167</v>
      </c>
      <c r="B165">
        <f>IF(B119*'Pre ISIC Split BObIC'!B$2&gt;0,B119*'Pre ISIC Split BObIC'!B$2,0)</f>
        <v>365448544868.4328</v>
      </c>
      <c r="C165" s="33">
        <f>IF(C119*'Pre ISIC Split BObIC'!C$2&gt;0,C119*'Pre ISIC Split BObIC'!C$2,0)</f>
        <v>0</v>
      </c>
      <c r="D165" s="33">
        <f>IF(D119*'Pre ISIC Split BObIC'!D$2&gt;0,D119*'Pre ISIC Split BObIC'!D$2,0)</f>
        <v>892221633260.54224</v>
      </c>
      <c r="E165">
        <f>IF(E119*'Pre ISIC Split BObIC'!E$2&gt;0,E119*'Pre ISIC Split BObIC'!E$2,0)</f>
        <v>5837135624.9905195</v>
      </c>
      <c r="F165">
        <f>IF(F119*'Pre ISIC Split BObIC'!F$2&gt;0,F119*'Pre ISIC Split BObIC'!F$2,0)</f>
        <v>4042659440.8420935</v>
      </c>
      <c r="G165">
        <f>IF(G119*'Pre ISIC Split BObIC'!G$2&gt;0,G119*'Pre ISIC Split BObIC'!G$2,0)</f>
        <v>68147726237.077408</v>
      </c>
      <c r="H165">
        <f>IF(H119*'Pre ISIC Split BObIC'!H$2&gt;0,H119*'Pre ISIC Split BObIC'!H$2,0)</f>
        <v>0</v>
      </c>
      <c r="I165">
        <f>IF(I119*'Pre ISIC Split BObIC'!I$2&gt;0,I119*'Pre ISIC Split BObIC'!I$2,0)</f>
        <v>753323469269390.38</v>
      </c>
      <c r="J165">
        <f>IF(J119*'Pre ISIC Split BObIC'!J$2&gt;0,J119*'Pre ISIC Split BObIC'!J$2,0)</f>
        <v>0</v>
      </c>
      <c r="K165">
        <f>IF(K119*'Pre ISIC Split BObIC'!K$2&gt;0,K119*'Pre ISIC Split BObIC'!K$2,0)</f>
        <v>0</v>
      </c>
      <c r="L165" s="33">
        <f>IF(L119*'Pre ISIC Split BObIC'!L$2&gt;0,L119*'Pre ISIC Split BObIC'!L$2,0)</f>
        <v>0</v>
      </c>
      <c r="M165" s="33">
        <f>IF(M119*'Pre ISIC Split BObIC'!M$2&gt;0,M119*'Pre ISIC Split BObIC'!M$2,0)</f>
        <v>0</v>
      </c>
      <c r="N165">
        <f>IF(N119*'Pre ISIC Split BObIC'!N$2&gt;0,N119*'Pre ISIC Split BObIC'!N$2,0)</f>
        <v>463412544414.82245</v>
      </c>
      <c r="O165" s="33">
        <f>IF(O119*'Pre ISIC Split BObIC'!O$2&gt;0,O119*'Pre ISIC Split BObIC'!O$2,0)</f>
        <v>0</v>
      </c>
      <c r="P165" s="33">
        <f>IF(P119*'Pre ISIC Split BObIC'!P$2&gt;0,P119*'Pre ISIC Split BObIC'!P$2,0)</f>
        <v>0</v>
      </c>
      <c r="Q165" s="33">
        <f>IF(Q119*'Pre ISIC Split BObIC'!Q$2&gt;0,Q119*'Pre ISIC Split BObIC'!Q$2,0)</f>
        <v>0</v>
      </c>
      <c r="R165" s="33">
        <f>IF(R119*'Pre ISIC Split BObIC'!R$2&gt;0,R119*'Pre ISIC Split BObIC'!R$2,0)</f>
        <v>758993125789.70679</v>
      </c>
      <c r="S165">
        <f>IF(S119*'Pre ISIC Split BObIC'!S$2&gt;0,S119*'Pre ISIC Split BObIC'!S$2,0)</f>
        <v>0</v>
      </c>
      <c r="T165">
        <f>IF(T119*'Pre ISIC Split BObIC'!T$2&gt;0,T119*'Pre ISIC Split BObIC'!T$2,0)</f>
        <v>2.0256025595703677E+17</v>
      </c>
      <c r="U165">
        <f>IF(U119*'Pre ISIC Split BObIC'!U$2&gt;0,U119*'Pre ISIC Split BObIC'!U$2,0)</f>
        <v>0</v>
      </c>
      <c r="V165">
        <f>IF(V119*'Pre ISIC Split BObIC'!V$2&gt;0,V119*'Pre ISIC Split BObIC'!V$2,0)</f>
        <v>13179258851754.807</v>
      </c>
      <c r="W165">
        <f>IF(W119*'Pre ISIC Split BObIC'!W$2&gt;0,W119*'Pre ISIC Split BObIC'!W$2,0)</f>
        <v>0</v>
      </c>
      <c r="X165">
        <f>IF(X119*'Pre ISIC Split BObIC'!X$2&gt;0,X119*'Pre ISIC Split BObIC'!X$2,0)</f>
        <v>0</v>
      </c>
      <c r="Y165">
        <f>IF(Y119*'Pre ISIC Split BObIC'!Y$2&gt;0,Y119*'Pre ISIC Split BObIC'!Y$2,0)</f>
        <v>2.102708462446048E+16</v>
      </c>
      <c r="Z165" s="33">
        <f>IF(Z119*'Pre ISIC Split BObIC'!Z$2&gt;0,Z119*'Pre ISIC Split BObIC'!Z$2,0)</f>
        <v>44128377191736.242</v>
      </c>
      <c r="AA165" s="33">
        <f>IF(AA119*'Pre ISIC Split BObIC'!AA$2&gt;0,AA119*'Pre ISIC Split BObIC'!AA$2,0)</f>
        <v>203513225959.47369</v>
      </c>
      <c r="AB165" s="33">
        <f>IF(AB119*'Pre ISIC Split BObIC'!AB$2&gt;0,AB119*'Pre ISIC Split BObIC'!AB$2,0)</f>
        <v>3382192355.0247259</v>
      </c>
      <c r="AC165">
        <f>IF(AC119*'Pre ISIC Split BObIC'!AC$2&gt;0,AC119*'Pre ISIC Split BObIC'!AC$2,0)</f>
        <v>101371651387.18527</v>
      </c>
      <c r="AD165">
        <f>IF(AD119*'Pre ISIC Split BObIC'!AD$2&gt;0,AD119*'Pre ISIC Split BObIC'!AD$2,0)</f>
        <v>28636944600.9907</v>
      </c>
      <c r="AE165">
        <f>IF(AE119*'Pre ISIC Split BObIC'!AE$2&gt;0,AE119*'Pre ISIC Split BObIC'!AE$2,0)</f>
        <v>774539106834.27136</v>
      </c>
      <c r="AF165">
        <f>IF(AF119*'Pre ISIC Split BObIC'!AF$2&gt;0,AF119*'Pre ISIC Split BObIC'!AF$2,0)</f>
        <v>0</v>
      </c>
      <c r="AG165">
        <f>IF(AG119*'Pre ISIC Split BObIC'!AG$2&gt;0,AG119*'Pre ISIC Split BObIC'!AG$2,0)</f>
        <v>0</v>
      </c>
      <c r="AH165">
        <f>IF(AH119*'Pre ISIC Split BObIC'!AH$2&gt;0,AH119*'Pre ISIC Split BObIC'!AH$2,0)</f>
        <v>2081209962.4880383</v>
      </c>
      <c r="AI165">
        <f>IF(AI119*'Pre ISIC Split BObIC'!AI$2&gt;0,AI119*'Pre ISIC Split BObIC'!AI$2,0)</f>
        <v>575346501.50985825</v>
      </c>
      <c r="AJ165">
        <f>IF(AJ119*'Pre ISIC Split BObIC'!AJ$2&gt;0,AJ119*'Pre ISIC Split BObIC'!AJ$2,0)</f>
        <v>0</v>
      </c>
      <c r="AK165">
        <f>IF(AK119*'Pre ISIC Split BObIC'!AK$2&gt;0,AK119*'Pre ISIC Split BObIC'!AK$2,0)</f>
        <v>0</v>
      </c>
      <c r="AL165">
        <f>IF(AL119*'Pre ISIC Split BObIC'!AL$2&gt;0,AL119*'Pre ISIC Split BObIC'!AL$2,0)</f>
        <v>0</v>
      </c>
      <c r="AM165">
        <f>IF(AM119*'Pre ISIC Split BObIC'!AM$2&gt;0,AM119*'Pre ISIC Split BObIC'!AM$2,0)</f>
        <v>0</v>
      </c>
      <c r="AN165">
        <f>IF(AN119*'Pre ISIC Split BObIC'!AN$2&gt;0,AN119*'Pre ISIC Split BObIC'!AN$2,0)</f>
        <v>0</v>
      </c>
      <c r="AO165">
        <f>IF(AO119*'Pre ISIC Split BObIC'!AO$2&gt;0,AO119*'Pre ISIC Split BObIC'!AO$2,0)</f>
        <v>0</v>
      </c>
      <c r="AP165">
        <f>IF(AP119*'Pre ISIC Split BObIC'!AP$2&gt;0,AP119*'Pre ISIC Split BObIC'!AP$2,0)</f>
        <v>3762105306377.8179</v>
      </c>
      <c r="AQ165">
        <f>IF(AQ119*'Pre ISIC Split BObIC'!AQ$2&gt;0,AQ119*'Pre ISIC Split BObIC'!AQ$2,0)</f>
        <v>43554513.396856703</v>
      </c>
    </row>
    <row r="166" spans="1:43" s="33" customFormat="1">
      <c r="A166" s="33" t="s">
        <v>118</v>
      </c>
      <c r="B166" s="33">
        <f>IF(B120*'Pre ISIC Split BObIC'!B$2&gt;0,B120*'Pre ISIC Split BObIC'!B$2,0)</f>
        <v>42503091652.333305</v>
      </c>
      <c r="C166" s="33">
        <f>IF(C120*'Pre ISIC Split BObIC'!C$2&gt;0,C120*'Pre ISIC Split BObIC'!C$2,0)</f>
        <v>0</v>
      </c>
      <c r="D166" s="33">
        <f>IF(D120*'Pre ISIC Split BObIC'!D$2&gt;0,D120*'Pre ISIC Split BObIC'!D$2,0)</f>
        <v>104219759941.53613</v>
      </c>
      <c r="E166" s="33">
        <f>IF(E120*'Pre ISIC Split BObIC'!E$2&gt;0,E120*'Pre ISIC Split BObIC'!E$2,0)</f>
        <v>670756112.10772872</v>
      </c>
      <c r="F166" s="33">
        <f>IF(F120*'Pre ISIC Split BObIC'!F$2&gt;0,F120*'Pre ISIC Split BObIC'!F$2,0)</f>
        <v>464184600.7108779</v>
      </c>
      <c r="G166" s="33">
        <f>IF(G120*'Pre ISIC Split BObIC'!G$2&gt;0,G120*'Pre ISIC Split BObIC'!G$2,0)</f>
        <v>8217754946.8012676</v>
      </c>
      <c r="H166" s="33">
        <f>IF(H120*'Pre ISIC Split BObIC'!H$2&gt;0,H120*'Pre ISIC Split BObIC'!H$2,0)</f>
        <v>0</v>
      </c>
      <c r="I166" s="33">
        <f>IF(I120*'Pre ISIC Split BObIC'!I$2&gt;0,I120*'Pre ISIC Split BObIC'!I$2,0)</f>
        <v>87981376225693.297</v>
      </c>
      <c r="J166" s="33">
        <f>IF(J120*'Pre ISIC Split BObIC'!J$2&gt;0,J120*'Pre ISIC Split BObIC'!J$2,0)</f>
        <v>0</v>
      </c>
      <c r="K166" s="33">
        <f>IF(K120*'Pre ISIC Split BObIC'!K$2&gt;0,K120*'Pre ISIC Split BObIC'!K$2,0)</f>
        <v>0</v>
      </c>
      <c r="L166" s="33">
        <f>IF(L120*'Pre ISIC Split BObIC'!L$2&gt;0,L120*'Pre ISIC Split BObIC'!L$2,0)</f>
        <v>0</v>
      </c>
      <c r="M166" s="33">
        <f>IF(M120*'Pre ISIC Split BObIC'!M$2&gt;0,M120*'Pre ISIC Split BObIC'!M$2,0)</f>
        <v>0</v>
      </c>
      <c r="N166" s="33">
        <f>IF(N120*'Pre ISIC Split BObIC'!N$2&gt;0,N120*'Pre ISIC Split BObIC'!N$2,0)</f>
        <v>51482026563.090126</v>
      </c>
      <c r="O166" s="33">
        <f>IF(O120*'Pre ISIC Split BObIC'!O$2&gt;0,O120*'Pre ISIC Split BObIC'!O$2,0)</f>
        <v>0</v>
      </c>
      <c r="P166" s="33">
        <f>IF(P120*'Pre ISIC Split BObIC'!P$2&gt;0,P120*'Pre ISIC Split BObIC'!P$2,0)</f>
        <v>0</v>
      </c>
      <c r="Q166" s="33">
        <f>IF(Q120*'Pre ISIC Split BObIC'!Q$2&gt;0,Q120*'Pre ISIC Split BObIC'!Q$2,0)</f>
        <v>0</v>
      </c>
      <c r="R166" s="33">
        <f>IF(R120*'Pre ISIC Split BObIC'!R$2&gt;0,R120*'Pre ISIC Split BObIC'!R$2,0)</f>
        <v>89014479443.787674</v>
      </c>
      <c r="S166" s="33">
        <f>IF(S120*'Pre ISIC Split BObIC'!S$2&gt;0,S120*'Pre ISIC Split BObIC'!S$2,0)</f>
        <v>0</v>
      </c>
      <c r="T166" s="33">
        <f>IF(T120*'Pre ISIC Split BObIC'!T$2&gt;0,T120*'Pre ISIC Split BObIC'!T$2,0)</f>
        <v>2.366416121416986E+16</v>
      </c>
      <c r="U166" s="33">
        <f>IF(U120*'Pre ISIC Split BObIC'!U$2&gt;0,U120*'Pre ISIC Split BObIC'!U$2,0)</f>
        <v>0</v>
      </c>
      <c r="V166" s="33">
        <f>IF(V120*'Pre ISIC Split BObIC'!V$2&gt;0,V120*'Pre ISIC Split BObIC'!V$2,0)</f>
        <v>424265156017.77618</v>
      </c>
      <c r="W166" s="33">
        <f>IF(W120*'Pre ISIC Split BObIC'!W$2&gt;0,W120*'Pre ISIC Split BObIC'!W$2,0)</f>
        <v>0</v>
      </c>
      <c r="X166" s="33">
        <f>IF(X120*'Pre ISIC Split BObIC'!X$2&gt;0,X120*'Pre ISIC Split BObIC'!X$2,0)</f>
        <v>0</v>
      </c>
      <c r="Y166" s="33">
        <f>IF(Y120*'Pre ISIC Split BObIC'!Y$2&gt;0,Y120*'Pre ISIC Split BObIC'!Y$2,0)</f>
        <v>2456129442325206</v>
      </c>
      <c r="Z166" s="33">
        <f>IF(Z120*'Pre ISIC Split BObIC'!Z$2&gt;0,Z120*'Pre ISIC Split BObIC'!Z$2,0)</f>
        <v>5154908984830.9043</v>
      </c>
      <c r="AA166" s="33">
        <f>IF(AA120*'Pre ISIC Split BObIC'!AA$2&gt;0,AA120*'Pre ISIC Split BObIC'!AA$2,0)</f>
        <v>23772974002.228046</v>
      </c>
      <c r="AB166" s="33">
        <f>IF(AB120*'Pre ISIC Split BObIC'!AB$2&gt;0,AB120*'Pre ISIC Split BObIC'!AB$2,0)</f>
        <v>396199984.04257762</v>
      </c>
      <c r="AC166" s="33">
        <f>IF(AC120*'Pre ISIC Split BObIC'!AC$2&gt;0,AC120*'Pre ISIC Split BObIC'!AC$2,0)</f>
        <v>11864975774.076307</v>
      </c>
      <c r="AD166" s="33">
        <f>IF(AD120*'Pre ISIC Split BObIC'!AD$2&gt;0,AD120*'Pre ISIC Split BObIC'!AD$2,0)</f>
        <v>3449080534.5715408</v>
      </c>
      <c r="AE166" s="33">
        <f>IF(AE120*'Pre ISIC Split BObIC'!AE$2&gt;0,AE120*'Pre ISIC Split BObIC'!AE$2,0)</f>
        <v>90097770402.616272</v>
      </c>
      <c r="AF166" s="33">
        <f>IF(AF120*'Pre ISIC Split BObIC'!AF$2&gt;0,AF120*'Pre ISIC Split BObIC'!AF$2,0)</f>
        <v>0</v>
      </c>
      <c r="AG166" s="33">
        <f>IF(AG120*'Pre ISIC Split BObIC'!AG$2&gt;0,AG120*'Pre ISIC Split BObIC'!AG$2,0)</f>
        <v>0</v>
      </c>
      <c r="AH166" s="33">
        <f>IF(AH120*'Pre ISIC Split BObIC'!AH$2&gt;0,AH120*'Pre ISIC Split BObIC'!AH$2,0)</f>
        <v>234752111.95246643</v>
      </c>
      <c r="AI166" s="33">
        <f>IF(AI120*'Pre ISIC Split BObIC'!AI$2&gt;0,AI120*'Pre ISIC Split BObIC'!AI$2,0)</f>
        <v>65139692.331003688</v>
      </c>
      <c r="AJ166" s="33">
        <f>IF(AJ120*'Pre ISIC Split BObIC'!AJ$2&gt;0,AJ120*'Pre ISIC Split BObIC'!AJ$2,0)</f>
        <v>0</v>
      </c>
      <c r="AK166" s="33">
        <f>IF(AK120*'Pre ISIC Split BObIC'!AK$2&gt;0,AK120*'Pre ISIC Split BObIC'!AK$2,0)</f>
        <v>0</v>
      </c>
      <c r="AL166" s="33">
        <f>IF(AL120*'Pre ISIC Split BObIC'!AL$2&gt;0,AL120*'Pre ISIC Split BObIC'!AL$2,0)</f>
        <v>0</v>
      </c>
      <c r="AM166" s="33">
        <f>IF(AM120*'Pre ISIC Split BObIC'!AM$2&gt;0,AM120*'Pre ISIC Split BObIC'!AM$2,0)</f>
        <v>0</v>
      </c>
      <c r="AN166" s="33">
        <f>IF(AN120*'Pre ISIC Split BObIC'!AN$2&gt;0,AN120*'Pre ISIC Split BObIC'!AN$2,0)</f>
        <v>0</v>
      </c>
      <c r="AO166" s="33">
        <f>IF(AO120*'Pre ISIC Split BObIC'!AO$2&gt;0,AO120*'Pre ISIC Split BObIC'!AO$2,0)</f>
        <v>0</v>
      </c>
      <c r="AP166" s="33">
        <f>IF(AP120*'Pre ISIC Split BObIC'!AP$2&gt;0,AP120*'Pre ISIC Split BObIC'!AP$2,0)</f>
        <v>438017072690.31488</v>
      </c>
      <c r="AQ166" s="33">
        <f>IF(AQ120*'Pre ISIC Split BObIC'!AQ$2&gt;0,AQ120*'Pre ISIC Split BObIC'!AQ$2,0)</f>
        <v>5084926.1662816806</v>
      </c>
    </row>
    <row r="167" spans="1:43" s="33" customFormat="1">
      <c r="A167" s="33" t="s">
        <v>122</v>
      </c>
      <c r="B167" s="33">
        <f>IF(B121*'Pre ISIC Split BObIC'!B$2&gt;0,B121*'Pre ISIC Split BObIC'!B$2,0)</f>
        <v>3731758906.0048518</v>
      </c>
      <c r="C167" s="33">
        <f>IF(C121*'Pre ISIC Split BObIC'!C$2&gt;0,C121*'Pre ISIC Split BObIC'!C$2,0)</f>
        <v>0</v>
      </c>
      <c r="D167" s="33">
        <f>IF(D121*'Pre ISIC Split BObIC'!D$2&gt;0,D121*'Pre ISIC Split BObIC'!D$2,0)</f>
        <v>9147632256.7963696</v>
      </c>
      <c r="E167" s="33">
        <f>IF(E121*'Pre ISIC Split BObIC'!E$2&gt;0,E121*'Pre ISIC Split BObIC'!E$2,0)</f>
        <v>58990679.877392314</v>
      </c>
      <c r="F167" s="33">
        <f>IF(F121*'Pre ISIC Split BObIC'!F$2&gt;0,F121*'Pre ISIC Split BObIC'!F$2,0)</f>
        <v>40927493.937063463</v>
      </c>
      <c r="G167" s="33">
        <f>IF(G121*'Pre ISIC Split BObIC'!G$2&gt;0,G121*'Pre ISIC Split BObIC'!G$2,0)</f>
        <v>704318844.86800647</v>
      </c>
      <c r="H167" s="33">
        <f>IF(H121*'Pre ISIC Split BObIC'!H$2&gt;0,H121*'Pre ISIC Split BObIC'!H$2,0)</f>
        <v>0</v>
      </c>
      <c r="I167" s="33">
        <f>IF(I121*'Pre ISIC Split BObIC'!I$2&gt;0,I121*'Pre ISIC Split BObIC'!I$2,0)</f>
        <v>7660438833877.4189</v>
      </c>
      <c r="J167" s="33">
        <f>IF(J121*'Pre ISIC Split BObIC'!J$2&gt;0,J121*'Pre ISIC Split BObIC'!J$2,0)</f>
        <v>0</v>
      </c>
      <c r="K167" s="33">
        <f>IF(K121*'Pre ISIC Split BObIC'!K$2&gt;0,K121*'Pre ISIC Split BObIC'!K$2,0)</f>
        <v>0</v>
      </c>
      <c r="L167" s="33">
        <f>IF(L121*'Pre ISIC Split BObIC'!L$2&gt;0,L121*'Pre ISIC Split BObIC'!L$2,0)</f>
        <v>0</v>
      </c>
      <c r="M167" s="33">
        <f>IF(M121*'Pre ISIC Split BObIC'!M$2&gt;0,M121*'Pre ISIC Split BObIC'!M$2,0)</f>
        <v>0</v>
      </c>
      <c r="N167" s="33">
        <f>IF(N121*'Pre ISIC Split BObIC'!N$2&gt;0,N121*'Pre ISIC Split BObIC'!N$2,0)</f>
        <v>4946182946.5170307</v>
      </c>
      <c r="O167" s="33">
        <f>IF(O121*'Pre ISIC Split BObIC'!O$2&gt;0,O121*'Pre ISIC Split BObIC'!O$2,0)</f>
        <v>0</v>
      </c>
      <c r="P167" s="33">
        <f>IF(P121*'Pre ISIC Split BObIC'!P$2&gt;0,P121*'Pre ISIC Split BObIC'!P$2,0)</f>
        <v>0</v>
      </c>
      <c r="Q167" s="33">
        <f>IF(Q121*'Pre ISIC Split BObIC'!Q$2&gt;0,Q121*'Pre ISIC Split BObIC'!Q$2,0)</f>
        <v>0</v>
      </c>
      <c r="R167" s="33">
        <f>IF(R121*'Pre ISIC Split BObIC'!R$2&gt;0,R121*'Pre ISIC Split BObIC'!R$2,0)</f>
        <v>7567390699.1164179</v>
      </c>
      <c r="S167" s="33">
        <f>IF(S121*'Pre ISIC Split BObIC'!S$2&gt;0,S121*'Pre ISIC Split BObIC'!S$2,0)</f>
        <v>0</v>
      </c>
      <c r="T167" s="33">
        <f>IF(T121*'Pre ISIC Split BObIC'!T$2&gt;0,T121*'Pre ISIC Split BObIC'!T$2,0)</f>
        <v>2070689560201121.5</v>
      </c>
      <c r="U167" s="33">
        <f>IF(U121*'Pre ISIC Split BObIC'!U$2&gt;0,U121*'Pre ISIC Split BObIC'!U$2,0)</f>
        <v>0</v>
      </c>
      <c r="V167" s="33">
        <f>IF(V121*'Pre ISIC Split BObIC'!V$2&gt;0,V121*'Pre ISIC Split BObIC'!V$2,0)</f>
        <v>746045239009.98352</v>
      </c>
      <c r="W167" s="33">
        <f>IF(W121*'Pre ISIC Split BObIC'!W$2&gt;0,W121*'Pre ISIC Split BObIC'!W$2,0)</f>
        <v>0</v>
      </c>
      <c r="X167" s="33">
        <f>IF(X121*'Pre ISIC Split BObIC'!X$2&gt;0,X121*'Pre ISIC Split BObIC'!X$2,0)</f>
        <v>0</v>
      </c>
      <c r="Y167" s="33">
        <f>IF(Y121*'Pre ISIC Split BObIC'!Y$2&gt;0,Y121*'Pre ISIC Split BObIC'!Y$2,0)</f>
        <v>215107457745027.63</v>
      </c>
      <c r="Z167" s="33">
        <f>IF(Z121*'Pre ISIC Split BObIC'!Z$2&gt;0,Z121*'Pre ISIC Split BObIC'!Z$2,0)</f>
        <v>452053533255.23523</v>
      </c>
      <c r="AA167" s="33">
        <f>IF(AA121*'Pre ISIC Split BObIC'!AA$2&gt;0,AA121*'Pre ISIC Split BObIC'!AA$2,0)</f>
        <v>2082125325.9912345</v>
      </c>
      <c r="AB167" s="33">
        <f>IF(AB121*'Pre ISIC Split BObIC'!AB$2&gt;0,AB121*'Pre ISIC Split BObIC'!AB$2,0)</f>
        <v>34084884.17556683</v>
      </c>
      <c r="AC167" s="33">
        <f>IF(AC121*'Pre ISIC Split BObIC'!AC$2&gt;0,AC121*'Pre ISIC Split BObIC'!AC$2,0)</f>
        <v>1021573573.4673352</v>
      </c>
      <c r="AD167" s="33">
        <f>IF(AD121*'Pre ISIC Split BObIC'!AD$2&gt;0,AD121*'Pre ISIC Split BObIC'!AD$2,0)</f>
        <v>293159469.71169108</v>
      </c>
      <c r="AE167" s="33">
        <f>IF(AE121*'Pre ISIC Split BObIC'!AE$2&gt;0,AE121*'Pre ISIC Split BObIC'!AE$2,0)</f>
        <v>7893190488.8706875</v>
      </c>
      <c r="AF167" s="33">
        <f>IF(AF121*'Pre ISIC Split BObIC'!AF$2&gt;0,AF121*'Pre ISIC Split BObIC'!AF$2,0)</f>
        <v>0</v>
      </c>
      <c r="AG167" s="33">
        <f>IF(AG121*'Pre ISIC Split BObIC'!AG$2&gt;0,AG121*'Pre ISIC Split BObIC'!AG$2,0)</f>
        <v>0</v>
      </c>
      <c r="AH167" s="33">
        <f>IF(AH121*'Pre ISIC Split BObIC'!AH$2&gt;0,AH121*'Pre ISIC Split BObIC'!AH$2,0)</f>
        <v>23473518.404558629</v>
      </c>
      <c r="AI167" s="33">
        <f>IF(AI121*'Pre ISIC Split BObIC'!AI$2&gt;0,AI121*'Pre ISIC Split BObIC'!AI$2,0)</f>
        <v>6712320.8010764793</v>
      </c>
      <c r="AJ167" s="33">
        <f>IF(AJ121*'Pre ISIC Split BObIC'!AJ$2&gt;0,AJ121*'Pre ISIC Split BObIC'!AJ$2,0)</f>
        <v>0</v>
      </c>
      <c r="AK167" s="33">
        <f>IF(AK121*'Pre ISIC Split BObIC'!AK$2&gt;0,AK121*'Pre ISIC Split BObIC'!AK$2,0)</f>
        <v>0</v>
      </c>
      <c r="AL167" s="33">
        <f>IF(AL121*'Pre ISIC Split BObIC'!AL$2&gt;0,AL121*'Pre ISIC Split BObIC'!AL$2,0)</f>
        <v>0</v>
      </c>
      <c r="AM167" s="33">
        <f>IF(AM121*'Pre ISIC Split BObIC'!AM$2&gt;0,AM121*'Pre ISIC Split BObIC'!AM$2,0)</f>
        <v>0</v>
      </c>
      <c r="AN167" s="33">
        <f>IF(AN121*'Pre ISIC Split BObIC'!AN$2&gt;0,AN121*'Pre ISIC Split BObIC'!AN$2,0)</f>
        <v>0</v>
      </c>
      <c r="AO167" s="33">
        <f>IF(AO121*'Pre ISIC Split BObIC'!AO$2&gt;0,AO121*'Pre ISIC Split BObIC'!AO$2,0)</f>
        <v>0</v>
      </c>
      <c r="AP167" s="33">
        <f>IF(AP121*'Pre ISIC Split BObIC'!AP$2&gt;0,AP121*'Pre ISIC Split BObIC'!AP$2,0)</f>
        <v>39014100161.65873</v>
      </c>
      <c r="AQ167" s="33">
        <f>IF(AQ121*'Pre ISIC Split BObIC'!AQ$2&gt;0,AQ121*'Pre ISIC Split BObIC'!AQ$2,0)</f>
        <v>440549.51799880987</v>
      </c>
    </row>
    <row r="168" spans="1:43" s="33" customFormat="1">
      <c r="A168" s="33" t="s">
        <v>133</v>
      </c>
      <c r="B168" s="33">
        <f>IF(B122*'Pre ISIC Split BObIC'!B$2&gt;0,B122*'Pre ISIC Split BObIC'!B$2,0)</f>
        <v>139700420471.40881</v>
      </c>
      <c r="C168" s="33">
        <f>IF(C122*'Pre ISIC Split BObIC'!C$2&gt;0,C122*'Pre ISIC Split BObIC'!C$2,0)</f>
        <v>0</v>
      </c>
      <c r="D168" s="33">
        <f>IF(D122*'Pre ISIC Split BObIC'!D$2&gt;0,D122*'Pre ISIC Split BObIC'!D$2,0)</f>
        <v>341943782044.53223</v>
      </c>
      <c r="E168" s="33">
        <f>IF(E122*'Pre ISIC Split BObIC'!E$2&gt;0,E122*'Pre ISIC Split BObIC'!E$2,0)</f>
        <v>2281876238.5338912</v>
      </c>
      <c r="F168" s="33">
        <f>IF(F122*'Pre ISIC Split BObIC'!F$2&gt;0,F122*'Pre ISIC Split BObIC'!F$2,0)</f>
        <v>1542857859.4725349</v>
      </c>
      <c r="G168" s="33">
        <f>IF(G122*'Pre ISIC Split BObIC'!G$2&gt;0,G122*'Pre ISIC Split BObIC'!G$2,0)</f>
        <v>24213070902.599709</v>
      </c>
      <c r="H168" s="33">
        <f>IF(H122*'Pre ISIC Split BObIC'!H$2&gt;0,H122*'Pre ISIC Split BObIC'!H$2,0)</f>
        <v>0</v>
      </c>
      <c r="I168" s="33">
        <f>IF(I122*'Pre ISIC Split BObIC'!I$2&gt;0,I122*'Pre ISIC Split BObIC'!I$2,0)</f>
        <v>287578524341386.63</v>
      </c>
      <c r="J168" s="33">
        <f>IF(J122*'Pre ISIC Split BObIC'!J$2&gt;0,J122*'Pre ISIC Split BObIC'!J$2,0)</f>
        <v>0</v>
      </c>
      <c r="K168" s="33">
        <f>IF(K122*'Pre ISIC Split BObIC'!K$2&gt;0,K122*'Pre ISIC Split BObIC'!K$2,0)</f>
        <v>0</v>
      </c>
      <c r="L168" s="33">
        <f>IF(L122*'Pre ISIC Split BObIC'!L$2&gt;0,L122*'Pre ISIC Split BObIC'!L$2,0)</f>
        <v>0</v>
      </c>
      <c r="M168" s="33">
        <f>IF(M122*'Pre ISIC Split BObIC'!M$2&gt;0,M122*'Pre ISIC Split BObIC'!M$2,0)</f>
        <v>0</v>
      </c>
      <c r="N168" s="33">
        <f>IF(N122*'Pre ISIC Split BObIC'!N$2&gt;0,N122*'Pre ISIC Split BObIC'!N$2,0)</f>
        <v>178594483877.46466</v>
      </c>
      <c r="O168" s="33">
        <f>IF(O122*'Pre ISIC Split BObIC'!O$2&gt;0,O122*'Pre ISIC Split BObIC'!O$2,0)</f>
        <v>0</v>
      </c>
      <c r="P168" s="33">
        <f>IF(P122*'Pre ISIC Split BObIC'!P$2&gt;0,P122*'Pre ISIC Split BObIC'!P$2,0)</f>
        <v>0</v>
      </c>
      <c r="Q168" s="33">
        <f>IF(Q122*'Pre ISIC Split BObIC'!Q$2&gt;0,Q122*'Pre ISIC Split BObIC'!Q$2,0)</f>
        <v>0</v>
      </c>
      <c r="R168" s="33">
        <f>IF(R122*'Pre ISIC Split BObIC'!R$2&gt;0,R122*'Pre ISIC Split BObIC'!R$2,0)</f>
        <v>289635873740.50488</v>
      </c>
      <c r="S168" s="33">
        <f>IF(S122*'Pre ISIC Split BObIC'!S$2&gt;0,S122*'Pre ISIC Split BObIC'!S$2,0)</f>
        <v>0</v>
      </c>
      <c r="T168" s="33">
        <f>IF(T122*'Pre ISIC Split BObIC'!T$2&gt;0,T122*'Pre ISIC Split BObIC'!T$2,0)</f>
        <v>7.761808864883744E+16</v>
      </c>
      <c r="U168" s="33">
        <f>IF(U122*'Pre ISIC Split BObIC'!U$2&gt;0,U122*'Pre ISIC Split BObIC'!U$2,0)</f>
        <v>0</v>
      </c>
      <c r="V168" s="33">
        <f>IF(V122*'Pre ISIC Split BObIC'!V$2&gt;0,V122*'Pre ISIC Split BObIC'!V$2,0)</f>
        <v>12794757165102.574</v>
      </c>
      <c r="W168" s="33">
        <f>IF(W122*'Pre ISIC Split BObIC'!W$2&gt;0,W122*'Pre ISIC Split BObIC'!W$2,0)</f>
        <v>0</v>
      </c>
      <c r="X168" s="33">
        <f>IF(X122*'Pre ISIC Split BObIC'!X$2&gt;0,X122*'Pre ISIC Split BObIC'!X$2,0)</f>
        <v>0</v>
      </c>
      <c r="Y168" s="33">
        <f>IF(Y122*'Pre ISIC Split BObIC'!Y$2&gt;0,Y122*'Pre ISIC Split BObIC'!Y$2,0)</f>
        <v>8058727873805508</v>
      </c>
      <c r="Z168" s="33">
        <f>IF(Z122*'Pre ISIC Split BObIC'!Z$2&gt;0,Z122*'Pre ISIC Split BObIC'!Z$2,0)</f>
        <v>16910322539169.625</v>
      </c>
      <c r="AA168" s="33">
        <f>IF(AA122*'Pre ISIC Split BObIC'!AA$2&gt;0,AA122*'Pre ISIC Split BObIC'!AA$2,0)</f>
        <v>78030414820.519775</v>
      </c>
      <c r="AB168" s="33">
        <f>IF(AB122*'Pre ISIC Split BObIC'!AB$2&gt;0,AB122*'Pre ISIC Split BObIC'!AB$2,0)</f>
        <v>1558765337.0104411</v>
      </c>
      <c r="AC168" s="33">
        <f>IF(AC122*'Pre ISIC Split BObIC'!AC$2&gt;0,AC122*'Pre ISIC Split BObIC'!AC$2,0)</f>
        <v>38510006584.148888</v>
      </c>
      <c r="AD168" s="33">
        <f>IF(AD122*'Pre ISIC Split BObIC'!AD$2&gt;0,AD122*'Pre ISIC Split BObIC'!AD$2,0)</f>
        <v>11564872464.202143</v>
      </c>
      <c r="AE168" s="33">
        <f>IF(AE122*'Pre ISIC Split BObIC'!AE$2&gt;0,AE122*'Pre ISIC Split BObIC'!AE$2,0)</f>
        <v>296909985676.25214</v>
      </c>
      <c r="AF168" s="33">
        <f>IF(AF122*'Pre ISIC Split BObIC'!AF$2&gt;0,AF122*'Pre ISIC Split BObIC'!AF$2,0)</f>
        <v>0</v>
      </c>
      <c r="AG168" s="33">
        <f>IF(AG122*'Pre ISIC Split BObIC'!AG$2&gt;0,AG122*'Pre ISIC Split BObIC'!AG$2,0)</f>
        <v>0</v>
      </c>
      <c r="AH168" s="33">
        <f>IF(AH122*'Pre ISIC Split BObIC'!AH$2&gt;0,AH122*'Pre ISIC Split BObIC'!AH$2,0)</f>
        <v>818993805.45295715</v>
      </c>
      <c r="AI168" s="33">
        <f>IF(AI122*'Pre ISIC Split BObIC'!AI$2&gt;0,AI122*'Pre ISIC Split BObIC'!AI$2,0)</f>
        <v>234118353.66593379</v>
      </c>
      <c r="AJ168" s="33">
        <f>IF(AJ122*'Pre ISIC Split BObIC'!AJ$2&gt;0,AJ122*'Pre ISIC Split BObIC'!AJ$2,0)</f>
        <v>0</v>
      </c>
      <c r="AK168" s="33">
        <f>IF(AK122*'Pre ISIC Split BObIC'!AK$2&gt;0,AK122*'Pre ISIC Split BObIC'!AK$2,0)</f>
        <v>0</v>
      </c>
      <c r="AL168" s="33">
        <f>IF(AL122*'Pre ISIC Split BObIC'!AL$2&gt;0,AL122*'Pre ISIC Split BObIC'!AL$2,0)</f>
        <v>0</v>
      </c>
      <c r="AM168" s="33">
        <f>IF(AM122*'Pre ISIC Split BObIC'!AM$2&gt;0,AM122*'Pre ISIC Split BObIC'!AM$2,0)</f>
        <v>0</v>
      </c>
      <c r="AN168" s="33">
        <f>IF(AN122*'Pre ISIC Split BObIC'!AN$2&gt;0,AN122*'Pre ISIC Split BObIC'!AN$2,0)</f>
        <v>0</v>
      </c>
      <c r="AO168" s="33">
        <f>IF(AO122*'Pre ISIC Split BObIC'!AO$2&gt;0,AO122*'Pre ISIC Split BObIC'!AO$2,0)</f>
        <v>0</v>
      </c>
      <c r="AP168" s="33">
        <f>IF(AP122*'Pre ISIC Split BObIC'!AP$2&gt;0,AP122*'Pre ISIC Split BObIC'!AP$2,0)</f>
        <v>1447319585213.3167</v>
      </c>
      <c r="AQ168" s="33">
        <f>IF(AQ122*'Pre ISIC Split BObIC'!AQ$2&gt;0,AQ122*'Pre ISIC Split BObIC'!AQ$2,0)</f>
        <v>16541022.564379469</v>
      </c>
    </row>
    <row r="169" spans="1:43">
      <c r="A169" t="s">
        <v>183</v>
      </c>
      <c r="B169">
        <f>IF(B123*'Pre ISIC Split BObIC'!B$2&gt;0,B123*'Pre ISIC Split BObIC'!B$2,0)</f>
        <v>0</v>
      </c>
      <c r="C169" s="33">
        <f>IF(C123*'Pre ISIC Split BObIC'!C$2&gt;0,C123*'Pre ISIC Split BObIC'!C$2,0)</f>
        <v>6909157390.339757</v>
      </c>
      <c r="D169" s="33">
        <f>IF(D123*'Pre ISIC Split BObIC'!D$2&gt;0,D123*'Pre ISIC Split BObIC'!D$2,0)</f>
        <v>0</v>
      </c>
      <c r="E169">
        <f>IF(E123*'Pre ISIC Split BObIC'!E$2&gt;0,E123*'Pre ISIC Split BObIC'!E$2,0)</f>
        <v>0</v>
      </c>
      <c r="F169">
        <f>IF(F123*'Pre ISIC Split BObIC'!F$2&gt;0,F123*'Pre ISIC Split BObIC'!F$2,0)</f>
        <v>0</v>
      </c>
      <c r="G169">
        <f>IF(G123*'Pre ISIC Split BObIC'!G$2&gt;0,G123*'Pre ISIC Split BObIC'!G$2,0)</f>
        <v>0</v>
      </c>
      <c r="H169">
        <f>IF(H123*'Pre ISIC Split BObIC'!H$2&gt;0,H123*'Pre ISIC Split BObIC'!H$2,0)</f>
        <v>7586179154432482</v>
      </c>
      <c r="I169">
        <f>IF(I123*'Pre ISIC Split BObIC'!I$2&gt;0,I123*'Pre ISIC Split BObIC'!I$2,0)</f>
        <v>0</v>
      </c>
      <c r="J169">
        <f>IF(J123*'Pre ISIC Split BObIC'!J$2&gt;0,J123*'Pre ISIC Split BObIC'!J$2,0)</f>
        <v>15907492190.690649</v>
      </c>
      <c r="K169">
        <f>IF(K123*'Pre ISIC Split BObIC'!K$2&gt;0,K123*'Pre ISIC Split BObIC'!K$2,0)</f>
        <v>108759151790.18095</v>
      </c>
      <c r="L169" s="33">
        <f>IF(L123*'Pre ISIC Split BObIC'!L$2&gt;0,L123*'Pre ISIC Split BObIC'!L$2,0)</f>
        <v>172211684838.89847</v>
      </c>
      <c r="M169" s="33">
        <f>IF(M123*'Pre ISIC Split BObIC'!M$2&gt;0,M123*'Pre ISIC Split BObIC'!M$2,0)</f>
        <v>29065136271.596745</v>
      </c>
      <c r="N169">
        <f>IF(N123*'Pre ISIC Split BObIC'!N$2&gt;0,N123*'Pre ISIC Split BObIC'!N$2,0)</f>
        <v>0</v>
      </c>
      <c r="O169" s="33">
        <f>IF(O123*'Pre ISIC Split BObIC'!O$2&gt;0,O123*'Pre ISIC Split BObIC'!O$2,0)</f>
        <v>308067985681.87262</v>
      </c>
      <c r="P169" s="33">
        <f>IF(P123*'Pre ISIC Split BObIC'!P$2&gt;0,P123*'Pre ISIC Split BObIC'!P$2,0)</f>
        <v>150828595129.06955</v>
      </c>
      <c r="Q169" s="33">
        <f>IF(Q123*'Pre ISIC Split BObIC'!Q$2&gt;0,Q123*'Pre ISIC Split BObIC'!Q$2,0)</f>
        <v>80525925003.876099</v>
      </c>
      <c r="R169" s="33">
        <f>IF(R123*'Pre ISIC Split BObIC'!R$2&gt;0,R123*'Pre ISIC Split BObIC'!R$2,0)</f>
        <v>0</v>
      </c>
      <c r="S169">
        <f>IF(S123*'Pre ISIC Split BObIC'!S$2&gt;0,S123*'Pre ISIC Split BObIC'!S$2,0)</f>
        <v>34431627521942.223</v>
      </c>
      <c r="T169">
        <f>IF(T123*'Pre ISIC Split BObIC'!T$2&gt;0,T123*'Pre ISIC Split BObIC'!T$2,0)</f>
        <v>0</v>
      </c>
      <c r="U169">
        <f>IF(U123*'Pre ISIC Split BObIC'!U$2&gt;0,U123*'Pre ISIC Split BObIC'!U$2,0)</f>
        <v>1572728618266962.8</v>
      </c>
      <c r="V169">
        <f>IF(V123*'Pre ISIC Split BObIC'!V$2&gt;0,V123*'Pre ISIC Split BObIC'!V$2,0)</f>
        <v>5170141478806.9434</v>
      </c>
      <c r="W169">
        <f>IF(W123*'Pre ISIC Split BObIC'!W$2&gt;0,W123*'Pre ISIC Split BObIC'!W$2,0)</f>
        <v>4404021321.3181715</v>
      </c>
      <c r="X169">
        <f>IF(X123*'Pre ISIC Split BObIC'!X$2&gt;0,X123*'Pre ISIC Split BObIC'!X$2,0)</f>
        <v>3829215222911320.5</v>
      </c>
      <c r="Y169">
        <f>IF(Y123*'Pre ISIC Split BObIC'!Y$2&gt;0,Y123*'Pre ISIC Split BObIC'!Y$2,0)</f>
        <v>0</v>
      </c>
      <c r="Z169" s="33">
        <f>IF(Z123*'Pre ISIC Split BObIC'!Z$2&gt;0,Z123*'Pre ISIC Split BObIC'!Z$2,0)</f>
        <v>0</v>
      </c>
      <c r="AA169" s="33">
        <f>IF(AA123*'Pre ISIC Split BObIC'!AA$2&gt;0,AA123*'Pre ISIC Split BObIC'!AA$2,0)</f>
        <v>0</v>
      </c>
      <c r="AB169" s="33">
        <f>IF(AB123*'Pre ISIC Split BObIC'!AB$2&gt;0,AB123*'Pre ISIC Split BObIC'!AB$2,0)</f>
        <v>0</v>
      </c>
      <c r="AC169">
        <f>IF(AC123*'Pre ISIC Split BObIC'!AC$2&gt;0,AC123*'Pre ISIC Split BObIC'!AC$2,0)</f>
        <v>0</v>
      </c>
      <c r="AD169">
        <f>IF(AD123*'Pre ISIC Split BObIC'!AD$2&gt;0,AD123*'Pre ISIC Split BObIC'!AD$2,0)</f>
        <v>0</v>
      </c>
      <c r="AE169">
        <f>IF(AE123*'Pre ISIC Split BObIC'!AE$2&gt;0,AE123*'Pre ISIC Split BObIC'!AE$2,0)</f>
        <v>0</v>
      </c>
      <c r="AF169">
        <f>IF(AF123*'Pre ISIC Split BObIC'!AF$2&gt;0,AF123*'Pre ISIC Split BObIC'!AF$2,0)</f>
        <v>3285926425.2288079</v>
      </c>
      <c r="AG169">
        <f>IF(AG123*'Pre ISIC Split BObIC'!AG$2&gt;0,AG123*'Pre ISIC Split BObIC'!AG$2,0)</f>
        <v>629322518.44900346</v>
      </c>
      <c r="AH169">
        <f>IF(AH123*'Pre ISIC Split BObIC'!AH$2&gt;0,AH123*'Pre ISIC Split BObIC'!AH$2,0)</f>
        <v>0</v>
      </c>
      <c r="AI169">
        <f>IF(AI123*'Pre ISIC Split BObIC'!AI$2&gt;0,AI123*'Pre ISIC Split BObIC'!AI$2,0)</f>
        <v>0</v>
      </c>
      <c r="AJ169">
        <f>IF(AJ123*'Pre ISIC Split BObIC'!AJ$2&gt;0,AJ123*'Pre ISIC Split BObIC'!AJ$2,0)</f>
        <v>51548534388.900711</v>
      </c>
      <c r="AK169">
        <f>IF(AK123*'Pre ISIC Split BObIC'!AK$2&gt;0,AK123*'Pre ISIC Split BObIC'!AK$2,0)</f>
        <v>114678413654.88803</v>
      </c>
      <c r="AL169">
        <f>IF(AL123*'Pre ISIC Split BObIC'!AL$2&gt;0,AL123*'Pre ISIC Split BObIC'!AL$2,0)</f>
        <v>12051571246.343426</v>
      </c>
      <c r="AM169">
        <f>IF(AM123*'Pre ISIC Split BObIC'!AM$2&gt;0,AM123*'Pre ISIC Split BObIC'!AM$2,0)</f>
        <v>138950767229.85919</v>
      </c>
      <c r="AN169">
        <f>IF(AN123*'Pre ISIC Split BObIC'!AN$2&gt;0,AN123*'Pre ISIC Split BObIC'!AN$2,0)</f>
        <v>145802871125.62939</v>
      </c>
      <c r="AO169">
        <f>IF(AO123*'Pre ISIC Split BObIC'!AO$2&gt;0,AO123*'Pre ISIC Split BObIC'!AO$2,0)</f>
        <v>48367149704.972275</v>
      </c>
      <c r="AP169">
        <f>IF(AP123*'Pre ISIC Split BObIC'!AP$2&gt;0,AP123*'Pre ISIC Split BObIC'!AP$2,0)</f>
        <v>0</v>
      </c>
      <c r="AQ169">
        <f>IF(AQ123*'Pre ISIC Split BObIC'!AQ$2&gt;0,AQ123*'Pre ISIC Split BObIC'!AQ$2,0)</f>
        <v>0</v>
      </c>
    </row>
    <row r="170" spans="1:43">
      <c r="A170" t="s">
        <v>187</v>
      </c>
      <c r="B170">
        <f>IF(B124*'Pre ISIC Split BObIC'!B$2&gt;0,B124*'Pre ISIC Split BObIC'!B$2,0)</f>
        <v>0</v>
      </c>
      <c r="C170" s="33">
        <f>IF(C124*'Pre ISIC Split BObIC'!C$2&gt;0,C124*'Pre ISIC Split BObIC'!C$2,0)</f>
        <v>931288756648.30444</v>
      </c>
      <c r="D170" s="33">
        <f>IF(D124*'Pre ISIC Split BObIC'!D$2&gt;0,D124*'Pre ISIC Split BObIC'!D$2,0)</f>
        <v>0</v>
      </c>
      <c r="E170">
        <f>IF(E124*'Pre ISIC Split BObIC'!E$2&gt;0,E124*'Pre ISIC Split BObIC'!E$2,0)</f>
        <v>0</v>
      </c>
      <c r="F170">
        <f>IF(F124*'Pre ISIC Split BObIC'!F$2&gt;0,F124*'Pre ISIC Split BObIC'!F$2,0)</f>
        <v>0</v>
      </c>
      <c r="G170">
        <f>IF(G124*'Pre ISIC Split BObIC'!G$2&gt;0,G124*'Pre ISIC Split BObIC'!G$2,0)</f>
        <v>0</v>
      </c>
      <c r="H170">
        <f>IF(H124*'Pre ISIC Split BObIC'!H$2&gt;0,H124*'Pre ISIC Split BObIC'!H$2,0)</f>
        <v>1.0251453079887803E+18</v>
      </c>
      <c r="I170">
        <f>IF(I124*'Pre ISIC Split BObIC'!I$2&gt;0,I124*'Pre ISIC Split BObIC'!I$2,0)</f>
        <v>0</v>
      </c>
      <c r="J170">
        <f>IF(J124*'Pre ISIC Split BObIC'!J$2&gt;0,J124*'Pre ISIC Split BObIC'!J$2,0)</f>
        <v>2147165036760.9744</v>
      </c>
      <c r="K170">
        <f>IF(K124*'Pre ISIC Split BObIC'!K$2&gt;0,K124*'Pre ISIC Split BObIC'!K$2,0)</f>
        <v>14699537147642</v>
      </c>
      <c r="L170" s="33">
        <f>IF(L124*'Pre ISIC Split BObIC'!L$2&gt;0,L124*'Pre ISIC Split BObIC'!L$2,0)</f>
        <v>23310652601769.563</v>
      </c>
      <c r="M170" s="33">
        <f>IF(M124*'Pre ISIC Split BObIC'!M$2&gt;0,M124*'Pre ISIC Split BObIC'!M$2,0)</f>
        <v>3928448481425.6919</v>
      </c>
      <c r="N170">
        <f>IF(N124*'Pre ISIC Split BObIC'!N$2&gt;0,N124*'Pre ISIC Split BObIC'!N$2,0)</f>
        <v>0</v>
      </c>
      <c r="O170" s="33">
        <f>IF(O124*'Pre ISIC Split BObIC'!O$2&gt;0,O124*'Pre ISIC Split BObIC'!O$2,0)</f>
        <v>41522804965483.711</v>
      </c>
      <c r="P170" s="33">
        <f>IF(P124*'Pre ISIC Split BObIC'!P$2&gt;0,P124*'Pre ISIC Split BObIC'!P$2,0)</f>
        <v>20313927067234.875</v>
      </c>
      <c r="Q170" s="33">
        <f>IF(Q124*'Pre ISIC Split BObIC'!Q$2&gt;0,Q124*'Pre ISIC Split BObIC'!Q$2,0)</f>
        <v>10824911441935.832</v>
      </c>
      <c r="R170" s="33">
        <f>IF(R124*'Pre ISIC Split BObIC'!R$2&gt;0,R124*'Pre ISIC Split BObIC'!R$2,0)</f>
        <v>0</v>
      </c>
      <c r="S170">
        <f>IF(S124*'Pre ISIC Split BObIC'!S$2&gt;0,S124*'Pre ISIC Split BObIC'!S$2,0)</f>
        <v>4751945861859655</v>
      </c>
      <c r="T170">
        <f>IF(T124*'Pre ISIC Split BObIC'!T$2&gt;0,T124*'Pre ISIC Split BObIC'!T$2,0)</f>
        <v>0</v>
      </c>
      <c r="U170">
        <f>IF(U124*'Pre ISIC Split BObIC'!U$2&gt;0,U124*'Pre ISIC Split BObIC'!U$2,0)</f>
        <v>2.1260222280589299E+17</v>
      </c>
      <c r="V170">
        <f>IF(V124*'Pre ISIC Split BObIC'!V$2&gt;0,V124*'Pre ISIC Split BObIC'!V$2,0)</f>
        <v>80709048554699.156</v>
      </c>
      <c r="W170">
        <f>IF(W124*'Pre ISIC Split BObIC'!W$2&gt;0,W124*'Pre ISIC Split BObIC'!W$2,0)</f>
        <v>632202235129.3468</v>
      </c>
      <c r="X170">
        <f>IF(X124*'Pre ISIC Split BObIC'!X$2&gt;0,X124*'Pre ISIC Split BObIC'!X$2,0)</f>
        <v>5.1752094006536474E+17</v>
      </c>
      <c r="Y170">
        <f>IF(Y124*'Pre ISIC Split BObIC'!Y$2&gt;0,Y124*'Pre ISIC Split BObIC'!Y$2,0)</f>
        <v>0</v>
      </c>
      <c r="Z170" s="33">
        <f>IF(Z124*'Pre ISIC Split BObIC'!Z$2&gt;0,Z124*'Pre ISIC Split BObIC'!Z$2,0)</f>
        <v>0</v>
      </c>
      <c r="AA170" s="33">
        <f>IF(AA124*'Pre ISIC Split BObIC'!AA$2&gt;0,AA124*'Pre ISIC Split BObIC'!AA$2,0)</f>
        <v>0</v>
      </c>
      <c r="AB170" s="33">
        <f>IF(AB124*'Pre ISIC Split BObIC'!AB$2&gt;0,AB124*'Pre ISIC Split BObIC'!AB$2,0)</f>
        <v>0</v>
      </c>
      <c r="AC170">
        <f>IF(AC124*'Pre ISIC Split BObIC'!AC$2&gt;0,AC124*'Pre ISIC Split BObIC'!AC$2,0)</f>
        <v>0</v>
      </c>
      <c r="AD170">
        <f>IF(AD124*'Pre ISIC Split BObIC'!AD$2&gt;0,AD124*'Pre ISIC Split BObIC'!AD$2,0)</f>
        <v>0</v>
      </c>
      <c r="AE170">
        <f>IF(AE124*'Pre ISIC Split BObIC'!AE$2&gt;0,AE124*'Pre ISIC Split BObIC'!AE$2,0)</f>
        <v>0</v>
      </c>
      <c r="AF170">
        <f>IF(AF124*'Pre ISIC Split BObIC'!AF$2&gt;0,AF124*'Pre ISIC Split BObIC'!AF$2,0)</f>
        <v>413098150507.38031</v>
      </c>
      <c r="AG170">
        <f>IF(AG124*'Pre ISIC Split BObIC'!AG$2&gt;0,AG124*'Pre ISIC Split BObIC'!AG$2,0)</f>
        <v>78449780696.739578</v>
      </c>
      <c r="AH170">
        <f>IF(AH124*'Pre ISIC Split BObIC'!AH$2&gt;0,AH124*'Pre ISIC Split BObIC'!AH$2,0)</f>
        <v>0</v>
      </c>
      <c r="AI170">
        <f>IF(AI124*'Pre ISIC Split BObIC'!AI$2&gt;0,AI124*'Pre ISIC Split BObIC'!AI$2,0)</f>
        <v>0</v>
      </c>
      <c r="AJ170">
        <f>IF(AJ124*'Pre ISIC Split BObIC'!AJ$2&gt;0,AJ124*'Pre ISIC Split BObIC'!AJ$2,0)</f>
        <v>6932828867235.4551</v>
      </c>
      <c r="AK170">
        <f>IF(AK124*'Pre ISIC Split BObIC'!AK$2&gt;0,AK124*'Pre ISIC Split BObIC'!AK$2,0)</f>
        <v>15428571234328.178</v>
      </c>
      <c r="AL170">
        <f>IF(AL124*'Pre ISIC Split BObIC'!AL$2&gt;0,AL124*'Pre ISIC Split BObIC'!AL$2,0)</f>
        <v>1828134470620.1135</v>
      </c>
      <c r="AM170">
        <f>IF(AM124*'Pre ISIC Split BObIC'!AM$2&gt;0,AM124*'Pre ISIC Split BObIC'!AM$2,0)</f>
        <v>18716591575870.352</v>
      </c>
      <c r="AN170">
        <f>IF(AN124*'Pre ISIC Split BObIC'!AN$2&gt;0,AN124*'Pre ISIC Split BObIC'!AN$2,0)</f>
        <v>19677039316474.301</v>
      </c>
      <c r="AO170">
        <f>IF(AO124*'Pre ISIC Split BObIC'!AO$2&gt;0,AO124*'Pre ISIC Split BObIC'!AO$2,0)</f>
        <v>6494618220546.4883</v>
      </c>
      <c r="AP170">
        <f>IF(AP124*'Pre ISIC Split BObIC'!AP$2&gt;0,AP124*'Pre ISIC Split BObIC'!AP$2,0)</f>
        <v>0</v>
      </c>
      <c r="AQ170">
        <f>IF(AQ124*'Pre ISIC Split BObIC'!AQ$2&gt;0,AQ124*'Pre ISIC Split BObIC'!AQ$2,0)</f>
        <v>0</v>
      </c>
    </row>
    <row r="171" spans="1:43">
      <c r="A171" t="s">
        <v>194</v>
      </c>
      <c r="B171">
        <f>IF(B125*'Pre ISIC Split BObIC'!B$2&gt;0,B125*'Pre ISIC Split BObIC'!B$2,0)</f>
        <v>0</v>
      </c>
      <c r="C171" s="33">
        <f>IF(C125*'Pre ISIC Split BObIC'!C$2&gt;0,C125*'Pre ISIC Split BObIC'!C$2,0)</f>
        <v>124528327869.01926</v>
      </c>
      <c r="D171" s="33">
        <f>IF(D125*'Pre ISIC Split BObIC'!D$2&gt;0,D125*'Pre ISIC Split BObIC'!D$2,0)</f>
        <v>0</v>
      </c>
      <c r="E171">
        <f>IF(E125*'Pre ISIC Split BObIC'!E$2&gt;0,E125*'Pre ISIC Split BObIC'!E$2,0)</f>
        <v>0</v>
      </c>
      <c r="F171">
        <f>IF(F125*'Pre ISIC Split BObIC'!F$2&gt;0,F125*'Pre ISIC Split BObIC'!F$2,0)</f>
        <v>0</v>
      </c>
      <c r="G171">
        <f>IF(G125*'Pre ISIC Split BObIC'!G$2&gt;0,G125*'Pre ISIC Split BObIC'!G$2,0)</f>
        <v>0</v>
      </c>
      <c r="H171">
        <f>IF(H125*'Pre ISIC Split BObIC'!H$2&gt;0,H125*'Pre ISIC Split BObIC'!H$2,0)</f>
        <v>1.3724663186228522E+17</v>
      </c>
      <c r="I171">
        <f>IF(I125*'Pre ISIC Split BObIC'!I$2&gt;0,I125*'Pre ISIC Split BObIC'!I$2,0)</f>
        <v>0</v>
      </c>
      <c r="J171">
        <f>IF(J125*'Pre ISIC Split BObIC'!J$2&gt;0,J125*'Pre ISIC Split BObIC'!J$2,0)</f>
        <v>287531009173.69135</v>
      </c>
      <c r="K171">
        <f>IF(K125*'Pre ISIC Split BObIC'!K$2&gt;0,K125*'Pre ISIC Split BObIC'!K$2,0)</f>
        <v>1968815321937.6035</v>
      </c>
      <c r="L171" s="33">
        <f>IF(L125*'Pre ISIC Split BObIC'!L$2&gt;0,L125*'Pre ISIC Split BObIC'!L$2,0)</f>
        <v>3122172587912.873</v>
      </c>
      <c r="M171" s="33">
        <f>IF(M125*'Pre ISIC Split BObIC'!M$2&gt;0,M125*'Pre ISIC Split BObIC'!M$2,0)</f>
        <v>525818534043.03333</v>
      </c>
      <c r="N171">
        <f>IF(N125*'Pre ISIC Split BObIC'!N$2&gt;0,N125*'Pre ISIC Split BObIC'!N$2,0)</f>
        <v>0</v>
      </c>
      <c r="O171" s="33">
        <f>IF(O125*'Pre ISIC Split BObIC'!O$2&gt;0,O125*'Pre ISIC Split BObIC'!O$2,0)</f>
        <v>5549366779076.6348</v>
      </c>
      <c r="P171" s="33">
        <f>IF(P125*'Pre ISIC Split BObIC'!P$2&gt;0,P125*'Pre ISIC Split BObIC'!P$2,0)</f>
        <v>2715374378378.292</v>
      </c>
      <c r="Q171" s="33">
        <f>IF(Q125*'Pre ISIC Split BObIC'!Q$2&gt;0,Q125*'Pre ISIC Split BObIC'!Q$2,0)</f>
        <v>1454011324257.2539</v>
      </c>
      <c r="R171" s="33">
        <f>IF(R125*'Pre ISIC Split BObIC'!R$2&gt;0,R125*'Pre ISIC Split BObIC'!R$2,0)</f>
        <v>0</v>
      </c>
      <c r="S171">
        <f>IF(S125*'Pre ISIC Split BObIC'!S$2&gt;0,S125*'Pre ISIC Split BObIC'!S$2,0)</f>
        <v>633480937070803.13</v>
      </c>
      <c r="T171">
        <f>IF(T125*'Pre ISIC Split BObIC'!T$2&gt;0,T125*'Pre ISIC Split BObIC'!T$2,0)</f>
        <v>0</v>
      </c>
      <c r="U171">
        <f>IF(U125*'Pre ISIC Split BObIC'!U$2&gt;0,U125*'Pre ISIC Split BObIC'!U$2,0)</f>
        <v>2.846702287427296E+16</v>
      </c>
      <c r="V171">
        <f>IF(V125*'Pre ISIC Split BObIC'!V$2&gt;0,V125*'Pre ISIC Split BObIC'!V$2,0)</f>
        <v>18246097495836.688</v>
      </c>
      <c r="W171">
        <f>IF(W125*'Pre ISIC Split BObIC'!W$2&gt;0,W125*'Pre ISIC Split BObIC'!W$2,0)</f>
        <v>85537193306.975754</v>
      </c>
      <c r="X171">
        <f>IF(X125*'Pre ISIC Split BObIC'!X$2&gt;0,X125*'Pre ISIC Split BObIC'!X$2,0)</f>
        <v>6.9284870201617824E+16</v>
      </c>
      <c r="Y171">
        <f>IF(Y125*'Pre ISIC Split BObIC'!Y$2&gt;0,Y125*'Pre ISIC Split BObIC'!Y$2,0)</f>
        <v>0</v>
      </c>
      <c r="Z171" s="33">
        <f>IF(Z125*'Pre ISIC Split BObIC'!Z$2&gt;0,Z125*'Pre ISIC Split BObIC'!Z$2,0)</f>
        <v>0</v>
      </c>
      <c r="AA171" s="33">
        <f>IF(AA125*'Pre ISIC Split BObIC'!AA$2&gt;0,AA125*'Pre ISIC Split BObIC'!AA$2,0)</f>
        <v>0</v>
      </c>
      <c r="AB171" s="33">
        <f>IF(AB125*'Pre ISIC Split BObIC'!AB$2&gt;0,AB125*'Pre ISIC Split BObIC'!AB$2,0)</f>
        <v>0</v>
      </c>
      <c r="AC171">
        <f>IF(AC125*'Pre ISIC Split BObIC'!AC$2&gt;0,AC125*'Pre ISIC Split BObIC'!AC$2,0)</f>
        <v>0</v>
      </c>
      <c r="AD171">
        <f>IF(AD125*'Pre ISIC Split BObIC'!AD$2&gt;0,AD125*'Pre ISIC Split BObIC'!AD$2,0)</f>
        <v>0</v>
      </c>
      <c r="AE171">
        <f>IF(AE125*'Pre ISIC Split BObIC'!AE$2&gt;0,AE125*'Pre ISIC Split BObIC'!AE$2,0)</f>
        <v>0</v>
      </c>
      <c r="AF171">
        <f>IF(AF125*'Pre ISIC Split BObIC'!AF$2&gt;0,AF125*'Pre ISIC Split BObIC'!AF$2,0)</f>
        <v>55161955848.056526</v>
      </c>
      <c r="AG171">
        <f>IF(AG125*'Pre ISIC Split BObIC'!AG$2&gt;0,AG125*'Pre ISIC Split BObIC'!AG$2,0)</f>
        <v>10611241844.274792</v>
      </c>
      <c r="AH171">
        <f>IF(AH125*'Pre ISIC Split BObIC'!AH$2&gt;0,AH125*'Pre ISIC Split BObIC'!AH$2,0)</f>
        <v>0</v>
      </c>
      <c r="AI171">
        <f>IF(AI125*'Pre ISIC Split BObIC'!AI$2&gt;0,AI125*'Pre ISIC Split BObIC'!AI$2,0)</f>
        <v>0</v>
      </c>
      <c r="AJ171">
        <f>IF(AJ125*'Pre ISIC Split BObIC'!AJ$2&gt;0,AJ125*'Pre ISIC Split BObIC'!AJ$2,0)</f>
        <v>928805217830.0896</v>
      </c>
      <c r="AK171">
        <f>IF(AK125*'Pre ISIC Split BObIC'!AK$2&gt;0,AK125*'Pre ISIC Split BObIC'!AK$2,0)</f>
        <v>2066106317366.6572</v>
      </c>
      <c r="AL171">
        <f>IF(AL125*'Pre ISIC Split BObIC'!AL$2&gt;0,AL125*'Pre ISIC Split BObIC'!AL$2,0)</f>
        <v>245976992002.00464</v>
      </c>
      <c r="AM171">
        <f>IF(AM125*'Pre ISIC Split BObIC'!AM$2&gt;0,AM125*'Pre ISIC Split BObIC'!AM$2,0)</f>
        <v>2506388713163.0151</v>
      </c>
      <c r="AN171">
        <f>IF(AN125*'Pre ISIC Split BObIC'!AN$2&gt;0,AN125*'Pre ISIC Split BObIC'!AN$2,0)</f>
        <v>2634609864412.832</v>
      </c>
      <c r="AO171">
        <f>IF(AO125*'Pre ISIC Split BObIC'!AO$2&gt;0,AO125*'Pre ISIC Split BObIC'!AO$2,0)</f>
        <v>869530759459.0752</v>
      </c>
      <c r="AP171">
        <f>IF(AP125*'Pre ISIC Split BObIC'!AP$2&gt;0,AP125*'Pre ISIC Split BObIC'!AP$2,0)</f>
        <v>0</v>
      </c>
      <c r="AQ171">
        <f>IF(AQ125*'Pre ISIC Split BObIC'!AQ$2&gt;0,AQ125*'Pre ISIC Split BObIC'!AQ$2,0)</f>
        <v>0</v>
      </c>
    </row>
    <row r="172" spans="1:43">
      <c r="A172" t="s">
        <v>210</v>
      </c>
      <c r="B172">
        <f>IF(B126*'Pre ISIC Split BObIC'!B$2&gt;0,B126*'Pre ISIC Split BObIC'!B$2,0)</f>
        <v>522518048392.95978</v>
      </c>
      <c r="C172" s="33">
        <f>IF(C126*'Pre ISIC Split BObIC'!C$2&gt;0,C126*'Pre ISIC Split BObIC'!C$2,0)</f>
        <v>0</v>
      </c>
      <c r="D172" s="33">
        <f>IF(D126*'Pre ISIC Split BObIC'!D$2&gt;0,D126*'Pre ISIC Split BObIC'!D$2,0)</f>
        <v>1266052898829.78</v>
      </c>
      <c r="E172">
        <f>IF(E126*'Pre ISIC Split BObIC'!E$2&gt;0,E126*'Pre ISIC Split BObIC'!E$2,0)</f>
        <v>8177447442.4470921</v>
      </c>
      <c r="F172">
        <f>IF(F126*'Pre ISIC Split BObIC'!F$2&gt;0,F126*'Pre ISIC Split BObIC'!F$2,0)</f>
        <v>5642892774.9159174</v>
      </c>
      <c r="G172">
        <f>IF(G126*'Pre ISIC Split BObIC'!G$2&gt;0,G126*'Pre ISIC Split BObIC'!G$2,0)</f>
        <v>102780830911.53745</v>
      </c>
      <c r="H172">
        <f>IF(H126*'Pre ISIC Split BObIC'!H$2&gt;0,H126*'Pre ISIC Split BObIC'!H$2,0)</f>
        <v>0</v>
      </c>
      <c r="I172">
        <f>IF(I126*'Pre ISIC Split BObIC'!I$2&gt;0,I126*'Pre ISIC Split BObIC'!I$2,0)</f>
        <v>1073752243185677.8</v>
      </c>
      <c r="J172">
        <f>IF(J126*'Pre ISIC Split BObIC'!J$2&gt;0,J126*'Pre ISIC Split BObIC'!J$2,0)</f>
        <v>0</v>
      </c>
      <c r="K172">
        <f>IF(K126*'Pre ISIC Split BObIC'!K$2&gt;0,K126*'Pre ISIC Split BObIC'!K$2,0)</f>
        <v>0</v>
      </c>
      <c r="L172" s="33">
        <f>IF(L126*'Pre ISIC Split BObIC'!L$2&gt;0,L126*'Pre ISIC Split BObIC'!L$2,0)</f>
        <v>0</v>
      </c>
      <c r="M172" s="33">
        <f>IF(M126*'Pre ISIC Split BObIC'!M$2&gt;0,M126*'Pre ISIC Split BObIC'!M$2,0)</f>
        <v>0</v>
      </c>
      <c r="N172">
        <f>IF(N126*'Pre ISIC Split BObIC'!N$2&gt;0,N126*'Pre ISIC Split BObIC'!N$2,0)</f>
        <v>614118329629.35217</v>
      </c>
      <c r="O172" s="33">
        <f>IF(O126*'Pre ISIC Split BObIC'!O$2&gt;0,O126*'Pre ISIC Split BObIC'!O$2,0)</f>
        <v>0</v>
      </c>
      <c r="P172" s="33">
        <f>IF(P126*'Pre ISIC Split BObIC'!P$2&gt;0,P126*'Pre ISIC Split BObIC'!P$2,0)</f>
        <v>0</v>
      </c>
      <c r="Q172" s="33">
        <f>IF(Q126*'Pre ISIC Split BObIC'!Q$2&gt;0,Q126*'Pre ISIC Split BObIC'!Q$2,0)</f>
        <v>0</v>
      </c>
      <c r="R172" s="33">
        <f>IF(R126*'Pre ISIC Split BObIC'!R$2&gt;0,R126*'Pre ISIC Split BObIC'!R$2,0)</f>
        <v>1093704139108.8517</v>
      </c>
      <c r="S172">
        <f>IF(S126*'Pre ISIC Split BObIC'!S$2&gt;0,S126*'Pre ISIC Split BObIC'!S$2,0)</f>
        <v>0</v>
      </c>
      <c r="T172">
        <f>IF(T126*'Pre ISIC Split BObIC'!T$2&gt;0,T126*'Pre ISIC Split BObIC'!T$2,0)</f>
        <v>2.8798911927803645E+17</v>
      </c>
      <c r="U172">
        <f>IF(U126*'Pre ISIC Split BObIC'!U$2&gt;0,U126*'Pre ISIC Split BObIC'!U$2,0)</f>
        <v>0</v>
      </c>
      <c r="V172">
        <f>IF(V126*'Pre ISIC Split BObIC'!V$2&gt;0,V126*'Pre ISIC Split BObIC'!V$2,0)</f>
        <v>0</v>
      </c>
      <c r="W172">
        <f>IF(W126*'Pre ISIC Split BObIC'!W$2&gt;0,W126*'Pre ISIC Split BObIC'!W$2,0)</f>
        <v>0</v>
      </c>
      <c r="X172">
        <f>IF(X126*'Pre ISIC Split BObIC'!X$2&gt;0,X126*'Pre ISIC Split BObIC'!X$2,0)</f>
        <v>0</v>
      </c>
      <c r="Y172">
        <f>IF(Y126*'Pre ISIC Split BObIC'!Y$2&gt;0,Y126*'Pre ISIC Split BObIC'!Y$2,0)</f>
        <v>2.9851818078172828E+16</v>
      </c>
      <c r="Z172" s="33">
        <f>IF(Z126*'Pre ISIC Split BObIC'!Z$2&gt;0,Z126*'Pre ISIC Split BObIC'!Z$2,0)</f>
        <v>62658057381941.281</v>
      </c>
      <c r="AA172" s="33">
        <f>IF(AA126*'Pre ISIC Split BObIC'!AA$2&gt;0,AA126*'Pre ISIC Split BObIC'!AA$2,0)</f>
        <v>289116474442.83533</v>
      </c>
      <c r="AB172" s="33">
        <f>IF(AB126*'Pre ISIC Split BObIC'!AB$2&gt;0,AB126*'Pre ISIC Split BObIC'!AB$2,0)</f>
        <v>4860943274.9423332</v>
      </c>
      <c r="AC172">
        <f>IF(AC126*'Pre ISIC Split BObIC'!AC$2&gt;0,AC126*'Pre ISIC Split BObIC'!AC$2,0)</f>
        <v>145697384834.0593</v>
      </c>
      <c r="AD172">
        <f>IF(AD126*'Pre ISIC Split BObIC'!AD$2&gt;0,AD126*'Pre ISIC Split BObIC'!AD$2,0)</f>
        <v>42426033563.320702</v>
      </c>
      <c r="AE172">
        <f>IF(AE126*'Pre ISIC Split BObIC'!AE$2&gt;0,AE126*'Pre ISIC Split BObIC'!AE$2,0)</f>
        <v>1106312310611.6423</v>
      </c>
      <c r="AF172">
        <f>IF(AF126*'Pre ISIC Split BObIC'!AF$2&gt;0,AF126*'Pre ISIC Split BObIC'!AF$2,0)</f>
        <v>0</v>
      </c>
      <c r="AG172">
        <f>IF(AG126*'Pre ISIC Split BObIC'!AG$2&gt;0,AG126*'Pre ISIC Split BObIC'!AG$2,0)</f>
        <v>0</v>
      </c>
      <c r="AH172">
        <f>IF(AH126*'Pre ISIC Split BObIC'!AH$2&gt;0,AH126*'Pre ISIC Split BObIC'!AH$2,0)</f>
        <v>2958959868.8364573</v>
      </c>
      <c r="AI172">
        <f>IF(AI126*'Pre ISIC Split BObIC'!AI$2&gt;0,AI126*'Pre ISIC Split BObIC'!AI$2,0)</f>
        <v>792767795.47452474</v>
      </c>
      <c r="AJ172">
        <f>IF(AJ126*'Pre ISIC Split BObIC'!AJ$2&gt;0,AJ126*'Pre ISIC Split BObIC'!AJ$2,0)</f>
        <v>0</v>
      </c>
      <c r="AK172">
        <f>IF(AK126*'Pre ISIC Split BObIC'!AK$2&gt;0,AK126*'Pre ISIC Split BObIC'!AK$2,0)</f>
        <v>0</v>
      </c>
      <c r="AL172">
        <f>IF(AL126*'Pre ISIC Split BObIC'!AL$2&gt;0,AL126*'Pre ISIC Split BObIC'!AL$2,0)</f>
        <v>0</v>
      </c>
      <c r="AM172">
        <f>IF(AM126*'Pre ISIC Split BObIC'!AM$2&gt;0,AM126*'Pre ISIC Split BObIC'!AM$2,0)</f>
        <v>0</v>
      </c>
      <c r="AN172">
        <f>IF(AN126*'Pre ISIC Split BObIC'!AN$2&gt;0,AN126*'Pre ISIC Split BObIC'!AN$2,0)</f>
        <v>0</v>
      </c>
      <c r="AO172">
        <f>IF(AO126*'Pre ISIC Split BObIC'!AO$2&gt;0,AO126*'Pre ISIC Split BObIC'!AO$2,0)</f>
        <v>0</v>
      </c>
      <c r="AP172">
        <f>IF(AP126*'Pre ISIC Split BObIC'!AP$2&gt;0,AP126*'Pre ISIC Split BObIC'!AP$2,0)</f>
        <v>5268504196025.0137</v>
      </c>
      <c r="AQ172">
        <f>IF(AQ126*'Pre ISIC Split BObIC'!AQ$2&gt;0,AQ126*'Pre ISIC Split BObIC'!AQ$2,0)</f>
        <v>62283745.760991767</v>
      </c>
    </row>
    <row r="173" spans="1:43">
      <c r="A173" t="s">
        <v>217</v>
      </c>
      <c r="B173">
        <f>IF(B127*'Pre ISIC Split BObIC'!B$2&gt;0,B127*'Pre ISIC Split BObIC'!B$2,0)</f>
        <v>42285431400.540138</v>
      </c>
      <c r="C173" s="33">
        <f>IF(C127*'Pre ISIC Split BObIC'!C$2&gt;0,C127*'Pre ISIC Split BObIC'!C$2,0)</f>
        <v>0</v>
      </c>
      <c r="D173" s="33">
        <f>IF(D127*'Pre ISIC Split BObIC'!D$2&gt;0,D127*'Pre ISIC Split BObIC'!D$2,0)</f>
        <v>98431370041.74913</v>
      </c>
      <c r="E173">
        <f>IF(E127*'Pre ISIC Split BObIC'!E$2&gt;0,E127*'Pre ISIC Split BObIC'!E$2,0)</f>
        <v>612844170.66990852</v>
      </c>
      <c r="F173">
        <f>IF(F127*'Pre ISIC Split BObIC'!F$2&gt;0,F127*'Pre ISIC Split BObIC'!F$2,0)</f>
        <v>434673691.71180719</v>
      </c>
      <c r="G173">
        <f>IF(G127*'Pre ISIC Split BObIC'!G$2&gt;0,G127*'Pre ISIC Split BObIC'!G$2,0)</f>
        <v>11440283809.364222</v>
      </c>
      <c r="H173">
        <f>IF(H127*'Pre ISIC Split BObIC'!H$2&gt;0,H127*'Pre ISIC Split BObIC'!H$2,0)</f>
        <v>0</v>
      </c>
      <c r="I173">
        <f>IF(I127*'Pre ISIC Split BObIC'!I$2&gt;0,I127*'Pre ISIC Split BObIC'!I$2,0)</f>
        <v>85854990288999.969</v>
      </c>
      <c r="J173">
        <f>IF(J127*'Pre ISIC Split BObIC'!J$2&gt;0,J127*'Pre ISIC Split BObIC'!J$2,0)</f>
        <v>0</v>
      </c>
      <c r="K173">
        <f>IF(K127*'Pre ISIC Split BObIC'!K$2&gt;0,K127*'Pre ISIC Split BObIC'!K$2,0)</f>
        <v>0</v>
      </c>
      <c r="L173" s="33">
        <f>IF(L127*'Pre ISIC Split BObIC'!L$2&gt;0,L127*'Pre ISIC Split BObIC'!L$2,0)</f>
        <v>0</v>
      </c>
      <c r="M173" s="33">
        <f>IF(M127*'Pre ISIC Split BObIC'!M$2&gt;0,M127*'Pre ISIC Split BObIC'!M$2,0)</f>
        <v>0</v>
      </c>
      <c r="N173">
        <f>IF(N127*'Pre ISIC Split BObIC'!N$2&gt;0,N127*'Pre ISIC Split BObIC'!N$2,0)</f>
        <v>39992030664.029526</v>
      </c>
      <c r="O173" s="33">
        <f>IF(O127*'Pre ISIC Split BObIC'!O$2&gt;0,O127*'Pre ISIC Split BObIC'!O$2,0)</f>
        <v>0</v>
      </c>
      <c r="P173" s="33">
        <f>IF(P127*'Pre ISIC Split BObIC'!P$2&gt;0,P127*'Pre ISIC Split BObIC'!P$2,0)</f>
        <v>0</v>
      </c>
      <c r="Q173" s="33">
        <f>IF(Q127*'Pre ISIC Split BObIC'!Q$2&gt;0,Q127*'Pre ISIC Split BObIC'!Q$2,0)</f>
        <v>0</v>
      </c>
      <c r="R173" s="33">
        <f>IF(R127*'Pre ISIC Split BObIC'!R$2&gt;0,R127*'Pre ISIC Split BObIC'!R$2,0)</f>
        <v>91259912022.499603</v>
      </c>
      <c r="S173">
        <f>IF(S127*'Pre ISIC Split BObIC'!S$2&gt;0,S127*'Pre ISIC Split BObIC'!S$2,0)</f>
        <v>0</v>
      </c>
      <c r="T173">
        <f>IF(T127*'Pre ISIC Split BObIC'!T$2&gt;0,T127*'Pre ISIC Split BObIC'!T$2,0)</f>
        <v>2.260076574517422E+16</v>
      </c>
      <c r="U173">
        <f>IF(U127*'Pre ISIC Split BObIC'!U$2&gt;0,U127*'Pre ISIC Split BObIC'!U$2,0)</f>
        <v>0</v>
      </c>
      <c r="V173">
        <f>IF(V127*'Pre ISIC Split BObIC'!V$2&gt;0,V127*'Pre ISIC Split BObIC'!V$2,0)</f>
        <v>0</v>
      </c>
      <c r="W173">
        <f>IF(W127*'Pre ISIC Split BObIC'!W$2&gt;0,W127*'Pre ISIC Split BObIC'!W$2,0)</f>
        <v>0</v>
      </c>
      <c r="X173">
        <f>IF(X127*'Pre ISIC Split BObIC'!X$2&gt;0,X127*'Pre ISIC Split BObIC'!X$2,0)</f>
        <v>0</v>
      </c>
      <c r="Y173">
        <f>IF(Y127*'Pre ISIC Split BObIC'!Y$2&gt;0,Y127*'Pre ISIC Split BObIC'!Y$2,0)</f>
        <v>2328808088543362.5</v>
      </c>
      <c r="Z173" s="33">
        <f>IF(Z127*'Pre ISIC Split BObIC'!Z$2&gt;0,Z127*'Pre ISIC Split BObIC'!Z$2,0)</f>
        <v>4888507242981.2451</v>
      </c>
      <c r="AA173" s="33">
        <f>IF(AA127*'Pre ISIC Split BObIC'!AA$2&gt;0,AA127*'Pre ISIC Split BObIC'!AA$2,0)</f>
        <v>22590316855.571148</v>
      </c>
      <c r="AB173" s="33">
        <f>IF(AB127*'Pre ISIC Split BObIC'!AB$2&gt;0,AB127*'Pre ISIC Split BObIC'!AB$2,0)</f>
        <v>391461354.78308713</v>
      </c>
      <c r="AC173">
        <f>IF(AC127*'Pre ISIC Split BObIC'!AC$2&gt;0,AC127*'Pre ISIC Split BObIC'!AC$2,0)</f>
        <v>12142044702.781406</v>
      </c>
      <c r="AD173">
        <f>IF(AD127*'Pre ISIC Split BObIC'!AD$2&gt;0,AD127*'Pre ISIC Split BObIC'!AD$2,0)</f>
        <v>3792129944.7907357</v>
      </c>
      <c r="AE173">
        <f>IF(AE127*'Pre ISIC Split BObIC'!AE$2&gt;0,AE127*'Pre ISIC Split BObIC'!AE$2,0)</f>
        <v>88625177958.165359</v>
      </c>
      <c r="AF173">
        <f>IF(AF127*'Pre ISIC Split BObIC'!AF$2&gt;0,AF127*'Pre ISIC Split BObIC'!AF$2,0)</f>
        <v>0</v>
      </c>
      <c r="AG173">
        <f>IF(AG127*'Pre ISIC Split BObIC'!AG$2&gt;0,AG127*'Pre ISIC Split BObIC'!AG$2,0)</f>
        <v>54824334.095875412</v>
      </c>
      <c r="AH173">
        <f>IF(AH127*'Pre ISIC Split BObIC'!AH$2&gt;0,AH127*'Pre ISIC Split BObIC'!AH$2,0)</f>
        <v>189337684.65128663</v>
      </c>
      <c r="AI173">
        <f>IF(AI127*'Pre ISIC Split BObIC'!AI$2&gt;0,AI127*'Pre ISIC Split BObIC'!AI$2,0)</f>
        <v>47093588.329091117</v>
      </c>
      <c r="AJ173">
        <f>IF(AJ127*'Pre ISIC Split BObIC'!AJ$2&gt;0,AJ127*'Pre ISIC Split BObIC'!AJ$2,0)</f>
        <v>0</v>
      </c>
      <c r="AK173">
        <f>IF(AK127*'Pre ISIC Split BObIC'!AK$2&gt;0,AK127*'Pre ISIC Split BObIC'!AK$2,0)</f>
        <v>0</v>
      </c>
      <c r="AL173">
        <f>IF(AL127*'Pre ISIC Split BObIC'!AL$2&gt;0,AL127*'Pre ISIC Split BObIC'!AL$2,0)</f>
        <v>0</v>
      </c>
      <c r="AM173">
        <f>IF(AM127*'Pre ISIC Split BObIC'!AM$2&gt;0,AM127*'Pre ISIC Split BObIC'!AM$2,0)</f>
        <v>0</v>
      </c>
      <c r="AN173">
        <f>IF(AN127*'Pre ISIC Split BObIC'!AN$2&gt;0,AN127*'Pre ISIC Split BObIC'!AN$2,0)</f>
        <v>0</v>
      </c>
      <c r="AO173">
        <f>IF(AO127*'Pre ISIC Split BObIC'!AO$2&gt;0,AO127*'Pre ISIC Split BObIC'!AO$2,0)</f>
        <v>0</v>
      </c>
      <c r="AP173">
        <f>IF(AP127*'Pre ISIC Split BObIC'!AP$2&gt;0,AP127*'Pre ISIC Split BObIC'!AP$2,0)</f>
        <v>387479998794.33221</v>
      </c>
      <c r="AQ173">
        <f>IF(AQ127*'Pre ISIC Split BObIC'!AQ$2&gt;0,AQ127*'Pre ISIC Split BObIC'!AQ$2,0)</f>
        <v>5102354.5091012064</v>
      </c>
    </row>
    <row r="174" spans="1:43">
      <c r="A174" t="s">
        <v>221</v>
      </c>
      <c r="B174">
        <f>IF(B128*'Pre ISIC Split BObIC'!B$2&gt;0,B128*'Pre ISIC Split BObIC'!B$2,0)</f>
        <v>853326921745.87769</v>
      </c>
      <c r="C174" s="33">
        <f>IF(C128*'Pre ISIC Split BObIC'!C$2&gt;0,C128*'Pre ISIC Split BObIC'!C$2,0)</f>
        <v>0</v>
      </c>
      <c r="D174" s="33">
        <f>IF(D128*'Pre ISIC Split BObIC'!D$2&gt;0,D128*'Pre ISIC Split BObIC'!D$2,0)</f>
        <v>2080768630322.0225</v>
      </c>
      <c r="E174">
        <f>IF(E128*'Pre ISIC Split BObIC'!E$2&gt;0,E128*'Pre ISIC Split BObIC'!E$2,0)</f>
        <v>13438484351.168531</v>
      </c>
      <c r="F174">
        <f>IF(F128*'Pre ISIC Split BObIC'!F$2&gt;0,F128*'Pre ISIC Split BObIC'!F$2,0)</f>
        <v>9282202014.771862</v>
      </c>
      <c r="G174">
        <f>IF(G128*'Pre ISIC Split BObIC'!G$2&gt;0,G128*'Pre ISIC Split BObIC'!G$2,0)</f>
        <v>165687124206.69955</v>
      </c>
      <c r="H174">
        <f>IF(H128*'Pre ISIC Split BObIC'!H$2&gt;0,H128*'Pre ISIC Split BObIC'!H$2,0)</f>
        <v>0</v>
      </c>
      <c r="I174">
        <f>IF(I128*'Pre ISIC Split BObIC'!I$2&gt;0,I128*'Pre ISIC Split BObIC'!I$2,0)</f>
        <v>1761186572699102.5</v>
      </c>
      <c r="J174">
        <f>IF(J128*'Pre ISIC Split BObIC'!J$2&gt;0,J128*'Pre ISIC Split BObIC'!J$2,0)</f>
        <v>0</v>
      </c>
      <c r="K174">
        <f>IF(K128*'Pre ISIC Split BObIC'!K$2&gt;0,K128*'Pre ISIC Split BObIC'!K$2,0)</f>
        <v>0</v>
      </c>
      <c r="L174" s="33">
        <f>IF(L128*'Pre ISIC Split BObIC'!L$2&gt;0,L128*'Pre ISIC Split BObIC'!L$2,0)</f>
        <v>0</v>
      </c>
      <c r="M174" s="33">
        <f>IF(M128*'Pre ISIC Split BObIC'!M$2&gt;0,M128*'Pre ISIC Split BObIC'!M$2,0)</f>
        <v>0</v>
      </c>
      <c r="N174">
        <f>IF(N128*'Pre ISIC Split BObIC'!N$2&gt;0,N128*'Pre ISIC Split BObIC'!N$2,0)</f>
        <v>1031116576264.4276</v>
      </c>
      <c r="O174" s="33">
        <f>IF(O128*'Pre ISIC Split BObIC'!O$2&gt;0,O128*'Pre ISIC Split BObIC'!O$2,0)</f>
        <v>0</v>
      </c>
      <c r="P174" s="33">
        <f>IF(P128*'Pre ISIC Split BObIC'!P$2&gt;0,P128*'Pre ISIC Split BObIC'!P$2,0)</f>
        <v>0</v>
      </c>
      <c r="Q174" s="33">
        <f>IF(Q128*'Pre ISIC Split BObIC'!Q$2&gt;0,Q128*'Pre ISIC Split BObIC'!Q$2,0)</f>
        <v>0</v>
      </c>
      <c r="R174" s="33">
        <f>IF(R128*'Pre ISIC Split BObIC'!R$2&gt;0,R128*'Pre ISIC Split BObIC'!R$2,0)</f>
        <v>1787482050015.541</v>
      </c>
      <c r="S174">
        <f>IF(S128*'Pre ISIC Split BObIC'!S$2&gt;0,S128*'Pre ISIC Split BObIC'!S$2,0)</f>
        <v>0</v>
      </c>
      <c r="T174">
        <f>IF(T128*'Pre ISIC Split BObIC'!T$2&gt;0,T128*'Pre ISIC Split BObIC'!T$2,0)</f>
        <v>4.7288883205470266E+17</v>
      </c>
      <c r="U174">
        <f>IF(U128*'Pre ISIC Split BObIC'!U$2&gt;0,U128*'Pre ISIC Split BObIC'!U$2,0)</f>
        <v>0</v>
      </c>
      <c r="V174">
        <f>IF(V128*'Pre ISIC Split BObIC'!V$2&gt;0,V128*'Pre ISIC Split BObIC'!V$2,0)</f>
        <v>0</v>
      </c>
      <c r="W174">
        <f>IF(W128*'Pre ISIC Split BObIC'!W$2&gt;0,W128*'Pre ISIC Split BObIC'!W$2,0)</f>
        <v>0</v>
      </c>
      <c r="X174">
        <f>IF(X128*'Pre ISIC Split BObIC'!X$2&gt;0,X128*'Pre ISIC Split BObIC'!X$2,0)</f>
        <v>0</v>
      </c>
      <c r="Y174">
        <f>IF(Y128*'Pre ISIC Split BObIC'!Y$2&gt;0,Y128*'Pre ISIC Split BObIC'!Y$2,0)</f>
        <v>4.906033593866048E+16</v>
      </c>
      <c r="Z174" s="33">
        <f>IF(Z128*'Pre ISIC Split BObIC'!Z$2&gt;0,Z128*'Pre ISIC Split BObIC'!Z$2,0)</f>
        <v>102947033932297.44</v>
      </c>
      <c r="AA174" s="33">
        <f>IF(AA128*'Pre ISIC Split BObIC'!AA$2&gt;0,AA128*'Pre ISIC Split BObIC'!AA$2,0)</f>
        <v>474923167839.66187</v>
      </c>
      <c r="AB174" s="33">
        <f>IF(AB128*'Pre ISIC Split BObIC'!AB$2&gt;0,AB128*'Pre ISIC Split BObIC'!AB$2,0)</f>
        <v>7942262078.4721889</v>
      </c>
      <c r="AC174">
        <f>IF(AC128*'Pre ISIC Split BObIC'!AC$2&gt;0,AC128*'Pre ISIC Split BObIC'!AC$2,0)</f>
        <v>238736117781.92056</v>
      </c>
      <c r="AD174">
        <f>IF(AD128*'Pre ISIC Split BObIC'!AD$2&gt;0,AD128*'Pre ISIC Split BObIC'!AD$2,0)</f>
        <v>69111031321.17514</v>
      </c>
      <c r="AE174">
        <f>IF(AE128*'Pre ISIC Split BObIC'!AE$2&gt;0,AE128*'Pre ISIC Split BObIC'!AE$2,0)</f>
        <v>1807588982790.7678</v>
      </c>
      <c r="AF174">
        <f>IF(AF128*'Pre ISIC Split BObIC'!AF$2&gt;0,AF128*'Pre ISIC Split BObIC'!AF$2,0)</f>
        <v>0</v>
      </c>
      <c r="AG174">
        <f>IF(AG128*'Pre ISIC Split BObIC'!AG$2&gt;0,AG128*'Pre ISIC Split BObIC'!AG$2,0)</f>
        <v>0</v>
      </c>
      <c r="AH174">
        <f>IF(AH128*'Pre ISIC Split BObIC'!AH$2&gt;0,AH128*'Pre ISIC Split BObIC'!AH$2,0)</f>
        <v>5080402351.814599</v>
      </c>
      <c r="AI174">
        <f>IF(AI128*'Pre ISIC Split BObIC'!AI$2&gt;0,AI128*'Pre ISIC Split BObIC'!AI$2,0)</f>
        <v>1294949130.2174809</v>
      </c>
      <c r="AJ174">
        <f>IF(AJ128*'Pre ISIC Split BObIC'!AJ$2&gt;0,AJ128*'Pre ISIC Split BObIC'!AJ$2,0)</f>
        <v>0</v>
      </c>
      <c r="AK174">
        <f>IF(AK128*'Pre ISIC Split BObIC'!AK$2&gt;0,AK128*'Pre ISIC Split BObIC'!AK$2,0)</f>
        <v>0</v>
      </c>
      <c r="AL174">
        <f>IF(AL128*'Pre ISIC Split BObIC'!AL$2&gt;0,AL128*'Pre ISIC Split BObIC'!AL$2,0)</f>
        <v>0</v>
      </c>
      <c r="AM174">
        <f>IF(AM128*'Pre ISIC Split BObIC'!AM$2&gt;0,AM128*'Pre ISIC Split BObIC'!AM$2,0)</f>
        <v>0</v>
      </c>
      <c r="AN174">
        <f>IF(AN128*'Pre ISIC Split BObIC'!AN$2&gt;0,AN128*'Pre ISIC Split BObIC'!AN$2,0)</f>
        <v>0</v>
      </c>
      <c r="AO174">
        <f>IF(AO128*'Pre ISIC Split BObIC'!AO$2&gt;0,AO128*'Pre ISIC Split BObIC'!AO$2,0)</f>
        <v>0</v>
      </c>
      <c r="AP174">
        <f>IF(AP128*'Pre ISIC Split BObIC'!AP$2&gt;0,AP128*'Pre ISIC Split BObIC'!AP$2,0)</f>
        <v>8713597169692.8955</v>
      </c>
      <c r="AQ174">
        <f>IF(AQ128*'Pre ISIC Split BObIC'!AQ$2&gt;0,AQ128*'Pre ISIC Split BObIC'!AQ$2,0)</f>
        <v>102004341.32899798</v>
      </c>
    </row>
    <row r="175" spans="1:43">
      <c r="A175" t="s">
        <v>225</v>
      </c>
      <c r="B175">
        <f>IF(B129*'Pre ISIC Split BObIC'!B$2&gt;0,B129*'Pre ISIC Split BObIC'!B$2,0)</f>
        <v>105021364297.88503</v>
      </c>
      <c r="C175" s="33">
        <f>IF(C129*'Pre ISIC Split BObIC'!C$2&gt;0,C129*'Pre ISIC Split BObIC'!C$2,0)</f>
        <v>0</v>
      </c>
      <c r="D175" s="33">
        <f>IF(D129*'Pre ISIC Split BObIC'!D$2&gt;0,D129*'Pre ISIC Split BObIC'!D$2,0)</f>
        <v>254443341270.69687</v>
      </c>
      <c r="E175">
        <f>IF(E129*'Pre ISIC Split BObIC'!E$2&gt;0,E129*'Pre ISIC Split BObIC'!E$2,0)</f>
        <v>1651781593.9330482</v>
      </c>
      <c r="F175">
        <f>IF(F129*'Pre ISIC Split BObIC'!F$2&gt;0,F129*'Pre ISIC Split BObIC'!F$2,0)</f>
        <v>1130499493.4560978</v>
      </c>
      <c r="G175">
        <f>IF(G129*'Pre ISIC Split BObIC'!G$2&gt;0,G129*'Pre ISIC Split BObIC'!G$2,0)</f>
        <v>21758384564.245358</v>
      </c>
      <c r="H175">
        <f>IF(H129*'Pre ISIC Split BObIC'!H$2&gt;0,H129*'Pre ISIC Split BObIC'!H$2,0)</f>
        <v>0</v>
      </c>
      <c r="I175">
        <f>IF(I129*'Pre ISIC Split BObIC'!I$2&gt;0,I129*'Pre ISIC Split BObIC'!I$2,0)</f>
        <v>216429862129217.66</v>
      </c>
      <c r="J175">
        <f>IF(J129*'Pre ISIC Split BObIC'!J$2&gt;0,J129*'Pre ISIC Split BObIC'!J$2,0)</f>
        <v>0</v>
      </c>
      <c r="K175">
        <f>IF(K129*'Pre ISIC Split BObIC'!K$2&gt;0,K129*'Pre ISIC Split BObIC'!K$2,0)</f>
        <v>0</v>
      </c>
      <c r="L175" s="33">
        <f>IF(L129*'Pre ISIC Split BObIC'!L$2&gt;0,L129*'Pre ISIC Split BObIC'!L$2,0)</f>
        <v>0</v>
      </c>
      <c r="M175" s="33">
        <f>IF(M129*'Pre ISIC Split BObIC'!M$2&gt;0,M129*'Pre ISIC Split BObIC'!M$2,0)</f>
        <v>0</v>
      </c>
      <c r="N175">
        <f>IF(N129*'Pre ISIC Split BObIC'!N$2&gt;0,N129*'Pre ISIC Split BObIC'!N$2,0)</f>
        <v>121315198541.4843</v>
      </c>
      <c r="O175" s="33">
        <f>IF(O129*'Pre ISIC Split BObIC'!O$2&gt;0,O129*'Pre ISIC Split BObIC'!O$2,0)</f>
        <v>0</v>
      </c>
      <c r="P175" s="33">
        <f>IF(P129*'Pre ISIC Split BObIC'!P$2&gt;0,P129*'Pre ISIC Split BObIC'!P$2,0)</f>
        <v>0</v>
      </c>
      <c r="Q175" s="33">
        <f>IF(Q129*'Pre ISIC Split BObIC'!Q$2&gt;0,Q129*'Pre ISIC Split BObIC'!Q$2,0)</f>
        <v>0</v>
      </c>
      <c r="R175" s="33">
        <f>IF(R129*'Pre ISIC Split BObIC'!R$2&gt;0,R129*'Pre ISIC Split BObIC'!R$2,0)</f>
        <v>221479427988.2691</v>
      </c>
      <c r="S175">
        <f>IF(S129*'Pre ISIC Split BObIC'!S$2&gt;0,S129*'Pre ISIC Split BObIC'!S$2,0)</f>
        <v>0</v>
      </c>
      <c r="T175">
        <f>IF(T129*'Pre ISIC Split BObIC'!T$2&gt;0,T129*'Pre ISIC Split BObIC'!T$2,0)</f>
        <v>5.79282127503232E+16</v>
      </c>
      <c r="U175">
        <f>IF(U129*'Pre ISIC Split BObIC'!U$2&gt;0,U129*'Pre ISIC Split BObIC'!U$2,0)</f>
        <v>0</v>
      </c>
      <c r="V175">
        <f>IF(V129*'Pre ISIC Split BObIC'!V$2&gt;0,V129*'Pre ISIC Split BObIC'!V$2,0)</f>
        <v>0</v>
      </c>
      <c r="W175">
        <f>IF(W129*'Pre ISIC Split BObIC'!W$2&gt;0,W129*'Pre ISIC Split BObIC'!W$2,0)</f>
        <v>0</v>
      </c>
      <c r="X175">
        <f>IF(X129*'Pre ISIC Split BObIC'!X$2&gt;0,X129*'Pre ISIC Split BObIC'!X$2,0)</f>
        <v>0</v>
      </c>
      <c r="Y175">
        <f>IF(Y129*'Pre ISIC Split BObIC'!Y$2&gt;0,Y129*'Pre ISIC Split BObIC'!Y$2,0)</f>
        <v>6002607880440644</v>
      </c>
      <c r="Z175" s="33">
        <f>IF(Z129*'Pre ISIC Split BObIC'!Z$2&gt;0,Z129*'Pre ISIC Split BObIC'!Z$2,0)</f>
        <v>12596700673293.895</v>
      </c>
      <c r="AA175" s="33">
        <f>IF(AA129*'Pre ISIC Split BObIC'!AA$2&gt;0,AA129*'Pre ISIC Split BObIC'!AA$2,0)</f>
        <v>58131564893.328674</v>
      </c>
      <c r="AB175" s="33">
        <f>IF(AB129*'Pre ISIC Split BObIC'!AB$2&gt;0,AB129*'Pre ISIC Split BObIC'!AB$2,0)</f>
        <v>982152509.56181455</v>
      </c>
      <c r="AC175">
        <f>IF(AC129*'Pre ISIC Split BObIC'!AC$2&gt;0,AC129*'Pre ISIC Split BObIC'!AC$2,0)</f>
        <v>29445404423.434132</v>
      </c>
      <c r="AD175">
        <f>IF(AD129*'Pre ISIC Split BObIC'!AD$2&gt;0,AD129*'Pre ISIC Split BObIC'!AD$2,0)</f>
        <v>8464163545.6573257</v>
      </c>
      <c r="AE175">
        <f>IF(AE129*'Pre ISIC Split BObIC'!AE$2&gt;0,AE129*'Pre ISIC Split BObIC'!AE$2,0)</f>
        <v>222014861725.03503</v>
      </c>
      <c r="AF175">
        <f>IF(AF129*'Pre ISIC Split BObIC'!AF$2&gt;0,AF129*'Pre ISIC Split BObIC'!AF$2,0)</f>
        <v>0</v>
      </c>
      <c r="AG175">
        <f>IF(AG129*'Pre ISIC Split BObIC'!AG$2&gt;0,AG129*'Pre ISIC Split BObIC'!AG$2,0)</f>
        <v>0</v>
      </c>
      <c r="AH175">
        <f>IF(AH129*'Pre ISIC Split BObIC'!AH$2&gt;0,AH129*'Pre ISIC Split BObIC'!AH$2,0)</f>
        <v>591370172.04239035</v>
      </c>
      <c r="AI175">
        <f>IF(AI129*'Pre ISIC Split BObIC'!AI$2&gt;0,AI129*'Pre ISIC Split BObIC'!AI$2,0)</f>
        <v>162192918.25433117</v>
      </c>
      <c r="AJ175">
        <f>IF(AJ129*'Pre ISIC Split BObIC'!AJ$2&gt;0,AJ129*'Pre ISIC Split BObIC'!AJ$2,0)</f>
        <v>0</v>
      </c>
      <c r="AK175">
        <f>IF(AK129*'Pre ISIC Split BObIC'!AK$2&gt;0,AK129*'Pre ISIC Split BObIC'!AK$2,0)</f>
        <v>0</v>
      </c>
      <c r="AL175">
        <f>IF(AL129*'Pre ISIC Split BObIC'!AL$2&gt;0,AL129*'Pre ISIC Split BObIC'!AL$2,0)</f>
        <v>0</v>
      </c>
      <c r="AM175">
        <f>IF(AM129*'Pre ISIC Split BObIC'!AM$2&gt;0,AM129*'Pre ISIC Split BObIC'!AM$2,0)</f>
        <v>0</v>
      </c>
      <c r="AN175">
        <f>IF(AN129*'Pre ISIC Split BObIC'!AN$2&gt;0,AN129*'Pre ISIC Split BObIC'!AN$2,0)</f>
        <v>0</v>
      </c>
      <c r="AO175">
        <f>IF(AO129*'Pre ISIC Split BObIC'!AO$2&gt;0,AO129*'Pre ISIC Split BObIC'!AO$2,0)</f>
        <v>0</v>
      </c>
      <c r="AP175">
        <f>IF(AP129*'Pre ISIC Split BObIC'!AP$2&gt;0,AP129*'Pre ISIC Split BObIC'!AP$2,0)</f>
        <v>1054162171648.7229</v>
      </c>
      <c r="AQ175">
        <f>IF(AQ129*'Pre ISIC Split BObIC'!AQ$2&gt;0,AQ129*'Pre ISIC Split BObIC'!AQ$2,0)</f>
        <v>12587871.79828411</v>
      </c>
    </row>
    <row r="176" spans="1:43">
      <c r="A176" t="s">
        <v>229</v>
      </c>
      <c r="B176">
        <f>IF(B130*'Pre ISIC Split BObIC'!B$2&gt;0,B130*'Pre ISIC Split BObIC'!B$2,0)</f>
        <v>0</v>
      </c>
      <c r="C176" s="33">
        <f>IF(C130*'Pre ISIC Split BObIC'!C$2&gt;0,C130*'Pre ISIC Split BObIC'!C$2,0)</f>
        <v>12267140487.152575</v>
      </c>
      <c r="D176" s="33">
        <f>IF(D130*'Pre ISIC Split BObIC'!D$2&gt;0,D130*'Pre ISIC Split BObIC'!D$2,0)</f>
        <v>0</v>
      </c>
      <c r="E176">
        <f>IF(E130*'Pre ISIC Split BObIC'!E$2&gt;0,E130*'Pre ISIC Split BObIC'!E$2,0)</f>
        <v>0</v>
      </c>
      <c r="F176">
        <f>IF(F130*'Pre ISIC Split BObIC'!F$2&gt;0,F130*'Pre ISIC Split BObIC'!F$2,0)</f>
        <v>0</v>
      </c>
      <c r="G176">
        <f>IF(G130*'Pre ISIC Split BObIC'!G$2&gt;0,G130*'Pre ISIC Split BObIC'!G$2,0)</f>
        <v>0</v>
      </c>
      <c r="H176">
        <f>IF(H130*'Pre ISIC Split BObIC'!H$2&gt;0,H130*'Pre ISIC Split BObIC'!H$2,0)</f>
        <v>1.3622254544527572E+16</v>
      </c>
      <c r="I176">
        <f>IF(I130*'Pre ISIC Split BObIC'!I$2&gt;0,I130*'Pre ISIC Split BObIC'!I$2,0)</f>
        <v>0</v>
      </c>
      <c r="J176">
        <f>IF(J130*'Pre ISIC Split BObIC'!J$2&gt;0,J130*'Pre ISIC Split BObIC'!J$2,0)</f>
        <v>28408338795.118668</v>
      </c>
      <c r="K176">
        <f>IF(K130*'Pre ISIC Split BObIC'!K$2&gt;0,K130*'Pre ISIC Split BObIC'!K$2,0)</f>
        <v>194943810879.80829</v>
      </c>
      <c r="L176" s="33">
        <f>IF(L130*'Pre ISIC Split BObIC'!L$2&gt;0,L130*'Pre ISIC Split BObIC'!L$2,0)</f>
        <v>310622253785.44037</v>
      </c>
      <c r="M176" s="33">
        <f>IF(M130*'Pre ISIC Split BObIC'!M$2&gt;0,M130*'Pre ISIC Split BObIC'!M$2,0)</f>
        <v>52228784185.097229</v>
      </c>
      <c r="N176">
        <f>IF(N130*'Pre ISIC Split BObIC'!N$2&gt;0,N130*'Pre ISIC Split BObIC'!N$2,0)</f>
        <v>0</v>
      </c>
      <c r="O176" s="33">
        <f>IF(O130*'Pre ISIC Split BObIC'!O$2&gt;0,O130*'Pre ISIC Split BObIC'!O$2,0)</f>
        <v>545226116255.57214</v>
      </c>
      <c r="P176" s="33">
        <f>IF(P130*'Pre ISIC Split BObIC'!P$2&gt;0,P130*'Pre ISIC Split BObIC'!P$2,0)</f>
        <v>267128656214.96643</v>
      </c>
      <c r="Q176" s="33">
        <f>IF(Q130*'Pre ISIC Split BObIC'!Q$2&gt;0,Q130*'Pre ISIC Split BObIC'!Q$2,0)</f>
        <v>146514274599.36075</v>
      </c>
      <c r="R176" s="33">
        <f>IF(R130*'Pre ISIC Split BObIC'!R$2&gt;0,R130*'Pre ISIC Split BObIC'!R$2,0)</f>
        <v>0</v>
      </c>
      <c r="S176">
        <f>IF(S130*'Pre ISIC Split BObIC'!S$2&gt;0,S130*'Pre ISIC Split BObIC'!S$2,0)</f>
        <v>62379860284796.758</v>
      </c>
      <c r="T176">
        <f>IF(T130*'Pre ISIC Split BObIC'!T$2&gt;0,T130*'Pre ISIC Split BObIC'!T$2,0)</f>
        <v>0</v>
      </c>
      <c r="U176">
        <f>IF(U130*'Pre ISIC Split BObIC'!U$2&gt;0,U130*'Pre ISIC Split BObIC'!U$2,0)</f>
        <v>2819752497247371</v>
      </c>
      <c r="V176">
        <f>IF(V130*'Pre ISIC Split BObIC'!V$2&gt;0,V130*'Pre ISIC Split BObIC'!V$2,0)</f>
        <v>6049965554221.8574</v>
      </c>
      <c r="W176">
        <f>IF(W130*'Pre ISIC Split BObIC'!W$2&gt;0,W130*'Pre ISIC Split BObIC'!W$2,0)</f>
        <v>6124873190.7796698</v>
      </c>
      <c r="X176">
        <f>IF(X130*'Pre ISIC Split BObIC'!X$2&gt;0,X130*'Pre ISIC Split BObIC'!X$2,0)</f>
        <v>6876427595005558</v>
      </c>
      <c r="Y176">
        <f>IF(Y130*'Pre ISIC Split BObIC'!Y$2&gt;0,Y130*'Pre ISIC Split BObIC'!Y$2,0)</f>
        <v>0</v>
      </c>
      <c r="Z176" s="33">
        <f>IF(Z130*'Pre ISIC Split BObIC'!Z$2&gt;0,Z130*'Pre ISIC Split BObIC'!Z$2,0)</f>
        <v>0</v>
      </c>
      <c r="AA176" s="33">
        <f>IF(AA130*'Pre ISIC Split BObIC'!AA$2&gt;0,AA130*'Pre ISIC Split BObIC'!AA$2,0)</f>
        <v>0</v>
      </c>
      <c r="AB176" s="33">
        <f>IF(AB130*'Pre ISIC Split BObIC'!AB$2&gt;0,AB130*'Pre ISIC Split BObIC'!AB$2,0)</f>
        <v>0</v>
      </c>
      <c r="AC176">
        <f>IF(AC130*'Pre ISIC Split BObIC'!AC$2&gt;0,AC130*'Pre ISIC Split BObIC'!AC$2,0)</f>
        <v>0</v>
      </c>
      <c r="AD176">
        <f>IF(AD130*'Pre ISIC Split BObIC'!AD$2&gt;0,AD130*'Pre ISIC Split BObIC'!AD$2,0)</f>
        <v>0</v>
      </c>
      <c r="AE176">
        <f>IF(AE130*'Pre ISIC Split BObIC'!AE$2&gt;0,AE130*'Pre ISIC Split BObIC'!AE$2,0)</f>
        <v>0</v>
      </c>
      <c r="AF176">
        <f>IF(AF130*'Pre ISIC Split BObIC'!AF$2&gt;0,AF130*'Pre ISIC Split BObIC'!AF$2,0)</f>
        <v>5604260980.0732212</v>
      </c>
      <c r="AG176">
        <f>IF(AG130*'Pre ISIC Split BObIC'!AG$2&gt;0,AG130*'Pre ISIC Split BObIC'!AG$2,0)</f>
        <v>1103854732.6494968</v>
      </c>
      <c r="AH176">
        <f>IF(AH130*'Pre ISIC Split BObIC'!AH$2&gt;0,AH130*'Pre ISIC Split BObIC'!AH$2,0)</f>
        <v>0</v>
      </c>
      <c r="AI176">
        <f>IF(AI130*'Pre ISIC Split BObIC'!AI$2&gt;0,AI130*'Pre ISIC Split BObIC'!AI$2,0)</f>
        <v>0</v>
      </c>
      <c r="AJ176">
        <f>IF(AJ130*'Pre ISIC Split BObIC'!AJ$2&gt;0,AJ130*'Pre ISIC Split BObIC'!AJ$2,0)</f>
        <v>97734764396.606293</v>
      </c>
      <c r="AK176">
        <f>IF(AK130*'Pre ISIC Split BObIC'!AK$2&gt;0,AK130*'Pre ISIC Split BObIC'!AK$2,0)</f>
        <v>206110086588.14597</v>
      </c>
      <c r="AL176">
        <f>IF(AL130*'Pre ISIC Split BObIC'!AL$2&gt;0,AL130*'Pre ISIC Split BObIC'!AL$2,0)</f>
        <v>23473902199.289841</v>
      </c>
      <c r="AM176">
        <f>IF(AM130*'Pre ISIC Split BObIC'!AM$2&gt;0,AM130*'Pre ISIC Split BObIC'!AM$2,0)</f>
        <v>250017226998.63608</v>
      </c>
      <c r="AN176">
        <f>IF(AN130*'Pre ISIC Split BObIC'!AN$2&gt;0,AN130*'Pre ISIC Split BObIC'!AN$2,0)</f>
        <v>261336397934.94931</v>
      </c>
      <c r="AO176">
        <f>IF(AO130*'Pre ISIC Split BObIC'!AO$2&gt;0,AO130*'Pre ISIC Split BObIC'!AO$2,0)</f>
        <v>86289155668.972916</v>
      </c>
      <c r="AP176">
        <f>IF(AP130*'Pre ISIC Split BObIC'!AP$2&gt;0,AP130*'Pre ISIC Split BObIC'!AP$2,0)</f>
        <v>0</v>
      </c>
      <c r="AQ176">
        <f>IF(AQ130*'Pre ISIC Split BObIC'!AQ$2&gt;0,AQ130*'Pre ISIC Split BObIC'!AQ$2,0)</f>
        <v>0</v>
      </c>
    </row>
    <row r="177" spans="1:43">
      <c r="A177" t="s">
        <v>233</v>
      </c>
      <c r="B177">
        <f>IF(B131*'Pre ISIC Split BObIC'!B$2&gt;0,B131*'Pre ISIC Split BObIC'!B$2,0)</f>
        <v>68468309955.178139</v>
      </c>
      <c r="C177" s="33">
        <f>IF(C131*'Pre ISIC Split BObIC'!C$2&gt;0,C131*'Pre ISIC Split BObIC'!C$2,0)</f>
        <v>0</v>
      </c>
      <c r="D177" s="33">
        <f>IF(D131*'Pre ISIC Split BObIC'!D$2&gt;0,D131*'Pre ISIC Split BObIC'!D$2,0)</f>
        <v>161864410649.1391</v>
      </c>
      <c r="E177">
        <f>IF(E131*'Pre ISIC Split BObIC'!E$2&gt;0,E131*'Pre ISIC Split BObIC'!E$2,0)</f>
        <v>1085195553.3822296</v>
      </c>
      <c r="F177">
        <f>IF(F131*'Pre ISIC Split BObIC'!F$2&gt;0,F131*'Pre ISIC Split BObIC'!F$2,0)</f>
        <v>765865607.71179652</v>
      </c>
      <c r="G177">
        <f>IF(G131*'Pre ISIC Split BObIC'!G$2&gt;0,G131*'Pre ISIC Split BObIC'!G$2,0)</f>
        <v>11915654361.320505</v>
      </c>
      <c r="H177">
        <f>IF(H131*'Pre ISIC Split BObIC'!H$2&gt;0,H131*'Pre ISIC Split BObIC'!H$2,0)</f>
        <v>0</v>
      </c>
      <c r="I177">
        <f>IF(I131*'Pre ISIC Split BObIC'!I$2&gt;0,I131*'Pre ISIC Split BObIC'!I$2,0)</f>
        <v>136435491648156.14</v>
      </c>
      <c r="J177">
        <f>IF(J131*'Pre ISIC Split BObIC'!J$2&gt;0,J131*'Pre ISIC Split BObIC'!J$2,0)</f>
        <v>0</v>
      </c>
      <c r="K177">
        <f>IF(K131*'Pre ISIC Split BObIC'!K$2&gt;0,K131*'Pre ISIC Split BObIC'!K$2,0)</f>
        <v>0</v>
      </c>
      <c r="L177" s="33">
        <f>IF(L131*'Pre ISIC Split BObIC'!L$2&gt;0,L131*'Pre ISIC Split BObIC'!L$2,0)</f>
        <v>0</v>
      </c>
      <c r="M177" s="33">
        <f>IF(M131*'Pre ISIC Split BObIC'!M$2&gt;0,M131*'Pre ISIC Split BObIC'!M$2,0)</f>
        <v>0</v>
      </c>
      <c r="N177">
        <f>IF(N131*'Pre ISIC Split BObIC'!N$2&gt;0,N131*'Pre ISIC Split BObIC'!N$2,0)</f>
        <v>112524788718.38489</v>
      </c>
      <c r="O177" s="33">
        <f>IF(O131*'Pre ISIC Split BObIC'!O$2&gt;0,O131*'Pre ISIC Split BObIC'!O$2,0)</f>
        <v>0</v>
      </c>
      <c r="P177" s="33">
        <f>IF(P131*'Pre ISIC Split BObIC'!P$2&gt;0,P131*'Pre ISIC Split BObIC'!P$2,0)</f>
        <v>0</v>
      </c>
      <c r="Q177" s="33">
        <f>IF(Q131*'Pre ISIC Split BObIC'!Q$2&gt;0,Q131*'Pre ISIC Split BObIC'!Q$2,0)</f>
        <v>0</v>
      </c>
      <c r="R177" s="33">
        <f>IF(R131*'Pre ISIC Split BObIC'!R$2&gt;0,R131*'Pre ISIC Split BObIC'!R$2,0)</f>
        <v>132508722956.05386</v>
      </c>
      <c r="S177">
        <f>IF(S131*'Pre ISIC Split BObIC'!S$2&gt;0,S131*'Pre ISIC Split BObIC'!S$2,0)</f>
        <v>0</v>
      </c>
      <c r="T177">
        <f>IF(T131*'Pre ISIC Split BObIC'!T$2&gt;0,T131*'Pre ISIC Split BObIC'!T$2,0)</f>
        <v>3.6687710971855016E+16</v>
      </c>
      <c r="U177">
        <f>IF(U131*'Pre ISIC Split BObIC'!U$2&gt;0,U131*'Pre ISIC Split BObIC'!U$2,0)</f>
        <v>0</v>
      </c>
      <c r="V177">
        <f>IF(V131*'Pre ISIC Split BObIC'!V$2&gt;0,V131*'Pre ISIC Split BObIC'!V$2,0)</f>
        <v>30025060115940.918</v>
      </c>
      <c r="W177">
        <f>IF(W131*'Pre ISIC Split BObIC'!W$2&gt;0,W131*'Pre ISIC Split BObIC'!W$2,0)</f>
        <v>0</v>
      </c>
      <c r="X177">
        <f>IF(X131*'Pre ISIC Split BObIC'!X$2&gt;0,X131*'Pre ISIC Split BObIC'!X$2,0)</f>
        <v>0</v>
      </c>
      <c r="Y177">
        <f>IF(Y131*'Pre ISIC Split BObIC'!Y$2&gt;0,Y131*'Pre ISIC Split BObIC'!Y$2,0)</f>
        <v>3802557740744371.5</v>
      </c>
      <c r="Z177" s="33">
        <f>IF(Z131*'Pre ISIC Split BObIC'!Z$2&gt;0,Z131*'Pre ISIC Split BObIC'!Z$2,0)</f>
        <v>8004994392845.0371</v>
      </c>
      <c r="AA177" s="33">
        <f>IF(AA131*'Pre ISIC Split BObIC'!AA$2&gt;0,AA131*'Pre ISIC Split BObIC'!AA$2,0)</f>
        <v>36854223996.746071</v>
      </c>
      <c r="AB177" s="33">
        <f>IF(AB131*'Pre ISIC Split BObIC'!AB$2&gt;0,AB131*'Pre ISIC Split BObIC'!AB$2,0)</f>
        <v>592833020.58253932</v>
      </c>
      <c r="AC177">
        <f>IF(AC131*'Pre ISIC Split BObIC'!AC$2&gt;0,AC131*'Pre ISIC Split BObIC'!AC$2,0)</f>
        <v>18489346201.939968</v>
      </c>
      <c r="AD177">
        <f>IF(AD131*'Pre ISIC Split BObIC'!AD$2&gt;0,AD131*'Pre ISIC Split BObIC'!AD$2,0)</f>
        <v>8387156224.4573603</v>
      </c>
      <c r="AE177">
        <f>IF(AE131*'Pre ISIC Split BObIC'!AE$2&gt;0,AE131*'Pre ISIC Split BObIC'!AE$2,0)</f>
        <v>146133944299.09378</v>
      </c>
      <c r="AF177">
        <f>IF(AF131*'Pre ISIC Split BObIC'!AF$2&gt;0,AF131*'Pre ISIC Split BObIC'!AF$2,0)</f>
        <v>0</v>
      </c>
      <c r="AG177">
        <f>IF(AG131*'Pre ISIC Split BObIC'!AG$2&gt;0,AG131*'Pre ISIC Split BObIC'!AG$2,0)</f>
        <v>296499140.03268403</v>
      </c>
      <c r="AH177">
        <f>IF(AH131*'Pre ISIC Split BObIC'!AH$2&gt;0,AH131*'Pre ISIC Split BObIC'!AH$2,0)</f>
        <v>1550156158.1292806</v>
      </c>
      <c r="AI177">
        <f>IF(AI131*'Pre ISIC Split BObIC'!AI$2&gt;0,AI131*'Pre ISIC Split BObIC'!AI$2,0)</f>
        <v>342020086.05166835</v>
      </c>
      <c r="AJ177">
        <f>IF(AJ131*'Pre ISIC Split BObIC'!AJ$2&gt;0,AJ131*'Pre ISIC Split BObIC'!AJ$2,0)</f>
        <v>0</v>
      </c>
      <c r="AK177">
        <f>IF(AK131*'Pre ISIC Split BObIC'!AK$2&gt;0,AK131*'Pre ISIC Split BObIC'!AK$2,0)</f>
        <v>0</v>
      </c>
      <c r="AL177">
        <f>IF(AL131*'Pre ISIC Split BObIC'!AL$2&gt;0,AL131*'Pre ISIC Split BObIC'!AL$2,0)</f>
        <v>0</v>
      </c>
      <c r="AM177">
        <f>IF(AM131*'Pre ISIC Split BObIC'!AM$2&gt;0,AM131*'Pre ISIC Split BObIC'!AM$2,0)</f>
        <v>0</v>
      </c>
      <c r="AN177">
        <f>IF(AN131*'Pre ISIC Split BObIC'!AN$2&gt;0,AN131*'Pre ISIC Split BObIC'!AN$2,0)</f>
        <v>0</v>
      </c>
      <c r="AO177">
        <f>IF(AO131*'Pre ISIC Split BObIC'!AO$2&gt;0,AO131*'Pre ISIC Split BObIC'!AO$2,0)</f>
        <v>0</v>
      </c>
      <c r="AP177">
        <f>IF(AP131*'Pre ISIC Split BObIC'!AP$2&gt;0,AP131*'Pre ISIC Split BObIC'!AP$2,0)</f>
        <v>692695015968.79504</v>
      </c>
      <c r="AQ177">
        <f>IF(AQ131*'Pre ISIC Split BObIC'!AQ$2&gt;0,AQ131*'Pre ISIC Split BObIC'!AQ$2,0)</f>
        <v>7907141.6624644427</v>
      </c>
    </row>
    <row r="178" spans="1:43">
      <c r="A178" t="s">
        <v>240</v>
      </c>
      <c r="B178">
        <f>IF(B132*'Pre ISIC Split BObIC'!B$2&gt;0,B132*'Pre ISIC Split BObIC'!B$2,0)</f>
        <v>1228008241240.676</v>
      </c>
      <c r="C178" s="33">
        <f>IF(C132*'Pre ISIC Split BObIC'!C$2&gt;0,C132*'Pre ISIC Split BObIC'!C$2,0)</f>
        <v>0</v>
      </c>
      <c r="D178" s="33">
        <f>IF(D132*'Pre ISIC Split BObIC'!D$2&gt;0,D132*'Pre ISIC Split BObIC'!D$2,0)</f>
        <v>2999385800165.2739</v>
      </c>
      <c r="E178">
        <f>IF(E132*'Pre ISIC Split BObIC'!E$2&gt;0,E132*'Pre ISIC Split BObIC'!E$2,0)</f>
        <v>19302979875.111504</v>
      </c>
      <c r="F178">
        <f>IF(F132*'Pre ISIC Split BObIC'!F$2&gt;0,F132*'Pre ISIC Split BObIC'!F$2,0)</f>
        <v>13353201894.392096</v>
      </c>
      <c r="G178">
        <f>IF(G132*'Pre ISIC Split BObIC'!G$2&gt;0,G132*'Pre ISIC Split BObIC'!G$2,0)</f>
        <v>239120920788.21109</v>
      </c>
      <c r="H178">
        <f>IF(H132*'Pre ISIC Split BObIC'!H$2&gt;0,H132*'Pre ISIC Split BObIC'!H$2,0)</f>
        <v>0</v>
      </c>
      <c r="I178">
        <f>IF(I132*'Pre ISIC Split BObIC'!I$2&gt;0,I132*'Pre ISIC Split BObIC'!I$2,0)</f>
        <v>2537093001255153</v>
      </c>
      <c r="J178">
        <f>IF(J132*'Pre ISIC Split BObIC'!J$2&gt;0,J132*'Pre ISIC Split BObIC'!J$2,0)</f>
        <v>0</v>
      </c>
      <c r="K178">
        <f>IF(K132*'Pre ISIC Split BObIC'!K$2&gt;0,K132*'Pre ISIC Split BObIC'!K$2,0)</f>
        <v>0</v>
      </c>
      <c r="L178" s="33">
        <f>IF(L132*'Pre ISIC Split BObIC'!L$2&gt;0,L132*'Pre ISIC Split BObIC'!L$2,0)</f>
        <v>0</v>
      </c>
      <c r="M178" s="33">
        <f>IF(M132*'Pre ISIC Split BObIC'!M$2&gt;0,M132*'Pre ISIC Split BObIC'!M$2,0)</f>
        <v>0</v>
      </c>
      <c r="N178">
        <f>IF(N132*'Pre ISIC Split BObIC'!N$2&gt;0,N132*'Pre ISIC Split BObIC'!N$2,0)</f>
        <v>1485489904587.6499</v>
      </c>
      <c r="O178" s="33">
        <f>IF(O132*'Pre ISIC Split BObIC'!O$2&gt;0,O132*'Pre ISIC Split BObIC'!O$2,0)</f>
        <v>0</v>
      </c>
      <c r="P178" s="33">
        <f>IF(P132*'Pre ISIC Split BObIC'!P$2&gt;0,P132*'Pre ISIC Split BObIC'!P$2,0)</f>
        <v>0</v>
      </c>
      <c r="Q178" s="33">
        <f>IF(Q132*'Pre ISIC Split BObIC'!Q$2&gt;0,Q132*'Pre ISIC Split BObIC'!Q$2,0)</f>
        <v>0</v>
      </c>
      <c r="R178" s="33">
        <f>IF(R132*'Pre ISIC Split BObIC'!R$2&gt;0,R132*'Pre ISIC Split BObIC'!R$2,0)</f>
        <v>2575006041648.2446</v>
      </c>
      <c r="S178">
        <f>IF(S132*'Pre ISIC Split BObIC'!S$2&gt;0,S132*'Pre ISIC Split BObIC'!S$2,0)</f>
        <v>0</v>
      </c>
      <c r="T178">
        <f>IF(T132*'Pre ISIC Split BObIC'!T$2&gt;0,T132*'Pre ISIC Split BObIC'!T$2,0)</f>
        <v>6.8066556411936627E+17</v>
      </c>
      <c r="U178">
        <f>IF(U132*'Pre ISIC Split BObIC'!U$2&gt;0,U132*'Pre ISIC Split BObIC'!U$2,0)</f>
        <v>0</v>
      </c>
      <c r="V178">
        <f>IF(V132*'Pre ISIC Split BObIC'!V$2&gt;0,V132*'Pre ISIC Split BObIC'!V$2,0)</f>
        <v>0</v>
      </c>
      <c r="W178">
        <f>IF(W132*'Pre ISIC Split BObIC'!W$2&gt;0,W132*'Pre ISIC Split BObIC'!W$2,0)</f>
        <v>0</v>
      </c>
      <c r="X178">
        <f>IF(X132*'Pre ISIC Split BObIC'!X$2&gt;0,X132*'Pre ISIC Split BObIC'!X$2,0)</f>
        <v>0</v>
      </c>
      <c r="Y178">
        <f>IF(Y132*'Pre ISIC Split BObIC'!Y$2&gt;0,Y132*'Pre ISIC Split BObIC'!Y$2,0)</f>
        <v>7.0737831765608712E+16</v>
      </c>
      <c r="Z178" s="33">
        <f>IF(Z132*'Pre ISIC Split BObIC'!Z$2&gt;0,Z132*'Pre ISIC Split BObIC'!Z$2,0)</f>
        <v>148317185252903.69</v>
      </c>
      <c r="AA178" s="33">
        <f>IF(AA132*'Pre ISIC Split BObIC'!AA$2&gt;0,AA132*'Pre ISIC Split BObIC'!AA$2,0)</f>
        <v>683812408413.9303</v>
      </c>
      <c r="AB178" s="33">
        <f>IF(AB132*'Pre ISIC Split BObIC'!AB$2&gt;0,AB132*'Pre ISIC Split BObIC'!AB$2,0)</f>
        <v>11428830139.481365</v>
      </c>
      <c r="AC178">
        <f>IF(AC132*'Pre ISIC Split BObIC'!AC$2&gt;0,AC132*'Pre ISIC Split BObIC'!AC$2,0)</f>
        <v>343593929661.54846</v>
      </c>
      <c r="AD178">
        <f>IF(AD132*'Pre ISIC Split BObIC'!AD$2&gt;0,AD132*'Pre ISIC Split BObIC'!AD$2,0)</f>
        <v>99512981794.726898</v>
      </c>
      <c r="AE178">
        <f>IF(AE132*'Pre ISIC Split BObIC'!AE$2&gt;0,AE132*'Pre ISIC Split BObIC'!AE$2,0)</f>
        <v>2601115953104.8848</v>
      </c>
      <c r="AF178">
        <f>IF(AF132*'Pre ISIC Split BObIC'!AF$2&gt;0,AF132*'Pre ISIC Split BObIC'!AF$2,0)</f>
        <v>0</v>
      </c>
      <c r="AG178">
        <f>IF(AG132*'Pre ISIC Split BObIC'!AG$2&gt;0,AG132*'Pre ISIC Split BObIC'!AG$2,0)</f>
        <v>0</v>
      </c>
      <c r="AH178">
        <f>IF(AH132*'Pre ISIC Split BObIC'!AH$2&gt;0,AH132*'Pre ISIC Split BObIC'!AH$2,0)</f>
        <v>6763685036.6147051</v>
      </c>
      <c r="AI178">
        <f>IF(AI132*'Pre ISIC Split BObIC'!AI$2&gt;0,AI132*'Pre ISIC Split BObIC'!AI$2,0)</f>
        <v>1873966271.6472392</v>
      </c>
      <c r="AJ178">
        <f>IF(AJ132*'Pre ISIC Split BObIC'!AJ$2&gt;0,AJ132*'Pre ISIC Split BObIC'!AJ$2,0)</f>
        <v>0</v>
      </c>
      <c r="AK178">
        <f>IF(AK132*'Pre ISIC Split BObIC'!AK$2&gt;0,AK132*'Pre ISIC Split BObIC'!AK$2,0)</f>
        <v>0</v>
      </c>
      <c r="AL178">
        <f>IF(AL132*'Pre ISIC Split BObIC'!AL$2&gt;0,AL132*'Pre ISIC Split BObIC'!AL$2,0)</f>
        <v>0</v>
      </c>
      <c r="AM178">
        <f>IF(AM132*'Pre ISIC Split BObIC'!AM$2&gt;0,AM132*'Pre ISIC Split BObIC'!AM$2,0)</f>
        <v>0</v>
      </c>
      <c r="AN178">
        <f>IF(AN132*'Pre ISIC Split BObIC'!AN$2&gt;0,AN132*'Pre ISIC Split BObIC'!AN$2,0)</f>
        <v>0</v>
      </c>
      <c r="AO178">
        <f>IF(AO132*'Pre ISIC Split BObIC'!AO$2&gt;0,AO132*'Pre ISIC Split BObIC'!AO$2,0)</f>
        <v>0</v>
      </c>
      <c r="AP178">
        <f>IF(AP132*'Pre ISIC Split BObIC'!AP$2&gt;0,AP132*'Pre ISIC Split BObIC'!AP$2,0)</f>
        <v>12659688849539.734</v>
      </c>
      <c r="AQ178">
        <f>IF(AQ132*'Pre ISIC Split BObIC'!AQ$2&gt;0,AQ132*'Pre ISIC Split BObIC'!AQ$2,0)</f>
        <v>147051908.01356</v>
      </c>
    </row>
    <row r="179" spans="1:43">
      <c r="A179" t="s">
        <v>250</v>
      </c>
      <c r="B179">
        <f>IF(B133*'Pre ISIC Split BObIC'!B$2&gt;0,B133*'Pre ISIC Split BObIC'!B$2,0)</f>
        <v>1935827656.0670812</v>
      </c>
      <c r="C179" s="33">
        <f>IF(C133*'Pre ISIC Split BObIC'!C$2&gt;0,C133*'Pre ISIC Split BObIC'!C$2,0)</f>
        <v>0</v>
      </c>
      <c r="D179" s="33">
        <f>IF(D133*'Pre ISIC Split BObIC'!D$2&gt;0,D133*'Pre ISIC Split BObIC'!D$2,0)</f>
        <v>4753674815.7052326</v>
      </c>
      <c r="E179">
        <f>IF(E133*'Pre ISIC Split BObIC'!E$2&gt;0,E133*'Pre ISIC Split BObIC'!E$2,0)</f>
        <v>30240749.914934345</v>
      </c>
      <c r="F179">
        <f>IF(F133*'Pre ISIC Split BObIC'!F$2&gt;0,F133*'Pre ISIC Split BObIC'!F$2,0)</f>
        <v>21059004.007571809</v>
      </c>
      <c r="G179">
        <f>IF(G133*'Pre ISIC Split BObIC'!G$2&gt;0,G133*'Pre ISIC Split BObIC'!G$2,0)</f>
        <v>372780398.82970494</v>
      </c>
      <c r="H179">
        <f>IF(H133*'Pre ISIC Split BObIC'!H$2&gt;0,H133*'Pre ISIC Split BObIC'!H$2,0)</f>
        <v>0</v>
      </c>
      <c r="I179">
        <f>IF(I133*'Pre ISIC Split BObIC'!I$2&gt;0,I133*'Pre ISIC Split BObIC'!I$2,0)</f>
        <v>4020501303025.7192</v>
      </c>
      <c r="J179">
        <f>IF(J133*'Pre ISIC Split BObIC'!J$2&gt;0,J133*'Pre ISIC Split BObIC'!J$2,0)</f>
        <v>0</v>
      </c>
      <c r="K179">
        <f>IF(K133*'Pre ISIC Split BObIC'!K$2&gt;0,K133*'Pre ISIC Split BObIC'!K$2,0)</f>
        <v>0</v>
      </c>
      <c r="L179" s="33">
        <f>IF(L133*'Pre ISIC Split BObIC'!L$2&gt;0,L133*'Pre ISIC Split BObIC'!L$2,0)</f>
        <v>0</v>
      </c>
      <c r="M179" s="33">
        <f>IF(M133*'Pre ISIC Split BObIC'!M$2&gt;0,M133*'Pre ISIC Split BObIC'!M$2,0)</f>
        <v>0</v>
      </c>
      <c r="N179">
        <f>IF(N133*'Pre ISIC Split BObIC'!N$2&gt;0,N133*'Pre ISIC Split BObIC'!N$2,0)</f>
        <v>2272143331.068357</v>
      </c>
      <c r="O179" s="33">
        <f>IF(O133*'Pre ISIC Split BObIC'!O$2&gt;0,O133*'Pre ISIC Split BObIC'!O$2,0)</f>
        <v>0</v>
      </c>
      <c r="P179" s="33">
        <f>IF(P133*'Pre ISIC Split BObIC'!P$2&gt;0,P133*'Pre ISIC Split BObIC'!P$2,0)</f>
        <v>0</v>
      </c>
      <c r="Q179" s="33">
        <f>IF(Q133*'Pre ISIC Split BObIC'!Q$2&gt;0,Q133*'Pre ISIC Split BObIC'!Q$2,0)</f>
        <v>0</v>
      </c>
      <c r="R179" s="33">
        <f>IF(R133*'Pre ISIC Split BObIC'!R$2&gt;0,R133*'Pre ISIC Split BObIC'!R$2,0)</f>
        <v>4092432253.5682244</v>
      </c>
      <c r="S179">
        <f>IF(S133*'Pre ISIC Split BObIC'!S$2&gt;0,S133*'Pre ISIC Split BObIC'!S$2,0)</f>
        <v>0</v>
      </c>
      <c r="T179">
        <f>IF(T133*'Pre ISIC Split BObIC'!T$2&gt;0,T133*'Pre ISIC Split BObIC'!T$2,0)</f>
        <v>1081033100220295.6</v>
      </c>
      <c r="U179">
        <f>IF(U133*'Pre ISIC Split BObIC'!U$2&gt;0,U133*'Pre ISIC Split BObIC'!U$2,0)</f>
        <v>0</v>
      </c>
      <c r="V179">
        <f>IF(V133*'Pre ISIC Split BObIC'!V$2&gt;0,V133*'Pre ISIC Split BObIC'!V$2,0)</f>
        <v>0</v>
      </c>
      <c r="W179">
        <f>IF(W133*'Pre ISIC Split BObIC'!W$2&gt;0,W133*'Pre ISIC Split BObIC'!W$2,0)</f>
        <v>0</v>
      </c>
      <c r="X179">
        <f>IF(X133*'Pre ISIC Split BObIC'!X$2&gt;0,X133*'Pre ISIC Split BObIC'!X$2,0)</f>
        <v>0</v>
      </c>
      <c r="Y179">
        <f>IF(Y133*'Pre ISIC Split BObIC'!Y$2&gt;0,Y133*'Pre ISIC Split BObIC'!Y$2,0)</f>
        <v>112109597564548.75</v>
      </c>
      <c r="Z179" s="33">
        <f>IF(Z133*'Pre ISIC Split BObIC'!Z$2&gt;0,Z133*'Pre ISIC Split BObIC'!Z$2,0)</f>
        <v>235227321414.50012</v>
      </c>
      <c r="AA179" s="33">
        <f>IF(AA133*'Pre ISIC Split BObIC'!AA$2&gt;0,AA133*'Pre ISIC Split BObIC'!AA$2,0)</f>
        <v>1085778465.8185353</v>
      </c>
      <c r="AB179" s="33">
        <f>IF(AB133*'Pre ISIC Split BObIC'!AB$2&gt;0,AB133*'Pre ISIC Split BObIC'!AB$2,0)</f>
        <v>18135601.225914139</v>
      </c>
      <c r="AC179">
        <f>IF(AC133*'Pre ISIC Split BObIC'!AC$2&gt;0,AC133*'Pre ISIC Split BObIC'!AC$2,0)</f>
        <v>539466830.912848</v>
      </c>
      <c r="AD179">
        <f>IF(AD133*'Pre ISIC Split BObIC'!AD$2&gt;0,AD133*'Pre ISIC Split BObIC'!AD$2,0)</f>
        <v>156567629.79934987</v>
      </c>
      <c r="AE179">
        <f>IF(AE133*'Pre ISIC Split BObIC'!AE$2&gt;0,AE133*'Pre ISIC Split BObIC'!AE$2,0)</f>
        <v>4211341839.0858326</v>
      </c>
      <c r="AF179">
        <f>IF(AF133*'Pre ISIC Split BObIC'!AF$2&gt;0,AF133*'Pre ISIC Split BObIC'!AF$2,0)</f>
        <v>0</v>
      </c>
      <c r="AG179">
        <f>IF(AG133*'Pre ISIC Split BObIC'!AG$2&gt;0,AG133*'Pre ISIC Split BObIC'!AG$2,0)</f>
        <v>0</v>
      </c>
      <c r="AH179">
        <f>IF(AH133*'Pre ISIC Split BObIC'!AH$2&gt;0,AH133*'Pre ISIC Split BObIC'!AH$2,0)</f>
        <v>9849444.9643903766</v>
      </c>
      <c r="AI179">
        <f>IF(AI133*'Pre ISIC Split BObIC'!AI$2&gt;0,AI133*'Pre ISIC Split BObIC'!AI$2,0)</f>
        <v>2888298.8548556734</v>
      </c>
      <c r="AJ179">
        <f>IF(AJ133*'Pre ISIC Split BObIC'!AJ$2&gt;0,AJ133*'Pre ISIC Split BObIC'!AJ$2,0)</f>
        <v>0</v>
      </c>
      <c r="AK179">
        <f>IF(AK133*'Pre ISIC Split BObIC'!AK$2&gt;0,AK133*'Pre ISIC Split BObIC'!AK$2,0)</f>
        <v>0</v>
      </c>
      <c r="AL179">
        <f>IF(AL133*'Pre ISIC Split BObIC'!AL$2&gt;0,AL133*'Pre ISIC Split BObIC'!AL$2,0)</f>
        <v>0</v>
      </c>
      <c r="AM179">
        <f>IF(AM133*'Pre ISIC Split BObIC'!AM$2&gt;0,AM133*'Pre ISIC Split BObIC'!AM$2,0)</f>
        <v>0</v>
      </c>
      <c r="AN179">
        <f>IF(AN133*'Pre ISIC Split BObIC'!AN$2&gt;0,AN133*'Pre ISIC Split BObIC'!AN$2,0)</f>
        <v>0</v>
      </c>
      <c r="AO179">
        <f>IF(AO133*'Pre ISIC Split BObIC'!AO$2&gt;0,AO133*'Pre ISIC Split BObIC'!AO$2,0)</f>
        <v>0</v>
      </c>
      <c r="AP179">
        <f>IF(AP133*'Pre ISIC Split BObIC'!AP$2&gt;0,AP133*'Pre ISIC Split BObIC'!AP$2,0)</f>
        <v>19863370218.207664</v>
      </c>
      <c r="AQ179">
        <f>IF(AQ133*'Pre ISIC Split BObIC'!AQ$2&gt;0,AQ133*'Pre ISIC Split BObIC'!AQ$2,0)</f>
        <v>232406.09960610731</v>
      </c>
    </row>
    <row r="180" spans="1:43">
      <c r="A180" t="s">
        <v>254</v>
      </c>
      <c r="B180">
        <f>IF(B134*'Pre ISIC Split BObIC'!B$2&gt;0,B134*'Pre ISIC Split BObIC'!B$2,0)</f>
        <v>0</v>
      </c>
      <c r="C180" s="33">
        <f>IF(C134*'Pre ISIC Split BObIC'!C$2&gt;0,C134*'Pre ISIC Split BObIC'!C$2,0)</f>
        <v>88700504.951135844</v>
      </c>
      <c r="D180" s="33">
        <f>IF(D134*'Pre ISIC Split BObIC'!D$2&gt;0,D134*'Pre ISIC Split BObIC'!D$2,0)</f>
        <v>0</v>
      </c>
      <c r="E180">
        <f>IF(E134*'Pre ISIC Split BObIC'!E$2&gt;0,E134*'Pre ISIC Split BObIC'!E$2,0)</f>
        <v>0</v>
      </c>
      <c r="F180">
        <f>IF(F134*'Pre ISIC Split BObIC'!F$2&gt;0,F134*'Pre ISIC Split BObIC'!F$2,0)</f>
        <v>0</v>
      </c>
      <c r="G180">
        <f>IF(G134*'Pre ISIC Split BObIC'!G$2&gt;0,G134*'Pre ISIC Split BObIC'!G$2,0)</f>
        <v>0</v>
      </c>
      <c r="H180">
        <f>IF(H134*'Pre ISIC Split BObIC'!H$2&gt;0,H134*'Pre ISIC Split BObIC'!H$2,0)</f>
        <v>97392298866738.438</v>
      </c>
      <c r="I180">
        <f>IF(I134*'Pre ISIC Split BObIC'!I$2&gt;0,I134*'Pre ISIC Split BObIC'!I$2,0)</f>
        <v>0</v>
      </c>
      <c r="J180">
        <f>IF(J134*'Pre ISIC Split BObIC'!J$2&gt;0,J134*'Pre ISIC Split BObIC'!J$2,0)</f>
        <v>204306502.02908394</v>
      </c>
      <c r="K180">
        <f>IF(K134*'Pre ISIC Split BObIC'!K$2&gt;0,K134*'Pre ISIC Split BObIC'!K$2,0)</f>
        <v>1398571423.4044755</v>
      </c>
      <c r="L180" s="33">
        <f>IF(L134*'Pre ISIC Split BObIC'!L$2&gt;0,L134*'Pre ISIC Split BObIC'!L$2,0)</f>
        <v>2214999856.2100291</v>
      </c>
      <c r="M180" s="33">
        <f>IF(M134*'Pre ISIC Split BObIC'!M$2&gt;0,M134*'Pre ISIC Split BObIC'!M$2,0)</f>
        <v>373404062.29671443</v>
      </c>
      <c r="N180">
        <f>IF(N134*'Pre ISIC Split BObIC'!N$2&gt;0,N134*'Pre ISIC Split BObIC'!N$2,0)</f>
        <v>0</v>
      </c>
      <c r="O180" s="33">
        <f>IF(O134*'Pre ISIC Split BObIC'!O$2&gt;0,O134*'Pre ISIC Split BObIC'!O$2,0)</f>
        <v>3950824256.6122394</v>
      </c>
      <c r="P180" s="33">
        <f>IF(P134*'Pre ISIC Split BObIC'!P$2&gt;0,P134*'Pre ISIC Split BObIC'!P$2,0)</f>
        <v>1936183783.3490224</v>
      </c>
      <c r="Q180" s="33">
        <f>IF(Q134*'Pre ISIC Split BObIC'!Q$2&gt;0,Q134*'Pre ISIC Split BObIC'!Q$2,0)</f>
        <v>1027625624.3499836</v>
      </c>
      <c r="R180" s="33">
        <f>IF(R134*'Pre ISIC Split BObIC'!R$2&gt;0,R134*'Pre ISIC Split BObIC'!R$2,0)</f>
        <v>0</v>
      </c>
      <c r="S180">
        <f>IF(S134*'Pre ISIC Split BObIC'!S$2&gt;0,S134*'Pre ISIC Split BObIC'!S$2,0)</f>
        <v>427833233577.05896</v>
      </c>
      <c r="T180">
        <f>IF(T134*'Pre ISIC Split BObIC'!T$2&gt;0,T134*'Pre ISIC Split BObIC'!T$2,0)</f>
        <v>0</v>
      </c>
      <c r="U180">
        <f>IF(U134*'Pre ISIC Split BObIC'!U$2&gt;0,U134*'Pre ISIC Split BObIC'!U$2,0)</f>
        <v>20234427205792.855</v>
      </c>
      <c r="V180">
        <f>IF(V134*'Pre ISIC Split BObIC'!V$2&gt;0,V134*'Pre ISIC Split BObIC'!V$2,0)</f>
        <v>118619909743.48146</v>
      </c>
      <c r="W180">
        <f>IF(W134*'Pre ISIC Split BObIC'!W$2&gt;0,W134*'Pre ISIC Split BObIC'!W$2,0)</f>
        <v>63819630.200495347</v>
      </c>
      <c r="X180">
        <f>IF(X134*'Pre ISIC Split BObIC'!X$2&gt;0,X134*'Pre ISIC Split BObIC'!X$2,0)</f>
        <v>49146575873564.773</v>
      </c>
      <c r="Y180">
        <f>IF(Y134*'Pre ISIC Split BObIC'!Y$2&gt;0,Y134*'Pre ISIC Split BObIC'!Y$2,0)</f>
        <v>0</v>
      </c>
      <c r="Z180" s="33">
        <f>IF(Z134*'Pre ISIC Split BObIC'!Z$2&gt;0,Z134*'Pre ISIC Split BObIC'!Z$2,0)</f>
        <v>0</v>
      </c>
      <c r="AA180" s="33">
        <f>IF(AA134*'Pre ISIC Split BObIC'!AA$2&gt;0,AA134*'Pre ISIC Split BObIC'!AA$2,0)</f>
        <v>0</v>
      </c>
      <c r="AB180" s="33">
        <f>IF(AB134*'Pre ISIC Split BObIC'!AB$2&gt;0,AB134*'Pre ISIC Split BObIC'!AB$2,0)</f>
        <v>0</v>
      </c>
      <c r="AC180">
        <f>IF(AC134*'Pre ISIC Split BObIC'!AC$2&gt;0,AC134*'Pre ISIC Split BObIC'!AC$2,0)</f>
        <v>0</v>
      </c>
      <c r="AD180">
        <f>IF(AD134*'Pre ISIC Split BObIC'!AD$2&gt;0,AD134*'Pre ISIC Split BObIC'!AD$2,0)</f>
        <v>0</v>
      </c>
      <c r="AE180">
        <f>IF(AE134*'Pre ISIC Split BObIC'!AE$2&gt;0,AE134*'Pre ISIC Split BObIC'!AE$2,0)</f>
        <v>0</v>
      </c>
      <c r="AF180">
        <f>IF(AF134*'Pre ISIC Split BObIC'!AF$2&gt;0,AF134*'Pre ISIC Split BObIC'!AF$2,0)</f>
        <v>39632541.658694804</v>
      </c>
      <c r="AG180">
        <f>IF(AG134*'Pre ISIC Split BObIC'!AG$2&gt;0,AG134*'Pre ISIC Split BObIC'!AG$2,0)</f>
        <v>7729988.3500357289</v>
      </c>
      <c r="AH180">
        <f>IF(AH134*'Pre ISIC Split BObIC'!AH$2&gt;0,AH134*'Pre ISIC Split BObIC'!AH$2,0)</f>
        <v>0</v>
      </c>
      <c r="AI180">
        <f>IF(AI134*'Pre ISIC Split BObIC'!AI$2&gt;0,AI134*'Pre ISIC Split BObIC'!AI$2,0)</f>
        <v>0</v>
      </c>
      <c r="AJ180">
        <f>IF(AJ134*'Pre ISIC Split BObIC'!AJ$2&gt;0,AJ134*'Pre ISIC Split BObIC'!AJ$2,0)</f>
        <v>659444888.32473779</v>
      </c>
      <c r="AK180">
        <f>IF(AK134*'Pre ISIC Split BObIC'!AK$2&gt;0,AK134*'Pre ISIC Split BObIC'!AK$2,0)</f>
        <v>1467148043.0125587</v>
      </c>
      <c r="AL180">
        <f>IF(AL134*'Pre ISIC Split BObIC'!AL$2&gt;0,AL134*'Pre ISIC Split BObIC'!AL$2,0)</f>
        <v>172333942.11042026</v>
      </c>
      <c r="AM180">
        <f>IF(AM134*'Pre ISIC Split BObIC'!AM$2&gt;0,AM134*'Pre ISIC Split BObIC'!AM$2,0)</f>
        <v>1971704298.9417603</v>
      </c>
      <c r="AN180">
        <f>IF(AN134*'Pre ISIC Split BObIC'!AN$2&gt;0,AN134*'Pre ISIC Split BObIC'!AN$2,0)</f>
        <v>1917490564.0029895</v>
      </c>
      <c r="AO180">
        <f>IF(AO134*'Pre ISIC Split BObIC'!AO$2&gt;0,AO134*'Pre ISIC Split BObIC'!AO$2,0)</f>
        <v>618089246.69078267</v>
      </c>
      <c r="AP180">
        <f>IF(AP134*'Pre ISIC Split BObIC'!AP$2&gt;0,AP134*'Pre ISIC Split BObIC'!AP$2,0)</f>
        <v>0</v>
      </c>
      <c r="AQ180">
        <f>IF(AQ134*'Pre ISIC Split BObIC'!AQ$2&gt;0,AQ134*'Pre ISIC Split BObIC'!AQ$2,0)</f>
        <v>0</v>
      </c>
    </row>
    <row r="181" spans="1:43">
      <c r="A181" t="s">
        <v>261</v>
      </c>
      <c r="B181">
        <f>IF(B135*'Pre ISIC Split BObIC'!B$2&gt;0,B135*'Pre ISIC Split BObIC'!B$2,0)</f>
        <v>1822073353.1346619</v>
      </c>
      <c r="C181" s="33">
        <f>IF(C135*'Pre ISIC Split BObIC'!C$2&gt;0,C135*'Pre ISIC Split BObIC'!C$2,0)</f>
        <v>0</v>
      </c>
      <c r="D181" s="33">
        <f>IF(D135*'Pre ISIC Split BObIC'!D$2&gt;0,D135*'Pre ISIC Split BObIC'!D$2,0)</f>
        <v>4489347901.0742826</v>
      </c>
      <c r="E181">
        <f>IF(E135*'Pre ISIC Split BObIC'!E$2&gt;0,E135*'Pre ISIC Split BObIC'!E$2,0)</f>
        <v>28679123.940642346</v>
      </c>
      <c r="F181">
        <f>IF(F135*'Pre ISIC Split BObIC'!F$2&gt;0,F135*'Pre ISIC Split BObIC'!F$2,0)</f>
        <v>19935595.607933939</v>
      </c>
      <c r="G181">
        <f>IF(G135*'Pre ISIC Split BObIC'!G$2&gt;0,G135*'Pre ISIC Split BObIC'!G$2,0)</f>
        <v>353114415.81092215</v>
      </c>
      <c r="H181">
        <f>IF(H135*'Pre ISIC Split BObIC'!H$2&gt;0,H135*'Pre ISIC Split BObIC'!H$2,0)</f>
        <v>0</v>
      </c>
      <c r="I181">
        <f>IF(I135*'Pre ISIC Split BObIC'!I$2&gt;0,I135*'Pre ISIC Split BObIC'!I$2,0)</f>
        <v>3798901553585.4385</v>
      </c>
      <c r="J181">
        <f>IF(J135*'Pre ISIC Split BObIC'!J$2&gt;0,J135*'Pre ISIC Split BObIC'!J$2,0)</f>
        <v>0</v>
      </c>
      <c r="K181">
        <f>IF(K135*'Pre ISIC Split BObIC'!K$2&gt;0,K135*'Pre ISIC Split BObIC'!K$2,0)</f>
        <v>0</v>
      </c>
      <c r="L181" s="33">
        <f>IF(L135*'Pre ISIC Split BObIC'!L$2&gt;0,L135*'Pre ISIC Split BObIC'!L$2,0)</f>
        <v>0</v>
      </c>
      <c r="M181" s="33">
        <f>IF(M135*'Pre ISIC Split BObIC'!M$2&gt;0,M135*'Pre ISIC Split BObIC'!M$2,0)</f>
        <v>0</v>
      </c>
      <c r="N181">
        <f>IF(N135*'Pre ISIC Split BObIC'!N$2&gt;0,N135*'Pre ISIC Split BObIC'!N$2,0)</f>
        <v>2129441965.5695293</v>
      </c>
      <c r="O181" s="33">
        <f>IF(O135*'Pre ISIC Split BObIC'!O$2&gt;0,O135*'Pre ISIC Split BObIC'!O$2,0)</f>
        <v>0</v>
      </c>
      <c r="P181" s="33">
        <f>IF(P135*'Pre ISIC Split BObIC'!P$2&gt;0,P135*'Pre ISIC Split BObIC'!P$2,0)</f>
        <v>0</v>
      </c>
      <c r="Q181" s="33">
        <f>IF(Q135*'Pre ISIC Split BObIC'!Q$2&gt;0,Q135*'Pre ISIC Split BObIC'!Q$2,0)</f>
        <v>0</v>
      </c>
      <c r="R181" s="33">
        <f>IF(R135*'Pre ISIC Split BObIC'!R$2&gt;0,R135*'Pre ISIC Split BObIC'!R$2,0)</f>
        <v>3862399157.7863297</v>
      </c>
      <c r="S181">
        <f>IF(S135*'Pre ISIC Split BObIC'!S$2&gt;0,S135*'Pre ISIC Split BObIC'!S$2,0)</f>
        <v>0</v>
      </c>
      <c r="T181">
        <f>IF(T135*'Pre ISIC Split BObIC'!T$2&gt;0,T135*'Pre ISIC Split BObIC'!T$2,0)</f>
        <v>1022959410520167.3</v>
      </c>
      <c r="U181">
        <f>IF(U135*'Pre ISIC Split BObIC'!U$2&gt;0,U135*'Pre ISIC Split BObIC'!U$2,0)</f>
        <v>0</v>
      </c>
      <c r="V181">
        <f>IF(V135*'Pre ISIC Split BObIC'!V$2&gt;0,V135*'Pre ISIC Split BObIC'!V$2,0)</f>
        <v>195992611266.70038</v>
      </c>
      <c r="W181">
        <f>IF(W135*'Pre ISIC Split BObIC'!W$2&gt;0,W135*'Pre ISIC Split BObIC'!W$2,0)</f>
        <v>0</v>
      </c>
      <c r="X181">
        <f>IF(X135*'Pre ISIC Split BObIC'!X$2&gt;0,X135*'Pre ISIC Split BObIC'!X$2,0)</f>
        <v>0</v>
      </c>
      <c r="Y181">
        <f>IF(Y135*'Pre ISIC Split BObIC'!Y$2&gt;0,Y135*'Pre ISIC Split BObIC'!Y$2,0)</f>
        <v>105851880905930.56</v>
      </c>
      <c r="Z181" s="33">
        <f>IF(Z135*'Pre ISIC Split BObIC'!Z$2&gt;0,Z135*'Pre ISIC Split BObIC'!Z$2,0)</f>
        <v>222303551148.65356</v>
      </c>
      <c r="AA181" s="33">
        <f>IF(AA135*'Pre ISIC Split BObIC'!AA$2&gt;0,AA135*'Pre ISIC Split BObIC'!AA$2,0)</f>
        <v>1027027871.2584743</v>
      </c>
      <c r="AB181" s="33">
        <f>IF(AB135*'Pre ISIC Split BObIC'!AB$2&gt;0,AB135*'Pre ISIC Split BObIC'!AB$2,0)</f>
        <v>17299701.062665924</v>
      </c>
      <c r="AC181">
        <f>IF(AC135*'Pre ISIC Split BObIC'!AC$2&gt;0,AC135*'Pre ISIC Split BObIC'!AC$2,0)</f>
        <v>509759321.6400938</v>
      </c>
      <c r="AD181">
        <f>IF(AD135*'Pre ISIC Split BObIC'!AD$2&gt;0,AD135*'Pre ISIC Split BObIC'!AD$2,0)</f>
        <v>153563455.64454424</v>
      </c>
      <c r="AE181">
        <f>IF(AE135*'Pre ISIC Split BObIC'!AE$2&gt;0,AE135*'Pre ISIC Split BObIC'!AE$2,0)</f>
        <v>4078054556.4789028</v>
      </c>
      <c r="AF181">
        <f>IF(AF135*'Pre ISIC Split BObIC'!AF$2&gt;0,AF135*'Pre ISIC Split BObIC'!AF$2,0)</f>
        <v>0</v>
      </c>
      <c r="AG181">
        <f>IF(AG135*'Pre ISIC Split BObIC'!AG$2&gt;0,AG135*'Pre ISIC Split BObIC'!AG$2,0)</f>
        <v>0</v>
      </c>
      <c r="AH181">
        <f>IF(AH135*'Pre ISIC Split BObIC'!AH$2&gt;0,AH135*'Pre ISIC Split BObIC'!AH$2,0)</f>
        <v>10359592.876080729</v>
      </c>
      <c r="AI181">
        <f>IF(AI135*'Pre ISIC Split BObIC'!AI$2&gt;0,AI135*'Pre ISIC Split BObIC'!AI$2,0)</f>
        <v>2879798.2442114223</v>
      </c>
      <c r="AJ181">
        <f>IF(AJ135*'Pre ISIC Split BObIC'!AJ$2&gt;0,AJ135*'Pre ISIC Split BObIC'!AJ$2,0)</f>
        <v>0</v>
      </c>
      <c r="AK181">
        <f>IF(AK135*'Pre ISIC Split BObIC'!AK$2&gt;0,AK135*'Pre ISIC Split BObIC'!AK$2,0)</f>
        <v>0</v>
      </c>
      <c r="AL181">
        <f>IF(AL135*'Pre ISIC Split BObIC'!AL$2&gt;0,AL135*'Pre ISIC Split BObIC'!AL$2,0)</f>
        <v>0</v>
      </c>
      <c r="AM181">
        <f>IF(AM135*'Pre ISIC Split BObIC'!AM$2&gt;0,AM135*'Pre ISIC Split BObIC'!AM$2,0)</f>
        <v>0</v>
      </c>
      <c r="AN181">
        <f>IF(AN135*'Pre ISIC Split BObIC'!AN$2&gt;0,AN135*'Pre ISIC Split BObIC'!AN$2,0)</f>
        <v>0</v>
      </c>
      <c r="AO181">
        <f>IF(AO135*'Pre ISIC Split BObIC'!AO$2&gt;0,AO135*'Pre ISIC Split BObIC'!AO$2,0)</f>
        <v>0</v>
      </c>
      <c r="AP181">
        <f>IF(AP135*'Pre ISIC Split BObIC'!AP$2&gt;0,AP135*'Pre ISIC Split BObIC'!AP$2,0)</f>
        <v>18652178312.714668</v>
      </c>
      <c r="AQ181">
        <f>IF(AQ135*'Pre ISIC Split BObIC'!AQ$2&gt;0,AQ135*'Pre ISIC Split BObIC'!AQ$2,0)</f>
        <v>219319.43316332778</v>
      </c>
    </row>
    <row r="182" spans="1:43">
      <c r="A182" t="s">
        <v>268</v>
      </c>
      <c r="B182">
        <f>IF(B136*'Pre ISIC Split BObIC'!B$2&gt;0,B136*'Pre ISIC Split BObIC'!B$2,0)</f>
        <v>0</v>
      </c>
      <c r="C182" s="33">
        <f>IF(C136*'Pre ISIC Split BObIC'!C$2&gt;0,C136*'Pre ISIC Split BObIC'!C$2,0)</f>
        <v>16713755692.227024</v>
      </c>
      <c r="D182" s="33">
        <f>IF(D136*'Pre ISIC Split BObIC'!D$2&gt;0,D136*'Pre ISIC Split BObIC'!D$2,0)</f>
        <v>0</v>
      </c>
      <c r="E182">
        <f>IF(E136*'Pre ISIC Split BObIC'!E$2&gt;0,E136*'Pre ISIC Split BObIC'!E$2,0)</f>
        <v>0</v>
      </c>
      <c r="F182">
        <f>IF(F136*'Pre ISIC Split BObIC'!F$2&gt;0,F136*'Pre ISIC Split BObIC'!F$2,0)</f>
        <v>0</v>
      </c>
      <c r="G182">
        <f>IF(G136*'Pre ISIC Split BObIC'!G$2&gt;0,G136*'Pre ISIC Split BObIC'!G$2,0)</f>
        <v>0</v>
      </c>
      <c r="H182">
        <f>IF(H136*'Pre ISIC Split BObIC'!H$2&gt;0,H136*'Pre ISIC Split BObIC'!H$2,0)</f>
        <v>1.8390771148509916E+16</v>
      </c>
      <c r="I182">
        <f>IF(I136*'Pre ISIC Split BObIC'!I$2&gt;0,I136*'Pre ISIC Split BObIC'!I$2,0)</f>
        <v>0</v>
      </c>
      <c r="J182">
        <f>IF(J136*'Pre ISIC Split BObIC'!J$2&gt;0,J136*'Pre ISIC Split BObIC'!J$2,0)</f>
        <v>38547259036.095436</v>
      </c>
      <c r="K182">
        <f>IF(K136*'Pre ISIC Split BObIC'!K$2&gt;0,K136*'Pre ISIC Split BObIC'!K$2,0)</f>
        <v>263670639207.41699</v>
      </c>
      <c r="L182" s="33">
        <f>IF(L136*'Pre ISIC Split BObIC'!L$2&gt;0,L136*'Pre ISIC Split BObIC'!L$2,0)</f>
        <v>418138014058.93341</v>
      </c>
      <c r="M182" s="33">
        <f>IF(M136*'Pre ISIC Split BObIC'!M$2&gt;0,M136*'Pre ISIC Split BObIC'!M$2,0)</f>
        <v>70457994857.169632</v>
      </c>
      <c r="N182">
        <f>IF(N136*'Pre ISIC Split BObIC'!N$2&gt;0,N136*'Pre ISIC Split BObIC'!N$2,0)</f>
        <v>0</v>
      </c>
      <c r="O182" s="33">
        <f>IF(O136*'Pre ISIC Split BObIC'!O$2&gt;0,O136*'Pre ISIC Split BObIC'!O$2,0)</f>
        <v>745398817235.30481</v>
      </c>
      <c r="P182" s="33">
        <f>IF(P136*'Pre ISIC Split BObIC'!P$2&gt;0,P136*'Pre ISIC Split BObIC'!P$2,0)</f>
        <v>364598153135.55505</v>
      </c>
      <c r="Q182" s="33">
        <f>IF(Q136*'Pre ISIC Split BObIC'!Q$2&gt;0,Q136*'Pre ISIC Split BObIC'!Q$2,0)</f>
        <v>193865849626.78635</v>
      </c>
      <c r="R182" s="33">
        <f>IF(R136*'Pre ISIC Split BObIC'!R$2&gt;0,R136*'Pre ISIC Split BObIC'!R$2,0)</f>
        <v>0</v>
      </c>
      <c r="S182">
        <f>IF(S136*'Pre ISIC Split BObIC'!S$2&gt;0,S136*'Pre ISIC Split BObIC'!S$2,0)</f>
        <v>85336581430549.125</v>
      </c>
      <c r="T182">
        <f>IF(T136*'Pre ISIC Split BObIC'!T$2&gt;0,T136*'Pre ISIC Split BObIC'!T$2,0)</f>
        <v>0</v>
      </c>
      <c r="U182">
        <f>IF(U136*'Pre ISIC Split BObIC'!U$2&gt;0,U136*'Pre ISIC Split BObIC'!U$2,0)</f>
        <v>3814867071237027.5</v>
      </c>
      <c r="V182">
        <f>IF(V136*'Pre ISIC Split BObIC'!V$2&gt;0,V136*'Pre ISIC Split BObIC'!V$2,0)</f>
        <v>457734207460.06592</v>
      </c>
      <c r="W182">
        <f>IF(W136*'Pre ISIC Split BObIC'!W$2&gt;0,W136*'Pre ISIC Split BObIC'!W$2,0)</f>
        <v>12093857765.038298</v>
      </c>
      <c r="X182">
        <f>IF(X136*'Pre ISIC Split BObIC'!X$2&gt;0,X136*'Pre ISIC Split BObIC'!X$2,0)</f>
        <v>9284175226363806</v>
      </c>
      <c r="Y182">
        <f>IF(Y136*'Pre ISIC Split BObIC'!Y$2&gt;0,Y136*'Pre ISIC Split BObIC'!Y$2,0)</f>
        <v>0</v>
      </c>
      <c r="Z182" s="33">
        <f>IF(Z136*'Pre ISIC Split BObIC'!Z$2&gt;0,Z136*'Pre ISIC Split BObIC'!Z$2,0)</f>
        <v>0</v>
      </c>
      <c r="AA182" s="33">
        <f>IF(AA136*'Pre ISIC Split BObIC'!AA$2&gt;0,AA136*'Pre ISIC Split BObIC'!AA$2,0)</f>
        <v>0</v>
      </c>
      <c r="AB182" s="33">
        <f>IF(AB136*'Pre ISIC Split BObIC'!AB$2&gt;0,AB136*'Pre ISIC Split BObIC'!AB$2,0)</f>
        <v>0</v>
      </c>
      <c r="AC182">
        <f>IF(AC136*'Pre ISIC Split BObIC'!AC$2&gt;0,AC136*'Pre ISIC Split BObIC'!AC$2,0)</f>
        <v>0</v>
      </c>
      <c r="AD182">
        <f>IF(AD136*'Pre ISIC Split BObIC'!AD$2&gt;0,AD136*'Pre ISIC Split BObIC'!AD$2,0)</f>
        <v>0</v>
      </c>
      <c r="AE182">
        <f>IF(AE136*'Pre ISIC Split BObIC'!AE$2&gt;0,AE136*'Pre ISIC Split BObIC'!AE$2,0)</f>
        <v>0</v>
      </c>
      <c r="AF182">
        <f>IF(AF136*'Pre ISIC Split BObIC'!AF$2&gt;0,AF136*'Pre ISIC Split BObIC'!AF$2,0)</f>
        <v>7476896388.7334766</v>
      </c>
      <c r="AG182">
        <f>IF(AG136*'Pre ISIC Split BObIC'!AG$2&gt;0,AG136*'Pre ISIC Split BObIC'!AG$2,0)</f>
        <v>1457723635.7822685</v>
      </c>
      <c r="AH182">
        <f>IF(AH136*'Pre ISIC Split BObIC'!AH$2&gt;0,AH136*'Pre ISIC Split BObIC'!AH$2,0)</f>
        <v>0</v>
      </c>
      <c r="AI182">
        <f>IF(AI136*'Pre ISIC Split BObIC'!AI$2&gt;0,AI136*'Pre ISIC Split BObIC'!AI$2,0)</f>
        <v>0</v>
      </c>
      <c r="AJ182">
        <f>IF(AJ136*'Pre ISIC Split BObIC'!AJ$2&gt;0,AJ136*'Pre ISIC Split BObIC'!AJ$2,0)</f>
        <v>124475077094.98335</v>
      </c>
      <c r="AK182">
        <f>IF(AK136*'Pre ISIC Split BObIC'!AK$2&gt;0,AK136*'Pre ISIC Split BObIC'!AK$2,0)</f>
        <v>276796716709.03369</v>
      </c>
      <c r="AL182">
        <f>IF(AL136*'Pre ISIC Split BObIC'!AL$2&gt;0,AL136*'Pre ISIC Split BObIC'!AL$2,0)</f>
        <v>32723537379.207169</v>
      </c>
      <c r="AM182">
        <f>IF(AM136*'Pre ISIC Split BObIC'!AM$2&gt;0,AM136*'Pre ISIC Split BObIC'!AM$2,0)</f>
        <v>335880669719.28381</v>
      </c>
      <c r="AN182">
        <f>IF(AN136*'Pre ISIC Split BObIC'!AN$2&gt;0,AN136*'Pre ISIC Split BObIC'!AN$2,0)</f>
        <v>353034190171.42609</v>
      </c>
      <c r="AO182">
        <f>IF(AO136*'Pre ISIC Split BObIC'!AO$2&gt;0,AO136*'Pre ISIC Split BObIC'!AO$2,0)</f>
        <v>116616669210.68597</v>
      </c>
      <c r="AP182">
        <f>IF(AP136*'Pre ISIC Split BObIC'!AP$2&gt;0,AP136*'Pre ISIC Split BObIC'!AP$2,0)</f>
        <v>0</v>
      </c>
      <c r="AQ182">
        <f>IF(AQ136*'Pre ISIC Split BObIC'!AQ$2&gt;0,AQ136*'Pre ISIC Split BObIC'!AQ$2,0)</f>
        <v>0</v>
      </c>
    </row>
    <row r="183" spans="1:43">
      <c r="A183" t="s">
        <v>275</v>
      </c>
      <c r="B183">
        <f>IF(B137*'Pre ISIC Split BObIC'!B$2&gt;0,B137*'Pre ISIC Split BObIC'!B$2,0)</f>
        <v>0</v>
      </c>
      <c r="C183" s="33">
        <f>IF(C137*'Pre ISIC Split BObIC'!C$2&gt;0,C137*'Pre ISIC Split BObIC'!C$2,0)</f>
        <v>0</v>
      </c>
      <c r="D183" s="33">
        <f>IF(D137*'Pre ISIC Split BObIC'!D$2&gt;0,D137*'Pre ISIC Split BObIC'!D$2,0)</f>
        <v>0</v>
      </c>
      <c r="E183">
        <f>IF(E137*'Pre ISIC Split BObIC'!E$2&gt;0,E137*'Pre ISIC Split BObIC'!E$2,0)</f>
        <v>0</v>
      </c>
      <c r="F183">
        <f>IF(F137*'Pre ISIC Split BObIC'!F$2&gt;0,F137*'Pre ISIC Split BObIC'!F$2,0)</f>
        <v>0</v>
      </c>
      <c r="G183">
        <f>IF(G137*'Pre ISIC Split BObIC'!G$2&gt;0,G137*'Pre ISIC Split BObIC'!G$2,0)</f>
        <v>0</v>
      </c>
      <c r="H183">
        <f>IF(H137*'Pre ISIC Split BObIC'!H$2&gt;0,H137*'Pre ISIC Split BObIC'!H$2,0)</f>
        <v>0</v>
      </c>
      <c r="I183">
        <f>IF(I137*'Pre ISIC Split BObIC'!I$2&gt;0,I137*'Pre ISIC Split BObIC'!I$2,0)</f>
        <v>0</v>
      </c>
      <c r="J183">
        <f>IF(J137*'Pre ISIC Split BObIC'!J$2&gt;0,J137*'Pre ISIC Split BObIC'!J$2,0)</f>
        <v>0</v>
      </c>
      <c r="K183">
        <f>IF(K137*'Pre ISIC Split BObIC'!K$2&gt;0,K137*'Pre ISIC Split BObIC'!K$2,0)</f>
        <v>0</v>
      </c>
      <c r="L183" s="33">
        <f>IF(L137*'Pre ISIC Split BObIC'!L$2&gt;0,L137*'Pre ISIC Split BObIC'!L$2,0)</f>
        <v>0</v>
      </c>
      <c r="M183" s="33">
        <f>IF(M137*'Pre ISIC Split BObIC'!M$2&gt;0,M137*'Pre ISIC Split BObIC'!M$2,0)</f>
        <v>0</v>
      </c>
      <c r="N183">
        <f>IF(N137*'Pre ISIC Split BObIC'!N$2&gt;0,N137*'Pre ISIC Split BObIC'!N$2,0)</f>
        <v>0</v>
      </c>
      <c r="O183" s="33">
        <f>IF(O137*'Pre ISIC Split BObIC'!O$2&gt;0,O137*'Pre ISIC Split BObIC'!O$2,0)</f>
        <v>0</v>
      </c>
      <c r="P183" s="33">
        <f>IF(P137*'Pre ISIC Split BObIC'!P$2&gt;0,P137*'Pre ISIC Split BObIC'!P$2,0)</f>
        <v>0</v>
      </c>
      <c r="Q183" s="33">
        <f>IF(Q137*'Pre ISIC Split BObIC'!Q$2&gt;0,Q137*'Pre ISIC Split BObIC'!Q$2,0)</f>
        <v>0</v>
      </c>
      <c r="R183" s="33">
        <f>IF(R137*'Pre ISIC Split BObIC'!R$2&gt;0,R137*'Pre ISIC Split BObIC'!R$2,0)</f>
        <v>0</v>
      </c>
      <c r="S183">
        <f>IF(S137*'Pre ISIC Split BObIC'!S$2&gt;0,S137*'Pre ISIC Split BObIC'!S$2,0)</f>
        <v>0</v>
      </c>
      <c r="T183">
        <f>IF(T137*'Pre ISIC Split BObIC'!T$2&gt;0,T137*'Pre ISIC Split BObIC'!T$2,0)</f>
        <v>0</v>
      </c>
      <c r="U183">
        <f>IF(U137*'Pre ISIC Split BObIC'!U$2&gt;0,U137*'Pre ISIC Split BObIC'!U$2,0)</f>
        <v>0</v>
      </c>
      <c r="V183">
        <f>IF(V137*'Pre ISIC Split BObIC'!V$2&gt;0,V137*'Pre ISIC Split BObIC'!V$2,0)</f>
        <v>0</v>
      </c>
      <c r="W183">
        <f>IF(W137*'Pre ISIC Split BObIC'!W$2&gt;0,W137*'Pre ISIC Split BObIC'!W$2,0)</f>
        <v>0</v>
      </c>
      <c r="X183">
        <f>IF(X137*'Pre ISIC Split BObIC'!X$2&gt;0,X137*'Pre ISIC Split BObIC'!X$2,0)</f>
        <v>0</v>
      </c>
      <c r="Y183">
        <f>IF(Y137*'Pre ISIC Split BObIC'!Y$2&gt;0,Y137*'Pre ISIC Split BObIC'!Y$2,0)</f>
        <v>0</v>
      </c>
      <c r="Z183" s="33">
        <f>IF(Z137*'Pre ISIC Split BObIC'!Z$2&gt;0,Z137*'Pre ISIC Split BObIC'!Z$2,0)</f>
        <v>0</v>
      </c>
      <c r="AA183" s="33">
        <f>IF(AA137*'Pre ISIC Split BObIC'!AA$2&gt;0,AA137*'Pre ISIC Split BObIC'!AA$2,0)</f>
        <v>0</v>
      </c>
      <c r="AB183" s="33">
        <f>IF(AB137*'Pre ISIC Split BObIC'!AB$2&gt;0,AB137*'Pre ISIC Split BObIC'!AB$2,0)</f>
        <v>0</v>
      </c>
      <c r="AC183">
        <f>IF(AC137*'Pre ISIC Split BObIC'!AC$2&gt;0,AC137*'Pre ISIC Split BObIC'!AC$2,0)</f>
        <v>0</v>
      </c>
      <c r="AD183">
        <f>IF(AD137*'Pre ISIC Split BObIC'!AD$2&gt;0,AD137*'Pre ISIC Split BObIC'!AD$2,0)</f>
        <v>0</v>
      </c>
      <c r="AE183">
        <f>IF(AE137*'Pre ISIC Split BObIC'!AE$2&gt;0,AE137*'Pre ISIC Split BObIC'!AE$2,0)</f>
        <v>0</v>
      </c>
      <c r="AF183">
        <f>IF(AF137*'Pre ISIC Split BObIC'!AF$2&gt;0,AF137*'Pre ISIC Split BObIC'!AF$2,0)</f>
        <v>0</v>
      </c>
      <c r="AG183">
        <f>IF(AG137*'Pre ISIC Split BObIC'!AG$2&gt;0,AG137*'Pre ISIC Split BObIC'!AG$2,0)</f>
        <v>0</v>
      </c>
      <c r="AH183">
        <f>IF(AH137*'Pre ISIC Split BObIC'!AH$2&gt;0,AH137*'Pre ISIC Split BObIC'!AH$2,0)</f>
        <v>0</v>
      </c>
      <c r="AI183">
        <f>IF(AI137*'Pre ISIC Split BObIC'!AI$2&gt;0,AI137*'Pre ISIC Split BObIC'!AI$2,0)</f>
        <v>0</v>
      </c>
      <c r="AJ183">
        <f>IF(AJ137*'Pre ISIC Split BObIC'!AJ$2&gt;0,AJ137*'Pre ISIC Split BObIC'!AJ$2,0)</f>
        <v>0</v>
      </c>
      <c r="AK183">
        <f>IF(AK137*'Pre ISIC Split BObIC'!AK$2&gt;0,AK137*'Pre ISIC Split BObIC'!AK$2,0)</f>
        <v>0</v>
      </c>
      <c r="AL183">
        <f>IF(AL137*'Pre ISIC Split BObIC'!AL$2&gt;0,AL137*'Pre ISIC Split BObIC'!AL$2,0)</f>
        <v>0</v>
      </c>
      <c r="AM183">
        <f>IF(AM137*'Pre ISIC Split BObIC'!AM$2&gt;0,AM137*'Pre ISIC Split BObIC'!AM$2,0)</f>
        <v>0</v>
      </c>
      <c r="AN183">
        <f>IF(AN137*'Pre ISIC Split BObIC'!AN$2&gt;0,AN137*'Pre ISIC Split BObIC'!AN$2,0)</f>
        <v>0</v>
      </c>
      <c r="AO183">
        <f>IF(AO137*'Pre ISIC Split BObIC'!AO$2&gt;0,AO137*'Pre ISIC Split BObIC'!AO$2,0)</f>
        <v>0</v>
      </c>
      <c r="AP183">
        <f>IF(AP137*'Pre ISIC Split BObIC'!AP$2&gt;0,AP137*'Pre ISIC Split BObIC'!AP$2,0)</f>
        <v>0</v>
      </c>
      <c r="AQ183">
        <f>IF(AQ137*'Pre ISIC Split BObIC'!AQ$2&gt;0,AQ137*'Pre ISIC Split BObIC'!AQ$2,0)</f>
        <v>0</v>
      </c>
    </row>
  </sheetData>
  <conditionalFormatting sqref="B142:AQ183">
    <cfRule type="cellIs" dxfId="1" priority="2" operator="lessThan">
      <formula>0</formula>
    </cfRule>
  </conditionalFormatting>
  <conditionalFormatting sqref="B96:AQ137 F139">
    <cfRule type="cellIs" dxfId="0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 tint="0.59999389629810485"/>
  </sheetPr>
  <dimension ref="A1:AS89"/>
  <sheetViews>
    <sheetView workbookViewId="0">
      <pane xSplit="1" topLeftCell="B1" activePane="topRight" state="frozen"/>
      <selection pane="topRight" activeCell="C3" sqref="C3"/>
    </sheetView>
  </sheetViews>
  <sheetFormatPr defaultRowHeight="14.45"/>
  <cols>
    <col min="1" max="1" width="23.28515625" customWidth="1"/>
    <col min="2" max="2" width="25" customWidth="1"/>
    <col min="16" max="16" width="13.28515625" customWidth="1"/>
    <col min="17" max="17" width="13.140625" customWidth="1"/>
  </cols>
  <sheetData>
    <row r="1" spans="1:44">
      <c r="A1" s="1" t="s">
        <v>558</v>
      </c>
    </row>
    <row r="2" spans="1:44">
      <c r="B2" t="s">
        <v>559</v>
      </c>
      <c r="C2" t="s">
        <v>69</v>
      </c>
      <c r="D2" s="16" t="s">
        <v>560</v>
      </c>
      <c r="E2" s="16" t="s">
        <v>561</v>
      </c>
      <c r="F2" t="s">
        <v>83</v>
      </c>
      <c r="G2" t="s">
        <v>89</v>
      </c>
      <c r="H2" t="s">
        <v>93</v>
      </c>
      <c r="I2" t="s">
        <v>101</v>
      </c>
      <c r="J2" t="s">
        <v>104</v>
      </c>
      <c r="K2" t="s">
        <v>108</v>
      </c>
      <c r="L2" t="s">
        <v>112</v>
      </c>
      <c r="M2" s="16" t="s">
        <v>562</v>
      </c>
      <c r="N2" s="16" t="s">
        <v>563</v>
      </c>
      <c r="O2" t="s">
        <v>129</v>
      </c>
      <c r="P2" s="16" t="s">
        <v>564</v>
      </c>
      <c r="Q2" s="16" t="s">
        <v>565</v>
      </c>
      <c r="R2" s="16" t="s">
        <v>566</v>
      </c>
      <c r="S2" s="16" t="s">
        <v>567</v>
      </c>
      <c r="T2" t="s">
        <v>141</v>
      </c>
      <c r="U2" t="s">
        <v>148</v>
      </c>
      <c r="V2" t="s">
        <v>151</v>
      </c>
      <c r="W2" t="s">
        <v>155</v>
      </c>
      <c r="X2" t="s">
        <v>159</v>
      </c>
      <c r="Y2" t="s">
        <v>163</v>
      </c>
      <c r="Z2" t="s">
        <v>170</v>
      </c>
      <c r="AA2" s="16" t="s">
        <v>568</v>
      </c>
      <c r="AB2" s="16" t="s">
        <v>569</v>
      </c>
      <c r="AC2" s="16" t="s">
        <v>570</v>
      </c>
      <c r="AD2" t="s">
        <v>182</v>
      </c>
      <c r="AE2" t="s">
        <v>186</v>
      </c>
      <c r="AF2" t="s">
        <v>193</v>
      </c>
      <c r="AG2" t="s">
        <v>213</v>
      </c>
      <c r="AH2" t="s">
        <v>216</v>
      </c>
      <c r="AI2" t="s">
        <v>220</v>
      </c>
      <c r="AJ2" t="s">
        <v>224</v>
      </c>
      <c r="AK2" t="s">
        <v>228</v>
      </c>
      <c r="AL2" t="s">
        <v>232</v>
      </c>
      <c r="AM2" t="s">
        <v>239</v>
      </c>
      <c r="AN2" t="s">
        <v>246</v>
      </c>
      <c r="AO2" t="s">
        <v>253</v>
      </c>
      <c r="AP2" t="s">
        <v>257</v>
      </c>
      <c r="AQ2" t="s">
        <v>267</v>
      </c>
      <c r="AR2" t="s">
        <v>278</v>
      </c>
    </row>
    <row r="3" spans="1:44">
      <c r="A3" t="s">
        <v>69</v>
      </c>
      <c r="B3" t="s">
        <v>571</v>
      </c>
      <c r="C3">
        <f>'OECD TTL - 2018'!C9</f>
        <v>5034.6000000000004</v>
      </c>
      <c r="D3">
        <f>'OECD TTL - 2018'!$D9*'SIOM from DLIM'!C142/SUM('SIOM from DLIM'!$C142:$D142)</f>
        <v>8.1</v>
      </c>
      <c r="E3">
        <f>'OECD TTL - 2018'!$D9*'SIOM from DLIM'!D142/SUM('SIOM from DLIM'!$C142:$D142)</f>
        <v>0</v>
      </c>
      <c r="F3">
        <f>'OECD TTL - 2018'!E9</f>
        <v>22.4</v>
      </c>
      <c r="G3">
        <f>'OECD TTL - 2018'!F9</f>
        <v>8.1999999999999993</v>
      </c>
      <c r="H3">
        <f>'OECD TTL - 2018'!G9</f>
        <v>30244.9</v>
      </c>
      <c r="I3">
        <f>'OECD TTL - 2018'!H9</f>
        <v>425.8</v>
      </c>
      <c r="J3">
        <f>'OECD TTL - 2018'!I9</f>
        <v>494.3</v>
      </c>
      <c r="K3">
        <f>'OECD TTL - 2018'!J9</f>
        <v>325.3</v>
      </c>
      <c r="L3">
        <f>'OECD TTL - 2018'!K9</f>
        <v>39.799999999999997</v>
      </c>
      <c r="M3">
        <f>'OECD TTL - 2018'!$L9*'SIOM from DLIM'!L142/SUM('SIOM from DLIM'!$L142:$M142)</f>
        <v>461.12441416665115</v>
      </c>
      <c r="N3">
        <f>'OECD TTL - 2018'!$L9*'SIOM from DLIM'!M142/SUM('SIOM from DLIM'!$L142:$M142)</f>
        <v>78.475585833348831</v>
      </c>
      <c r="O3">
        <f>'OECD TTL - 2018'!M9</f>
        <v>153.5</v>
      </c>
      <c r="P3">
        <f>'OECD TTL - 2018'!$N9*'SIOM from DLIM'!O142/SUM('SIOM from DLIM'!$O142:$P142)</f>
        <v>5.8903742366555294</v>
      </c>
      <c r="Q3">
        <f>'OECD TTL - 2018'!$N9*'SIOM from DLIM'!P142/SUM('SIOM from DLIM'!$O142:$P142)</f>
        <v>2.9096257633444709</v>
      </c>
      <c r="R3">
        <f>'OECD TTL - 2018'!$O9*'SIOM from DLIM'!Q142/SUM('SIOM from DLIM'!$Q142:$R142)</f>
        <v>19.5</v>
      </c>
      <c r="S3">
        <f>'OECD TTL - 2018'!$O9*'SIOM from DLIM'!R142/SUM('SIOM from DLIM'!$Q142:$R142)</f>
        <v>0</v>
      </c>
      <c r="T3">
        <f>'OECD TTL - 2018'!P9</f>
        <v>9.6999999999999993</v>
      </c>
      <c r="U3">
        <f>'OECD TTL - 2018'!Q9</f>
        <v>7.4</v>
      </c>
      <c r="V3">
        <f>'OECD TTL - 2018'!R9</f>
        <v>6.9</v>
      </c>
      <c r="W3">
        <f>'OECD TTL - 2018'!S9</f>
        <v>6.8</v>
      </c>
      <c r="X3">
        <f>'OECD TTL - 2018'!T9</f>
        <v>25.1</v>
      </c>
      <c r="Y3">
        <f>'OECD TTL - 2018'!U9</f>
        <v>0.5</v>
      </c>
      <c r="Z3">
        <f>'OECD TTL - 2018'!V9</f>
        <v>132.5</v>
      </c>
      <c r="AA3" t="e">
        <f>'OECD TTL - 2018'!$W9*'SIOM from DLIM'!Z142/SUM('SIOM from DLIM'!$Z142:$AB142)</f>
        <v>#DIV/0!</v>
      </c>
      <c r="AB3" t="e">
        <f>'OECD TTL - 2018'!$W9*'SIOM from DLIM'!AA142/SUM('SIOM from DLIM'!$Z142:$AB142)</f>
        <v>#DIV/0!</v>
      </c>
      <c r="AC3" t="e">
        <f>'OECD TTL - 2018'!$W9*'SIOM from DLIM'!AB142/SUM('SIOM from DLIM'!$Z142:$AB142)</f>
        <v>#DIV/0!</v>
      </c>
      <c r="AD3">
        <f>'OECD TTL - 2018'!X9</f>
        <v>177.3</v>
      </c>
      <c r="AE3">
        <f>'OECD TTL - 2018'!Y9</f>
        <v>643.1</v>
      </c>
      <c r="AF3">
        <f>'OECD TTL - 2018'!Z9</f>
        <v>45</v>
      </c>
      <c r="AG3">
        <f>'OECD TTL - 2018'!AA9</f>
        <v>1104.2</v>
      </c>
      <c r="AH3">
        <f>'OECD TTL - 2018'!AB9</f>
        <v>11.6</v>
      </c>
      <c r="AI3">
        <f>'OECD TTL - 2018'!AC9</f>
        <v>0.9</v>
      </c>
      <c r="AJ3">
        <f>'OECD TTL - 2018'!AD9</f>
        <v>0.9</v>
      </c>
      <c r="AK3">
        <f>'OECD TTL - 2018'!AE9</f>
        <v>12.9</v>
      </c>
      <c r="AL3">
        <f>'OECD TTL - 2018'!AF9</f>
        <v>38.1</v>
      </c>
      <c r="AM3">
        <f>'OECD TTL - 2018'!AG9</f>
        <v>146</v>
      </c>
      <c r="AN3">
        <f>'OECD TTL - 2018'!AH9</f>
        <v>329.5</v>
      </c>
      <c r="AO3">
        <f>'OECD TTL - 2018'!AI9</f>
        <v>82.2</v>
      </c>
      <c r="AP3">
        <f>'OECD TTL - 2018'!AJ9</f>
        <v>98.1</v>
      </c>
      <c r="AQ3">
        <f>'OECD TTL - 2018'!AK9</f>
        <v>59.3</v>
      </c>
      <c r="AR3">
        <f>'OECD TTL - 2018'!AL9</f>
        <v>0</v>
      </c>
    </row>
    <row r="4" spans="1:44">
      <c r="A4" s="16" t="s">
        <v>560</v>
      </c>
      <c r="B4" t="s">
        <v>560</v>
      </c>
      <c r="C4">
        <f>'OECD TTL - 2018'!C$10*'SIOM from DLIM'!B143/SUM('SIOM from DLIM'!B$143:B$144)</f>
        <v>18.872179928596402</v>
      </c>
      <c r="D4" s="26">
        <f>'OECD TTL - 2018'!$D$10*'SIOM from DLIM'!C143/SUM('SIOM from DLIM'!$C$143:$D$144)</f>
        <v>0</v>
      </c>
      <c r="E4" s="26">
        <f>'OECD TTL - 2018'!$D$10*'SIOM from DLIM'!D143/SUM('SIOM from DLIM'!$C$143:$D$144)</f>
        <v>110.86034922760915</v>
      </c>
      <c r="F4">
        <f>'OECD TTL - 2018'!E$10*'SIOM from DLIM'!D143/SUM('SIOM from DLIM'!D$143:D$144)</f>
        <v>7.110916196513311</v>
      </c>
      <c r="G4">
        <f>'OECD TTL - 2018'!F$10*'SIOM from DLIM'!E143/SUM('SIOM from DLIM'!E$143:E$144)</f>
        <v>89.603048062945845</v>
      </c>
      <c r="H4">
        <f>'OECD TTL - 2018'!G$10*'SIOM from DLIM'!F143/SUM('SIOM from DLIM'!F$143:F$144)</f>
        <v>41.694547714837903</v>
      </c>
      <c r="I4">
        <f>'OECD TTL - 2018'!H$10*'SIOM from DLIM'!G143/SUM('SIOM from DLIM'!G$143:G$144)</f>
        <v>3.1029939286503758</v>
      </c>
      <c r="J4" t="e">
        <f>'OECD TTL - 2018'!I$10*'SIOM from DLIM'!H143/SUM('SIOM from DLIM'!H$143:H$144)</f>
        <v>#DIV/0!</v>
      </c>
      <c r="K4">
        <f>'OECD TTL - 2018'!J$10*'SIOM from DLIM'!I143/SUM('SIOM from DLIM'!I$143:I$144)</f>
        <v>14.174180909303397</v>
      </c>
      <c r="L4" t="e">
        <f>'OECD TTL - 2018'!K$10*'SIOM from DLIM'!J143/SUM('SIOM from DLIM'!J$143:J$144)</f>
        <v>#DIV/0!</v>
      </c>
      <c r="M4" s="26" t="e">
        <f>'OECD TTL - 2018'!$L$10*'SIOM from DLIM'!L143/SUM('SIOM from DLIM'!$L$143:$M$144)</f>
        <v>#DIV/0!</v>
      </c>
      <c r="N4" s="26" t="e">
        <f>'OECD TTL - 2018'!$L$10*'SIOM from DLIM'!M143/SUM('SIOM from DLIM'!$L$143:$M$144)</f>
        <v>#DIV/0!</v>
      </c>
      <c r="O4" t="e">
        <f>'OECD TTL - 2018'!M$10*'SIOM from DLIM'!L143/SUM('SIOM from DLIM'!L$143:L$144)</f>
        <v>#DIV/0!</v>
      </c>
      <c r="P4" s="26" t="e">
        <f>'OECD TTL - 2018'!$N$10*'SIOM from DLIM'!O143/SUM('SIOM from DLIM'!$O$143:$P$144)</f>
        <v>#DIV/0!</v>
      </c>
      <c r="Q4" s="26" t="e">
        <f>'OECD TTL - 2018'!$N$10*'SIOM from DLIM'!P143/SUM('SIOM from DLIM'!$O$143:$P$144)</f>
        <v>#DIV/0!</v>
      </c>
      <c r="R4" s="26">
        <f>'OECD TTL - 2018'!$O$10*'SIOM from DLIM'!Q143/SUM('SIOM from DLIM'!$Q$143:$R$144)</f>
        <v>0</v>
      </c>
      <c r="S4" s="26">
        <f>'OECD TTL - 2018'!$O$10*'SIOM from DLIM'!R143/SUM('SIOM from DLIM'!$Q$143:$R$144)</f>
        <v>153.9761351208563</v>
      </c>
      <c r="T4" t="e">
        <f>'OECD TTL - 2018'!P$10*'SIOM from DLIM'!O143/SUM('SIOM from DLIM'!O$143:O$144)</f>
        <v>#DIV/0!</v>
      </c>
      <c r="U4" t="e">
        <f>'OECD TTL - 2018'!Q$10*'SIOM from DLIM'!P143/SUM('SIOM from DLIM'!P$143:P$144)</f>
        <v>#DIV/0!</v>
      </c>
      <c r="V4" t="e">
        <f>'OECD TTL - 2018'!R$10*'SIOM from DLIM'!Q143/SUM('SIOM from DLIM'!Q$143:Q$144)</f>
        <v>#DIV/0!</v>
      </c>
      <c r="W4">
        <f>'OECD TTL - 2018'!S$10*'SIOM from DLIM'!R143/SUM('SIOM from DLIM'!R$143:R$144)</f>
        <v>5.126065532396729</v>
      </c>
      <c r="X4" t="e">
        <f>'OECD TTL - 2018'!T$10*'SIOM from DLIM'!S143/SUM('SIOM from DLIM'!S$143:S$144)</f>
        <v>#DIV/0!</v>
      </c>
      <c r="Y4">
        <f>'OECD TTL - 2018'!U$10*'SIOM from DLIM'!T143/SUM('SIOM from DLIM'!T$143:T$144)</f>
        <v>1.9043122970054276</v>
      </c>
      <c r="Z4" t="e">
        <f>'OECD TTL - 2018'!V$10*'SIOM from DLIM'!U143/SUM('SIOM from DLIM'!U$143:U$144)</f>
        <v>#DIV/0!</v>
      </c>
      <c r="AA4" s="26">
        <f>'OECD TTL - 2018'!$W$10*'SIOM from DLIM'!Z143/SUM('SIOM from DLIM'!$Z$143:$AB$144)</f>
        <v>627.03843601243</v>
      </c>
      <c r="AB4" s="26">
        <f>'OECD TTL - 2018'!$W$10*'SIOM from DLIM'!AA143/SUM('SIOM from DLIM'!$Z$143:$AB$144)</f>
        <v>2.892670970514549</v>
      </c>
      <c r="AC4" s="26">
        <f>'OECD TTL - 2018'!$W$10*'SIOM from DLIM'!AB143/SUM('SIOM from DLIM'!$Z$143:$AB$144)</f>
        <v>4.8379578881855935E-2</v>
      </c>
      <c r="AD4" t="e">
        <f>'OECD TTL - 2018'!X$10*'SIOM from DLIM'!W143/SUM('SIOM from DLIM'!W$143:W$144)</f>
        <v>#DIV/0!</v>
      </c>
      <c r="AE4" t="e">
        <f>'OECD TTL - 2018'!Y$10*'SIOM from DLIM'!X143/SUM('SIOM from DLIM'!X$143:X$144)</f>
        <v>#DIV/0!</v>
      </c>
      <c r="AF4">
        <f>'OECD TTL - 2018'!Z$10*'SIOM from DLIM'!Y143/SUM('SIOM from DLIM'!Y$143:Y$144)</f>
        <v>104.04856514768667</v>
      </c>
      <c r="AG4">
        <f>'OECD TTL - 2018'!AA$10*'SIOM from DLIM'!Z143/SUM('SIOM from DLIM'!Z$143:Z$144)</f>
        <v>22.694919620391328</v>
      </c>
      <c r="AH4">
        <f>'OECD TTL - 2018'!AB$10*'SIOM from DLIM'!AA143/SUM('SIOM from DLIM'!AA$143:AA$144)</f>
        <v>1.4379614199698225</v>
      </c>
      <c r="AI4">
        <f>'OECD TTL - 2018'!AC$10*'SIOM from DLIM'!AB143/SUM('SIOM from DLIM'!AB$143:AB$144)</f>
        <v>2.1807912488782448</v>
      </c>
      <c r="AJ4">
        <f>'OECD TTL - 2018'!AD$10*'SIOM from DLIM'!AC143/SUM('SIOM from DLIM'!AC$143:AC$144)</f>
        <v>0.11683306211529969</v>
      </c>
      <c r="AK4">
        <f>'OECD TTL - 2018'!AE$10*'SIOM from DLIM'!AD143/SUM('SIOM from DLIM'!AD$143:AD$144)</f>
        <v>6.1450101124421188</v>
      </c>
      <c r="AL4">
        <f>'OECD TTL - 2018'!AF$10*'SIOM from DLIM'!AE143/SUM('SIOM from DLIM'!AE$143:AE$144)</f>
        <v>14.548302604149235</v>
      </c>
      <c r="AM4" t="e">
        <f>'OECD TTL - 2018'!AG$10*'SIOM from DLIM'!AF143/SUM('SIOM from DLIM'!AF$143:AF$144)</f>
        <v>#DIV/0!</v>
      </c>
      <c r="AN4" t="e">
        <f>'OECD TTL - 2018'!AH$10*'SIOM from DLIM'!AG143/SUM('SIOM from DLIM'!AG$143:AG$144)</f>
        <v>#DIV/0!</v>
      </c>
      <c r="AO4">
        <f>'OECD TTL - 2018'!AI$10*'SIOM from DLIM'!AH143/SUM('SIOM from DLIM'!AH$143:AH$144)</f>
        <v>9.3303223179694559</v>
      </c>
      <c r="AP4">
        <f>'OECD TTL - 2018'!AJ$10*'SIOM from DLIM'!AI143/SUM('SIOM from DLIM'!AI$143:AI$144)</f>
        <v>17.604187182331149</v>
      </c>
      <c r="AQ4" t="e">
        <f>'OECD TTL - 2018'!AK$10*'SIOM from DLIM'!AJ143/SUM('SIOM from DLIM'!AJ$143:AJ$144)</f>
        <v>#DIV/0!</v>
      </c>
      <c r="AR4" t="e">
        <f>'OECD TTL - 2018'!AL$10*'SIOM from DLIM'!AK143/SUM('SIOM from DLIM'!AK$143:AK$144)</f>
        <v>#DIV/0!</v>
      </c>
    </row>
    <row r="5" spans="1:44">
      <c r="A5" s="16" t="s">
        <v>561</v>
      </c>
      <c r="B5" t="s">
        <v>561</v>
      </c>
      <c r="C5">
        <f>'OECD TTL - 2018'!C$10*'SIOM from DLIM'!B144/SUM('SIOM from DLIM'!B$143:B$144)</f>
        <v>29.427820071403591</v>
      </c>
      <c r="D5" s="26">
        <f>'OECD TTL - 2018'!$D$10*'SIOM from DLIM'!C144/SUM('SIOM from DLIM'!$C$143:$D$144)</f>
        <v>0</v>
      </c>
      <c r="E5" s="26">
        <f>'OECD TTL - 2018'!$D$10*'SIOM from DLIM'!D144/SUM('SIOM from DLIM'!$C$143:$D$144)</f>
        <v>174.43965077239085</v>
      </c>
      <c r="F5">
        <f>'OECD TTL - 2018'!E$10*'SIOM from DLIM'!D144/SUM('SIOM from DLIM'!D$143:D$144)</f>
        <v>11.189083803486691</v>
      </c>
      <c r="G5">
        <f>'OECD TTL - 2018'!F$10*'SIOM from DLIM'!E144/SUM('SIOM from DLIM'!E$143:E$144)</f>
        <v>132.89695193705415</v>
      </c>
      <c r="H5">
        <f>'OECD TTL - 2018'!G$10*'SIOM from DLIM'!F144/SUM('SIOM from DLIM'!F$143:F$144)</f>
        <v>61.105452285162087</v>
      </c>
      <c r="I5">
        <f>'OECD TTL - 2018'!H$10*'SIOM from DLIM'!G144/SUM('SIOM from DLIM'!G$143:G$144)</f>
        <v>5.0970060713496235</v>
      </c>
      <c r="J5" t="e">
        <f>'OECD TTL - 2018'!I$10*'SIOM from DLIM'!H144/SUM('SIOM from DLIM'!H$143:H$144)</f>
        <v>#DIV/0!</v>
      </c>
      <c r="K5">
        <f>'OECD TTL - 2018'!J$10*'SIOM from DLIM'!I144/SUM('SIOM from DLIM'!I$143:I$144)</f>
        <v>22.325819090696601</v>
      </c>
      <c r="L5" t="e">
        <f>'OECD TTL - 2018'!K$10*'SIOM from DLIM'!J144/SUM('SIOM from DLIM'!J$143:J$144)</f>
        <v>#DIV/0!</v>
      </c>
      <c r="M5" s="26" t="e">
        <f>'OECD TTL - 2018'!$L$10*'SIOM from DLIM'!L144/SUM('SIOM from DLIM'!$L$143:$M$144)</f>
        <v>#DIV/0!</v>
      </c>
      <c r="N5" s="26" t="e">
        <f>'OECD TTL - 2018'!$L$10*'SIOM from DLIM'!M144/SUM('SIOM from DLIM'!$L$143:$M$144)</f>
        <v>#DIV/0!</v>
      </c>
      <c r="O5" t="e">
        <f>'OECD TTL - 2018'!M$10*'SIOM from DLIM'!L144/SUM('SIOM from DLIM'!L$143:L$144)</f>
        <v>#DIV/0!</v>
      </c>
      <c r="P5" s="26" t="e">
        <f>'OECD TTL - 2018'!$N$10*'SIOM from DLIM'!O144/SUM('SIOM from DLIM'!$O$143:$P$144)</f>
        <v>#DIV/0!</v>
      </c>
      <c r="Q5" s="26" t="e">
        <f>'OECD TTL - 2018'!$N$10*'SIOM from DLIM'!P144/SUM('SIOM from DLIM'!$O$143:$P$144)</f>
        <v>#DIV/0!</v>
      </c>
      <c r="R5" s="26">
        <f>'OECD TTL - 2018'!$O$10*'SIOM from DLIM'!Q144/SUM('SIOM from DLIM'!$Q$143:$R$144)</f>
        <v>0</v>
      </c>
      <c r="S5" s="26">
        <f>'OECD TTL - 2018'!$O$10*'SIOM from DLIM'!R144/SUM('SIOM from DLIM'!$Q$143:$R$144)</f>
        <v>242.5238648791437</v>
      </c>
      <c r="T5" t="e">
        <f>'OECD TTL - 2018'!P$10*'SIOM from DLIM'!O144/SUM('SIOM from DLIM'!O$143:O$144)</f>
        <v>#DIV/0!</v>
      </c>
      <c r="U5" t="e">
        <f>'OECD TTL - 2018'!Q$10*'SIOM from DLIM'!P144/SUM('SIOM from DLIM'!P$143:P$144)</f>
        <v>#DIV/0!</v>
      </c>
      <c r="V5" t="e">
        <f>'OECD TTL - 2018'!R$10*'SIOM from DLIM'!Q144/SUM('SIOM from DLIM'!Q$143:Q$144)</f>
        <v>#DIV/0!</v>
      </c>
      <c r="W5">
        <f>'OECD TTL - 2018'!S$10*'SIOM from DLIM'!R144/SUM('SIOM from DLIM'!R$143:R$144)</f>
        <v>8.0739344676032694</v>
      </c>
      <c r="X5" t="e">
        <f>'OECD TTL - 2018'!T$10*'SIOM from DLIM'!S144/SUM('SIOM from DLIM'!S$143:S$144)</f>
        <v>#DIV/0!</v>
      </c>
      <c r="Y5">
        <f>'OECD TTL - 2018'!U$10*'SIOM from DLIM'!T144/SUM('SIOM from DLIM'!T$143:T$144)</f>
        <v>2.9956877029945734</v>
      </c>
      <c r="Z5" t="e">
        <f>'OECD TTL - 2018'!V$10*'SIOM from DLIM'!U144/SUM('SIOM from DLIM'!U$143:U$144)</f>
        <v>#DIV/0!</v>
      </c>
      <c r="AA5" s="26">
        <f>'OECD TTL - 2018'!$W$10*'SIOM from DLIM'!Z144/SUM('SIOM from DLIM'!$Z$143:$AB$144)</f>
        <v>986.4964553041176</v>
      </c>
      <c r="AB5" s="26">
        <f>'OECD TTL - 2018'!$W$10*'SIOM from DLIM'!AA144/SUM('SIOM from DLIM'!$Z$143:$AB$144)</f>
        <v>4.5504234284495393</v>
      </c>
      <c r="AC5" s="26">
        <f>'OECD TTL - 2018'!$W$10*'SIOM from DLIM'!AB144/SUM('SIOM from DLIM'!$Z$143:$AB$144)</f>
        <v>7.3634705606436021E-2</v>
      </c>
      <c r="AD5" t="e">
        <f>'OECD TTL - 2018'!X$10*'SIOM from DLIM'!W144/SUM('SIOM from DLIM'!W$143:W$144)</f>
        <v>#DIV/0!</v>
      </c>
      <c r="AE5" t="e">
        <f>'OECD TTL - 2018'!Y$10*'SIOM from DLIM'!X144/SUM('SIOM from DLIM'!X$143:X$144)</f>
        <v>#DIV/0!</v>
      </c>
      <c r="AF5">
        <f>'OECD TTL - 2018'!Z$10*'SIOM from DLIM'!Y144/SUM('SIOM from DLIM'!Y$143:Y$144)</f>
        <v>163.75143485231334</v>
      </c>
      <c r="AG5">
        <f>'OECD TTL - 2018'!AA$10*'SIOM from DLIM'!Z144/SUM('SIOM from DLIM'!Z$143:Z$144)</f>
        <v>35.705080379608667</v>
      </c>
      <c r="AH5">
        <f>'OECD TTL - 2018'!AB$10*'SIOM from DLIM'!AA144/SUM('SIOM from DLIM'!AA$143:AA$144)</f>
        <v>2.2620385800301777</v>
      </c>
      <c r="AI5">
        <f>'OECD TTL - 2018'!AC$10*'SIOM from DLIM'!AB144/SUM('SIOM from DLIM'!AB$143:AB$144)</f>
        <v>3.3192087511217556</v>
      </c>
      <c r="AJ5">
        <f>'OECD TTL - 2018'!AD$10*'SIOM from DLIM'!AC144/SUM('SIOM from DLIM'!AC$143:AC$144)</f>
        <v>0.18316693788470031</v>
      </c>
      <c r="AK5">
        <f>'OECD TTL - 2018'!AE$10*'SIOM from DLIM'!AD144/SUM('SIOM from DLIM'!AD$143:AD$144)</f>
        <v>9.2549898875578815</v>
      </c>
      <c r="AL5">
        <f>'OECD TTL - 2018'!AF$10*'SIOM from DLIM'!AE144/SUM('SIOM from DLIM'!AE$143:AE$144)</f>
        <v>22.451697395850761</v>
      </c>
      <c r="AM5" t="e">
        <f>'OECD TTL - 2018'!AG$10*'SIOM from DLIM'!AF144/SUM('SIOM from DLIM'!AF$143:AF$144)</f>
        <v>#DIV/0!</v>
      </c>
      <c r="AN5" t="e">
        <f>'OECD TTL - 2018'!AH$10*'SIOM from DLIM'!AG144/SUM('SIOM from DLIM'!AG$143:AG$144)</f>
        <v>#DIV/0!</v>
      </c>
      <c r="AO5">
        <f>'OECD TTL - 2018'!AI$10*'SIOM from DLIM'!AH144/SUM('SIOM from DLIM'!AH$143:AH$144)</f>
        <v>14.569677682030543</v>
      </c>
      <c r="AP5">
        <f>'OECD TTL - 2018'!AJ$10*'SIOM from DLIM'!AI144/SUM('SIOM from DLIM'!AI$143:AI$144)</f>
        <v>27.495812817668853</v>
      </c>
      <c r="AQ5" t="e">
        <f>'OECD TTL - 2018'!AK$10*'SIOM from DLIM'!AJ144/SUM('SIOM from DLIM'!AJ$143:AJ$144)</f>
        <v>#DIV/0!</v>
      </c>
      <c r="AR5" t="e">
        <f>'OECD TTL - 2018'!AL$10*'SIOM from DLIM'!AK144/SUM('SIOM from DLIM'!AK$143:AK$144)</f>
        <v>#DIV/0!</v>
      </c>
    </row>
    <row r="6" spans="1:44">
      <c r="A6" t="s">
        <v>83</v>
      </c>
      <c r="B6" t="s">
        <v>572</v>
      </c>
      <c r="C6">
        <f>'OECD TTL - 2018'!C11</f>
        <v>56.1</v>
      </c>
      <c r="D6">
        <f>'OECD TTL - 2018'!$D11*'SIOM from DLIM'!C145/SUM('SIOM from DLIM'!$C145:$D145)</f>
        <v>19.8</v>
      </c>
      <c r="E6">
        <f>'OECD TTL - 2018'!$D11*'SIOM from DLIM'!D145/SUM('SIOM from DLIM'!$C145:$D145)</f>
        <v>0</v>
      </c>
      <c r="F6">
        <f>'OECD TTL - 2018'!E11</f>
        <v>613.29999999999995</v>
      </c>
      <c r="G6">
        <f>'OECD TTL - 2018'!F11</f>
        <v>59.5</v>
      </c>
      <c r="H6">
        <f>'OECD TTL - 2018'!G11</f>
        <v>40.700000000000003</v>
      </c>
      <c r="I6">
        <f>'OECD TTL - 2018'!H11</f>
        <v>6.9</v>
      </c>
      <c r="J6">
        <f>'OECD TTL - 2018'!I11</f>
        <v>2.6</v>
      </c>
      <c r="K6">
        <f>'OECD TTL - 2018'!J11</f>
        <v>46.4</v>
      </c>
      <c r="L6">
        <f>'OECD TTL - 2018'!K11</f>
        <v>970.2</v>
      </c>
      <c r="M6">
        <f>'OECD TTL - 2018'!$L11*'SIOM from DLIM'!L145/SUM('SIOM from DLIM'!$L145:$M145)</f>
        <v>655.99293676366949</v>
      </c>
      <c r="N6">
        <f>'OECD TTL - 2018'!$L11*'SIOM from DLIM'!M145/SUM('SIOM from DLIM'!$L145:$M145)</f>
        <v>110.30706323633051</v>
      </c>
      <c r="O6">
        <f>'OECD TTL - 2018'!M11</f>
        <v>13.4</v>
      </c>
      <c r="P6">
        <f>'OECD TTL - 2018'!$N11*'SIOM from DLIM'!O145/SUM('SIOM from DLIM'!$O145:$P145)</f>
        <v>1143.873763146149</v>
      </c>
      <c r="Q6">
        <f>'OECD TTL - 2018'!$N11*'SIOM from DLIM'!P145/SUM('SIOM from DLIM'!$O145:$P145)</f>
        <v>561.02623685385106</v>
      </c>
      <c r="R6">
        <f>'OECD TTL - 2018'!$O11*'SIOM from DLIM'!Q145/SUM('SIOM from DLIM'!$Q145:$R145)</f>
        <v>6761.2</v>
      </c>
      <c r="S6">
        <f>'OECD TTL - 2018'!$O11*'SIOM from DLIM'!R145/SUM('SIOM from DLIM'!$Q145:$R145)</f>
        <v>0</v>
      </c>
      <c r="T6">
        <f>'OECD TTL - 2018'!P11</f>
        <v>235.1</v>
      </c>
      <c r="U6">
        <f>'OECD TTL - 2018'!Q11</f>
        <v>38.700000000000003</v>
      </c>
      <c r="V6">
        <f>'OECD TTL - 2018'!R11</f>
        <v>64</v>
      </c>
      <c r="W6">
        <f>'OECD TTL - 2018'!S11</f>
        <v>45.8</v>
      </c>
      <c r="X6">
        <f>'OECD TTL - 2018'!T11</f>
        <v>55.1</v>
      </c>
      <c r="Y6">
        <f>'OECD TTL - 2018'!U11</f>
        <v>3.4</v>
      </c>
      <c r="Z6">
        <f>'OECD TTL - 2018'!V11</f>
        <v>145.9</v>
      </c>
      <c r="AA6" t="e">
        <f>'OECD TTL - 2018'!$W11*'SIOM from DLIM'!Z145/SUM('SIOM from DLIM'!$Z145:$AB145)</f>
        <v>#DIV/0!</v>
      </c>
      <c r="AB6" t="e">
        <f>'OECD TTL - 2018'!$W11*'SIOM from DLIM'!AA145/SUM('SIOM from DLIM'!$Z145:$AB145)</f>
        <v>#DIV/0!</v>
      </c>
      <c r="AC6" t="e">
        <f>'OECD TTL - 2018'!$W11*'SIOM from DLIM'!AB145/SUM('SIOM from DLIM'!$Z145:$AB145)</f>
        <v>#DIV/0!</v>
      </c>
      <c r="AD6">
        <f>'OECD TTL - 2018'!X11</f>
        <v>1805.4</v>
      </c>
      <c r="AE6">
        <f>'OECD TTL - 2018'!Y11</f>
        <v>47.5</v>
      </c>
      <c r="AF6">
        <f>'OECD TTL - 2018'!Z11</f>
        <v>62.5</v>
      </c>
      <c r="AG6">
        <f>'OECD TTL - 2018'!AA11</f>
        <v>4.5999999999999996</v>
      </c>
      <c r="AH6">
        <f>'OECD TTL - 2018'!AB11</f>
        <v>0.5</v>
      </c>
      <c r="AI6">
        <f>'OECD TTL - 2018'!AC11</f>
        <v>0.5</v>
      </c>
      <c r="AJ6">
        <f>'OECD TTL - 2018'!AD11</f>
        <v>0.1</v>
      </c>
      <c r="AK6">
        <f>'OECD TTL - 2018'!AE11</f>
        <v>3</v>
      </c>
      <c r="AL6">
        <f>'OECD TTL - 2018'!AF11</f>
        <v>82.1</v>
      </c>
      <c r="AM6">
        <f>'OECD TTL - 2018'!AG11</f>
        <v>13.9</v>
      </c>
      <c r="AN6">
        <f>'OECD TTL - 2018'!AH11</f>
        <v>76.099999999999994</v>
      </c>
      <c r="AO6">
        <f>'OECD TTL - 2018'!AI11</f>
        <v>3</v>
      </c>
      <c r="AP6">
        <f>'OECD TTL - 2018'!AJ11</f>
        <v>2.1</v>
      </c>
      <c r="AQ6">
        <f>'OECD TTL - 2018'!AK11</f>
        <v>7.8</v>
      </c>
      <c r="AR6">
        <f>'OECD TTL - 2018'!AL11</f>
        <v>0</v>
      </c>
    </row>
    <row r="7" spans="1:44">
      <c r="A7" t="s">
        <v>89</v>
      </c>
      <c r="C7">
        <f>'OECD TTL - 2018'!C12</f>
        <v>665.7</v>
      </c>
      <c r="D7">
        <f>'OECD TTL - 2018'!$D12*'SIOM from DLIM'!C146/SUM('SIOM from DLIM'!$C146:$D146)</f>
        <v>0</v>
      </c>
      <c r="E7">
        <f>'OECD TTL - 2018'!$D12*'SIOM from DLIM'!D146/SUM('SIOM from DLIM'!$C146:$D146)</f>
        <v>3004.0999999999995</v>
      </c>
      <c r="F7">
        <f>'OECD TTL - 2018'!E12</f>
        <v>870.4</v>
      </c>
      <c r="G7">
        <f>'OECD TTL - 2018'!F12</f>
        <v>2312.6999999999998</v>
      </c>
      <c r="H7">
        <f>'OECD TTL - 2018'!G12</f>
        <v>171.5</v>
      </c>
      <c r="I7">
        <f>'OECD TTL - 2018'!H12</f>
        <v>0.4</v>
      </c>
      <c r="J7">
        <f>'OECD TTL - 2018'!I12</f>
        <v>7.1</v>
      </c>
      <c r="K7">
        <f>'OECD TTL - 2018'!J12</f>
        <v>55.1</v>
      </c>
      <c r="L7">
        <f>'OECD TTL - 2018'!K12</f>
        <v>162.9</v>
      </c>
      <c r="M7" t="e">
        <f>'OECD TTL - 2018'!$L12*'SIOM from DLIM'!L146/SUM('SIOM from DLIM'!$L146:$M146)</f>
        <v>#DIV/0!</v>
      </c>
      <c r="N7" t="e">
        <f>'OECD TTL - 2018'!$L12*'SIOM from DLIM'!M146/SUM('SIOM from DLIM'!$L146:$M146)</f>
        <v>#DIV/0!</v>
      </c>
      <c r="O7">
        <f>'OECD TTL - 2018'!M12</f>
        <v>74.2</v>
      </c>
      <c r="P7" t="e">
        <f>'OECD TTL - 2018'!$N12*'SIOM from DLIM'!O146/SUM('SIOM from DLIM'!$O146:$P146)</f>
        <v>#DIV/0!</v>
      </c>
      <c r="Q7" t="e">
        <f>'OECD TTL - 2018'!$N12*'SIOM from DLIM'!P146/SUM('SIOM from DLIM'!$O146:$P146)</f>
        <v>#DIV/0!</v>
      </c>
      <c r="R7">
        <f>'OECD TTL - 2018'!$O12*'SIOM from DLIM'!Q146/SUM('SIOM from DLIM'!$Q146:$R146)</f>
        <v>0</v>
      </c>
      <c r="S7">
        <f>'OECD TTL - 2018'!$O12*'SIOM from DLIM'!R146/SUM('SIOM from DLIM'!$Q146:$R146)</f>
        <v>26.3</v>
      </c>
      <c r="T7">
        <f>'OECD TTL - 2018'!P12</f>
        <v>3.9</v>
      </c>
      <c r="U7">
        <f>'OECD TTL - 2018'!Q12</f>
        <v>1.1000000000000001</v>
      </c>
      <c r="V7">
        <f>'OECD TTL - 2018'!R12</f>
        <v>0.6</v>
      </c>
      <c r="W7">
        <f>'OECD TTL - 2018'!S12</f>
        <v>37.9</v>
      </c>
      <c r="X7">
        <f>'OECD TTL - 2018'!T12</f>
        <v>7.6</v>
      </c>
      <c r="Y7">
        <f>'OECD TTL - 2018'!U12</f>
        <v>1</v>
      </c>
      <c r="Z7">
        <f>'OECD TTL - 2018'!V12</f>
        <v>34</v>
      </c>
      <c r="AA7">
        <f>'OECD TTL - 2018'!$W12*'SIOM from DLIM'!Z146/SUM('SIOM from DLIM'!$Z146:$AB146)</f>
        <v>399.82708418924705</v>
      </c>
      <c r="AB7">
        <f>'OECD TTL - 2018'!$W12*'SIOM from DLIM'!AA146/SUM('SIOM from DLIM'!$Z146:$AB146)</f>
        <v>1.8425949759313913</v>
      </c>
      <c r="AC7">
        <f>'OECD TTL - 2018'!$W12*'SIOM from DLIM'!AB146/SUM('SIOM from DLIM'!$Z146:$AB146)</f>
        <v>3.0320834821554021E-2</v>
      </c>
      <c r="AD7">
        <f>'OECD TTL - 2018'!X12</f>
        <v>1271</v>
      </c>
      <c r="AE7">
        <f>'OECD TTL - 2018'!Y12</f>
        <v>8.8000000000000007</v>
      </c>
      <c r="AF7">
        <f>'OECD TTL - 2018'!Z12</f>
        <v>54.6</v>
      </c>
      <c r="AG7">
        <f>'OECD TTL - 2018'!AA12</f>
        <v>1.9</v>
      </c>
      <c r="AH7">
        <f>'OECD TTL - 2018'!AB12</f>
        <v>0.4</v>
      </c>
      <c r="AI7">
        <f>'OECD TTL - 2018'!AC12</f>
        <v>0.7</v>
      </c>
      <c r="AJ7">
        <f>'OECD TTL - 2018'!AD12</f>
        <v>0.1</v>
      </c>
      <c r="AK7">
        <f>'OECD TTL - 2018'!AE12</f>
        <v>5.3</v>
      </c>
      <c r="AL7">
        <f>'OECD TTL - 2018'!AF12</f>
        <v>4.0999999999999996</v>
      </c>
      <c r="AM7">
        <f>'OECD TTL - 2018'!AG12</f>
        <v>30.8</v>
      </c>
      <c r="AN7">
        <f>'OECD TTL - 2018'!AH12</f>
        <v>174.3</v>
      </c>
      <c r="AO7">
        <f>'OECD TTL - 2018'!AI12</f>
        <v>32.200000000000003</v>
      </c>
      <c r="AP7">
        <f>'OECD TTL - 2018'!AJ12</f>
        <v>2.9</v>
      </c>
      <c r="AQ7">
        <f>'OECD TTL - 2018'!AK12</f>
        <v>1.4</v>
      </c>
      <c r="AR7">
        <f>'OECD TTL - 2018'!AL12</f>
        <v>0</v>
      </c>
    </row>
    <row r="8" spans="1:44">
      <c r="A8" t="s">
        <v>93</v>
      </c>
      <c r="B8" t="s">
        <v>573</v>
      </c>
      <c r="C8">
        <f>'OECD TTL - 2018'!C13</f>
        <v>3366</v>
      </c>
      <c r="D8">
        <f>'OECD TTL - 2018'!$D13*'SIOM from DLIM'!C147/SUM('SIOM from DLIM'!$C147:$D147)</f>
        <v>6.5999999999999988</v>
      </c>
      <c r="E8">
        <f>'OECD TTL - 2018'!$D13*'SIOM from DLIM'!D147/SUM('SIOM from DLIM'!$C147:$D147)</f>
        <v>0</v>
      </c>
      <c r="F8">
        <f>'OECD TTL - 2018'!E13</f>
        <v>12.3</v>
      </c>
      <c r="G8">
        <f>'OECD TTL - 2018'!F13</f>
        <v>7.3</v>
      </c>
      <c r="H8">
        <f>'OECD TTL - 2018'!G13</f>
        <v>14358.9</v>
      </c>
      <c r="I8">
        <f>'OECD TTL - 2018'!H13</f>
        <v>395.2</v>
      </c>
      <c r="J8">
        <f>'OECD TTL - 2018'!I13</f>
        <v>12.6</v>
      </c>
      <c r="K8">
        <f>'OECD TTL - 2018'!J13</f>
        <v>106.7</v>
      </c>
      <c r="L8">
        <f>'OECD TTL - 2018'!K13</f>
        <v>105.9</v>
      </c>
      <c r="M8">
        <f>'OECD TTL - 2018'!$L13*'SIOM from DLIM'!L147/SUM('SIOM from DLIM'!$L147:$M147)</f>
        <v>956.071726920571</v>
      </c>
      <c r="N8">
        <f>'OECD TTL - 2018'!$L13*'SIOM from DLIM'!M147/SUM('SIOM from DLIM'!$L147:$M147)</f>
        <v>161.32827307942904</v>
      </c>
      <c r="O8">
        <f>'OECD TTL - 2018'!M13</f>
        <v>103.5</v>
      </c>
      <c r="P8">
        <f>'OECD TTL - 2018'!$N13*'SIOM from DLIM'!O147/SUM('SIOM from DLIM'!$O147:$P147)</f>
        <v>33.895490588665936</v>
      </c>
      <c r="Q8">
        <f>'OECD TTL - 2018'!$N13*'SIOM from DLIM'!P147/SUM('SIOM from DLIM'!$O147:$P147)</f>
        <v>16.604509411334057</v>
      </c>
      <c r="R8">
        <f>'OECD TTL - 2018'!$O13*'SIOM from DLIM'!Q147/SUM('SIOM from DLIM'!$Q147:$R147)</f>
        <v>48.5</v>
      </c>
      <c r="S8">
        <f>'OECD TTL - 2018'!$O13*'SIOM from DLIM'!R147/SUM('SIOM from DLIM'!$Q147:$R147)</f>
        <v>0</v>
      </c>
      <c r="T8">
        <f>'OECD TTL - 2018'!P13</f>
        <v>32.799999999999997</v>
      </c>
      <c r="U8">
        <f>'OECD TTL - 2018'!Q13</f>
        <v>72.8</v>
      </c>
      <c r="V8">
        <f>'OECD TTL - 2018'!R13</f>
        <v>34.299999999999997</v>
      </c>
      <c r="W8">
        <f>'OECD TTL - 2018'!S13</f>
        <v>26.2</v>
      </c>
      <c r="X8">
        <f>'OECD TTL - 2018'!T13</f>
        <v>168.3</v>
      </c>
      <c r="Y8">
        <f>'OECD TTL - 2018'!U13</f>
        <v>15.6</v>
      </c>
      <c r="Z8">
        <f>'OECD TTL - 2018'!V13</f>
        <v>60.8</v>
      </c>
      <c r="AA8" t="e">
        <f>'OECD TTL - 2018'!$W13*'SIOM from DLIM'!Z147/SUM('SIOM from DLIM'!$Z147:$AB147)</f>
        <v>#DIV/0!</v>
      </c>
      <c r="AB8" t="e">
        <f>'OECD TTL - 2018'!$W13*'SIOM from DLIM'!AA147/SUM('SIOM from DLIM'!$Z147:$AB147)</f>
        <v>#DIV/0!</v>
      </c>
      <c r="AC8" t="e">
        <f>'OECD TTL - 2018'!$W13*'SIOM from DLIM'!AB147/SUM('SIOM from DLIM'!$Z147:$AB147)</f>
        <v>#DIV/0!</v>
      </c>
      <c r="AD8">
        <f>'OECD TTL - 2018'!X13</f>
        <v>177.2</v>
      </c>
      <c r="AE8">
        <f>'OECD TTL - 2018'!Y13</f>
        <v>747.3</v>
      </c>
      <c r="AF8">
        <f>'OECD TTL - 2018'!Z13</f>
        <v>106.7</v>
      </c>
      <c r="AG8">
        <f>'OECD TTL - 2018'!AA13</f>
        <v>3483.3</v>
      </c>
      <c r="AH8">
        <f>'OECD TTL - 2018'!AB13</f>
        <v>25.6</v>
      </c>
      <c r="AI8">
        <f>'OECD TTL - 2018'!AC13</f>
        <v>9.9</v>
      </c>
      <c r="AJ8">
        <f>'OECD TTL - 2018'!AD13</f>
        <v>2.9</v>
      </c>
      <c r="AK8">
        <f>'OECD TTL - 2018'!AE13</f>
        <v>41.8</v>
      </c>
      <c r="AL8">
        <f>'OECD TTL - 2018'!AF13</f>
        <v>53</v>
      </c>
      <c r="AM8">
        <f>'OECD TTL - 2018'!AG13</f>
        <v>144.5</v>
      </c>
      <c r="AN8">
        <f>'OECD TTL - 2018'!AH13</f>
        <v>711.9</v>
      </c>
      <c r="AO8">
        <f>'OECD TTL - 2018'!AI13</f>
        <v>192.6</v>
      </c>
      <c r="AP8">
        <f>'OECD TTL - 2018'!AJ13</f>
        <v>526.4</v>
      </c>
      <c r="AQ8">
        <f>'OECD TTL - 2018'!AK13</f>
        <v>184.9</v>
      </c>
      <c r="AR8">
        <f>'OECD TTL - 2018'!AL13</f>
        <v>0</v>
      </c>
    </row>
    <row r="9" spans="1:44">
      <c r="A9" t="s">
        <v>101</v>
      </c>
      <c r="B9" t="s">
        <v>574</v>
      </c>
      <c r="C9">
        <f>'OECD TTL - 2018'!C14</f>
        <v>99.8</v>
      </c>
      <c r="D9">
        <f>'OECD TTL - 2018'!$D14*'SIOM from DLIM'!C148/SUM('SIOM from DLIM'!$C148:$D148)</f>
        <v>0</v>
      </c>
      <c r="E9">
        <f>'OECD TTL - 2018'!$D14*'SIOM from DLIM'!D148/SUM('SIOM from DLIM'!$C148:$D148)</f>
        <v>19</v>
      </c>
      <c r="F9">
        <f>'OECD TTL - 2018'!E14</f>
        <v>29.3</v>
      </c>
      <c r="G9">
        <f>'OECD TTL - 2018'!F14</f>
        <v>23.5</v>
      </c>
      <c r="H9">
        <f>'OECD TTL - 2018'!G14</f>
        <v>121.2</v>
      </c>
      <c r="I9">
        <f>'OECD TTL - 2018'!H14</f>
        <v>5021</v>
      </c>
      <c r="J9">
        <f>'OECD TTL - 2018'!I14</f>
        <v>20.399999999999999</v>
      </c>
      <c r="K9">
        <f>'OECD TTL - 2018'!J14</f>
        <v>131.4</v>
      </c>
      <c r="L9">
        <f>'OECD TTL - 2018'!K14</f>
        <v>35.700000000000003</v>
      </c>
      <c r="M9" t="e">
        <f>'OECD TTL - 2018'!$L14*'SIOM from DLIM'!L148/SUM('SIOM from DLIM'!$L148:$M148)</f>
        <v>#DIV/0!</v>
      </c>
      <c r="N9" t="e">
        <f>'OECD TTL - 2018'!$L14*'SIOM from DLIM'!M148/SUM('SIOM from DLIM'!$L148:$M148)</f>
        <v>#DIV/0!</v>
      </c>
      <c r="O9">
        <f>'OECD TTL - 2018'!M14</f>
        <v>246.3</v>
      </c>
      <c r="P9" t="e">
        <f>'OECD TTL - 2018'!$N14*'SIOM from DLIM'!O148/SUM('SIOM from DLIM'!$O148:$P148)</f>
        <v>#DIV/0!</v>
      </c>
      <c r="Q9" t="e">
        <f>'OECD TTL - 2018'!$N14*'SIOM from DLIM'!P148/SUM('SIOM from DLIM'!$O148:$P148)</f>
        <v>#DIV/0!</v>
      </c>
      <c r="R9">
        <f>'OECD TTL - 2018'!$O14*'SIOM from DLIM'!Q148/SUM('SIOM from DLIM'!$Q148:$R148)</f>
        <v>0</v>
      </c>
      <c r="S9">
        <f>'OECD TTL - 2018'!$O14*'SIOM from DLIM'!R148/SUM('SIOM from DLIM'!$Q148:$R148)</f>
        <v>20.2</v>
      </c>
      <c r="T9">
        <f>'OECD TTL - 2018'!P14</f>
        <v>53.5</v>
      </c>
      <c r="U9">
        <f>'OECD TTL - 2018'!Q14</f>
        <v>126.2</v>
      </c>
      <c r="V9">
        <f>'OECD TTL - 2018'!R14</f>
        <v>52.9</v>
      </c>
      <c r="W9">
        <f>'OECD TTL - 2018'!S14</f>
        <v>45.1</v>
      </c>
      <c r="X9">
        <f>'OECD TTL - 2018'!T14</f>
        <v>1292.0999999999999</v>
      </c>
      <c r="Y9">
        <f>'OECD TTL - 2018'!U14</f>
        <v>51.2</v>
      </c>
      <c r="Z9">
        <f>'OECD TTL - 2018'!V14</f>
        <v>815</v>
      </c>
      <c r="AA9">
        <f>'OECD TTL - 2018'!$W14*'SIOM from DLIM'!Z148/SUM('SIOM from DLIM'!$Z148:$AB148)</f>
        <v>40.708962624220099</v>
      </c>
      <c r="AB9">
        <f>'OECD TTL - 2018'!$W14*'SIOM from DLIM'!AA148/SUM('SIOM from DLIM'!$Z148:$AB148)</f>
        <v>0.18787743924308531</v>
      </c>
      <c r="AC9">
        <f>'OECD TTL - 2018'!$W14*'SIOM from DLIM'!AB148/SUM('SIOM from DLIM'!$Z148:$AB148)</f>
        <v>3.1599365368114459E-3</v>
      </c>
      <c r="AD9">
        <f>'OECD TTL - 2018'!X14</f>
        <v>284.39999999999998</v>
      </c>
      <c r="AE9">
        <f>'OECD TTL - 2018'!Y14</f>
        <v>512.79999999999995</v>
      </c>
      <c r="AF9">
        <f>'OECD TTL - 2018'!Z14</f>
        <v>200.4</v>
      </c>
      <c r="AG9">
        <f>'OECD TTL - 2018'!AA14</f>
        <v>217.5</v>
      </c>
      <c r="AH9">
        <f>'OECD TTL - 2018'!AB14</f>
        <v>67.599999999999994</v>
      </c>
      <c r="AI9">
        <f>'OECD TTL - 2018'!AC14</f>
        <v>12.1</v>
      </c>
      <c r="AJ9">
        <f>'OECD TTL - 2018'!AD14</f>
        <v>3</v>
      </c>
      <c r="AK9">
        <f>'OECD TTL - 2018'!AE14</f>
        <v>124.3</v>
      </c>
      <c r="AL9">
        <f>'OECD TTL - 2018'!AF14</f>
        <v>25.6</v>
      </c>
      <c r="AM9">
        <f>'OECD TTL - 2018'!AG14</f>
        <v>214.4</v>
      </c>
      <c r="AN9">
        <f>'OECD TTL - 2018'!AH14</f>
        <v>467.1</v>
      </c>
      <c r="AO9">
        <f>'OECD TTL - 2018'!AI14</f>
        <v>65.7</v>
      </c>
      <c r="AP9">
        <f>'OECD TTL - 2018'!AJ14</f>
        <v>376.4</v>
      </c>
      <c r="AQ9">
        <f>'OECD TTL - 2018'!AK14</f>
        <v>141.4</v>
      </c>
      <c r="AR9">
        <f>'OECD TTL - 2018'!AL14</f>
        <v>0</v>
      </c>
    </row>
    <row r="10" spans="1:44">
      <c r="A10" t="s">
        <v>104</v>
      </c>
      <c r="B10" t="s">
        <v>575</v>
      </c>
      <c r="C10">
        <f>'OECD TTL - 2018'!C15</f>
        <v>39.9</v>
      </c>
      <c r="D10">
        <f>'OECD TTL - 2018'!$D15*'SIOM from DLIM'!C149/SUM('SIOM from DLIM'!$C149:$D149)</f>
        <v>12.1</v>
      </c>
      <c r="E10">
        <f>'OECD TTL - 2018'!$D15*'SIOM from DLIM'!D149/SUM('SIOM from DLIM'!$C149:$D149)</f>
        <v>0</v>
      </c>
      <c r="F10">
        <f>'OECD TTL - 2018'!E15</f>
        <v>30</v>
      </c>
      <c r="G10">
        <f>'OECD TTL - 2018'!F15</f>
        <v>8.6</v>
      </c>
      <c r="H10">
        <f>'OECD TTL - 2018'!G15</f>
        <v>65.2</v>
      </c>
      <c r="I10">
        <f>'OECD TTL - 2018'!H15</f>
        <v>20</v>
      </c>
      <c r="J10">
        <f>'OECD TTL - 2018'!I15</f>
        <v>586.70000000000005</v>
      </c>
      <c r="K10">
        <f>'OECD TTL - 2018'!J15</f>
        <v>124.3</v>
      </c>
      <c r="L10">
        <f>'OECD TTL - 2018'!K15</f>
        <v>15</v>
      </c>
      <c r="M10">
        <f>'OECD TTL - 2018'!$L15*'SIOM from DLIM'!L149/SUM('SIOM from DLIM'!$L149:$M149)</f>
        <v>54.089708806862596</v>
      </c>
      <c r="N10">
        <f>'OECD TTL - 2018'!$L15*'SIOM from DLIM'!M149/SUM('SIOM from DLIM'!$L149:$M149)</f>
        <v>9.1102911931374067</v>
      </c>
      <c r="O10">
        <f>'OECD TTL - 2018'!M15</f>
        <v>32</v>
      </c>
      <c r="P10">
        <f>'OECD TTL - 2018'!$N15*'SIOM from DLIM'!O149/SUM('SIOM from DLIM'!$O149:$P149)</f>
        <v>44.385278755680488</v>
      </c>
      <c r="Q10">
        <f>'OECD TTL - 2018'!$N15*'SIOM from DLIM'!P149/SUM('SIOM from DLIM'!$O149:$P149)</f>
        <v>21.714721244319506</v>
      </c>
      <c r="R10">
        <f>'OECD TTL - 2018'!$O15*'SIOM from DLIM'!Q149/SUM('SIOM from DLIM'!$Q149:$R149)</f>
        <v>9.9</v>
      </c>
      <c r="S10">
        <f>'OECD TTL - 2018'!$O15*'SIOM from DLIM'!R149/SUM('SIOM from DLIM'!$Q149:$R149)</f>
        <v>0</v>
      </c>
      <c r="T10">
        <f>'OECD TTL - 2018'!P15</f>
        <v>60</v>
      </c>
      <c r="U10">
        <f>'OECD TTL - 2018'!Q15</f>
        <v>55.9</v>
      </c>
      <c r="V10">
        <f>'OECD TTL - 2018'!R15</f>
        <v>29.4</v>
      </c>
      <c r="W10">
        <f>'OECD TTL - 2018'!S15</f>
        <v>31.2</v>
      </c>
      <c r="X10">
        <f>'OECD TTL - 2018'!T15</f>
        <v>320.5</v>
      </c>
      <c r="Y10">
        <f>'OECD TTL - 2018'!U15</f>
        <v>15</v>
      </c>
      <c r="Z10">
        <f>'OECD TTL - 2018'!V15</f>
        <v>1225</v>
      </c>
      <c r="AA10" t="e">
        <f>'OECD TTL - 2018'!$W15*'SIOM from DLIM'!Z149/SUM('SIOM from DLIM'!$Z149:$AB149)</f>
        <v>#DIV/0!</v>
      </c>
      <c r="AB10" t="e">
        <f>'OECD TTL - 2018'!$W15*'SIOM from DLIM'!AA149/SUM('SIOM from DLIM'!$Z149:$AB149)</f>
        <v>#DIV/0!</v>
      </c>
      <c r="AC10" t="e">
        <f>'OECD TTL - 2018'!$W15*'SIOM from DLIM'!AB149/SUM('SIOM from DLIM'!$Z149:$AB149)</f>
        <v>#DIV/0!</v>
      </c>
      <c r="AD10">
        <f>'OECD TTL - 2018'!X15</f>
        <v>1711.9</v>
      </c>
      <c r="AE10">
        <f>'OECD TTL - 2018'!Y15</f>
        <v>107.4</v>
      </c>
      <c r="AF10">
        <f>'OECD TTL - 2018'!Z15</f>
        <v>50.5</v>
      </c>
      <c r="AG10">
        <f>'OECD TTL - 2018'!AA15</f>
        <v>25.2</v>
      </c>
      <c r="AH10">
        <f>'OECD TTL - 2018'!AB15</f>
        <v>16.5</v>
      </c>
      <c r="AI10">
        <f>'OECD TTL - 2018'!AC15</f>
        <v>3.8</v>
      </c>
      <c r="AJ10">
        <f>'OECD TTL - 2018'!AD15</f>
        <v>1.3</v>
      </c>
      <c r="AK10">
        <f>'OECD TTL - 2018'!AE15</f>
        <v>9.9</v>
      </c>
      <c r="AL10">
        <f>'OECD TTL - 2018'!AF15</f>
        <v>339.5</v>
      </c>
      <c r="AM10">
        <f>'OECD TTL - 2018'!AG15</f>
        <v>50.1</v>
      </c>
      <c r="AN10">
        <f>'OECD TTL - 2018'!AH15</f>
        <v>37.700000000000003</v>
      </c>
      <c r="AO10">
        <f>'OECD TTL - 2018'!AI15</f>
        <v>18.600000000000001</v>
      </c>
      <c r="AP10">
        <f>'OECD TTL - 2018'!AJ15</f>
        <v>7.6</v>
      </c>
      <c r="AQ10">
        <f>'OECD TTL - 2018'!AK15</f>
        <v>34.799999999999997</v>
      </c>
      <c r="AR10">
        <f>'OECD TTL - 2018'!AL15</f>
        <v>0</v>
      </c>
    </row>
    <row r="11" spans="1:44">
      <c r="A11" t="s">
        <v>108</v>
      </c>
      <c r="B11" t="s">
        <v>576</v>
      </c>
      <c r="C11">
        <f>'OECD TTL - 2018'!C16</f>
        <v>95.1</v>
      </c>
      <c r="D11">
        <f>'OECD TTL - 2018'!$D16*'SIOM from DLIM'!C150/SUM('SIOM from DLIM'!$C150:$D150)</f>
        <v>0</v>
      </c>
      <c r="E11">
        <f>'OECD TTL - 2018'!$D16*'SIOM from DLIM'!D150/SUM('SIOM from DLIM'!$C150:$D150)</f>
        <v>12.6</v>
      </c>
      <c r="F11">
        <f>'OECD TTL - 2018'!E16</f>
        <v>39.6</v>
      </c>
      <c r="G11">
        <f>'OECD TTL - 2018'!F16</f>
        <v>11.6</v>
      </c>
      <c r="H11">
        <f>'OECD TTL - 2018'!G16</f>
        <v>1611</v>
      </c>
      <c r="I11">
        <f>'OECD TTL - 2018'!H16</f>
        <v>372.5</v>
      </c>
      <c r="J11">
        <f>'OECD TTL - 2018'!I16</f>
        <v>61.1</v>
      </c>
      <c r="K11">
        <f>'OECD TTL - 2018'!J16</f>
        <v>4351.7</v>
      </c>
      <c r="L11">
        <f>'OECD TTL - 2018'!K16</f>
        <v>77.8</v>
      </c>
      <c r="M11" t="e">
        <f>'OECD TTL - 2018'!$L16*'SIOM from DLIM'!L150/SUM('SIOM from DLIM'!$L150:$M150)</f>
        <v>#DIV/0!</v>
      </c>
      <c r="N11" t="e">
        <f>'OECD TTL - 2018'!$L16*'SIOM from DLIM'!M150/SUM('SIOM from DLIM'!$L150:$M150)</f>
        <v>#DIV/0!</v>
      </c>
      <c r="O11">
        <f>'OECD TTL - 2018'!M16</f>
        <v>237.2</v>
      </c>
      <c r="P11" t="e">
        <f>'OECD TTL - 2018'!$N16*'SIOM from DLIM'!O150/SUM('SIOM from DLIM'!$O150:$P150)</f>
        <v>#DIV/0!</v>
      </c>
      <c r="Q11" t="e">
        <f>'OECD TTL - 2018'!$N16*'SIOM from DLIM'!P150/SUM('SIOM from DLIM'!$O150:$P150)</f>
        <v>#DIV/0!</v>
      </c>
      <c r="R11">
        <f>'OECD TTL - 2018'!$O16*'SIOM from DLIM'!Q150/SUM('SIOM from DLIM'!$Q150:$R150)</f>
        <v>0</v>
      </c>
      <c r="S11">
        <f>'OECD TTL - 2018'!$O16*'SIOM from DLIM'!R150/SUM('SIOM from DLIM'!$Q150:$R150)</f>
        <v>62.6</v>
      </c>
      <c r="T11">
        <f>'OECD TTL - 2018'!P16</f>
        <v>120.9</v>
      </c>
      <c r="U11">
        <f>'OECD TTL - 2018'!Q16</f>
        <v>367.2</v>
      </c>
      <c r="V11">
        <f>'OECD TTL - 2018'!R16</f>
        <v>155</v>
      </c>
      <c r="W11">
        <f>'OECD TTL - 2018'!S16</f>
        <v>112.1</v>
      </c>
      <c r="X11">
        <f>'OECD TTL - 2018'!T16</f>
        <v>726.8</v>
      </c>
      <c r="Y11">
        <f>'OECD TTL - 2018'!U16</f>
        <v>46</v>
      </c>
      <c r="Z11">
        <f>'OECD TTL - 2018'!V16</f>
        <v>356.7</v>
      </c>
      <c r="AA11">
        <f>'OECD TTL - 2018'!$W16*'SIOM from DLIM'!Z150/SUM('SIOM from DLIM'!$Z150:$AB150)</f>
        <v>75.147764738104101</v>
      </c>
      <c r="AB11">
        <f>'OECD TTL - 2018'!$W16*'SIOM from DLIM'!AA150/SUM('SIOM from DLIM'!$Z150:$AB150)</f>
        <v>0.34651322598757572</v>
      </c>
      <c r="AC11">
        <f>'OECD TTL - 2018'!$W16*'SIOM from DLIM'!AB150/SUM('SIOM from DLIM'!$Z150:$AB150)</f>
        <v>5.7220359083342952E-3</v>
      </c>
      <c r="AD11">
        <f>'OECD TTL - 2018'!X16</f>
        <v>271.7</v>
      </c>
      <c r="AE11">
        <f>'OECD TTL - 2018'!Y16</f>
        <v>1072</v>
      </c>
      <c r="AF11">
        <f>'OECD TTL - 2018'!Z16</f>
        <v>323.60000000000002</v>
      </c>
      <c r="AG11">
        <f>'OECD TTL - 2018'!AA16</f>
        <v>280.5</v>
      </c>
      <c r="AH11">
        <f>'OECD TTL - 2018'!AB16</f>
        <v>466.3</v>
      </c>
      <c r="AI11">
        <f>'OECD TTL - 2018'!AC16</f>
        <v>102</v>
      </c>
      <c r="AJ11">
        <f>'OECD TTL - 2018'!AD16</f>
        <v>37</v>
      </c>
      <c r="AK11">
        <f>'OECD TTL - 2018'!AE16</f>
        <v>798.1</v>
      </c>
      <c r="AL11">
        <f>'OECD TTL - 2018'!AF16</f>
        <v>162.69999999999999</v>
      </c>
      <c r="AM11">
        <f>'OECD TTL - 2018'!AG16</f>
        <v>592.70000000000005</v>
      </c>
      <c r="AN11">
        <f>'OECD TTL - 2018'!AH16</f>
        <v>799.2</v>
      </c>
      <c r="AO11">
        <f>'OECD TTL - 2018'!AI16</f>
        <v>381.5</v>
      </c>
      <c r="AP11">
        <f>'OECD TTL - 2018'!AJ16</f>
        <v>288.60000000000002</v>
      </c>
      <c r="AQ11">
        <f>'OECD TTL - 2018'!AK16</f>
        <v>202.7</v>
      </c>
      <c r="AR11">
        <f>'OECD TTL - 2018'!AL16</f>
        <v>0</v>
      </c>
    </row>
    <row r="12" spans="1:44">
      <c r="A12" t="s">
        <v>112</v>
      </c>
      <c r="B12" t="s">
        <v>577</v>
      </c>
      <c r="C12">
        <f>'OECD TTL - 2018'!C17</f>
        <v>1384.2</v>
      </c>
      <c r="D12">
        <f>'OECD TTL - 2018'!$D17*'SIOM from DLIM'!C151/SUM('SIOM from DLIM'!$C151:$D151)</f>
        <v>308.8</v>
      </c>
      <c r="E12">
        <f>'OECD TTL - 2018'!$D17*'SIOM from DLIM'!D151/SUM('SIOM from DLIM'!$C151:$D151)</f>
        <v>0</v>
      </c>
      <c r="F12">
        <f>'OECD TTL - 2018'!E17</f>
        <v>659.8</v>
      </c>
      <c r="G12">
        <f>'OECD TTL - 2018'!F17</f>
        <v>340.1</v>
      </c>
      <c r="H12">
        <f>'OECD TTL - 2018'!G17</f>
        <v>777.3</v>
      </c>
      <c r="I12">
        <f>'OECD TTL - 2018'!H17</f>
        <v>152.9</v>
      </c>
      <c r="J12">
        <f>'OECD TTL - 2018'!I17</f>
        <v>62.7</v>
      </c>
      <c r="K12">
        <f>'OECD TTL - 2018'!J17</f>
        <v>195.6</v>
      </c>
      <c r="L12">
        <f>'OECD TTL - 2018'!K17</f>
        <v>5785.3</v>
      </c>
      <c r="M12">
        <f>'OECD TTL - 2018'!$L17*'SIOM from DLIM'!L151/SUM('SIOM from DLIM'!$L151:$M151)</f>
        <v>2346.4372741027132</v>
      </c>
      <c r="N12">
        <f>'OECD TTL - 2018'!$L17*'SIOM from DLIM'!M151/SUM('SIOM from DLIM'!$L151:$M151)</f>
        <v>396.36272589728725</v>
      </c>
      <c r="O12">
        <f>'OECD TTL - 2018'!M17</f>
        <v>202.3</v>
      </c>
      <c r="P12">
        <f>'OECD TTL - 2018'!$N17*'SIOM from DLIM'!O151/SUM('SIOM from DLIM'!$O151:$P151)</f>
        <v>527.01833097373844</v>
      </c>
      <c r="Q12">
        <f>'OECD TTL - 2018'!$N17*'SIOM from DLIM'!P151/SUM('SIOM from DLIM'!$O151:$P151)</f>
        <v>258.38166902626148</v>
      </c>
      <c r="R12">
        <f>'OECD TTL - 2018'!$O17*'SIOM from DLIM'!Q151/SUM('SIOM from DLIM'!$Q151:$R151)</f>
        <v>1021.3</v>
      </c>
      <c r="S12">
        <f>'OECD TTL - 2018'!$O17*'SIOM from DLIM'!R151/SUM('SIOM from DLIM'!$Q151:$R151)</f>
        <v>0</v>
      </c>
      <c r="T12">
        <f>'OECD TTL - 2018'!P17</f>
        <v>220.1</v>
      </c>
      <c r="U12">
        <f>'OECD TTL - 2018'!Q17</f>
        <v>258.10000000000002</v>
      </c>
      <c r="V12">
        <f>'OECD TTL - 2018'!R17</f>
        <v>172.3</v>
      </c>
      <c r="W12">
        <f>'OECD TTL - 2018'!S17</f>
        <v>155.69999999999999</v>
      </c>
      <c r="X12">
        <f>'OECD TTL - 2018'!T17</f>
        <v>750</v>
      </c>
      <c r="Y12">
        <f>'OECD TTL - 2018'!U17</f>
        <v>163.1</v>
      </c>
      <c r="Z12">
        <f>'OECD TTL - 2018'!V17</f>
        <v>272.2</v>
      </c>
      <c r="AA12" t="e">
        <f>'OECD TTL - 2018'!$W17*'SIOM from DLIM'!Z151/SUM('SIOM from DLIM'!$Z151:$AB151)</f>
        <v>#DIV/0!</v>
      </c>
      <c r="AB12" t="e">
        <f>'OECD TTL - 2018'!$W17*'SIOM from DLIM'!AA151/SUM('SIOM from DLIM'!$Z151:$AB151)</f>
        <v>#DIV/0!</v>
      </c>
      <c r="AC12" t="e">
        <f>'OECD TTL - 2018'!$W17*'SIOM from DLIM'!AB151/SUM('SIOM from DLIM'!$Z151:$AB151)</f>
        <v>#DIV/0!</v>
      </c>
      <c r="AD12">
        <f>'OECD TTL - 2018'!X17</f>
        <v>2124.1</v>
      </c>
      <c r="AE12">
        <f>'OECD TTL - 2018'!Y17</f>
        <v>1619</v>
      </c>
      <c r="AF12">
        <f>'OECD TTL - 2018'!Z17</f>
        <v>15421.1</v>
      </c>
      <c r="AG12">
        <f>'OECD TTL - 2018'!AA17</f>
        <v>277.8</v>
      </c>
      <c r="AH12">
        <f>'OECD TTL - 2018'!AB17</f>
        <v>81.900000000000006</v>
      </c>
      <c r="AI12">
        <f>'OECD TTL - 2018'!AC17</f>
        <v>109.4</v>
      </c>
      <c r="AJ12">
        <f>'OECD TTL - 2018'!AD17</f>
        <v>24.5</v>
      </c>
      <c r="AK12">
        <f>'OECD TTL - 2018'!AE17</f>
        <v>579</v>
      </c>
      <c r="AL12">
        <f>'OECD TTL - 2018'!AF17</f>
        <v>439.3</v>
      </c>
      <c r="AM12">
        <f>'OECD TTL - 2018'!AG17</f>
        <v>660.5</v>
      </c>
      <c r="AN12">
        <f>'OECD TTL - 2018'!AH17</f>
        <v>1496.9</v>
      </c>
      <c r="AO12">
        <f>'OECD TTL - 2018'!AI17</f>
        <v>250.9</v>
      </c>
      <c r="AP12">
        <f>'OECD TTL - 2018'!AJ17</f>
        <v>362.8</v>
      </c>
      <c r="AQ12">
        <f>'OECD TTL - 2018'!AK17</f>
        <v>233.6</v>
      </c>
      <c r="AR12">
        <f>'OECD TTL - 2018'!AL17</f>
        <v>0</v>
      </c>
    </row>
    <row r="13" spans="1:44">
      <c r="A13" s="16" t="s">
        <v>562</v>
      </c>
      <c r="B13" t="s">
        <v>562</v>
      </c>
      <c r="C13">
        <f>'OECD TTL - 2018'!C$18*'SIOM from DLIM'!B152/SUM('SIOM from DLIM'!B$152:B$153)</f>
        <v>0</v>
      </c>
      <c r="D13" s="26">
        <f>'OECD TTL - 2018'!$D$18*'SIOM from DLIM'!C152/SUM('SIOM from DLIM'!$C$152:$D$153)</f>
        <v>189.61854997038708</v>
      </c>
      <c r="E13" s="26">
        <f>'OECD TTL - 2018'!$D$18*'SIOM from DLIM'!D152/SUM('SIOM from DLIM'!$C$152:$D$153)</f>
        <v>0</v>
      </c>
      <c r="F13">
        <f>'OECD TTL - 2018'!E$18*'SIOM from DLIM'!D152/SUM('SIOM from DLIM'!D$152:D$153)</f>
        <v>0</v>
      </c>
      <c r="G13">
        <f>'OECD TTL - 2018'!F$18*'SIOM from DLIM'!E152/SUM('SIOM from DLIM'!E$152:E$153)</f>
        <v>0</v>
      </c>
      <c r="H13">
        <f>'OECD TTL - 2018'!G$18*'SIOM from DLIM'!F152/SUM('SIOM from DLIM'!F$152:F$153)</f>
        <v>0</v>
      </c>
      <c r="I13">
        <f>'OECD TTL - 2018'!H$18*'SIOM from DLIM'!G152/SUM('SIOM from DLIM'!G$152:G$153)</f>
        <v>0</v>
      </c>
      <c r="J13">
        <f>'OECD TTL - 2018'!I$18*'SIOM from DLIM'!H152/SUM('SIOM from DLIM'!H$152:H$153)</f>
        <v>242.6</v>
      </c>
      <c r="K13">
        <f>'OECD TTL - 2018'!J$18*'SIOM from DLIM'!I152/SUM('SIOM from DLIM'!I$152:I$153)</f>
        <v>0</v>
      </c>
      <c r="L13">
        <f>'OECD TTL - 2018'!K$18*'SIOM from DLIM'!J152/SUM('SIOM from DLIM'!J$152:J$153)</f>
        <v>3280.1</v>
      </c>
      <c r="M13" s="26">
        <f>'OECD TTL - 2018'!$L$18*'SIOM from DLIM'!L152/SUM('SIOM from DLIM'!$L$152:$M$153)</f>
        <v>15040.150764087126</v>
      </c>
      <c r="N13" s="26">
        <f>'OECD TTL - 2018'!$L$18*'SIOM from DLIM'!M152/SUM('SIOM from DLIM'!$L$152:$M$153)</f>
        <v>2540.549235912873</v>
      </c>
      <c r="O13">
        <f>'OECD TTL - 2018'!M$18*'SIOM from DLIM'!L152/SUM('SIOM from DLIM'!L$152:L$153)</f>
        <v>5481.4</v>
      </c>
      <c r="P13" s="26">
        <f>'OECD TTL - 2018'!$N$18*'SIOM from DLIM'!O152/SUM('SIOM from DLIM'!$O$152:$P$153)</f>
        <v>778.62203817487023</v>
      </c>
      <c r="Q13" s="26">
        <f>'OECD TTL - 2018'!$N$18*'SIOM from DLIM'!P152/SUM('SIOM from DLIM'!$O$152:$P$153)</f>
        <v>381.67796182512978</v>
      </c>
      <c r="R13" s="26">
        <f>'OECD TTL - 2018'!$O$18*'SIOM from DLIM'!Q152/SUM('SIOM from DLIM'!$Q$152:$R$153)</f>
        <v>1334.6206877852148</v>
      </c>
      <c r="S13" s="26">
        <f>'OECD TTL - 2018'!$O$18*'SIOM from DLIM'!R152/SUM('SIOM from DLIM'!$Q$152:$R$153)</f>
        <v>0</v>
      </c>
      <c r="T13">
        <f>'OECD TTL - 2018'!P$18*'SIOM from DLIM'!O152/SUM('SIOM from DLIM'!O$152:O$153)</f>
        <v>762.6</v>
      </c>
      <c r="U13">
        <f>'OECD TTL - 2018'!Q$18*'SIOM from DLIM'!P152/SUM('SIOM from DLIM'!P$152:P$153)</f>
        <v>1826.0000000000002</v>
      </c>
      <c r="V13">
        <f>'OECD TTL - 2018'!R$18*'SIOM from DLIM'!Q152/SUM('SIOM from DLIM'!Q$152:Q$153)</f>
        <v>932.7</v>
      </c>
      <c r="W13">
        <f>'OECD TTL - 2018'!S$18*'SIOM from DLIM'!R152/SUM('SIOM from DLIM'!R$152:R$153)</f>
        <v>0</v>
      </c>
      <c r="X13">
        <f>'OECD TTL - 2018'!T$18*'SIOM from DLIM'!S152/SUM('SIOM from DLIM'!S$152:S$153)</f>
        <v>3417.9</v>
      </c>
      <c r="Y13">
        <f>'OECD TTL - 2018'!U$18*'SIOM from DLIM'!T152/SUM('SIOM from DLIM'!T$152:T$153)</f>
        <v>0</v>
      </c>
      <c r="Z13">
        <f>'OECD TTL - 2018'!V$18*'SIOM from DLIM'!U152/SUM('SIOM from DLIM'!U$152:U$153)</f>
        <v>1145.7</v>
      </c>
      <c r="AA13" s="26">
        <f>'OECD TTL - 2018'!$W$18*'SIOM from DLIM'!Z152/SUM('SIOM from DLIM'!$Z$152:$AB$153)</f>
        <v>0</v>
      </c>
      <c r="AB13" s="26">
        <f>'OECD TTL - 2018'!$W$18*'SIOM from DLIM'!AA152/SUM('SIOM from DLIM'!$Z$152:$AB$153)</f>
        <v>0</v>
      </c>
      <c r="AC13" s="26">
        <f>'OECD TTL - 2018'!$W$18*'SIOM from DLIM'!AB152/SUM('SIOM from DLIM'!$Z$152:$AB$153)</f>
        <v>0</v>
      </c>
      <c r="AD13">
        <f>'OECD TTL - 2018'!X$18*'SIOM from DLIM'!W152/SUM('SIOM from DLIM'!W$152:W$153)</f>
        <v>1802.3</v>
      </c>
      <c r="AE13">
        <f>'OECD TTL - 2018'!Y$18*'SIOM from DLIM'!X152/SUM('SIOM from DLIM'!X$152:X$153)</f>
        <v>714.3</v>
      </c>
      <c r="AF13">
        <f>'OECD TTL - 2018'!Z$18*'SIOM from DLIM'!Y152/SUM('SIOM from DLIM'!Y$152:Y$153)</f>
        <v>0</v>
      </c>
      <c r="AG13">
        <f>'OECD TTL - 2018'!AA$18*'SIOM from DLIM'!Z152/SUM('SIOM from DLIM'!Z$152:Z$153)</f>
        <v>0</v>
      </c>
      <c r="AH13">
        <f>'OECD TTL - 2018'!AB$18*'SIOM from DLIM'!AA152/SUM('SIOM from DLIM'!AA$152:AA$153)</f>
        <v>0</v>
      </c>
      <c r="AI13">
        <f>'OECD TTL - 2018'!AC$18*'SIOM from DLIM'!AB152/SUM('SIOM from DLIM'!AB$152:AB$153)</f>
        <v>0</v>
      </c>
      <c r="AJ13">
        <f>'OECD TTL - 2018'!AD$18*'SIOM from DLIM'!AC152/SUM('SIOM from DLIM'!AC$152:AC$153)</f>
        <v>0</v>
      </c>
      <c r="AK13">
        <f>'OECD TTL - 2018'!AE$18*'SIOM from DLIM'!AD152/SUM('SIOM from DLIM'!AD$152:AD$153)</f>
        <v>0</v>
      </c>
      <c r="AL13">
        <f>'OECD TTL - 2018'!AF$18*'SIOM from DLIM'!AE152/SUM('SIOM from DLIM'!AE$152:AE$153)</f>
        <v>0</v>
      </c>
      <c r="AM13">
        <f>'OECD TTL - 2018'!AG$18*'SIOM from DLIM'!AF152/SUM('SIOM from DLIM'!AF$152:AF$153)</f>
        <v>548.9</v>
      </c>
      <c r="AN13">
        <f>'OECD TTL - 2018'!AH$18*'SIOM from DLIM'!AG152/SUM('SIOM from DLIM'!AG$152:AG$153)</f>
        <v>603.79999999999995</v>
      </c>
      <c r="AO13">
        <f>'OECD TTL - 2018'!AI$18*'SIOM from DLIM'!AH152/SUM('SIOM from DLIM'!AH$152:AH$153)</f>
        <v>0</v>
      </c>
      <c r="AP13">
        <f>'OECD TTL - 2018'!AJ$18*'SIOM from DLIM'!AI152/SUM('SIOM from DLIM'!AI$152:AI$153)</f>
        <v>0</v>
      </c>
      <c r="AQ13">
        <f>'OECD TTL - 2018'!AK$18*'SIOM from DLIM'!AJ152/SUM('SIOM from DLIM'!AJ$152:AJ$153)</f>
        <v>425.3</v>
      </c>
      <c r="AR13">
        <f>'OECD TTL - 2018'!AL$18*'SIOM from DLIM'!AK152/SUM('SIOM from DLIM'!AK$152:AK$153)</f>
        <v>0</v>
      </c>
    </row>
    <row r="14" spans="1:44">
      <c r="A14" s="16" t="s">
        <v>563</v>
      </c>
      <c r="B14" t="s">
        <v>562</v>
      </c>
      <c r="C14">
        <f>'OECD TTL - 2018'!C$18*'SIOM from DLIM'!B153/SUM('SIOM from DLIM'!B$152:B$153)</f>
        <v>2698.2</v>
      </c>
      <c r="D14" s="26">
        <f>'OECD TTL - 2018'!$D$18*'SIOM from DLIM'!C153/SUM('SIOM from DLIM'!$C$152:$D$153)</f>
        <v>0</v>
      </c>
      <c r="E14" s="26">
        <f>'OECD TTL - 2018'!$D$18*'SIOM from DLIM'!D153/SUM('SIOM from DLIM'!$C$152:$D$153)</f>
        <v>32.581450029612917</v>
      </c>
      <c r="F14">
        <f>'OECD TTL - 2018'!E$18*'SIOM from DLIM'!D153/SUM('SIOM from DLIM'!D$152:D$153)</f>
        <v>415</v>
      </c>
      <c r="G14">
        <f>'OECD TTL - 2018'!F$18*'SIOM from DLIM'!E153/SUM('SIOM from DLIM'!E$152:E$153)</f>
        <v>159.5</v>
      </c>
      <c r="H14">
        <f>'OECD TTL - 2018'!G$18*'SIOM from DLIM'!F153/SUM('SIOM from DLIM'!F$152:F$153)</f>
        <v>1414.0999999999997</v>
      </c>
      <c r="I14">
        <f>'OECD TTL - 2018'!H$18*'SIOM from DLIM'!G153/SUM('SIOM from DLIM'!G$152:G$153)</f>
        <v>1437.5</v>
      </c>
      <c r="J14">
        <f>'OECD TTL - 2018'!I$18*'SIOM from DLIM'!H153/SUM('SIOM from DLIM'!H$152:H$153)</f>
        <v>0</v>
      </c>
      <c r="K14">
        <f>'OECD TTL - 2018'!J$18*'SIOM from DLIM'!I153/SUM('SIOM from DLIM'!I$152:I$153)</f>
        <v>1264.4000000000001</v>
      </c>
      <c r="L14">
        <f>'OECD TTL - 2018'!K$18*'SIOM from DLIM'!J153/SUM('SIOM from DLIM'!J$152:J$153)</f>
        <v>0</v>
      </c>
      <c r="M14" s="26">
        <f>'OECD TTL - 2018'!$L$18*'SIOM from DLIM'!L153/SUM('SIOM from DLIM'!$L$152:$M$153)</f>
        <v>0</v>
      </c>
      <c r="N14" s="26">
        <f>'OECD TTL - 2018'!$L$18*'SIOM from DLIM'!M153/SUM('SIOM from DLIM'!$L$152:$M$153)</f>
        <v>0</v>
      </c>
      <c r="O14">
        <f>'OECD TTL - 2018'!M$18*'SIOM from DLIM'!L153/SUM('SIOM from DLIM'!L$152:L$153)</f>
        <v>0</v>
      </c>
      <c r="P14" s="26">
        <f>'OECD TTL - 2018'!$N$18*'SIOM from DLIM'!O153/SUM('SIOM from DLIM'!$O$152:$P$153)</f>
        <v>0</v>
      </c>
      <c r="Q14" s="26">
        <f>'OECD TTL - 2018'!$N$18*'SIOM from DLIM'!P153/SUM('SIOM from DLIM'!$O$152:$P$153)</f>
        <v>0</v>
      </c>
      <c r="R14" s="26">
        <f>'OECD TTL - 2018'!$O$18*'SIOM from DLIM'!Q153/SUM('SIOM from DLIM'!$Q$152:$R$153)</f>
        <v>0</v>
      </c>
      <c r="S14" s="26">
        <f>'OECD TTL - 2018'!$O$18*'SIOM from DLIM'!R153/SUM('SIOM from DLIM'!$Q$152:$R$153)</f>
        <v>17.479312214785022</v>
      </c>
      <c r="T14">
        <f>'OECD TTL - 2018'!P$18*'SIOM from DLIM'!O153/SUM('SIOM from DLIM'!O$152:O$153)</f>
        <v>0</v>
      </c>
      <c r="U14">
        <f>'OECD TTL - 2018'!Q$18*'SIOM from DLIM'!P153/SUM('SIOM from DLIM'!P$152:P$153)</f>
        <v>0</v>
      </c>
      <c r="V14">
        <f>'OECD TTL - 2018'!R$18*'SIOM from DLIM'!Q153/SUM('SIOM from DLIM'!Q$152:Q$153)</f>
        <v>0</v>
      </c>
      <c r="W14">
        <f>'OECD TTL - 2018'!S$18*'SIOM from DLIM'!R153/SUM('SIOM from DLIM'!R$152:R$153)</f>
        <v>424.6</v>
      </c>
      <c r="X14">
        <f>'OECD TTL - 2018'!T$18*'SIOM from DLIM'!S153/SUM('SIOM from DLIM'!S$152:S$153)</f>
        <v>0</v>
      </c>
      <c r="Y14">
        <f>'OECD TTL - 2018'!U$18*'SIOM from DLIM'!T153/SUM('SIOM from DLIM'!T$152:T$153)</f>
        <v>296.10000000000002</v>
      </c>
      <c r="Z14">
        <f>'OECD TTL - 2018'!V$18*'SIOM from DLIM'!U153/SUM('SIOM from DLIM'!U$152:U$153)</f>
        <v>0</v>
      </c>
      <c r="AA14" s="26">
        <f>'OECD TTL - 2018'!$W$18*'SIOM from DLIM'!Z153/SUM('SIOM from DLIM'!$Z$152:$AB$153)</f>
        <v>481.83179748257868</v>
      </c>
      <c r="AB14" s="26">
        <f>'OECD TTL - 2018'!$W$18*'SIOM from DLIM'!AA153/SUM('SIOM from DLIM'!$Z$152:$AB$153)</f>
        <v>2.2298581265120068</v>
      </c>
      <c r="AC14" s="26">
        <f>'OECD TTL - 2018'!$W$18*'SIOM from DLIM'!AB153/SUM('SIOM from DLIM'!$Z$152:$AB$153)</f>
        <v>3.8344390909398861E-2</v>
      </c>
      <c r="AD14">
        <f>'OECD TTL - 2018'!X$18*'SIOM from DLIM'!W153/SUM('SIOM from DLIM'!W$152:W$153)</f>
        <v>0</v>
      </c>
      <c r="AE14">
        <f>'OECD TTL - 2018'!Y$18*'SIOM from DLIM'!X153/SUM('SIOM from DLIM'!X$152:X$153)</f>
        <v>0</v>
      </c>
      <c r="AF14">
        <f>'OECD TTL - 2018'!Z$18*'SIOM from DLIM'!Y153/SUM('SIOM from DLIM'!Y$152:Y$153)</f>
        <v>745.4</v>
      </c>
      <c r="AG14">
        <f>'OECD TTL - 2018'!AA$18*'SIOM from DLIM'!Z153/SUM('SIOM from DLIM'!Z$152:Z$153)</f>
        <v>229.2</v>
      </c>
      <c r="AH14">
        <f>'OECD TTL - 2018'!AB$18*'SIOM from DLIM'!AA153/SUM('SIOM from DLIM'!AA$152:AA$153)</f>
        <v>143</v>
      </c>
      <c r="AI14">
        <f>'OECD TTL - 2018'!AC$18*'SIOM from DLIM'!AB153/SUM('SIOM from DLIM'!AB$152:AB$153)</f>
        <v>31.8</v>
      </c>
      <c r="AJ14">
        <f>'OECD TTL - 2018'!AD$18*'SIOM from DLIM'!AC153/SUM('SIOM from DLIM'!AC$152:AC$153)</f>
        <v>8.6</v>
      </c>
      <c r="AK14">
        <f>'OECD TTL - 2018'!AE$18*'SIOM from DLIM'!AD153/SUM('SIOM from DLIM'!AD$152:AD$153)</f>
        <v>146.1</v>
      </c>
      <c r="AL14">
        <f>'OECD TTL - 2018'!AF$18*'SIOM from DLIM'!AE153/SUM('SIOM from DLIM'!AE$152:AE$153)</f>
        <v>554.4</v>
      </c>
      <c r="AM14">
        <f>'OECD TTL - 2018'!AG$18*'SIOM from DLIM'!AF153/SUM('SIOM from DLIM'!AF$152:AF$153)</f>
        <v>0</v>
      </c>
      <c r="AN14">
        <f>'OECD TTL - 2018'!AH$18*'SIOM from DLIM'!AG153/SUM('SIOM from DLIM'!AG$152:AG$153)</f>
        <v>0</v>
      </c>
      <c r="AO14">
        <f>'OECD TTL - 2018'!AI$18*'SIOM from DLIM'!AH153/SUM('SIOM from DLIM'!AH$152:AH$153)</f>
        <v>240.3</v>
      </c>
      <c r="AP14">
        <f>'OECD TTL - 2018'!AJ$18*'SIOM from DLIM'!AI153/SUM('SIOM from DLIM'!AI$152:AI$153)</f>
        <v>2521.5</v>
      </c>
      <c r="AQ14">
        <f>'OECD TTL - 2018'!AK$18*'SIOM from DLIM'!AJ153/SUM('SIOM from DLIM'!AJ$152:AJ$153)</f>
        <v>0</v>
      </c>
      <c r="AR14">
        <f>'OECD TTL - 2018'!AL$18*'SIOM from DLIM'!AK153/SUM('SIOM from DLIM'!AK$152:AK$153)</f>
        <v>0</v>
      </c>
    </row>
    <row r="15" spans="1:44">
      <c r="A15" t="s">
        <v>129</v>
      </c>
      <c r="B15" t="s">
        <v>578</v>
      </c>
      <c r="C15">
        <f>'OECD TTL - 2018'!C19</f>
        <v>164.5</v>
      </c>
      <c r="D15">
        <f>'OECD TTL - 2018'!$D19*'SIOM from DLIM'!C154/SUM('SIOM from DLIM'!$C154:$D154)</f>
        <v>0</v>
      </c>
      <c r="E15">
        <f>'OECD TTL - 2018'!$D19*'SIOM from DLIM'!D154/SUM('SIOM from DLIM'!$C154:$D154)</f>
        <v>77</v>
      </c>
      <c r="F15">
        <f>'OECD TTL - 2018'!E19</f>
        <v>139.9</v>
      </c>
      <c r="G15">
        <f>'OECD TTL - 2018'!F19</f>
        <v>73.7</v>
      </c>
      <c r="H15">
        <f>'OECD TTL - 2018'!G19</f>
        <v>1869.2</v>
      </c>
      <c r="I15">
        <f>'OECD TTL - 2018'!H19</f>
        <v>399.1</v>
      </c>
      <c r="J15">
        <f>'OECD TTL - 2018'!I19</f>
        <v>56.9</v>
      </c>
      <c r="K15">
        <f>'OECD TTL - 2018'!J19</f>
        <v>289</v>
      </c>
      <c r="L15">
        <f>'OECD TTL - 2018'!K19</f>
        <v>152.1</v>
      </c>
      <c r="M15" t="e">
        <f>'OECD TTL - 2018'!$L19*'SIOM from DLIM'!L154/SUM('SIOM from DLIM'!$L154:$M154)</f>
        <v>#DIV/0!</v>
      </c>
      <c r="N15" t="e">
        <f>'OECD TTL - 2018'!$L19*'SIOM from DLIM'!M154/SUM('SIOM from DLIM'!$L154:$M154)</f>
        <v>#DIV/0!</v>
      </c>
      <c r="O15">
        <f>'OECD TTL - 2018'!M19</f>
        <v>1899.1</v>
      </c>
      <c r="P15" t="e">
        <f>'OECD TTL - 2018'!$N19*'SIOM from DLIM'!O154/SUM('SIOM from DLIM'!$O154:$P154)</f>
        <v>#DIV/0!</v>
      </c>
      <c r="Q15" t="e">
        <f>'OECD TTL - 2018'!$N19*'SIOM from DLIM'!P154/SUM('SIOM from DLIM'!$O154:$P154)</f>
        <v>#DIV/0!</v>
      </c>
      <c r="R15">
        <f>'OECD TTL - 2018'!$O19*'SIOM from DLIM'!Q154/SUM('SIOM from DLIM'!$Q154:$R154)</f>
        <v>0</v>
      </c>
      <c r="S15">
        <f>'OECD TTL - 2018'!$O19*'SIOM from DLIM'!R154/SUM('SIOM from DLIM'!$Q154:$R154)</f>
        <v>229</v>
      </c>
      <c r="T15">
        <f>'OECD TTL - 2018'!P19</f>
        <v>362.7</v>
      </c>
      <c r="U15">
        <f>'OECD TTL - 2018'!Q19</f>
        <v>1474.7</v>
      </c>
      <c r="V15">
        <f>'OECD TTL - 2018'!R19</f>
        <v>740.7</v>
      </c>
      <c r="W15">
        <f>'OECD TTL - 2018'!S19</f>
        <v>535.9</v>
      </c>
      <c r="X15">
        <f>'OECD TTL - 2018'!T19</f>
        <v>6469.1</v>
      </c>
      <c r="Y15">
        <f>'OECD TTL - 2018'!U19</f>
        <v>361.6</v>
      </c>
      <c r="Z15">
        <f>'OECD TTL - 2018'!V19</f>
        <v>811.8</v>
      </c>
      <c r="AA15">
        <f>'OECD TTL - 2018'!$W19*'SIOM from DLIM'!Z154/SUM('SIOM from DLIM'!$Z154:$AB154)</f>
        <v>121.62934146255122</v>
      </c>
      <c r="AB15">
        <f>'OECD TTL - 2018'!$W19*'SIOM from DLIM'!AA154/SUM('SIOM from DLIM'!$Z154:$AB154)</f>
        <v>0.56128870042283541</v>
      </c>
      <c r="AC15">
        <f>'OECD TTL - 2018'!$W19*'SIOM from DLIM'!AB154/SUM('SIOM from DLIM'!$Z154:$AB154)</f>
        <v>9.3698370259206899E-3</v>
      </c>
      <c r="AD15">
        <f>'OECD TTL - 2018'!X19</f>
        <v>2479.8000000000002</v>
      </c>
      <c r="AE15">
        <f>'OECD TTL - 2018'!Y19</f>
        <v>975</v>
      </c>
      <c r="AF15">
        <f>'OECD TTL - 2018'!Z19</f>
        <v>1247.5999999999999</v>
      </c>
      <c r="AG15">
        <f>'OECD TTL - 2018'!AA19</f>
        <v>153.30000000000001</v>
      </c>
      <c r="AH15">
        <f>'OECD TTL - 2018'!AB19</f>
        <v>41.2</v>
      </c>
      <c r="AI15">
        <f>'OECD TTL - 2018'!AC19</f>
        <v>83.4</v>
      </c>
      <c r="AJ15">
        <f>'OECD TTL - 2018'!AD19</f>
        <v>8.4</v>
      </c>
      <c r="AK15">
        <f>'OECD TTL - 2018'!AE19</f>
        <v>109.1</v>
      </c>
      <c r="AL15">
        <f>'OECD TTL - 2018'!AF19</f>
        <v>194.8</v>
      </c>
      <c r="AM15">
        <f>'OECD TTL - 2018'!AG19</f>
        <v>245.2</v>
      </c>
      <c r="AN15">
        <f>'OECD TTL - 2018'!AH19</f>
        <v>261</v>
      </c>
      <c r="AO15">
        <f>'OECD TTL - 2018'!AI19</f>
        <v>60.8</v>
      </c>
      <c r="AP15">
        <f>'OECD TTL - 2018'!AJ19</f>
        <v>200.7</v>
      </c>
      <c r="AQ15">
        <f>'OECD TTL - 2018'!AK19</f>
        <v>88.4</v>
      </c>
      <c r="AR15">
        <f>'OECD TTL - 2018'!AL19</f>
        <v>0</v>
      </c>
    </row>
    <row r="16" spans="1:44">
      <c r="A16" s="16" t="s">
        <v>564</v>
      </c>
      <c r="B16" t="s">
        <v>564</v>
      </c>
      <c r="C16">
        <f>'OECD TTL - 2018'!C$20*'SIOM from DLIM'!B155/SUM('SIOM from DLIM'!B$155:B$156)</f>
        <v>48.051095733599034</v>
      </c>
      <c r="D16" s="26">
        <f>'OECD TTL - 2018'!$D$20*'SIOM from DLIM'!C155/SUM('SIOM from DLIM'!$C$155:$D$156)</f>
        <v>0</v>
      </c>
      <c r="E16" s="26">
        <f>'OECD TTL - 2018'!$D$20*'SIOM from DLIM'!D155/SUM('SIOM from DLIM'!$C$155:$D$156)</f>
        <v>16.637673930303105</v>
      </c>
      <c r="F16">
        <f>'OECD TTL - 2018'!E$20*'SIOM from DLIM'!D155/SUM('SIOM from DLIM'!D$155:D$156)</f>
        <v>69.068238486981969</v>
      </c>
      <c r="G16">
        <f>'OECD TTL - 2018'!F$20*'SIOM from DLIM'!E155/SUM('SIOM from DLIM'!E$155:E$156)</f>
        <v>25.829701536583961</v>
      </c>
      <c r="H16">
        <f>'OECD TTL - 2018'!G$20*'SIOM from DLIM'!F155/SUM('SIOM from DLIM'!F$155:F$156)</f>
        <v>378.4573311437876</v>
      </c>
      <c r="I16">
        <f>'OECD TTL - 2018'!H$20*'SIOM from DLIM'!G155/SUM('SIOM from DLIM'!G$155:G$156)</f>
        <v>22.166526845271289</v>
      </c>
      <c r="J16" t="e">
        <f>'OECD TTL - 2018'!I$20*'SIOM from DLIM'!H155/SUM('SIOM from DLIM'!H$155:H$156)</f>
        <v>#DIV/0!</v>
      </c>
      <c r="K16">
        <f>'OECD TTL - 2018'!J$20*'SIOM from DLIM'!I155/SUM('SIOM from DLIM'!I$155:I$156)</f>
        <v>13.872927571925613</v>
      </c>
      <c r="L16" t="e">
        <f>'OECD TTL - 2018'!K$20*'SIOM from DLIM'!J155/SUM('SIOM from DLIM'!J$155:J$156)</f>
        <v>#DIV/0!</v>
      </c>
      <c r="M16" s="26" t="e">
        <f>'OECD TTL - 2018'!$L$20*'SIOM from DLIM'!L155/SUM('SIOM from DLIM'!$L$155:$M$156)</f>
        <v>#DIV/0!</v>
      </c>
      <c r="N16" s="26" t="e">
        <f>'OECD TTL - 2018'!$L$20*'SIOM from DLIM'!M155/SUM('SIOM from DLIM'!$L$155:$M$156)</f>
        <v>#DIV/0!</v>
      </c>
      <c r="O16" t="e">
        <f>'OECD TTL - 2018'!M$20*'SIOM from DLIM'!L155/SUM('SIOM from DLIM'!L$155:L$156)</f>
        <v>#DIV/0!</v>
      </c>
      <c r="P16" s="26" t="e">
        <f>'OECD TTL - 2018'!$N$20*'SIOM from DLIM'!O155/SUM('SIOM from DLIM'!$O$155:$P$156)</f>
        <v>#DIV/0!</v>
      </c>
      <c r="Q16" s="26" t="e">
        <f>'OECD TTL - 2018'!$N$20*'SIOM from DLIM'!P155/SUM('SIOM from DLIM'!$O$155:$P$156)</f>
        <v>#DIV/0!</v>
      </c>
      <c r="R16" s="26">
        <f>'OECD TTL - 2018'!$O$20*'SIOM from DLIM'!Q155/SUM('SIOM from DLIM'!$Q$155:$R$156)</f>
        <v>0</v>
      </c>
      <c r="S16" s="26">
        <f>'OECD TTL - 2018'!$O$20*'SIOM from DLIM'!R155/SUM('SIOM from DLIM'!$Q$155:$R$156)</f>
        <v>104.41577066352319</v>
      </c>
      <c r="T16" t="e">
        <f>'OECD TTL - 2018'!P$20*'SIOM from DLIM'!O155/SUM('SIOM from DLIM'!O$155:O$156)</f>
        <v>#DIV/0!</v>
      </c>
      <c r="U16" t="e">
        <f>'OECD TTL - 2018'!Q$20*'SIOM from DLIM'!P155/SUM('SIOM from DLIM'!P$155:P$156)</f>
        <v>#DIV/0!</v>
      </c>
      <c r="V16" t="e">
        <f>'OECD TTL - 2018'!R$20*'SIOM from DLIM'!Q155/SUM('SIOM from DLIM'!Q$155:Q$156)</f>
        <v>#DIV/0!</v>
      </c>
      <c r="W16">
        <f>'OECD TTL - 2018'!S$20*'SIOM from DLIM'!R155/SUM('SIOM from DLIM'!R$155:R$156)</f>
        <v>67.704122553343424</v>
      </c>
      <c r="X16" t="e">
        <f>'OECD TTL - 2018'!T$20*'SIOM from DLIM'!S155/SUM('SIOM from DLIM'!S$155:S$156)</f>
        <v>#DIV/0!</v>
      </c>
      <c r="Y16">
        <f>'OECD TTL - 2018'!U$20*'SIOM from DLIM'!T155/SUM('SIOM from DLIM'!T$155:T$156)</f>
        <v>31.672218342761987</v>
      </c>
      <c r="Z16" t="e">
        <f>'OECD TTL - 2018'!V$20*'SIOM from DLIM'!U155/SUM('SIOM from DLIM'!U$155:U$156)</f>
        <v>#DIV/0!</v>
      </c>
      <c r="AA16" s="26">
        <f>'OECD TTL - 2018'!$W$20*'SIOM from DLIM'!Z155/SUM('SIOM from DLIM'!$Z$155:$AB$156)</f>
        <v>45.148009489357129</v>
      </c>
      <c r="AB16" s="26">
        <f>'OECD TTL - 2018'!$W$20*'SIOM from DLIM'!AA155/SUM('SIOM from DLIM'!$Z$155:$AB$156)</f>
        <v>0.20871701866101314</v>
      </c>
      <c r="AC16" s="26">
        <f>'OECD TTL - 2018'!$W$20*'SIOM from DLIM'!AB155/SUM('SIOM from DLIM'!$Z$155:$AB$156)</f>
        <v>3.4780046265389833E-3</v>
      </c>
      <c r="AD16" t="e">
        <f>'OECD TTL - 2018'!X$20*'SIOM from DLIM'!W155/SUM('SIOM from DLIM'!W$155:W$156)</f>
        <v>#DIV/0!</v>
      </c>
      <c r="AE16" t="e">
        <f>'OECD TTL - 2018'!Y$20*'SIOM from DLIM'!X155/SUM('SIOM from DLIM'!X$155:X$156)</f>
        <v>#DIV/0!</v>
      </c>
      <c r="AF16">
        <f>'OECD TTL - 2018'!Z$20*'SIOM from DLIM'!Y155/SUM('SIOM from DLIM'!Y$155:Y$156)</f>
        <v>74.782665305332401</v>
      </c>
      <c r="AG16">
        <f>'OECD TTL - 2018'!AA$20*'SIOM from DLIM'!Z155/SUM('SIOM from DLIM'!Z$155:Z$156)</f>
        <v>43.499681647117086</v>
      </c>
      <c r="AH16">
        <f>'OECD TTL - 2018'!AB$20*'SIOM from DLIM'!AA155/SUM('SIOM from DLIM'!AA$155:AA$156)</f>
        <v>4.7638073069114588</v>
      </c>
      <c r="AI16">
        <f>'OECD TTL - 2018'!AC$20*'SIOM from DLIM'!AB155/SUM('SIOM from DLIM'!AB$155:AB$156)</f>
        <v>8.2247955096514449</v>
      </c>
      <c r="AJ16">
        <f>'OECD TTL - 2018'!AD$20*'SIOM from DLIM'!AC155/SUM('SIOM from DLIM'!AC$155:AC$156)</f>
        <v>0.95027597804725028</v>
      </c>
      <c r="AK16">
        <f>'OECD TTL - 2018'!AE$20*'SIOM from DLIM'!AD155/SUM('SIOM from DLIM'!AD$155:AD$156)</f>
        <v>17.616467339748755</v>
      </c>
      <c r="AL16">
        <f>'OECD TTL - 2018'!AF$20*'SIOM from DLIM'!AE155/SUM('SIOM from DLIM'!AE$155:AE$156)</f>
        <v>187.41815672943414</v>
      </c>
      <c r="AM16" t="e">
        <f>'OECD TTL - 2018'!AG$20*'SIOM from DLIM'!AF155/SUM('SIOM from DLIM'!AF$155:AF$156)</f>
        <v>#DIV/0!</v>
      </c>
      <c r="AN16" t="e">
        <f>'OECD TTL - 2018'!AH$20*'SIOM from DLIM'!AG155/SUM('SIOM from DLIM'!AG$155:AG$156)</f>
        <v>#DIV/0!</v>
      </c>
      <c r="AO16">
        <f>'OECD TTL - 2018'!AI$20*'SIOM from DLIM'!AH155/SUM('SIOM from DLIM'!AH$155:AH$156)</f>
        <v>29.298861037143563</v>
      </c>
      <c r="AP16">
        <f>'OECD TTL - 2018'!AJ$20*'SIOM from DLIM'!AI155/SUM('SIOM from DLIM'!AI$155:AI$156)</f>
        <v>44.53964264954741</v>
      </c>
      <c r="AQ16" t="e">
        <f>'OECD TTL - 2018'!AK$20*'SIOM from DLIM'!AJ155/SUM('SIOM from DLIM'!AJ$155:AJ$156)</f>
        <v>#DIV/0!</v>
      </c>
      <c r="AR16" t="e">
        <f>'OECD TTL - 2018'!AL$20*'SIOM from DLIM'!AK155/SUM('SIOM from DLIM'!AK$155:AK$156)</f>
        <v>#DIV/0!</v>
      </c>
    </row>
    <row r="17" spans="1:44">
      <c r="A17" s="16" t="s">
        <v>565</v>
      </c>
      <c r="B17" t="s">
        <v>565</v>
      </c>
      <c r="C17">
        <f>'OECD TTL - 2018'!C$20*'SIOM from DLIM'!B156/SUM('SIOM from DLIM'!B$155:B$156)</f>
        <v>39.548904266400953</v>
      </c>
      <c r="D17" s="26">
        <f>'OECD TTL - 2018'!$D$20*'SIOM from DLIM'!C156/SUM('SIOM from DLIM'!$C$155:$D$156)</f>
        <v>0</v>
      </c>
      <c r="E17" s="26">
        <f>'OECD TTL - 2018'!$D$20*'SIOM from DLIM'!D156/SUM('SIOM from DLIM'!$C$155:$D$156)</f>
        <v>13.762326069696892</v>
      </c>
      <c r="F17">
        <f>'OECD TTL - 2018'!E$20*'SIOM from DLIM'!D156/SUM('SIOM from DLIM'!D$155:D$156)</f>
        <v>57.131761513018013</v>
      </c>
      <c r="G17">
        <f>'OECD TTL - 2018'!F$20*'SIOM from DLIM'!E156/SUM('SIOM from DLIM'!E$155:E$156)</f>
        <v>21.170298463416039</v>
      </c>
      <c r="H17">
        <f>'OECD TTL - 2018'!G$20*'SIOM from DLIM'!F156/SUM('SIOM from DLIM'!F$155:F$156)</f>
        <v>310.24266885621245</v>
      </c>
      <c r="I17">
        <f>'OECD TTL - 2018'!H$20*'SIOM from DLIM'!G156/SUM('SIOM from DLIM'!G$155:G$156)</f>
        <v>18.933473154728713</v>
      </c>
      <c r="J17" t="e">
        <f>'OECD TTL - 2018'!I$20*'SIOM from DLIM'!H156/SUM('SIOM from DLIM'!H$155:H$156)</f>
        <v>#DIV/0!</v>
      </c>
      <c r="K17">
        <f>'OECD TTL - 2018'!J$20*'SIOM from DLIM'!I156/SUM('SIOM from DLIM'!I$155:I$156)</f>
        <v>11.62707242807439</v>
      </c>
      <c r="L17" t="e">
        <f>'OECD TTL - 2018'!K$20*'SIOM from DLIM'!J156/SUM('SIOM from DLIM'!J$155:J$156)</f>
        <v>#DIV/0!</v>
      </c>
      <c r="M17" s="26" t="e">
        <f>'OECD TTL - 2018'!$L$20*'SIOM from DLIM'!L156/SUM('SIOM from DLIM'!$L$155:$M$156)</f>
        <v>#DIV/0!</v>
      </c>
      <c r="N17" s="26" t="e">
        <f>'OECD TTL - 2018'!$L$20*'SIOM from DLIM'!M156/SUM('SIOM from DLIM'!$L$155:$M$156)</f>
        <v>#DIV/0!</v>
      </c>
      <c r="O17" t="e">
        <f>'OECD TTL - 2018'!M$20*'SIOM from DLIM'!L156/SUM('SIOM from DLIM'!L$155:L$156)</f>
        <v>#DIV/0!</v>
      </c>
      <c r="P17" s="26" t="e">
        <f>'OECD TTL - 2018'!$N$20*'SIOM from DLIM'!O156/SUM('SIOM from DLIM'!$O$155:$P$156)</f>
        <v>#DIV/0!</v>
      </c>
      <c r="Q17" s="26" t="e">
        <f>'OECD TTL - 2018'!$N$20*'SIOM from DLIM'!P156/SUM('SIOM from DLIM'!$O$155:$P$156)</f>
        <v>#DIV/0!</v>
      </c>
      <c r="R17" s="26">
        <f>'OECD TTL - 2018'!$O$20*'SIOM from DLIM'!Q156/SUM('SIOM from DLIM'!$Q$155:$R$156)</f>
        <v>0</v>
      </c>
      <c r="S17" s="26">
        <f>'OECD TTL - 2018'!$O$20*'SIOM from DLIM'!R156/SUM('SIOM from DLIM'!$Q$155:$R$156)</f>
        <v>87.284229336476798</v>
      </c>
      <c r="T17" t="e">
        <f>'OECD TTL - 2018'!P$20*'SIOM from DLIM'!O156/SUM('SIOM from DLIM'!O$155:O$156)</f>
        <v>#DIV/0!</v>
      </c>
      <c r="U17" t="e">
        <f>'OECD TTL - 2018'!Q$20*'SIOM from DLIM'!P156/SUM('SIOM from DLIM'!P$155:P$156)</f>
        <v>#DIV/0!</v>
      </c>
      <c r="V17" t="e">
        <f>'OECD TTL - 2018'!R$20*'SIOM from DLIM'!Q156/SUM('SIOM from DLIM'!Q$155:Q$156)</f>
        <v>#DIV/0!</v>
      </c>
      <c r="W17">
        <f>'OECD TTL - 2018'!S$20*'SIOM from DLIM'!R156/SUM('SIOM from DLIM'!R$155:R$156)</f>
        <v>56.59587744665658</v>
      </c>
      <c r="X17" t="e">
        <f>'OECD TTL - 2018'!T$20*'SIOM from DLIM'!S156/SUM('SIOM from DLIM'!S$155:S$156)</f>
        <v>#DIV/0!</v>
      </c>
      <c r="Y17">
        <f>'OECD TTL - 2018'!U$20*'SIOM from DLIM'!T156/SUM('SIOM from DLIM'!T$155:T$156)</f>
        <v>26.227781657238019</v>
      </c>
      <c r="Z17" t="e">
        <f>'OECD TTL - 2018'!V$20*'SIOM from DLIM'!U156/SUM('SIOM from DLIM'!U$155:U$156)</f>
        <v>#DIV/0!</v>
      </c>
      <c r="AA17" s="26">
        <f>'OECD TTL - 2018'!$W$20*'SIOM from DLIM'!Z156/SUM('SIOM from DLIM'!$Z$155:$AB$156)</f>
        <v>37.364473786293878</v>
      </c>
      <c r="AB17" s="26">
        <f>'OECD TTL - 2018'!$W$20*'SIOM from DLIM'!AA156/SUM('SIOM from DLIM'!$Z$155:$AB$156)</f>
        <v>0.17245668240711109</v>
      </c>
      <c r="AC17" s="26">
        <f>'OECD TTL - 2018'!$W$20*'SIOM from DLIM'!AB156/SUM('SIOM from DLIM'!$Z$155:$AB$156)</f>
        <v>2.8650186543274412E-3</v>
      </c>
      <c r="AD17" t="e">
        <f>'OECD TTL - 2018'!X$20*'SIOM from DLIM'!W156/SUM('SIOM from DLIM'!W$155:W$156)</f>
        <v>#DIV/0!</v>
      </c>
      <c r="AE17" t="e">
        <f>'OECD TTL - 2018'!Y$20*'SIOM from DLIM'!X156/SUM('SIOM from DLIM'!X$155:X$156)</f>
        <v>#DIV/0!</v>
      </c>
      <c r="AF17">
        <f>'OECD TTL - 2018'!Z$20*'SIOM from DLIM'!Y156/SUM('SIOM from DLIM'!Y$155:Y$156)</f>
        <v>61.817334694667601</v>
      </c>
      <c r="AG17">
        <f>'OECD TTL - 2018'!AA$20*'SIOM from DLIM'!Z156/SUM('SIOM from DLIM'!Z$155:Z$156)</f>
        <v>36.000318352882921</v>
      </c>
      <c r="AH17">
        <f>'OECD TTL - 2018'!AB$20*'SIOM from DLIM'!AA156/SUM('SIOM from DLIM'!AA$155:AA$156)</f>
        <v>3.9361926930885409</v>
      </c>
      <c r="AI17">
        <f>'OECD TTL - 2018'!AC$20*'SIOM from DLIM'!AB156/SUM('SIOM from DLIM'!AB$155:AB$156)</f>
        <v>6.7752044903485533</v>
      </c>
      <c r="AJ17">
        <f>'OECD TTL - 2018'!AD$20*'SIOM from DLIM'!AC156/SUM('SIOM from DLIM'!AC$155:AC$156)</f>
        <v>0.94972402195274963</v>
      </c>
      <c r="AK17">
        <f>'OECD TTL - 2018'!AE$20*'SIOM from DLIM'!AD156/SUM('SIOM from DLIM'!AD$155:AD$156)</f>
        <v>14.683532660251242</v>
      </c>
      <c r="AL17">
        <f>'OECD TTL - 2018'!AF$20*'SIOM from DLIM'!AE156/SUM('SIOM from DLIM'!AE$155:AE$156)</f>
        <v>154.18184327056585</v>
      </c>
      <c r="AM17" t="e">
        <f>'OECD TTL - 2018'!AG$20*'SIOM from DLIM'!AF156/SUM('SIOM from DLIM'!AF$155:AF$156)</f>
        <v>#DIV/0!</v>
      </c>
      <c r="AN17" t="e">
        <f>'OECD TTL - 2018'!AH$20*'SIOM from DLIM'!AG156/SUM('SIOM from DLIM'!AG$155:AG$156)</f>
        <v>#DIV/0!</v>
      </c>
      <c r="AO17">
        <f>'OECD TTL - 2018'!AI$20*'SIOM from DLIM'!AH156/SUM('SIOM from DLIM'!AH$155:AH$156)</f>
        <v>22.601138962856435</v>
      </c>
      <c r="AP17">
        <f>'OECD TTL - 2018'!AJ$20*'SIOM from DLIM'!AI156/SUM('SIOM from DLIM'!AI$155:AI$156)</f>
        <v>33.260357350452587</v>
      </c>
      <c r="AQ17" t="e">
        <f>'OECD TTL - 2018'!AK$20*'SIOM from DLIM'!AJ156/SUM('SIOM from DLIM'!AJ$155:AJ$156)</f>
        <v>#DIV/0!</v>
      </c>
      <c r="AR17" t="e">
        <f>'OECD TTL - 2018'!AL$20*'SIOM from DLIM'!AK156/SUM('SIOM from DLIM'!AK$155:AK$156)</f>
        <v>#DIV/0!</v>
      </c>
    </row>
    <row r="18" spans="1:44">
      <c r="A18" s="16" t="s">
        <v>566</v>
      </c>
      <c r="B18" t="s">
        <v>566</v>
      </c>
      <c r="C18">
        <f>'OECD TTL - 2018'!C$21*'SIOM from DLIM'!B157/SUM('SIOM from DLIM'!B$157:B$158)</f>
        <v>48.6</v>
      </c>
      <c r="D18" s="26">
        <f>'OECD TTL - 2018'!$D$21*'SIOM from DLIM'!C157/SUM('SIOM from DLIM'!$C$157:$D$158)</f>
        <v>0</v>
      </c>
      <c r="E18" s="26">
        <f>'OECD TTL - 2018'!$D$21*'SIOM from DLIM'!D157/SUM('SIOM from DLIM'!$C$157:$D$158)</f>
        <v>102.60653923382804</v>
      </c>
      <c r="F18">
        <f>'OECD TTL - 2018'!E$21*'SIOM from DLIM'!D157/SUM('SIOM from DLIM'!D$157:D$158)</f>
        <v>126.30000000000001</v>
      </c>
      <c r="G18">
        <f>'OECD TTL - 2018'!F$21*'SIOM from DLIM'!E157/SUM('SIOM from DLIM'!E$157:E$158)</f>
        <v>192.1</v>
      </c>
      <c r="H18">
        <f>'OECD TTL - 2018'!G$21*'SIOM from DLIM'!F157/SUM('SIOM from DLIM'!F$157:F$158)</f>
        <v>246.90000000000003</v>
      </c>
      <c r="I18">
        <f>'OECD TTL - 2018'!H$21*'SIOM from DLIM'!G157/SUM('SIOM from DLIM'!G$157:G$158)</f>
        <v>15.5</v>
      </c>
      <c r="J18">
        <f>'OECD TTL - 2018'!I$21*'SIOM from DLIM'!H157/SUM('SIOM from DLIM'!H$157:H$158)</f>
        <v>0</v>
      </c>
      <c r="K18">
        <f>'OECD TTL - 2018'!J$21*'SIOM from DLIM'!I157/SUM('SIOM from DLIM'!I$157:I$158)</f>
        <v>115</v>
      </c>
      <c r="L18">
        <f>'OECD TTL - 2018'!K$21*'SIOM from DLIM'!J157/SUM('SIOM from DLIM'!J$157:J$158)</f>
        <v>0</v>
      </c>
      <c r="M18" s="26">
        <f>'OECD TTL - 2018'!$L$21*'SIOM from DLIM'!L157/SUM('SIOM from DLIM'!$L$157:$M$158)</f>
        <v>0</v>
      </c>
      <c r="N18" s="26">
        <f>'OECD TTL - 2018'!$L$21*'SIOM from DLIM'!M157/SUM('SIOM from DLIM'!$L$157:$M$158)</f>
        <v>0</v>
      </c>
      <c r="O18">
        <f>'OECD TTL - 2018'!M$21*'SIOM from DLIM'!L157/SUM('SIOM from DLIM'!L$157:L$158)</f>
        <v>0</v>
      </c>
      <c r="P18" s="26">
        <f>'OECD TTL - 2018'!$N$21*'SIOM from DLIM'!O157/SUM('SIOM from DLIM'!$O$157:$P$158)</f>
        <v>0</v>
      </c>
      <c r="Q18" s="26">
        <f>'OECD TTL - 2018'!$N$21*'SIOM from DLIM'!P157/SUM('SIOM from DLIM'!$O$157:$P$158)</f>
        <v>0</v>
      </c>
      <c r="R18" s="26">
        <f>'OECD TTL - 2018'!$O$21*'SIOM from DLIM'!Q157/SUM('SIOM from DLIM'!$Q$157:$R$158)</f>
        <v>0</v>
      </c>
      <c r="S18" s="26">
        <f>'OECD TTL - 2018'!$O$21*'SIOM from DLIM'!R157/SUM('SIOM from DLIM'!$Q$157:$R$158)</f>
        <v>3984.9137838721563</v>
      </c>
      <c r="T18">
        <f>'OECD TTL - 2018'!P$21*'SIOM from DLIM'!O157/SUM('SIOM from DLIM'!O$157:O$158)</f>
        <v>0</v>
      </c>
      <c r="U18">
        <f>'OECD TTL - 2018'!Q$21*'SIOM from DLIM'!P157/SUM('SIOM from DLIM'!P$157:P$158)</f>
        <v>0</v>
      </c>
      <c r="V18">
        <f>'OECD TTL - 2018'!R$21*'SIOM from DLIM'!Q157/SUM('SIOM from DLIM'!Q$157:Q$158)</f>
        <v>0</v>
      </c>
      <c r="W18">
        <f>'OECD TTL - 2018'!S$21*'SIOM from DLIM'!R157/SUM('SIOM from DLIM'!R$157:R$158)</f>
        <v>2521.4</v>
      </c>
      <c r="X18">
        <f>'OECD TTL - 2018'!T$21*'SIOM from DLIM'!S157/SUM('SIOM from DLIM'!S$157:S$158)</f>
        <v>0</v>
      </c>
      <c r="Y18">
        <f>'OECD TTL - 2018'!U$21*'SIOM from DLIM'!T157/SUM('SIOM from DLIM'!T$157:T$158)</f>
        <v>1024.2</v>
      </c>
      <c r="Z18">
        <f>'OECD TTL - 2018'!V$21*'SIOM from DLIM'!U157/SUM('SIOM from DLIM'!U$157:U$158)</f>
        <v>0</v>
      </c>
      <c r="AA18" s="26">
        <f>'OECD TTL - 2018'!$W$21*'SIOM from DLIM'!Z157/SUM('SIOM from DLIM'!$Z$157:$AB$158)</f>
        <v>156.5678685526708</v>
      </c>
      <c r="AB18" s="26">
        <f>'OECD TTL - 2018'!$W$21*'SIOM from DLIM'!AA157/SUM('SIOM from DLIM'!$Z$157:$AB$158)</f>
        <v>0.72006125130105236</v>
      </c>
      <c r="AC18" s="26">
        <f>'OECD TTL - 2018'!$W$21*'SIOM from DLIM'!AB157/SUM('SIOM from DLIM'!$Z$157:$AB$158)</f>
        <v>1.2070196028163692E-2</v>
      </c>
      <c r="AD18">
        <f>'OECD TTL - 2018'!X$21*'SIOM from DLIM'!W157/SUM('SIOM from DLIM'!W$157:W$158)</f>
        <v>0</v>
      </c>
      <c r="AE18">
        <f>'OECD TTL - 2018'!Y$21*'SIOM from DLIM'!X157/SUM('SIOM from DLIM'!X$157:X$158)</f>
        <v>0</v>
      </c>
      <c r="AF18">
        <f>'OECD TTL - 2018'!Z$21*'SIOM from DLIM'!Y157/SUM('SIOM from DLIM'!Y$157:Y$158)</f>
        <v>204.8</v>
      </c>
      <c r="AG18">
        <f>'OECD TTL - 2018'!AA$21*'SIOM from DLIM'!Z157/SUM('SIOM from DLIM'!Z$157:Z$158)</f>
        <v>8.6</v>
      </c>
      <c r="AH18">
        <f>'OECD TTL - 2018'!AB$21*'SIOM from DLIM'!AA157/SUM('SIOM from DLIM'!AA$157:AA$158)</f>
        <v>3.8</v>
      </c>
      <c r="AI18">
        <f>'OECD TTL - 2018'!AC$21*'SIOM from DLIM'!AB157/SUM('SIOM from DLIM'!AB$157:AB$158)</f>
        <v>21.5</v>
      </c>
      <c r="AJ18">
        <f>'OECD TTL - 2018'!AD$21*'SIOM from DLIM'!AC157/SUM('SIOM from DLIM'!AC$157:AC$158)</f>
        <v>1</v>
      </c>
      <c r="AK18">
        <f>'OECD TTL - 2018'!AE$21*'SIOM from DLIM'!AD157/SUM('SIOM from DLIM'!AD$157:AD$158)</f>
        <v>16.8</v>
      </c>
      <c r="AL18">
        <f>'OECD TTL - 2018'!AF$21*'SIOM from DLIM'!AE157/SUM('SIOM from DLIM'!AE$157:AE$158)</f>
        <v>35.5</v>
      </c>
      <c r="AM18">
        <f>'OECD TTL - 2018'!AG$21*'SIOM from DLIM'!AF157/SUM('SIOM from DLIM'!AF$157:AF$158)</f>
        <v>0</v>
      </c>
      <c r="AN18">
        <f>'OECD TTL - 2018'!AH$21*'SIOM from DLIM'!AG157/SUM('SIOM from DLIM'!AG$157:AG$158)</f>
        <v>0</v>
      </c>
      <c r="AO18">
        <f>'OECD TTL - 2018'!AI$21*'SIOM from DLIM'!AH157/SUM('SIOM from DLIM'!AH$157:AH$158)</f>
        <v>11.2</v>
      </c>
      <c r="AP18">
        <f>'OECD TTL - 2018'!AJ$21*'SIOM from DLIM'!AI157/SUM('SIOM from DLIM'!AI$157:AI$158)</f>
        <v>23</v>
      </c>
      <c r="AQ18">
        <f>'OECD TTL - 2018'!AK$21*'SIOM from DLIM'!AJ157/SUM('SIOM from DLIM'!AJ$157:AJ$158)</f>
        <v>0</v>
      </c>
      <c r="AR18">
        <f>'OECD TTL - 2018'!AL$21*'SIOM from DLIM'!AK157/SUM('SIOM from DLIM'!AK$157:AK$158)</f>
        <v>0</v>
      </c>
    </row>
    <row r="19" spans="1:44">
      <c r="A19" s="16" t="s">
        <v>567</v>
      </c>
      <c r="B19" t="s">
        <v>567</v>
      </c>
      <c r="C19">
        <f>'OECD TTL - 2018'!C$21*'SIOM from DLIM'!B158/SUM('SIOM from DLIM'!B$157:B$158)</f>
        <v>0</v>
      </c>
      <c r="D19" s="26">
        <f>'OECD TTL - 2018'!$D$21*'SIOM from DLIM'!C158/SUM('SIOM from DLIM'!$C$157:$D$158)</f>
        <v>5.7934607661719646</v>
      </c>
      <c r="E19" s="26">
        <f>'OECD TTL - 2018'!$D$21*'SIOM from DLIM'!D158/SUM('SIOM from DLIM'!$C$157:$D$158)</f>
        <v>0</v>
      </c>
      <c r="F19">
        <f>'OECD TTL - 2018'!E$21*'SIOM from DLIM'!D158/SUM('SIOM from DLIM'!D$157:D$158)</f>
        <v>0</v>
      </c>
      <c r="G19">
        <f>'OECD TTL - 2018'!F$21*'SIOM from DLIM'!E158/SUM('SIOM from DLIM'!E$157:E$158)</f>
        <v>0</v>
      </c>
      <c r="H19">
        <f>'OECD TTL - 2018'!G$21*'SIOM from DLIM'!F158/SUM('SIOM from DLIM'!F$157:F$158)</f>
        <v>0</v>
      </c>
      <c r="I19">
        <f>'OECD TTL - 2018'!H$21*'SIOM from DLIM'!G158/SUM('SIOM from DLIM'!G$157:G$158)</f>
        <v>0</v>
      </c>
      <c r="J19">
        <f>'OECD TTL - 2018'!I$21*'SIOM from DLIM'!H158/SUM('SIOM from DLIM'!H$157:H$158)</f>
        <v>11.3</v>
      </c>
      <c r="K19">
        <f>'OECD TTL - 2018'!J$21*'SIOM from DLIM'!I158/SUM('SIOM from DLIM'!I$157:I$158)</f>
        <v>0</v>
      </c>
      <c r="L19">
        <f>'OECD TTL - 2018'!K$21*'SIOM from DLIM'!J158/SUM('SIOM from DLIM'!J$157:J$158)</f>
        <v>93.2</v>
      </c>
      <c r="M19" s="26">
        <f>'OECD TTL - 2018'!$L$21*'SIOM from DLIM'!L158/SUM('SIOM from DLIM'!$L$157:$M$158)</f>
        <v>175.13348462126126</v>
      </c>
      <c r="N19" s="26">
        <f>'OECD TTL - 2018'!$L$21*'SIOM from DLIM'!M158/SUM('SIOM from DLIM'!$L$157:$M$158)</f>
        <v>29.46651537873872</v>
      </c>
      <c r="O19">
        <f>'OECD TTL - 2018'!M$21*'SIOM from DLIM'!L158/SUM('SIOM from DLIM'!L$157:L$158)</f>
        <v>129</v>
      </c>
      <c r="P19" s="26">
        <f>'OECD TTL - 2018'!$N$21*'SIOM from DLIM'!O158/SUM('SIOM from DLIM'!$O$157:$P$158)</f>
        <v>173.41926997379474</v>
      </c>
      <c r="Q19" s="26">
        <f>'OECD TTL - 2018'!$N$21*'SIOM from DLIM'!P158/SUM('SIOM from DLIM'!$O$157:$P$158)</f>
        <v>84.480730026205265</v>
      </c>
      <c r="R19" s="26">
        <f>'OECD TTL - 2018'!$O$21*'SIOM from DLIM'!Q158/SUM('SIOM from DLIM'!$Q$157:$R$158)</f>
        <v>3053.2862161278431</v>
      </c>
      <c r="S19" s="26">
        <f>'OECD TTL - 2018'!$O$21*'SIOM from DLIM'!R158/SUM('SIOM from DLIM'!$Q$157:$R$158)</f>
        <v>0</v>
      </c>
      <c r="T19">
        <f>'OECD TTL - 2018'!P$21*'SIOM from DLIM'!O158/SUM('SIOM from DLIM'!O$157:O$158)</f>
        <v>5574.9</v>
      </c>
      <c r="U19">
        <f>'OECD TTL - 2018'!Q$21*'SIOM from DLIM'!P158/SUM('SIOM from DLIM'!P$157:P$158)</f>
        <v>1879.2</v>
      </c>
      <c r="V19">
        <f>'OECD TTL - 2018'!R$21*'SIOM from DLIM'!Q158/SUM('SIOM from DLIM'!Q$157:Q$158)</f>
        <v>3061.2</v>
      </c>
      <c r="W19">
        <f>'OECD TTL - 2018'!S$21*'SIOM from DLIM'!R158/SUM('SIOM from DLIM'!R$157:R$158)</f>
        <v>0</v>
      </c>
      <c r="X19">
        <f>'OECD TTL - 2018'!T$21*'SIOM from DLIM'!S158/SUM('SIOM from DLIM'!S$157:S$158)</f>
        <v>9049.2000000000007</v>
      </c>
      <c r="Y19">
        <f>'OECD TTL - 2018'!U$21*'SIOM from DLIM'!T158/SUM('SIOM from DLIM'!T$157:T$158)</f>
        <v>0</v>
      </c>
      <c r="Z19">
        <f>'OECD TTL - 2018'!V$21*'SIOM from DLIM'!U158/SUM('SIOM from DLIM'!U$157:U$158)</f>
        <v>1863.8</v>
      </c>
      <c r="AA19" s="26">
        <f>'OECD TTL - 2018'!$W$21*'SIOM from DLIM'!Z158/SUM('SIOM from DLIM'!$Z$157:$AB$158)</f>
        <v>0</v>
      </c>
      <c r="AB19" s="26">
        <f>'OECD TTL - 2018'!$W$21*'SIOM from DLIM'!AA158/SUM('SIOM from DLIM'!$Z$157:$AB$158)</f>
        <v>0</v>
      </c>
      <c r="AC19" s="26">
        <f>'OECD TTL - 2018'!$W$21*'SIOM from DLIM'!AB158/SUM('SIOM from DLIM'!$Z$157:$AB$158)</f>
        <v>0</v>
      </c>
      <c r="AD19">
        <f>'OECD TTL - 2018'!X$21*'SIOM from DLIM'!W158/SUM('SIOM from DLIM'!W$157:W$158)</f>
        <v>4965</v>
      </c>
      <c r="AE19">
        <f>'OECD TTL - 2018'!Y$21*'SIOM from DLIM'!X158/SUM('SIOM from DLIM'!X$157:X$158)</f>
        <v>128.30000000000001</v>
      </c>
      <c r="AF19">
        <f>'OECD TTL - 2018'!Z$21*'SIOM from DLIM'!Y158/SUM('SIOM from DLIM'!Y$157:Y$158)</f>
        <v>0</v>
      </c>
      <c r="AG19">
        <f>'OECD TTL - 2018'!AA$21*'SIOM from DLIM'!Z158/SUM('SIOM from DLIM'!Z$157:Z$158)</f>
        <v>0</v>
      </c>
      <c r="AH19">
        <f>'OECD TTL - 2018'!AB$21*'SIOM from DLIM'!AA158/SUM('SIOM from DLIM'!AA$157:AA$158)</f>
        <v>0</v>
      </c>
      <c r="AI19">
        <f>'OECD TTL - 2018'!AC$21*'SIOM from DLIM'!AB158/SUM('SIOM from DLIM'!AB$157:AB$158)</f>
        <v>0</v>
      </c>
      <c r="AJ19">
        <f>'OECD TTL - 2018'!AD$21*'SIOM from DLIM'!AC158/SUM('SIOM from DLIM'!AC$157:AC$158)</f>
        <v>0</v>
      </c>
      <c r="AK19">
        <f>'OECD TTL - 2018'!AE$21*'SIOM from DLIM'!AD158/SUM('SIOM from DLIM'!AD$157:AD$158)</f>
        <v>0</v>
      </c>
      <c r="AL19">
        <f>'OECD TTL - 2018'!AF$21*'SIOM from DLIM'!AE158/SUM('SIOM from DLIM'!AE$157:AE$158)</f>
        <v>0</v>
      </c>
      <c r="AM19">
        <f>'OECD TTL - 2018'!AG$21*'SIOM from DLIM'!AF158/SUM('SIOM from DLIM'!AF$157:AF$158)</f>
        <v>31.800000000000004</v>
      </c>
      <c r="AN19">
        <f>'OECD TTL - 2018'!AH$21*'SIOM from DLIM'!AG158/SUM('SIOM from DLIM'!AG$157:AG$158)</f>
        <v>56.4</v>
      </c>
      <c r="AO19">
        <f>'OECD TTL - 2018'!AI$21*'SIOM from DLIM'!AH158/SUM('SIOM from DLIM'!AH$157:AH$158)</f>
        <v>0</v>
      </c>
      <c r="AP19">
        <f>'OECD TTL - 2018'!AJ$21*'SIOM from DLIM'!AI158/SUM('SIOM from DLIM'!AI$157:AI$158)</f>
        <v>0</v>
      </c>
      <c r="AQ19">
        <f>'OECD TTL - 2018'!AK$21*'SIOM from DLIM'!AJ158/SUM('SIOM from DLIM'!AJ$157:AJ$158)</f>
        <v>21.6</v>
      </c>
      <c r="AR19">
        <f>'OECD TTL - 2018'!AL$21*'SIOM from DLIM'!AK158/SUM('SIOM from DLIM'!AK$157:AK$158)</f>
        <v>0</v>
      </c>
    </row>
    <row r="20" spans="1:44">
      <c r="A20" t="s">
        <v>141</v>
      </c>
      <c r="B20" t="s">
        <v>579</v>
      </c>
      <c r="C20">
        <f>'OECD TTL - 2018'!C22</f>
        <v>195</v>
      </c>
      <c r="D20">
        <f>'OECD TTL - 2018'!$D22*'SIOM from DLIM'!C159/SUM('SIOM from DLIM'!$C159:$D159)</f>
        <v>209.1</v>
      </c>
      <c r="E20">
        <f>'OECD TTL - 2018'!$D22*'SIOM from DLIM'!D159/SUM('SIOM from DLIM'!$C159:$D159)</f>
        <v>0</v>
      </c>
      <c r="F20">
        <f>'OECD TTL - 2018'!E22</f>
        <v>159.5</v>
      </c>
      <c r="G20">
        <f>'OECD TTL - 2018'!F22</f>
        <v>135.69999999999999</v>
      </c>
      <c r="H20">
        <f>'OECD TTL - 2018'!G22</f>
        <v>1332.3</v>
      </c>
      <c r="I20">
        <f>'OECD TTL - 2018'!H22</f>
        <v>127.9</v>
      </c>
      <c r="J20">
        <f>'OECD TTL - 2018'!I22</f>
        <v>95.2</v>
      </c>
      <c r="K20">
        <f>'OECD TTL - 2018'!J22</f>
        <v>105.5</v>
      </c>
      <c r="L20">
        <f>'OECD TTL - 2018'!K22</f>
        <v>238.2</v>
      </c>
      <c r="M20">
        <f>'OECD TTL - 2018'!$L22*'SIOM from DLIM'!L159/SUM('SIOM from DLIM'!$L159:$M159)</f>
        <v>348.20396748146425</v>
      </c>
      <c r="N20">
        <f>'OECD TTL - 2018'!$L22*'SIOM from DLIM'!M159/SUM('SIOM from DLIM'!$L159:$M159)</f>
        <v>58.296032518535753</v>
      </c>
      <c r="O20">
        <f>'OECD TTL - 2018'!M22</f>
        <v>260</v>
      </c>
      <c r="P20">
        <f>'OECD TTL - 2018'!$N22*'SIOM from DLIM'!O159/SUM('SIOM from DLIM'!$O159:$P159)</f>
        <v>192.05388726256712</v>
      </c>
      <c r="Q20">
        <f>'OECD TTL - 2018'!$N22*'SIOM from DLIM'!P159/SUM('SIOM from DLIM'!$O159:$P159)</f>
        <v>93.746112737432924</v>
      </c>
      <c r="R20">
        <f>'OECD TTL - 2018'!$O22*'SIOM from DLIM'!Q159/SUM('SIOM from DLIM'!$Q159:$R159)</f>
        <v>1123.9000000000001</v>
      </c>
      <c r="S20">
        <f>'OECD TTL - 2018'!$O22*'SIOM from DLIM'!R159/SUM('SIOM from DLIM'!$Q159:$R159)</f>
        <v>0</v>
      </c>
      <c r="T20">
        <f>'OECD TTL - 2018'!P22</f>
        <v>3016.5</v>
      </c>
      <c r="U20">
        <f>'OECD TTL - 2018'!Q22</f>
        <v>1291.9000000000001</v>
      </c>
      <c r="V20">
        <f>'OECD TTL - 2018'!R22</f>
        <v>854.7</v>
      </c>
      <c r="W20">
        <f>'OECD TTL - 2018'!S22</f>
        <v>1655.5</v>
      </c>
      <c r="X20">
        <f>'OECD TTL - 2018'!T22</f>
        <v>6838.9</v>
      </c>
      <c r="Y20">
        <f>'OECD TTL - 2018'!U22</f>
        <v>490.7</v>
      </c>
      <c r="Z20">
        <f>'OECD TTL - 2018'!V22</f>
        <v>830.6</v>
      </c>
      <c r="AA20" t="e">
        <f>'OECD TTL - 2018'!$W22*'SIOM from DLIM'!Z159/SUM('SIOM from DLIM'!$Z159:$AB159)</f>
        <v>#DIV/0!</v>
      </c>
      <c r="AB20" t="e">
        <f>'OECD TTL - 2018'!$W22*'SIOM from DLIM'!AA159/SUM('SIOM from DLIM'!$Z159:$AB159)</f>
        <v>#DIV/0!</v>
      </c>
      <c r="AC20" t="e">
        <f>'OECD TTL - 2018'!$W22*'SIOM from DLIM'!AB159/SUM('SIOM from DLIM'!$Z159:$AB159)</f>
        <v>#DIV/0!</v>
      </c>
      <c r="AD20">
        <f>'OECD TTL - 2018'!X22</f>
        <v>4952.8999999999996</v>
      </c>
      <c r="AE20">
        <f>'OECD TTL - 2018'!Y22</f>
        <v>468.2</v>
      </c>
      <c r="AF20">
        <f>'OECD TTL - 2018'!Z22</f>
        <v>387.8</v>
      </c>
      <c r="AG20">
        <f>'OECD TTL - 2018'!AA22</f>
        <v>97.9</v>
      </c>
      <c r="AH20">
        <f>'OECD TTL - 2018'!AB22</f>
        <v>22.1</v>
      </c>
      <c r="AI20">
        <f>'OECD TTL - 2018'!AC22</f>
        <v>38.5</v>
      </c>
      <c r="AJ20">
        <f>'OECD TTL - 2018'!AD22</f>
        <v>9.3000000000000007</v>
      </c>
      <c r="AK20">
        <f>'OECD TTL - 2018'!AE22</f>
        <v>80.2</v>
      </c>
      <c r="AL20">
        <f>'OECD TTL - 2018'!AF22</f>
        <v>297.5</v>
      </c>
      <c r="AM20">
        <f>'OECD TTL - 2018'!AG22</f>
        <v>238.5</v>
      </c>
      <c r="AN20">
        <f>'OECD TTL - 2018'!AH22</f>
        <v>521.79999999999995</v>
      </c>
      <c r="AO20">
        <f>'OECD TTL - 2018'!AI22</f>
        <v>70.7</v>
      </c>
      <c r="AP20">
        <f>'OECD TTL - 2018'!AJ22</f>
        <v>71.8</v>
      </c>
      <c r="AQ20">
        <f>'OECD TTL - 2018'!AK22</f>
        <v>70.900000000000006</v>
      </c>
      <c r="AR20">
        <f>'OECD TTL - 2018'!AL22</f>
        <v>0</v>
      </c>
    </row>
    <row r="21" spans="1:44">
      <c r="A21" t="s">
        <v>148</v>
      </c>
      <c r="B21" t="s">
        <v>580</v>
      </c>
      <c r="C21">
        <f>'OECD TTL - 2018'!C23</f>
        <v>56.6</v>
      </c>
      <c r="D21">
        <f>'OECD TTL - 2018'!$D23*'SIOM from DLIM'!C160/SUM('SIOM from DLIM'!$C160:$D160)</f>
        <v>46.3</v>
      </c>
      <c r="E21">
        <f>'OECD TTL - 2018'!$D23*'SIOM from DLIM'!D160/SUM('SIOM from DLIM'!$C160:$D160)</f>
        <v>0</v>
      </c>
      <c r="F21">
        <f>'OECD TTL - 2018'!E23</f>
        <v>57.7</v>
      </c>
      <c r="G21">
        <f>'OECD TTL - 2018'!F23</f>
        <v>55</v>
      </c>
      <c r="H21">
        <f>'OECD TTL - 2018'!G23</f>
        <v>169.9</v>
      </c>
      <c r="I21">
        <f>'OECD TTL - 2018'!H23</f>
        <v>126.8</v>
      </c>
      <c r="J21">
        <f>'OECD TTL - 2018'!I23</f>
        <v>14.8</v>
      </c>
      <c r="K21">
        <f>'OECD TTL - 2018'!J23</f>
        <v>115.5</v>
      </c>
      <c r="L21">
        <f>'OECD TTL - 2018'!K23</f>
        <v>103.1</v>
      </c>
      <c r="M21">
        <f>'OECD TTL - 2018'!$L23*'SIOM from DLIM'!L160/SUM('SIOM from DLIM'!$L160:$M160)</f>
        <v>215.76303097010086</v>
      </c>
      <c r="N21">
        <f>'OECD TTL - 2018'!$L23*'SIOM from DLIM'!M160/SUM('SIOM from DLIM'!$L160:$M160)</f>
        <v>36.336969029899151</v>
      </c>
      <c r="O21">
        <f>'OECD TTL - 2018'!M23</f>
        <v>150</v>
      </c>
      <c r="P21">
        <f>'OECD TTL - 2018'!$N23*'SIOM from DLIM'!O160/SUM('SIOM from DLIM'!$O160:$P160)</f>
        <v>74.469383840461049</v>
      </c>
      <c r="Q21">
        <f>'OECD TTL - 2018'!$N23*'SIOM from DLIM'!P160/SUM('SIOM from DLIM'!$O160:$P160)</f>
        <v>36.43061615953895</v>
      </c>
      <c r="R21">
        <f>'OECD TTL - 2018'!$O23*'SIOM from DLIM'!Q160/SUM('SIOM from DLIM'!$Q160:$R160)</f>
        <v>111.9</v>
      </c>
      <c r="S21">
        <f>'OECD TTL - 2018'!$O23*'SIOM from DLIM'!R160/SUM('SIOM from DLIM'!$Q160:$R160)</f>
        <v>0</v>
      </c>
      <c r="T21">
        <f>'OECD TTL - 2018'!P23</f>
        <v>238.3</v>
      </c>
      <c r="U21">
        <f>'OECD TTL - 2018'!Q23</f>
        <v>28944.1</v>
      </c>
      <c r="V21">
        <f>'OECD TTL - 2018'!R23</f>
        <v>1581.5</v>
      </c>
      <c r="W21">
        <f>'OECD TTL - 2018'!S23</f>
        <v>716.5</v>
      </c>
      <c r="X21">
        <f>'OECD TTL - 2018'!T23</f>
        <v>3911.8</v>
      </c>
      <c r="Y21">
        <f>'OECD TTL - 2018'!U23</f>
        <v>292.60000000000002</v>
      </c>
      <c r="Z21">
        <f>'OECD TTL - 2018'!V23</f>
        <v>468.4</v>
      </c>
      <c r="AA21" t="e">
        <f>'OECD TTL - 2018'!$W23*'SIOM from DLIM'!Z160/SUM('SIOM from DLIM'!$Z160:$AB160)</f>
        <v>#DIV/0!</v>
      </c>
      <c r="AB21" t="e">
        <f>'OECD TTL - 2018'!$W23*'SIOM from DLIM'!AA160/SUM('SIOM from DLIM'!$Z160:$AB160)</f>
        <v>#DIV/0!</v>
      </c>
      <c r="AC21" t="e">
        <f>'OECD TTL - 2018'!$W23*'SIOM from DLIM'!AB160/SUM('SIOM from DLIM'!$Z160:$AB160)</f>
        <v>#DIV/0!</v>
      </c>
      <c r="AD21">
        <f>'OECD TTL - 2018'!X23</f>
        <v>1217.9000000000001</v>
      </c>
      <c r="AE21">
        <f>'OECD TTL - 2018'!Y23</f>
        <v>798.6</v>
      </c>
      <c r="AF21">
        <f>'OECD TTL - 2018'!Z23</f>
        <v>454.1</v>
      </c>
      <c r="AG21">
        <f>'OECD TTL - 2018'!AA23</f>
        <v>121.4</v>
      </c>
      <c r="AH21">
        <f>'OECD TTL - 2018'!AB23</f>
        <v>254.3</v>
      </c>
      <c r="AI21">
        <f>'OECD TTL - 2018'!AC23</f>
        <v>1470.9</v>
      </c>
      <c r="AJ21">
        <f>'OECD TTL - 2018'!AD23</f>
        <v>167.6</v>
      </c>
      <c r="AK21">
        <f>'OECD TTL - 2018'!AE23</f>
        <v>564.70000000000005</v>
      </c>
      <c r="AL21">
        <f>'OECD TTL - 2018'!AF23</f>
        <v>113.3</v>
      </c>
      <c r="AM21">
        <f>'OECD TTL - 2018'!AG23</f>
        <v>552.9</v>
      </c>
      <c r="AN21">
        <f>'OECD TTL - 2018'!AH23</f>
        <v>1227.2</v>
      </c>
      <c r="AO21">
        <f>'OECD TTL - 2018'!AI23</f>
        <v>229.6</v>
      </c>
      <c r="AP21">
        <f>'OECD TTL - 2018'!AJ23</f>
        <v>882.6</v>
      </c>
      <c r="AQ21">
        <f>'OECD TTL - 2018'!AK23</f>
        <v>250</v>
      </c>
      <c r="AR21">
        <f>'OECD TTL - 2018'!AL23</f>
        <v>0</v>
      </c>
    </row>
    <row r="22" spans="1:44">
      <c r="A22" t="s">
        <v>151</v>
      </c>
      <c r="B22" t="s">
        <v>581</v>
      </c>
      <c r="C22">
        <f>'OECD TTL - 2018'!C24</f>
        <v>60.8</v>
      </c>
      <c r="D22">
        <f>'OECD TTL - 2018'!$D24*'SIOM from DLIM'!C161/SUM('SIOM from DLIM'!$C161:$D161)</f>
        <v>0</v>
      </c>
      <c r="E22">
        <f>'OECD TTL - 2018'!$D24*'SIOM from DLIM'!D161/SUM('SIOM from DLIM'!$C161:$D161)</f>
        <v>66.3</v>
      </c>
      <c r="F22">
        <f>'OECD TTL - 2018'!E24</f>
        <v>73.7</v>
      </c>
      <c r="G22">
        <f>'OECD TTL - 2018'!F24</f>
        <v>46.1</v>
      </c>
      <c r="H22">
        <f>'OECD TTL - 2018'!G24</f>
        <v>168.1</v>
      </c>
      <c r="I22">
        <f>'OECD TTL - 2018'!H24</f>
        <v>52.2</v>
      </c>
      <c r="J22">
        <f>'OECD TTL - 2018'!I24</f>
        <v>14</v>
      </c>
      <c r="K22">
        <f>'OECD TTL - 2018'!J24</f>
        <v>53.6</v>
      </c>
      <c r="L22">
        <f>'OECD TTL - 2018'!K24</f>
        <v>77.3</v>
      </c>
      <c r="M22" t="e">
        <f>'OECD TTL - 2018'!$L24*'SIOM from DLIM'!L161/SUM('SIOM from DLIM'!$L161:$M161)</f>
        <v>#DIV/0!</v>
      </c>
      <c r="N22" t="e">
        <f>'OECD TTL - 2018'!$L24*'SIOM from DLIM'!M161/SUM('SIOM from DLIM'!$L161:$M161)</f>
        <v>#DIV/0!</v>
      </c>
      <c r="O22">
        <f>'OECD TTL - 2018'!M24</f>
        <v>93.5</v>
      </c>
      <c r="P22" t="e">
        <f>'OECD TTL - 2018'!$N24*'SIOM from DLIM'!O161/SUM('SIOM from DLIM'!$O161:$P161)</f>
        <v>#DIV/0!</v>
      </c>
      <c r="Q22" t="e">
        <f>'OECD TTL - 2018'!$N24*'SIOM from DLIM'!P161/SUM('SIOM from DLIM'!$O161:$P161)</f>
        <v>#DIV/0!</v>
      </c>
      <c r="R22">
        <f>'OECD TTL - 2018'!$O24*'SIOM from DLIM'!Q161/SUM('SIOM from DLIM'!$Q161:$R161)</f>
        <v>0</v>
      </c>
      <c r="S22">
        <f>'OECD TTL - 2018'!$O24*'SIOM from DLIM'!R161/SUM('SIOM from DLIM'!$Q161:$R161)</f>
        <v>309</v>
      </c>
      <c r="T22">
        <f>'OECD TTL - 2018'!P24</f>
        <v>328</v>
      </c>
      <c r="U22">
        <f>'OECD TTL - 2018'!Q24</f>
        <v>4636.2</v>
      </c>
      <c r="V22">
        <f>'OECD TTL - 2018'!R24</f>
        <v>4772.3999999999996</v>
      </c>
      <c r="W22">
        <f>'OECD TTL - 2018'!S24</f>
        <v>1057</v>
      </c>
      <c r="X22">
        <f>'OECD TTL - 2018'!T24</f>
        <v>5944.2</v>
      </c>
      <c r="Y22">
        <f>'OECD TTL - 2018'!U24</f>
        <v>415.6</v>
      </c>
      <c r="Z22">
        <f>'OECD TTL - 2018'!V24</f>
        <v>338.6</v>
      </c>
      <c r="AA22">
        <f>'OECD TTL - 2018'!$W24*'SIOM from DLIM'!Z161/SUM('SIOM from DLIM'!$Z161:$AB161)</f>
        <v>535.48994196673232</v>
      </c>
      <c r="AB22">
        <f>'OECD TTL - 2018'!$W24*'SIOM from DLIM'!AA161/SUM('SIOM from DLIM'!$Z161:$AB161)</f>
        <v>2.4686947565521478</v>
      </c>
      <c r="AC22">
        <f>'OECD TTL - 2018'!$W24*'SIOM from DLIM'!AB161/SUM('SIOM from DLIM'!$Z161:$AB161)</f>
        <v>4.1363276715605427E-2</v>
      </c>
      <c r="AD22">
        <f>'OECD TTL - 2018'!X24</f>
        <v>3352</v>
      </c>
      <c r="AE22">
        <f>'OECD TTL - 2018'!Y24</f>
        <v>506.4</v>
      </c>
      <c r="AF22">
        <f>'OECD TTL - 2018'!Z24</f>
        <v>535.20000000000005</v>
      </c>
      <c r="AG22">
        <f>'OECD TTL - 2018'!AA24</f>
        <v>101.6</v>
      </c>
      <c r="AH22">
        <f>'OECD TTL - 2018'!AB24</f>
        <v>67.599999999999994</v>
      </c>
      <c r="AI22">
        <f>'OECD TTL - 2018'!AC24</f>
        <v>326.2</v>
      </c>
      <c r="AJ22">
        <f>'OECD TTL - 2018'!AD24</f>
        <v>28.5</v>
      </c>
      <c r="AK22">
        <f>'OECD TTL - 2018'!AE24</f>
        <v>120</v>
      </c>
      <c r="AL22">
        <f>'OECD TTL - 2018'!AF24</f>
        <v>277.89999999999998</v>
      </c>
      <c r="AM22">
        <f>'OECD TTL - 2018'!AG24</f>
        <v>232.6</v>
      </c>
      <c r="AN22">
        <f>'OECD TTL - 2018'!AH24</f>
        <v>362</v>
      </c>
      <c r="AO22">
        <f>'OECD TTL - 2018'!AI24</f>
        <v>87.6</v>
      </c>
      <c r="AP22">
        <f>'OECD TTL - 2018'!AJ24</f>
        <v>129.9</v>
      </c>
      <c r="AQ22">
        <f>'OECD TTL - 2018'!AK24</f>
        <v>127.5</v>
      </c>
      <c r="AR22">
        <f>'OECD TTL - 2018'!AL24</f>
        <v>0</v>
      </c>
    </row>
    <row r="23" spans="1:44">
      <c r="A23" t="s">
        <v>155</v>
      </c>
      <c r="B23" t="s">
        <v>582</v>
      </c>
      <c r="C23">
        <f>'OECD TTL - 2018'!C25</f>
        <v>243.1</v>
      </c>
      <c r="D23">
        <f>'OECD TTL - 2018'!$D25*'SIOM from DLIM'!C162/SUM('SIOM from DLIM'!$C162:$D162)</f>
        <v>237.4</v>
      </c>
      <c r="E23">
        <f>'OECD TTL - 2018'!$D25*'SIOM from DLIM'!D162/SUM('SIOM from DLIM'!$C162:$D162)</f>
        <v>0</v>
      </c>
      <c r="F23">
        <f>'OECD TTL - 2018'!E25</f>
        <v>269.5</v>
      </c>
      <c r="G23">
        <f>'OECD TTL - 2018'!F25</f>
        <v>243</v>
      </c>
      <c r="H23">
        <f>'OECD TTL - 2018'!G25</f>
        <v>274</v>
      </c>
      <c r="I23">
        <f>'OECD TTL - 2018'!H25</f>
        <v>90.8</v>
      </c>
      <c r="J23">
        <f>'OECD TTL - 2018'!I25</f>
        <v>30.5</v>
      </c>
      <c r="K23">
        <f>'OECD TTL - 2018'!J25</f>
        <v>126.3</v>
      </c>
      <c r="L23">
        <f>'OECD TTL - 2018'!K25</f>
        <v>180.2</v>
      </c>
      <c r="M23">
        <f>'OECD TTL - 2018'!$L25*'SIOM from DLIM'!L162/SUM('SIOM from DLIM'!$L162:$M162)</f>
        <v>174.4949758200168</v>
      </c>
      <c r="N23">
        <f>'OECD TTL - 2018'!$L25*'SIOM from DLIM'!M162/SUM('SIOM from DLIM'!$L162:$M162)</f>
        <v>29.505024179983167</v>
      </c>
      <c r="O23">
        <f>'OECD TTL - 2018'!M25</f>
        <v>123.1</v>
      </c>
      <c r="P23">
        <f>'OECD TTL - 2018'!$N25*'SIOM from DLIM'!O162/SUM('SIOM from DLIM'!$O162:$P162)</f>
        <v>129.57161076570358</v>
      </c>
      <c r="Q23">
        <f>'OECD TTL - 2018'!$N25*'SIOM from DLIM'!P162/SUM('SIOM from DLIM'!$O162:$P162)</f>
        <v>63.428389234296411</v>
      </c>
      <c r="R23">
        <f>'OECD TTL - 2018'!$O25*'SIOM from DLIM'!Q162/SUM('SIOM from DLIM'!$Q162:$R162)</f>
        <v>317.7</v>
      </c>
      <c r="S23">
        <f>'OECD TTL - 2018'!$O25*'SIOM from DLIM'!R162/SUM('SIOM from DLIM'!$Q162:$R162)</f>
        <v>0</v>
      </c>
      <c r="T23">
        <f>'OECD TTL - 2018'!P25</f>
        <v>387.4</v>
      </c>
      <c r="U23">
        <f>'OECD TTL - 2018'!Q25</f>
        <v>1242.9000000000001</v>
      </c>
      <c r="V23">
        <f>'OECD TTL - 2018'!R25</f>
        <v>419.6</v>
      </c>
      <c r="W23">
        <f>'OECD TTL - 2018'!S25</f>
        <v>1863.9</v>
      </c>
      <c r="X23">
        <f>'OECD TTL - 2018'!T25</f>
        <v>4597.6000000000004</v>
      </c>
      <c r="Y23">
        <f>'OECD TTL - 2018'!U25</f>
        <v>383.2</v>
      </c>
      <c r="Z23">
        <f>'OECD TTL - 2018'!V25</f>
        <v>269.2</v>
      </c>
      <c r="AA23" t="e">
        <f>'OECD TTL - 2018'!$W25*'SIOM from DLIM'!Z162/SUM('SIOM from DLIM'!$Z162:$AB162)</f>
        <v>#DIV/0!</v>
      </c>
      <c r="AB23" t="e">
        <f>'OECD TTL - 2018'!$W25*'SIOM from DLIM'!AA162/SUM('SIOM from DLIM'!$Z162:$AB162)</f>
        <v>#DIV/0!</v>
      </c>
      <c r="AC23" t="e">
        <f>'OECD TTL - 2018'!$W25*'SIOM from DLIM'!AB162/SUM('SIOM from DLIM'!$Z162:$AB162)</f>
        <v>#DIV/0!</v>
      </c>
      <c r="AD23">
        <f>'OECD TTL - 2018'!X25</f>
        <v>1386.5</v>
      </c>
      <c r="AE23">
        <f>'OECD TTL - 2018'!Y25</f>
        <v>358.6</v>
      </c>
      <c r="AF23">
        <f>'OECD TTL - 2018'!Z25</f>
        <v>404.9</v>
      </c>
      <c r="AG23">
        <f>'OECD TTL - 2018'!AA25</f>
        <v>33.700000000000003</v>
      </c>
      <c r="AH23">
        <f>'OECD TTL - 2018'!AB25</f>
        <v>28.5</v>
      </c>
      <c r="AI23">
        <f>'OECD TTL - 2018'!AC25</f>
        <v>73.3</v>
      </c>
      <c r="AJ23">
        <f>'OECD TTL - 2018'!AD25</f>
        <v>12.1</v>
      </c>
      <c r="AK23">
        <f>'OECD TTL - 2018'!AE25</f>
        <v>88.2</v>
      </c>
      <c r="AL23">
        <f>'OECD TTL - 2018'!AF25</f>
        <v>95.6</v>
      </c>
      <c r="AM23">
        <f>'OECD TTL - 2018'!AG25</f>
        <v>172.4</v>
      </c>
      <c r="AN23">
        <f>'OECD TTL - 2018'!AH25</f>
        <v>708.3</v>
      </c>
      <c r="AO23">
        <f>'OECD TTL - 2018'!AI25</f>
        <v>57.2</v>
      </c>
      <c r="AP23">
        <f>'OECD TTL - 2018'!AJ25</f>
        <v>77.599999999999994</v>
      </c>
      <c r="AQ23">
        <f>'OECD TTL - 2018'!AK25</f>
        <v>53.5</v>
      </c>
      <c r="AR23">
        <f>'OECD TTL - 2018'!AL25</f>
        <v>0</v>
      </c>
    </row>
    <row r="24" spans="1:44">
      <c r="A24" t="s">
        <v>159</v>
      </c>
      <c r="B24" t="s">
        <v>583</v>
      </c>
      <c r="C24">
        <f>'OECD TTL - 2018'!C26</f>
        <v>69.2</v>
      </c>
      <c r="D24">
        <f>'OECD TTL - 2018'!$D26*'SIOM from DLIM'!C163/SUM('SIOM from DLIM'!$C163:$D163)</f>
        <v>32.4</v>
      </c>
      <c r="E24">
        <f>'OECD TTL - 2018'!$D26*'SIOM from DLIM'!D163/SUM('SIOM from DLIM'!$C163:$D163)</f>
        <v>0</v>
      </c>
      <c r="F24">
        <f>'OECD TTL - 2018'!E26</f>
        <v>48.1</v>
      </c>
      <c r="G24">
        <f>'OECD TTL - 2018'!F26</f>
        <v>41.1</v>
      </c>
      <c r="H24">
        <f>'OECD TTL - 2018'!G26</f>
        <v>159.5</v>
      </c>
      <c r="I24">
        <f>'OECD TTL - 2018'!H26</f>
        <v>95.2</v>
      </c>
      <c r="J24">
        <f>'OECD TTL - 2018'!I26</f>
        <v>16</v>
      </c>
      <c r="K24">
        <f>'OECD TTL - 2018'!J26</f>
        <v>43.3</v>
      </c>
      <c r="L24">
        <f>'OECD TTL - 2018'!K26</f>
        <v>47</v>
      </c>
      <c r="M24">
        <f>'OECD TTL - 2018'!$L26*'SIOM from DLIM'!L163/SUM('SIOM from DLIM'!$L163:$M163)</f>
        <v>96.049124883631436</v>
      </c>
      <c r="N24">
        <f>'OECD TTL - 2018'!$L26*'SIOM from DLIM'!M163/SUM('SIOM from DLIM'!$L163:$M163)</f>
        <v>16.150875116368571</v>
      </c>
      <c r="O24">
        <f>'OECD TTL - 2018'!M26</f>
        <v>125.4</v>
      </c>
      <c r="P24">
        <f>'OECD TTL - 2018'!$N26*'SIOM from DLIM'!O163/SUM('SIOM from DLIM'!$O163:$P163)</f>
        <v>51.583208428749344</v>
      </c>
      <c r="Q24">
        <f>'OECD TTL - 2018'!$N26*'SIOM from DLIM'!P163/SUM('SIOM from DLIM'!$O163:$P163)</f>
        <v>25.216791571250649</v>
      </c>
      <c r="R24">
        <f>'OECD TTL - 2018'!$O26*'SIOM from DLIM'!Q163/SUM('SIOM from DLIM'!$Q163:$R163)</f>
        <v>129.1</v>
      </c>
      <c r="S24">
        <f>'OECD TTL - 2018'!$O26*'SIOM from DLIM'!R163/SUM('SIOM from DLIM'!$Q163:$R163)</f>
        <v>0</v>
      </c>
      <c r="T24">
        <f>'OECD TTL - 2018'!P26</f>
        <v>214.6</v>
      </c>
      <c r="U24">
        <f>'OECD TTL - 2018'!Q26</f>
        <v>590.20000000000005</v>
      </c>
      <c r="V24">
        <f>'OECD TTL - 2018'!R26</f>
        <v>344.8</v>
      </c>
      <c r="W24">
        <f>'OECD TTL - 2018'!S26</f>
        <v>358.4</v>
      </c>
      <c r="X24">
        <f>'OECD TTL - 2018'!T26</f>
        <v>34144.5</v>
      </c>
      <c r="Y24">
        <f>'OECD TTL - 2018'!U26</f>
        <v>225.3</v>
      </c>
      <c r="Z24">
        <f>'OECD TTL - 2018'!V26</f>
        <v>175.9</v>
      </c>
      <c r="AA24" t="e">
        <f>'OECD TTL - 2018'!$W26*'SIOM from DLIM'!Z163/SUM('SIOM from DLIM'!$Z163:$AB163)</f>
        <v>#DIV/0!</v>
      </c>
      <c r="AB24" t="e">
        <f>'OECD TTL - 2018'!$W26*'SIOM from DLIM'!AA163/SUM('SIOM from DLIM'!$Z163:$AB163)</f>
        <v>#DIV/0!</v>
      </c>
      <c r="AC24" t="e">
        <f>'OECD TTL - 2018'!$W26*'SIOM from DLIM'!AB163/SUM('SIOM from DLIM'!$Z163:$AB163)</f>
        <v>#DIV/0!</v>
      </c>
      <c r="AD24">
        <f>'OECD TTL - 2018'!X26</f>
        <v>608.20000000000005</v>
      </c>
      <c r="AE24">
        <f>'OECD TTL - 2018'!Y26</f>
        <v>693.3</v>
      </c>
      <c r="AF24">
        <f>'OECD TTL - 2018'!Z26</f>
        <v>1381.9</v>
      </c>
      <c r="AG24">
        <f>'OECD TTL - 2018'!AA26</f>
        <v>30.9</v>
      </c>
      <c r="AH24">
        <f>'OECD TTL - 2018'!AB26</f>
        <v>19.600000000000001</v>
      </c>
      <c r="AI24">
        <f>'OECD TTL - 2018'!AC26</f>
        <v>64.7</v>
      </c>
      <c r="AJ24">
        <f>'OECD TTL - 2018'!AD26</f>
        <v>7.3</v>
      </c>
      <c r="AK24">
        <f>'OECD TTL - 2018'!AE26</f>
        <v>67.7</v>
      </c>
      <c r="AL24">
        <f>'OECD TTL - 2018'!AF26</f>
        <v>66.2</v>
      </c>
      <c r="AM24">
        <f>'OECD TTL - 2018'!AG26</f>
        <v>162.9</v>
      </c>
      <c r="AN24">
        <f>'OECD TTL - 2018'!AH26</f>
        <v>288.10000000000002</v>
      </c>
      <c r="AO24">
        <f>'OECD TTL - 2018'!AI26</f>
        <v>27.8</v>
      </c>
      <c r="AP24">
        <f>'OECD TTL - 2018'!AJ26</f>
        <v>48.6</v>
      </c>
      <c r="AQ24">
        <f>'OECD TTL - 2018'!AK26</f>
        <v>43</v>
      </c>
      <c r="AR24">
        <f>'OECD TTL - 2018'!AL26</f>
        <v>0</v>
      </c>
    </row>
    <row r="25" spans="1:44">
      <c r="A25" t="s">
        <v>163</v>
      </c>
      <c r="B25" t="s">
        <v>584</v>
      </c>
      <c r="C25">
        <f>'OECD TTL - 2018'!C27</f>
        <v>9.4</v>
      </c>
      <c r="D25">
        <f>'OECD TTL - 2018'!$D27*'SIOM from DLIM'!C164/SUM('SIOM from DLIM'!$C164:$D164)</f>
        <v>0</v>
      </c>
      <c r="E25">
        <f>'OECD TTL - 2018'!$D27*'SIOM from DLIM'!D164/SUM('SIOM from DLIM'!$C164:$D164)</f>
        <v>7.6</v>
      </c>
      <c r="F25">
        <f>'OECD TTL - 2018'!E27</f>
        <v>9.4</v>
      </c>
      <c r="G25">
        <f>'OECD TTL - 2018'!F27</f>
        <v>6.7</v>
      </c>
      <c r="H25">
        <f>'OECD TTL - 2018'!G27</f>
        <v>23.8</v>
      </c>
      <c r="I25">
        <f>'OECD TTL - 2018'!H27</f>
        <v>20.9</v>
      </c>
      <c r="J25">
        <f>'OECD TTL - 2018'!I27</f>
        <v>1.9</v>
      </c>
      <c r="K25">
        <f>'OECD TTL - 2018'!J27</f>
        <v>5.3</v>
      </c>
      <c r="L25">
        <f>'OECD TTL - 2018'!K27</f>
        <v>7.1</v>
      </c>
      <c r="M25" t="e">
        <f>'OECD TTL - 2018'!$L27*'SIOM from DLIM'!L164/SUM('SIOM from DLIM'!$L164:$M164)</f>
        <v>#DIV/0!</v>
      </c>
      <c r="N25" t="e">
        <f>'OECD TTL - 2018'!$L27*'SIOM from DLIM'!M164/SUM('SIOM from DLIM'!$L164:$M164)</f>
        <v>#DIV/0!</v>
      </c>
      <c r="O25">
        <f>'OECD TTL - 2018'!M27</f>
        <v>9.6</v>
      </c>
      <c r="P25" t="e">
        <f>'OECD TTL - 2018'!$N27*'SIOM from DLIM'!O164/SUM('SIOM from DLIM'!$O164:$P164)</f>
        <v>#DIV/0!</v>
      </c>
      <c r="Q25" t="e">
        <f>'OECD TTL - 2018'!$N27*'SIOM from DLIM'!P164/SUM('SIOM from DLIM'!$O164:$P164)</f>
        <v>#DIV/0!</v>
      </c>
      <c r="R25">
        <f>'OECD TTL - 2018'!$O27*'SIOM from DLIM'!Q164/SUM('SIOM from DLIM'!$Q164:$R164)</f>
        <v>0</v>
      </c>
      <c r="S25">
        <f>'OECD TTL - 2018'!$O27*'SIOM from DLIM'!R164/SUM('SIOM from DLIM'!$Q164:$R164)</f>
        <v>46.9</v>
      </c>
      <c r="T25">
        <f>'OECD TTL - 2018'!P27</f>
        <v>47</v>
      </c>
      <c r="U25">
        <f>'OECD TTL - 2018'!Q27</f>
        <v>104.7</v>
      </c>
      <c r="V25">
        <f>'OECD TTL - 2018'!R27</f>
        <v>79.400000000000006</v>
      </c>
      <c r="W25">
        <f>'OECD TTL - 2018'!S27</f>
        <v>71.2</v>
      </c>
      <c r="X25">
        <f>'OECD TTL - 2018'!T27</f>
        <v>456.6</v>
      </c>
      <c r="Y25">
        <f>'OECD TTL - 2018'!U27</f>
        <v>275.10000000000002</v>
      </c>
      <c r="Z25">
        <f>'OECD TTL - 2018'!V27</f>
        <v>27</v>
      </c>
      <c r="AA25">
        <f>'OECD TTL - 2018'!$W27*'SIOM from DLIM'!Z164/SUM('SIOM from DLIM'!$Z164:$AB164)</f>
        <v>12.242566946698282</v>
      </c>
      <c r="AB25">
        <f>'OECD TTL - 2018'!$W27*'SIOM from DLIM'!AA164/SUM('SIOM from DLIM'!$Z164:$AB164)</f>
        <v>5.6489071055908155E-2</v>
      </c>
      <c r="AC25">
        <f>'OECD TTL - 2018'!$W27*'SIOM from DLIM'!AB164/SUM('SIOM from DLIM'!$Z164:$AB164)</f>
        <v>9.4398224580841963E-4</v>
      </c>
      <c r="AD25">
        <f>'OECD TTL - 2018'!X27</f>
        <v>153</v>
      </c>
      <c r="AE25">
        <f>'OECD TTL - 2018'!Y27</f>
        <v>25.6</v>
      </c>
      <c r="AF25">
        <f>'OECD TTL - 2018'!Z27</f>
        <v>68.900000000000006</v>
      </c>
      <c r="AG25">
        <f>'OECD TTL - 2018'!AA27</f>
        <v>3.7</v>
      </c>
      <c r="AH25">
        <f>'OECD TTL - 2018'!AB27</f>
        <v>1.7</v>
      </c>
      <c r="AI25">
        <f>'OECD TTL - 2018'!AC27</f>
        <v>7.1</v>
      </c>
      <c r="AJ25">
        <f>'OECD TTL - 2018'!AD27</f>
        <v>0.8</v>
      </c>
      <c r="AK25">
        <f>'OECD TTL - 2018'!AE27</f>
        <v>4.7</v>
      </c>
      <c r="AL25">
        <f>'OECD TTL - 2018'!AF27</f>
        <v>9.5</v>
      </c>
      <c r="AM25">
        <f>'OECD TTL - 2018'!AG27</f>
        <v>14.1</v>
      </c>
      <c r="AN25">
        <f>'OECD TTL - 2018'!AH27</f>
        <v>113.4</v>
      </c>
      <c r="AO25">
        <f>'OECD TTL - 2018'!AI27</f>
        <v>3.2</v>
      </c>
      <c r="AP25">
        <f>'OECD TTL - 2018'!AJ27</f>
        <v>5.0999999999999996</v>
      </c>
      <c r="AQ25">
        <f>'OECD TTL - 2018'!AK27</f>
        <v>4.3</v>
      </c>
      <c r="AR25">
        <f>'OECD TTL - 2018'!AL27</f>
        <v>0</v>
      </c>
    </row>
    <row r="26" spans="1:44">
      <c r="A26" t="s">
        <v>170</v>
      </c>
      <c r="B26" t="s">
        <v>585</v>
      </c>
      <c r="C26">
        <f>'OECD TTL - 2018'!C28</f>
        <v>44.9</v>
      </c>
      <c r="D26">
        <f>'OECD TTL - 2018'!$D28*'SIOM from DLIM'!C165/SUM('SIOM from DLIM'!$C165:$D165)</f>
        <v>0</v>
      </c>
      <c r="E26">
        <f>'OECD TTL - 2018'!$D28*'SIOM from DLIM'!D165/SUM('SIOM from DLIM'!$C165:$D165)</f>
        <v>19.8</v>
      </c>
      <c r="F26">
        <f>'OECD TTL - 2018'!E28</f>
        <v>21.2</v>
      </c>
      <c r="G26">
        <f>'OECD TTL - 2018'!F28</f>
        <v>15.2</v>
      </c>
      <c r="H26">
        <f>'OECD TTL - 2018'!G28</f>
        <v>121.7</v>
      </c>
      <c r="I26">
        <f>'OECD TTL - 2018'!H28</f>
        <v>173.5</v>
      </c>
      <c r="J26">
        <f>'OECD TTL - 2018'!I28</f>
        <v>23</v>
      </c>
      <c r="K26">
        <f>'OECD TTL - 2018'!J28</f>
        <v>53.3</v>
      </c>
      <c r="L26">
        <f>'OECD TTL - 2018'!K28</f>
        <v>39.299999999999997</v>
      </c>
      <c r="M26" t="e">
        <f>'OECD TTL - 2018'!$L28*'SIOM from DLIM'!L165/SUM('SIOM from DLIM'!$L165:$M165)</f>
        <v>#DIV/0!</v>
      </c>
      <c r="N26" t="e">
        <f>'OECD TTL - 2018'!$L28*'SIOM from DLIM'!M165/SUM('SIOM from DLIM'!$L165:$M165)</f>
        <v>#DIV/0!</v>
      </c>
      <c r="O26">
        <f>'OECD TTL - 2018'!M28</f>
        <v>60.9</v>
      </c>
      <c r="P26" t="e">
        <f>'OECD TTL - 2018'!$N28*'SIOM from DLIM'!O165/SUM('SIOM from DLIM'!$O165:$P165)</f>
        <v>#DIV/0!</v>
      </c>
      <c r="Q26" t="e">
        <f>'OECD TTL - 2018'!$N28*'SIOM from DLIM'!P165/SUM('SIOM from DLIM'!$O165:$P165)</f>
        <v>#DIV/0!</v>
      </c>
      <c r="R26">
        <f>'OECD TTL - 2018'!$O28*'SIOM from DLIM'!Q165/SUM('SIOM from DLIM'!$Q165:$R165)</f>
        <v>0</v>
      </c>
      <c r="S26">
        <f>'OECD TTL - 2018'!$O28*'SIOM from DLIM'!R165/SUM('SIOM from DLIM'!$Q165:$R165)</f>
        <v>120.1</v>
      </c>
      <c r="T26">
        <f>'OECD TTL - 2018'!P28</f>
        <v>101.6</v>
      </c>
      <c r="U26">
        <f>'OECD TTL - 2018'!Q28</f>
        <v>207.2</v>
      </c>
      <c r="V26">
        <f>'OECD TTL - 2018'!R28</f>
        <v>95.2</v>
      </c>
      <c r="W26">
        <f>'OECD TTL - 2018'!S28</f>
        <v>91</v>
      </c>
      <c r="X26">
        <f>'OECD TTL - 2018'!T28</f>
        <v>478.8</v>
      </c>
      <c r="Y26">
        <f>'OECD TTL - 2018'!U28</f>
        <v>32.700000000000003</v>
      </c>
      <c r="Z26">
        <f>'OECD TTL - 2018'!V28</f>
        <v>131</v>
      </c>
      <c r="AA26">
        <f>'OECD TTL - 2018'!$W28*'SIOM from DLIM'!Z165/SUM('SIOM from DLIM'!$Z165:$AB165)</f>
        <v>41.405869031694372</v>
      </c>
      <c r="AB26">
        <f>'OECD TTL - 2018'!$W28*'SIOM from DLIM'!AA165/SUM('SIOM from DLIM'!$Z165:$AB165)</f>
        <v>0.19095744091567493</v>
      </c>
      <c r="AC26">
        <f>'OECD TTL - 2018'!$W28*'SIOM from DLIM'!AB165/SUM('SIOM from DLIM'!$Z165:$AB165)</f>
        <v>3.1735273899529894E-3</v>
      </c>
      <c r="AD26">
        <f>'OECD TTL - 2018'!X28</f>
        <v>327.39999999999998</v>
      </c>
      <c r="AE26">
        <f>'OECD TTL - 2018'!Y28</f>
        <v>89.3</v>
      </c>
      <c r="AF26">
        <f>'OECD TTL - 2018'!Z28</f>
        <v>146.4</v>
      </c>
      <c r="AG26">
        <f>'OECD TTL - 2018'!AA28</f>
        <v>25.1</v>
      </c>
      <c r="AH26">
        <f>'OECD TTL - 2018'!AB28</f>
        <v>13.1</v>
      </c>
      <c r="AI26">
        <f>'OECD TTL - 2018'!AC28</f>
        <v>25.6</v>
      </c>
      <c r="AJ26">
        <f>'OECD TTL - 2018'!AD28</f>
        <v>2.9</v>
      </c>
      <c r="AK26">
        <f>'OECD TTL - 2018'!AE28</f>
        <v>31.7</v>
      </c>
      <c r="AL26">
        <f>'OECD TTL - 2018'!AF28</f>
        <v>90.7</v>
      </c>
      <c r="AM26">
        <f>'OECD TTL - 2018'!AG28</f>
        <v>43.3</v>
      </c>
      <c r="AN26">
        <f>'OECD TTL - 2018'!AH28</f>
        <v>76.099999999999994</v>
      </c>
      <c r="AO26">
        <f>'OECD TTL - 2018'!AI28</f>
        <v>14.8</v>
      </c>
      <c r="AP26">
        <f>'OECD TTL - 2018'!AJ28</f>
        <v>40.299999999999997</v>
      </c>
      <c r="AQ26">
        <f>'OECD TTL - 2018'!AK28</f>
        <v>17.600000000000001</v>
      </c>
      <c r="AR26">
        <f>'OECD TTL - 2018'!AL28</f>
        <v>0</v>
      </c>
    </row>
    <row r="27" spans="1:44">
      <c r="A27" s="16" t="s">
        <v>568</v>
      </c>
      <c r="C27">
        <f>'OECD TTL - 2018'!C$29*'SIOM from DLIM'!B166/SUM('SIOM from DLIM'!B$166:B$168)</f>
        <v>37.648904139437612</v>
      </c>
      <c r="D27" s="26">
        <f>'OECD TTL - 2018'!$D$29*'SIOM from DLIM'!C166/SUM('SIOM from DLIM'!$C$166:$D$168)</f>
        <v>0</v>
      </c>
      <c r="E27" s="26">
        <f>'OECD TTL - 2018'!$D$29*'SIOM from DLIM'!D166/SUM('SIOM from DLIM'!$C$166:$D$168)</f>
        <v>28.039989605061287</v>
      </c>
      <c r="F27">
        <f>'OECD TTL - 2018'!E$29*'SIOM from DLIM'!D166/SUM('SIOM from DLIM'!D$166:D$168)</f>
        <v>56.62933410850745</v>
      </c>
      <c r="G27">
        <f>'OECD TTL - 2018'!F$29*'SIOM from DLIM'!E166/SUM('SIOM from DLIM'!E$166:E$168)</f>
        <v>12.851086366525122</v>
      </c>
      <c r="H27">
        <f>'OECD TTL - 2018'!G$29*'SIOM from DLIM'!F166/SUM('SIOM from DLIM'!F$166:F$168)</f>
        <v>96.804761497957642</v>
      </c>
      <c r="I27">
        <f>'OECD TTL - 2018'!H$29*'SIOM from DLIM'!G166/SUM('SIOM from DLIM'!G$166:G$168)</f>
        <v>25.792750336628242</v>
      </c>
      <c r="J27" t="e">
        <f>'OECD TTL - 2018'!I$29*'SIOM from DLIM'!H166/SUM('SIOM from DLIM'!H$166:H$168)</f>
        <v>#DIV/0!</v>
      </c>
      <c r="K27">
        <f>'OECD TTL - 2018'!J$29*'SIOM from DLIM'!I166/SUM('SIOM from DLIM'!I$166:I$168)</f>
        <v>47.914244966759505</v>
      </c>
      <c r="L27" t="e">
        <f>'OECD TTL - 2018'!K$29*'SIOM from DLIM'!J166/SUM('SIOM from DLIM'!J$166:J$168)</f>
        <v>#DIV/0!</v>
      </c>
      <c r="M27" s="26" t="e">
        <f>'OECD TTL - 2018'!$L$29*'SIOM from DLIM'!L166/SUM('SIOM from DLIM'!$L$166:$M$168)</f>
        <v>#DIV/0!</v>
      </c>
      <c r="N27" s="26" t="e">
        <f>'OECD TTL - 2018'!$L$29*'SIOM from DLIM'!M166/SUM('SIOM from DLIM'!$L$166:$M$168)</f>
        <v>#DIV/0!</v>
      </c>
      <c r="O27" t="e">
        <f>'OECD TTL - 2018'!M$29*'SIOM from DLIM'!L166/SUM('SIOM from DLIM'!L$166:L$168)</f>
        <v>#DIV/0!</v>
      </c>
      <c r="P27" s="26" t="e">
        <f>'OECD TTL - 2018'!$N$29*'SIOM from DLIM'!O166/SUM('SIOM from DLIM'!$O$166:$P$168)</f>
        <v>#DIV/0!</v>
      </c>
      <c r="Q27" s="26" t="e">
        <f>'OECD TTL - 2018'!$N$29*'SIOM from DLIM'!P166/SUM('SIOM from DLIM'!$O$166:$P$168)</f>
        <v>#DIV/0!</v>
      </c>
      <c r="R27" s="26">
        <f>'OECD TTL - 2018'!$O$29*'SIOM from DLIM'!Q166/SUM('SIOM from DLIM'!$Q$166:$R$168)</f>
        <v>0</v>
      </c>
      <c r="S27" s="26">
        <f>'OECD TTL - 2018'!$O$29*'SIOM from DLIM'!R166/SUM('SIOM from DLIM'!$Q$166:$R$168)</f>
        <v>129.02127460947278</v>
      </c>
      <c r="T27" t="e">
        <f>'OECD TTL - 2018'!P$29*'SIOM from DLIM'!O166/SUM('SIOM from DLIM'!O$166:O$168)</f>
        <v>#DIV/0!</v>
      </c>
      <c r="U27" t="e">
        <f>'OECD TTL - 2018'!Q$29*'SIOM from DLIM'!P166/SUM('SIOM from DLIM'!P$166:P$168)</f>
        <v>#DIV/0!</v>
      </c>
      <c r="V27" t="e">
        <f>'OECD TTL - 2018'!R$29*'SIOM from DLIM'!Q166/SUM('SIOM from DLIM'!Q$166:Q$168)</f>
        <v>#DIV/0!</v>
      </c>
      <c r="W27">
        <f>'OECD TTL - 2018'!S$29*'SIOM from DLIM'!R166/SUM('SIOM from DLIM'!R$166:R$168)</f>
        <v>23.001649171177892</v>
      </c>
      <c r="X27" t="e">
        <f>'OECD TTL - 2018'!T$29*'SIOM from DLIM'!S166/SUM('SIOM from DLIM'!S$166:S$168)</f>
        <v>#DIV/0!</v>
      </c>
      <c r="Y27">
        <f>'OECD TTL - 2018'!U$29*'SIOM from DLIM'!T166/SUM('SIOM from DLIM'!T$166:T$168)</f>
        <v>10.990299304686113</v>
      </c>
      <c r="Z27" t="e">
        <f>'OECD TTL - 2018'!V$29*'SIOM from DLIM'!U166/SUM('SIOM from DLIM'!U$166:U$168)</f>
        <v>#DIV/0!</v>
      </c>
      <c r="AA27" s="26">
        <f>'OECD TTL - 2018'!$W$29*'SIOM from DLIM'!Z166/SUM('SIOM from DLIM'!$Z$166:$AB$168)</f>
        <v>349.44581355405558</v>
      </c>
      <c r="AB27" s="26">
        <f>'OECD TTL - 2018'!$W$29*'SIOM from DLIM'!AA166/SUM('SIOM from DLIM'!$Z$166:$AB$168)</f>
        <v>1.6115446975404744</v>
      </c>
      <c r="AC27" s="26">
        <f>'OECD TTL - 2018'!$W$29*'SIOM from DLIM'!AB166/SUM('SIOM from DLIM'!$Z$166:$AB$168)</f>
        <v>2.6857976767635201E-2</v>
      </c>
      <c r="AD27" t="e">
        <f>'OECD TTL - 2018'!X$29*'SIOM from DLIM'!W166/SUM('SIOM from DLIM'!W$166:W$168)</f>
        <v>#DIV/0!</v>
      </c>
      <c r="AE27" t="e">
        <f>'OECD TTL - 2018'!Y$29*'SIOM from DLIM'!X166/SUM('SIOM from DLIM'!X$166:X$168)</f>
        <v>#DIV/0!</v>
      </c>
      <c r="AF27">
        <f>'OECD TTL - 2018'!Z$29*'SIOM from DLIM'!Y166/SUM('SIOM from DLIM'!Y$166:Y$168)</f>
        <v>110.9496597410557</v>
      </c>
      <c r="AG27">
        <f>'OECD TTL - 2018'!AA$29*'SIOM from DLIM'!Z166/SUM('SIOM from DLIM'!Z$166:Z$168)</f>
        <v>64.673062694362343</v>
      </c>
      <c r="AH27">
        <f>'OECD TTL - 2018'!AB$29*'SIOM from DLIM'!AA166/SUM('SIOM from DLIM'!AA$166:AA$168)</f>
        <v>13.501453764990384</v>
      </c>
      <c r="AI27">
        <f>'OECD TTL - 2018'!AC$29*'SIOM from DLIM'!AB166/SUM('SIOM from DLIM'!AB$166:AB$168)</f>
        <v>16.632410072199914</v>
      </c>
      <c r="AJ27">
        <f>'OECD TTL - 2018'!AD$29*'SIOM from DLIM'!AC166/SUM('SIOM from DLIM'!AC$166:AC$168)</f>
        <v>2.1238344698928033</v>
      </c>
      <c r="AK27">
        <f>'OECD TTL - 2018'!AE$29*'SIOM from DLIM'!AD166/SUM('SIOM from DLIM'!AD$166:AD$168)</f>
        <v>50.315151532040304</v>
      </c>
      <c r="AL27">
        <f>'OECD TTL - 2018'!AF$29*'SIOM from DLIM'!AE166/SUM('SIOM from DLIM'!AE$166:AE$168)</f>
        <v>126.89860668475045</v>
      </c>
      <c r="AM27" t="e">
        <f>'OECD TTL - 2018'!AG$29*'SIOM from DLIM'!AF166/SUM('SIOM from DLIM'!AF$166:AF$168)</f>
        <v>#DIV/0!</v>
      </c>
      <c r="AN27" t="e">
        <f>'OECD TTL - 2018'!AH$29*'SIOM from DLIM'!AG166/SUM('SIOM from DLIM'!AG$166:AG$168)</f>
        <v>#DIV/0!</v>
      </c>
      <c r="AO27">
        <f>'OECD TTL - 2018'!AI$29*'SIOM from DLIM'!AH166/SUM('SIOM from DLIM'!AH$166:AH$168)</f>
        <v>63.11082901165409</v>
      </c>
      <c r="AP27">
        <f>'OECD TTL - 2018'!AJ$29*'SIOM from DLIM'!AI166/SUM('SIOM from DLIM'!AI$166:AI$168)</f>
        <v>66.934322703176548</v>
      </c>
      <c r="AQ27" t="e">
        <f>'OECD TTL - 2018'!AK$29*'SIOM from DLIM'!AJ166/SUM('SIOM from DLIM'!AJ$166:AJ$168)</f>
        <v>#DIV/0!</v>
      </c>
      <c r="AR27" t="e">
        <f>'OECD TTL - 2018'!AL$29*'SIOM from DLIM'!AK166/SUM('SIOM from DLIM'!AK$166:AK$168)</f>
        <v>#DIV/0!</v>
      </c>
    </row>
    <row r="28" spans="1:44">
      <c r="A28" s="16" t="s">
        <v>569</v>
      </c>
      <c r="B28" t="s">
        <v>569</v>
      </c>
      <c r="C28">
        <f>'OECD TTL - 2018'!C$29*'SIOM from DLIM'!B167/SUM('SIOM from DLIM'!B$166:B$168)</f>
        <v>3.3055626746614877</v>
      </c>
      <c r="D28" s="26">
        <f>'OECD TTL - 2018'!$D$29*'SIOM from DLIM'!C167/SUM('SIOM from DLIM'!$C$166:$D$168)</f>
        <v>0</v>
      </c>
      <c r="E28" s="26">
        <f>'OECD TTL - 2018'!$D$29*'SIOM from DLIM'!D167/SUM('SIOM from DLIM'!$C$166:$D$168)</f>
        <v>2.4611408962693959</v>
      </c>
      <c r="F28">
        <f>'OECD TTL - 2018'!E$29*'SIOM from DLIM'!D167/SUM('SIOM from DLIM'!D$166:D$168)</f>
        <v>4.9705000631595802</v>
      </c>
      <c r="G28">
        <f>'OECD TTL - 2018'!F$29*'SIOM from DLIM'!E167/SUM('SIOM from DLIM'!E$166:E$168)</f>
        <v>1.130208593317519</v>
      </c>
      <c r="H28">
        <f>'OECD TTL - 2018'!G$29*'SIOM from DLIM'!F167/SUM('SIOM from DLIM'!F$166:F$168)</f>
        <v>8.535346246340243</v>
      </c>
      <c r="I28">
        <f>'OECD TTL - 2018'!H$29*'SIOM from DLIM'!G167/SUM('SIOM from DLIM'!G$166:G$168)</f>
        <v>2.2106183794314851</v>
      </c>
      <c r="J28" t="e">
        <f>'OECD TTL - 2018'!I$29*'SIOM from DLIM'!H167/SUM('SIOM from DLIM'!H$166:H$168)</f>
        <v>#DIV/0!</v>
      </c>
      <c r="K28">
        <f>'OECD TTL - 2018'!J$29*'SIOM from DLIM'!I167/SUM('SIOM from DLIM'!I$166:I$168)</f>
        <v>4.1718390707792983</v>
      </c>
      <c r="L28" t="e">
        <f>'OECD TTL - 2018'!K$29*'SIOM from DLIM'!J167/SUM('SIOM from DLIM'!J$166:J$168)</f>
        <v>#DIV/0!</v>
      </c>
      <c r="M28" s="26" t="e">
        <f>'OECD TTL - 2018'!$L$29*'SIOM from DLIM'!L167/SUM('SIOM from DLIM'!$L$166:$M$168)</f>
        <v>#DIV/0!</v>
      </c>
      <c r="N28" s="26" t="e">
        <f>'OECD TTL - 2018'!$L$29*'SIOM from DLIM'!M167/SUM('SIOM from DLIM'!$L$166:$M$168)</f>
        <v>#DIV/0!</v>
      </c>
      <c r="O28" t="e">
        <f>'OECD TTL - 2018'!M$29*'SIOM from DLIM'!L167/SUM('SIOM from DLIM'!L$166:L$168)</f>
        <v>#DIV/0!</v>
      </c>
      <c r="P28" s="26" t="e">
        <f>'OECD TTL - 2018'!$N$29*'SIOM from DLIM'!O167/SUM('SIOM from DLIM'!$O$166:$P$168)</f>
        <v>#DIV/0!</v>
      </c>
      <c r="Q28" s="26" t="e">
        <f>'OECD TTL - 2018'!$N$29*'SIOM from DLIM'!P167/SUM('SIOM from DLIM'!$O$166:$P$168)</f>
        <v>#DIV/0!</v>
      </c>
      <c r="R28" s="26">
        <f>'OECD TTL - 2018'!$O$29*'SIOM from DLIM'!Q167/SUM('SIOM from DLIM'!$Q$166:$R$168)</f>
        <v>0</v>
      </c>
      <c r="S28" s="26">
        <f>'OECD TTL - 2018'!$O$29*'SIOM from DLIM'!R167/SUM('SIOM from DLIM'!$Q$166:$R$168)</f>
        <v>10.96848961616895</v>
      </c>
      <c r="T28" t="e">
        <f>'OECD TTL - 2018'!P$29*'SIOM from DLIM'!O167/SUM('SIOM from DLIM'!O$166:O$168)</f>
        <v>#DIV/0!</v>
      </c>
      <c r="U28" t="e">
        <f>'OECD TTL - 2018'!Q$29*'SIOM from DLIM'!P167/SUM('SIOM from DLIM'!P$166:P$168)</f>
        <v>#DIV/0!</v>
      </c>
      <c r="V28" t="e">
        <f>'OECD TTL - 2018'!R$29*'SIOM from DLIM'!Q167/SUM('SIOM from DLIM'!Q$166:Q$168)</f>
        <v>#DIV/0!</v>
      </c>
      <c r="W28">
        <f>'OECD TTL - 2018'!S$29*'SIOM from DLIM'!R167/SUM('SIOM from DLIM'!R$166:R$168)</f>
        <v>1.9554399137078622</v>
      </c>
      <c r="X28" t="e">
        <f>'OECD TTL - 2018'!T$29*'SIOM from DLIM'!S167/SUM('SIOM from DLIM'!S$166:S$168)</f>
        <v>#DIV/0!</v>
      </c>
      <c r="Y28">
        <f>'OECD TTL - 2018'!U$29*'SIOM from DLIM'!T167/SUM('SIOM from DLIM'!T$166:T$168)</f>
        <v>0.96168623209312043</v>
      </c>
      <c r="Z28" t="e">
        <f>'OECD TTL - 2018'!V$29*'SIOM from DLIM'!U167/SUM('SIOM from DLIM'!U$166:U$168)</f>
        <v>#DIV/0!</v>
      </c>
      <c r="AA28" s="26">
        <f>'OECD TTL - 2018'!$W$29*'SIOM from DLIM'!Z167/SUM('SIOM from DLIM'!$Z$166:$AB$168)</f>
        <v>30.644229638817343</v>
      </c>
      <c r="AB28" s="26">
        <f>'OECD TTL - 2018'!$W$29*'SIOM from DLIM'!AA167/SUM('SIOM from DLIM'!$Z$166:$AB$168)</f>
        <v>0.14114506785736727</v>
      </c>
      <c r="AC28" s="26">
        <f>'OECD TTL - 2018'!$W$29*'SIOM from DLIM'!AB167/SUM('SIOM from DLIM'!$Z$166:$AB$168)</f>
        <v>2.3105781529171683E-3</v>
      </c>
      <c r="AD28" t="e">
        <f>'OECD TTL - 2018'!X$29*'SIOM from DLIM'!W167/SUM('SIOM from DLIM'!W$166:W$168)</f>
        <v>#DIV/0!</v>
      </c>
      <c r="AE28" t="e">
        <f>'OECD TTL - 2018'!Y$29*'SIOM from DLIM'!X167/SUM('SIOM from DLIM'!X$166:X$168)</f>
        <v>#DIV/0!</v>
      </c>
      <c r="AF28">
        <f>'OECD TTL - 2018'!Z$29*'SIOM from DLIM'!Y167/SUM('SIOM from DLIM'!Y$166:Y$168)</f>
        <v>9.7169549915823694</v>
      </c>
      <c r="AG28">
        <f>'OECD TTL - 2018'!AA$29*'SIOM from DLIM'!Z167/SUM('SIOM from DLIM'!Z$166:Z$168)</f>
        <v>5.6714263207079405</v>
      </c>
      <c r="AH28">
        <f>'OECD TTL - 2018'!AB$29*'SIOM from DLIM'!AA167/SUM('SIOM from DLIM'!AA$166:AA$168)</f>
        <v>1.1825074481279247</v>
      </c>
      <c r="AI28">
        <f>'OECD TTL - 2018'!AC$29*'SIOM from DLIM'!AB167/SUM('SIOM from DLIM'!AB$166:AB$168)</f>
        <v>1.43087782358553</v>
      </c>
      <c r="AJ28">
        <f>'OECD TTL - 2018'!AD$29*'SIOM from DLIM'!AC167/SUM('SIOM from DLIM'!AC$166:AC$168)</f>
        <v>0.18286199737566702</v>
      </c>
      <c r="AK28">
        <f>'OECD TTL - 2018'!AE$29*'SIOM from DLIM'!AD167/SUM('SIOM from DLIM'!AD$166:AD$168)</f>
        <v>4.2766073432462397</v>
      </c>
      <c r="AL28">
        <f>'OECD TTL - 2018'!AF$29*'SIOM from DLIM'!AE167/SUM('SIOM from DLIM'!AE$166:AE$168)</f>
        <v>11.11719935864172</v>
      </c>
      <c r="AM28" t="e">
        <f>'OECD TTL - 2018'!AG$29*'SIOM from DLIM'!AF167/SUM('SIOM from DLIM'!AF$166:AF$168)</f>
        <v>#DIV/0!</v>
      </c>
      <c r="AN28" t="e">
        <f>'OECD TTL - 2018'!AH$29*'SIOM from DLIM'!AG167/SUM('SIOM from DLIM'!AG$166:AG$168)</f>
        <v>#DIV/0!</v>
      </c>
      <c r="AO28">
        <f>'OECD TTL - 2018'!AI$29*'SIOM from DLIM'!AH167/SUM('SIOM from DLIM'!AH$166:AH$168)</f>
        <v>6.3106278108031741</v>
      </c>
      <c r="AP28">
        <f>'OECD TTL - 2018'!AJ$29*'SIOM from DLIM'!AI167/SUM('SIOM from DLIM'!AI$166:AI$168)</f>
        <v>6.8972485209706376</v>
      </c>
      <c r="AQ28" t="e">
        <f>'OECD TTL - 2018'!AK$29*'SIOM from DLIM'!AJ167/SUM('SIOM from DLIM'!AJ$166:AJ$168)</f>
        <v>#DIV/0!</v>
      </c>
      <c r="AR28" t="e">
        <f>'OECD TTL - 2018'!AL$29*'SIOM from DLIM'!AK167/SUM('SIOM from DLIM'!AK$166:AK$168)</f>
        <v>#DIV/0!</v>
      </c>
    </row>
    <row r="29" spans="1:44">
      <c r="A29" s="16" t="s">
        <v>570</v>
      </c>
      <c r="B29" t="s">
        <v>570</v>
      </c>
      <c r="C29">
        <f>'OECD TTL - 2018'!C$29*'SIOM from DLIM'!B168/SUM('SIOM from DLIM'!B$166:B$168)</f>
        <v>123.7455331859009</v>
      </c>
      <c r="D29" s="26">
        <f>'OECD TTL - 2018'!$D$29*'SIOM from DLIM'!C168/SUM('SIOM from DLIM'!$C$166:$D$168)</f>
        <v>0</v>
      </c>
      <c r="E29" s="26">
        <f>'OECD TTL - 2018'!$D$29*'SIOM from DLIM'!D168/SUM('SIOM from DLIM'!$C$166:$D$168)</f>
        <v>91.998869498669308</v>
      </c>
      <c r="F29">
        <f>'OECD TTL - 2018'!E$29*'SIOM from DLIM'!D168/SUM('SIOM from DLIM'!D$166:D$168)</f>
        <v>185.80016582833298</v>
      </c>
      <c r="G29">
        <f>'OECD TTL - 2018'!F$29*'SIOM from DLIM'!E168/SUM('SIOM from DLIM'!E$166:E$168)</f>
        <v>43.71870504015736</v>
      </c>
      <c r="H29">
        <f>'OECD TTL - 2018'!G$29*'SIOM from DLIM'!F168/SUM('SIOM from DLIM'!F$166:F$168)</f>
        <v>321.75989225570214</v>
      </c>
      <c r="I29">
        <f>'OECD TTL - 2018'!H$29*'SIOM from DLIM'!G168/SUM('SIOM from DLIM'!G$166:G$168)</f>
        <v>75.996631283940275</v>
      </c>
      <c r="J29" t="e">
        <f>'OECD TTL - 2018'!I$29*'SIOM from DLIM'!H168/SUM('SIOM from DLIM'!H$166:H$168)</f>
        <v>#DIV/0!</v>
      </c>
      <c r="K29">
        <f>'OECD TTL - 2018'!J$29*'SIOM from DLIM'!I168/SUM('SIOM from DLIM'!I$166:I$168)</f>
        <v>156.61391596246116</v>
      </c>
      <c r="L29" t="e">
        <f>'OECD TTL - 2018'!K$29*'SIOM from DLIM'!J168/SUM('SIOM from DLIM'!J$166:J$168)</f>
        <v>#DIV/0!</v>
      </c>
      <c r="M29" s="26" t="e">
        <f>'OECD TTL - 2018'!$L$29*'SIOM from DLIM'!L168/SUM('SIOM from DLIM'!$L$166:$M$168)</f>
        <v>#DIV/0!</v>
      </c>
      <c r="N29" s="26" t="e">
        <f>'OECD TTL - 2018'!$L$29*'SIOM from DLIM'!M168/SUM('SIOM from DLIM'!$L$166:$M$168)</f>
        <v>#DIV/0!</v>
      </c>
      <c r="O29" t="e">
        <f>'OECD TTL - 2018'!M$29*'SIOM from DLIM'!L168/SUM('SIOM from DLIM'!L$166:L$168)</f>
        <v>#DIV/0!</v>
      </c>
      <c r="P29" s="26" t="e">
        <f>'OECD TTL - 2018'!$N$29*'SIOM from DLIM'!O168/SUM('SIOM from DLIM'!$O$166:$P$168)</f>
        <v>#DIV/0!</v>
      </c>
      <c r="Q29" s="26" t="e">
        <f>'OECD TTL - 2018'!$N$29*'SIOM from DLIM'!P168/SUM('SIOM from DLIM'!$O$166:$P$168)</f>
        <v>#DIV/0!</v>
      </c>
      <c r="R29" s="26">
        <f>'OECD TTL - 2018'!$O$29*'SIOM from DLIM'!Q168/SUM('SIOM from DLIM'!$Q$166:$R$168)</f>
        <v>0</v>
      </c>
      <c r="S29" s="26">
        <f>'OECD TTL - 2018'!$O$29*'SIOM from DLIM'!R168/SUM('SIOM from DLIM'!$Q$166:$R$168)</f>
        <v>419.8102357743582</v>
      </c>
      <c r="T29" t="e">
        <f>'OECD TTL - 2018'!P$29*'SIOM from DLIM'!O168/SUM('SIOM from DLIM'!O$166:O$168)</f>
        <v>#DIV/0!</v>
      </c>
      <c r="U29" t="e">
        <f>'OECD TTL - 2018'!Q$29*'SIOM from DLIM'!P168/SUM('SIOM from DLIM'!P$166:P$168)</f>
        <v>#DIV/0!</v>
      </c>
      <c r="V29" t="e">
        <f>'OECD TTL - 2018'!R$29*'SIOM from DLIM'!Q168/SUM('SIOM from DLIM'!Q$166:Q$168)</f>
        <v>#DIV/0!</v>
      </c>
      <c r="W29">
        <f>'OECD TTL - 2018'!S$29*'SIOM from DLIM'!R168/SUM('SIOM from DLIM'!R$166:R$168)</f>
        <v>74.842910915114246</v>
      </c>
      <c r="X29" t="e">
        <f>'OECD TTL - 2018'!T$29*'SIOM from DLIM'!S168/SUM('SIOM from DLIM'!S$166:S$168)</f>
        <v>#DIV/0!</v>
      </c>
      <c r="Y29">
        <f>'OECD TTL - 2018'!U$29*'SIOM from DLIM'!T168/SUM('SIOM from DLIM'!T$166:T$168)</f>
        <v>36.048014463220767</v>
      </c>
      <c r="Z29" t="e">
        <f>'OECD TTL - 2018'!V$29*'SIOM from DLIM'!U168/SUM('SIOM from DLIM'!U$166:U$168)</f>
        <v>#DIV/0!</v>
      </c>
      <c r="AA29" s="26">
        <f>'OECD TTL - 2018'!$W$29*'SIOM from DLIM'!Z168/SUM('SIOM from DLIM'!$Z$166:$AB$168)</f>
        <v>1146.3328323643434</v>
      </c>
      <c r="AB29" s="26">
        <f>'OECD TTL - 2018'!$W$29*'SIOM from DLIM'!AA168/SUM('SIOM from DLIM'!$Z$166:$AB$168)</f>
        <v>5.2895990732630596</v>
      </c>
      <c r="AC29" s="26">
        <f>'OECD TTL - 2018'!$W$29*'SIOM from DLIM'!AB168/SUM('SIOM from DLIM'!$Z$166:$AB$168)</f>
        <v>0.10566704920190616</v>
      </c>
      <c r="AD29" t="e">
        <f>'OECD TTL - 2018'!X$29*'SIOM from DLIM'!W168/SUM('SIOM from DLIM'!W$166:W$168)</f>
        <v>#DIV/0!</v>
      </c>
      <c r="AE29" t="e">
        <f>'OECD TTL - 2018'!Y$29*'SIOM from DLIM'!X168/SUM('SIOM from DLIM'!X$166:X$168)</f>
        <v>#DIV/0!</v>
      </c>
      <c r="AF29">
        <f>'OECD TTL - 2018'!Z$29*'SIOM from DLIM'!Y168/SUM('SIOM from DLIM'!Y$166:Y$168)</f>
        <v>364.03338526736189</v>
      </c>
      <c r="AG29">
        <f>'OECD TTL - 2018'!AA$29*'SIOM from DLIM'!Z168/SUM('SIOM from DLIM'!Z$166:Z$168)</f>
        <v>212.15551098492969</v>
      </c>
      <c r="AH29">
        <f>'OECD TTL - 2018'!AB$29*'SIOM from DLIM'!AA168/SUM('SIOM from DLIM'!AA$166:AA$168)</f>
        <v>44.316038786881691</v>
      </c>
      <c r="AI29">
        <f>'OECD TTL - 2018'!AC$29*'SIOM from DLIM'!AB168/SUM('SIOM from DLIM'!AB$166:AB$168)</f>
        <v>65.43671210421455</v>
      </c>
      <c r="AJ29">
        <f>'OECD TTL - 2018'!AD$29*'SIOM from DLIM'!AC168/SUM('SIOM from DLIM'!AC$166:AC$168)</f>
        <v>6.8933035327315295</v>
      </c>
      <c r="AK29">
        <f>'OECD TTL - 2018'!AE$29*'SIOM from DLIM'!AD168/SUM('SIOM from DLIM'!AD$166:AD$168)</f>
        <v>168.70824112471345</v>
      </c>
      <c r="AL29">
        <f>'OECD TTL - 2018'!AF$29*'SIOM from DLIM'!AE168/SUM('SIOM from DLIM'!AE$166:AE$168)</f>
        <v>418.18419395660788</v>
      </c>
      <c r="AM29" t="e">
        <f>'OECD TTL - 2018'!AG$29*'SIOM from DLIM'!AF168/SUM('SIOM from DLIM'!AF$166:AF$168)</f>
        <v>#DIV/0!</v>
      </c>
      <c r="AN29" t="e">
        <f>'OECD TTL - 2018'!AH$29*'SIOM from DLIM'!AG168/SUM('SIOM from DLIM'!AG$166:AG$168)</f>
        <v>#DIV/0!</v>
      </c>
      <c r="AO29">
        <f>'OECD TTL - 2018'!AI$29*'SIOM from DLIM'!AH168/SUM('SIOM from DLIM'!AH$166:AH$168)</f>
        <v>220.17854317754274</v>
      </c>
      <c r="AP29">
        <f>'OECD TTL - 2018'!AJ$29*'SIOM from DLIM'!AI168/SUM('SIOM from DLIM'!AI$166:AI$168)</f>
        <v>240.56842877585282</v>
      </c>
      <c r="AQ29" t="e">
        <f>'OECD TTL - 2018'!AK$29*'SIOM from DLIM'!AJ168/SUM('SIOM from DLIM'!AJ$166:AJ$168)</f>
        <v>#DIV/0!</v>
      </c>
      <c r="AR29" t="e">
        <f>'OECD TTL - 2018'!AL$29*'SIOM from DLIM'!AK168/SUM('SIOM from DLIM'!AK$166:AK$168)</f>
        <v>#DIV/0!</v>
      </c>
    </row>
    <row r="30" spans="1:44">
      <c r="A30" t="s">
        <v>182</v>
      </c>
      <c r="B30" t="s">
        <v>586</v>
      </c>
      <c r="C30">
        <f>'OECD TTL - 2018'!C30</f>
        <v>67.900000000000006</v>
      </c>
      <c r="D30">
        <f>'OECD TTL - 2018'!$D30*'SIOM from DLIM'!C169/SUM('SIOM from DLIM'!$C169:$D169)</f>
        <v>216.1</v>
      </c>
      <c r="E30">
        <f>'OECD TTL - 2018'!$D30*'SIOM from DLIM'!D169/SUM('SIOM from DLIM'!$C169:$D169)</f>
        <v>0</v>
      </c>
      <c r="F30">
        <f>'OECD TTL - 2018'!E30</f>
        <v>99.2</v>
      </c>
      <c r="G30">
        <f>'OECD TTL - 2018'!F30</f>
        <v>167.5</v>
      </c>
      <c r="H30">
        <f>'OECD TTL - 2018'!G30</f>
        <v>26.6</v>
      </c>
      <c r="I30">
        <f>'OECD TTL - 2018'!H30</f>
        <v>4.8</v>
      </c>
      <c r="J30">
        <f>'OECD TTL - 2018'!I30</f>
        <v>2.7</v>
      </c>
      <c r="K30">
        <f>'OECD TTL - 2018'!J30</f>
        <v>10.8</v>
      </c>
      <c r="L30">
        <f>'OECD TTL - 2018'!K30</f>
        <v>28</v>
      </c>
      <c r="M30">
        <f>'OECD TTL - 2018'!$L30*'SIOM from DLIM'!L169/SUM('SIOM from DLIM'!$L169:$M169)</f>
        <v>26.780161300830773</v>
      </c>
      <c r="N30">
        <f>'OECD TTL - 2018'!$L30*'SIOM from DLIM'!M169/SUM('SIOM from DLIM'!$L169:$M169)</f>
        <v>4.5198386991692283</v>
      </c>
      <c r="O30">
        <f>'OECD TTL - 2018'!M30</f>
        <v>11.2</v>
      </c>
      <c r="P30">
        <f>'OECD TTL - 2018'!$N30*'SIOM from DLIM'!O169/SUM('SIOM from DLIM'!$O169:$P169)</f>
        <v>14.433451825802598</v>
      </c>
      <c r="Q30">
        <f>'OECD TTL - 2018'!$N30*'SIOM from DLIM'!P169/SUM('SIOM from DLIM'!$O169:$P169)</f>
        <v>7.066548174197405</v>
      </c>
      <c r="R30">
        <f>'OECD TTL - 2018'!$O30*'SIOM from DLIM'!Q169/SUM('SIOM from DLIM'!$Q169:$R169)</f>
        <v>17.8</v>
      </c>
      <c r="S30">
        <f>'OECD TTL - 2018'!$O30*'SIOM from DLIM'!R169/SUM('SIOM from DLIM'!$Q169:$R169)</f>
        <v>0</v>
      </c>
      <c r="T30">
        <f>'OECD TTL - 2018'!P30</f>
        <v>14.7</v>
      </c>
      <c r="U30">
        <f>'OECD TTL - 2018'!Q30</f>
        <v>29.1</v>
      </c>
      <c r="V30">
        <f>'OECD TTL - 2018'!R30</f>
        <v>10.8</v>
      </c>
      <c r="W30">
        <f>'OECD TTL - 2018'!S30</f>
        <v>13.6</v>
      </c>
      <c r="X30">
        <f>'OECD TTL - 2018'!T30</f>
        <v>46.9</v>
      </c>
      <c r="Y30">
        <f>'OECD TTL - 2018'!U30</f>
        <v>4.0999999999999996</v>
      </c>
      <c r="Z30">
        <f>'OECD TTL - 2018'!V30</f>
        <v>15.7</v>
      </c>
      <c r="AA30" t="e">
        <f>'OECD TTL - 2018'!$W30*'SIOM from DLIM'!Z169/SUM('SIOM from DLIM'!$Z169:$AB169)</f>
        <v>#DIV/0!</v>
      </c>
      <c r="AB30" t="e">
        <f>'OECD TTL - 2018'!$W30*'SIOM from DLIM'!AA169/SUM('SIOM from DLIM'!$Z169:$AB169)</f>
        <v>#DIV/0!</v>
      </c>
      <c r="AC30" t="e">
        <f>'OECD TTL - 2018'!$W30*'SIOM from DLIM'!AB169/SUM('SIOM from DLIM'!$Z169:$AB169)</f>
        <v>#DIV/0!</v>
      </c>
      <c r="AD30">
        <f>'OECD TTL - 2018'!X30</f>
        <v>1128.9000000000001</v>
      </c>
      <c r="AE30">
        <f>'OECD TTL - 2018'!Y30</f>
        <v>101.3</v>
      </c>
      <c r="AF30">
        <f>'OECD TTL - 2018'!Z30</f>
        <v>130</v>
      </c>
      <c r="AG30">
        <f>'OECD TTL - 2018'!AA30</f>
        <v>25.2</v>
      </c>
      <c r="AH30">
        <f>'OECD TTL - 2018'!AB30</f>
        <v>9.4</v>
      </c>
      <c r="AI30">
        <f>'OECD TTL - 2018'!AC30</f>
        <v>26</v>
      </c>
      <c r="AJ30">
        <f>'OECD TTL - 2018'!AD30</f>
        <v>1.9</v>
      </c>
      <c r="AK30">
        <f>'OECD TTL - 2018'!AE30</f>
        <v>66.099999999999994</v>
      </c>
      <c r="AL30">
        <f>'OECD TTL - 2018'!AF30</f>
        <v>659.6</v>
      </c>
      <c r="AM30">
        <f>'OECD TTL - 2018'!AG30</f>
        <v>66.5</v>
      </c>
      <c r="AN30">
        <f>'OECD TTL - 2018'!AH30</f>
        <v>276</v>
      </c>
      <c r="AO30">
        <f>'OECD TTL - 2018'!AI30</f>
        <v>43.5</v>
      </c>
      <c r="AP30">
        <f>'OECD TTL - 2018'!AJ30</f>
        <v>41.8</v>
      </c>
      <c r="AQ30">
        <f>'OECD TTL - 2018'!AK30</f>
        <v>23.2</v>
      </c>
      <c r="AR30">
        <f>'OECD TTL - 2018'!AL30</f>
        <v>0</v>
      </c>
    </row>
    <row r="31" spans="1:44">
      <c r="A31" t="s">
        <v>186</v>
      </c>
      <c r="C31">
        <f>'OECD TTL - 2018'!C31</f>
        <v>4729.5</v>
      </c>
      <c r="D31">
        <f>'OECD TTL - 2018'!$D31*'SIOM from DLIM'!C170/SUM('SIOM from DLIM'!$C170:$D170)</f>
        <v>475</v>
      </c>
      <c r="E31">
        <f>'OECD TTL - 2018'!$D31*'SIOM from DLIM'!D170/SUM('SIOM from DLIM'!$C170:$D170)</f>
        <v>0</v>
      </c>
      <c r="F31">
        <f>'OECD TTL - 2018'!E31</f>
        <v>783.9</v>
      </c>
      <c r="G31">
        <f>'OECD TTL - 2018'!F31</f>
        <v>429.4</v>
      </c>
      <c r="H31">
        <f>'OECD TTL - 2018'!G31</f>
        <v>20136.8</v>
      </c>
      <c r="I31">
        <f>'OECD TTL - 2018'!H31</f>
        <v>3266.7</v>
      </c>
      <c r="J31">
        <f>'OECD TTL - 2018'!I31</f>
        <v>525.20000000000005</v>
      </c>
      <c r="K31">
        <f>'OECD TTL - 2018'!J31</f>
        <v>2660.6</v>
      </c>
      <c r="L31">
        <f>'OECD TTL - 2018'!K31</f>
        <v>4350.3</v>
      </c>
      <c r="M31">
        <f>'OECD TTL - 2018'!$L31*'SIOM from DLIM'!L170/SUM('SIOM from DLIM'!$L170:$M170)</f>
        <v>9121.6635328061111</v>
      </c>
      <c r="N31">
        <f>'OECD TTL - 2018'!$L31*'SIOM from DLIM'!M170/SUM('SIOM from DLIM'!$L170:$M170)</f>
        <v>1537.236467193889</v>
      </c>
      <c r="O31">
        <f>'OECD TTL - 2018'!M31</f>
        <v>3526.8</v>
      </c>
      <c r="P31">
        <f>'OECD TTL - 2018'!$N31*'SIOM from DLIM'!O170/SUM('SIOM from DLIM'!$O170:$P170)</f>
        <v>1540.9373959861712</v>
      </c>
      <c r="Q31">
        <f>'OECD TTL - 2018'!$N31*'SIOM from DLIM'!P170/SUM('SIOM from DLIM'!$O170:$P170)</f>
        <v>753.86260401382913</v>
      </c>
      <c r="R31">
        <f>'OECD TTL - 2018'!$O31*'SIOM from DLIM'!Q170/SUM('SIOM from DLIM'!$Q170:$R170)</f>
        <v>3643.9999999999995</v>
      </c>
      <c r="S31">
        <f>'OECD TTL - 2018'!$O31*'SIOM from DLIM'!R170/SUM('SIOM from DLIM'!$Q170:$R170)</f>
        <v>0</v>
      </c>
      <c r="T31">
        <f>'OECD TTL - 2018'!P31</f>
        <v>2833.5</v>
      </c>
      <c r="U31">
        <f>'OECD TTL - 2018'!Q31</f>
        <v>9371.2999999999993</v>
      </c>
      <c r="V31">
        <f>'OECD TTL - 2018'!R31</f>
        <v>3552.8</v>
      </c>
      <c r="W31">
        <f>'OECD TTL - 2018'!S31</f>
        <v>2672.6</v>
      </c>
      <c r="X31">
        <f>'OECD TTL - 2018'!T31</f>
        <v>15658.3</v>
      </c>
      <c r="Y31">
        <f>'OECD TTL - 2018'!U31</f>
        <v>1189</v>
      </c>
      <c r="Z31">
        <f>'OECD TTL - 2018'!V31</f>
        <v>2722.9</v>
      </c>
      <c r="AA31" t="e">
        <f>'OECD TTL - 2018'!$W31*'SIOM from DLIM'!Z170/SUM('SIOM from DLIM'!$Z170:$AB170)</f>
        <v>#DIV/0!</v>
      </c>
      <c r="AB31" t="e">
        <f>'OECD TTL - 2018'!$W31*'SIOM from DLIM'!AA170/SUM('SIOM from DLIM'!$Z170:$AB170)</f>
        <v>#DIV/0!</v>
      </c>
      <c r="AC31" t="e">
        <f>'OECD TTL - 2018'!$W31*'SIOM from DLIM'!AB170/SUM('SIOM from DLIM'!$Z170:$AB170)</f>
        <v>#DIV/0!</v>
      </c>
      <c r="AD31">
        <f>'OECD TTL - 2018'!X31</f>
        <v>11208.3</v>
      </c>
      <c r="AE31">
        <f>'OECD TTL - 2018'!Y31</f>
        <v>22740.799999999999</v>
      </c>
      <c r="AF31">
        <f>'OECD TTL - 2018'!Z31</f>
        <v>8601</v>
      </c>
      <c r="AG31">
        <f>'OECD TTL - 2018'!AA31</f>
        <v>2740.7</v>
      </c>
      <c r="AH31">
        <f>'OECD TTL - 2018'!AB31</f>
        <v>1450.8</v>
      </c>
      <c r="AI31">
        <f>'OECD TTL - 2018'!AC31</f>
        <v>1923.4</v>
      </c>
      <c r="AJ31">
        <f>'OECD TTL - 2018'!AD31</f>
        <v>435</v>
      </c>
      <c r="AK31">
        <f>'OECD TTL - 2018'!AE31</f>
        <v>2495.6999999999998</v>
      </c>
      <c r="AL31">
        <f>'OECD TTL - 2018'!AF31</f>
        <v>1431.5</v>
      </c>
      <c r="AM31">
        <f>'OECD TTL - 2018'!AG31</f>
        <v>4235.6000000000004</v>
      </c>
      <c r="AN31">
        <f>'OECD TTL - 2018'!AH31</f>
        <v>3008.4</v>
      </c>
      <c r="AO31">
        <f>'OECD TTL - 2018'!AI31</f>
        <v>738.8</v>
      </c>
      <c r="AP31">
        <f>'OECD TTL - 2018'!AJ31</f>
        <v>2530</v>
      </c>
      <c r="AQ31">
        <f>'OECD TTL - 2018'!AK31</f>
        <v>1419.2</v>
      </c>
      <c r="AR31">
        <f>'OECD TTL - 2018'!AL31</f>
        <v>0</v>
      </c>
    </row>
    <row r="32" spans="1:44">
      <c r="A32" t="s">
        <v>193</v>
      </c>
      <c r="C32">
        <f>'OECD TTL - 2018'!C32</f>
        <v>1250.5999999999999</v>
      </c>
      <c r="D32">
        <f>'OECD TTL - 2018'!$D32*'SIOM from DLIM'!C171/SUM('SIOM from DLIM'!$C171:$D171)</f>
        <v>258</v>
      </c>
      <c r="E32">
        <f>'OECD TTL - 2018'!$D32*'SIOM from DLIM'!D171/SUM('SIOM from DLIM'!$C171:$D171)</f>
        <v>0</v>
      </c>
      <c r="F32">
        <f>'OECD TTL - 2018'!E32</f>
        <v>410.3</v>
      </c>
      <c r="G32">
        <f>'OECD TTL - 2018'!F32</f>
        <v>196.9</v>
      </c>
      <c r="H32">
        <f>'OECD TTL - 2018'!G32</f>
        <v>4910.7</v>
      </c>
      <c r="I32">
        <f>'OECD TTL - 2018'!H32</f>
        <v>700.5</v>
      </c>
      <c r="J32">
        <f>'OECD TTL - 2018'!I32</f>
        <v>158.6</v>
      </c>
      <c r="K32">
        <f>'OECD TTL - 2018'!J32</f>
        <v>686.1</v>
      </c>
      <c r="L32">
        <f>'OECD TTL - 2018'!K32</f>
        <v>2002.9</v>
      </c>
      <c r="M32">
        <f>'OECD TTL - 2018'!$L32*'SIOM from DLIM'!L171/SUM('SIOM from DLIM'!$L171:$M171)</f>
        <v>2165.670159914996</v>
      </c>
      <c r="N32">
        <f>'OECD TTL - 2018'!$L32*'SIOM from DLIM'!M171/SUM('SIOM from DLIM'!$L171:$M171)</f>
        <v>364.72984008500384</v>
      </c>
      <c r="O32">
        <f>'OECD TTL - 2018'!M32</f>
        <v>758.8</v>
      </c>
      <c r="P32">
        <f>'OECD TTL - 2018'!$N32*'SIOM from DLIM'!O171/SUM('SIOM from DLIM'!$O171:$P171)</f>
        <v>678.70243404186772</v>
      </c>
      <c r="Q32">
        <f>'OECD TTL - 2018'!$N32*'SIOM from DLIM'!P171/SUM('SIOM from DLIM'!$O171:$P171)</f>
        <v>332.09756595813224</v>
      </c>
      <c r="R32">
        <f>'OECD TTL - 2018'!$O32*'SIOM from DLIM'!Q171/SUM('SIOM from DLIM'!$Q171:$R171)</f>
        <v>1802.4999999999998</v>
      </c>
      <c r="S32">
        <f>'OECD TTL - 2018'!$O32*'SIOM from DLIM'!R171/SUM('SIOM from DLIM'!$Q171:$R171)</f>
        <v>0</v>
      </c>
      <c r="T32">
        <f>'OECD TTL - 2018'!P32</f>
        <v>881.1</v>
      </c>
      <c r="U32">
        <f>'OECD TTL - 2018'!Q32</f>
        <v>2286.4</v>
      </c>
      <c r="V32">
        <f>'OECD TTL - 2018'!R32</f>
        <v>860.7</v>
      </c>
      <c r="W32">
        <f>'OECD TTL - 2018'!S32</f>
        <v>725.3</v>
      </c>
      <c r="X32">
        <f>'OECD TTL - 2018'!T32</f>
        <v>6933.9</v>
      </c>
      <c r="Y32">
        <f>'OECD TTL - 2018'!U32</f>
        <v>359.5</v>
      </c>
      <c r="Z32">
        <f>'OECD TTL - 2018'!V32</f>
        <v>742.2</v>
      </c>
      <c r="AA32" t="e">
        <f>'OECD TTL - 2018'!$W32*'SIOM from DLIM'!Z171/SUM('SIOM from DLIM'!$Z171:$AB171)</f>
        <v>#DIV/0!</v>
      </c>
      <c r="AB32" t="e">
        <f>'OECD TTL - 2018'!$W32*'SIOM from DLIM'!AA171/SUM('SIOM from DLIM'!$Z171:$AB171)</f>
        <v>#DIV/0!</v>
      </c>
      <c r="AC32" t="e">
        <f>'OECD TTL - 2018'!$W32*'SIOM from DLIM'!AB171/SUM('SIOM from DLIM'!$Z171:$AB171)</f>
        <v>#DIV/0!</v>
      </c>
      <c r="AD32">
        <f>'OECD TTL - 2018'!X32</f>
        <v>3175.2</v>
      </c>
      <c r="AE32">
        <f>'OECD TTL - 2018'!Y32</f>
        <v>2524.6999999999998</v>
      </c>
      <c r="AF32">
        <f>'OECD TTL - 2018'!Z32</f>
        <v>8040.3</v>
      </c>
      <c r="AG32">
        <f>'OECD TTL - 2018'!AA32</f>
        <v>578</v>
      </c>
      <c r="AH32">
        <f>'OECD TTL - 2018'!AB32</f>
        <v>172.3</v>
      </c>
      <c r="AI32">
        <f>'OECD TTL - 2018'!AC32</f>
        <v>255.9</v>
      </c>
      <c r="AJ32">
        <f>'OECD TTL - 2018'!AD32</f>
        <v>35.799999999999997</v>
      </c>
      <c r="AK32">
        <f>'OECD TTL - 2018'!AE32</f>
        <v>746</v>
      </c>
      <c r="AL32">
        <f>'OECD TTL - 2018'!AF32</f>
        <v>326</v>
      </c>
      <c r="AM32">
        <f>'OECD TTL - 2018'!AG32</f>
        <v>806.2</v>
      </c>
      <c r="AN32">
        <f>'OECD TTL - 2018'!AH32</f>
        <v>1282.5</v>
      </c>
      <c r="AO32">
        <f>'OECD TTL - 2018'!AI32</f>
        <v>239.7</v>
      </c>
      <c r="AP32">
        <f>'OECD TTL - 2018'!AJ32</f>
        <v>455.3</v>
      </c>
      <c r="AQ32">
        <f>'OECD TTL - 2018'!AK32</f>
        <v>241.7</v>
      </c>
      <c r="AR32">
        <f>'OECD TTL - 2018'!AL32</f>
        <v>0</v>
      </c>
    </row>
    <row r="33" spans="1:45">
      <c r="A33" t="s">
        <v>213</v>
      </c>
      <c r="C33">
        <f>'OECD TTL - 2018'!C33</f>
        <v>8.1</v>
      </c>
      <c r="D33">
        <f>'OECD TTL - 2018'!$D33*'SIOM from DLIM'!C172/SUM('SIOM from DLIM'!$C172:$D172)</f>
        <v>0</v>
      </c>
      <c r="E33">
        <f>'OECD TTL - 2018'!$D33*'SIOM from DLIM'!D172/SUM('SIOM from DLIM'!$C172:$D172)</f>
        <v>3.8</v>
      </c>
      <c r="F33">
        <f>'OECD TTL - 2018'!E33</f>
        <v>2.9</v>
      </c>
      <c r="G33">
        <f>'OECD TTL - 2018'!F33</f>
        <v>5.9</v>
      </c>
      <c r="H33">
        <f>'OECD TTL - 2018'!G33</f>
        <v>33.4</v>
      </c>
      <c r="I33">
        <f>'OECD TTL - 2018'!H33</f>
        <v>7.1</v>
      </c>
      <c r="J33">
        <f>'OECD TTL - 2018'!I33</f>
        <v>1.7</v>
      </c>
      <c r="K33">
        <f>'OECD TTL - 2018'!J33</f>
        <v>6.6</v>
      </c>
      <c r="L33">
        <f>'OECD TTL - 2018'!K33</f>
        <v>6.6</v>
      </c>
      <c r="M33" t="e">
        <f>'OECD TTL - 2018'!$L33*'SIOM from DLIM'!L172/SUM('SIOM from DLIM'!$L172:$M172)</f>
        <v>#DIV/0!</v>
      </c>
      <c r="N33" t="e">
        <f>'OECD TTL - 2018'!$L33*'SIOM from DLIM'!M172/SUM('SIOM from DLIM'!$L172:$M172)</f>
        <v>#DIV/0!</v>
      </c>
      <c r="O33">
        <f>'OECD TTL - 2018'!M33</f>
        <v>6.9</v>
      </c>
      <c r="P33" t="e">
        <f>'OECD TTL - 2018'!$N33*'SIOM from DLIM'!O172/SUM('SIOM from DLIM'!$O172:$P172)</f>
        <v>#DIV/0!</v>
      </c>
      <c r="Q33" t="e">
        <f>'OECD TTL - 2018'!$N33*'SIOM from DLIM'!P172/SUM('SIOM from DLIM'!$O172:$P172)</f>
        <v>#DIV/0!</v>
      </c>
      <c r="R33">
        <f>'OECD TTL - 2018'!$O33*'SIOM from DLIM'!Q172/SUM('SIOM from DLIM'!$Q172:$R172)</f>
        <v>0</v>
      </c>
      <c r="S33">
        <f>'OECD TTL - 2018'!$O33*'SIOM from DLIM'!R172/SUM('SIOM from DLIM'!$Q172:$R172)</f>
        <v>9</v>
      </c>
      <c r="T33">
        <f>'OECD TTL - 2018'!P33</f>
        <v>10.199999999999999</v>
      </c>
      <c r="U33">
        <f>'OECD TTL - 2018'!Q33</f>
        <v>18.2</v>
      </c>
      <c r="V33">
        <f>'OECD TTL - 2018'!R33</f>
        <v>7</v>
      </c>
      <c r="W33">
        <f>'OECD TTL - 2018'!S33</f>
        <v>8.3000000000000007</v>
      </c>
      <c r="X33">
        <f>'OECD TTL - 2018'!T33</f>
        <v>45.1</v>
      </c>
      <c r="Y33">
        <f>'OECD TTL - 2018'!U33</f>
        <v>7.6</v>
      </c>
      <c r="Z33">
        <f>'OECD TTL - 2018'!V33</f>
        <v>10.7</v>
      </c>
      <c r="AA33">
        <f>'OECD TTL - 2018'!$W33*'SIOM from DLIM'!Z172/SUM('SIOM from DLIM'!$Z172:$AB172)</f>
        <v>13.138357800089794</v>
      </c>
      <c r="AB33">
        <f>'OECD TTL - 2018'!$W33*'SIOM from DLIM'!AA172/SUM('SIOM from DLIM'!$Z172:$AB172)</f>
        <v>6.0622940541805885E-2</v>
      </c>
      <c r="AC33">
        <f>'OECD TTL - 2018'!$W33*'SIOM from DLIM'!AB172/SUM('SIOM from DLIM'!$Z172:$AB172)</f>
        <v>1.0192593683975137E-3</v>
      </c>
      <c r="AD33">
        <f>'OECD TTL - 2018'!X33</f>
        <v>45.8</v>
      </c>
      <c r="AE33">
        <f>'OECD TTL - 2018'!Y33</f>
        <v>105.2</v>
      </c>
      <c r="AF33">
        <f>'OECD TTL - 2018'!Z33</f>
        <v>115.9</v>
      </c>
      <c r="AG33">
        <f>'OECD TTL - 2018'!AA33</f>
        <v>38.6</v>
      </c>
      <c r="AH33">
        <f>'OECD TTL - 2018'!AB33</f>
        <v>15.3</v>
      </c>
      <c r="AI33">
        <f>'OECD TTL - 2018'!AC33</f>
        <v>8.8000000000000007</v>
      </c>
      <c r="AJ33">
        <f>'OECD TTL - 2018'!AD33</f>
        <v>5.5</v>
      </c>
      <c r="AK33">
        <f>'OECD TTL - 2018'!AE33</f>
        <v>89.8</v>
      </c>
      <c r="AL33">
        <f>'OECD TTL - 2018'!AF33</f>
        <v>57.3</v>
      </c>
      <c r="AM33">
        <f>'OECD TTL - 2018'!AG33</f>
        <v>183.5</v>
      </c>
      <c r="AN33">
        <f>'OECD TTL - 2018'!AH33</f>
        <v>114.3</v>
      </c>
      <c r="AO33">
        <f>'OECD TTL - 2018'!AI33</f>
        <v>42.8</v>
      </c>
      <c r="AP33">
        <f>'OECD TTL - 2018'!AJ33</f>
        <v>96.1</v>
      </c>
      <c r="AQ33">
        <f>'OECD TTL - 2018'!AK33</f>
        <v>30.8</v>
      </c>
      <c r="AR33">
        <f>'OECD TTL - 2018'!AL33</f>
        <v>0</v>
      </c>
    </row>
    <row r="34" spans="1:45">
      <c r="A34" t="s">
        <v>216</v>
      </c>
      <c r="C34">
        <f>'OECD TTL - 2018'!C34</f>
        <v>12.6</v>
      </c>
      <c r="D34">
        <f>'OECD TTL - 2018'!$D34*'SIOM from DLIM'!C173/SUM('SIOM from DLIM'!$C173:$D173)</f>
        <v>0</v>
      </c>
      <c r="E34">
        <f>'OECD TTL - 2018'!$D34*'SIOM from DLIM'!D173/SUM('SIOM from DLIM'!$C173:$D173)</f>
        <v>6.8</v>
      </c>
      <c r="F34">
        <f>'OECD TTL - 2018'!E34</f>
        <v>4.9000000000000004</v>
      </c>
      <c r="G34">
        <f>'OECD TTL - 2018'!F34</f>
        <v>4.9000000000000004</v>
      </c>
      <c r="H34">
        <f>'OECD TTL - 2018'!G34</f>
        <v>153.5</v>
      </c>
      <c r="I34">
        <f>'OECD TTL - 2018'!H34</f>
        <v>8.6999999999999993</v>
      </c>
      <c r="J34">
        <f>'OECD TTL - 2018'!I34</f>
        <v>2.6</v>
      </c>
      <c r="K34">
        <f>'OECD TTL - 2018'!J34</f>
        <v>45.2</v>
      </c>
      <c r="L34">
        <f>'OECD TTL - 2018'!K34</f>
        <v>23.6</v>
      </c>
      <c r="M34" t="e">
        <f>'OECD TTL - 2018'!$L34*'SIOM from DLIM'!L173/SUM('SIOM from DLIM'!$L173:$M173)</f>
        <v>#DIV/0!</v>
      </c>
      <c r="N34" t="e">
        <f>'OECD TTL - 2018'!$L34*'SIOM from DLIM'!M173/SUM('SIOM from DLIM'!$L173:$M173)</f>
        <v>#DIV/0!</v>
      </c>
      <c r="O34">
        <f>'OECD TTL - 2018'!M34</f>
        <v>11.4</v>
      </c>
      <c r="P34" t="e">
        <f>'OECD TTL - 2018'!$N34*'SIOM from DLIM'!O173/SUM('SIOM from DLIM'!$O173:$P173)</f>
        <v>#DIV/0!</v>
      </c>
      <c r="Q34" t="e">
        <f>'OECD TTL - 2018'!$N34*'SIOM from DLIM'!P173/SUM('SIOM from DLIM'!$O173:$P173)</f>
        <v>#DIV/0!</v>
      </c>
      <c r="R34">
        <f>'OECD TTL - 2018'!$O34*'SIOM from DLIM'!Q173/SUM('SIOM from DLIM'!$Q173:$R173)</f>
        <v>0</v>
      </c>
      <c r="S34">
        <f>'OECD TTL - 2018'!$O34*'SIOM from DLIM'!R173/SUM('SIOM from DLIM'!$Q173:$R173)</f>
        <v>5.6</v>
      </c>
      <c r="T34">
        <f>'OECD TTL - 2018'!P34</f>
        <v>14.6</v>
      </c>
      <c r="U34">
        <f>'OECD TTL - 2018'!Q34</f>
        <v>77.3</v>
      </c>
      <c r="V34">
        <f>'OECD TTL - 2018'!R34</f>
        <v>14.6</v>
      </c>
      <c r="W34">
        <f>'OECD TTL - 2018'!S34</f>
        <v>15.2</v>
      </c>
      <c r="X34">
        <f>'OECD TTL - 2018'!T34</f>
        <v>82.7</v>
      </c>
      <c r="Y34">
        <f>'OECD TTL - 2018'!U34</f>
        <v>11.3</v>
      </c>
      <c r="Z34">
        <f>'OECD TTL - 2018'!V34</f>
        <v>23.5</v>
      </c>
      <c r="AA34">
        <f>'OECD TTL - 2018'!$W34*'SIOM from DLIM'!Z173/SUM('SIOM from DLIM'!$Z173:$AB173)</f>
        <v>24.584424067864852</v>
      </c>
      <c r="AB34">
        <f>'OECD TTL - 2018'!$W34*'SIOM from DLIM'!AA173/SUM('SIOM from DLIM'!$Z173:$AB173)</f>
        <v>0.11360726328107172</v>
      </c>
      <c r="AC34">
        <f>'OECD TTL - 2018'!$W34*'SIOM from DLIM'!AB173/SUM('SIOM from DLIM'!$Z173:$AB173)</f>
        <v>1.9686688540731761E-3</v>
      </c>
      <c r="AD34">
        <f>'OECD TTL - 2018'!X34</f>
        <v>62.4</v>
      </c>
      <c r="AE34">
        <f>'OECD TTL - 2018'!Y34</f>
        <v>302.5</v>
      </c>
      <c r="AF34">
        <f>'OECD TTL - 2018'!Z34</f>
        <v>126.6</v>
      </c>
      <c r="AG34">
        <f>'OECD TTL - 2018'!AA34</f>
        <v>46.4</v>
      </c>
      <c r="AH34">
        <f>'OECD TTL - 2018'!AB34</f>
        <v>768.4</v>
      </c>
      <c r="AI34">
        <f>'OECD TTL - 2018'!AC34</f>
        <v>117.8</v>
      </c>
      <c r="AJ34">
        <f>'OECD TTL - 2018'!AD34</f>
        <v>22.6</v>
      </c>
      <c r="AK34">
        <f>'OECD TTL - 2018'!AE34</f>
        <v>208.9</v>
      </c>
      <c r="AL34">
        <f>'OECD TTL - 2018'!AF34</f>
        <v>42.9</v>
      </c>
      <c r="AM34">
        <f>'OECD TTL - 2018'!AG34</f>
        <v>304.60000000000002</v>
      </c>
      <c r="AN34">
        <f>'OECD TTL - 2018'!AH34</f>
        <v>190.8</v>
      </c>
      <c r="AO34">
        <f>'OECD TTL - 2018'!AI34</f>
        <v>116.8</v>
      </c>
      <c r="AP34">
        <f>'OECD TTL - 2018'!AJ34</f>
        <v>50.9</v>
      </c>
      <c r="AQ34">
        <f>'OECD TTL - 2018'!AK34</f>
        <v>117.7</v>
      </c>
      <c r="AR34">
        <f>'OECD TTL - 2018'!AL34</f>
        <v>0</v>
      </c>
    </row>
    <row r="35" spans="1:45">
      <c r="A35" t="s">
        <v>220</v>
      </c>
      <c r="C35">
        <f>'OECD TTL - 2018'!C35</f>
        <v>36.4</v>
      </c>
      <c r="D35">
        <f>'OECD TTL - 2018'!$D35*'SIOM from DLIM'!C174/SUM('SIOM from DLIM'!$C174:$D174)</f>
        <v>0</v>
      </c>
      <c r="E35">
        <f>'OECD TTL - 2018'!$D35*'SIOM from DLIM'!D174/SUM('SIOM from DLIM'!$C174:$D174)</f>
        <v>8.9</v>
      </c>
      <c r="F35">
        <f>'OECD TTL - 2018'!E35</f>
        <v>20.399999999999999</v>
      </c>
      <c r="G35">
        <f>'OECD TTL - 2018'!F35</f>
        <v>15.6</v>
      </c>
      <c r="H35">
        <f>'OECD TTL - 2018'!G35</f>
        <v>86.8</v>
      </c>
      <c r="I35">
        <f>'OECD TTL - 2018'!H35</f>
        <v>30.3</v>
      </c>
      <c r="J35">
        <f>'OECD TTL - 2018'!I35</f>
        <v>5.6</v>
      </c>
      <c r="K35">
        <f>'OECD TTL - 2018'!J35</f>
        <v>21.8</v>
      </c>
      <c r="L35">
        <f>'OECD TTL - 2018'!K35</f>
        <v>37.4</v>
      </c>
      <c r="M35" t="e">
        <f>'OECD TTL - 2018'!$L35*'SIOM from DLIM'!L174/SUM('SIOM from DLIM'!$L174:$M174)</f>
        <v>#DIV/0!</v>
      </c>
      <c r="N35" t="e">
        <f>'OECD TTL - 2018'!$L35*'SIOM from DLIM'!M174/SUM('SIOM from DLIM'!$L174:$M174)</f>
        <v>#DIV/0!</v>
      </c>
      <c r="O35">
        <f>'OECD TTL - 2018'!M35</f>
        <v>20.5</v>
      </c>
      <c r="P35" t="e">
        <f>'OECD TTL - 2018'!$N35*'SIOM from DLIM'!O174/SUM('SIOM from DLIM'!$O174:$P174)</f>
        <v>#DIV/0!</v>
      </c>
      <c r="Q35" t="e">
        <f>'OECD TTL - 2018'!$N35*'SIOM from DLIM'!P174/SUM('SIOM from DLIM'!$O174:$P174)</f>
        <v>#DIV/0!</v>
      </c>
      <c r="R35">
        <f>'OECD TTL - 2018'!$O35*'SIOM from DLIM'!Q174/SUM('SIOM from DLIM'!$Q174:$R174)</f>
        <v>0</v>
      </c>
      <c r="S35">
        <f>'OECD TTL - 2018'!$O35*'SIOM from DLIM'!R174/SUM('SIOM from DLIM'!$Q174:$R174)</f>
        <v>19.3</v>
      </c>
      <c r="T35">
        <f>'OECD TTL - 2018'!P35</f>
        <v>37</v>
      </c>
      <c r="U35">
        <f>'OECD TTL - 2018'!Q35</f>
        <v>127.3</v>
      </c>
      <c r="V35">
        <f>'OECD TTL - 2018'!R35</f>
        <v>26.9</v>
      </c>
      <c r="W35">
        <f>'OECD TTL - 2018'!S35</f>
        <v>36.799999999999997</v>
      </c>
      <c r="X35">
        <f>'OECD TTL - 2018'!T35</f>
        <v>159.19999999999999</v>
      </c>
      <c r="Y35">
        <f>'OECD TTL - 2018'!U35</f>
        <v>21.6</v>
      </c>
      <c r="Z35">
        <f>'OECD TTL - 2018'!V35</f>
        <v>40.6</v>
      </c>
      <c r="AA35">
        <f>'OECD TTL - 2018'!$W35*'SIOM from DLIM'!Z174/SUM('SIOM from DLIM'!$Z174:$AB174)</f>
        <v>66.388609150988842</v>
      </c>
      <c r="AB35">
        <f>'OECD TTL - 2018'!$W35*'SIOM from DLIM'!AA174/SUM('SIOM from DLIM'!$Z174:$AB174)</f>
        <v>0.30626903332826455</v>
      </c>
      <c r="AC35">
        <f>'OECD TTL - 2018'!$W35*'SIOM from DLIM'!AB174/SUM('SIOM from DLIM'!$Z174:$AB174)</f>
        <v>5.1218156828993291E-3</v>
      </c>
      <c r="AD35">
        <f>'OECD TTL - 2018'!X35</f>
        <v>125</v>
      </c>
      <c r="AE35">
        <f>'OECD TTL - 2018'!Y35</f>
        <v>419.9</v>
      </c>
      <c r="AF35">
        <f>'OECD TTL - 2018'!Z35</f>
        <v>378.2</v>
      </c>
      <c r="AG35">
        <f>'OECD TTL - 2018'!AA35</f>
        <v>85.2</v>
      </c>
      <c r="AH35">
        <f>'OECD TTL - 2018'!AB35</f>
        <v>234.3</v>
      </c>
      <c r="AI35">
        <f>'OECD TTL - 2018'!AC35</f>
        <v>1996.9</v>
      </c>
      <c r="AJ35">
        <f>'OECD TTL - 2018'!AD35</f>
        <v>46.6</v>
      </c>
      <c r="AK35">
        <f>'OECD TTL - 2018'!AE35</f>
        <v>700.9</v>
      </c>
      <c r="AL35">
        <f>'OECD TTL - 2018'!AF35</f>
        <v>138</v>
      </c>
      <c r="AM35">
        <f>'OECD TTL - 2018'!AG35</f>
        <v>393.3</v>
      </c>
      <c r="AN35">
        <f>'OECD TTL - 2018'!AH35</f>
        <v>591.5</v>
      </c>
      <c r="AO35">
        <f>'OECD TTL - 2018'!AI35</f>
        <v>92.7</v>
      </c>
      <c r="AP35">
        <f>'OECD TTL - 2018'!AJ35</f>
        <v>155</v>
      </c>
      <c r="AQ35">
        <f>'OECD TTL - 2018'!AK35</f>
        <v>106.1</v>
      </c>
      <c r="AR35">
        <f>'OECD TTL - 2018'!AL35</f>
        <v>0</v>
      </c>
    </row>
    <row r="36" spans="1:45">
      <c r="A36" t="s">
        <v>224</v>
      </c>
      <c r="C36">
        <f>'OECD TTL - 2018'!C36</f>
        <v>7.8</v>
      </c>
      <c r="D36">
        <f>'OECD TTL - 2018'!$D36*'SIOM from DLIM'!C175/SUM('SIOM from DLIM'!$C175:$D175)</f>
        <v>0</v>
      </c>
      <c r="E36">
        <f>'OECD TTL - 2018'!$D36*'SIOM from DLIM'!D175/SUM('SIOM from DLIM'!$C175:$D175)</f>
        <v>2.8</v>
      </c>
      <c r="F36">
        <f>'OECD TTL - 2018'!E36</f>
        <v>2.6</v>
      </c>
      <c r="G36">
        <f>'OECD TTL - 2018'!F36</f>
        <v>1.7</v>
      </c>
      <c r="H36">
        <f>'OECD TTL - 2018'!G36</f>
        <v>33.200000000000003</v>
      </c>
      <c r="I36">
        <f>'OECD TTL - 2018'!H36</f>
        <v>10.6</v>
      </c>
      <c r="J36">
        <f>'OECD TTL - 2018'!I36</f>
        <v>1.3</v>
      </c>
      <c r="K36">
        <f>'OECD TTL - 2018'!J36</f>
        <v>9.9</v>
      </c>
      <c r="L36">
        <f>'OECD TTL - 2018'!K36</f>
        <v>11.6</v>
      </c>
      <c r="M36" t="e">
        <f>'OECD TTL - 2018'!$L36*'SIOM from DLIM'!L175/SUM('SIOM from DLIM'!$L175:$M175)</f>
        <v>#DIV/0!</v>
      </c>
      <c r="N36" t="e">
        <f>'OECD TTL - 2018'!$L36*'SIOM from DLIM'!M175/SUM('SIOM from DLIM'!$L175:$M175)</f>
        <v>#DIV/0!</v>
      </c>
      <c r="O36">
        <f>'OECD TTL - 2018'!M36</f>
        <v>11.7</v>
      </c>
      <c r="P36" t="e">
        <f>'OECD TTL - 2018'!$N36*'SIOM from DLIM'!O175/SUM('SIOM from DLIM'!$O175:$P175)</f>
        <v>#DIV/0!</v>
      </c>
      <c r="Q36" t="e">
        <f>'OECD TTL - 2018'!$N36*'SIOM from DLIM'!P175/SUM('SIOM from DLIM'!$O175:$P175)</f>
        <v>#DIV/0!</v>
      </c>
      <c r="R36">
        <f>'OECD TTL - 2018'!$O36*'SIOM from DLIM'!Q175/SUM('SIOM from DLIM'!$Q175:$R175)</f>
        <v>0</v>
      </c>
      <c r="S36">
        <f>'OECD TTL - 2018'!$O36*'SIOM from DLIM'!R175/SUM('SIOM from DLIM'!$Q175:$R175)</f>
        <v>8.5</v>
      </c>
      <c r="T36">
        <f>'OECD TTL - 2018'!P36</f>
        <v>10.3</v>
      </c>
      <c r="U36">
        <f>'OECD TTL - 2018'!Q36</f>
        <v>60.5</v>
      </c>
      <c r="V36">
        <f>'OECD TTL - 2018'!R36</f>
        <v>14.3</v>
      </c>
      <c r="W36">
        <f>'OECD TTL - 2018'!S36</f>
        <v>12.3</v>
      </c>
      <c r="X36">
        <f>'OECD TTL - 2018'!T36</f>
        <v>59.7</v>
      </c>
      <c r="Y36">
        <f>'OECD TTL - 2018'!U36</f>
        <v>4.9000000000000004</v>
      </c>
      <c r="Z36">
        <f>'OECD TTL - 2018'!V36</f>
        <v>10.7</v>
      </c>
      <c r="AA36">
        <f>'OECD TTL - 2018'!$W36*'SIOM from DLIM'!Z175/SUM('SIOM from DLIM'!$Z175:$AB175)</f>
        <v>9.057495044430981</v>
      </c>
      <c r="AB36">
        <f>'OECD TTL - 2018'!$W36*'SIOM from DLIM'!AA175/SUM('SIOM from DLIM'!$Z175:$AB175)</f>
        <v>4.1798751482808857E-2</v>
      </c>
      <c r="AC36">
        <f>'OECD TTL - 2018'!$W36*'SIOM from DLIM'!AB175/SUM('SIOM from DLIM'!$Z175:$AB175)</f>
        <v>7.0620408620898233E-4</v>
      </c>
      <c r="AD36">
        <f>'OECD TTL - 2018'!X36</f>
        <v>34.1</v>
      </c>
      <c r="AE36">
        <f>'OECD TTL - 2018'!Y36</f>
        <v>43.8</v>
      </c>
      <c r="AF36">
        <f>'OECD TTL - 2018'!Z36</f>
        <v>38.4</v>
      </c>
      <c r="AG36">
        <f>'OECD TTL - 2018'!AA36</f>
        <v>8.1</v>
      </c>
      <c r="AH36">
        <f>'OECD TTL - 2018'!AB36</f>
        <v>13.5</v>
      </c>
      <c r="AI36">
        <f>'OECD TTL - 2018'!AC36</f>
        <v>18.600000000000001</v>
      </c>
      <c r="AJ36">
        <f>'OECD TTL - 2018'!AD36</f>
        <v>11.7</v>
      </c>
      <c r="AK36">
        <f>'OECD TTL - 2018'!AE36</f>
        <v>72.099999999999994</v>
      </c>
      <c r="AL36">
        <f>'OECD TTL - 2018'!AF36</f>
        <v>11.3</v>
      </c>
      <c r="AM36">
        <f>'OECD TTL - 2018'!AG36</f>
        <v>44.4</v>
      </c>
      <c r="AN36">
        <f>'OECD TTL - 2018'!AH36</f>
        <v>51.3</v>
      </c>
      <c r="AO36">
        <f>'OECD TTL - 2018'!AI36</f>
        <v>16</v>
      </c>
      <c r="AP36">
        <f>'OECD TTL - 2018'!AJ36</f>
        <v>15.5</v>
      </c>
      <c r="AQ36">
        <f>'OECD TTL - 2018'!AK36</f>
        <v>11.5</v>
      </c>
      <c r="AR36">
        <f>'OECD TTL - 2018'!AL36</f>
        <v>0</v>
      </c>
    </row>
    <row r="37" spans="1:45">
      <c r="A37" t="s">
        <v>228</v>
      </c>
      <c r="C37">
        <f>'OECD TTL - 2018'!C37</f>
        <v>209.5</v>
      </c>
      <c r="D37">
        <f>'OECD TTL - 2018'!$D37*'SIOM from DLIM'!C176/SUM('SIOM from DLIM'!$C176:$D176)</f>
        <v>92.90000000000002</v>
      </c>
      <c r="E37">
        <f>'OECD TTL - 2018'!$D37*'SIOM from DLIM'!D176/SUM('SIOM from DLIM'!$C176:$D176)</f>
        <v>0</v>
      </c>
      <c r="F37">
        <f>'OECD TTL - 2018'!E37</f>
        <v>75.400000000000006</v>
      </c>
      <c r="G37">
        <f>'OECD TTL - 2018'!F37</f>
        <v>41.1</v>
      </c>
      <c r="H37">
        <f>'OECD TTL - 2018'!G37</f>
        <v>284.7</v>
      </c>
      <c r="I37">
        <f>'OECD TTL - 2018'!H37</f>
        <v>84.1</v>
      </c>
      <c r="J37">
        <f>'OECD TTL - 2018'!I37</f>
        <v>21.7</v>
      </c>
      <c r="K37">
        <f>'OECD TTL - 2018'!J37</f>
        <v>77</v>
      </c>
      <c r="L37">
        <f>'OECD TTL - 2018'!K37</f>
        <v>155.69999999999999</v>
      </c>
      <c r="M37">
        <f>'OECD TTL - 2018'!$L37*'SIOM from DLIM'!L176/SUM('SIOM from DLIM'!$L176:$M176)</f>
        <v>212.30287604976942</v>
      </c>
      <c r="N37">
        <f>'OECD TTL - 2018'!$L37*'SIOM from DLIM'!M176/SUM('SIOM from DLIM'!$L176:$M176)</f>
        <v>35.697123950230605</v>
      </c>
      <c r="O37">
        <f>'OECD TTL - 2018'!M37</f>
        <v>66.2</v>
      </c>
      <c r="P37">
        <f>'OECD TTL - 2018'!$N37*'SIOM from DLIM'!O176/SUM('SIOM from DLIM'!$O176:$P176)</f>
        <v>65.505947339619695</v>
      </c>
      <c r="Q37">
        <f>'OECD TTL - 2018'!$N37*'SIOM from DLIM'!P176/SUM('SIOM from DLIM'!$O176:$P176)</f>
        <v>32.094052660380299</v>
      </c>
      <c r="R37">
        <f>'OECD TTL - 2018'!$O37*'SIOM from DLIM'!Q176/SUM('SIOM from DLIM'!$Q176:$R176)</f>
        <v>197.5</v>
      </c>
      <c r="S37">
        <f>'OECD TTL - 2018'!$O37*'SIOM from DLIM'!R176/SUM('SIOM from DLIM'!$Q176:$R176)</f>
        <v>0</v>
      </c>
      <c r="T37">
        <f>'OECD TTL - 2018'!P37</f>
        <v>107.3</v>
      </c>
      <c r="U37">
        <f>'OECD TTL - 2018'!Q37</f>
        <v>237</v>
      </c>
      <c r="V37">
        <f>'OECD TTL - 2018'!R37</f>
        <v>79.8</v>
      </c>
      <c r="W37">
        <f>'OECD TTL - 2018'!S37</f>
        <v>92.5</v>
      </c>
      <c r="X37">
        <f>'OECD TTL - 2018'!T37</f>
        <v>509</v>
      </c>
      <c r="Y37">
        <f>'OECD TTL - 2018'!U37</f>
        <v>79.3</v>
      </c>
      <c r="Z37">
        <f>'OECD TTL - 2018'!V37</f>
        <v>112.4</v>
      </c>
      <c r="AA37" t="e">
        <f>'OECD TTL - 2018'!$W37*'SIOM from DLIM'!Z176/SUM('SIOM from DLIM'!$Z176:$AB176)</f>
        <v>#DIV/0!</v>
      </c>
      <c r="AB37" t="e">
        <f>'OECD TTL - 2018'!$W37*'SIOM from DLIM'!AA176/SUM('SIOM from DLIM'!$Z176:$AB176)</f>
        <v>#DIV/0!</v>
      </c>
      <c r="AC37" t="e">
        <f>'OECD TTL - 2018'!$W37*'SIOM from DLIM'!AB176/SUM('SIOM from DLIM'!$Z176:$AB176)</f>
        <v>#DIV/0!</v>
      </c>
      <c r="AD37">
        <f>'OECD TTL - 2018'!X37</f>
        <v>490.8</v>
      </c>
      <c r="AE37">
        <f>'OECD TTL - 2018'!Y37</f>
        <v>884.8</v>
      </c>
      <c r="AF37">
        <f>'OECD TTL - 2018'!Z37</f>
        <v>902.9</v>
      </c>
      <c r="AG37">
        <f>'OECD TTL - 2018'!AA37</f>
        <v>158.69999999999999</v>
      </c>
      <c r="AH37">
        <f>'OECD TTL - 2018'!AB37</f>
        <v>78.099999999999994</v>
      </c>
      <c r="AI37">
        <f>'OECD TTL - 2018'!AC37</f>
        <v>108.9</v>
      </c>
      <c r="AJ37">
        <f>'OECD TTL - 2018'!AD37</f>
        <v>24.8</v>
      </c>
      <c r="AK37">
        <f>'OECD TTL - 2018'!AE37</f>
        <v>7397.6</v>
      </c>
      <c r="AL37">
        <f>'OECD TTL - 2018'!AF37</f>
        <v>2588.1999999999998</v>
      </c>
      <c r="AM37">
        <f>'OECD TTL - 2018'!AG37</f>
        <v>546.70000000000005</v>
      </c>
      <c r="AN37">
        <f>'OECD TTL - 2018'!AH37</f>
        <v>694.6</v>
      </c>
      <c r="AO37">
        <f>'OECD TTL - 2018'!AI37</f>
        <v>130.9</v>
      </c>
      <c r="AP37">
        <f>'OECD TTL - 2018'!AJ37</f>
        <v>237.9</v>
      </c>
      <c r="AQ37">
        <f>'OECD TTL - 2018'!AK37</f>
        <v>130.4</v>
      </c>
      <c r="AR37">
        <f>'OECD TTL - 2018'!AL37</f>
        <v>0</v>
      </c>
    </row>
    <row r="38" spans="1:45">
      <c r="A38" t="s">
        <v>232</v>
      </c>
      <c r="C38">
        <f>'OECD TTL - 2018'!C38</f>
        <v>95.5</v>
      </c>
      <c r="D38">
        <f>'OECD TTL - 2018'!$D38*'SIOM from DLIM'!C177/SUM('SIOM from DLIM'!$C177:$D177)</f>
        <v>0</v>
      </c>
      <c r="E38">
        <f>'OECD TTL - 2018'!$D38*'SIOM from DLIM'!D177/SUM('SIOM from DLIM'!$C177:$D177)</f>
        <v>76.7</v>
      </c>
      <c r="F38">
        <f>'OECD TTL - 2018'!E38</f>
        <v>19.7</v>
      </c>
      <c r="G38">
        <f>'OECD TTL - 2018'!F38</f>
        <v>13.7</v>
      </c>
      <c r="H38">
        <f>'OECD TTL - 2018'!G38</f>
        <v>396.8</v>
      </c>
      <c r="I38">
        <f>'OECD TTL - 2018'!H38</f>
        <v>159.9</v>
      </c>
      <c r="J38">
        <f>'OECD TTL - 2018'!I38</f>
        <v>22.8</v>
      </c>
      <c r="K38">
        <f>'OECD TTL - 2018'!J38</f>
        <v>106</v>
      </c>
      <c r="L38">
        <f>'OECD TTL - 2018'!K38</f>
        <v>118.8</v>
      </c>
      <c r="M38" t="e">
        <f>'OECD TTL - 2018'!$L38*'SIOM from DLIM'!L177/SUM('SIOM from DLIM'!$L177:$M177)</f>
        <v>#DIV/0!</v>
      </c>
      <c r="N38" t="e">
        <f>'OECD TTL - 2018'!$L38*'SIOM from DLIM'!M177/SUM('SIOM from DLIM'!$L177:$M177)</f>
        <v>#DIV/0!</v>
      </c>
      <c r="O38">
        <f>'OECD TTL - 2018'!M38</f>
        <v>101.7</v>
      </c>
      <c r="P38" t="e">
        <f>'OECD TTL - 2018'!$N38*'SIOM from DLIM'!O177/SUM('SIOM from DLIM'!$O177:$P177)</f>
        <v>#DIV/0!</v>
      </c>
      <c r="Q38" t="e">
        <f>'OECD TTL - 2018'!$N38*'SIOM from DLIM'!P177/SUM('SIOM from DLIM'!$O177:$P177)</f>
        <v>#DIV/0!</v>
      </c>
      <c r="R38">
        <f>'OECD TTL - 2018'!$O38*'SIOM from DLIM'!Q177/SUM('SIOM from DLIM'!$Q177:$R177)</f>
        <v>0</v>
      </c>
      <c r="S38">
        <f>'OECD TTL - 2018'!$O38*'SIOM from DLIM'!R177/SUM('SIOM from DLIM'!$Q177:$R177)</f>
        <v>49</v>
      </c>
      <c r="T38">
        <f>'OECD TTL - 2018'!P38</f>
        <v>160.5</v>
      </c>
      <c r="U38">
        <f>'OECD TTL - 2018'!Q38</f>
        <v>299</v>
      </c>
      <c r="V38">
        <f>'OECD TTL - 2018'!R38</f>
        <v>98.5</v>
      </c>
      <c r="W38">
        <f>'OECD TTL - 2018'!S38</f>
        <v>99</v>
      </c>
      <c r="X38">
        <f>'OECD TTL - 2018'!T38</f>
        <v>902.5</v>
      </c>
      <c r="Y38">
        <f>'OECD TTL - 2018'!U38</f>
        <v>88.7</v>
      </c>
      <c r="Z38">
        <f>'OECD TTL - 2018'!V38</f>
        <v>205.9</v>
      </c>
      <c r="AA38">
        <f>'OECD TTL - 2018'!$W38*'SIOM from DLIM'!Z177/SUM('SIOM from DLIM'!$Z177:$AB177)</f>
        <v>202.6520017016899</v>
      </c>
      <c r="AB38">
        <f>'OECD TTL - 2018'!$W38*'SIOM from DLIM'!AA177/SUM('SIOM from DLIM'!$Z177:$AB177)</f>
        <v>0.93299031799179721</v>
      </c>
      <c r="AC38">
        <f>'OECD TTL - 2018'!$W38*'SIOM from DLIM'!AB177/SUM('SIOM from DLIM'!$Z177:$AB177)</f>
        <v>1.5007980318298817E-2</v>
      </c>
      <c r="AD38">
        <f>'OECD TTL - 2018'!X38</f>
        <v>885.3</v>
      </c>
      <c r="AE38">
        <f>'OECD TTL - 2018'!Y38</f>
        <v>5765.1</v>
      </c>
      <c r="AF38">
        <f>'OECD TTL - 2018'!Z38</f>
        <v>1378.1</v>
      </c>
      <c r="AG38">
        <f>'OECD TTL - 2018'!AA38</f>
        <v>1163.8</v>
      </c>
      <c r="AH38">
        <f>'OECD TTL - 2018'!AB38</f>
        <v>269.60000000000002</v>
      </c>
      <c r="AI38">
        <f>'OECD TTL - 2018'!AC38</f>
        <v>468.7</v>
      </c>
      <c r="AJ38">
        <f>'OECD TTL - 2018'!AD38</f>
        <v>84.3</v>
      </c>
      <c r="AK38">
        <f>'OECD TTL - 2018'!AE38</f>
        <v>1813.2</v>
      </c>
      <c r="AL38">
        <f>'OECD TTL - 2018'!AF38</f>
        <v>2307.3000000000002</v>
      </c>
      <c r="AM38">
        <f>'OECD TTL - 2018'!AG38</f>
        <v>1512</v>
      </c>
      <c r="AN38">
        <f>'OECD TTL - 2018'!AH38</f>
        <v>1782.9</v>
      </c>
      <c r="AO38">
        <f>'OECD TTL - 2018'!AI38</f>
        <v>745.7</v>
      </c>
      <c r="AP38">
        <f>'OECD TTL - 2018'!AJ38</f>
        <v>937.8</v>
      </c>
      <c r="AQ38">
        <f>'OECD TTL - 2018'!AK38</f>
        <v>580.79999999999995</v>
      </c>
      <c r="AR38">
        <f>'OECD TTL - 2018'!AL38</f>
        <v>0</v>
      </c>
    </row>
    <row r="39" spans="1:45">
      <c r="A39" t="s">
        <v>239</v>
      </c>
      <c r="C39">
        <f>'OECD TTL - 2018'!C39</f>
        <v>544.1</v>
      </c>
      <c r="D39">
        <f>'OECD TTL - 2018'!$D39*'SIOM from DLIM'!C178/SUM('SIOM from DLIM'!$C178:$D178)</f>
        <v>0</v>
      </c>
      <c r="E39">
        <f>'OECD TTL - 2018'!$D39*'SIOM from DLIM'!D178/SUM('SIOM from DLIM'!$C178:$D178)</f>
        <v>494.5</v>
      </c>
      <c r="F39">
        <f>'OECD TTL - 2018'!E39</f>
        <v>153.9</v>
      </c>
      <c r="G39">
        <f>'OECD TTL - 2018'!F39</f>
        <v>241.2</v>
      </c>
      <c r="H39">
        <f>'OECD TTL - 2018'!G39</f>
        <v>3271.1</v>
      </c>
      <c r="I39">
        <f>'OECD TTL - 2018'!H39</f>
        <v>228.7</v>
      </c>
      <c r="J39">
        <f>'OECD TTL - 2018'!I39</f>
        <v>129.30000000000001</v>
      </c>
      <c r="K39">
        <f>'OECD TTL - 2018'!J39</f>
        <v>461</v>
      </c>
      <c r="L39">
        <f>'OECD TTL - 2018'!K39</f>
        <v>569.29999999999995</v>
      </c>
      <c r="M39" t="e">
        <f>'OECD TTL - 2018'!$L39*'SIOM from DLIM'!L178/SUM('SIOM from DLIM'!$L178:$M178)</f>
        <v>#DIV/0!</v>
      </c>
      <c r="N39" t="e">
        <f>'OECD TTL - 2018'!$L39*'SIOM from DLIM'!M178/SUM('SIOM from DLIM'!$L178:$M178)</f>
        <v>#DIV/0!</v>
      </c>
      <c r="O39">
        <f>'OECD TTL - 2018'!M39</f>
        <v>478.9</v>
      </c>
      <c r="P39" t="e">
        <f>'OECD TTL - 2018'!$N39*'SIOM from DLIM'!O178/SUM('SIOM from DLIM'!$O178:$P178)</f>
        <v>#DIV/0!</v>
      </c>
      <c r="Q39" t="e">
        <f>'OECD TTL - 2018'!$N39*'SIOM from DLIM'!P178/SUM('SIOM from DLIM'!$O178:$P178)</f>
        <v>#DIV/0!</v>
      </c>
      <c r="R39">
        <f>'OECD TTL - 2018'!$O39*'SIOM from DLIM'!Q178/SUM('SIOM from DLIM'!$Q178:$R178)</f>
        <v>0</v>
      </c>
      <c r="S39">
        <f>'OECD TTL - 2018'!$O39*'SIOM from DLIM'!R178/SUM('SIOM from DLIM'!$Q178:$R178)</f>
        <v>336.3</v>
      </c>
      <c r="T39">
        <f>'OECD TTL - 2018'!P39</f>
        <v>820.8</v>
      </c>
      <c r="U39">
        <f>'OECD TTL - 2018'!Q39</f>
        <v>3264</v>
      </c>
      <c r="V39">
        <f>'OECD TTL - 2018'!R39</f>
        <v>721.5</v>
      </c>
      <c r="W39">
        <f>'OECD TTL - 2018'!S39</f>
        <v>718.8</v>
      </c>
      <c r="X39">
        <f>'OECD TTL - 2018'!T39</f>
        <v>4589.8</v>
      </c>
      <c r="Y39">
        <f>'OECD TTL - 2018'!U39</f>
        <v>474.3</v>
      </c>
      <c r="Z39">
        <f>'OECD TTL - 2018'!V39</f>
        <v>1041.3</v>
      </c>
      <c r="AA39">
        <f>'OECD TTL - 2018'!$W39*'SIOM from DLIM'!Z178/SUM('SIOM from DLIM'!$Z178:$AB178)</f>
        <v>1120.0497334003283</v>
      </c>
      <c r="AB39">
        <f>'OECD TTL - 2018'!$W39*'SIOM from DLIM'!AA178/SUM('SIOM from DLIM'!$Z178:$AB178)</f>
        <v>5.1639592838407404</v>
      </c>
      <c r="AC39">
        <f>'OECD TTL - 2018'!$W39*'SIOM from DLIM'!AB178/SUM('SIOM from DLIM'!$Z178:$AB178)</f>
        <v>8.630731583111087E-2</v>
      </c>
      <c r="AD39">
        <f>'OECD TTL - 2018'!X39</f>
        <v>3646.4</v>
      </c>
      <c r="AE39">
        <f>'OECD TTL - 2018'!Y39</f>
        <v>5624.7</v>
      </c>
      <c r="AF39">
        <f>'OECD TTL - 2018'!Z39</f>
        <v>4866.8999999999996</v>
      </c>
      <c r="AG39">
        <f>'OECD TTL - 2018'!AA39</f>
        <v>1541.9</v>
      </c>
      <c r="AH39">
        <f>'OECD TTL - 2018'!AB39</f>
        <v>889.7</v>
      </c>
      <c r="AI39">
        <f>'OECD TTL - 2018'!AC39</f>
        <v>1229.2</v>
      </c>
      <c r="AJ39">
        <f>'OECD TTL - 2018'!AD39</f>
        <v>361.4</v>
      </c>
      <c r="AK39">
        <f>'OECD TTL - 2018'!AE39</f>
        <v>5270</v>
      </c>
      <c r="AL39">
        <f>'OECD TTL - 2018'!AF39</f>
        <v>1999.8</v>
      </c>
      <c r="AM39">
        <f>'OECD TTL - 2018'!AG39</f>
        <v>7964.3</v>
      </c>
      <c r="AN39">
        <f>'OECD TTL - 2018'!AH39</f>
        <v>3506.2</v>
      </c>
      <c r="AO39">
        <f>'OECD TTL - 2018'!AI39</f>
        <v>1145.2</v>
      </c>
      <c r="AP39">
        <f>'OECD TTL - 2018'!AJ39</f>
        <v>2035.7</v>
      </c>
      <c r="AQ39">
        <f>'OECD TTL - 2018'!AK39</f>
        <v>1125.7</v>
      </c>
      <c r="AR39">
        <f>'OECD TTL - 2018'!AL39</f>
        <v>0</v>
      </c>
    </row>
    <row r="40" spans="1:45">
      <c r="A40" t="s">
        <v>246</v>
      </c>
      <c r="C40">
        <f>'OECD TTL - 2018'!C40</f>
        <v>6.5</v>
      </c>
      <c r="D40">
        <f>'OECD TTL - 2018'!$D40*'SIOM from DLIM'!C179/SUM('SIOM from DLIM'!$C179:$D179)</f>
        <v>0</v>
      </c>
      <c r="E40">
        <f>'OECD TTL - 2018'!$D40*'SIOM from DLIM'!D179/SUM('SIOM from DLIM'!$C179:$D179)</f>
        <v>3.7999999999999994</v>
      </c>
      <c r="F40">
        <f>'OECD TTL - 2018'!E40</f>
        <v>4.0999999999999996</v>
      </c>
      <c r="G40">
        <f>'OECD TTL - 2018'!F40</f>
        <v>2.5</v>
      </c>
      <c r="H40">
        <f>'OECD TTL - 2018'!G40</f>
        <v>10.7</v>
      </c>
      <c r="I40">
        <f>'OECD TTL - 2018'!H40</f>
        <v>4.9000000000000004</v>
      </c>
      <c r="J40">
        <f>'OECD TTL - 2018'!I40</f>
        <v>1.1000000000000001</v>
      </c>
      <c r="K40">
        <f>'OECD TTL - 2018'!J40</f>
        <v>4.0999999999999996</v>
      </c>
      <c r="L40">
        <f>'OECD TTL - 2018'!K40</f>
        <v>11.6</v>
      </c>
      <c r="M40" t="e">
        <f>'OECD TTL - 2018'!$L40*'SIOM from DLIM'!L179/SUM('SIOM from DLIM'!$L179:$M179)</f>
        <v>#DIV/0!</v>
      </c>
      <c r="N40" t="e">
        <f>'OECD TTL - 2018'!$L40*'SIOM from DLIM'!M179/SUM('SIOM from DLIM'!$L179:$M179)</f>
        <v>#DIV/0!</v>
      </c>
      <c r="O40">
        <f>'OECD TTL - 2018'!M40</f>
        <v>4</v>
      </c>
      <c r="P40" t="e">
        <f>'OECD TTL - 2018'!$N40*'SIOM from DLIM'!O179/SUM('SIOM from DLIM'!$O179:$P179)</f>
        <v>#DIV/0!</v>
      </c>
      <c r="Q40" t="e">
        <f>'OECD TTL - 2018'!$N40*'SIOM from DLIM'!P179/SUM('SIOM from DLIM'!$O179:$P179)</f>
        <v>#DIV/0!</v>
      </c>
      <c r="R40">
        <f>'OECD TTL - 2018'!$O40*'SIOM from DLIM'!Q179/SUM('SIOM from DLIM'!$Q179:$R179)</f>
        <v>0</v>
      </c>
      <c r="S40">
        <f>'OECD TTL - 2018'!$O40*'SIOM from DLIM'!R179/SUM('SIOM from DLIM'!$Q179:$R179)</f>
        <v>4.2</v>
      </c>
      <c r="T40">
        <f>'OECD TTL - 2018'!P40</f>
        <v>5.9</v>
      </c>
      <c r="U40">
        <f>'OECD TTL - 2018'!Q40</f>
        <v>12.4</v>
      </c>
      <c r="V40">
        <f>'OECD TTL - 2018'!R40</f>
        <v>4.2</v>
      </c>
      <c r="W40">
        <f>'OECD TTL - 2018'!S40</f>
        <v>4.9000000000000004</v>
      </c>
      <c r="X40">
        <f>'OECD TTL - 2018'!T40</f>
        <v>26.1</v>
      </c>
      <c r="Y40">
        <f>'OECD TTL - 2018'!U40</f>
        <v>3.3</v>
      </c>
      <c r="Z40">
        <f>'OECD TTL - 2018'!V40</f>
        <v>6</v>
      </c>
      <c r="AA40">
        <f>'OECD TTL - 2018'!$W40*'SIOM from DLIM'!Z179/SUM('SIOM from DLIM'!$Z179:$AB179)</f>
        <v>17.915921172390469</v>
      </c>
      <c r="AB40">
        <f>'OECD TTL - 2018'!$W40*'SIOM from DLIM'!AA179/SUM('SIOM from DLIM'!$Z179:$AB179)</f>
        <v>8.2697542476393701E-2</v>
      </c>
      <c r="AC40">
        <f>'OECD TTL - 2018'!$W40*'SIOM from DLIM'!AB179/SUM('SIOM from DLIM'!$Z179:$AB179)</f>
        <v>1.3812851331365663E-3</v>
      </c>
      <c r="AD40">
        <f>'OECD TTL - 2018'!X40</f>
        <v>28.1</v>
      </c>
      <c r="AE40">
        <f>'OECD TTL - 2018'!Y40</f>
        <v>42.2</v>
      </c>
      <c r="AF40">
        <f>'OECD TTL - 2018'!Z40</f>
        <v>76.2</v>
      </c>
      <c r="AG40">
        <f>'OECD TTL - 2018'!AA40</f>
        <v>6.8</v>
      </c>
      <c r="AH40">
        <f>'OECD TTL - 2018'!AB40</f>
        <v>9.9</v>
      </c>
      <c r="AI40">
        <f>'OECD TTL - 2018'!AC40</f>
        <v>9.6</v>
      </c>
      <c r="AJ40">
        <f>'OECD TTL - 2018'!AD40</f>
        <v>1.5</v>
      </c>
      <c r="AK40">
        <f>'OECD TTL - 2018'!AE40</f>
        <v>37.1</v>
      </c>
      <c r="AL40">
        <f>'OECD TTL - 2018'!AF40</f>
        <v>48.3</v>
      </c>
      <c r="AM40">
        <f>'OECD TTL - 2018'!AG40</f>
        <v>42.1</v>
      </c>
      <c r="AN40">
        <f>'OECD TTL - 2018'!AH40</f>
        <v>150.5</v>
      </c>
      <c r="AO40">
        <f>'OECD TTL - 2018'!AI40</f>
        <v>22.2</v>
      </c>
      <c r="AP40">
        <f>'OECD TTL - 2018'!AJ40</f>
        <v>23</v>
      </c>
      <c r="AQ40">
        <f>'OECD TTL - 2018'!AK40</f>
        <v>12.5</v>
      </c>
      <c r="AR40">
        <f>'OECD TTL - 2018'!AL40</f>
        <v>0</v>
      </c>
    </row>
    <row r="41" spans="1:45">
      <c r="A41" t="s">
        <v>253</v>
      </c>
      <c r="C41">
        <f>'OECD TTL - 2018'!C41</f>
        <v>3.1</v>
      </c>
      <c r="D41">
        <f>'OECD TTL - 2018'!$D41*'SIOM from DLIM'!C180/SUM('SIOM from DLIM'!$C180:$D180)</f>
        <v>7.5</v>
      </c>
      <c r="E41">
        <f>'OECD TTL - 2018'!$D41*'SIOM from DLIM'!D180/SUM('SIOM from DLIM'!$C180:$D180)</f>
        <v>0</v>
      </c>
      <c r="F41">
        <f>'OECD TTL - 2018'!E41</f>
        <v>5.7</v>
      </c>
      <c r="G41">
        <f>'OECD TTL - 2018'!F41</f>
        <v>0.9</v>
      </c>
      <c r="H41">
        <f>'OECD TTL - 2018'!G41</f>
        <v>12.1</v>
      </c>
      <c r="I41">
        <f>'OECD TTL - 2018'!H41</f>
        <v>3.8</v>
      </c>
      <c r="J41">
        <f>'OECD TTL - 2018'!I41</f>
        <v>0.7</v>
      </c>
      <c r="K41">
        <f>'OECD TTL - 2018'!J41</f>
        <v>4.3</v>
      </c>
      <c r="L41">
        <f>'OECD TTL - 2018'!K41</f>
        <v>7.6</v>
      </c>
      <c r="M41">
        <f>'OECD TTL - 2018'!$L41*'SIOM from DLIM'!L180/SUM('SIOM from DLIM'!$L180:$M180)</f>
        <v>15.317739686096917</v>
      </c>
      <c r="N41">
        <f>'OECD TTL - 2018'!$L41*'SIOM from DLIM'!M180/SUM('SIOM from DLIM'!$L180:$M180)</f>
        <v>2.5822603139030811</v>
      </c>
      <c r="O41">
        <f>'OECD TTL - 2018'!M41</f>
        <v>3.4</v>
      </c>
      <c r="P41">
        <f>'OECD TTL - 2018'!$N41*'SIOM from DLIM'!O180/SUM('SIOM from DLIM'!$O180:$P180)</f>
        <v>3.0199906360026079</v>
      </c>
      <c r="Q41">
        <f>'OECD TTL - 2018'!$N41*'SIOM from DLIM'!P180/SUM('SIOM from DLIM'!$O180:$P180)</f>
        <v>1.4800093639973921</v>
      </c>
      <c r="R41">
        <f>'OECD TTL - 2018'!$O41*'SIOM from DLIM'!Q180/SUM('SIOM from DLIM'!$Q180:$R180)</f>
        <v>2.4</v>
      </c>
      <c r="S41">
        <f>'OECD TTL - 2018'!$O41*'SIOM from DLIM'!R180/SUM('SIOM from DLIM'!$Q180:$R180)</f>
        <v>0</v>
      </c>
      <c r="T41">
        <f>'OECD TTL - 2018'!P41</f>
        <v>5.2</v>
      </c>
      <c r="U41">
        <f>'OECD TTL - 2018'!Q41</f>
        <v>22.3</v>
      </c>
      <c r="V41">
        <f>'OECD TTL - 2018'!R41</f>
        <v>5.0999999999999996</v>
      </c>
      <c r="W41">
        <f>'OECD TTL - 2018'!S41</f>
        <v>5.3</v>
      </c>
      <c r="X41">
        <f>'OECD TTL - 2018'!T41</f>
        <v>31.6</v>
      </c>
      <c r="Y41">
        <f>'OECD TTL - 2018'!U41</f>
        <v>1.8</v>
      </c>
      <c r="Z41">
        <f>'OECD TTL - 2018'!V41</f>
        <v>5.5</v>
      </c>
      <c r="AA41" t="e">
        <f>'OECD TTL - 2018'!$W41*'SIOM from DLIM'!Z180/SUM('SIOM from DLIM'!$Z180:$AB180)</f>
        <v>#DIV/0!</v>
      </c>
      <c r="AB41" t="e">
        <f>'OECD TTL - 2018'!$W41*'SIOM from DLIM'!AA180/SUM('SIOM from DLIM'!$Z180:$AB180)</f>
        <v>#DIV/0!</v>
      </c>
      <c r="AC41" t="e">
        <f>'OECD TTL - 2018'!$W41*'SIOM from DLIM'!AB180/SUM('SIOM from DLIM'!$Z180:$AB180)</f>
        <v>#DIV/0!</v>
      </c>
      <c r="AD41">
        <f>'OECD TTL - 2018'!X41</f>
        <v>12.9</v>
      </c>
      <c r="AE41">
        <f>'OECD TTL - 2018'!Y41</f>
        <v>40.9</v>
      </c>
      <c r="AF41">
        <f>'OECD TTL - 2018'!Z41</f>
        <v>45.5</v>
      </c>
      <c r="AG41">
        <f>'OECD TTL - 2018'!AA41</f>
        <v>2.6</v>
      </c>
      <c r="AH41">
        <f>'OECD TTL - 2018'!AB41</f>
        <v>11.6</v>
      </c>
      <c r="AI41">
        <f>'OECD TTL - 2018'!AC41</f>
        <v>11.6</v>
      </c>
      <c r="AJ41">
        <f>'OECD TTL - 2018'!AD41</f>
        <v>4.5</v>
      </c>
      <c r="AK41">
        <f>'OECD TTL - 2018'!AE41</f>
        <v>91.4</v>
      </c>
      <c r="AL41">
        <f>'OECD TTL - 2018'!AF41</f>
        <v>10.3</v>
      </c>
      <c r="AM41">
        <f>'OECD TTL - 2018'!AG41</f>
        <v>75.599999999999994</v>
      </c>
      <c r="AN41">
        <f>'OECD TTL - 2018'!AH41</f>
        <v>161.1</v>
      </c>
      <c r="AO41">
        <f>'OECD TTL - 2018'!AI41</f>
        <v>149.6</v>
      </c>
      <c r="AP41">
        <f>'OECD TTL - 2018'!AJ41</f>
        <v>41.4</v>
      </c>
      <c r="AQ41">
        <f>'OECD TTL - 2018'!AK41</f>
        <v>18.3</v>
      </c>
      <c r="AR41">
        <f>'OECD TTL - 2018'!AL41</f>
        <v>0</v>
      </c>
    </row>
    <row r="42" spans="1:45">
      <c r="A42" t="s">
        <v>257</v>
      </c>
      <c r="C42">
        <f>'OECD TTL - 2018'!C42</f>
        <v>30</v>
      </c>
      <c r="D42">
        <f>'OECD TTL - 2018'!$D42*'SIOM from DLIM'!C181/SUM('SIOM from DLIM'!$C181:$D181)</f>
        <v>0</v>
      </c>
      <c r="E42">
        <f>'OECD TTL - 2018'!$D42*'SIOM from DLIM'!D181/SUM('SIOM from DLIM'!$C181:$D181)</f>
        <v>2.6</v>
      </c>
      <c r="F42">
        <f>'OECD TTL - 2018'!E42</f>
        <v>0.6</v>
      </c>
      <c r="G42">
        <f>'OECD TTL - 2018'!F42</f>
        <v>0.3</v>
      </c>
      <c r="H42">
        <f>'OECD TTL - 2018'!G42</f>
        <v>126.3</v>
      </c>
      <c r="I42">
        <f>'OECD TTL - 2018'!H42</f>
        <v>3.4</v>
      </c>
      <c r="J42">
        <f>'OECD TTL - 2018'!I42</f>
        <v>4.5</v>
      </c>
      <c r="K42">
        <f>'OECD TTL - 2018'!J42</f>
        <v>17.100000000000001</v>
      </c>
      <c r="L42">
        <f>'OECD TTL - 2018'!K42</f>
        <v>19.100000000000001</v>
      </c>
      <c r="M42" t="e">
        <f>'OECD TTL - 2018'!$L42*'SIOM from DLIM'!L181/SUM('SIOM from DLIM'!$L181:$M181)</f>
        <v>#DIV/0!</v>
      </c>
      <c r="N42" t="e">
        <f>'OECD TTL - 2018'!$L42*'SIOM from DLIM'!M181/SUM('SIOM from DLIM'!$L181:$M181)</f>
        <v>#DIV/0!</v>
      </c>
      <c r="O42">
        <f>'OECD TTL - 2018'!M42</f>
        <v>17.100000000000001</v>
      </c>
      <c r="P42" t="e">
        <f>'OECD TTL - 2018'!$N42*'SIOM from DLIM'!O181/SUM('SIOM from DLIM'!$O181:$P181)</f>
        <v>#DIV/0!</v>
      </c>
      <c r="Q42" t="e">
        <f>'OECD TTL - 2018'!$N42*'SIOM from DLIM'!P181/SUM('SIOM from DLIM'!$O181:$P181)</f>
        <v>#DIV/0!</v>
      </c>
      <c r="R42">
        <f>'OECD TTL - 2018'!$O42*'SIOM from DLIM'!Q181/SUM('SIOM from DLIM'!$Q181:$R181)</f>
        <v>0</v>
      </c>
      <c r="S42">
        <f>'OECD TTL - 2018'!$O42*'SIOM from DLIM'!R181/SUM('SIOM from DLIM'!$Q181:$R181)</f>
        <v>7.1999999999999993</v>
      </c>
      <c r="T42">
        <f>'OECD TTL - 2018'!P42</f>
        <v>24</v>
      </c>
      <c r="U42">
        <f>'OECD TTL - 2018'!Q42</f>
        <v>49.4</v>
      </c>
      <c r="V42">
        <f>'OECD TTL - 2018'!R42</f>
        <v>20.7</v>
      </c>
      <c r="W42">
        <f>'OECD TTL - 2018'!S42</f>
        <v>19.600000000000001</v>
      </c>
      <c r="X42">
        <f>'OECD TTL - 2018'!T42</f>
        <v>119.5</v>
      </c>
      <c r="Y42">
        <f>'OECD TTL - 2018'!U42</f>
        <v>6.2</v>
      </c>
      <c r="Z42">
        <f>'OECD TTL - 2018'!V42</f>
        <v>38.200000000000003</v>
      </c>
      <c r="AA42">
        <f>'OECD TTL - 2018'!$W42*'SIOM from DLIM'!Z181/SUM('SIOM from DLIM'!$Z181:$AB181)</f>
        <v>43.595200438304538</v>
      </c>
      <c r="AB42">
        <f>'OECD TTL - 2018'!$W42*'SIOM from DLIM'!AA181/SUM('SIOM from DLIM'!$Z181:$AB181)</f>
        <v>0.20140697560561482</v>
      </c>
      <c r="AC42">
        <f>'OECD TTL - 2018'!$W42*'SIOM from DLIM'!AB181/SUM('SIOM from DLIM'!$Z181:$AB181)</f>
        <v>3.3925860898432118E-3</v>
      </c>
      <c r="AD42">
        <f>'OECD TTL - 2018'!X42</f>
        <v>75</v>
      </c>
      <c r="AE42">
        <f>'OECD TTL - 2018'!Y42</f>
        <v>225.5</v>
      </c>
      <c r="AF42">
        <f>'OECD TTL - 2018'!Z42</f>
        <v>314.5</v>
      </c>
      <c r="AG42">
        <f>'OECD TTL - 2018'!AA42</f>
        <v>42.5</v>
      </c>
      <c r="AH42">
        <f>'OECD TTL - 2018'!AB42</f>
        <v>35.299999999999997</v>
      </c>
      <c r="AI42">
        <f>'OECD TTL - 2018'!AC42</f>
        <v>42.5</v>
      </c>
      <c r="AJ42">
        <f>'OECD TTL - 2018'!AD42</f>
        <v>12.6</v>
      </c>
      <c r="AK42">
        <f>'OECD TTL - 2018'!AE42</f>
        <v>575.70000000000005</v>
      </c>
      <c r="AL42">
        <f>'OECD TTL - 2018'!AF42</f>
        <v>51.6</v>
      </c>
      <c r="AM42">
        <f>'OECD TTL - 2018'!AG42</f>
        <v>231.6</v>
      </c>
      <c r="AN42">
        <f>'OECD TTL - 2018'!AH42</f>
        <v>481.2</v>
      </c>
      <c r="AO42">
        <f>'OECD TTL - 2018'!AI42</f>
        <v>65.099999999999994</v>
      </c>
      <c r="AP42">
        <f>'OECD TTL - 2018'!AJ42</f>
        <v>1555</v>
      </c>
      <c r="AQ42">
        <f>'OECD TTL - 2018'!AK42</f>
        <v>135.69999999999999</v>
      </c>
      <c r="AR42">
        <f>'OECD TTL - 2018'!AL42</f>
        <v>0</v>
      </c>
    </row>
    <row r="43" spans="1:45">
      <c r="A43" t="s">
        <v>267</v>
      </c>
      <c r="C43">
        <f>'OECD TTL - 2018'!C43</f>
        <v>8.6999999999999993</v>
      </c>
      <c r="D43">
        <f>'OECD TTL - 2018'!$D43*'SIOM from DLIM'!C182/SUM('SIOM from DLIM'!$C182:$D182)</f>
        <v>7.7</v>
      </c>
      <c r="E43">
        <f>'OECD TTL - 2018'!$D43*'SIOM from DLIM'!D182/SUM('SIOM from DLIM'!$C182:$D182)</f>
        <v>0</v>
      </c>
      <c r="F43">
        <f>'OECD TTL - 2018'!E43</f>
        <v>12.4</v>
      </c>
      <c r="G43">
        <f>'OECD TTL - 2018'!F43</f>
        <v>4.3</v>
      </c>
      <c r="H43">
        <f>'OECD TTL - 2018'!G43</f>
        <v>30</v>
      </c>
      <c r="I43">
        <f>'OECD TTL - 2018'!H43</f>
        <v>6</v>
      </c>
      <c r="J43">
        <f>'OECD TTL - 2018'!I43</f>
        <v>1.6</v>
      </c>
      <c r="K43">
        <f>'OECD TTL - 2018'!J43</f>
        <v>5.6</v>
      </c>
      <c r="L43">
        <f>'OECD TTL - 2018'!K43</f>
        <v>8.9</v>
      </c>
      <c r="M43">
        <f>'OECD TTL - 2018'!$L43*'SIOM from DLIM'!L182/SUM('SIOM from DLIM'!$L182:$M182)</f>
        <v>16.859161201980715</v>
      </c>
      <c r="N43">
        <f>'OECD TTL - 2018'!$L43*'SIOM from DLIM'!M182/SUM('SIOM from DLIM'!$L182:$M182)</f>
        <v>2.8408387980192846</v>
      </c>
      <c r="O43">
        <f>'OECD TTL - 2018'!M43</f>
        <v>4.7</v>
      </c>
      <c r="P43">
        <f>'OECD TTL - 2018'!$N43*'SIOM from DLIM'!O182/SUM('SIOM from DLIM'!$O182:$P182)</f>
        <v>4.9693390115275067</v>
      </c>
      <c r="Q43">
        <f>'OECD TTL - 2018'!$N43*'SIOM from DLIM'!P182/SUM('SIOM from DLIM'!$O182:$P182)</f>
        <v>2.4306609884724937</v>
      </c>
      <c r="R43">
        <f>'OECD TTL - 2018'!$O43*'SIOM from DLIM'!Q182/SUM('SIOM from DLIM'!$Q182:$R182)</f>
        <v>13.7</v>
      </c>
      <c r="S43">
        <f>'OECD TTL - 2018'!$O43*'SIOM from DLIM'!R182/SUM('SIOM from DLIM'!$Q182:$R182)</f>
        <v>0</v>
      </c>
      <c r="T43">
        <f>'OECD TTL - 2018'!P43</f>
        <v>5.7</v>
      </c>
      <c r="U43">
        <f>'OECD TTL - 2018'!Q43</f>
        <v>27.1</v>
      </c>
      <c r="V43">
        <f>'OECD TTL - 2018'!R43</f>
        <v>6.2</v>
      </c>
      <c r="W43">
        <f>'OECD TTL - 2018'!S43</f>
        <v>5.4</v>
      </c>
      <c r="X43">
        <f>'OECD TTL - 2018'!T43</f>
        <v>39.700000000000003</v>
      </c>
      <c r="Y43">
        <f>'OECD TTL - 2018'!U43</f>
        <v>4.9000000000000004</v>
      </c>
      <c r="Z43">
        <f>'OECD TTL - 2018'!V43</f>
        <v>9.5</v>
      </c>
      <c r="AA43" t="e">
        <f>'OECD TTL - 2018'!$W43*'SIOM from DLIM'!Z182/SUM('SIOM from DLIM'!$Z182:$AB182)</f>
        <v>#DIV/0!</v>
      </c>
      <c r="AB43" t="e">
        <f>'OECD TTL - 2018'!$W43*'SIOM from DLIM'!AA182/SUM('SIOM from DLIM'!$Z182:$AB182)</f>
        <v>#DIV/0!</v>
      </c>
      <c r="AC43" t="e">
        <f>'OECD TTL - 2018'!$W43*'SIOM from DLIM'!AB182/SUM('SIOM from DLIM'!$Z182:$AB182)</f>
        <v>#DIV/0!</v>
      </c>
      <c r="AD43">
        <f>'OECD TTL - 2018'!X43</f>
        <v>40.1</v>
      </c>
      <c r="AE43">
        <f>'OECD TTL - 2018'!Y43</f>
        <v>76.599999999999994</v>
      </c>
      <c r="AF43">
        <f>'OECD TTL - 2018'!Z43</f>
        <v>68.599999999999994</v>
      </c>
      <c r="AG43">
        <f>'OECD TTL - 2018'!AA43</f>
        <v>42.2</v>
      </c>
      <c r="AH43">
        <f>'OECD TTL - 2018'!AB43</f>
        <v>42.5</v>
      </c>
      <c r="AI43">
        <f>'OECD TTL - 2018'!AC43</f>
        <v>16.7</v>
      </c>
      <c r="AJ43">
        <f>'OECD TTL - 2018'!AD43</f>
        <v>4.5</v>
      </c>
      <c r="AK43">
        <f>'OECD TTL - 2018'!AE43</f>
        <v>57.2</v>
      </c>
      <c r="AL43">
        <f>'OECD TTL - 2018'!AF43</f>
        <v>18.3</v>
      </c>
      <c r="AM43">
        <f>'OECD TTL - 2018'!AG43</f>
        <v>59.6</v>
      </c>
      <c r="AN43">
        <f>'OECD TTL - 2018'!AH43</f>
        <v>72.3</v>
      </c>
      <c r="AO43">
        <f>'OECD TTL - 2018'!AI43</f>
        <v>24.6</v>
      </c>
      <c r="AP43">
        <f>'OECD TTL - 2018'!AJ43</f>
        <v>65.3</v>
      </c>
      <c r="AQ43">
        <f>'OECD TTL - 2018'!AK43</f>
        <v>117.7</v>
      </c>
      <c r="AR43">
        <f>'OECD TTL - 2018'!AL43</f>
        <v>0</v>
      </c>
    </row>
    <row r="44" spans="1:45">
      <c r="A44" t="s">
        <v>278</v>
      </c>
      <c r="C44">
        <f>'OECD TTL - 2018'!C44</f>
        <v>0</v>
      </c>
      <c r="D44" t="e">
        <f>'OECD TTL - 2018'!$D44*'SIOM from DLIM'!C183/SUM('SIOM from DLIM'!$C183:$D183)</f>
        <v>#DIV/0!</v>
      </c>
      <c r="E44" t="e">
        <f>'OECD TTL - 2018'!$D44*'SIOM from DLIM'!D183/SUM('SIOM from DLIM'!$C183:$D183)</f>
        <v>#DIV/0!</v>
      </c>
      <c r="F44">
        <f>'OECD TTL - 2018'!E44</f>
        <v>0</v>
      </c>
      <c r="G44">
        <f>'OECD TTL - 2018'!F44</f>
        <v>0</v>
      </c>
      <c r="H44">
        <f>'OECD TTL - 2018'!G44</f>
        <v>0</v>
      </c>
      <c r="I44">
        <f>'OECD TTL - 2018'!H44</f>
        <v>0</v>
      </c>
      <c r="J44">
        <f>'OECD TTL - 2018'!I44</f>
        <v>0</v>
      </c>
      <c r="K44">
        <f>'OECD TTL - 2018'!J44</f>
        <v>0</v>
      </c>
      <c r="L44">
        <f>'OECD TTL - 2018'!K44</f>
        <v>0</v>
      </c>
      <c r="M44" t="e">
        <f>'OECD TTL - 2018'!$L44*'SIOM from DLIM'!L183/SUM('SIOM from DLIM'!$L183:$M183)</f>
        <v>#DIV/0!</v>
      </c>
      <c r="N44" t="e">
        <f>'OECD TTL - 2018'!$L44*'SIOM from DLIM'!M183/SUM('SIOM from DLIM'!$L183:$M183)</f>
        <v>#DIV/0!</v>
      </c>
      <c r="O44">
        <f>'OECD TTL - 2018'!M44</f>
        <v>0</v>
      </c>
      <c r="P44" t="e">
        <f>'OECD TTL - 2018'!$N44*'SIOM from DLIM'!O183/SUM('SIOM from DLIM'!$O183:$P183)</f>
        <v>#DIV/0!</v>
      </c>
      <c r="Q44" t="e">
        <f>'OECD TTL - 2018'!$N44*'SIOM from DLIM'!P183/SUM('SIOM from DLIM'!$O183:$P183)</f>
        <v>#DIV/0!</v>
      </c>
      <c r="R44" t="e">
        <f>'OECD TTL - 2018'!$O44*'SIOM from DLIM'!Q183/SUM('SIOM from DLIM'!$Q183:$R183)</f>
        <v>#DIV/0!</v>
      </c>
      <c r="S44" t="e">
        <f>'OECD TTL - 2018'!$O44*'SIOM from DLIM'!R183/SUM('SIOM from DLIM'!$Q183:$R183)</f>
        <v>#DIV/0!</v>
      </c>
      <c r="T44">
        <f>'OECD TTL - 2018'!P44</f>
        <v>0</v>
      </c>
      <c r="U44">
        <f>'OECD TTL - 2018'!Q44</f>
        <v>0</v>
      </c>
      <c r="V44">
        <f>'OECD TTL - 2018'!R44</f>
        <v>0</v>
      </c>
      <c r="W44">
        <f>'OECD TTL - 2018'!S44</f>
        <v>0</v>
      </c>
      <c r="X44">
        <f>'OECD TTL - 2018'!T44</f>
        <v>0</v>
      </c>
      <c r="Y44">
        <f>'OECD TTL - 2018'!U44</f>
        <v>0</v>
      </c>
      <c r="Z44">
        <f>'OECD TTL - 2018'!V44</f>
        <v>0</v>
      </c>
      <c r="AA44" t="e">
        <f>'OECD TTL - 2018'!$W44*'SIOM from DLIM'!Z183/SUM('SIOM from DLIM'!$Z183:$AB183)</f>
        <v>#DIV/0!</v>
      </c>
      <c r="AB44" t="e">
        <f>'OECD TTL - 2018'!$W44*'SIOM from DLIM'!AA183/SUM('SIOM from DLIM'!$Z183:$AB183)</f>
        <v>#DIV/0!</v>
      </c>
      <c r="AC44" t="e">
        <f>'OECD TTL - 2018'!$W44*'SIOM from DLIM'!AB183/SUM('SIOM from DLIM'!$Z183:$AB183)</f>
        <v>#DIV/0!</v>
      </c>
      <c r="AD44">
        <f>'OECD TTL - 2018'!X44</f>
        <v>0</v>
      </c>
      <c r="AE44">
        <f>'OECD TTL - 2018'!Y44</f>
        <v>0</v>
      </c>
      <c r="AF44">
        <f>'OECD TTL - 2018'!Z44</f>
        <v>0</v>
      </c>
      <c r="AG44">
        <f>'OECD TTL - 2018'!AA44</f>
        <v>0</v>
      </c>
      <c r="AH44">
        <f>'OECD TTL - 2018'!AB44</f>
        <v>0</v>
      </c>
      <c r="AI44">
        <f>'OECD TTL - 2018'!AC44</f>
        <v>0</v>
      </c>
      <c r="AJ44">
        <f>'OECD TTL - 2018'!AD44</f>
        <v>0</v>
      </c>
      <c r="AK44">
        <f>'OECD TTL - 2018'!AE44</f>
        <v>0</v>
      </c>
      <c r="AL44">
        <f>'OECD TTL - 2018'!AF44</f>
        <v>0</v>
      </c>
      <c r="AM44">
        <f>'OECD TTL - 2018'!AG44</f>
        <v>0</v>
      </c>
      <c r="AN44">
        <f>'OECD TTL - 2018'!AH44</f>
        <v>0</v>
      </c>
      <c r="AO44">
        <f>'OECD TTL - 2018'!AI44</f>
        <v>0</v>
      </c>
      <c r="AP44">
        <f>'OECD TTL - 2018'!AJ44</f>
        <v>0</v>
      </c>
      <c r="AQ44">
        <f>'OECD TTL - 2018'!AK44</f>
        <v>0</v>
      </c>
      <c r="AR44">
        <f>'OECD TTL - 2018'!AL44</f>
        <v>0</v>
      </c>
    </row>
    <row r="46" spans="1:45">
      <c r="A46" t="s">
        <v>587</v>
      </c>
    </row>
    <row r="47" spans="1:45">
      <c r="B47" t="s">
        <v>559</v>
      </c>
      <c r="C47" t="s">
        <v>70</v>
      </c>
      <c r="D47" s="16" t="s">
        <v>56</v>
      </c>
      <c r="E47" s="16" t="s">
        <v>66</v>
      </c>
      <c r="F47" t="s">
        <v>77</v>
      </c>
      <c r="G47" t="s">
        <v>90</v>
      </c>
      <c r="H47" t="s">
        <v>94</v>
      </c>
      <c r="I47" t="s">
        <v>98</v>
      </c>
      <c r="J47" t="s">
        <v>105</v>
      </c>
      <c r="K47" t="s">
        <v>109</v>
      </c>
      <c r="L47" t="s">
        <v>113</v>
      </c>
      <c r="M47" s="16" t="s">
        <v>117</v>
      </c>
      <c r="N47" s="16" t="s">
        <v>126</v>
      </c>
      <c r="O47" t="s">
        <v>130</v>
      </c>
      <c r="P47" s="16" t="s">
        <v>364</v>
      </c>
      <c r="Q47" s="16" t="s">
        <v>367</v>
      </c>
      <c r="R47" s="16" t="s">
        <v>384</v>
      </c>
      <c r="S47" s="16" t="s">
        <v>387</v>
      </c>
      <c r="T47" t="s">
        <v>142</v>
      </c>
      <c r="U47" t="s">
        <v>145</v>
      </c>
      <c r="V47" t="s">
        <v>152</v>
      </c>
      <c r="W47" t="s">
        <v>156</v>
      </c>
      <c r="X47" t="s">
        <v>160</v>
      </c>
      <c r="Y47" t="s">
        <v>164</v>
      </c>
      <c r="Z47" t="s">
        <v>167</v>
      </c>
      <c r="AA47" s="16" t="s">
        <v>118</v>
      </c>
      <c r="AB47" s="16" t="s">
        <v>122</v>
      </c>
      <c r="AC47" s="16" t="s">
        <v>133</v>
      </c>
      <c r="AD47" t="s">
        <v>183</v>
      </c>
      <c r="AE47" t="s">
        <v>187</v>
      </c>
      <c r="AF47" t="s">
        <v>194</v>
      </c>
      <c r="AG47" t="s">
        <v>210</v>
      </c>
      <c r="AH47" t="s">
        <v>217</v>
      </c>
      <c r="AI47" t="s">
        <v>221</v>
      </c>
      <c r="AJ47" t="s">
        <v>225</v>
      </c>
      <c r="AK47" t="s">
        <v>229</v>
      </c>
      <c r="AL47" t="s">
        <v>233</v>
      </c>
      <c r="AM47" t="s">
        <v>240</v>
      </c>
      <c r="AN47" t="s">
        <v>250</v>
      </c>
      <c r="AO47" t="s">
        <v>254</v>
      </c>
      <c r="AP47" t="s">
        <v>261</v>
      </c>
      <c r="AQ47" t="s">
        <v>268</v>
      </c>
      <c r="AR47" t="s">
        <v>275</v>
      </c>
      <c r="AS47">
        <v>0</v>
      </c>
    </row>
    <row r="48" spans="1:45">
      <c r="A48" t="s">
        <v>69</v>
      </c>
      <c r="B48" t="s">
        <v>571</v>
      </c>
      <c r="C48">
        <f>IFERROR(C3,0)</f>
        <v>5034.6000000000004</v>
      </c>
      <c r="D48">
        <f t="shared" ref="D48:AR54" si="0">IFERROR(D3,0)</f>
        <v>8.1</v>
      </c>
      <c r="E48">
        <f t="shared" si="0"/>
        <v>0</v>
      </c>
      <c r="F48">
        <f t="shared" si="0"/>
        <v>22.4</v>
      </c>
      <c r="G48">
        <f t="shared" si="0"/>
        <v>8.1999999999999993</v>
      </c>
      <c r="H48">
        <f t="shared" si="0"/>
        <v>30244.9</v>
      </c>
      <c r="I48">
        <f t="shared" si="0"/>
        <v>425.8</v>
      </c>
      <c r="J48">
        <f t="shared" si="0"/>
        <v>494.3</v>
      </c>
      <c r="K48">
        <f t="shared" si="0"/>
        <v>325.3</v>
      </c>
      <c r="L48">
        <f t="shared" si="0"/>
        <v>39.799999999999997</v>
      </c>
      <c r="M48">
        <f t="shared" si="0"/>
        <v>461.12441416665115</v>
      </c>
      <c r="N48">
        <f t="shared" si="0"/>
        <v>78.475585833348831</v>
      </c>
      <c r="O48">
        <f t="shared" si="0"/>
        <v>153.5</v>
      </c>
      <c r="P48">
        <f t="shared" si="0"/>
        <v>5.8903742366555294</v>
      </c>
      <c r="Q48">
        <f t="shared" si="0"/>
        <v>2.9096257633444709</v>
      </c>
      <c r="R48">
        <f t="shared" si="0"/>
        <v>19.5</v>
      </c>
      <c r="S48">
        <f t="shared" si="0"/>
        <v>0</v>
      </c>
      <c r="T48">
        <f t="shared" si="0"/>
        <v>9.6999999999999993</v>
      </c>
      <c r="U48">
        <f t="shared" si="0"/>
        <v>7.4</v>
      </c>
      <c r="V48">
        <f t="shared" si="0"/>
        <v>6.9</v>
      </c>
      <c r="W48">
        <f t="shared" si="0"/>
        <v>6.8</v>
      </c>
      <c r="X48">
        <f t="shared" si="0"/>
        <v>25.1</v>
      </c>
      <c r="Y48">
        <f t="shared" si="0"/>
        <v>0.5</v>
      </c>
      <c r="Z48">
        <f t="shared" si="0"/>
        <v>132.5</v>
      </c>
      <c r="AA48">
        <f t="shared" si="0"/>
        <v>0</v>
      </c>
      <c r="AB48">
        <f t="shared" si="0"/>
        <v>0</v>
      </c>
      <c r="AC48">
        <f t="shared" si="0"/>
        <v>0</v>
      </c>
      <c r="AD48">
        <f t="shared" si="0"/>
        <v>177.3</v>
      </c>
      <c r="AE48">
        <f t="shared" si="0"/>
        <v>643.1</v>
      </c>
      <c r="AF48">
        <f t="shared" si="0"/>
        <v>45</v>
      </c>
      <c r="AG48">
        <f t="shared" si="0"/>
        <v>1104.2</v>
      </c>
      <c r="AH48">
        <f t="shared" si="0"/>
        <v>11.6</v>
      </c>
      <c r="AI48">
        <f t="shared" si="0"/>
        <v>0.9</v>
      </c>
      <c r="AJ48">
        <f t="shared" si="0"/>
        <v>0.9</v>
      </c>
      <c r="AK48">
        <f t="shared" si="0"/>
        <v>12.9</v>
      </c>
      <c r="AL48">
        <f t="shared" si="0"/>
        <v>38.1</v>
      </c>
      <c r="AM48">
        <f t="shared" si="0"/>
        <v>146</v>
      </c>
      <c r="AN48">
        <f t="shared" si="0"/>
        <v>329.5</v>
      </c>
      <c r="AO48">
        <f t="shared" si="0"/>
        <v>82.2</v>
      </c>
      <c r="AP48">
        <f t="shared" si="0"/>
        <v>98.1</v>
      </c>
      <c r="AQ48">
        <f t="shared" si="0"/>
        <v>59.3</v>
      </c>
      <c r="AR48">
        <f t="shared" si="0"/>
        <v>0</v>
      </c>
    </row>
    <row r="49" spans="1:44">
      <c r="A49" s="16" t="s">
        <v>560</v>
      </c>
      <c r="B49" t="s">
        <v>560</v>
      </c>
      <c r="C49">
        <f t="shared" ref="C49:R89" si="1">IFERROR(C4,0)</f>
        <v>18.872179928596402</v>
      </c>
      <c r="D49">
        <f t="shared" si="1"/>
        <v>0</v>
      </c>
      <c r="E49">
        <f t="shared" si="1"/>
        <v>110.86034922760915</v>
      </c>
      <c r="F49">
        <f t="shared" si="1"/>
        <v>7.110916196513311</v>
      </c>
      <c r="G49">
        <f t="shared" si="1"/>
        <v>89.603048062945845</v>
      </c>
      <c r="H49">
        <f t="shared" si="1"/>
        <v>41.694547714837903</v>
      </c>
      <c r="I49">
        <f t="shared" si="1"/>
        <v>3.1029939286503758</v>
      </c>
      <c r="J49">
        <f t="shared" si="1"/>
        <v>0</v>
      </c>
      <c r="K49">
        <f t="shared" si="1"/>
        <v>14.174180909303397</v>
      </c>
      <c r="L49">
        <f t="shared" si="1"/>
        <v>0</v>
      </c>
      <c r="M49">
        <f>IFERROR(M13,0)</f>
        <v>15040.150764087126</v>
      </c>
      <c r="N49">
        <f>IFERROR(N13,0)</f>
        <v>2540.549235912873</v>
      </c>
      <c r="O49">
        <f t="shared" si="1"/>
        <v>0</v>
      </c>
      <c r="P49">
        <f t="shared" si="1"/>
        <v>0</v>
      </c>
      <c r="Q49">
        <f t="shared" si="1"/>
        <v>0</v>
      </c>
      <c r="R49">
        <f t="shared" si="1"/>
        <v>0</v>
      </c>
      <c r="S49">
        <f t="shared" si="0"/>
        <v>153.9761351208563</v>
      </c>
      <c r="T49">
        <f t="shared" si="0"/>
        <v>0</v>
      </c>
      <c r="U49">
        <f t="shared" si="0"/>
        <v>0</v>
      </c>
      <c r="V49">
        <f t="shared" si="0"/>
        <v>0</v>
      </c>
      <c r="W49">
        <f t="shared" si="0"/>
        <v>5.126065532396729</v>
      </c>
      <c r="X49">
        <f t="shared" si="0"/>
        <v>0</v>
      </c>
      <c r="Y49">
        <f t="shared" si="0"/>
        <v>1.9043122970054276</v>
      </c>
      <c r="Z49">
        <f t="shared" si="0"/>
        <v>0</v>
      </c>
      <c r="AA49">
        <f t="shared" si="0"/>
        <v>627.03843601243</v>
      </c>
      <c r="AB49">
        <f t="shared" si="0"/>
        <v>2.892670970514549</v>
      </c>
      <c r="AC49">
        <f t="shared" si="0"/>
        <v>4.8379578881855935E-2</v>
      </c>
      <c r="AD49">
        <f t="shared" si="0"/>
        <v>0</v>
      </c>
      <c r="AE49">
        <f t="shared" si="0"/>
        <v>0</v>
      </c>
      <c r="AF49">
        <f t="shared" si="0"/>
        <v>104.04856514768667</v>
      </c>
      <c r="AG49">
        <f t="shared" si="0"/>
        <v>22.694919620391328</v>
      </c>
      <c r="AH49">
        <f t="shared" si="0"/>
        <v>1.4379614199698225</v>
      </c>
      <c r="AI49">
        <f t="shared" si="0"/>
        <v>2.1807912488782448</v>
      </c>
      <c r="AJ49">
        <f t="shared" si="0"/>
        <v>0.11683306211529969</v>
      </c>
      <c r="AK49">
        <f t="shared" si="0"/>
        <v>6.1450101124421188</v>
      </c>
      <c r="AL49">
        <f t="shared" si="0"/>
        <v>14.548302604149235</v>
      </c>
      <c r="AM49">
        <f t="shared" si="0"/>
        <v>0</v>
      </c>
      <c r="AN49">
        <f t="shared" si="0"/>
        <v>0</v>
      </c>
      <c r="AO49">
        <f t="shared" si="0"/>
        <v>9.3303223179694559</v>
      </c>
      <c r="AP49">
        <f t="shared" si="0"/>
        <v>17.604187182331149</v>
      </c>
      <c r="AQ49">
        <f t="shared" si="0"/>
        <v>0</v>
      </c>
      <c r="AR49">
        <f t="shared" si="0"/>
        <v>0</v>
      </c>
    </row>
    <row r="50" spans="1:44">
      <c r="A50" s="16" t="s">
        <v>561</v>
      </c>
      <c r="B50" t="s">
        <v>561</v>
      </c>
      <c r="C50">
        <f t="shared" si="1"/>
        <v>29.427820071403591</v>
      </c>
      <c r="D50">
        <f t="shared" si="0"/>
        <v>0</v>
      </c>
      <c r="E50">
        <f t="shared" si="0"/>
        <v>174.43965077239085</v>
      </c>
      <c r="F50">
        <f t="shared" si="0"/>
        <v>11.189083803486691</v>
      </c>
      <c r="G50">
        <f t="shared" si="0"/>
        <v>132.89695193705415</v>
      </c>
      <c r="H50">
        <f t="shared" si="0"/>
        <v>61.105452285162087</v>
      </c>
      <c r="I50">
        <f t="shared" si="0"/>
        <v>5.0970060713496235</v>
      </c>
      <c r="J50">
        <f t="shared" si="0"/>
        <v>0</v>
      </c>
      <c r="K50">
        <f t="shared" si="0"/>
        <v>22.325819090696601</v>
      </c>
      <c r="L50">
        <f t="shared" si="0"/>
        <v>0</v>
      </c>
      <c r="M50">
        <f>IFERROR(M14,0)</f>
        <v>0</v>
      </c>
      <c r="N50">
        <f>IFERROR(N14,0)</f>
        <v>0</v>
      </c>
      <c r="O50">
        <f t="shared" si="0"/>
        <v>0</v>
      </c>
      <c r="P50">
        <f t="shared" si="0"/>
        <v>0</v>
      </c>
      <c r="Q50">
        <f t="shared" si="0"/>
        <v>0</v>
      </c>
      <c r="R50">
        <f t="shared" si="0"/>
        <v>0</v>
      </c>
      <c r="S50">
        <f t="shared" si="0"/>
        <v>242.5238648791437</v>
      </c>
      <c r="T50">
        <f t="shared" si="0"/>
        <v>0</v>
      </c>
      <c r="U50">
        <f t="shared" si="0"/>
        <v>0</v>
      </c>
      <c r="V50">
        <f t="shared" si="0"/>
        <v>0</v>
      </c>
      <c r="W50">
        <f t="shared" si="0"/>
        <v>8.0739344676032694</v>
      </c>
      <c r="X50">
        <f t="shared" si="0"/>
        <v>0</v>
      </c>
      <c r="Y50">
        <f t="shared" si="0"/>
        <v>2.9956877029945734</v>
      </c>
      <c r="Z50">
        <f t="shared" si="0"/>
        <v>0</v>
      </c>
      <c r="AA50">
        <f t="shared" si="0"/>
        <v>986.4964553041176</v>
      </c>
      <c r="AB50">
        <f t="shared" si="0"/>
        <v>4.5504234284495393</v>
      </c>
      <c r="AC50">
        <f t="shared" si="0"/>
        <v>7.3634705606436021E-2</v>
      </c>
      <c r="AD50">
        <f t="shared" si="0"/>
        <v>0</v>
      </c>
      <c r="AE50">
        <f t="shared" si="0"/>
        <v>0</v>
      </c>
      <c r="AF50">
        <f t="shared" si="0"/>
        <v>163.75143485231334</v>
      </c>
      <c r="AG50">
        <f t="shared" si="0"/>
        <v>35.705080379608667</v>
      </c>
      <c r="AH50">
        <f t="shared" si="0"/>
        <v>2.2620385800301777</v>
      </c>
      <c r="AI50">
        <f t="shared" si="0"/>
        <v>3.3192087511217556</v>
      </c>
      <c r="AJ50">
        <f t="shared" si="0"/>
        <v>0.18316693788470031</v>
      </c>
      <c r="AK50">
        <f t="shared" si="0"/>
        <v>9.2549898875578815</v>
      </c>
      <c r="AL50">
        <f t="shared" si="0"/>
        <v>22.451697395850761</v>
      </c>
      <c r="AM50">
        <f t="shared" si="0"/>
        <v>0</v>
      </c>
      <c r="AN50">
        <f t="shared" si="0"/>
        <v>0</v>
      </c>
      <c r="AO50">
        <f t="shared" si="0"/>
        <v>14.569677682030543</v>
      </c>
      <c r="AP50">
        <f t="shared" si="0"/>
        <v>27.495812817668853</v>
      </c>
      <c r="AQ50">
        <f t="shared" si="0"/>
        <v>0</v>
      </c>
      <c r="AR50">
        <f t="shared" si="0"/>
        <v>0</v>
      </c>
    </row>
    <row r="51" spans="1:44">
      <c r="A51" t="s">
        <v>83</v>
      </c>
      <c r="B51" t="s">
        <v>572</v>
      </c>
      <c r="C51">
        <f t="shared" si="1"/>
        <v>56.1</v>
      </c>
      <c r="D51">
        <f t="shared" si="0"/>
        <v>19.8</v>
      </c>
      <c r="E51">
        <f t="shared" si="0"/>
        <v>0</v>
      </c>
      <c r="F51">
        <f t="shared" si="0"/>
        <v>613.29999999999995</v>
      </c>
      <c r="G51">
        <f t="shared" si="0"/>
        <v>59.5</v>
      </c>
      <c r="H51">
        <f t="shared" si="0"/>
        <v>40.700000000000003</v>
      </c>
      <c r="I51">
        <f t="shared" si="0"/>
        <v>6.9</v>
      </c>
      <c r="J51">
        <f t="shared" si="0"/>
        <v>2.6</v>
      </c>
      <c r="K51">
        <f t="shared" si="0"/>
        <v>46.4</v>
      </c>
      <c r="L51">
        <f t="shared" si="0"/>
        <v>970.2</v>
      </c>
      <c r="M51">
        <f t="shared" si="0"/>
        <v>655.99293676366949</v>
      </c>
      <c r="N51">
        <f t="shared" si="0"/>
        <v>110.30706323633051</v>
      </c>
      <c r="O51">
        <f t="shared" si="0"/>
        <v>13.4</v>
      </c>
      <c r="P51">
        <f t="shared" si="0"/>
        <v>1143.873763146149</v>
      </c>
      <c r="Q51">
        <f t="shared" si="0"/>
        <v>561.02623685385106</v>
      </c>
      <c r="R51">
        <f t="shared" si="0"/>
        <v>6761.2</v>
      </c>
      <c r="S51">
        <f t="shared" si="0"/>
        <v>0</v>
      </c>
      <c r="T51">
        <f t="shared" si="0"/>
        <v>235.1</v>
      </c>
      <c r="U51">
        <f t="shared" si="0"/>
        <v>38.700000000000003</v>
      </c>
      <c r="V51">
        <f t="shared" si="0"/>
        <v>64</v>
      </c>
      <c r="W51">
        <f t="shared" si="0"/>
        <v>45.8</v>
      </c>
      <c r="X51">
        <f t="shared" si="0"/>
        <v>55.1</v>
      </c>
      <c r="Y51">
        <f t="shared" si="0"/>
        <v>3.4</v>
      </c>
      <c r="Z51">
        <f t="shared" si="0"/>
        <v>145.9</v>
      </c>
      <c r="AA51">
        <f t="shared" si="0"/>
        <v>0</v>
      </c>
      <c r="AB51">
        <f t="shared" si="0"/>
        <v>0</v>
      </c>
      <c r="AC51">
        <f t="shared" si="0"/>
        <v>0</v>
      </c>
      <c r="AD51">
        <f t="shared" si="0"/>
        <v>1805.4</v>
      </c>
      <c r="AE51">
        <f t="shared" si="0"/>
        <v>47.5</v>
      </c>
      <c r="AF51">
        <f t="shared" si="0"/>
        <v>62.5</v>
      </c>
      <c r="AG51">
        <f t="shared" si="0"/>
        <v>4.5999999999999996</v>
      </c>
      <c r="AH51">
        <f t="shared" si="0"/>
        <v>0.5</v>
      </c>
      <c r="AI51">
        <f t="shared" si="0"/>
        <v>0.5</v>
      </c>
      <c r="AJ51">
        <f t="shared" si="0"/>
        <v>0.1</v>
      </c>
      <c r="AK51">
        <f t="shared" si="0"/>
        <v>3</v>
      </c>
      <c r="AL51">
        <f t="shared" si="0"/>
        <v>82.1</v>
      </c>
      <c r="AM51">
        <f t="shared" si="0"/>
        <v>13.9</v>
      </c>
      <c r="AN51">
        <f t="shared" si="0"/>
        <v>76.099999999999994</v>
      </c>
      <c r="AO51">
        <f t="shared" si="0"/>
        <v>3</v>
      </c>
      <c r="AP51">
        <f t="shared" si="0"/>
        <v>2.1</v>
      </c>
      <c r="AQ51">
        <f t="shared" si="0"/>
        <v>7.8</v>
      </c>
      <c r="AR51">
        <f t="shared" si="0"/>
        <v>0</v>
      </c>
    </row>
    <row r="52" spans="1:44">
      <c r="A52" t="s">
        <v>89</v>
      </c>
      <c r="C52">
        <f t="shared" si="1"/>
        <v>665.7</v>
      </c>
      <c r="D52">
        <f t="shared" si="0"/>
        <v>0</v>
      </c>
      <c r="E52">
        <f t="shared" si="0"/>
        <v>3004.0999999999995</v>
      </c>
      <c r="F52">
        <f t="shared" si="0"/>
        <v>870.4</v>
      </c>
      <c r="G52">
        <f t="shared" si="0"/>
        <v>2312.6999999999998</v>
      </c>
      <c r="H52">
        <f t="shared" si="0"/>
        <v>171.5</v>
      </c>
      <c r="I52">
        <f t="shared" si="0"/>
        <v>0.4</v>
      </c>
      <c r="J52">
        <f t="shared" si="0"/>
        <v>7.1</v>
      </c>
      <c r="K52">
        <f t="shared" si="0"/>
        <v>55.1</v>
      </c>
      <c r="L52">
        <f t="shared" si="0"/>
        <v>162.9</v>
      </c>
      <c r="M52">
        <f t="shared" si="0"/>
        <v>0</v>
      </c>
      <c r="N52">
        <f t="shared" si="0"/>
        <v>0</v>
      </c>
      <c r="O52">
        <f t="shared" si="0"/>
        <v>74.2</v>
      </c>
      <c r="P52">
        <f t="shared" si="0"/>
        <v>0</v>
      </c>
      <c r="Q52">
        <f t="shared" si="0"/>
        <v>0</v>
      </c>
      <c r="R52">
        <f t="shared" si="0"/>
        <v>0</v>
      </c>
      <c r="S52">
        <f t="shared" si="0"/>
        <v>26.3</v>
      </c>
      <c r="T52">
        <f t="shared" si="0"/>
        <v>3.9</v>
      </c>
      <c r="U52">
        <f t="shared" si="0"/>
        <v>1.1000000000000001</v>
      </c>
      <c r="V52">
        <f t="shared" si="0"/>
        <v>0.6</v>
      </c>
      <c r="W52">
        <f t="shared" si="0"/>
        <v>37.9</v>
      </c>
      <c r="X52">
        <f t="shared" si="0"/>
        <v>7.6</v>
      </c>
      <c r="Y52">
        <f t="shared" si="0"/>
        <v>1</v>
      </c>
      <c r="Z52">
        <f t="shared" si="0"/>
        <v>34</v>
      </c>
      <c r="AA52">
        <f t="shared" si="0"/>
        <v>399.82708418924705</v>
      </c>
      <c r="AB52">
        <f t="shared" si="0"/>
        <v>1.8425949759313913</v>
      </c>
      <c r="AC52">
        <f t="shared" si="0"/>
        <v>3.0320834821554021E-2</v>
      </c>
      <c r="AD52">
        <f t="shared" si="0"/>
        <v>1271</v>
      </c>
      <c r="AE52">
        <f t="shared" si="0"/>
        <v>8.8000000000000007</v>
      </c>
      <c r="AF52">
        <f t="shared" si="0"/>
        <v>54.6</v>
      </c>
      <c r="AG52">
        <f t="shared" si="0"/>
        <v>1.9</v>
      </c>
      <c r="AH52">
        <f t="shared" si="0"/>
        <v>0.4</v>
      </c>
      <c r="AI52">
        <f t="shared" si="0"/>
        <v>0.7</v>
      </c>
      <c r="AJ52">
        <f t="shared" si="0"/>
        <v>0.1</v>
      </c>
      <c r="AK52">
        <f t="shared" si="0"/>
        <v>5.3</v>
      </c>
      <c r="AL52">
        <f t="shared" si="0"/>
        <v>4.0999999999999996</v>
      </c>
      <c r="AM52">
        <f t="shared" si="0"/>
        <v>30.8</v>
      </c>
      <c r="AN52">
        <f t="shared" si="0"/>
        <v>174.3</v>
      </c>
      <c r="AO52">
        <f t="shared" si="0"/>
        <v>32.200000000000003</v>
      </c>
      <c r="AP52">
        <f t="shared" si="0"/>
        <v>2.9</v>
      </c>
      <c r="AQ52">
        <f t="shared" si="0"/>
        <v>1.4</v>
      </c>
      <c r="AR52">
        <f t="shared" si="0"/>
        <v>0</v>
      </c>
    </row>
    <row r="53" spans="1:44">
      <c r="A53" t="s">
        <v>93</v>
      </c>
      <c r="B53" t="s">
        <v>573</v>
      </c>
      <c r="C53">
        <f t="shared" si="1"/>
        <v>3366</v>
      </c>
      <c r="D53">
        <f t="shared" si="0"/>
        <v>6.5999999999999988</v>
      </c>
      <c r="E53">
        <f t="shared" si="0"/>
        <v>0</v>
      </c>
      <c r="F53">
        <f t="shared" si="0"/>
        <v>12.3</v>
      </c>
      <c r="G53">
        <f t="shared" si="0"/>
        <v>7.3</v>
      </c>
      <c r="H53">
        <f t="shared" si="0"/>
        <v>14358.9</v>
      </c>
      <c r="I53">
        <f t="shared" si="0"/>
        <v>395.2</v>
      </c>
      <c r="J53">
        <f t="shared" si="0"/>
        <v>12.6</v>
      </c>
      <c r="K53">
        <f t="shared" si="0"/>
        <v>106.7</v>
      </c>
      <c r="L53">
        <f t="shared" si="0"/>
        <v>105.9</v>
      </c>
      <c r="M53">
        <f t="shared" si="0"/>
        <v>956.071726920571</v>
      </c>
      <c r="N53">
        <f t="shared" si="0"/>
        <v>161.32827307942904</v>
      </c>
      <c r="O53">
        <f t="shared" si="0"/>
        <v>103.5</v>
      </c>
      <c r="P53">
        <f t="shared" si="0"/>
        <v>33.895490588665936</v>
      </c>
      <c r="Q53">
        <f t="shared" si="0"/>
        <v>16.604509411334057</v>
      </c>
      <c r="R53">
        <f t="shared" si="0"/>
        <v>48.5</v>
      </c>
      <c r="S53">
        <f t="shared" si="0"/>
        <v>0</v>
      </c>
      <c r="T53">
        <f t="shared" si="0"/>
        <v>32.799999999999997</v>
      </c>
      <c r="U53">
        <f t="shared" si="0"/>
        <v>72.8</v>
      </c>
      <c r="V53">
        <f t="shared" si="0"/>
        <v>34.299999999999997</v>
      </c>
      <c r="W53">
        <f t="shared" si="0"/>
        <v>26.2</v>
      </c>
      <c r="X53">
        <f t="shared" si="0"/>
        <v>168.3</v>
      </c>
      <c r="Y53">
        <f t="shared" si="0"/>
        <v>15.6</v>
      </c>
      <c r="Z53">
        <f t="shared" si="0"/>
        <v>60.8</v>
      </c>
      <c r="AA53">
        <f t="shared" si="0"/>
        <v>0</v>
      </c>
      <c r="AB53">
        <f t="shared" si="0"/>
        <v>0</v>
      </c>
      <c r="AC53">
        <f t="shared" si="0"/>
        <v>0</v>
      </c>
      <c r="AD53">
        <f t="shared" si="0"/>
        <v>177.2</v>
      </c>
      <c r="AE53">
        <f t="shared" si="0"/>
        <v>747.3</v>
      </c>
      <c r="AF53">
        <f t="shared" si="0"/>
        <v>106.7</v>
      </c>
      <c r="AG53">
        <f t="shared" si="0"/>
        <v>3483.3</v>
      </c>
      <c r="AH53">
        <f t="shared" si="0"/>
        <v>25.6</v>
      </c>
      <c r="AI53">
        <f t="shared" si="0"/>
        <v>9.9</v>
      </c>
      <c r="AJ53">
        <f t="shared" si="0"/>
        <v>2.9</v>
      </c>
      <c r="AK53">
        <f t="shared" si="0"/>
        <v>41.8</v>
      </c>
      <c r="AL53">
        <f t="shared" si="0"/>
        <v>53</v>
      </c>
      <c r="AM53">
        <f t="shared" si="0"/>
        <v>144.5</v>
      </c>
      <c r="AN53">
        <f t="shared" si="0"/>
        <v>711.9</v>
      </c>
      <c r="AO53">
        <f t="shared" si="0"/>
        <v>192.6</v>
      </c>
      <c r="AP53">
        <f t="shared" si="0"/>
        <v>526.4</v>
      </c>
      <c r="AQ53">
        <f t="shared" si="0"/>
        <v>184.9</v>
      </c>
      <c r="AR53">
        <f t="shared" si="0"/>
        <v>0</v>
      </c>
    </row>
    <row r="54" spans="1:44">
      <c r="A54" t="s">
        <v>101</v>
      </c>
      <c r="B54" t="s">
        <v>574</v>
      </c>
      <c r="C54">
        <f t="shared" si="1"/>
        <v>99.8</v>
      </c>
      <c r="D54">
        <f t="shared" si="0"/>
        <v>0</v>
      </c>
      <c r="E54">
        <f t="shared" si="0"/>
        <v>19</v>
      </c>
      <c r="F54">
        <f t="shared" si="0"/>
        <v>29.3</v>
      </c>
      <c r="G54">
        <f t="shared" si="0"/>
        <v>23.5</v>
      </c>
      <c r="H54">
        <f t="shared" si="0"/>
        <v>121.2</v>
      </c>
      <c r="I54">
        <f t="shared" si="0"/>
        <v>5021</v>
      </c>
      <c r="J54">
        <f t="shared" si="0"/>
        <v>20.399999999999999</v>
      </c>
      <c r="K54">
        <f t="shared" si="0"/>
        <v>131.4</v>
      </c>
      <c r="L54">
        <f t="shared" si="0"/>
        <v>35.700000000000003</v>
      </c>
      <c r="M54">
        <f t="shared" si="0"/>
        <v>0</v>
      </c>
      <c r="N54">
        <f t="shared" si="0"/>
        <v>0</v>
      </c>
      <c r="O54">
        <f t="shared" si="0"/>
        <v>246.3</v>
      </c>
      <c r="P54">
        <f t="shared" si="0"/>
        <v>0</v>
      </c>
      <c r="Q54">
        <f t="shared" si="0"/>
        <v>0</v>
      </c>
      <c r="R54">
        <f t="shared" si="0"/>
        <v>0</v>
      </c>
      <c r="S54">
        <f t="shared" si="0"/>
        <v>20.2</v>
      </c>
      <c r="T54">
        <f t="shared" si="0"/>
        <v>53.5</v>
      </c>
      <c r="U54">
        <f t="shared" si="0"/>
        <v>126.2</v>
      </c>
      <c r="V54">
        <f t="shared" si="0"/>
        <v>52.9</v>
      </c>
      <c r="W54">
        <f t="shared" si="0"/>
        <v>45.1</v>
      </c>
      <c r="X54">
        <f t="shared" si="0"/>
        <v>1292.0999999999999</v>
      </c>
      <c r="Y54">
        <f t="shared" si="0"/>
        <v>51.2</v>
      </c>
      <c r="Z54">
        <f t="shared" si="0"/>
        <v>815</v>
      </c>
      <c r="AA54">
        <f t="shared" si="0"/>
        <v>40.708962624220099</v>
      </c>
      <c r="AB54">
        <f t="shared" ref="D54:AR60" si="2">IFERROR(AB9,0)</f>
        <v>0.18787743924308531</v>
      </c>
      <c r="AC54">
        <f t="shared" si="2"/>
        <v>3.1599365368114459E-3</v>
      </c>
      <c r="AD54">
        <f t="shared" si="2"/>
        <v>284.39999999999998</v>
      </c>
      <c r="AE54">
        <f t="shared" si="2"/>
        <v>512.79999999999995</v>
      </c>
      <c r="AF54">
        <f t="shared" si="2"/>
        <v>200.4</v>
      </c>
      <c r="AG54">
        <f t="shared" si="2"/>
        <v>217.5</v>
      </c>
      <c r="AH54">
        <f t="shared" si="2"/>
        <v>67.599999999999994</v>
      </c>
      <c r="AI54">
        <f t="shared" si="2"/>
        <v>12.1</v>
      </c>
      <c r="AJ54">
        <f t="shared" si="2"/>
        <v>3</v>
      </c>
      <c r="AK54">
        <f t="shared" si="2"/>
        <v>124.3</v>
      </c>
      <c r="AL54">
        <f t="shared" si="2"/>
        <v>25.6</v>
      </c>
      <c r="AM54">
        <f t="shared" si="2"/>
        <v>214.4</v>
      </c>
      <c r="AN54">
        <f t="shared" si="2"/>
        <v>467.1</v>
      </c>
      <c r="AO54">
        <f t="shared" si="2"/>
        <v>65.7</v>
      </c>
      <c r="AP54">
        <f t="shared" si="2"/>
        <v>376.4</v>
      </c>
      <c r="AQ54">
        <f t="shared" si="2"/>
        <v>141.4</v>
      </c>
      <c r="AR54">
        <f t="shared" si="2"/>
        <v>0</v>
      </c>
    </row>
    <row r="55" spans="1:44">
      <c r="A55" t="s">
        <v>104</v>
      </c>
      <c r="B55" t="s">
        <v>575</v>
      </c>
      <c r="C55">
        <f t="shared" si="1"/>
        <v>39.9</v>
      </c>
      <c r="D55">
        <f t="shared" si="2"/>
        <v>12.1</v>
      </c>
      <c r="E55">
        <f t="shared" si="2"/>
        <v>0</v>
      </c>
      <c r="F55">
        <f t="shared" si="2"/>
        <v>30</v>
      </c>
      <c r="G55">
        <f t="shared" si="2"/>
        <v>8.6</v>
      </c>
      <c r="H55">
        <f t="shared" si="2"/>
        <v>65.2</v>
      </c>
      <c r="I55">
        <f t="shared" si="2"/>
        <v>20</v>
      </c>
      <c r="J55">
        <f t="shared" si="2"/>
        <v>586.70000000000005</v>
      </c>
      <c r="K55">
        <f t="shared" si="2"/>
        <v>124.3</v>
      </c>
      <c r="L55">
        <f t="shared" si="2"/>
        <v>15</v>
      </c>
      <c r="M55">
        <f t="shared" si="2"/>
        <v>54.089708806862596</v>
      </c>
      <c r="N55">
        <f t="shared" si="2"/>
        <v>9.1102911931374067</v>
      </c>
      <c r="O55">
        <f t="shared" si="2"/>
        <v>32</v>
      </c>
      <c r="P55">
        <f t="shared" si="2"/>
        <v>44.385278755680488</v>
      </c>
      <c r="Q55">
        <f t="shared" si="2"/>
        <v>21.714721244319506</v>
      </c>
      <c r="R55">
        <f t="shared" si="2"/>
        <v>9.9</v>
      </c>
      <c r="S55">
        <f t="shared" si="2"/>
        <v>0</v>
      </c>
      <c r="T55">
        <f t="shared" si="2"/>
        <v>60</v>
      </c>
      <c r="U55">
        <f t="shared" si="2"/>
        <v>55.9</v>
      </c>
      <c r="V55">
        <f t="shared" si="2"/>
        <v>29.4</v>
      </c>
      <c r="W55">
        <f t="shared" si="2"/>
        <v>31.2</v>
      </c>
      <c r="X55">
        <f t="shared" si="2"/>
        <v>320.5</v>
      </c>
      <c r="Y55">
        <f t="shared" si="2"/>
        <v>15</v>
      </c>
      <c r="Z55">
        <f t="shared" si="2"/>
        <v>1225</v>
      </c>
      <c r="AA55">
        <f t="shared" si="2"/>
        <v>0</v>
      </c>
      <c r="AB55">
        <f t="shared" si="2"/>
        <v>0</v>
      </c>
      <c r="AC55">
        <f t="shared" si="2"/>
        <v>0</v>
      </c>
      <c r="AD55">
        <f t="shared" si="2"/>
        <v>1711.9</v>
      </c>
      <c r="AE55">
        <f t="shared" si="2"/>
        <v>107.4</v>
      </c>
      <c r="AF55">
        <f t="shared" si="2"/>
        <v>50.5</v>
      </c>
      <c r="AG55">
        <f t="shared" si="2"/>
        <v>25.2</v>
      </c>
      <c r="AH55">
        <f t="shared" si="2"/>
        <v>16.5</v>
      </c>
      <c r="AI55">
        <f t="shared" si="2"/>
        <v>3.8</v>
      </c>
      <c r="AJ55">
        <f t="shared" si="2"/>
        <v>1.3</v>
      </c>
      <c r="AK55">
        <f t="shared" si="2"/>
        <v>9.9</v>
      </c>
      <c r="AL55">
        <f t="shared" si="2"/>
        <v>339.5</v>
      </c>
      <c r="AM55">
        <f t="shared" si="2"/>
        <v>50.1</v>
      </c>
      <c r="AN55">
        <f t="shared" si="2"/>
        <v>37.700000000000003</v>
      </c>
      <c r="AO55">
        <f t="shared" si="2"/>
        <v>18.600000000000001</v>
      </c>
      <c r="AP55">
        <f t="shared" si="2"/>
        <v>7.6</v>
      </c>
      <c r="AQ55">
        <f t="shared" si="2"/>
        <v>34.799999999999997</v>
      </c>
      <c r="AR55">
        <f t="shared" si="2"/>
        <v>0</v>
      </c>
    </row>
    <row r="56" spans="1:44">
      <c r="A56" t="s">
        <v>108</v>
      </c>
      <c r="B56" t="s">
        <v>576</v>
      </c>
      <c r="C56">
        <f t="shared" si="1"/>
        <v>95.1</v>
      </c>
      <c r="D56">
        <f t="shared" si="2"/>
        <v>0</v>
      </c>
      <c r="E56">
        <f t="shared" si="2"/>
        <v>12.6</v>
      </c>
      <c r="F56">
        <f t="shared" si="2"/>
        <v>39.6</v>
      </c>
      <c r="G56">
        <f t="shared" si="2"/>
        <v>11.6</v>
      </c>
      <c r="H56">
        <f t="shared" si="2"/>
        <v>1611</v>
      </c>
      <c r="I56">
        <f t="shared" si="2"/>
        <v>372.5</v>
      </c>
      <c r="J56">
        <f t="shared" si="2"/>
        <v>61.1</v>
      </c>
      <c r="K56">
        <f t="shared" si="2"/>
        <v>4351.7</v>
      </c>
      <c r="L56">
        <f t="shared" si="2"/>
        <v>77.8</v>
      </c>
      <c r="M56">
        <f t="shared" si="2"/>
        <v>0</v>
      </c>
      <c r="N56">
        <f t="shared" si="2"/>
        <v>0</v>
      </c>
      <c r="O56">
        <f t="shared" si="2"/>
        <v>237.2</v>
      </c>
      <c r="P56">
        <f t="shared" si="2"/>
        <v>0</v>
      </c>
      <c r="Q56">
        <f t="shared" si="2"/>
        <v>0</v>
      </c>
      <c r="R56">
        <f t="shared" si="2"/>
        <v>0</v>
      </c>
      <c r="S56">
        <f t="shared" si="2"/>
        <v>62.6</v>
      </c>
      <c r="T56">
        <f t="shared" si="2"/>
        <v>120.9</v>
      </c>
      <c r="U56">
        <f t="shared" si="2"/>
        <v>367.2</v>
      </c>
      <c r="V56">
        <f t="shared" si="2"/>
        <v>155</v>
      </c>
      <c r="W56">
        <f t="shared" si="2"/>
        <v>112.1</v>
      </c>
      <c r="X56">
        <f t="shared" si="2"/>
        <v>726.8</v>
      </c>
      <c r="Y56">
        <f t="shared" si="2"/>
        <v>46</v>
      </c>
      <c r="Z56">
        <f t="shared" si="2"/>
        <v>356.7</v>
      </c>
      <c r="AA56">
        <f t="shared" si="2"/>
        <v>75.147764738104101</v>
      </c>
      <c r="AB56">
        <f t="shared" si="2"/>
        <v>0.34651322598757572</v>
      </c>
      <c r="AC56">
        <f t="shared" si="2"/>
        <v>5.7220359083342952E-3</v>
      </c>
      <c r="AD56">
        <f t="shared" si="2"/>
        <v>271.7</v>
      </c>
      <c r="AE56">
        <f t="shared" si="2"/>
        <v>1072</v>
      </c>
      <c r="AF56">
        <f t="shared" si="2"/>
        <v>323.60000000000002</v>
      </c>
      <c r="AG56">
        <f t="shared" si="2"/>
        <v>280.5</v>
      </c>
      <c r="AH56">
        <f t="shared" si="2"/>
        <v>466.3</v>
      </c>
      <c r="AI56">
        <f t="shared" si="2"/>
        <v>102</v>
      </c>
      <c r="AJ56">
        <f t="shared" si="2"/>
        <v>37</v>
      </c>
      <c r="AK56">
        <f t="shared" si="2"/>
        <v>798.1</v>
      </c>
      <c r="AL56">
        <f t="shared" si="2"/>
        <v>162.69999999999999</v>
      </c>
      <c r="AM56">
        <f t="shared" si="2"/>
        <v>592.70000000000005</v>
      </c>
      <c r="AN56">
        <f t="shared" si="2"/>
        <v>799.2</v>
      </c>
      <c r="AO56">
        <f t="shared" si="2"/>
        <v>381.5</v>
      </c>
      <c r="AP56">
        <f t="shared" si="2"/>
        <v>288.60000000000002</v>
      </c>
      <c r="AQ56">
        <f t="shared" si="2"/>
        <v>202.7</v>
      </c>
      <c r="AR56">
        <f t="shared" si="2"/>
        <v>0</v>
      </c>
    </row>
    <row r="57" spans="1:44">
      <c r="A57" t="s">
        <v>112</v>
      </c>
      <c r="B57" t="s">
        <v>577</v>
      </c>
      <c r="C57">
        <f t="shared" si="1"/>
        <v>1384.2</v>
      </c>
      <c r="D57">
        <f t="shared" si="2"/>
        <v>308.8</v>
      </c>
      <c r="E57">
        <f t="shared" si="2"/>
        <v>0</v>
      </c>
      <c r="F57">
        <f t="shared" si="2"/>
        <v>659.8</v>
      </c>
      <c r="G57">
        <f t="shared" si="2"/>
        <v>340.1</v>
      </c>
      <c r="H57">
        <f t="shared" si="2"/>
        <v>777.3</v>
      </c>
      <c r="I57">
        <f t="shared" si="2"/>
        <v>152.9</v>
      </c>
      <c r="J57">
        <f t="shared" si="2"/>
        <v>62.7</v>
      </c>
      <c r="K57">
        <f t="shared" si="2"/>
        <v>195.6</v>
      </c>
      <c r="L57">
        <f t="shared" si="2"/>
        <v>5785.3</v>
      </c>
      <c r="M57">
        <f t="shared" si="2"/>
        <v>2346.4372741027132</v>
      </c>
      <c r="N57">
        <f t="shared" si="2"/>
        <v>396.36272589728725</v>
      </c>
      <c r="O57">
        <f t="shared" si="2"/>
        <v>202.3</v>
      </c>
      <c r="P57">
        <f t="shared" si="2"/>
        <v>527.01833097373844</v>
      </c>
      <c r="Q57">
        <f t="shared" si="2"/>
        <v>258.38166902626148</v>
      </c>
      <c r="R57">
        <f t="shared" si="2"/>
        <v>1021.3</v>
      </c>
      <c r="S57">
        <f t="shared" si="2"/>
        <v>0</v>
      </c>
      <c r="T57">
        <f t="shared" si="2"/>
        <v>220.1</v>
      </c>
      <c r="U57">
        <f t="shared" si="2"/>
        <v>258.10000000000002</v>
      </c>
      <c r="V57">
        <f t="shared" si="2"/>
        <v>172.3</v>
      </c>
      <c r="W57">
        <f t="shared" si="2"/>
        <v>155.69999999999999</v>
      </c>
      <c r="X57">
        <f t="shared" si="2"/>
        <v>750</v>
      </c>
      <c r="Y57">
        <f t="shared" si="2"/>
        <v>163.1</v>
      </c>
      <c r="Z57">
        <f t="shared" si="2"/>
        <v>272.2</v>
      </c>
      <c r="AA57">
        <f t="shared" si="2"/>
        <v>0</v>
      </c>
      <c r="AB57">
        <f t="shared" si="2"/>
        <v>0</v>
      </c>
      <c r="AC57">
        <f t="shared" si="2"/>
        <v>0</v>
      </c>
      <c r="AD57">
        <f t="shared" si="2"/>
        <v>2124.1</v>
      </c>
      <c r="AE57">
        <f t="shared" si="2"/>
        <v>1619</v>
      </c>
      <c r="AF57">
        <f t="shared" si="2"/>
        <v>15421.1</v>
      </c>
      <c r="AG57">
        <f t="shared" si="2"/>
        <v>277.8</v>
      </c>
      <c r="AH57">
        <f t="shared" si="2"/>
        <v>81.900000000000006</v>
      </c>
      <c r="AI57">
        <f t="shared" si="2"/>
        <v>109.4</v>
      </c>
      <c r="AJ57">
        <f t="shared" si="2"/>
        <v>24.5</v>
      </c>
      <c r="AK57">
        <f t="shared" si="2"/>
        <v>579</v>
      </c>
      <c r="AL57">
        <f t="shared" si="2"/>
        <v>439.3</v>
      </c>
      <c r="AM57">
        <f t="shared" si="2"/>
        <v>660.5</v>
      </c>
      <c r="AN57">
        <f t="shared" si="2"/>
        <v>1496.9</v>
      </c>
      <c r="AO57">
        <f t="shared" si="2"/>
        <v>250.9</v>
      </c>
      <c r="AP57">
        <f t="shared" si="2"/>
        <v>362.8</v>
      </c>
      <c r="AQ57">
        <f t="shared" si="2"/>
        <v>233.6</v>
      </c>
      <c r="AR57">
        <f t="shared" si="2"/>
        <v>0</v>
      </c>
    </row>
    <row r="58" spans="1:44">
      <c r="A58" s="16" t="s">
        <v>562</v>
      </c>
      <c r="B58" t="s">
        <v>562</v>
      </c>
      <c r="C58">
        <f t="shared" si="1"/>
        <v>0</v>
      </c>
      <c r="D58">
        <f t="shared" si="2"/>
        <v>189.61854997038708</v>
      </c>
      <c r="E58">
        <f t="shared" si="2"/>
        <v>0</v>
      </c>
      <c r="F58">
        <f t="shared" si="2"/>
        <v>0</v>
      </c>
      <c r="G58">
        <f t="shared" si="2"/>
        <v>0</v>
      </c>
      <c r="H58">
        <f t="shared" si="2"/>
        <v>0</v>
      </c>
      <c r="I58">
        <f t="shared" si="2"/>
        <v>0</v>
      </c>
      <c r="J58">
        <f t="shared" si="2"/>
        <v>242.6</v>
      </c>
      <c r="K58">
        <f t="shared" si="2"/>
        <v>0</v>
      </c>
      <c r="L58">
        <f t="shared" si="2"/>
        <v>3280.1</v>
      </c>
      <c r="M58">
        <f>IFERROR(#REF!,0)</f>
        <v>0</v>
      </c>
      <c r="N58">
        <f>IFERROR(#REF!,0)</f>
        <v>0</v>
      </c>
      <c r="O58">
        <f t="shared" si="2"/>
        <v>5481.4</v>
      </c>
      <c r="P58">
        <f t="shared" si="2"/>
        <v>778.62203817487023</v>
      </c>
      <c r="Q58">
        <f t="shared" si="2"/>
        <v>381.67796182512978</v>
      </c>
      <c r="R58">
        <f t="shared" si="2"/>
        <v>1334.6206877852148</v>
      </c>
      <c r="S58">
        <f t="shared" si="2"/>
        <v>0</v>
      </c>
      <c r="T58">
        <f t="shared" si="2"/>
        <v>762.6</v>
      </c>
      <c r="U58">
        <f t="shared" si="2"/>
        <v>1826.0000000000002</v>
      </c>
      <c r="V58">
        <f t="shared" si="2"/>
        <v>932.7</v>
      </c>
      <c r="W58">
        <f t="shared" si="2"/>
        <v>0</v>
      </c>
      <c r="X58">
        <f t="shared" si="2"/>
        <v>3417.9</v>
      </c>
      <c r="Y58">
        <f t="shared" si="2"/>
        <v>0</v>
      </c>
      <c r="Z58">
        <f t="shared" si="2"/>
        <v>1145.7</v>
      </c>
      <c r="AA58">
        <f t="shared" si="2"/>
        <v>0</v>
      </c>
      <c r="AB58">
        <f t="shared" si="2"/>
        <v>0</v>
      </c>
      <c r="AC58">
        <f t="shared" si="2"/>
        <v>0</v>
      </c>
      <c r="AD58">
        <f t="shared" si="2"/>
        <v>1802.3</v>
      </c>
      <c r="AE58">
        <f t="shared" si="2"/>
        <v>714.3</v>
      </c>
      <c r="AF58">
        <f t="shared" si="2"/>
        <v>0</v>
      </c>
      <c r="AG58">
        <f t="shared" si="2"/>
        <v>0</v>
      </c>
      <c r="AH58">
        <f t="shared" si="2"/>
        <v>0</v>
      </c>
      <c r="AI58">
        <f t="shared" si="2"/>
        <v>0</v>
      </c>
      <c r="AJ58">
        <f t="shared" si="2"/>
        <v>0</v>
      </c>
      <c r="AK58">
        <f t="shared" si="2"/>
        <v>0</v>
      </c>
      <c r="AL58">
        <f t="shared" si="2"/>
        <v>0</v>
      </c>
      <c r="AM58">
        <f t="shared" si="2"/>
        <v>548.9</v>
      </c>
      <c r="AN58">
        <f t="shared" si="2"/>
        <v>603.79999999999995</v>
      </c>
      <c r="AO58">
        <f t="shared" si="2"/>
        <v>0</v>
      </c>
      <c r="AP58">
        <f t="shared" si="2"/>
        <v>0</v>
      </c>
      <c r="AQ58">
        <f t="shared" si="2"/>
        <v>425.3</v>
      </c>
      <c r="AR58">
        <f t="shared" si="2"/>
        <v>0</v>
      </c>
    </row>
    <row r="59" spans="1:44">
      <c r="A59" s="16" t="s">
        <v>563</v>
      </c>
      <c r="B59" t="s">
        <v>562</v>
      </c>
      <c r="C59">
        <f t="shared" si="1"/>
        <v>2698.2</v>
      </c>
      <c r="D59">
        <f t="shared" si="2"/>
        <v>0</v>
      </c>
      <c r="E59">
        <f t="shared" si="2"/>
        <v>32.581450029612917</v>
      </c>
      <c r="F59">
        <f t="shared" si="2"/>
        <v>415</v>
      </c>
      <c r="G59">
        <f t="shared" si="2"/>
        <v>159.5</v>
      </c>
      <c r="H59">
        <f t="shared" si="2"/>
        <v>1414.0999999999997</v>
      </c>
      <c r="I59">
        <f t="shared" si="2"/>
        <v>1437.5</v>
      </c>
      <c r="J59">
        <f t="shared" si="2"/>
        <v>0</v>
      </c>
      <c r="K59">
        <f t="shared" si="2"/>
        <v>1264.4000000000001</v>
      </c>
      <c r="L59">
        <f t="shared" si="2"/>
        <v>0</v>
      </c>
      <c r="M59">
        <f>IFERROR(#REF!,0)</f>
        <v>0</v>
      </c>
      <c r="N59">
        <f>IFERROR(#REF!,0)</f>
        <v>0</v>
      </c>
      <c r="O59">
        <f t="shared" si="2"/>
        <v>0</v>
      </c>
      <c r="P59">
        <f t="shared" si="2"/>
        <v>0</v>
      </c>
      <c r="Q59">
        <f t="shared" si="2"/>
        <v>0</v>
      </c>
      <c r="R59">
        <f t="shared" si="2"/>
        <v>0</v>
      </c>
      <c r="S59">
        <f t="shared" si="2"/>
        <v>17.479312214785022</v>
      </c>
      <c r="T59">
        <f t="shared" si="2"/>
        <v>0</v>
      </c>
      <c r="U59">
        <f t="shared" si="2"/>
        <v>0</v>
      </c>
      <c r="V59">
        <f t="shared" si="2"/>
        <v>0</v>
      </c>
      <c r="W59">
        <f t="shared" si="2"/>
        <v>424.6</v>
      </c>
      <c r="X59">
        <f t="shared" si="2"/>
        <v>0</v>
      </c>
      <c r="Y59">
        <f t="shared" si="2"/>
        <v>296.10000000000002</v>
      </c>
      <c r="Z59">
        <f t="shared" si="2"/>
        <v>0</v>
      </c>
      <c r="AA59">
        <f t="shared" si="2"/>
        <v>481.83179748257868</v>
      </c>
      <c r="AB59">
        <f t="shared" si="2"/>
        <v>2.2298581265120068</v>
      </c>
      <c r="AC59">
        <f t="shared" si="2"/>
        <v>3.8344390909398861E-2</v>
      </c>
      <c r="AD59">
        <f t="shared" si="2"/>
        <v>0</v>
      </c>
      <c r="AE59">
        <f t="shared" si="2"/>
        <v>0</v>
      </c>
      <c r="AF59">
        <f t="shared" si="2"/>
        <v>745.4</v>
      </c>
      <c r="AG59">
        <f t="shared" si="2"/>
        <v>229.2</v>
      </c>
      <c r="AH59">
        <f t="shared" si="2"/>
        <v>143</v>
      </c>
      <c r="AI59">
        <f t="shared" si="2"/>
        <v>31.8</v>
      </c>
      <c r="AJ59">
        <f t="shared" si="2"/>
        <v>8.6</v>
      </c>
      <c r="AK59">
        <f t="shared" si="2"/>
        <v>146.1</v>
      </c>
      <c r="AL59">
        <f t="shared" si="2"/>
        <v>554.4</v>
      </c>
      <c r="AM59">
        <f t="shared" si="2"/>
        <v>0</v>
      </c>
      <c r="AN59">
        <f t="shared" si="2"/>
        <v>0</v>
      </c>
      <c r="AO59">
        <f t="shared" si="2"/>
        <v>240.3</v>
      </c>
      <c r="AP59">
        <f t="shared" si="2"/>
        <v>2521.5</v>
      </c>
      <c r="AQ59">
        <f t="shared" si="2"/>
        <v>0</v>
      </c>
      <c r="AR59">
        <f t="shared" si="2"/>
        <v>0</v>
      </c>
    </row>
    <row r="60" spans="1:44">
      <c r="A60" t="s">
        <v>129</v>
      </c>
      <c r="B60" t="s">
        <v>578</v>
      </c>
      <c r="C60">
        <f t="shared" si="1"/>
        <v>164.5</v>
      </c>
      <c r="D60">
        <f t="shared" si="2"/>
        <v>0</v>
      </c>
      <c r="E60">
        <f t="shared" si="2"/>
        <v>77</v>
      </c>
      <c r="F60">
        <f t="shared" si="2"/>
        <v>139.9</v>
      </c>
      <c r="G60">
        <f t="shared" si="2"/>
        <v>73.7</v>
      </c>
      <c r="H60">
        <f t="shared" si="2"/>
        <v>1869.2</v>
      </c>
      <c r="I60">
        <f t="shared" si="2"/>
        <v>399.1</v>
      </c>
      <c r="J60">
        <f t="shared" si="2"/>
        <v>56.9</v>
      </c>
      <c r="K60">
        <f t="shared" si="2"/>
        <v>289</v>
      </c>
      <c r="L60">
        <f t="shared" si="2"/>
        <v>152.1</v>
      </c>
      <c r="M60">
        <f t="shared" si="2"/>
        <v>0</v>
      </c>
      <c r="N60">
        <f t="shared" si="2"/>
        <v>0</v>
      </c>
      <c r="O60">
        <f t="shared" si="2"/>
        <v>1899.1</v>
      </c>
      <c r="P60">
        <f t="shared" si="2"/>
        <v>0</v>
      </c>
      <c r="Q60">
        <f t="shared" si="2"/>
        <v>0</v>
      </c>
      <c r="R60">
        <f t="shared" si="2"/>
        <v>0</v>
      </c>
      <c r="S60">
        <f t="shared" si="2"/>
        <v>229</v>
      </c>
      <c r="T60">
        <f t="shared" si="2"/>
        <v>362.7</v>
      </c>
      <c r="U60">
        <f t="shared" si="2"/>
        <v>1474.7</v>
      </c>
      <c r="V60">
        <f t="shared" si="2"/>
        <v>740.7</v>
      </c>
      <c r="W60">
        <f t="shared" si="2"/>
        <v>535.9</v>
      </c>
      <c r="X60">
        <f t="shared" si="2"/>
        <v>6469.1</v>
      </c>
      <c r="Y60">
        <f t="shared" si="2"/>
        <v>361.6</v>
      </c>
      <c r="Z60">
        <f t="shared" si="2"/>
        <v>811.8</v>
      </c>
      <c r="AA60">
        <f t="shared" si="2"/>
        <v>121.62934146255122</v>
      </c>
      <c r="AB60">
        <f t="shared" si="2"/>
        <v>0.56128870042283541</v>
      </c>
      <c r="AC60">
        <f t="shared" si="2"/>
        <v>9.3698370259206899E-3</v>
      </c>
      <c r="AD60">
        <f t="shared" si="2"/>
        <v>2479.8000000000002</v>
      </c>
      <c r="AE60">
        <f t="shared" si="2"/>
        <v>975</v>
      </c>
      <c r="AF60">
        <f t="shared" si="2"/>
        <v>1247.5999999999999</v>
      </c>
      <c r="AG60">
        <f t="shared" si="2"/>
        <v>153.30000000000001</v>
      </c>
      <c r="AH60">
        <f t="shared" si="2"/>
        <v>41.2</v>
      </c>
      <c r="AI60">
        <f t="shared" si="2"/>
        <v>83.4</v>
      </c>
      <c r="AJ60">
        <f t="shared" si="2"/>
        <v>8.4</v>
      </c>
      <c r="AK60">
        <f t="shared" ref="D60:AR67" si="3">IFERROR(AK15,0)</f>
        <v>109.1</v>
      </c>
      <c r="AL60">
        <f t="shared" si="3"/>
        <v>194.8</v>
      </c>
      <c r="AM60">
        <f t="shared" si="3"/>
        <v>245.2</v>
      </c>
      <c r="AN60">
        <f t="shared" si="3"/>
        <v>261</v>
      </c>
      <c r="AO60">
        <f t="shared" si="3"/>
        <v>60.8</v>
      </c>
      <c r="AP60">
        <f t="shared" si="3"/>
        <v>200.7</v>
      </c>
      <c r="AQ60">
        <f t="shared" si="3"/>
        <v>88.4</v>
      </c>
      <c r="AR60">
        <f t="shared" si="3"/>
        <v>0</v>
      </c>
    </row>
    <row r="61" spans="1:44">
      <c r="A61" s="16" t="s">
        <v>564</v>
      </c>
      <c r="B61" t="s">
        <v>564</v>
      </c>
      <c r="C61">
        <f t="shared" si="1"/>
        <v>48.051095733599034</v>
      </c>
      <c r="D61">
        <f t="shared" si="3"/>
        <v>0</v>
      </c>
      <c r="E61">
        <f t="shared" si="3"/>
        <v>16.637673930303105</v>
      </c>
      <c r="F61">
        <f t="shared" si="3"/>
        <v>69.068238486981969</v>
      </c>
      <c r="G61">
        <f t="shared" si="3"/>
        <v>25.829701536583961</v>
      </c>
      <c r="H61">
        <f t="shared" si="3"/>
        <v>378.4573311437876</v>
      </c>
      <c r="I61">
        <f t="shared" si="3"/>
        <v>22.166526845271289</v>
      </c>
      <c r="J61">
        <f t="shared" si="3"/>
        <v>0</v>
      </c>
      <c r="K61">
        <f t="shared" si="3"/>
        <v>13.872927571925613</v>
      </c>
      <c r="L61">
        <f t="shared" si="3"/>
        <v>0</v>
      </c>
      <c r="M61">
        <f t="shared" si="3"/>
        <v>0</v>
      </c>
      <c r="N61">
        <f t="shared" si="3"/>
        <v>0</v>
      </c>
      <c r="O61">
        <f t="shared" si="3"/>
        <v>0</v>
      </c>
      <c r="P61">
        <f t="shared" si="3"/>
        <v>0</v>
      </c>
      <c r="Q61">
        <f t="shared" si="3"/>
        <v>0</v>
      </c>
      <c r="R61">
        <f t="shared" si="3"/>
        <v>0</v>
      </c>
      <c r="S61">
        <f t="shared" si="3"/>
        <v>104.41577066352319</v>
      </c>
      <c r="T61">
        <f t="shared" si="3"/>
        <v>0</v>
      </c>
      <c r="U61">
        <f t="shared" si="3"/>
        <v>0</v>
      </c>
      <c r="V61">
        <f t="shared" si="3"/>
        <v>0</v>
      </c>
      <c r="W61">
        <f t="shared" si="3"/>
        <v>67.704122553343424</v>
      </c>
      <c r="X61">
        <f t="shared" si="3"/>
        <v>0</v>
      </c>
      <c r="Y61">
        <f t="shared" si="3"/>
        <v>31.672218342761987</v>
      </c>
      <c r="Z61">
        <f t="shared" si="3"/>
        <v>0</v>
      </c>
      <c r="AA61">
        <f t="shared" si="3"/>
        <v>45.148009489357129</v>
      </c>
      <c r="AB61">
        <f t="shared" si="3"/>
        <v>0.20871701866101314</v>
      </c>
      <c r="AC61">
        <f t="shared" si="3"/>
        <v>3.4780046265389833E-3</v>
      </c>
      <c r="AD61">
        <f t="shared" si="3"/>
        <v>0</v>
      </c>
      <c r="AE61">
        <f t="shared" si="3"/>
        <v>0</v>
      </c>
      <c r="AF61">
        <f t="shared" si="3"/>
        <v>74.782665305332401</v>
      </c>
      <c r="AG61">
        <f t="shared" si="3"/>
        <v>43.499681647117086</v>
      </c>
      <c r="AH61">
        <f t="shared" si="3"/>
        <v>4.7638073069114588</v>
      </c>
      <c r="AI61">
        <f t="shared" si="3"/>
        <v>8.2247955096514449</v>
      </c>
      <c r="AJ61">
        <f t="shared" si="3"/>
        <v>0.95027597804725028</v>
      </c>
      <c r="AK61">
        <f t="shared" si="3"/>
        <v>17.616467339748755</v>
      </c>
      <c r="AL61">
        <f t="shared" si="3"/>
        <v>187.41815672943414</v>
      </c>
      <c r="AM61">
        <f t="shared" si="3"/>
        <v>0</v>
      </c>
      <c r="AN61">
        <f t="shared" si="3"/>
        <v>0</v>
      </c>
      <c r="AO61">
        <f t="shared" si="3"/>
        <v>29.298861037143563</v>
      </c>
      <c r="AP61">
        <f t="shared" si="3"/>
        <v>44.53964264954741</v>
      </c>
      <c r="AQ61">
        <f t="shared" si="3"/>
        <v>0</v>
      </c>
      <c r="AR61">
        <f t="shared" si="3"/>
        <v>0</v>
      </c>
    </row>
    <row r="62" spans="1:44">
      <c r="A62" s="16" t="s">
        <v>565</v>
      </c>
      <c r="B62" t="s">
        <v>565</v>
      </c>
      <c r="C62">
        <f t="shared" si="1"/>
        <v>39.548904266400953</v>
      </c>
      <c r="D62">
        <f t="shared" si="3"/>
        <v>0</v>
      </c>
      <c r="E62">
        <f t="shared" si="3"/>
        <v>13.762326069696892</v>
      </c>
      <c r="F62">
        <f t="shared" si="3"/>
        <v>57.131761513018013</v>
      </c>
      <c r="G62">
        <f t="shared" si="3"/>
        <v>21.170298463416039</v>
      </c>
      <c r="H62">
        <f t="shared" si="3"/>
        <v>310.24266885621245</v>
      </c>
      <c r="I62">
        <f t="shared" si="3"/>
        <v>18.933473154728713</v>
      </c>
      <c r="J62">
        <f t="shared" si="3"/>
        <v>0</v>
      </c>
      <c r="K62">
        <f t="shared" si="3"/>
        <v>11.62707242807439</v>
      </c>
      <c r="L62">
        <f t="shared" si="3"/>
        <v>0</v>
      </c>
      <c r="M62">
        <f t="shared" si="3"/>
        <v>0</v>
      </c>
      <c r="N62">
        <f t="shared" si="3"/>
        <v>0</v>
      </c>
      <c r="O62">
        <f t="shared" si="3"/>
        <v>0</v>
      </c>
      <c r="P62">
        <f t="shared" si="3"/>
        <v>0</v>
      </c>
      <c r="Q62">
        <f t="shared" si="3"/>
        <v>0</v>
      </c>
      <c r="R62">
        <f t="shared" si="3"/>
        <v>0</v>
      </c>
      <c r="S62">
        <f t="shared" si="3"/>
        <v>87.284229336476798</v>
      </c>
      <c r="T62">
        <f t="shared" si="3"/>
        <v>0</v>
      </c>
      <c r="U62">
        <f t="shared" si="3"/>
        <v>0</v>
      </c>
      <c r="V62">
        <f t="shared" si="3"/>
        <v>0</v>
      </c>
      <c r="W62">
        <f t="shared" si="3"/>
        <v>56.59587744665658</v>
      </c>
      <c r="X62">
        <f t="shared" si="3"/>
        <v>0</v>
      </c>
      <c r="Y62">
        <f t="shared" si="3"/>
        <v>26.227781657238019</v>
      </c>
      <c r="Z62">
        <f t="shared" si="3"/>
        <v>0</v>
      </c>
      <c r="AA62">
        <f t="shared" si="3"/>
        <v>37.364473786293878</v>
      </c>
      <c r="AB62">
        <f t="shared" si="3"/>
        <v>0.17245668240711109</v>
      </c>
      <c r="AC62">
        <f t="shared" si="3"/>
        <v>2.8650186543274412E-3</v>
      </c>
      <c r="AD62">
        <f t="shared" si="3"/>
        <v>0</v>
      </c>
      <c r="AE62">
        <f t="shared" si="3"/>
        <v>0</v>
      </c>
      <c r="AF62">
        <f t="shared" si="3"/>
        <v>61.817334694667601</v>
      </c>
      <c r="AG62">
        <f t="shared" si="3"/>
        <v>36.000318352882921</v>
      </c>
      <c r="AH62">
        <f t="shared" si="3"/>
        <v>3.9361926930885409</v>
      </c>
      <c r="AI62">
        <f t="shared" si="3"/>
        <v>6.7752044903485533</v>
      </c>
      <c r="AJ62">
        <f t="shared" si="3"/>
        <v>0.94972402195274963</v>
      </c>
      <c r="AK62">
        <f t="shared" si="3"/>
        <v>14.683532660251242</v>
      </c>
      <c r="AL62">
        <f t="shared" si="3"/>
        <v>154.18184327056585</v>
      </c>
      <c r="AM62">
        <f t="shared" si="3"/>
        <v>0</v>
      </c>
      <c r="AN62">
        <f t="shared" si="3"/>
        <v>0</v>
      </c>
      <c r="AO62">
        <f t="shared" si="3"/>
        <v>22.601138962856435</v>
      </c>
      <c r="AP62">
        <f t="shared" si="3"/>
        <v>33.260357350452587</v>
      </c>
      <c r="AQ62">
        <f t="shared" si="3"/>
        <v>0</v>
      </c>
      <c r="AR62">
        <f t="shared" si="3"/>
        <v>0</v>
      </c>
    </row>
    <row r="63" spans="1:44">
      <c r="A63" s="16" t="s">
        <v>566</v>
      </c>
      <c r="B63" t="s">
        <v>566</v>
      </c>
      <c r="C63">
        <f t="shared" si="1"/>
        <v>48.6</v>
      </c>
      <c r="D63">
        <f t="shared" si="3"/>
        <v>0</v>
      </c>
      <c r="E63">
        <f t="shared" si="3"/>
        <v>102.60653923382804</v>
      </c>
      <c r="F63">
        <f t="shared" si="3"/>
        <v>126.30000000000001</v>
      </c>
      <c r="G63">
        <f t="shared" si="3"/>
        <v>192.1</v>
      </c>
      <c r="H63">
        <f t="shared" si="3"/>
        <v>246.90000000000003</v>
      </c>
      <c r="I63">
        <f t="shared" si="3"/>
        <v>15.5</v>
      </c>
      <c r="J63">
        <f t="shared" si="3"/>
        <v>0</v>
      </c>
      <c r="K63">
        <f t="shared" si="3"/>
        <v>115</v>
      </c>
      <c r="L63">
        <f t="shared" si="3"/>
        <v>0</v>
      </c>
      <c r="M63">
        <f t="shared" si="3"/>
        <v>0</v>
      </c>
      <c r="N63">
        <f t="shared" si="3"/>
        <v>0</v>
      </c>
      <c r="O63">
        <f t="shared" si="3"/>
        <v>0</v>
      </c>
      <c r="P63">
        <f t="shared" si="3"/>
        <v>0</v>
      </c>
      <c r="Q63">
        <f t="shared" si="3"/>
        <v>0</v>
      </c>
      <c r="R63">
        <f t="shared" si="3"/>
        <v>0</v>
      </c>
      <c r="S63">
        <f t="shared" si="3"/>
        <v>3984.9137838721563</v>
      </c>
      <c r="T63">
        <f t="shared" si="3"/>
        <v>0</v>
      </c>
      <c r="U63">
        <f t="shared" si="3"/>
        <v>0</v>
      </c>
      <c r="V63">
        <f t="shared" si="3"/>
        <v>0</v>
      </c>
      <c r="W63">
        <f t="shared" si="3"/>
        <v>2521.4</v>
      </c>
      <c r="X63">
        <f t="shared" si="3"/>
        <v>0</v>
      </c>
      <c r="Y63">
        <f t="shared" si="3"/>
        <v>1024.2</v>
      </c>
      <c r="Z63">
        <f t="shared" si="3"/>
        <v>0</v>
      </c>
      <c r="AA63">
        <f t="shared" si="3"/>
        <v>156.5678685526708</v>
      </c>
      <c r="AB63">
        <f t="shared" si="3"/>
        <v>0.72006125130105236</v>
      </c>
      <c r="AC63">
        <f t="shared" si="3"/>
        <v>1.2070196028163692E-2</v>
      </c>
      <c r="AD63">
        <f t="shared" si="3"/>
        <v>0</v>
      </c>
      <c r="AE63">
        <f t="shared" si="3"/>
        <v>0</v>
      </c>
      <c r="AF63">
        <f t="shared" si="3"/>
        <v>204.8</v>
      </c>
      <c r="AG63">
        <f t="shared" si="3"/>
        <v>8.6</v>
      </c>
      <c r="AH63">
        <f t="shared" si="3"/>
        <v>3.8</v>
      </c>
      <c r="AI63">
        <f t="shared" si="3"/>
        <v>21.5</v>
      </c>
      <c r="AJ63">
        <f t="shared" si="3"/>
        <v>1</v>
      </c>
      <c r="AK63">
        <f t="shared" si="3"/>
        <v>16.8</v>
      </c>
      <c r="AL63">
        <f t="shared" si="3"/>
        <v>35.5</v>
      </c>
      <c r="AM63">
        <f t="shared" si="3"/>
        <v>0</v>
      </c>
      <c r="AN63">
        <f t="shared" si="3"/>
        <v>0</v>
      </c>
      <c r="AO63">
        <f t="shared" si="3"/>
        <v>11.2</v>
      </c>
      <c r="AP63">
        <f t="shared" si="3"/>
        <v>23</v>
      </c>
      <c r="AQ63">
        <f t="shared" si="3"/>
        <v>0</v>
      </c>
      <c r="AR63">
        <f t="shared" si="3"/>
        <v>0</v>
      </c>
    </row>
    <row r="64" spans="1:44">
      <c r="A64" s="16" t="s">
        <v>567</v>
      </c>
      <c r="B64" t="s">
        <v>567</v>
      </c>
      <c r="C64">
        <f t="shared" si="1"/>
        <v>0</v>
      </c>
      <c r="D64">
        <f t="shared" si="3"/>
        <v>5.7934607661719646</v>
      </c>
      <c r="E64">
        <f t="shared" si="3"/>
        <v>0</v>
      </c>
      <c r="F64">
        <f t="shared" si="3"/>
        <v>0</v>
      </c>
      <c r="G64">
        <f t="shared" si="3"/>
        <v>0</v>
      </c>
      <c r="H64">
        <f t="shared" si="3"/>
        <v>0</v>
      </c>
      <c r="I64">
        <f t="shared" si="3"/>
        <v>0</v>
      </c>
      <c r="J64">
        <f t="shared" si="3"/>
        <v>11.3</v>
      </c>
      <c r="K64">
        <f t="shared" si="3"/>
        <v>0</v>
      </c>
      <c r="L64">
        <f t="shared" si="3"/>
        <v>93.2</v>
      </c>
      <c r="M64">
        <f t="shared" si="3"/>
        <v>175.13348462126126</v>
      </c>
      <c r="N64">
        <f t="shared" si="3"/>
        <v>29.46651537873872</v>
      </c>
      <c r="O64">
        <f t="shared" si="3"/>
        <v>129</v>
      </c>
      <c r="P64">
        <f t="shared" si="3"/>
        <v>173.41926997379474</v>
      </c>
      <c r="Q64">
        <f t="shared" si="3"/>
        <v>84.480730026205265</v>
      </c>
      <c r="R64">
        <f t="shared" si="3"/>
        <v>3053.2862161278431</v>
      </c>
      <c r="S64">
        <f t="shared" si="3"/>
        <v>0</v>
      </c>
      <c r="T64">
        <f t="shared" si="3"/>
        <v>5574.9</v>
      </c>
      <c r="U64">
        <f t="shared" si="3"/>
        <v>1879.2</v>
      </c>
      <c r="V64">
        <f t="shared" si="3"/>
        <v>3061.2</v>
      </c>
      <c r="W64">
        <f t="shared" si="3"/>
        <v>0</v>
      </c>
      <c r="X64">
        <f t="shared" si="3"/>
        <v>9049.2000000000007</v>
      </c>
      <c r="Y64">
        <f t="shared" si="3"/>
        <v>0</v>
      </c>
      <c r="Z64">
        <f t="shared" si="3"/>
        <v>1863.8</v>
      </c>
      <c r="AA64">
        <f t="shared" si="3"/>
        <v>0</v>
      </c>
      <c r="AB64">
        <f t="shared" si="3"/>
        <v>0</v>
      </c>
      <c r="AC64">
        <f t="shared" si="3"/>
        <v>0</v>
      </c>
      <c r="AD64">
        <f t="shared" si="3"/>
        <v>4965</v>
      </c>
      <c r="AE64">
        <f t="shared" si="3"/>
        <v>128.30000000000001</v>
      </c>
      <c r="AF64">
        <f t="shared" si="3"/>
        <v>0</v>
      </c>
      <c r="AG64">
        <f t="shared" si="3"/>
        <v>0</v>
      </c>
      <c r="AH64">
        <f t="shared" si="3"/>
        <v>0</v>
      </c>
      <c r="AI64">
        <f t="shared" si="3"/>
        <v>0</v>
      </c>
      <c r="AJ64">
        <f t="shared" si="3"/>
        <v>0</v>
      </c>
      <c r="AK64">
        <f t="shared" si="3"/>
        <v>0</v>
      </c>
      <c r="AL64">
        <f t="shared" si="3"/>
        <v>0</v>
      </c>
      <c r="AM64">
        <f t="shared" si="3"/>
        <v>31.800000000000004</v>
      </c>
      <c r="AN64">
        <f t="shared" si="3"/>
        <v>56.4</v>
      </c>
      <c r="AO64">
        <f t="shared" si="3"/>
        <v>0</v>
      </c>
      <c r="AP64">
        <f t="shared" si="3"/>
        <v>0</v>
      </c>
      <c r="AQ64">
        <f t="shared" si="3"/>
        <v>21.6</v>
      </c>
      <c r="AR64">
        <f t="shared" si="3"/>
        <v>0</v>
      </c>
    </row>
    <row r="65" spans="1:44">
      <c r="A65" t="s">
        <v>141</v>
      </c>
      <c r="B65" t="s">
        <v>579</v>
      </c>
      <c r="C65">
        <f t="shared" si="1"/>
        <v>195</v>
      </c>
      <c r="D65">
        <f t="shared" si="3"/>
        <v>209.1</v>
      </c>
      <c r="E65">
        <f t="shared" si="3"/>
        <v>0</v>
      </c>
      <c r="F65">
        <f t="shared" si="3"/>
        <v>159.5</v>
      </c>
      <c r="G65">
        <f t="shared" si="3"/>
        <v>135.69999999999999</v>
      </c>
      <c r="H65">
        <f t="shared" si="3"/>
        <v>1332.3</v>
      </c>
      <c r="I65">
        <f t="shared" si="3"/>
        <v>127.9</v>
      </c>
      <c r="J65">
        <f t="shared" si="3"/>
        <v>95.2</v>
      </c>
      <c r="K65">
        <f t="shared" si="3"/>
        <v>105.5</v>
      </c>
      <c r="L65">
        <f t="shared" si="3"/>
        <v>238.2</v>
      </c>
      <c r="M65">
        <f t="shared" si="3"/>
        <v>348.20396748146425</v>
      </c>
      <c r="N65">
        <f t="shared" si="3"/>
        <v>58.296032518535753</v>
      </c>
      <c r="O65">
        <f t="shared" si="3"/>
        <v>260</v>
      </c>
      <c r="P65">
        <f t="shared" si="3"/>
        <v>192.05388726256712</v>
      </c>
      <c r="Q65">
        <f t="shared" si="3"/>
        <v>93.746112737432924</v>
      </c>
      <c r="R65">
        <f t="shared" si="3"/>
        <v>1123.9000000000001</v>
      </c>
      <c r="S65">
        <f t="shared" si="3"/>
        <v>0</v>
      </c>
      <c r="T65">
        <f t="shared" si="3"/>
        <v>3016.5</v>
      </c>
      <c r="U65">
        <f t="shared" si="3"/>
        <v>1291.9000000000001</v>
      </c>
      <c r="V65">
        <f t="shared" si="3"/>
        <v>854.7</v>
      </c>
      <c r="W65">
        <f t="shared" si="3"/>
        <v>1655.5</v>
      </c>
      <c r="X65">
        <f t="shared" si="3"/>
        <v>6838.9</v>
      </c>
      <c r="Y65">
        <f t="shared" si="3"/>
        <v>490.7</v>
      </c>
      <c r="Z65">
        <f t="shared" si="3"/>
        <v>830.6</v>
      </c>
      <c r="AA65">
        <f t="shared" si="3"/>
        <v>0</v>
      </c>
      <c r="AB65">
        <f t="shared" si="3"/>
        <v>0</v>
      </c>
      <c r="AC65">
        <f t="shared" si="3"/>
        <v>0</v>
      </c>
      <c r="AD65">
        <f t="shared" si="3"/>
        <v>4952.8999999999996</v>
      </c>
      <c r="AE65">
        <f t="shared" si="3"/>
        <v>468.2</v>
      </c>
      <c r="AF65">
        <f t="shared" si="3"/>
        <v>387.8</v>
      </c>
      <c r="AG65">
        <f t="shared" si="3"/>
        <v>97.9</v>
      </c>
      <c r="AH65">
        <f t="shared" si="3"/>
        <v>22.1</v>
      </c>
      <c r="AI65">
        <f t="shared" si="3"/>
        <v>38.5</v>
      </c>
      <c r="AJ65">
        <f t="shared" si="3"/>
        <v>9.3000000000000007</v>
      </c>
      <c r="AK65">
        <f t="shared" si="3"/>
        <v>80.2</v>
      </c>
      <c r="AL65">
        <f t="shared" si="3"/>
        <v>297.5</v>
      </c>
      <c r="AM65">
        <f t="shared" si="3"/>
        <v>238.5</v>
      </c>
      <c r="AN65">
        <f t="shared" si="3"/>
        <v>521.79999999999995</v>
      </c>
      <c r="AO65">
        <f t="shared" si="3"/>
        <v>70.7</v>
      </c>
      <c r="AP65">
        <f t="shared" si="3"/>
        <v>71.8</v>
      </c>
      <c r="AQ65">
        <f t="shared" si="3"/>
        <v>70.900000000000006</v>
      </c>
      <c r="AR65">
        <f t="shared" si="3"/>
        <v>0</v>
      </c>
    </row>
    <row r="66" spans="1:44">
      <c r="A66" t="s">
        <v>148</v>
      </c>
      <c r="B66" t="s">
        <v>580</v>
      </c>
      <c r="C66">
        <f t="shared" si="1"/>
        <v>56.6</v>
      </c>
      <c r="D66">
        <f t="shared" si="3"/>
        <v>46.3</v>
      </c>
      <c r="E66">
        <f t="shared" si="3"/>
        <v>0</v>
      </c>
      <c r="F66">
        <f t="shared" si="3"/>
        <v>57.7</v>
      </c>
      <c r="G66">
        <f t="shared" si="3"/>
        <v>55</v>
      </c>
      <c r="H66">
        <f t="shared" si="3"/>
        <v>169.9</v>
      </c>
      <c r="I66">
        <f t="shared" si="3"/>
        <v>126.8</v>
      </c>
      <c r="J66">
        <f t="shared" si="3"/>
        <v>14.8</v>
      </c>
      <c r="K66">
        <f t="shared" si="3"/>
        <v>115.5</v>
      </c>
      <c r="L66">
        <f t="shared" si="3"/>
        <v>103.1</v>
      </c>
      <c r="M66">
        <f t="shared" si="3"/>
        <v>215.76303097010086</v>
      </c>
      <c r="N66">
        <f t="shared" si="3"/>
        <v>36.336969029899151</v>
      </c>
      <c r="O66">
        <f t="shared" si="3"/>
        <v>150</v>
      </c>
      <c r="P66">
        <f t="shared" si="3"/>
        <v>74.469383840461049</v>
      </c>
      <c r="Q66">
        <f t="shared" si="3"/>
        <v>36.43061615953895</v>
      </c>
      <c r="R66">
        <f t="shared" si="3"/>
        <v>111.9</v>
      </c>
      <c r="S66">
        <f t="shared" si="3"/>
        <v>0</v>
      </c>
      <c r="T66">
        <f t="shared" si="3"/>
        <v>238.3</v>
      </c>
      <c r="U66">
        <f t="shared" si="3"/>
        <v>28944.1</v>
      </c>
      <c r="V66">
        <f t="shared" si="3"/>
        <v>1581.5</v>
      </c>
      <c r="W66">
        <f t="shared" si="3"/>
        <v>716.5</v>
      </c>
      <c r="X66">
        <f t="shared" si="3"/>
        <v>3911.8</v>
      </c>
      <c r="Y66">
        <f t="shared" si="3"/>
        <v>292.60000000000002</v>
      </c>
      <c r="Z66">
        <f t="shared" si="3"/>
        <v>468.4</v>
      </c>
      <c r="AA66">
        <f t="shared" si="3"/>
        <v>0</v>
      </c>
      <c r="AB66">
        <f t="shared" si="3"/>
        <v>0</v>
      </c>
      <c r="AC66">
        <f t="shared" si="3"/>
        <v>0</v>
      </c>
      <c r="AD66">
        <f t="shared" si="3"/>
        <v>1217.9000000000001</v>
      </c>
      <c r="AE66">
        <f t="shared" si="3"/>
        <v>798.6</v>
      </c>
      <c r="AF66">
        <f t="shared" si="3"/>
        <v>454.1</v>
      </c>
      <c r="AG66">
        <f t="shared" si="3"/>
        <v>121.4</v>
      </c>
      <c r="AH66">
        <f t="shared" si="3"/>
        <v>254.3</v>
      </c>
      <c r="AI66">
        <f t="shared" si="3"/>
        <v>1470.9</v>
      </c>
      <c r="AJ66">
        <f t="shared" si="3"/>
        <v>167.6</v>
      </c>
      <c r="AK66">
        <f t="shared" si="3"/>
        <v>564.70000000000005</v>
      </c>
      <c r="AL66">
        <f t="shared" si="3"/>
        <v>113.3</v>
      </c>
      <c r="AM66">
        <f t="shared" si="3"/>
        <v>552.9</v>
      </c>
      <c r="AN66">
        <f t="shared" si="3"/>
        <v>1227.2</v>
      </c>
      <c r="AO66">
        <f t="shared" si="3"/>
        <v>229.6</v>
      </c>
      <c r="AP66">
        <f t="shared" si="3"/>
        <v>882.6</v>
      </c>
      <c r="AQ66">
        <f t="shared" si="3"/>
        <v>250</v>
      </c>
      <c r="AR66">
        <f t="shared" si="3"/>
        <v>0</v>
      </c>
    </row>
    <row r="67" spans="1:44">
      <c r="A67" t="s">
        <v>151</v>
      </c>
      <c r="B67" t="s">
        <v>581</v>
      </c>
      <c r="C67">
        <f t="shared" si="1"/>
        <v>60.8</v>
      </c>
      <c r="D67">
        <f t="shared" si="3"/>
        <v>0</v>
      </c>
      <c r="E67">
        <f t="shared" ref="D67:AR73" si="4">IFERROR(E22,0)</f>
        <v>66.3</v>
      </c>
      <c r="F67">
        <f t="shared" si="4"/>
        <v>73.7</v>
      </c>
      <c r="G67">
        <f t="shared" si="4"/>
        <v>46.1</v>
      </c>
      <c r="H67">
        <f t="shared" si="4"/>
        <v>168.1</v>
      </c>
      <c r="I67">
        <f t="shared" si="4"/>
        <v>52.2</v>
      </c>
      <c r="J67">
        <f t="shared" si="4"/>
        <v>14</v>
      </c>
      <c r="K67">
        <f t="shared" si="4"/>
        <v>53.6</v>
      </c>
      <c r="L67">
        <f t="shared" si="4"/>
        <v>77.3</v>
      </c>
      <c r="M67">
        <f t="shared" si="4"/>
        <v>0</v>
      </c>
      <c r="N67">
        <f t="shared" si="4"/>
        <v>0</v>
      </c>
      <c r="O67">
        <f t="shared" si="4"/>
        <v>93.5</v>
      </c>
      <c r="P67">
        <f t="shared" si="4"/>
        <v>0</v>
      </c>
      <c r="Q67">
        <f t="shared" si="4"/>
        <v>0</v>
      </c>
      <c r="R67">
        <f t="shared" si="4"/>
        <v>0</v>
      </c>
      <c r="S67">
        <f t="shared" si="4"/>
        <v>309</v>
      </c>
      <c r="T67">
        <f t="shared" si="4"/>
        <v>328</v>
      </c>
      <c r="U67">
        <f t="shared" si="4"/>
        <v>4636.2</v>
      </c>
      <c r="V67">
        <f t="shared" si="4"/>
        <v>4772.3999999999996</v>
      </c>
      <c r="W67">
        <f t="shared" si="4"/>
        <v>1057</v>
      </c>
      <c r="X67">
        <f t="shared" si="4"/>
        <v>5944.2</v>
      </c>
      <c r="Y67">
        <f t="shared" si="4"/>
        <v>415.6</v>
      </c>
      <c r="Z67">
        <f t="shared" si="4"/>
        <v>338.6</v>
      </c>
      <c r="AA67">
        <f t="shared" si="4"/>
        <v>535.48994196673232</v>
      </c>
      <c r="AB67">
        <f t="shared" si="4"/>
        <v>2.4686947565521478</v>
      </c>
      <c r="AC67">
        <f t="shared" si="4"/>
        <v>4.1363276715605427E-2</v>
      </c>
      <c r="AD67">
        <f t="shared" si="4"/>
        <v>3352</v>
      </c>
      <c r="AE67">
        <f t="shared" si="4"/>
        <v>506.4</v>
      </c>
      <c r="AF67">
        <f t="shared" si="4"/>
        <v>535.20000000000005</v>
      </c>
      <c r="AG67">
        <f t="shared" si="4"/>
        <v>101.6</v>
      </c>
      <c r="AH67">
        <f t="shared" si="4"/>
        <v>67.599999999999994</v>
      </c>
      <c r="AI67">
        <f t="shared" si="4"/>
        <v>326.2</v>
      </c>
      <c r="AJ67">
        <f t="shared" si="4"/>
        <v>28.5</v>
      </c>
      <c r="AK67">
        <f t="shared" si="4"/>
        <v>120</v>
      </c>
      <c r="AL67">
        <f t="shared" si="4"/>
        <v>277.89999999999998</v>
      </c>
      <c r="AM67">
        <f t="shared" si="4"/>
        <v>232.6</v>
      </c>
      <c r="AN67">
        <f t="shared" si="4"/>
        <v>362</v>
      </c>
      <c r="AO67">
        <f t="shared" si="4"/>
        <v>87.6</v>
      </c>
      <c r="AP67">
        <f t="shared" si="4"/>
        <v>129.9</v>
      </c>
      <c r="AQ67">
        <f t="shared" si="4"/>
        <v>127.5</v>
      </c>
      <c r="AR67">
        <f t="shared" si="4"/>
        <v>0</v>
      </c>
    </row>
    <row r="68" spans="1:44">
      <c r="A68" t="s">
        <v>155</v>
      </c>
      <c r="B68" t="s">
        <v>582</v>
      </c>
      <c r="C68">
        <f t="shared" si="1"/>
        <v>243.1</v>
      </c>
      <c r="D68">
        <f t="shared" si="4"/>
        <v>237.4</v>
      </c>
      <c r="E68">
        <f t="shared" si="4"/>
        <v>0</v>
      </c>
      <c r="F68">
        <f t="shared" si="4"/>
        <v>269.5</v>
      </c>
      <c r="G68">
        <f t="shared" si="4"/>
        <v>243</v>
      </c>
      <c r="H68">
        <f t="shared" si="4"/>
        <v>274</v>
      </c>
      <c r="I68">
        <f t="shared" si="4"/>
        <v>90.8</v>
      </c>
      <c r="J68">
        <f t="shared" si="4"/>
        <v>30.5</v>
      </c>
      <c r="K68">
        <f t="shared" si="4"/>
        <v>126.3</v>
      </c>
      <c r="L68">
        <f t="shared" si="4"/>
        <v>180.2</v>
      </c>
      <c r="M68">
        <f t="shared" si="4"/>
        <v>174.4949758200168</v>
      </c>
      <c r="N68">
        <f t="shared" si="4"/>
        <v>29.505024179983167</v>
      </c>
      <c r="O68">
        <f t="shared" si="4"/>
        <v>123.1</v>
      </c>
      <c r="P68">
        <f t="shared" si="4"/>
        <v>129.57161076570358</v>
      </c>
      <c r="Q68">
        <f t="shared" si="4"/>
        <v>63.428389234296411</v>
      </c>
      <c r="R68">
        <f t="shared" si="4"/>
        <v>317.7</v>
      </c>
      <c r="S68">
        <f t="shared" si="4"/>
        <v>0</v>
      </c>
      <c r="T68">
        <f t="shared" si="4"/>
        <v>387.4</v>
      </c>
      <c r="U68">
        <f t="shared" si="4"/>
        <v>1242.9000000000001</v>
      </c>
      <c r="V68">
        <f t="shared" si="4"/>
        <v>419.6</v>
      </c>
      <c r="W68">
        <f t="shared" si="4"/>
        <v>1863.9</v>
      </c>
      <c r="X68">
        <f t="shared" si="4"/>
        <v>4597.6000000000004</v>
      </c>
      <c r="Y68">
        <f t="shared" si="4"/>
        <v>383.2</v>
      </c>
      <c r="Z68">
        <f t="shared" si="4"/>
        <v>269.2</v>
      </c>
      <c r="AA68">
        <f t="shared" si="4"/>
        <v>0</v>
      </c>
      <c r="AB68">
        <f t="shared" si="4"/>
        <v>0</v>
      </c>
      <c r="AC68">
        <f t="shared" si="4"/>
        <v>0</v>
      </c>
      <c r="AD68">
        <f t="shared" si="4"/>
        <v>1386.5</v>
      </c>
      <c r="AE68">
        <f t="shared" si="4"/>
        <v>358.6</v>
      </c>
      <c r="AF68">
        <f t="shared" si="4"/>
        <v>404.9</v>
      </c>
      <c r="AG68">
        <f t="shared" si="4"/>
        <v>33.700000000000003</v>
      </c>
      <c r="AH68">
        <f t="shared" si="4"/>
        <v>28.5</v>
      </c>
      <c r="AI68">
        <f t="shared" si="4"/>
        <v>73.3</v>
      </c>
      <c r="AJ68">
        <f t="shared" si="4"/>
        <v>12.1</v>
      </c>
      <c r="AK68">
        <f t="shared" si="4"/>
        <v>88.2</v>
      </c>
      <c r="AL68">
        <f t="shared" si="4"/>
        <v>95.6</v>
      </c>
      <c r="AM68">
        <f t="shared" si="4"/>
        <v>172.4</v>
      </c>
      <c r="AN68">
        <f t="shared" si="4"/>
        <v>708.3</v>
      </c>
      <c r="AO68">
        <f t="shared" si="4"/>
        <v>57.2</v>
      </c>
      <c r="AP68">
        <f t="shared" si="4"/>
        <v>77.599999999999994</v>
      </c>
      <c r="AQ68">
        <f t="shared" si="4"/>
        <v>53.5</v>
      </c>
      <c r="AR68">
        <f t="shared" si="4"/>
        <v>0</v>
      </c>
    </row>
    <row r="69" spans="1:44">
      <c r="A69" t="s">
        <v>159</v>
      </c>
      <c r="B69" t="s">
        <v>583</v>
      </c>
      <c r="C69">
        <f t="shared" si="1"/>
        <v>69.2</v>
      </c>
      <c r="D69">
        <f t="shared" si="4"/>
        <v>32.4</v>
      </c>
      <c r="E69">
        <f t="shared" si="4"/>
        <v>0</v>
      </c>
      <c r="F69">
        <f t="shared" si="4"/>
        <v>48.1</v>
      </c>
      <c r="G69">
        <f t="shared" si="4"/>
        <v>41.1</v>
      </c>
      <c r="H69">
        <f t="shared" si="4"/>
        <v>159.5</v>
      </c>
      <c r="I69">
        <f t="shared" si="4"/>
        <v>95.2</v>
      </c>
      <c r="J69">
        <f t="shared" si="4"/>
        <v>16</v>
      </c>
      <c r="K69">
        <f t="shared" si="4"/>
        <v>43.3</v>
      </c>
      <c r="L69">
        <f t="shared" si="4"/>
        <v>47</v>
      </c>
      <c r="M69">
        <f t="shared" si="4"/>
        <v>96.049124883631436</v>
      </c>
      <c r="N69">
        <f t="shared" si="4"/>
        <v>16.150875116368571</v>
      </c>
      <c r="O69">
        <f t="shared" si="4"/>
        <v>125.4</v>
      </c>
      <c r="P69">
        <f t="shared" si="4"/>
        <v>51.583208428749344</v>
      </c>
      <c r="Q69">
        <f t="shared" si="4"/>
        <v>25.216791571250649</v>
      </c>
      <c r="R69">
        <f t="shared" si="4"/>
        <v>129.1</v>
      </c>
      <c r="S69">
        <f t="shared" si="4"/>
        <v>0</v>
      </c>
      <c r="T69">
        <f t="shared" si="4"/>
        <v>214.6</v>
      </c>
      <c r="U69">
        <f t="shared" si="4"/>
        <v>590.20000000000005</v>
      </c>
      <c r="V69">
        <f t="shared" si="4"/>
        <v>344.8</v>
      </c>
      <c r="W69">
        <f t="shared" si="4"/>
        <v>358.4</v>
      </c>
      <c r="X69">
        <f t="shared" si="4"/>
        <v>34144.5</v>
      </c>
      <c r="Y69">
        <f t="shared" si="4"/>
        <v>225.3</v>
      </c>
      <c r="Z69">
        <f t="shared" si="4"/>
        <v>175.9</v>
      </c>
      <c r="AA69">
        <f t="shared" si="4"/>
        <v>0</v>
      </c>
      <c r="AB69">
        <f t="shared" si="4"/>
        <v>0</v>
      </c>
      <c r="AC69">
        <f t="shared" si="4"/>
        <v>0</v>
      </c>
      <c r="AD69">
        <f t="shared" si="4"/>
        <v>608.20000000000005</v>
      </c>
      <c r="AE69">
        <f t="shared" si="4"/>
        <v>693.3</v>
      </c>
      <c r="AF69">
        <f t="shared" si="4"/>
        <v>1381.9</v>
      </c>
      <c r="AG69">
        <f t="shared" si="4"/>
        <v>30.9</v>
      </c>
      <c r="AH69">
        <f t="shared" si="4"/>
        <v>19.600000000000001</v>
      </c>
      <c r="AI69">
        <f t="shared" si="4"/>
        <v>64.7</v>
      </c>
      <c r="AJ69">
        <f t="shared" si="4"/>
        <v>7.3</v>
      </c>
      <c r="AK69">
        <f t="shared" si="4"/>
        <v>67.7</v>
      </c>
      <c r="AL69">
        <f t="shared" si="4"/>
        <v>66.2</v>
      </c>
      <c r="AM69">
        <f t="shared" si="4"/>
        <v>162.9</v>
      </c>
      <c r="AN69">
        <f t="shared" si="4"/>
        <v>288.10000000000002</v>
      </c>
      <c r="AO69">
        <f t="shared" si="4"/>
        <v>27.8</v>
      </c>
      <c r="AP69">
        <f t="shared" si="4"/>
        <v>48.6</v>
      </c>
      <c r="AQ69">
        <f t="shared" si="4"/>
        <v>43</v>
      </c>
      <c r="AR69">
        <f t="shared" si="4"/>
        <v>0</v>
      </c>
    </row>
    <row r="70" spans="1:44">
      <c r="A70" t="s">
        <v>163</v>
      </c>
      <c r="B70" t="s">
        <v>584</v>
      </c>
      <c r="C70">
        <f t="shared" si="1"/>
        <v>9.4</v>
      </c>
      <c r="D70">
        <f t="shared" si="4"/>
        <v>0</v>
      </c>
      <c r="E70">
        <f t="shared" si="4"/>
        <v>7.6</v>
      </c>
      <c r="F70">
        <f t="shared" si="4"/>
        <v>9.4</v>
      </c>
      <c r="G70">
        <f t="shared" si="4"/>
        <v>6.7</v>
      </c>
      <c r="H70">
        <f t="shared" si="4"/>
        <v>23.8</v>
      </c>
      <c r="I70">
        <f t="shared" si="4"/>
        <v>20.9</v>
      </c>
      <c r="J70">
        <f t="shared" si="4"/>
        <v>1.9</v>
      </c>
      <c r="K70">
        <f t="shared" si="4"/>
        <v>5.3</v>
      </c>
      <c r="L70">
        <f t="shared" si="4"/>
        <v>7.1</v>
      </c>
      <c r="M70">
        <f t="shared" si="4"/>
        <v>0</v>
      </c>
      <c r="N70">
        <f t="shared" si="4"/>
        <v>0</v>
      </c>
      <c r="O70">
        <f t="shared" si="4"/>
        <v>9.6</v>
      </c>
      <c r="P70">
        <f t="shared" si="4"/>
        <v>0</v>
      </c>
      <c r="Q70">
        <f t="shared" si="4"/>
        <v>0</v>
      </c>
      <c r="R70">
        <f t="shared" si="4"/>
        <v>0</v>
      </c>
      <c r="S70">
        <f t="shared" si="4"/>
        <v>46.9</v>
      </c>
      <c r="T70">
        <f t="shared" si="4"/>
        <v>47</v>
      </c>
      <c r="U70">
        <f t="shared" si="4"/>
        <v>104.7</v>
      </c>
      <c r="V70">
        <f t="shared" si="4"/>
        <v>79.400000000000006</v>
      </c>
      <c r="W70">
        <f t="shared" si="4"/>
        <v>71.2</v>
      </c>
      <c r="X70">
        <f t="shared" si="4"/>
        <v>456.6</v>
      </c>
      <c r="Y70">
        <f t="shared" si="4"/>
        <v>275.10000000000002</v>
      </c>
      <c r="Z70">
        <f t="shared" si="4"/>
        <v>27</v>
      </c>
      <c r="AA70">
        <f t="shared" si="4"/>
        <v>12.242566946698282</v>
      </c>
      <c r="AB70">
        <f t="shared" si="4"/>
        <v>5.6489071055908155E-2</v>
      </c>
      <c r="AC70">
        <f t="shared" si="4"/>
        <v>9.4398224580841963E-4</v>
      </c>
      <c r="AD70">
        <f t="shared" si="4"/>
        <v>153</v>
      </c>
      <c r="AE70">
        <f t="shared" si="4"/>
        <v>25.6</v>
      </c>
      <c r="AF70">
        <f t="shared" si="4"/>
        <v>68.900000000000006</v>
      </c>
      <c r="AG70">
        <f t="shared" si="4"/>
        <v>3.7</v>
      </c>
      <c r="AH70">
        <f t="shared" si="4"/>
        <v>1.7</v>
      </c>
      <c r="AI70">
        <f t="shared" si="4"/>
        <v>7.1</v>
      </c>
      <c r="AJ70">
        <f t="shared" si="4"/>
        <v>0.8</v>
      </c>
      <c r="AK70">
        <f t="shared" si="4"/>
        <v>4.7</v>
      </c>
      <c r="AL70">
        <f t="shared" si="4"/>
        <v>9.5</v>
      </c>
      <c r="AM70">
        <f t="shared" si="4"/>
        <v>14.1</v>
      </c>
      <c r="AN70">
        <f t="shared" si="4"/>
        <v>113.4</v>
      </c>
      <c r="AO70">
        <f t="shared" si="4"/>
        <v>3.2</v>
      </c>
      <c r="AP70">
        <f t="shared" si="4"/>
        <v>5.0999999999999996</v>
      </c>
      <c r="AQ70">
        <f t="shared" si="4"/>
        <v>4.3</v>
      </c>
      <c r="AR70">
        <f t="shared" si="4"/>
        <v>0</v>
      </c>
    </row>
    <row r="71" spans="1:44">
      <c r="A71" t="s">
        <v>170</v>
      </c>
      <c r="B71" t="s">
        <v>585</v>
      </c>
      <c r="C71">
        <f t="shared" si="1"/>
        <v>44.9</v>
      </c>
      <c r="D71">
        <f t="shared" si="4"/>
        <v>0</v>
      </c>
      <c r="E71">
        <f t="shared" si="4"/>
        <v>19.8</v>
      </c>
      <c r="F71">
        <f t="shared" si="4"/>
        <v>21.2</v>
      </c>
      <c r="G71">
        <f t="shared" si="4"/>
        <v>15.2</v>
      </c>
      <c r="H71">
        <f t="shared" si="4"/>
        <v>121.7</v>
      </c>
      <c r="I71">
        <f t="shared" si="4"/>
        <v>173.5</v>
      </c>
      <c r="J71">
        <f t="shared" si="4"/>
        <v>23</v>
      </c>
      <c r="K71">
        <f t="shared" si="4"/>
        <v>53.3</v>
      </c>
      <c r="L71">
        <f t="shared" si="4"/>
        <v>39.299999999999997</v>
      </c>
      <c r="M71">
        <f t="shared" si="4"/>
        <v>0</v>
      </c>
      <c r="N71">
        <f t="shared" si="4"/>
        <v>0</v>
      </c>
      <c r="O71">
        <f t="shared" si="4"/>
        <v>60.9</v>
      </c>
      <c r="P71">
        <f t="shared" si="4"/>
        <v>0</v>
      </c>
      <c r="Q71">
        <f t="shared" si="4"/>
        <v>0</v>
      </c>
      <c r="R71">
        <f t="shared" si="4"/>
        <v>0</v>
      </c>
      <c r="S71">
        <f t="shared" si="4"/>
        <v>120.1</v>
      </c>
      <c r="T71">
        <f t="shared" si="4"/>
        <v>101.6</v>
      </c>
      <c r="U71">
        <f t="shared" si="4"/>
        <v>207.2</v>
      </c>
      <c r="V71">
        <f t="shared" si="4"/>
        <v>95.2</v>
      </c>
      <c r="W71">
        <f t="shared" si="4"/>
        <v>91</v>
      </c>
      <c r="X71">
        <f t="shared" si="4"/>
        <v>478.8</v>
      </c>
      <c r="Y71">
        <f t="shared" si="4"/>
        <v>32.700000000000003</v>
      </c>
      <c r="Z71">
        <f t="shared" si="4"/>
        <v>131</v>
      </c>
      <c r="AA71">
        <f t="shared" si="4"/>
        <v>41.405869031694372</v>
      </c>
      <c r="AB71">
        <f t="shared" si="4"/>
        <v>0.19095744091567493</v>
      </c>
      <c r="AC71">
        <f t="shared" si="4"/>
        <v>3.1735273899529894E-3</v>
      </c>
      <c r="AD71">
        <f t="shared" si="4"/>
        <v>327.39999999999998</v>
      </c>
      <c r="AE71">
        <f t="shared" si="4"/>
        <v>89.3</v>
      </c>
      <c r="AF71">
        <f t="shared" si="4"/>
        <v>146.4</v>
      </c>
      <c r="AG71">
        <f t="shared" si="4"/>
        <v>25.1</v>
      </c>
      <c r="AH71">
        <f t="shared" si="4"/>
        <v>13.1</v>
      </c>
      <c r="AI71">
        <f t="shared" si="4"/>
        <v>25.6</v>
      </c>
      <c r="AJ71">
        <f t="shared" si="4"/>
        <v>2.9</v>
      </c>
      <c r="AK71">
        <f t="shared" si="4"/>
        <v>31.7</v>
      </c>
      <c r="AL71">
        <f t="shared" si="4"/>
        <v>90.7</v>
      </c>
      <c r="AM71">
        <f t="shared" si="4"/>
        <v>43.3</v>
      </c>
      <c r="AN71">
        <f t="shared" si="4"/>
        <v>76.099999999999994</v>
      </c>
      <c r="AO71">
        <f t="shared" si="4"/>
        <v>14.8</v>
      </c>
      <c r="AP71">
        <f t="shared" si="4"/>
        <v>40.299999999999997</v>
      </c>
      <c r="AQ71">
        <f t="shared" si="4"/>
        <v>17.600000000000001</v>
      </c>
      <c r="AR71">
        <f t="shared" si="4"/>
        <v>0</v>
      </c>
    </row>
    <row r="72" spans="1:44">
      <c r="A72" s="16" t="s">
        <v>568</v>
      </c>
      <c r="C72">
        <f t="shared" si="1"/>
        <v>37.648904139437612</v>
      </c>
      <c r="D72">
        <f t="shared" si="4"/>
        <v>0</v>
      </c>
      <c r="E72">
        <f t="shared" si="4"/>
        <v>28.039989605061287</v>
      </c>
      <c r="F72">
        <f t="shared" si="4"/>
        <v>56.62933410850745</v>
      </c>
      <c r="G72">
        <f t="shared" si="4"/>
        <v>12.851086366525122</v>
      </c>
      <c r="H72">
        <f t="shared" si="4"/>
        <v>96.804761497957642</v>
      </c>
      <c r="I72">
        <f t="shared" si="4"/>
        <v>25.792750336628242</v>
      </c>
      <c r="J72">
        <f t="shared" si="4"/>
        <v>0</v>
      </c>
      <c r="K72">
        <f t="shared" si="4"/>
        <v>47.914244966759505</v>
      </c>
      <c r="L72">
        <f t="shared" si="4"/>
        <v>0</v>
      </c>
      <c r="M72">
        <f t="shared" si="4"/>
        <v>0</v>
      </c>
      <c r="N72">
        <f t="shared" si="4"/>
        <v>0</v>
      </c>
      <c r="O72">
        <f t="shared" si="4"/>
        <v>0</v>
      </c>
      <c r="P72">
        <f t="shared" si="4"/>
        <v>0</v>
      </c>
      <c r="Q72">
        <f t="shared" si="4"/>
        <v>0</v>
      </c>
      <c r="R72">
        <f t="shared" si="4"/>
        <v>0</v>
      </c>
      <c r="S72">
        <f t="shared" si="4"/>
        <v>129.02127460947278</v>
      </c>
      <c r="T72">
        <f t="shared" si="4"/>
        <v>0</v>
      </c>
      <c r="U72">
        <f t="shared" si="4"/>
        <v>0</v>
      </c>
      <c r="V72">
        <f t="shared" si="4"/>
        <v>0</v>
      </c>
      <c r="W72">
        <f t="shared" si="4"/>
        <v>23.001649171177892</v>
      </c>
      <c r="X72">
        <f t="shared" si="4"/>
        <v>0</v>
      </c>
      <c r="Y72">
        <f t="shared" si="4"/>
        <v>10.990299304686113</v>
      </c>
      <c r="Z72">
        <f t="shared" si="4"/>
        <v>0</v>
      </c>
      <c r="AA72">
        <f t="shared" si="4"/>
        <v>349.44581355405558</v>
      </c>
      <c r="AB72">
        <f t="shared" si="4"/>
        <v>1.6115446975404744</v>
      </c>
      <c r="AC72">
        <f t="shared" si="4"/>
        <v>2.6857976767635201E-2</v>
      </c>
      <c r="AD72">
        <f t="shared" si="4"/>
        <v>0</v>
      </c>
      <c r="AE72">
        <f t="shared" si="4"/>
        <v>0</v>
      </c>
      <c r="AF72">
        <f t="shared" si="4"/>
        <v>110.9496597410557</v>
      </c>
      <c r="AG72">
        <f t="shared" si="4"/>
        <v>64.673062694362343</v>
      </c>
      <c r="AH72">
        <f t="shared" si="4"/>
        <v>13.501453764990384</v>
      </c>
      <c r="AI72">
        <f t="shared" si="4"/>
        <v>16.632410072199914</v>
      </c>
      <c r="AJ72">
        <f t="shared" si="4"/>
        <v>2.1238344698928033</v>
      </c>
      <c r="AK72">
        <f t="shared" si="4"/>
        <v>50.315151532040304</v>
      </c>
      <c r="AL72">
        <f t="shared" si="4"/>
        <v>126.89860668475045</v>
      </c>
      <c r="AM72">
        <f t="shared" si="4"/>
        <v>0</v>
      </c>
      <c r="AN72">
        <f t="shared" si="4"/>
        <v>0</v>
      </c>
      <c r="AO72">
        <f t="shared" si="4"/>
        <v>63.11082901165409</v>
      </c>
      <c r="AP72">
        <f t="shared" si="4"/>
        <v>66.934322703176548</v>
      </c>
      <c r="AQ72">
        <f t="shared" si="4"/>
        <v>0</v>
      </c>
      <c r="AR72">
        <f t="shared" si="4"/>
        <v>0</v>
      </c>
    </row>
    <row r="73" spans="1:44">
      <c r="A73" s="16" t="s">
        <v>569</v>
      </c>
      <c r="B73" t="s">
        <v>569</v>
      </c>
      <c r="C73">
        <f t="shared" si="1"/>
        <v>3.3055626746614877</v>
      </c>
      <c r="D73">
        <f t="shared" si="4"/>
        <v>0</v>
      </c>
      <c r="E73">
        <f t="shared" si="4"/>
        <v>2.4611408962693959</v>
      </c>
      <c r="F73">
        <f t="shared" si="4"/>
        <v>4.9705000631595802</v>
      </c>
      <c r="G73">
        <f t="shared" si="4"/>
        <v>1.130208593317519</v>
      </c>
      <c r="H73">
        <f t="shared" si="4"/>
        <v>8.535346246340243</v>
      </c>
      <c r="I73">
        <f t="shared" si="4"/>
        <v>2.2106183794314851</v>
      </c>
      <c r="J73">
        <f t="shared" si="4"/>
        <v>0</v>
      </c>
      <c r="K73">
        <f t="shared" si="4"/>
        <v>4.1718390707792983</v>
      </c>
      <c r="L73">
        <f t="shared" si="4"/>
        <v>0</v>
      </c>
      <c r="M73">
        <f t="shared" si="4"/>
        <v>0</v>
      </c>
      <c r="N73">
        <f t="shared" ref="D73:AR79" si="5">IFERROR(N28,0)</f>
        <v>0</v>
      </c>
      <c r="O73">
        <f t="shared" si="5"/>
        <v>0</v>
      </c>
      <c r="P73">
        <f t="shared" si="5"/>
        <v>0</v>
      </c>
      <c r="Q73">
        <f t="shared" si="5"/>
        <v>0</v>
      </c>
      <c r="R73">
        <f t="shared" si="5"/>
        <v>0</v>
      </c>
      <c r="S73">
        <f t="shared" si="5"/>
        <v>10.96848961616895</v>
      </c>
      <c r="T73">
        <f t="shared" si="5"/>
        <v>0</v>
      </c>
      <c r="U73">
        <f t="shared" si="5"/>
        <v>0</v>
      </c>
      <c r="V73">
        <f t="shared" si="5"/>
        <v>0</v>
      </c>
      <c r="W73">
        <f t="shared" si="5"/>
        <v>1.9554399137078622</v>
      </c>
      <c r="X73">
        <f t="shared" si="5"/>
        <v>0</v>
      </c>
      <c r="Y73">
        <f t="shared" si="5"/>
        <v>0.96168623209312043</v>
      </c>
      <c r="Z73">
        <f t="shared" si="5"/>
        <v>0</v>
      </c>
      <c r="AA73">
        <f t="shared" si="5"/>
        <v>30.644229638817343</v>
      </c>
      <c r="AB73">
        <f t="shared" si="5"/>
        <v>0.14114506785736727</v>
      </c>
      <c r="AC73">
        <f t="shared" si="5"/>
        <v>2.3105781529171683E-3</v>
      </c>
      <c r="AD73">
        <f t="shared" si="5"/>
        <v>0</v>
      </c>
      <c r="AE73">
        <f t="shared" si="5"/>
        <v>0</v>
      </c>
      <c r="AF73">
        <f t="shared" si="5"/>
        <v>9.7169549915823694</v>
      </c>
      <c r="AG73">
        <f t="shared" si="5"/>
        <v>5.6714263207079405</v>
      </c>
      <c r="AH73">
        <f t="shared" si="5"/>
        <v>1.1825074481279247</v>
      </c>
      <c r="AI73">
        <f t="shared" si="5"/>
        <v>1.43087782358553</v>
      </c>
      <c r="AJ73">
        <f t="shared" si="5"/>
        <v>0.18286199737566702</v>
      </c>
      <c r="AK73">
        <f t="shared" si="5"/>
        <v>4.2766073432462397</v>
      </c>
      <c r="AL73">
        <f t="shared" si="5"/>
        <v>11.11719935864172</v>
      </c>
      <c r="AM73">
        <f t="shared" si="5"/>
        <v>0</v>
      </c>
      <c r="AN73">
        <f t="shared" si="5"/>
        <v>0</v>
      </c>
      <c r="AO73">
        <f t="shared" si="5"/>
        <v>6.3106278108031741</v>
      </c>
      <c r="AP73">
        <f t="shared" si="5"/>
        <v>6.8972485209706376</v>
      </c>
      <c r="AQ73">
        <f t="shared" si="5"/>
        <v>0</v>
      </c>
      <c r="AR73">
        <f t="shared" si="5"/>
        <v>0</v>
      </c>
    </row>
    <row r="74" spans="1:44">
      <c r="A74" s="16" t="s">
        <v>570</v>
      </c>
      <c r="B74" t="s">
        <v>570</v>
      </c>
      <c r="C74">
        <f t="shared" si="1"/>
        <v>123.7455331859009</v>
      </c>
      <c r="D74">
        <f t="shared" si="5"/>
        <v>0</v>
      </c>
      <c r="E74">
        <f t="shared" si="5"/>
        <v>91.998869498669308</v>
      </c>
      <c r="F74">
        <f t="shared" si="5"/>
        <v>185.80016582833298</v>
      </c>
      <c r="G74">
        <f t="shared" si="5"/>
        <v>43.71870504015736</v>
      </c>
      <c r="H74">
        <f t="shared" si="5"/>
        <v>321.75989225570214</v>
      </c>
      <c r="I74">
        <f t="shared" si="5"/>
        <v>75.996631283940275</v>
      </c>
      <c r="J74">
        <f t="shared" si="5"/>
        <v>0</v>
      </c>
      <c r="K74">
        <f t="shared" si="5"/>
        <v>156.61391596246116</v>
      </c>
      <c r="L74">
        <f t="shared" si="5"/>
        <v>0</v>
      </c>
      <c r="M74">
        <f t="shared" si="5"/>
        <v>0</v>
      </c>
      <c r="N74">
        <f t="shared" si="5"/>
        <v>0</v>
      </c>
      <c r="O74">
        <f t="shared" si="5"/>
        <v>0</v>
      </c>
      <c r="P74">
        <f t="shared" si="5"/>
        <v>0</v>
      </c>
      <c r="Q74">
        <f t="shared" si="5"/>
        <v>0</v>
      </c>
      <c r="R74">
        <f t="shared" si="5"/>
        <v>0</v>
      </c>
      <c r="S74">
        <f t="shared" si="5"/>
        <v>419.8102357743582</v>
      </c>
      <c r="T74">
        <f t="shared" si="5"/>
        <v>0</v>
      </c>
      <c r="U74">
        <f t="shared" si="5"/>
        <v>0</v>
      </c>
      <c r="V74">
        <f t="shared" si="5"/>
        <v>0</v>
      </c>
      <c r="W74">
        <f t="shared" si="5"/>
        <v>74.842910915114246</v>
      </c>
      <c r="X74">
        <f t="shared" si="5"/>
        <v>0</v>
      </c>
      <c r="Y74">
        <f t="shared" si="5"/>
        <v>36.048014463220767</v>
      </c>
      <c r="Z74">
        <f t="shared" si="5"/>
        <v>0</v>
      </c>
      <c r="AA74">
        <f t="shared" si="5"/>
        <v>1146.3328323643434</v>
      </c>
      <c r="AB74">
        <f t="shared" si="5"/>
        <v>5.2895990732630596</v>
      </c>
      <c r="AC74">
        <f t="shared" si="5"/>
        <v>0.10566704920190616</v>
      </c>
      <c r="AD74">
        <f t="shared" si="5"/>
        <v>0</v>
      </c>
      <c r="AE74">
        <f t="shared" si="5"/>
        <v>0</v>
      </c>
      <c r="AF74">
        <f t="shared" si="5"/>
        <v>364.03338526736189</v>
      </c>
      <c r="AG74">
        <f t="shared" si="5"/>
        <v>212.15551098492969</v>
      </c>
      <c r="AH74">
        <f t="shared" si="5"/>
        <v>44.316038786881691</v>
      </c>
      <c r="AI74">
        <f t="shared" si="5"/>
        <v>65.43671210421455</v>
      </c>
      <c r="AJ74">
        <f t="shared" si="5"/>
        <v>6.8933035327315295</v>
      </c>
      <c r="AK74">
        <f t="shared" si="5"/>
        <v>168.70824112471345</v>
      </c>
      <c r="AL74">
        <f t="shared" si="5"/>
        <v>418.18419395660788</v>
      </c>
      <c r="AM74">
        <f t="shared" si="5"/>
        <v>0</v>
      </c>
      <c r="AN74">
        <f t="shared" si="5"/>
        <v>0</v>
      </c>
      <c r="AO74">
        <f t="shared" si="5"/>
        <v>220.17854317754274</v>
      </c>
      <c r="AP74">
        <f t="shared" si="5"/>
        <v>240.56842877585282</v>
      </c>
      <c r="AQ74">
        <f t="shared" si="5"/>
        <v>0</v>
      </c>
      <c r="AR74">
        <f t="shared" si="5"/>
        <v>0</v>
      </c>
    </row>
    <row r="75" spans="1:44">
      <c r="A75" t="s">
        <v>182</v>
      </c>
      <c r="B75" t="s">
        <v>586</v>
      </c>
      <c r="C75">
        <f t="shared" si="1"/>
        <v>67.900000000000006</v>
      </c>
      <c r="D75">
        <f t="shared" si="5"/>
        <v>216.1</v>
      </c>
      <c r="E75">
        <f t="shared" si="5"/>
        <v>0</v>
      </c>
      <c r="F75">
        <f t="shared" si="5"/>
        <v>99.2</v>
      </c>
      <c r="G75">
        <f t="shared" si="5"/>
        <v>167.5</v>
      </c>
      <c r="H75">
        <f t="shared" si="5"/>
        <v>26.6</v>
      </c>
      <c r="I75">
        <f t="shared" si="5"/>
        <v>4.8</v>
      </c>
      <c r="J75">
        <f t="shared" si="5"/>
        <v>2.7</v>
      </c>
      <c r="K75">
        <f t="shared" si="5"/>
        <v>10.8</v>
      </c>
      <c r="L75">
        <f t="shared" si="5"/>
        <v>28</v>
      </c>
      <c r="M75">
        <f t="shared" si="5"/>
        <v>26.780161300830773</v>
      </c>
      <c r="N75">
        <f t="shared" si="5"/>
        <v>4.5198386991692283</v>
      </c>
      <c r="O75">
        <f t="shared" si="5"/>
        <v>11.2</v>
      </c>
      <c r="P75">
        <f t="shared" si="5"/>
        <v>14.433451825802598</v>
      </c>
      <c r="Q75">
        <f t="shared" si="5"/>
        <v>7.066548174197405</v>
      </c>
      <c r="R75">
        <f t="shared" si="5"/>
        <v>17.8</v>
      </c>
      <c r="S75">
        <f t="shared" si="5"/>
        <v>0</v>
      </c>
      <c r="T75">
        <f t="shared" si="5"/>
        <v>14.7</v>
      </c>
      <c r="U75">
        <f t="shared" si="5"/>
        <v>29.1</v>
      </c>
      <c r="V75">
        <f t="shared" si="5"/>
        <v>10.8</v>
      </c>
      <c r="W75">
        <f t="shared" si="5"/>
        <v>13.6</v>
      </c>
      <c r="X75">
        <f t="shared" si="5"/>
        <v>46.9</v>
      </c>
      <c r="Y75">
        <f t="shared" si="5"/>
        <v>4.0999999999999996</v>
      </c>
      <c r="Z75">
        <f t="shared" si="5"/>
        <v>15.7</v>
      </c>
      <c r="AA75">
        <f t="shared" si="5"/>
        <v>0</v>
      </c>
      <c r="AB75">
        <f t="shared" si="5"/>
        <v>0</v>
      </c>
      <c r="AC75">
        <f t="shared" si="5"/>
        <v>0</v>
      </c>
      <c r="AD75">
        <f t="shared" si="5"/>
        <v>1128.9000000000001</v>
      </c>
      <c r="AE75">
        <f t="shared" si="5"/>
        <v>101.3</v>
      </c>
      <c r="AF75">
        <f t="shared" si="5"/>
        <v>130</v>
      </c>
      <c r="AG75">
        <f t="shared" si="5"/>
        <v>25.2</v>
      </c>
      <c r="AH75">
        <f t="shared" si="5"/>
        <v>9.4</v>
      </c>
      <c r="AI75">
        <f t="shared" si="5"/>
        <v>26</v>
      </c>
      <c r="AJ75">
        <f t="shared" si="5"/>
        <v>1.9</v>
      </c>
      <c r="AK75">
        <f t="shared" si="5"/>
        <v>66.099999999999994</v>
      </c>
      <c r="AL75">
        <f t="shared" si="5"/>
        <v>659.6</v>
      </c>
      <c r="AM75">
        <f t="shared" si="5"/>
        <v>66.5</v>
      </c>
      <c r="AN75">
        <f t="shared" si="5"/>
        <v>276</v>
      </c>
      <c r="AO75">
        <f t="shared" si="5"/>
        <v>43.5</v>
      </c>
      <c r="AP75">
        <f t="shared" si="5"/>
        <v>41.8</v>
      </c>
      <c r="AQ75">
        <f t="shared" si="5"/>
        <v>23.2</v>
      </c>
      <c r="AR75">
        <f t="shared" si="5"/>
        <v>0</v>
      </c>
    </row>
    <row r="76" spans="1:44">
      <c r="A76" t="s">
        <v>186</v>
      </c>
      <c r="C76">
        <f t="shared" si="1"/>
        <v>4729.5</v>
      </c>
      <c r="D76">
        <f t="shared" si="5"/>
        <v>475</v>
      </c>
      <c r="E76">
        <f t="shared" si="5"/>
        <v>0</v>
      </c>
      <c r="F76">
        <f t="shared" si="5"/>
        <v>783.9</v>
      </c>
      <c r="G76">
        <f t="shared" si="5"/>
        <v>429.4</v>
      </c>
      <c r="H76">
        <f t="shared" si="5"/>
        <v>20136.8</v>
      </c>
      <c r="I76">
        <f t="shared" si="5"/>
        <v>3266.7</v>
      </c>
      <c r="J76">
        <f t="shared" si="5"/>
        <v>525.20000000000005</v>
      </c>
      <c r="K76">
        <f t="shared" si="5"/>
        <v>2660.6</v>
      </c>
      <c r="L76">
        <f t="shared" si="5"/>
        <v>4350.3</v>
      </c>
      <c r="M76">
        <f t="shared" si="5"/>
        <v>9121.6635328061111</v>
      </c>
      <c r="N76">
        <f t="shared" si="5"/>
        <v>1537.236467193889</v>
      </c>
      <c r="O76">
        <f t="shared" si="5"/>
        <v>3526.8</v>
      </c>
      <c r="P76">
        <f t="shared" si="5"/>
        <v>1540.9373959861712</v>
      </c>
      <c r="Q76">
        <f t="shared" si="5"/>
        <v>753.86260401382913</v>
      </c>
      <c r="R76">
        <f t="shared" si="5"/>
        <v>3643.9999999999995</v>
      </c>
      <c r="S76">
        <f t="shared" si="5"/>
        <v>0</v>
      </c>
      <c r="T76">
        <f t="shared" si="5"/>
        <v>2833.5</v>
      </c>
      <c r="U76">
        <f t="shared" si="5"/>
        <v>9371.2999999999993</v>
      </c>
      <c r="V76">
        <f t="shared" si="5"/>
        <v>3552.8</v>
      </c>
      <c r="W76">
        <f t="shared" si="5"/>
        <v>2672.6</v>
      </c>
      <c r="X76">
        <f t="shared" si="5"/>
        <v>15658.3</v>
      </c>
      <c r="Y76">
        <f t="shared" si="5"/>
        <v>1189</v>
      </c>
      <c r="Z76">
        <f t="shared" si="5"/>
        <v>2722.9</v>
      </c>
      <c r="AA76">
        <f t="shared" si="5"/>
        <v>0</v>
      </c>
      <c r="AB76">
        <f t="shared" si="5"/>
        <v>0</v>
      </c>
      <c r="AC76">
        <f t="shared" si="5"/>
        <v>0</v>
      </c>
      <c r="AD76">
        <f t="shared" si="5"/>
        <v>11208.3</v>
      </c>
      <c r="AE76">
        <f t="shared" si="5"/>
        <v>22740.799999999999</v>
      </c>
      <c r="AF76">
        <f t="shared" si="5"/>
        <v>8601</v>
      </c>
      <c r="AG76">
        <f t="shared" si="5"/>
        <v>2740.7</v>
      </c>
      <c r="AH76">
        <f t="shared" si="5"/>
        <v>1450.8</v>
      </c>
      <c r="AI76">
        <f t="shared" si="5"/>
        <v>1923.4</v>
      </c>
      <c r="AJ76">
        <f t="shared" si="5"/>
        <v>435</v>
      </c>
      <c r="AK76">
        <f t="shared" si="5"/>
        <v>2495.6999999999998</v>
      </c>
      <c r="AL76">
        <f t="shared" si="5"/>
        <v>1431.5</v>
      </c>
      <c r="AM76">
        <f t="shared" si="5"/>
        <v>4235.6000000000004</v>
      </c>
      <c r="AN76">
        <f t="shared" si="5"/>
        <v>3008.4</v>
      </c>
      <c r="AO76">
        <f t="shared" si="5"/>
        <v>738.8</v>
      </c>
      <c r="AP76">
        <f t="shared" si="5"/>
        <v>2530</v>
      </c>
      <c r="AQ76">
        <f t="shared" si="5"/>
        <v>1419.2</v>
      </c>
      <c r="AR76">
        <f t="shared" si="5"/>
        <v>0</v>
      </c>
    </row>
    <row r="77" spans="1:44">
      <c r="A77" t="s">
        <v>193</v>
      </c>
      <c r="C77">
        <f t="shared" si="1"/>
        <v>1250.5999999999999</v>
      </c>
      <c r="D77">
        <f t="shared" si="5"/>
        <v>258</v>
      </c>
      <c r="E77">
        <f t="shared" si="5"/>
        <v>0</v>
      </c>
      <c r="F77">
        <f t="shared" si="5"/>
        <v>410.3</v>
      </c>
      <c r="G77">
        <f t="shared" si="5"/>
        <v>196.9</v>
      </c>
      <c r="H77">
        <f t="shared" si="5"/>
        <v>4910.7</v>
      </c>
      <c r="I77">
        <f t="shared" si="5"/>
        <v>700.5</v>
      </c>
      <c r="J77">
        <f t="shared" si="5"/>
        <v>158.6</v>
      </c>
      <c r="K77">
        <f t="shared" si="5"/>
        <v>686.1</v>
      </c>
      <c r="L77">
        <f t="shared" si="5"/>
        <v>2002.9</v>
      </c>
      <c r="M77">
        <f t="shared" si="5"/>
        <v>2165.670159914996</v>
      </c>
      <c r="N77">
        <f t="shared" si="5"/>
        <v>364.72984008500384</v>
      </c>
      <c r="O77">
        <f t="shared" si="5"/>
        <v>758.8</v>
      </c>
      <c r="P77">
        <f t="shared" si="5"/>
        <v>678.70243404186772</v>
      </c>
      <c r="Q77">
        <f t="shared" si="5"/>
        <v>332.09756595813224</v>
      </c>
      <c r="R77">
        <f t="shared" si="5"/>
        <v>1802.4999999999998</v>
      </c>
      <c r="S77">
        <f t="shared" si="5"/>
        <v>0</v>
      </c>
      <c r="T77">
        <f t="shared" si="5"/>
        <v>881.1</v>
      </c>
      <c r="U77">
        <f t="shared" si="5"/>
        <v>2286.4</v>
      </c>
      <c r="V77">
        <f t="shared" si="5"/>
        <v>860.7</v>
      </c>
      <c r="W77">
        <f t="shared" si="5"/>
        <v>725.3</v>
      </c>
      <c r="X77">
        <f t="shared" si="5"/>
        <v>6933.9</v>
      </c>
      <c r="Y77">
        <f t="shared" si="5"/>
        <v>359.5</v>
      </c>
      <c r="Z77">
        <f t="shared" si="5"/>
        <v>742.2</v>
      </c>
      <c r="AA77">
        <f t="shared" si="5"/>
        <v>0</v>
      </c>
      <c r="AB77">
        <f t="shared" si="5"/>
        <v>0</v>
      </c>
      <c r="AC77">
        <f t="shared" si="5"/>
        <v>0</v>
      </c>
      <c r="AD77">
        <f t="shared" si="5"/>
        <v>3175.2</v>
      </c>
      <c r="AE77">
        <f t="shared" si="5"/>
        <v>2524.6999999999998</v>
      </c>
      <c r="AF77">
        <f t="shared" si="5"/>
        <v>8040.3</v>
      </c>
      <c r="AG77">
        <f t="shared" si="5"/>
        <v>578</v>
      </c>
      <c r="AH77">
        <f t="shared" si="5"/>
        <v>172.3</v>
      </c>
      <c r="AI77">
        <f t="shared" si="5"/>
        <v>255.9</v>
      </c>
      <c r="AJ77">
        <f t="shared" si="5"/>
        <v>35.799999999999997</v>
      </c>
      <c r="AK77">
        <f t="shared" si="5"/>
        <v>746</v>
      </c>
      <c r="AL77">
        <f t="shared" si="5"/>
        <v>326</v>
      </c>
      <c r="AM77">
        <f t="shared" si="5"/>
        <v>806.2</v>
      </c>
      <c r="AN77">
        <f t="shared" si="5"/>
        <v>1282.5</v>
      </c>
      <c r="AO77">
        <f t="shared" si="5"/>
        <v>239.7</v>
      </c>
      <c r="AP77">
        <f t="shared" si="5"/>
        <v>455.3</v>
      </c>
      <c r="AQ77">
        <f t="shared" si="5"/>
        <v>241.7</v>
      </c>
      <c r="AR77">
        <f t="shared" si="5"/>
        <v>0</v>
      </c>
    </row>
    <row r="78" spans="1:44">
      <c r="A78" t="s">
        <v>213</v>
      </c>
      <c r="C78">
        <f t="shared" si="1"/>
        <v>8.1</v>
      </c>
      <c r="D78">
        <f t="shared" si="5"/>
        <v>0</v>
      </c>
      <c r="E78">
        <f t="shared" si="5"/>
        <v>3.8</v>
      </c>
      <c r="F78">
        <f t="shared" si="5"/>
        <v>2.9</v>
      </c>
      <c r="G78">
        <f t="shared" si="5"/>
        <v>5.9</v>
      </c>
      <c r="H78">
        <f t="shared" si="5"/>
        <v>33.4</v>
      </c>
      <c r="I78">
        <f t="shared" si="5"/>
        <v>7.1</v>
      </c>
      <c r="J78">
        <f t="shared" si="5"/>
        <v>1.7</v>
      </c>
      <c r="K78">
        <f t="shared" si="5"/>
        <v>6.6</v>
      </c>
      <c r="L78">
        <f t="shared" si="5"/>
        <v>6.6</v>
      </c>
      <c r="M78">
        <f t="shared" si="5"/>
        <v>0</v>
      </c>
      <c r="N78">
        <f t="shared" si="5"/>
        <v>0</v>
      </c>
      <c r="O78">
        <f t="shared" si="5"/>
        <v>6.9</v>
      </c>
      <c r="P78">
        <f t="shared" si="5"/>
        <v>0</v>
      </c>
      <c r="Q78">
        <f t="shared" si="5"/>
        <v>0</v>
      </c>
      <c r="R78">
        <f t="shared" si="5"/>
        <v>0</v>
      </c>
      <c r="S78">
        <f t="shared" si="5"/>
        <v>9</v>
      </c>
      <c r="T78">
        <f t="shared" si="5"/>
        <v>10.199999999999999</v>
      </c>
      <c r="U78">
        <f t="shared" si="5"/>
        <v>18.2</v>
      </c>
      <c r="V78">
        <f t="shared" si="5"/>
        <v>7</v>
      </c>
      <c r="W78">
        <f t="shared" si="5"/>
        <v>8.3000000000000007</v>
      </c>
      <c r="X78">
        <f t="shared" si="5"/>
        <v>45.1</v>
      </c>
      <c r="Y78">
        <f t="shared" si="5"/>
        <v>7.6</v>
      </c>
      <c r="Z78">
        <f t="shared" si="5"/>
        <v>10.7</v>
      </c>
      <c r="AA78">
        <f t="shared" si="5"/>
        <v>13.138357800089794</v>
      </c>
      <c r="AB78">
        <f t="shared" si="5"/>
        <v>6.0622940541805885E-2</v>
      </c>
      <c r="AC78">
        <f t="shared" si="5"/>
        <v>1.0192593683975137E-3</v>
      </c>
      <c r="AD78">
        <f t="shared" si="5"/>
        <v>45.8</v>
      </c>
      <c r="AE78">
        <f t="shared" si="5"/>
        <v>105.2</v>
      </c>
      <c r="AF78">
        <f t="shared" si="5"/>
        <v>115.9</v>
      </c>
      <c r="AG78">
        <f t="shared" si="5"/>
        <v>38.6</v>
      </c>
      <c r="AH78">
        <f t="shared" si="5"/>
        <v>15.3</v>
      </c>
      <c r="AI78">
        <f t="shared" si="5"/>
        <v>8.8000000000000007</v>
      </c>
      <c r="AJ78">
        <f t="shared" si="5"/>
        <v>5.5</v>
      </c>
      <c r="AK78">
        <f t="shared" si="5"/>
        <v>89.8</v>
      </c>
      <c r="AL78">
        <f t="shared" si="5"/>
        <v>57.3</v>
      </c>
      <c r="AM78">
        <f t="shared" si="5"/>
        <v>183.5</v>
      </c>
      <c r="AN78">
        <f t="shared" si="5"/>
        <v>114.3</v>
      </c>
      <c r="AO78">
        <f t="shared" si="5"/>
        <v>42.8</v>
      </c>
      <c r="AP78">
        <f t="shared" si="5"/>
        <v>96.1</v>
      </c>
      <c r="AQ78">
        <f t="shared" si="5"/>
        <v>30.8</v>
      </c>
      <c r="AR78">
        <f t="shared" si="5"/>
        <v>0</v>
      </c>
    </row>
    <row r="79" spans="1:44">
      <c r="A79" t="s">
        <v>216</v>
      </c>
      <c r="C79">
        <f t="shared" si="1"/>
        <v>12.6</v>
      </c>
      <c r="D79">
        <f t="shared" si="5"/>
        <v>0</v>
      </c>
      <c r="E79">
        <f t="shared" si="5"/>
        <v>6.8</v>
      </c>
      <c r="F79">
        <f t="shared" si="5"/>
        <v>4.9000000000000004</v>
      </c>
      <c r="G79">
        <f t="shared" si="5"/>
        <v>4.9000000000000004</v>
      </c>
      <c r="H79">
        <f t="shared" si="5"/>
        <v>153.5</v>
      </c>
      <c r="I79">
        <f t="shared" si="5"/>
        <v>8.6999999999999993</v>
      </c>
      <c r="J79">
        <f t="shared" si="5"/>
        <v>2.6</v>
      </c>
      <c r="K79">
        <f t="shared" si="5"/>
        <v>45.2</v>
      </c>
      <c r="L79">
        <f t="shared" si="5"/>
        <v>23.6</v>
      </c>
      <c r="M79">
        <f t="shared" si="5"/>
        <v>0</v>
      </c>
      <c r="N79">
        <f t="shared" si="5"/>
        <v>0</v>
      </c>
      <c r="O79">
        <f t="shared" si="5"/>
        <v>11.4</v>
      </c>
      <c r="P79">
        <f t="shared" si="5"/>
        <v>0</v>
      </c>
      <c r="Q79">
        <f t="shared" si="5"/>
        <v>0</v>
      </c>
      <c r="R79">
        <f t="shared" si="5"/>
        <v>0</v>
      </c>
      <c r="S79">
        <f t="shared" si="5"/>
        <v>5.6</v>
      </c>
      <c r="T79">
        <f t="shared" si="5"/>
        <v>14.6</v>
      </c>
      <c r="U79">
        <f t="shared" si="5"/>
        <v>77.3</v>
      </c>
      <c r="V79">
        <f t="shared" si="5"/>
        <v>14.6</v>
      </c>
      <c r="W79">
        <f t="shared" ref="D79:AR85" si="6">IFERROR(W34,0)</f>
        <v>15.2</v>
      </c>
      <c r="X79">
        <f t="shared" si="6"/>
        <v>82.7</v>
      </c>
      <c r="Y79">
        <f t="shared" si="6"/>
        <v>11.3</v>
      </c>
      <c r="Z79">
        <f t="shared" si="6"/>
        <v>23.5</v>
      </c>
      <c r="AA79">
        <f t="shared" si="6"/>
        <v>24.584424067864852</v>
      </c>
      <c r="AB79">
        <f t="shared" si="6"/>
        <v>0.11360726328107172</v>
      </c>
      <c r="AC79">
        <f t="shared" si="6"/>
        <v>1.9686688540731761E-3</v>
      </c>
      <c r="AD79">
        <f t="shared" si="6"/>
        <v>62.4</v>
      </c>
      <c r="AE79">
        <f t="shared" si="6"/>
        <v>302.5</v>
      </c>
      <c r="AF79">
        <f t="shared" si="6"/>
        <v>126.6</v>
      </c>
      <c r="AG79">
        <f t="shared" si="6"/>
        <v>46.4</v>
      </c>
      <c r="AH79">
        <f t="shared" si="6"/>
        <v>768.4</v>
      </c>
      <c r="AI79">
        <f t="shared" si="6"/>
        <v>117.8</v>
      </c>
      <c r="AJ79">
        <f t="shared" si="6"/>
        <v>22.6</v>
      </c>
      <c r="AK79">
        <f t="shared" si="6"/>
        <v>208.9</v>
      </c>
      <c r="AL79">
        <f t="shared" si="6"/>
        <v>42.9</v>
      </c>
      <c r="AM79">
        <f t="shared" si="6"/>
        <v>304.60000000000002</v>
      </c>
      <c r="AN79">
        <f t="shared" si="6"/>
        <v>190.8</v>
      </c>
      <c r="AO79">
        <f t="shared" si="6"/>
        <v>116.8</v>
      </c>
      <c r="AP79">
        <f t="shared" si="6"/>
        <v>50.9</v>
      </c>
      <c r="AQ79">
        <f t="shared" si="6"/>
        <v>117.7</v>
      </c>
      <c r="AR79">
        <f t="shared" si="6"/>
        <v>0</v>
      </c>
    </row>
    <row r="80" spans="1:44">
      <c r="A80" t="s">
        <v>220</v>
      </c>
      <c r="C80">
        <f t="shared" si="1"/>
        <v>36.4</v>
      </c>
      <c r="D80">
        <f t="shared" si="6"/>
        <v>0</v>
      </c>
      <c r="E80">
        <f t="shared" si="6"/>
        <v>8.9</v>
      </c>
      <c r="F80">
        <f t="shared" si="6"/>
        <v>20.399999999999999</v>
      </c>
      <c r="G80">
        <f t="shared" si="6"/>
        <v>15.6</v>
      </c>
      <c r="H80">
        <f t="shared" si="6"/>
        <v>86.8</v>
      </c>
      <c r="I80">
        <f t="shared" si="6"/>
        <v>30.3</v>
      </c>
      <c r="J80">
        <f t="shared" si="6"/>
        <v>5.6</v>
      </c>
      <c r="K80">
        <f t="shared" si="6"/>
        <v>21.8</v>
      </c>
      <c r="L80">
        <f t="shared" si="6"/>
        <v>37.4</v>
      </c>
      <c r="M80">
        <f t="shared" si="6"/>
        <v>0</v>
      </c>
      <c r="N80">
        <f t="shared" si="6"/>
        <v>0</v>
      </c>
      <c r="O80">
        <f t="shared" si="6"/>
        <v>20.5</v>
      </c>
      <c r="P80">
        <f t="shared" si="6"/>
        <v>0</v>
      </c>
      <c r="Q80">
        <f t="shared" si="6"/>
        <v>0</v>
      </c>
      <c r="R80">
        <f t="shared" si="6"/>
        <v>0</v>
      </c>
      <c r="S80">
        <f t="shared" si="6"/>
        <v>19.3</v>
      </c>
      <c r="T80">
        <f t="shared" si="6"/>
        <v>37</v>
      </c>
      <c r="U80">
        <f t="shared" si="6"/>
        <v>127.3</v>
      </c>
      <c r="V80">
        <f t="shared" si="6"/>
        <v>26.9</v>
      </c>
      <c r="W80">
        <f t="shared" si="6"/>
        <v>36.799999999999997</v>
      </c>
      <c r="X80">
        <f t="shared" si="6"/>
        <v>159.19999999999999</v>
      </c>
      <c r="Y80">
        <f t="shared" si="6"/>
        <v>21.6</v>
      </c>
      <c r="Z80">
        <f t="shared" si="6"/>
        <v>40.6</v>
      </c>
      <c r="AA80">
        <f t="shared" si="6"/>
        <v>66.388609150988842</v>
      </c>
      <c r="AB80">
        <f t="shared" si="6"/>
        <v>0.30626903332826455</v>
      </c>
      <c r="AC80">
        <f t="shared" si="6"/>
        <v>5.1218156828993291E-3</v>
      </c>
      <c r="AD80">
        <f t="shared" si="6"/>
        <v>125</v>
      </c>
      <c r="AE80">
        <f t="shared" si="6"/>
        <v>419.9</v>
      </c>
      <c r="AF80">
        <f t="shared" si="6"/>
        <v>378.2</v>
      </c>
      <c r="AG80">
        <f t="shared" si="6"/>
        <v>85.2</v>
      </c>
      <c r="AH80">
        <f t="shared" si="6"/>
        <v>234.3</v>
      </c>
      <c r="AI80">
        <f t="shared" si="6"/>
        <v>1996.9</v>
      </c>
      <c r="AJ80">
        <f t="shared" si="6"/>
        <v>46.6</v>
      </c>
      <c r="AK80">
        <f t="shared" si="6"/>
        <v>700.9</v>
      </c>
      <c r="AL80">
        <f t="shared" si="6"/>
        <v>138</v>
      </c>
      <c r="AM80">
        <f t="shared" si="6"/>
        <v>393.3</v>
      </c>
      <c r="AN80">
        <f t="shared" si="6"/>
        <v>591.5</v>
      </c>
      <c r="AO80">
        <f t="shared" si="6"/>
        <v>92.7</v>
      </c>
      <c r="AP80">
        <f t="shared" si="6"/>
        <v>155</v>
      </c>
      <c r="AQ80">
        <f t="shared" si="6"/>
        <v>106.1</v>
      </c>
      <c r="AR80">
        <f t="shared" si="6"/>
        <v>0</v>
      </c>
    </row>
    <row r="81" spans="1:44">
      <c r="A81" t="s">
        <v>224</v>
      </c>
      <c r="C81">
        <f t="shared" si="1"/>
        <v>7.8</v>
      </c>
      <c r="D81">
        <f t="shared" si="6"/>
        <v>0</v>
      </c>
      <c r="E81">
        <f t="shared" si="6"/>
        <v>2.8</v>
      </c>
      <c r="F81">
        <f t="shared" si="6"/>
        <v>2.6</v>
      </c>
      <c r="G81">
        <f t="shared" si="6"/>
        <v>1.7</v>
      </c>
      <c r="H81">
        <f t="shared" si="6"/>
        <v>33.200000000000003</v>
      </c>
      <c r="I81">
        <f t="shared" si="6"/>
        <v>10.6</v>
      </c>
      <c r="J81">
        <f t="shared" si="6"/>
        <v>1.3</v>
      </c>
      <c r="K81">
        <f t="shared" si="6"/>
        <v>9.9</v>
      </c>
      <c r="L81">
        <f t="shared" si="6"/>
        <v>11.6</v>
      </c>
      <c r="M81">
        <f t="shared" si="6"/>
        <v>0</v>
      </c>
      <c r="N81">
        <f t="shared" si="6"/>
        <v>0</v>
      </c>
      <c r="O81">
        <f t="shared" si="6"/>
        <v>11.7</v>
      </c>
      <c r="P81">
        <f t="shared" si="6"/>
        <v>0</v>
      </c>
      <c r="Q81">
        <f t="shared" si="6"/>
        <v>0</v>
      </c>
      <c r="R81">
        <f t="shared" si="6"/>
        <v>0</v>
      </c>
      <c r="S81">
        <f t="shared" si="6"/>
        <v>8.5</v>
      </c>
      <c r="T81">
        <f t="shared" si="6"/>
        <v>10.3</v>
      </c>
      <c r="U81">
        <f t="shared" si="6"/>
        <v>60.5</v>
      </c>
      <c r="V81">
        <f t="shared" si="6"/>
        <v>14.3</v>
      </c>
      <c r="W81">
        <f t="shared" si="6"/>
        <v>12.3</v>
      </c>
      <c r="X81">
        <f t="shared" si="6"/>
        <v>59.7</v>
      </c>
      <c r="Y81">
        <f t="shared" si="6"/>
        <v>4.9000000000000004</v>
      </c>
      <c r="Z81">
        <f t="shared" si="6"/>
        <v>10.7</v>
      </c>
      <c r="AA81">
        <f t="shared" si="6"/>
        <v>9.057495044430981</v>
      </c>
      <c r="AB81">
        <f t="shared" si="6"/>
        <v>4.1798751482808857E-2</v>
      </c>
      <c r="AC81">
        <f t="shared" si="6"/>
        <v>7.0620408620898233E-4</v>
      </c>
      <c r="AD81">
        <f t="shared" si="6"/>
        <v>34.1</v>
      </c>
      <c r="AE81">
        <f t="shared" si="6"/>
        <v>43.8</v>
      </c>
      <c r="AF81">
        <f t="shared" si="6"/>
        <v>38.4</v>
      </c>
      <c r="AG81">
        <f t="shared" si="6"/>
        <v>8.1</v>
      </c>
      <c r="AH81">
        <f t="shared" si="6"/>
        <v>13.5</v>
      </c>
      <c r="AI81">
        <f t="shared" si="6"/>
        <v>18.600000000000001</v>
      </c>
      <c r="AJ81">
        <f t="shared" si="6"/>
        <v>11.7</v>
      </c>
      <c r="AK81">
        <f t="shared" si="6"/>
        <v>72.099999999999994</v>
      </c>
      <c r="AL81">
        <f t="shared" si="6"/>
        <v>11.3</v>
      </c>
      <c r="AM81">
        <f t="shared" si="6"/>
        <v>44.4</v>
      </c>
      <c r="AN81">
        <f t="shared" si="6"/>
        <v>51.3</v>
      </c>
      <c r="AO81">
        <f t="shared" si="6"/>
        <v>16</v>
      </c>
      <c r="AP81">
        <f t="shared" si="6"/>
        <v>15.5</v>
      </c>
      <c r="AQ81">
        <f t="shared" si="6"/>
        <v>11.5</v>
      </c>
      <c r="AR81">
        <f t="shared" si="6"/>
        <v>0</v>
      </c>
    </row>
    <row r="82" spans="1:44">
      <c r="A82" t="s">
        <v>228</v>
      </c>
      <c r="C82">
        <f t="shared" si="1"/>
        <v>209.5</v>
      </c>
      <c r="D82">
        <f t="shared" si="6"/>
        <v>92.90000000000002</v>
      </c>
      <c r="E82">
        <f t="shared" si="6"/>
        <v>0</v>
      </c>
      <c r="F82">
        <f t="shared" si="6"/>
        <v>75.400000000000006</v>
      </c>
      <c r="G82">
        <f t="shared" si="6"/>
        <v>41.1</v>
      </c>
      <c r="H82">
        <f t="shared" si="6"/>
        <v>284.7</v>
      </c>
      <c r="I82">
        <f t="shared" si="6"/>
        <v>84.1</v>
      </c>
      <c r="J82">
        <f t="shared" si="6"/>
        <v>21.7</v>
      </c>
      <c r="K82">
        <f t="shared" si="6"/>
        <v>77</v>
      </c>
      <c r="L82">
        <f t="shared" si="6"/>
        <v>155.69999999999999</v>
      </c>
      <c r="M82">
        <f t="shared" si="6"/>
        <v>212.30287604976942</v>
      </c>
      <c r="N82">
        <f t="shared" si="6"/>
        <v>35.697123950230605</v>
      </c>
      <c r="O82">
        <f t="shared" si="6"/>
        <v>66.2</v>
      </c>
      <c r="P82">
        <f t="shared" si="6"/>
        <v>65.505947339619695</v>
      </c>
      <c r="Q82">
        <f t="shared" si="6"/>
        <v>32.094052660380299</v>
      </c>
      <c r="R82">
        <f t="shared" si="6"/>
        <v>197.5</v>
      </c>
      <c r="S82">
        <f t="shared" si="6"/>
        <v>0</v>
      </c>
      <c r="T82">
        <f t="shared" si="6"/>
        <v>107.3</v>
      </c>
      <c r="U82">
        <f t="shared" si="6"/>
        <v>237</v>
      </c>
      <c r="V82">
        <f t="shared" si="6"/>
        <v>79.8</v>
      </c>
      <c r="W82">
        <f t="shared" si="6"/>
        <v>92.5</v>
      </c>
      <c r="X82">
        <f t="shared" si="6"/>
        <v>509</v>
      </c>
      <c r="Y82">
        <f t="shared" si="6"/>
        <v>79.3</v>
      </c>
      <c r="Z82">
        <f t="shared" si="6"/>
        <v>112.4</v>
      </c>
      <c r="AA82">
        <f t="shared" si="6"/>
        <v>0</v>
      </c>
      <c r="AB82">
        <f t="shared" si="6"/>
        <v>0</v>
      </c>
      <c r="AC82">
        <f t="shared" si="6"/>
        <v>0</v>
      </c>
      <c r="AD82">
        <f t="shared" si="6"/>
        <v>490.8</v>
      </c>
      <c r="AE82">
        <f t="shared" si="6"/>
        <v>884.8</v>
      </c>
      <c r="AF82">
        <f t="shared" si="6"/>
        <v>902.9</v>
      </c>
      <c r="AG82">
        <f t="shared" si="6"/>
        <v>158.69999999999999</v>
      </c>
      <c r="AH82">
        <f t="shared" si="6"/>
        <v>78.099999999999994</v>
      </c>
      <c r="AI82">
        <f t="shared" si="6"/>
        <v>108.9</v>
      </c>
      <c r="AJ82">
        <f t="shared" si="6"/>
        <v>24.8</v>
      </c>
      <c r="AK82">
        <f t="shared" si="6"/>
        <v>7397.6</v>
      </c>
      <c r="AL82">
        <f t="shared" si="6"/>
        <v>2588.1999999999998</v>
      </c>
      <c r="AM82">
        <f t="shared" si="6"/>
        <v>546.70000000000005</v>
      </c>
      <c r="AN82">
        <f t="shared" si="6"/>
        <v>694.6</v>
      </c>
      <c r="AO82">
        <f t="shared" si="6"/>
        <v>130.9</v>
      </c>
      <c r="AP82">
        <f t="shared" si="6"/>
        <v>237.9</v>
      </c>
      <c r="AQ82">
        <f t="shared" si="6"/>
        <v>130.4</v>
      </c>
      <c r="AR82">
        <f t="shared" si="6"/>
        <v>0</v>
      </c>
    </row>
    <row r="83" spans="1:44">
      <c r="A83" t="s">
        <v>232</v>
      </c>
      <c r="C83">
        <f t="shared" si="1"/>
        <v>95.5</v>
      </c>
      <c r="D83">
        <f t="shared" si="6"/>
        <v>0</v>
      </c>
      <c r="E83">
        <f t="shared" si="6"/>
        <v>76.7</v>
      </c>
      <c r="F83">
        <f t="shared" si="6"/>
        <v>19.7</v>
      </c>
      <c r="G83">
        <f t="shared" si="6"/>
        <v>13.7</v>
      </c>
      <c r="H83">
        <f t="shared" si="6"/>
        <v>396.8</v>
      </c>
      <c r="I83">
        <f t="shared" si="6"/>
        <v>159.9</v>
      </c>
      <c r="J83">
        <f t="shared" si="6"/>
        <v>22.8</v>
      </c>
      <c r="K83">
        <f t="shared" si="6"/>
        <v>106</v>
      </c>
      <c r="L83">
        <f t="shared" si="6"/>
        <v>118.8</v>
      </c>
      <c r="M83">
        <f t="shared" si="6"/>
        <v>0</v>
      </c>
      <c r="N83">
        <f t="shared" si="6"/>
        <v>0</v>
      </c>
      <c r="O83">
        <f t="shared" si="6"/>
        <v>101.7</v>
      </c>
      <c r="P83">
        <f t="shared" si="6"/>
        <v>0</v>
      </c>
      <c r="Q83">
        <f t="shared" si="6"/>
        <v>0</v>
      </c>
      <c r="R83">
        <f t="shared" si="6"/>
        <v>0</v>
      </c>
      <c r="S83">
        <f t="shared" si="6"/>
        <v>49</v>
      </c>
      <c r="T83">
        <f t="shared" si="6"/>
        <v>160.5</v>
      </c>
      <c r="U83">
        <f t="shared" si="6"/>
        <v>299</v>
      </c>
      <c r="V83">
        <f t="shared" si="6"/>
        <v>98.5</v>
      </c>
      <c r="W83">
        <f t="shared" si="6"/>
        <v>99</v>
      </c>
      <c r="X83">
        <f t="shared" si="6"/>
        <v>902.5</v>
      </c>
      <c r="Y83">
        <f t="shared" si="6"/>
        <v>88.7</v>
      </c>
      <c r="Z83">
        <f t="shared" si="6"/>
        <v>205.9</v>
      </c>
      <c r="AA83">
        <f t="shared" si="6"/>
        <v>202.6520017016899</v>
      </c>
      <c r="AB83">
        <f t="shared" si="6"/>
        <v>0.93299031799179721</v>
      </c>
      <c r="AC83">
        <f t="shared" si="6"/>
        <v>1.5007980318298817E-2</v>
      </c>
      <c r="AD83">
        <f t="shared" si="6"/>
        <v>885.3</v>
      </c>
      <c r="AE83">
        <f t="shared" si="6"/>
        <v>5765.1</v>
      </c>
      <c r="AF83">
        <f t="shared" si="6"/>
        <v>1378.1</v>
      </c>
      <c r="AG83">
        <f t="shared" si="6"/>
        <v>1163.8</v>
      </c>
      <c r="AH83">
        <f t="shared" si="6"/>
        <v>269.60000000000002</v>
      </c>
      <c r="AI83">
        <f t="shared" si="6"/>
        <v>468.7</v>
      </c>
      <c r="AJ83">
        <f t="shared" si="6"/>
        <v>84.3</v>
      </c>
      <c r="AK83">
        <f t="shared" si="6"/>
        <v>1813.2</v>
      </c>
      <c r="AL83">
        <f t="shared" si="6"/>
        <v>2307.3000000000002</v>
      </c>
      <c r="AM83">
        <f t="shared" si="6"/>
        <v>1512</v>
      </c>
      <c r="AN83">
        <f t="shared" si="6"/>
        <v>1782.9</v>
      </c>
      <c r="AO83">
        <f t="shared" si="6"/>
        <v>745.7</v>
      </c>
      <c r="AP83">
        <f t="shared" si="6"/>
        <v>937.8</v>
      </c>
      <c r="AQ83">
        <f t="shared" si="6"/>
        <v>580.79999999999995</v>
      </c>
      <c r="AR83">
        <f t="shared" si="6"/>
        <v>0</v>
      </c>
    </row>
    <row r="84" spans="1:44">
      <c r="A84" t="s">
        <v>239</v>
      </c>
      <c r="C84">
        <f t="shared" si="1"/>
        <v>544.1</v>
      </c>
      <c r="D84">
        <f t="shared" si="6"/>
        <v>0</v>
      </c>
      <c r="E84">
        <f t="shared" si="6"/>
        <v>494.5</v>
      </c>
      <c r="F84">
        <f t="shared" si="6"/>
        <v>153.9</v>
      </c>
      <c r="G84">
        <f t="shared" si="6"/>
        <v>241.2</v>
      </c>
      <c r="H84">
        <f t="shared" si="6"/>
        <v>3271.1</v>
      </c>
      <c r="I84">
        <f t="shared" si="6"/>
        <v>228.7</v>
      </c>
      <c r="J84">
        <f t="shared" si="6"/>
        <v>129.30000000000001</v>
      </c>
      <c r="K84">
        <f t="shared" si="6"/>
        <v>461</v>
      </c>
      <c r="L84">
        <f t="shared" si="6"/>
        <v>569.29999999999995</v>
      </c>
      <c r="M84">
        <f t="shared" si="6"/>
        <v>0</v>
      </c>
      <c r="N84">
        <f t="shared" si="6"/>
        <v>0</v>
      </c>
      <c r="O84">
        <f t="shared" si="6"/>
        <v>478.9</v>
      </c>
      <c r="P84">
        <f t="shared" si="6"/>
        <v>0</v>
      </c>
      <c r="Q84">
        <f t="shared" si="6"/>
        <v>0</v>
      </c>
      <c r="R84">
        <f t="shared" si="6"/>
        <v>0</v>
      </c>
      <c r="S84">
        <f t="shared" si="6"/>
        <v>336.3</v>
      </c>
      <c r="T84">
        <f t="shared" si="6"/>
        <v>820.8</v>
      </c>
      <c r="U84">
        <f t="shared" si="6"/>
        <v>3264</v>
      </c>
      <c r="V84">
        <f t="shared" si="6"/>
        <v>721.5</v>
      </c>
      <c r="W84">
        <f t="shared" si="6"/>
        <v>718.8</v>
      </c>
      <c r="X84">
        <f t="shared" si="6"/>
        <v>4589.8</v>
      </c>
      <c r="Y84">
        <f t="shared" si="6"/>
        <v>474.3</v>
      </c>
      <c r="Z84">
        <f t="shared" si="6"/>
        <v>1041.3</v>
      </c>
      <c r="AA84">
        <f t="shared" si="6"/>
        <v>1120.0497334003283</v>
      </c>
      <c r="AB84">
        <f t="shared" si="6"/>
        <v>5.1639592838407404</v>
      </c>
      <c r="AC84">
        <f t="shared" si="6"/>
        <v>8.630731583111087E-2</v>
      </c>
      <c r="AD84">
        <f t="shared" si="6"/>
        <v>3646.4</v>
      </c>
      <c r="AE84">
        <f t="shared" si="6"/>
        <v>5624.7</v>
      </c>
      <c r="AF84">
        <f t="shared" si="6"/>
        <v>4866.8999999999996</v>
      </c>
      <c r="AG84">
        <f t="shared" si="6"/>
        <v>1541.9</v>
      </c>
      <c r="AH84">
        <f t="shared" si="6"/>
        <v>889.7</v>
      </c>
      <c r="AI84">
        <f t="shared" si="6"/>
        <v>1229.2</v>
      </c>
      <c r="AJ84">
        <f t="shared" si="6"/>
        <v>361.4</v>
      </c>
      <c r="AK84">
        <f t="shared" si="6"/>
        <v>5270</v>
      </c>
      <c r="AL84">
        <f t="shared" si="6"/>
        <v>1999.8</v>
      </c>
      <c r="AM84">
        <f t="shared" si="6"/>
        <v>7964.3</v>
      </c>
      <c r="AN84">
        <f t="shared" si="6"/>
        <v>3506.2</v>
      </c>
      <c r="AO84">
        <f t="shared" si="6"/>
        <v>1145.2</v>
      </c>
      <c r="AP84">
        <f t="shared" si="6"/>
        <v>2035.7</v>
      </c>
      <c r="AQ84">
        <f t="shared" si="6"/>
        <v>1125.7</v>
      </c>
      <c r="AR84">
        <f t="shared" si="6"/>
        <v>0</v>
      </c>
    </row>
    <row r="85" spans="1:44">
      <c r="A85" t="s">
        <v>246</v>
      </c>
      <c r="C85">
        <f t="shared" si="1"/>
        <v>6.5</v>
      </c>
      <c r="D85">
        <f t="shared" si="6"/>
        <v>0</v>
      </c>
      <c r="E85">
        <f t="shared" si="6"/>
        <v>3.7999999999999994</v>
      </c>
      <c r="F85">
        <f t="shared" si="6"/>
        <v>4.0999999999999996</v>
      </c>
      <c r="G85">
        <f t="shared" si="6"/>
        <v>2.5</v>
      </c>
      <c r="H85">
        <f t="shared" si="6"/>
        <v>10.7</v>
      </c>
      <c r="I85">
        <f t="shared" si="6"/>
        <v>4.9000000000000004</v>
      </c>
      <c r="J85">
        <f t="shared" si="6"/>
        <v>1.1000000000000001</v>
      </c>
      <c r="K85">
        <f t="shared" si="6"/>
        <v>4.0999999999999996</v>
      </c>
      <c r="L85">
        <f t="shared" si="6"/>
        <v>11.6</v>
      </c>
      <c r="M85">
        <f t="shared" si="6"/>
        <v>0</v>
      </c>
      <c r="N85">
        <f t="shared" si="6"/>
        <v>0</v>
      </c>
      <c r="O85">
        <f t="shared" si="6"/>
        <v>4</v>
      </c>
      <c r="P85">
        <f t="shared" si="6"/>
        <v>0</v>
      </c>
      <c r="Q85">
        <f t="shared" si="6"/>
        <v>0</v>
      </c>
      <c r="R85">
        <f t="shared" si="6"/>
        <v>0</v>
      </c>
      <c r="S85">
        <f t="shared" si="6"/>
        <v>4.2</v>
      </c>
      <c r="T85">
        <f t="shared" si="6"/>
        <v>5.9</v>
      </c>
      <c r="U85">
        <f t="shared" si="6"/>
        <v>12.4</v>
      </c>
      <c r="V85">
        <f t="shared" si="6"/>
        <v>4.2</v>
      </c>
      <c r="W85">
        <f t="shared" si="6"/>
        <v>4.9000000000000004</v>
      </c>
      <c r="X85">
        <f t="shared" si="6"/>
        <v>26.1</v>
      </c>
      <c r="Y85">
        <f t="shared" si="6"/>
        <v>3.3</v>
      </c>
      <c r="Z85">
        <f t="shared" si="6"/>
        <v>6</v>
      </c>
      <c r="AA85">
        <f t="shared" si="6"/>
        <v>17.915921172390469</v>
      </c>
      <c r="AB85">
        <f t="shared" si="6"/>
        <v>8.2697542476393701E-2</v>
      </c>
      <c r="AC85">
        <f t="shared" si="6"/>
        <v>1.3812851331365663E-3</v>
      </c>
      <c r="AD85">
        <f t="shared" si="6"/>
        <v>28.1</v>
      </c>
      <c r="AE85">
        <f t="shared" si="6"/>
        <v>42.2</v>
      </c>
      <c r="AF85">
        <f t="shared" ref="D85:AR89" si="7">IFERROR(AF40,0)</f>
        <v>76.2</v>
      </c>
      <c r="AG85">
        <f t="shared" si="7"/>
        <v>6.8</v>
      </c>
      <c r="AH85">
        <f t="shared" si="7"/>
        <v>9.9</v>
      </c>
      <c r="AI85">
        <f t="shared" si="7"/>
        <v>9.6</v>
      </c>
      <c r="AJ85">
        <f t="shared" si="7"/>
        <v>1.5</v>
      </c>
      <c r="AK85">
        <f t="shared" si="7"/>
        <v>37.1</v>
      </c>
      <c r="AL85">
        <f t="shared" si="7"/>
        <v>48.3</v>
      </c>
      <c r="AM85">
        <f t="shared" si="7"/>
        <v>42.1</v>
      </c>
      <c r="AN85">
        <f t="shared" si="7"/>
        <v>150.5</v>
      </c>
      <c r="AO85">
        <f t="shared" si="7"/>
        <v>22.2</v>
      </c>
      <c r="AP85">
        <f t="shared" si="7"/>
        <v>23</v>
      </c>
      <c r="AQ85">
        <f t="shared" si="7"/>
        <v>12.5</v>
      </c>
      <c r="AR85">
        <f t="shared" si="7"/>
        <v>0</v>
      </c>
    </row>
    <row r="86" spans="1:44">
      <c r="A86" t="s">
        <v>253</v>
      </c>
      <c r="C86">
        <f t="shared" si="1"/>
        <v>3.1</v>
      </c>
      <c r="D86">
        <f t="shared" si="7"/>
        <v>7.5</v>
      </c>
      <c r="E86">
        <f t="shared" si="7"/>
        <v>0</v>
      </c>
      <c r="F86">
        <f t="shared" si="7"/>
        <v>5.7</v>
      </c>
      <c r="G86">
        <f t="shared" si="7"/>
        <v>0.9</v>
      </c>
      <c r="H86">
        <f t="shared" si="7"/>
        <v>12.1</v>
      </c>
      <c r="I86">
        <f t="shared" si="7"/>
        <v>3.8</v>
      </c>
      <c r="J86">
        <f t="shared" si="7"/>
        <v>0.7</v>
      </c>
      <c r="K86">
        <f t="shared" si="7"/>
        <v>4.3</v>
      </c>
      <c r="L86">
        <f t="shared" si="7"/>
        <v>7.6</v>
      </c>
      <c r="M86">
        <f t="shared" si="7"/>
        <v>15.317739686096917</v>
      </c>
      <c r="N86">
        <f t="shared" si="7"/>
        <v>2.5822603139030811</v>
      </c>
      <c r="O86">
        <f t="shared" si="7"/>
        <v>3.4</v>
      </c>
      <c r="P86">
        <f t="shared" si="7"/>
        <v>3.0199906360026079</v>
      </c>
      <c r="Q86">
        <f t="shared" si="7"/>
        <v>1.4800093639973921</v>
      </c>
      <c r="R86">
        <f t="shared" si="7"/>
        <v>2.4</v>
      </c>
      <c r="S86">
        <f t="shared" si="7"/>
        <v>0</v>
      </c>
      <c r="T86">
        <f t="shared" si="7"/>
        <v>5.2</v>
      </c>
      <c r="U86">
        <f t="shared" si="7"/>
        <v>22.3</v>
      </c>
      <c r="V86">
        <f t="shared" si="7"/>
        <v>5.0999999999999996</v>
      </c>
      <c r="W86">
        <f t="shared" si="7"/>
        <v>5.3</v>
      </c>
      <c r="X86">
        <f t="shared" si="7"/>
        <v>31.6</v>
      </c>
      <c r="Y86">
        <f t="shared" si="7"/>
        <v>1.8</v>
      </c>
      <c r="Z86">
        <f t="shared" si="7"/>
        <v>5.5</v>
      </c>
      <c r="AA86">
        <f t="shared" si="7"/>
        <v>0</v>
      </c>
      <c r="AB86">
        <f t="shared" si="7"/>
        <v>0</v>
      </c>
      <c r="AC86">
        <f t="shared" si="7"/>
        <v>0</v>
      </c>
      <c r="AD86">
        <f t="shared" si="7"/>
        <v>12.9</v>
      </c>
      <c r="AE86">
        <f t="shared" si="7"/>
        <v>40.9</v>
      </c>
      <c r="AF86">
        <f t="shared" si="7"/>
        <v>45.5</v>
      </c>
      <c r="AG86">
        <f t="shared" si="7"/>
        <v>2.6</v>
      </c>
      <c r="AH86">
        <f t="shared" si="7"/>
        <v>11.6</v>
      </c>
      <c r="AI86">
        <f t="shared" si="7"/>
        <v>11.6</v>
      </c>
      <c r="AJ86">
        <f t="shared" si="7"/>
        <v>4.5</v>
      </c>
      <c r="AK86">
        <f t="shared" si="7"/>
        <v>91.4</v>
      </c>
      <c r="AL86">
        <f t="shared" si="7"/>
        <v>10.3</v>
      </c>
      <c r="AM86">
        <f t="shared" si="7"/>
        <v>75.599999999999994</v>
      </c>
      <c r="AN86">
        <f t="shared" si="7"/>
        <v>161.1</v>
      </c>
      <c r="AO86">
        <f t="shared" si="7"/>
        <v>149.6</v>
      </c>
      <c r="AP86">
        <f t="shared" si="7"/>
        <v>41.4</v>
      </c>
      <c r="AQ86">
        <f t="shared" si="7"/>
        <v>18.3</v>
      </c>
      <c r="AR86">
        <f t="shared" si="7"/>
        <v>0</v>
      </c>
    </row>
    <row r="87" spans="1:44">
      <c r="A87" t="s">
        <v>257</v>
      </c>
      <c r="C87">
        <f t="shared" si="1"/>
        <v>30</v>
      </c>
      <c r="D87">
        <f t="shared" si="7"/>
        <v>0</v>
      </c>
      <c r="E87">
        <f t="shared" si="7"/>
        <v>2.6</v>
      </c>
      <c r="F87">
        <f t="shared" si="7"/>
        <v>0.6</v>
      </c>
      <c r="G87">
        <f t="shared" si="7"/>
        <v>0.3</v>
      </c>
      <c r="H87">
        <f t="shared" si="7"/>
        <v>126.3</v>
      </c>
      <c r="I87">
        <f t="shared" si="7"/>
        <v>3.4</v>
      </c>
      <c r="J87">
        <f t="shared" si="7"/>
        <v>4.5</v>
      </c>
      <c r="K87">
        <f t="shared" si="7"/>
        <v>17.100000000000001</v>
      </c>
      <c r="L87">
        <f t="shared" si="7"/>
        <v>19.100000000000001</v>
      </c>
      <c r="M87">
        <f t="shared" si="7"/>
        <v>0</v>
      </c>
      <c r="N87">
        <f t="shared" si="7"/>
        <v>0</v>
      </c>
      <c r="O87">
        <f t="shared" si="7"/>
        <v>17.100000000000001</v>
      </c>
      <c r="P87">
        <f t="shared" si="7"/>
        <v>0</v>
      </c>
      <c r="Q87">
        <f t="shared" si="7"/>
        <v>0</v>
      </c>
      <c r="R87">
        <f t="shared" si="7"/>
        <v>0</v>
      </c>
      <c r="S87">
        <f t="shared" si="7"/>
        <v>7.1999999999999993</v>
      </c>
      <c r="T87">
        <f t="shared" si="7"/>
        <v>24</v>
      </c>
      <c r="U87">
        <f t="shared" si="7"/>
        <v>49.4</v>
      </c>
      <c r="V87">
        <f t="shared" si="7"/>
        <v>20.7</v>
      </c>
      <c r="W87">
        <f t="shared" si="7"/>
        <v>19.600000000000001</v>
      </c>
      <c r="X87">
        <f t="shared" si="7"/>
        <v>119.5</v>
      </c>
      <c r="Y87">
        <f t="shared" si="7"/>
        <v>6.2</v>
      </c>
      <c r="Z87">
        <f t="shared" si="7"/>
        <v>38.200000000000003</v>
      </c>
      <c r="AA87">
        <f t="shared" si="7"/>
        <v>43.595200438304538</v>
      </c>
      <c r="AB87">
        <f t="shared" si="7"/>
        <v>0.20140697560561482</v>
      </c>
      <c r="AC87">
        <f t="shared" si="7"/>
        <v>3.3925860898432118E-3</v>
      </c>
      <c r="AD87">
        <f t="shared" si="7"/>
        <v>75</v>
      </c>
      <c r="AE87">
        <f t="shared" si="7"/>
        <v>225.5</v>
      </c>
      <c r="AF87">
        <f t="shared" si="7"/>
        <v>314.5</v>
      </c>
      <c r="AG87">
        <f t="shared" si="7"/>
        <v>42.5</v>
      </c>
      <c r="AH87">
        <f t="shared" si="7"/>
        <v>35.299999999999997</v>
      </c>
      <c r="AI87">
        <f t="shared" si="7"/>
        <v>42.5</v>
      </c>
      <c r="AJ87">
        <f t="shared" si="7"/>
        <v>12.6</v>
      </c>
      <c r="AK87">
        <f t="shared" si="7"/>
        <v>575.70000000000005</v>
      </c>
      <c r="AL87">
        <f t="shared" si="7"/>
        <v>51.6</v>
      </c>
      <c r="AM87">
        <f t="shared" si="7"/>
        <v>231.6</v>
      </c>
      <c r="AN87">
        <f t="shared" si="7"/>
        <v>481.2</v>
      </c>
      <c r="AO87">
        <f t="shared" si="7"/>
        <v>65.099999999999994</v>
      </c>
      <c r="AP87">
        <f t="shared" si="7"/>
        <v>1555</v>
      </c>
      <c r="AQ87">
        <f t="shared" si="7"/>
        <v>135.69999999999999</v>
      </c>
      <c r="AR87">
        <f t="shared" si="7"/>
        <v>0</v>
      </c>
    </row>
    <row r="88" spans="1:44">
      <c r="A88" t="s">
        <v>267</v>
      </c>
      <c r="C88">
        <f t="shared" si="1"/>
        <v>8.6999999999999993</v>
      </c>
      <c r="D88">
        <f t="shared" si="7"/>
        <v>7.7</v>
      </c>
      <c r="E88">
        <f t="shared" si="7"/>
        <v>0</v>
      </c>
      <c r="F88">
        <f t="shared" si="7"/>
        <v>12.4</v>
      </c>
      <c r="G88">
        <f t="shared" si="7"/>
        <v>4.3</v>
      </c>
      <c r="H88">
        <f t="shared" si="7"/>
        <v>30</v>
      </c>
      <c r="I88">
        <f t="shared" si="7"/>
        <v>6</v>
      </c>
      <c r="J88">
        <f t="shared" si="7"/>
        <v>1.6</v>
      </c>
      <c r="K88">
        <f t="shared" si="7"/>
        <v>5.6</v>
      </c>
      <c r="L88">
        <f t="shared" si="7"/>
        <v>8.9</v>
      </c>
      <c r="M88">
        <f t="shared" si="7"/>
        <v>16.859161201980715</v>
      </c>
      <c r="N88">
        <f t="shared" si="7"/>
        <v>2.8408387980192846</v>
      </c>
      <c r="O88">
        <f t="shared" si="7"/>
        <v>4.7</v>
      </c>
      <c r="P88">
        <f t="shared" si="7"/>
        <v>4.9693390115275067</v>
      </c>
      <c r="Q88">
        <f t="shared" si="7"/>
        <v>2.4306609884724937</v>
      </c>
      <c r="R88">
        <f t="shared" si="7"/>
        <v>13.7</v>
      </c>
      <c r="S88">
        <f t="shared" si="7"/>
        <v>0</v>
      </c>
      <c r="T88">
        <f t="shared" si="7"/>
        <v>5.7</v>
      </c>
      <c r="U88">
        <f t="shared" si="7"/>
        <v>27.1</v>
      </c>
      <c r="V88">
        <f t="shared" si="7"/>
        <v>6.2</v>
      </c>
      <c r="W88">
        <f t="shared" si="7"/>
        <v>5.4</v>
      </c>
      <c r="X88">
        <f t="shared" si="7"/>
        <v>39.700000000000003</v>
      </c>
      <c r="Y88">
        <f t="shared" si="7"/>
        <v>4.9000000000000004</v>
      </c>
      <c r="Z88">
        <f t="shared" si="7"/>
        <v>9.5</v>
      </c>
      <c r="AA88">
        <f t="shared" si="7"/>
        <v>0</v>
      </c>
      <c r="AB88">
        <f t="shared" si="7"/>
        <v>0</v>
      </c>
      <c r="AC88">
        <f t="shared" si="7"/>
        <v>0</v>
      </c>
      <c r="AD88">
        <f t="shared" si="7"/>
        <v>40.1</v>
      </c>
      <c r="AE88">
        <f t="shared" si="7"/>
        <v>76.599999999999994</v>
      </c>
      <c r="AF88">
        <f t="shared" si="7"/>
        <v>68.599999999999994</v>
      </c>
      <c r="AG88">
        <f t="shared" si="7"/>
        <v>42.2</v>
      </c>
      <c r="AH88">
        <f t="shared" si="7"/>
        <v>42.5</v>
      </c>
      <c r="AI88">
        <f t="shared" si="7"/>
        <v>16.7</v>
      </c>
      <c r="AJ88">
        <f t="shared" si="7"/>
        <v>4.5</v>
      </c>
      <c r="AK88">
        <f t="shared" si="7"/>
        <v>57.2</v>
      </c>
      <c r="AL88">
        <f t="shared" si="7"/>
        <v>18.3</v>
      </c>
      <c r="AM88">
        <f t="shared" si="7"/>
        <v>59.6</v>
      </c>
      <c r="AN88">
        <f t="shared" si="7"/>
        <v>72.3</v>
      </c>
      <c r="AO88">
        <f t="shared" si="7"/>
        <v>24.6</v>
      </c>
      <c r="AP88">
        <f t="shared" si="7"/>
        <v>65.3</v>
      </c>
      <c r="AQ88">
        <f t="shared" si="7"/>
        <v>117.7</v>
      </c>
      <c r="AR88">
        <f t="shared" si="7"/>
        <v>0</v>
      </c>
    </row>
    <row r="89" spans="1:44">
      <c r="A89" t="s">
        <v>278</v>
      </c>
      <c r="C89">
        <f t="shared" si="1"/>
        <v>0</v>
      </c>
      <c r="D89">
        <f t="shared" si="7"/>
        <v>0</v>
      </c>
      <c r="E89">
        <f t="shared" si="7"/>
        <v>0</v>
      </c>
      <c r="F89">
        <f t="shared" si="7"/>
        <v>0</v>
      </c>
      <c r="G89">
        <f t="shared" si="7"/>
        <v>0</v>
      </c>
      <c r="H89">
        <f t="shared" si="7"/>
        <v>0</v>
      </c>
      <c r="I89">
        <f t="shared" si="7"/>
        <v>0</v>
      </c>
      <c r="J89">
        <f t="shared" si="7"/>
        <v>0</v>
      </c>
      <c r="K89">
        <f t="shared" si="7"/>
        <v>0</v>
      </c>
      <c r="L89">
        <f t="shared" si="7"/>
        <v>0</v>
      </c>
      <c r="M89">
        <f t="shared" si="7"/>
        <v>0</v>
      </c>
      <c r="N89">
        <f t="shared" si="7"/>
        <v>0</v>
      </c>
      <c r="O89">
        <f t="shared" si="7"/>
        <v>0</v>
      </c>
      <c r="P89">
        <f t="shared" si="7"/>
        <v>0</v>
      </c>
      <c r="Q89">
        <f t="shared" si="7"/>
        <v>0</v>
      </c>
      <c r="R89">
        <f t="shared" si="7"/>
        <v>0</v>
      </c>
      <c r="S89">
        <f t="shared" si="7"/>
        <v>0</v>
      </c>
      <c r="T89">
        <f t="shared" si="7"/>
        <v>0</v>
      </c>
      <c r="U89">
        <f t="shared" si="7"/>
        <v>0</v>
      </c>
      <c r="V89">
        <f t="shared" si="7"/>
        <v>0</v>
      </c>
      <c r="W89">
        <f t="shared" si="7"/>
        <v>0</v>
      </c>
      <c r="X89">
        <f t="shared" si="7"/>
        <v>0</v>
      </c>
      <c r="Y89">
        <f t="shared" si="7"/>
        <v>0</v>
      </c>
      <c r="Z89">
        <f t="shared" si="7"/>
        <v>0</v>
      </c>
      <c r="AA89">
        <f t="shared" si="7"/>
        <v>0</v>
      </c>
      <c r="AB89">
        <f t="shared" si="7"/>
        <v>0</v>
      </c>
      <c r="AC89">
        <f t="shared" si="7"/>
        <v>0</v>
      </c>
      <c r="AD89">
        <f t="shared" si="7"/>
        <v>0</v>
      </c>
      <c r="AE89">
        <f t="shared" si="7"/>
        <v>0</v>
      </c>
      <c r="AF89">
        <f t="shared" si="7"/>
        <v>0</v>
      </c>
      <c r="AG89">
        <f t="shared" si="7"/>
        <v>0</v>
      </c>
      <c r="AH89">
        <f t="shared" si="7"/>
        <v>0</v>
      </c>
      <c r="AI89">
        <f t="shared" si="7"/>
        <v>0</v>
      </c>
      <c r="AJ89">
        <f t="shared" si="7"/>
        <v>0</v>
      </c>
      <c r="AK89">
        <f t="shared" si="7"/>
        <v>0</v>
      </c>
      <c r="AL89">
        <f t="shared" si="7"/>
        <v>0</v>
      </c>
      <c r="AM89">
        <f t="shared" si="7"/>
        <v>0</v>
      </c>
      <c r="AN89">
        <f t="shared" si="7"/>
        <v>0</v>
      </c>
      <c r="AO89">
        <f t="shared" si="7"/>
        <v>0</v>
      </c>
      <c r="AP89">
        <f t="shared" si="7"/>
        <v>0</v>
      </c>
      <c r="AQ89">
        <f t="shared" si="7"/>
        <v>0</v>
      </c>
      <c r="AR89">
        <f t="shared" si="7"/>
        <v>0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FF3FA-36D8-4F0E-9ADA-DEB207241DE3}">
  <sheetPr>
    <tabColor theme="4"/>
  </sheetPr>
  <dimension ref="A1:AT54"/>
  <sheetViews>
    <sheetView topLeftCell="C1" workbookViewId="0">
      <selection activeCell="F5" sqref="F5"/>
    </sheetView>
  </sheetViews>
  <sheetFormatPr defaultRowHeight="14.45"/>
  <cols>
    <col min="1" max="1" width="42.42578125" customWidth="1"/>
    <col min="2" max="3" width="39.7109375" customWidth="1"/>
  </cols>
  <sheetData>
    <row r="1" spans="1:46" s="2" customFormat="1">
      <c r="A1"/>
      <c r="B1"/>
      <c r="C1"/>
      <c r="D1" t="s">
        <v>70</v>
      </c>
      <c r="E1" t="s">
        <v>56</v>
      </c>
      <c r="F1" t="s">
        <v>66</v>
      </c>
      <c r="G1" t="s">
        <v>77</v>
      </c>
      <c r="H1" t="s">
        <v>90</v>
      </c>
      <c r="I1" t="s">
        <v>94</v>
      </c>
      <c r="J1" t="s">
        <v>98</v>
      </c>
      <c r="K1" t="s">
        <v>105</v>
      </c>
      <c r="L1" t="s">
        <v>109</v>
      </c>
      <c r="M1" t="s">
        <v>113</v>
      </c>
      <c r="N1" t="s">
        <v>117</v>
      </c>
      <c r="O1" t="s">
        <v>126</v>
      </c>
      <c r="P1" t="s">
        <v>130</v>
      </c>
      <c r="Q1" t="s">
        <v>364</v>
      </c>
      <c r="R1" t="s">
        <v>367</v>
      </c>
      <c r="S1" t="s">
        <v>384</v>
      </c>
      <c r="T1" t="s">
        <v>387</v>
      </c>
      <c r="U1" t="s">
        <v>142</v>
      </c>
      <c r="V1" t="s">
        <v>145</v>
      </c>
      <c r="W1" t="s">
        <v>152</v>
      </c>
      <c r="X1" t="s">
        <v>156</v>
      </c>
      <c r="Y1" t="s">
        <v>160</v>
      </c>
      <c r="Z1" t="s">
        <v>164</v>
      </c>
      <c r="AA1" t="s">
        <v>167</v>
      </c>
      <c r="AB1" t="s">
        <v>118</v>
      </c>
      <c r="AC1" t="s">
        <v>122</v>
      </c>
      <c r="AD1" t="s">
        <v>133</v>
      </c>
      <c r="AE1" t="s">
        <v>183</v>
      </c>
      <c r="AF1" t="s">
        <v>187</v>
      </c>
      <c r="AG1" t="s">
        <v>194</v>
      </c>
      <c r="AH1" t="s">
        <v>210</v>
      </c>
      <c r="AI1" t="s">
        <v>217</v>
      </c>
      <c r="AJ1" t="s">
        <v>221</v>
      </c>
      <c r="AK1" t="s">
        <v>225</v>
      </c>
      <c r="AL1" t="s">
        <v>229</v>
      </c>
      <c r="AM1" t="s">
        <v>233</v>
      </c>
      <c r="AN1" t="s">
        <v>240</v>
      </c>
      <c r="AO1" t="s">
        <v>250</v>
      </c>
      <c r="AP1" t="s">
        <v>254</v>
      </c>
      <c r="AQ1" t="s">
        <v>261</v>
      </c>
      <c r="AR1" t="s">
        <v>268</v>
      </c>
      <c r="AS1" t="s">
        <v>275</v>
      </c>
      <c r="AT1">
        <v>0</v>
      </c>
    </row>
    <row r="2" spans="1:46" s="2" customFormat="1">
      <c r="A2"/>
      <c r="B2"/>
      <c r="C2"/>
      <c r="D2" s="123" t="str">
        <f>B51</f>
        <v>ISIC 01T03</v>
      </c>
      <c r="E2" s="123" t="str">
        <f t="shared" ref="E2:AT2" si="0">D51</f>
        <v>ISIC 05</v>
      </c>
      <c r="F2" s="123" t="str">
        <f t="shared" si="0"/>
        <v>ISIC 06</v>
      </c>
      <c r="G2" s="123" t="str">
        <f t="shared" si="0"/>
        <v>ISIC 07T08</v>
      </c>
      <c r="H2" s="123" t="str">
        <f t="shared" si="0"/>
        <v>ISIC 09</v>
      </c>
      <c r="I2" s="123" t="str">
        <f t="shared" si="0"/>
        <v>ISIC 10T12</v>
      </c>
      <c r="J2" s="123" t="str">
        <f t="shared" si="0"/>
        <v>ISIC 31T33</v>
      </c>
      <c r="K2" s="123" t="str">
        <f t="shared" si="0"/>
        <v>ISIC 31T33</v>
      </c>
      <c r="L2" s="123" t="str">
        <f t="shared" si="0"/>
        <v>ISIC 17T18</v>
      </c>
      <c r="M2" s="123" t="str">
        <f t="shared" si="0"/>
        <v>ISIC 19</v>
      </c>
      <c r="N2" s="123" t="str">
        <f t="shared" si="0"/>
        <v>ISIC 20</v>
      </c>
      <c r="O2" s="123" t="str">
        <f t="shared" si="0"/>
        <v>ISIC 21</v>
      </c>
      <c r="P2" s="123" t="str">
        <f t="shared" si="0"/>
        <v>ISIC 22</v>
      </c>
      <c r="Q2" s="123" t="str">
        <f t="shared" si="0"/>
        <v>ISIC 231</v>
      </c>
      <c r="R2" s="123" t="str">
        <f t="shared" si="0"/>
        <v>ISIC 239</v>
      </c>
      <c r="S2" s="123" t="str">
        <f t="shared" si="0"/>
        <v>ISIC 241</v>
      </c>
      <c r="T2" s="123" t="str">
        <f t="shared" si="0"/>
        <v>ISIC 242</v>
      </c>
      <c r="U2" s="123" t="str">
        <f t="shared" si="0"/>
        <v>ISIC 31T33</v>
      </c>
      <c r="V2" s="123" t="str">
        <f t="shared" si="0"/>
        <v>ISIC 31T33</v>
      </c>
      <c r="W2" s="123" t="str">
        <f t="shared" si="0"/>
        <v>ISIC 31T33</v>
      </c>
      <c r="X2" s="123" t="str">
        <f t="shared" si="0"/>
        <v>ISIC 31T33</v>
      </c>
      <c r="Y2" s="123" t="str">
        <f t="shared" si="0"/>
        <v>ISIC 29</v>
      </c>
      <c r="Z2" s="123" t="str">
        <f t="shared" si="0"/>
        <v>ISIC 31T33</v>
      </c>
      <c r="AA2" s="123" t="str">
        <f t="shared" si="0"/>
        <v>ISIC 31T33</v>
      </c>
      <c r="AB2" s="123" t="str">
        <f t="shared" si="0"/>
        <v>ISIC 351</v>
      </c>
      <c r="AC2" s="123" t="str">
        <f t="shared" si="0"/>
        <v>ISIC 352T353</v>
      </c>
      <c r="AD2" s="123" t="str">
        <f t="shared" si="0"/>
        <v>ISIC 36T39</v>
      </c>
      <c r="AE2" s="123" t="str">
        <f t="shared" si="0"/>
        <v>ISIC 41T43</v>
      </c>
      <c r="AF2" s="123" t="str">
        <f t="shared" si="0"/>
        <v>ISIC 45T47</v>
      </c>
      <c r="AG2" s="123" t="str">
        <f t="shared" si="0"/>
        <v>ISIC 49T53</v>
      </c>
      <c r="AH2" s="123" t="str">
        <f t="shared" si="0"/>
        <v>ISIC 55T56</v>
      </c>
      <c r="AI2" s="123" t="str">
        <f t="shared" si="0"/>
        <v>ISIC 58T60</v>
      </c>
      <c r="AJ2" s="123" t="str">
        <f t="shared" si="0"/>
        <v>ISIC 61</v>
      </c>
      <c r="AK2" s="123" t="str">
        <f t="shared" si="0"/>
        <v>ISIC 62T63</v>
      </c>
      <c r="AL2" s="123" t="str">
        <f t="shared" si="0"/>
        <v>ISIC 64T66</v>
      </c>
      <c r="AM2" s="123" t="str">
        <f t="shared" si="0"/>
        <v>ISIC 68</v>
      </c>
      <c r="AN2" s="123" t="str">
        <f t="shared" si="0"/>
        <v>ISIC 69T82</v>
      </c>
      <c r="AO2" s="123" t="str">
        <f t="shared" si="0"/>
        <v>ISIC 84</v>
      </c>
      <c r="AP2" s="123" t="str">
        <f t="shared" si="0"/>
        <v>ISIC 85</v>
      </c>
      <c r="AQ2" s="123" t="str">
        <f t="shared" si="0"/>
        <v>ISIC 86T88</v>
      </c>
      <c r="AR2" s="123" t="str">
        <f t="shared" si="0"/>
        <v>ISIC 90T96</v>
      </c>
      <c r="AS2" s="123" t="str">
        <f t="shared" si="0"/>
        <v>ISIC 97T98</v>
      </c>
      <c r="AT2" s="123">
        <f t="shared" si="0"/>
        <v>0</v>
      </c>
    </row>
    <row r="3" spans="1:46" s="2" customFormat="1">
      <c r="A3" t="s">
        <v>70</v>
      </c>
      <c r="B3" t="s">
        <v>571</v>
      </c>
      <c r="C3" s="123" t="str">
        <f t="shared" ref="C3:C44" si="1">IFERROR(INDEX($B$54:$Z$54,MATCH(B3,$B$53:$Z$53,0)),"")</f>
        <v>agriculture and forestry 01T03</v>
      </c>
      <c r="D3">
        <f>SIOM!C48</f>
        <v>5034.6000000000004</v>
      </c>
      <c r="E3">
        <f>SIOM!D48</f>
        <v>8.1</v>
      </c>
      <c r="F3">
        <f>SIOM!E48</f>
        <v>0</v>
      </c>
      <c r="G3">
        <f>SIOM!F48</f>
        <v>22.4</v>
      </c>
      <c r="H3">
        <f>SIOM!G48</f>
        <v>8.1999999999999993</v>
      </c>
      <c r="I3">
        <f>SIOM!H48</f>
        <v>30244.9</v>
      </c>
      <c r="J3">
        <f>SIOM!I48</f>
        <v>425.8</v>
      </c>
      <c r="K3">
        <f>SIOM!J48</f>
        <v>494.3</v>
      </c>
      <c r="L3">
        <f>SIOM!K48</f>
        <v>325.3</v>
      </c>
      <c r="M3">
        <f>SIOM!L48</f>
        <v>39.799999999999997</v>
      </c>
      <c r="N3">
        <f>SIOM!M48</f>
        <v>461.12441416665115</v>
      </c>
      <c r="O3">
        <f>SIOM!N48</f>
        <v>78.475585833348831</v>
      </c>
      <c r="P3">
        <f>SIOM!O48</f>
        <v>153.5</v>
      </c>
      <c r="Q3">
        <f>SIOM!P48</f>
        <v>5.8903742366555294</v>
      </c>
      <c r="R3">
        <f>SIOM!Q48</f>
        <v>2.9096257633444709</v>
      </c>
      <c r="S3">
        <f>SIOM!R48</f>
        <v>19.5</v>
      </c>
      <c r="T3">
        <f>SIOM!S48</f>
        <v>0</v>
      </c>
      <c r="U3">
        <f>SIOM!T48</f>
        <v>9.6999999999999993</v>
      </c>
      <c r="V3">
        <f>SIOM!U48</f>
        <v>7.4</v>
      </c>
      <c r="W3">
        <f>SIOM!V48</f>
        <v>6.9</v>
      </c>
      <c r="X3">
        <f>SIOM!W48</f>
        <v>6.8</v>
      </c>
      <c r="Y3">
        <f>SIOM!X48</f>
        <v>25.1</v>
      </c>
      <c r="Z3">
        <f>SIOM!Y48</f>
        <v>0.5</v>
      </c>
      <c r="AA3">
        <f>SIOM!Z48</f>
        <v>132.5</v>
      </c>
      <c r="AB3">
        <f>SIOM!AA48</f>
        <v>0</v>
      </c>
      <c r="AC3">
        <f>SIOM!AB48</f>
        <v>0</v>
      </c>
      <c r="AD3">
        <f>SIOM!AC48</f>
        <v>0</v>
      </c>
      <c r="AE3">
        <f>SIOM!AD48</f>
        <v>177.3</v>
      </c>
      <c r="AF3">
        <f>SIOM!AE48</f>
        <v>643.1</v>
      </c>
      <c r="AG3">
        <f>SIOM!AF48</f>
        <v>45</v>
      </c>
      <c r="AH3">
        <f>SIOM!AG48</f>
        <v>1104.2</v>
      </c>
      <c r="AI3">
        <f>SIOM!AH48</f>
        <v>11.6</v>
      </c>
      <c r="AJ3">
        <f>SIOM!AI48</f>
        <v>0.9</v>
      </c>
      <c r="AK3">
        <f>SIOM!AJ48</f>
        <v>0.9</v>
      </c>
      <c r="AL3">
        <f>SIOM!AK48</f>
        <v>12.9</v>
      </c>
      <c r="AM3">
        <f>SIOM!AL48</f>
        <v>38.1</v>
      </c>
      <c r="AN3">
        <f>SIOM!AM48</f>
        <v>146</v>
      </c>
      <c r="AO3">
        <f>SIOM!AN48</f>
        <v>329.5</v>
      </c>
      <c r="AP3">
        <f>SIOM!AO48</f>
        <v>82.2</v>
      </c>
      <c r="AQ3">
        <f>SIOM!AP48</f>
        <v>98.1</v>
      </c>
      <c r="AR3">
        <f>SIOM!AQ48</f>
        <v>59.3</v>
      </c>
      <c r="AS3">
        <f>SIOM!AR48</f>
        <v>0</v>
      </c>
      <c r="AT3">
        <f>SIOM!AS48</f>
        <v>0</v>
      </c>
    </row>
    <row r="4" spans="1:46">
      <c r="A4" t="s">
        <v>56</v>
      </c>
      <c r="B4" t="s">
        <v>560</v>
      </c>
      <c r="C4" s="123" t="str">
        <f t="shared" si="1"/>
        <v>coal mining 05</v>
      </c>
      <c r="D4">
        <f>SIOM!C49</f>
        <v>18.872179928596402</v>
      </c>
      <c r="E4">
        <f>SIOM!D49</f>
        <v>0</v>
      </c>
      <c r="F4">
        <f>SIOM!E49</f>
        <v>110.86034922760915</v>
      </c>
      <c r="G4">
        <f>SIOM!F49</f>
        <v>7.110916196513311</v>
      </c>
      <c r="H4">
        <f>SIOM!G49</f>
        <v>89.603048062945845</v>
      </c>
      <c r="I4">
        <f>SIOM!H49</f>
        <v>41.694547714837903</v>
      </c>
      <c r="J4">
        <f>SIOM!I49</f>
        <v>3.1029939286503758</v>
      </c>
      <c r="K4">
        <f>SIOM!J49</f>
        <v>0</v>
      </c>
      <c r="L4">
        <f>SIOM!K49</f>
        <v>14.174180909303397</v>
      </c>
      <c r="M4">
        <f>SIOM!L49</f>
        <v>0</v>
      </c>
      <c r="N4">
        <f>SIOM!M49</f>
        <v>15040.150764087126</v>
      </c>
      <c r="O4">
        <f>SIOM!N49</f>
        <v>2540.549235912873</v>
      </c>
      <c r="P4">
        <f>SIOM!O49</f>
        <v>0</v>
      </c>
      <c r="Q4">
        <f>SIOM!P49</f>
        <v>0</v>
      </c>
      <c r="R4">
        <f>SIOM!Q49</f>
        <v>0</v>
      </c>
      <c r="S4">
        <f>SIOM!R49</f>
        <v>0</v>
      </c>
      <c r="T4">
        <f>SIOM!S49</f>
        <v>153.9761351208563</v>
      </c>
      <c r="U4">
        <f>SIOM!T49</f>
        <v>0</v>
      </c>
      <c r="V4">
        <f>SIOM!U49</f>
        <v>0</v>
      </c>
      <c r="W4">
        <f>SIOM!V49</f>
        <v>0</v>
      </c>
      <c r="X4">
        <f>SIOM!W49</f>
        <v>5.126065532396729</v>
      </c>
      <c r="Y4">
        <f>SIOM!X49</f>
        <v>0</v>
      </c>
      <c r="Z4">
        <f>SIOM!Y49</f>
        <v>1.9043122970054276</v>
      </c>
      <c r="AA4">
        <f>SIOM!Z49</f>
        <v>0</v>
      </c>
      <c r="AB4">
        <f>SIOM!AA49</f>
        <v>627.03843601243</v>
      </c>
      <c r="AC4">
        <f>SIOM!AB49</f>
        <v>2.892670970514549</v>
      </c>
      <c r="AD4">
        <f>SIOM!AC49</f>
        <v>4.8379578881855935E-2</v>
      </c>
      <c r="AE4">
        <f>SIOM!AD49</f>
        <v>0</v>
      </c>
      <c r="AF4">
        <f>SIOM!AE49</f>
        <v>0</v>
      </c>
      <c r="AG4">
        <f>SIOM!AF49</f>
        <v>104.04856514768667</v>
      </c>
      <c r="AH4">
        <f>SIOM!AG49</f>
        <v>22.694919620391328</v>
      </c>
      <c r="AI4">
        <f>SIOM!AH49</f>
        <v>1.4379614199698225</v>
      </c>
      <c r="AJ4">
        <f>SIOM!AI49</f>
        <v>2.1807912488782448</v>
      </c>
      <c r="AK4">
        <f>SIOM!AJ49</f>
        <v>0.11683306211529969</v>
      </c>
      <c r="AL4">
        <f>SIOM!AK49</f>
        <v>6.1450101124421188</v>
      </c>
      <c r="AM4">
        <f>SIOM!AL49</f>
        <v>14.548302604149235</v>
      </c>
      <c r="AN4">
        <f>SIOM!AM49</f>
        <v>0</v>
      </c>
      <c r="AO4">
        <f>SIOM!AN49</f>
        <v>0</v>
      </c>
      <c r="AP4">
        <f>SIOM!AO49</f>
        <v>9.3303223179694559</v>
      </c>
      <c r="AQ4">
        <f>SIOM!AP49</f>
        <v>17.604187182331149</v>
      </c>
      <c r="AR4">
        <f>SIOM!AQ49</f>
        <v>0</v>
      </c>
      <c r="AS4">
        <f>SIOM!AR49</f>
        <v>0</v>
      </c>
      <c r="AT4">
        <f>SIOM!AS49</f>
        <v>0</v>
      </c>
    </row>
    <row r="5" spans="1:46">
      <c r="A5" t="s">
        <v>66</v>
      </c>
      <c r="B5" t="s">
        <v>561</v>
      </c>
      <c r="C5" s="123" t="str">
        <f t="shared" si="1"/>
        <v>oil and gas extraction 06</v>
      </c>
      <c r="D5">
        <f>SIOM!C50</f>
        <v>29.427820071403591</v>
      </c>
      <c r="E5">
        <f>SIOM!D50</f>
        <v>0</v>
      </c>
      <c r="F5">
        <f>SIOM!E50</f>
        <v>174.43965077239085</v>
      </c>
      <c r="G5">
        <f>SIOM!F50</f>
        <v>11.189083803486691</v>
      </c>
      <c r="H5">
        <f>SIOM!G50</f>
        <v>132.89695193705415</v>
      </c>
      <c r="I5">
        <f>SIOM!H50</f>
        <v>61.105452285162087</v>
      </c>
      <c r="J5">
        <f>SIOM!I50</f>
        <v>5.0970060713496235</v>
      </c>
      <c r="K5">
        <f>SIOM!J50</f>
        <v>0</v>
      </c>
      <c r="L5">
        <f>SIOM!K50</f>
        <v>22.325819090696601</v>
      </c>
      <c r="M5">
        <f>SIOM!L50</f>
        <v>0</v>
      </c>
      <c r="N5">
        <f>SIOM!M50</f>
        <v>0</v>
      </c>
      <c r="O5">
        <f>SIOM!N50</f>
        <v>0</v>
      </c>
      <c r="P5">
        <f>SIOM!O50</f>
        <v>0</v>
      </c>
      <c r="Q5">
        <f>SIOM!P50</f>
        <v>0</v>
      </c>
      <c r="R5">
        <f>SIOM!Q50</f>
        <v>0</v>
      </c>
      <c r="S5">
        <f>SIOM!R50</f>
        <v>0</v>
      </c>
      <c r="T5">
        <f>SIOM!S50</f>
        <v>242.5238648791437</v>
      </c>
      <c r="U5">
        <f>SIOM!T50</f>
        <v>0</v>
      </c>
      <c r="V5">
        <f>SIOM!U50</f>
        <v>0</v>
      </c>
      <c r="W5">
        <f>SIOM!V50</f>
        <v>0</v>
      </c>
      <c r="X5">
        <f>SIOM!W50</f>
        <v>8.0739344676032694</v>
      </c>
      <c r="Y5">
        <f>SIOM!X50</f>
        <v>0</v>
      </c>
      <c r="Z5">
        <f>SIOM!Y50</f>
        <v>2.9956877029945734</v>
      </c>
      <c r="AA5">
        <f>SIOM!Z50</f>
        <v>0</v>
      </c>
      <c r="AB5">
        <f>SIOM!AA50</f>
        <v>986.4964553041176</v>
      </c>
      <c r="AC5">
        <f>SIOM!AB50</f>
        <v>4.5504234284495393</v>
      </c>
      <c r="AD5">
        <f>SIOM!AC50</f>
        <v>7.3634705606436021E-2</v>
      </c>
      <c r="AE5">
        <f>SIOM!AD50</f>
        <v>0</v>
      </c>
      <c r="AF5">
        <f>SIOM!AE50</f>
        <v>0</v>
      </c>
      <c r="AG5">
        <f>SIOM!AF50</f>
        <v>163.75143485231334</v>
      </c>
      <c r="AH5">
        <f>SIOM!AG50</f>
        <v>35.705080379608667</v>
      </c>
      <c r="AI5">
        <f>SIOM!AH50</f>
        <v>2.2620385800301777</v>
      </c>
      <c r="AJ5">
        <f>SIOM!AI50</f>
        <v>3.3192087511217556</v>
      </c>
      <c r="AK5">
        <f>SIOM!AJ50</f>
        <v>0.18316693788470031</v>
      </c>
      <c r="AL5">
        <f>SIOM!AK50</f>
        <v>9.2549898875578815</v>
      </c>
      <c r="AM5">
        <f>SIOM!AL50</f>
        <v>22.451697395850761</v>
      </c>
      <c r="AN5">
        <f>SIOM!AM50</f>
        <v>0</v>
      </c>
      <c r="AO5">
        <f>SIOM!AN50</f>
        <v>0</v>
      </c>
      <c r="AP5">
        <f>SIOM!AO50</f>
        <v>14.569677682030543</v>
      </c>
      <c r="AQ5">
        <f>SIOM!AP50</f>
        <v>27.495812817668853</v>
      </c>
      <c r="AR5">
        <f>SIOM!AQ50</f>
        <v>0</v>
      </c>
      <c r="AS5">
        <f>SIOM!AR50</f>
        <v>0</v>
      </c>
      <c r="AT5">
        <f>SIOM!AS50</f>
        <v>0</v>
      </c>
    </row>
    <row r="6" spans="1:46">
      <c r="A6" t="s">
        <v>77</v>
      </c>
      <c r="B6" t="s">
        <v>572</v>
      </c>
      <c r="C6" s="123" t="str">
        <f t="shared" si="1"/>
        <v>other mining and quarrying 07T08</v>
      </c>
      <c r="D6">
        <f>SIOM!C51</f>
        <v>56.1</v>
      </c>
      <c r="E6">
        <f>SIOM!D51</f>
        <v>19.8</v>
      </c>
      <c r="F6">
        <f>SIOM!E51</f>
        <v>0</v>
      </c>
      <c r="G6">
        <f>SIOM!F51</f>
        <v>613.29999999999995</v>
      </c>
      <c r="H6">
        <f>SIOM!G51</f>
        <v>59.5</v>
      </c>
      <c r="I6">
        <f>SIOM!H51</f>
        <v>40.700000000000003</v>
      </c>
      <c r="J6">
        <f>SIOM!I51</f>
        <v>6.9</v>
      </c>
      <c r="K6">
        <f>SIOM!J51</f>
        <v>2.6</v>
      </c>
      <c r="L6">
        <f>SIOM!K51</f>
        <v>46.4</v>
      </c>
      <c r="M6">
        <f>SIOM!L51</f>
        <v>970.2</v>
      </c>
      <c r="N6">
        <f>SIOM!M51</f>
        <v>655.99293676366949</v>
      </c>
      <c r="O6">
        <f>SIOM!N51</f>
        <v>110.30706323633051</v>
      </c>
      <c r="P6">
        <f>SIOM!O51</f>
        <v>13.4</v>
      </c>
      <c r="Q6">
        <f>SIOM!P51</f>
        <v>1143.873763146149</v>
      </c>
      <c r="R6">
        <f>SIOM!Q51</f>
        <v>561.02623685385106</v>
      </c>
      <c r="S6">
        <f>SIOM!R51</f>
        <v>6761.2</v>
      </c>
      <c r="T6">
        <f>SIOM!S51</f>
        <v>0</v>
      </c>
      <c r="U6">
        <f>SIOM!T51</f>
        <v>235.1</v>
      </c>
      <c r="V6">
        <f>SIOM!U51</f>
        <v>38.700000000000003</v>
      </c>
      <c r="W6">
        <f>SIOM!V51</f>
        <v>64</v>
      </c>
      <c r="X6">
        <f>SIOM!W51</f>
        <v>45.8</v>
      </c>
      <c r="Y6">
        <f>SIOM!X51</f>
        <v>55.1</v>
      </c>
      <c r="Z6">
        <f>SIOM!Y51</f>
        <v>3.4</v>
      </c>
      <c r="AA6">
        <f>SIOM!Z51</f>
        <v>145.9</v>
      </c>
      <c r="AB6">
        <f>SIOM!AA51</f>
        <v>0</v>
      </c>
      <c r="AC6">
        <f>SIOM!AB51</f>
        <v>0</v>
      </c>
      <c r="AD6">
        <f>SIOM!AC51</f>
        <v>0</v>
      </c>
      <c r="AE6">
        <f>SIOM!AD51</f>
        <v>1805.4</v>
      </c>
      <c r="AF6">
        <f>SIOM!AE51</f>
        <v>47.5</v>
      </c>
      <c r="AG6">
        <f>SIOM!AF51</f>
        <v>62.5</v>
      </c>
      <c r="AH6">
        <f>SIOM!AG51</f>
        <v>4.5999999999999996</v>
      </c>
      <c r="AI6">
        <f>SIOM!AH51</f>
        <v>0.5</v>
      </c>
      <c r="AJ6">
        <f>SIOM!AI51</f>
        <v>0.5</v>
      </c>
      <c r="AK6">
        <f>SIOM!AJ51</f>
        <v>0.1</v>
      </c>
      <c r="AL6">
        <f>SIOM!AK51</f>
        <v>3</v>
      </c>
      <c r="AM6">
        <f>SIOM!AL51</f>
        <v>82.1</v>
      </c>
      <c r="AN6">
        <f>SIOM!AM51</f>
        <v>13.9</v>
      </c>
      <c r="AO6">
        <f>SIOM!AN51</f>
        <v>76.099999999999994</v>
      </c>
      <c r="AP6">
        <f>SIOM!AO51</f>
        <v>3</v>
      </c>
      <c r="AQ6">
        <f>SIOM!AP51</f>
        <v>2.1</v>
      </c>
      <c r="AR6">
        <f>SIOM!AQ51</f>
        <v>7.8</v>
      </c>
      <c r="AS6">
        <f>SIOM!AR51</f>
        <v>0</v>
      </c>
      <c r="AT6">
        <f>SIOM!AS51</f>
        <v>0</v>
      </c>
    </row>
    <row r="7" spans="1:46">
      <c r="A7" t="s">
        <v>90</v>
      </c>
      <c r="B7">
        <v>0</v>
      </c>
      <c r="C7" s="123" t="str">
        <f t="shared" si="1"/>
        <v/>
      </c>
      <c r="D7">
        <f>SIOM!C52</f>
        <v>665.7</v>
      </c>
      <c r="E7">
        <f>SIOM!D52</f>
        <v>0</v>
      </c>
      <c r="F7">
        <f>SIOM!E52</f>
        <v>3004.0999999999995</v>
      </c>
      <c r="G7">
        <f>SIOM!F52</f>
        <v>870.4</v>
      </c>
      <c r="H7">
        <f>SIOM!G52</f>
        <v>2312.6999999999998</v>
      </c>
      <c r="I7">
        <f>SIOM!H52</f>
        <v>171.5</v>
      </c>
      <c r="J7">
        <f>SIOM!I52</f>
        <v>0.4</v>
      </c>
      <c r="K7">
        <f>SIOM!J52</f>
        <v>7.1</v>
      </c>
      <c r="L7">
        <f>SIOM!K52</f>
        <v>55.1</v>
      </c>
      <c r="M7">
        <f>SIOM!L52</f>
        <v>162.9</v>
      </c>
      <c r="N7">
        <f>SIOM!M52</f>
        <v>0</v>
      </c>
      <c r="O7">
        <f>SIOM!N52</f>
        <v>0</v>
      </c>
      <c r="P7">
        <f>SIOM!O52</f>
        <v>74.2</v>
      </c>
      <c r="Q7">
        <f>SIOM!P52</f>
        <v>0</v>
      </c>
      <c r="R7">
        <f>SIOM!Q52</f>
        <v>0</v>
      </c>
      <c r="S7">
        <f>SIOM!R52</f>
        <v>0</v>
      </c>
      <c r="T7">
        <f>SIOM!S52</f>
        <v>26.3</v>
      </c>
      <c r="U7">
        <f>SIOM!T52</f>
        <v>3.9</v>
      </c>
      <c r="V7">
        <f>SIOM!U52</f>
        <v>1.1000000000000001</v>
      </c>
      <c r="W7">
        <f>SIOM!V52</f>
        <v>0.6</v>
      </c>
      <c r="X7">
        <f>SIOM!W52</f>
        <v>37.9</v>
      </c>
      <c r="Y7">
        <f>SIOM!X52</f>
        <v>7.6</v>
      </c>
      <c r="Z7">
        <f>SIOM!Y52</f>
        <v>1</v>
      </c>
      <c r="AA7">
        <f>SIOM!Z52</f>
        <v>34</v>
      </c>
      <c r="AB7">
        <f>SIOM!AA52</f>
        <v>399.82708418924705</v>
      </c>
      <c r="AC7">
        <f>SIOM!AB52</f>
        <v>1.8425949759313913</v>
      </c>
      <c r="AD7">
        <f>SIOM!AC52</f>
        <v>3.0320834821554021E-2</v>
      </c>
      <c r="AE7">
        <f>SIOM!AD52</f>
        <v>1271</v>
      </c>
      <c r="AF7">
        <f>SIOM!AE52</f>
        <v>8.8000000000000007</v>
      </c>
      <c r="AG7">
        <f>SIOM!AF52</f>
        <v>54.6</v>
      </c>
      <c r="AH7">
        <f>SIOM!AG52</f>
        <v>1.9</v>
      </c>
      <c r="AI7">
        <f>SIOM!AH52</f>
        <v>0.4</v>
      </c>
      <c r="AJ7">
        <f>SIOM!AI52</f>
        <v>0.7</v>
      </c>
      <c r="AK7">
        <f>SIOM!AJ52</f>
        <v>0.1</v>
      </c>
      <c r="AL7">
        <f>SIOM!AK52</f>
        <v>5.3</v>
      </c>
      <c r="AM7">
        <f>SIOM!AL52</f>
        <v>4.0999999999999996</v>
      </c>
      <c r="AN7">
        <f>SIOM!AM52</f>
        <v>30.8</v>
      </c>
      <c r="AO7">
        <f>SIOM!AN52</f>
        <v>174.3</v>
      </c>
      <c r="AP7">
        <f>SIOM!AO52</f>
        <v>32.200000000000003</v>
      </c>
      <c r="AQ7">
        <f>SIOM!AP52</f>
        <v>2.9</v>
      </c>
      <c r="AR7">
        <f>SIOM!AQ52</f>
        <v>1.4</v>
      </c>
      <c r="AS7">
        <f>SIOM!AR52</f>
        <v>0</v>
      </c>
      <c r="AT7">
        <f>SIOM!AS52</f>
        <v>0</v>
      </c>
    </row>
    <row r="8" spans="1:46">
      <c r="A8" t="s">
        <v>94</v>
      </c>
      <c r="B8" t="s">
        <v>573</v>
      </c>
      <c r="C8" s="123" t="str">
        <f t="shared" si="1"/>
        <v>food beverage and tobacco 10T12</v>
      </c>
      <c r="D8">
        <f>SIOM!C53</f>
        <v>3366</v>
      </c>
      <c r="E8">
        <f>SIOM!D53</f>
        <v>6.5999999999999988</v>
      </c>
      <c r="F8">
        <f>SIOM!E53</f>
        <v>0</v>
      </c>
      <c r="G8">
        <f>SIOM!F53</f>
        <v>12.3</v>
      </c>
      <c r="H8">
        <f>SIOM!G53</f>
        <v>7.3</v>
      </c>
      <c r="I8">
        <f>SIOM!H53</f>
        <v>14358.9</v>
      </c>
      <c r="J8">
        <f>SIOM!I53</f>
        <v>395.2</v>
      </c>
      <c r="K8">
        <f>SIOM!J53</f>
        <v>12.6</v>
      </c>
      <c r="L8">
        <f>SIOM!K53</f>
        <v>106.7</v>
      </c>
      <c r="M8">
        <f>SIOM!L53</f>
        <v>105.9</v>
      </c>
      <c r="N8">
        <f>SIOM!M53</f>
        <v>956.071726920571</v>
      </c>
      <c r="O8">
        <f>SIOM!N53</f>
        <v>161.32827307942904</v>
      </c>
      <c r="P8">
        <f>SIOM!O53</f>
        <v>103.5</v>
      </c>
      <c r="Q8">
        <f>SIOM!P53</f>
        <v>33.895490588665936</v>
      </c>
      <c r="R8">
        <f>SIOM!Q53</f>
        <v>16.604509411334057</v>
      </c>
      <c r="S8">
        <f>SIOM!R53</f>
        <v>48.5</v>
      </c>
      <c r="T8">
        <f>SIOM!S53</f>
        <v>0</v>
      </c>
      <c r="U8">
        <f>SIOM!T53</f>
        <v>32.799999999999997</v>
      </c>
      <c r="V8">
        <f>SIOM!U53</f>
        <v>72.8</v>
      </c>
      <c r="W8">
        <f>SIOM!V53</f>
        <v>34.299999999999997</v>
      </c>
      <c r="X8">
        <f>SIOM!W53</f>
        <v>26.2</v>
      </c>
      <c r="Y8">
        <f>SIOM!X53</f>
        <v>168.3</v>
      </c>
      <c r="Z8">
        <f>SIOM!Y53</f>
        <v>15.6</v>
      </c>
      <c r="AA8">
        <f>SIOM!Z53</f>
        <v>60.8</v>
      </c>
      <c r="AB8">
        <f>SIOM!AA53</f>
        <v>0</v>
      </c>
      <c r="AC8">
        <f>SIOM!AB53</f>
        <v>0</v>
      </c>
      <c r="AD8">
        <f>SIOM!AC53</f>
        <v>0</v>
      </c>
      <c r="AE8">
        <f>SIOM!AD53</f>
        <v>177.2</v>
      </c>
      <c r="AF8">
        <f>SIOM!AE53</f>
        <v>747.3</v>
      </c>
      <c r="AG8">
        <f>SIOM!AF53</f>
        <v>106.7</v>
      </c>
      <c r="AH8">
        <f>SIOM!AG53</f>
        <v>3483.3</v>
      </c>
      <c r="AI8">
        <f>SIOM!AH53</f>
        <v>25.6</v>
      </c>
      <c r="AJ8">
        <f>SIOM!AI53</f>
        <v>9.9</v>
      </c>
      <c r="AK8">
        <f>SIOM!AJ53</f>
        <v>2.9</v>
      </c>
      <c r="AL8">
        <f>SIOM!AK53</f>
        <v>41.8</v>
      </c>
      <c r="AM8">
        <f>SIOM!AL53</f>
        <v>53</v>
      </c>
      <c r="AN8">
        <f>SIOM!AM53</f>
        <v>144.5</v>
      </c>
      <c r="AO8">
        <f>SIOM!AN53</f>
        <v>711.9</v>
      </c>
      <c r="AP8">
        <f>SIOM!AO53</f>
        <v>192.6</v>
      </c>
      <c r="AQ8">
        <f>SIOM!AP53</f>
        <v>526.4</v>
      </c>
      <c r="AR8">
        <f>SIOM!AQ53</f>
        <v>184.9</v>
      </c>
      <c r="AS8">
        <f>SIOM!AR53</f>
        <v>0</v>
      </c>
      <c r="AT8">
        <f>SIOM!AS53</f>
        <v>0</v>
      </c>
    </row>
    <row r="9" spans="1:46">
      <c r="A9" t="s">
        <v>98</v>
      </c>
      <c r="B9" t="s">
        <v>574</v>
      </c>
      <c r="C9" s="123" t="str">
        <f t="shared" si="1"/>
        <v>other manufacturing 31T33</v>
      </c>
      <c r="D9">
        <f>SIOM!C54</f>
        <v>99.8</v>
      </c>
      <c r="E9">
        <f>SIOM!D54</f>
        <v>0</v>
      </c>
      <c r="F9">
        <f>SIOM!E54</f>
        <v>19</v>
      </c>
      <c r="G9">
        <f>SIOM!F54</f>
        <v>29.3</v>
      </c>
      <c r="H9">
        <f>SIOM!G54</f>
        <v>23.5</v>
      </c>
      <c r="I9">
        <f>SIOM!H54</f>
        <v>121.2</v>
      </c>
      <c r="J9">
        <f>SIOM!I54</f>
        <v>5021</v>
      </c>
      <c r="K9">
        <f>SIOM!J54</f>
        <v>20.399999999999999</v>
      </c>
      <c r="L9">
        <f>SIOM!K54</f>
        <v>131.4</v>
      </c>
      <c r="M9">
        <f>SIOM!L54</f>
        <v>35.700000000000003</v>
      </c>
      <c r="N9">
        <f>SIOM!M54</f>
        <v>0</v>
      </c>
      <c r="O9">
        <f>SIOM!N54</f>
        <v>0</v>
      </c>
      <c r="P9">
        <f>SIOM!O54</f>
        <v>246.3</v>
      </c>
      <c r="Q9">
        <f>SIOM!P54</f>
        <v>0</v>
      </c>
      <c r="R9">
        <f>SIOM!Q54</f>
        <v>0</v>
      </c>
      <c r="S9">
        <f>SIOM!R54</f>
        <v>0</v>
      </c>
      <c r="T9">
        <f>SIOM!S54</f>
        <v>20.2</v>
      </c>
      <c r="U9">
        <f>SIOM!T54</f>
        <v>53.5</v>
      </c>
      <c r="V9">
        <f>SIOM!U54</f>
        <v>126.2</v>
      </c>
      <c r="W9">
        <f>SIOM!V54</f>
        <v>52.9</v>
      </c>
      <c r="X9">
        <f>SIOM!W54</f>
        <v>45.1</v>
      </c>
      <c r="Y9">
        <f>SIOM!X54</f>
        <v>1292.0999999999999</v>
      </c>
      <c r="Z9">
        <f>SIOM!Y54</f>
        <v>51.2</v>
      </c>
      <c r="AA9">
        <f>SIOM!Z54</f>
        <v>815</v>
      </c>
      <c r="AB9">
        <f>SIOM!AA54</f>
        <v>40.708962624220099</v>
      </c>
      <c r="AC9">
        <f>SIOM!AB54</f>
        <v>0.18787743924308531</v>
      </c>
      <c r="AD9">
        <f>SIOM!AC54</f>
        <v>3.1599365368114459E-3</v>
      </c>
      <c r="AE9">
        <f>SIOM!AD54</f>
        <v>284.39999999999998</v>
      </c>
      <c r="AF9">
        <f>SIOM!AE54</f>
        <v>512.79999999999995</v>
      </c>
      <c r="AG9">
        <f>SIOM!AF54</f>
        <v>200.4</v>
      </c>
      <c r="AH9">
        <f>SIOM!AG54</f>
        <v>217.5</v>
      </c>
      <c r="AI9">
        <f>SIOM!AH54</f>
        <v>67.599999999999994</v>
      </c>
      <c r="AJ9">
        <f>SIOM!AI54</f>
        <v>12.1</v>
      </c>
      <c r="AK9">
        <f>SIOM!AJ54</f>
        <v>3</v>
      </c>
      <c r="AL9">
        <f>SIOM!AK54</f>
        <v>124.3</v>
      </c>
      <c r="AM9">
        <f>SIOM!AL54</f>
        <v>25.6</v>
      </c>
      <c r="AN9">
        <f>SIOM!AM54</f>
        <v>214.4</v>
      </c>
      <c r="AO9">
        <f>SIOM!AN54</f>
        <v>467.1</v>
      </c>
      <c r="AP9">
        <f>SIOM!AO54</f>
        <v>65.7</v>
      </c>
      <c r="AQ9">
        <f>SIOM!AP54</f>
        <v>376.4</v>
      </c>
      <c r="AR9">
        <f>SIOM!AQ54</f>
        <v>141.4</v>
      </c>
      <c r="AS9">
        <f>SIOM!AR54</f>
        <v>0</v>
      </c>
      <c r="AT9">
        <f>SIOM!AS54</f>
        <v>0</v>
      </c>
    </row>
    <row r="10" spans="1:46">
      <c r="A10" t="s">
        <v>105</v>
      </c>
      <c r="B10" t="s">
        <v>575</v>
      </c>
      <c r="C10" s="123" t="str">
        <f t="shared" si="1"/>
        <v>other manufacturing 31T33</v>
      </c>
      <c r="D10">
        <f>SIOM!C55</f>
        <v>39.9</v>
      </c>
      <c r="E10">
        <f>SIOM!D55</f>
        <v>12.1</v>
      </c>
      <c r="F10">
        <f>SIOM!E55</f>
        <v>0</v>
      </c>
      <c r="G10">
        <f>SIOM!F55</f>
        <v>30</v>
      </c>
      <c r="H10">
        <f>SIOM!G55</f>
        <v>8.6</v>
      </c>
      <c r="I10">
        <f>SIOM!H55</f>
        <v>65.2</v>
      </c>
      <c r="J10">
        <f>SIOM!I55</f>
        <v>20</v>
      </c>
      <c r="K10">
        <f>SIOM!J55</f>
        <v>586.70000000000005</v>
      </c>
      <c r="L10">
        <f>SIOM!K55</f>
        <v>124.3</v>
      </c>
      <c r="M10">
        <f>SIOM!L55</f>
        <v>15</v>
      </c>
      <c r="N10">
        <f>SIOM!M55</f>
        <v>54.089708806862596</v>
      </c>
      <c r="O10">
        <f>SIOM!N55</f>
        <v>9.1102911931374067</v>
      </c>
      <c r="P10">
        <f>SIOM!O55</f>
        <v>32</v>
      </c>
      <c r="Q10">
        <f>SIOM!P55</f>
        <v>44.385278755680488</v>
      </c>
      <c r="R10">
        <f>SIOM!Q55</f>
        <v>21.714721244319506</v>
      </c>
      <c r="S10">
        <f>SIOM!R55</f>
        <v>9.9</v>
      </c>
      <c r="T10">
        <f>SIOM!S55</f>
        <v>0</v>
      </c>
      <c r="U10">
        <f>SIOM!T55</f>
        <v>60</v>
      </c>
      <c r="V10">
        <f>SIOM!U55</f>
        <v>55.9</v>
      </c>
      <c r="W10">
        <f>SIOM!V55</f>
        <v>29.4</v>
      </c>
      <c r="X10">
        <f>SIOM!W55</f>
        <v>31.2</v>
      </c>
      <c r="Y10">
        <f>SIOM!X55</f>
        <v>320.5</v>
      </c>
      <c r="Z10">
        <f>SIOM!Y55</f>
        <v>15</v>
      </c>
      <c r="AA10">
        <f>SIOM!Z55</f>
        <v>1225</v>
      </c>
      <c r="AB10">
        <f>SIOM!AA55</f>
        <v>0</v>
      </c>
      <c r="AC10">
        <f>SIOM!AB55</f>
        <v>0</v>
      </c>
      <c r="AD10">
        <f>SIOM!AC55</f>
        <v>0</v>
      </c>
      <c r="AE10">
        <f>SIOM!AD55</f>
        <v>1711.9</v>
      </c>
      <c r="AF10">
        <f>SIOM!AE55</f>
        <v>107.4</v>
      </c>
      <c r="AG10">
        <f>SIOM!AF55</f>
        <v>50.5</v>
      </c>
      <c r="AH10">
        <f>SIOM!AG55</f>
        <v>25.2</v>
      </c>
      <c r="AI10">
        <f>SIOM!AH55</f>
        <v>16.5</v>
      </c>
      <c r="AJ10">
        <f>SIOM!AI55</f>
        <v>3.8</v>
      </c>
      <c r="AK10">
        <f>SIOM!AJ55</f>
        <v>1.3</v>
      </c>
      <c r="AL10">
        <f>SIOM!AK55</f>
        <v>9.9</v>
      </c>
      <c r="AM10">
        <f>SIOM!AL55</f>
        <v>339.5</v>
      </c>
      <c r="AN10">
        <f>SIOM!AM55</f>
        <v>50.1</v>
      </c>
      <c r="AO10">
        <f>SIOM!AN55</f>
        <v>37.700000000000003</v>
      </c>
      <c r="AP10">
        <f>SIOM!AO55</f>
        <v>18.600000000000001</v>
      </c>
      <c r="AQ10">
        <f>SIOM!AP55</f>
        <v>7.6</v>
      </c>
      <c r="AR10">
        <f>SIOM!AQ55</f>
        <v>34.799999999999997</v>
      </c>
      <c r="AS10">
        <f>SIOM!AR55</f>
        <v>0</v>
      </c>
      <c r="AT10">
        <f>SIOM!AS55</f>
        <v>0</v>
      </c>
    </row>
    <row r="11" spans="1:46">
      <c r="A11" t="s">
        <v>109</v>
      </c>
      <c r="B11" t="s">
        <v>576</v>
      </c>
      <c r="C11" s="123" t="str">
        <f t="shared" si="1"/>
        <v>pulp paper and printing 17T18</v>
      </c>
      <c r="D11">
        <f>SIOM!C56</f>
        <v>95.1</v>
      </c>
      <c r="E11">
        <f>SIOM!D56</f>
        <v>0</v>
      </c>
      <c r="F11">
        <f>SIOM!E56</f>
        <v>12.6</v>
      </c>
      <c r="G11">
        <f>SIOM!F56</f>
        <v>39.6</v>
      </c>
      <c r="H11">
        <f>SIOM!G56</f>
        <v>11.6</v>
      </c>
      <c r="I11">
        <f>SIOM!H56</f>
        <v>1611</v>
      </c>
      <c r="J11">
        <f>SIOM!I56</f>
        <v>372.5</v>
      </c>
      <c r="K11">
        <f>SIOM!J56</f>
        <v>61.1</v>
      </c>
      <c r="L11">
        <f>SIOM!K56</f>
        <v>4351.7</v>
      </c>
      <c r="M11">
        <f>SIOM!L56</f>
        <v>77.8</v>
      </c>
      <c r="N11">
        <f>SIOM!M56</f>
        <v>0</v>
      </c>
      <c r="O11">
        <f>SIOM!N56</f>
        <v>0</v>
      </c>
      <c r="P11">
        <f>SIOM!O56</f>
        <v>237.2</v>
      </c>
      <c r="Q11">
        <f>SIOM!P56</f>
        <v>0</v>
      </c>
      <c r="R11">
        <f>SIOM!Q56</f>
        <v>0</v>
      </c>
      <c r="S11">
        <f>SIOM!R56</f>
        <v>0</v>
      </c>
      <c r="T11">
        <f>SIOM!S56</f>
        <v>62.6</v>
      </c>
      <c r="U11">
        <f>SIOM!T56</f>
        <v>120.9</v>
      </c>
      <c r="V11">
        <f>SIOM!U56</f>
        <v>367.2</v>
      </c>
      <c r="W11">
        <f>SIOM!V56</f>
        <v>155</v>
      </c>
      <c r="X11">
        <f>SIOM!W56</f>
        <v>112.1</v>
      </c>
      <c r="Y11">
        <f>SIOM!X56</f>
        <v>726.8</v>
      </c>
      <c r="Z11">
        <f>SIOM!Y56</f>
        <v>46</v>
      </c>
      <c r="AA11">
        <f>SIOM!Z56</f>
        <v>356.7</v>
      </c>
      <c r="AB11">
        <f>SIOM!AA56</f>
        <v>75.147764738104101</v>
      </c>
      <c r="AC11">
        <f>SIOM!AB56</f>
        <v>0.34651322598757572</v>
      </c>
      <c r="AD11">
        <f>SIOM!AC56</f>
        <v>5.7220359083342952E-3</v>
      </c>
      <c r="AE11">
        <f>SIOM!AD56</f>
        <v>271.7</v>
      </c>
      <c r="AF11">
        <f>SIOM!AE56</f>
        <v>1072</v>
      </c>
      <c r="AG11">
        <f>SIOM!AF56</f>
        <v>323.60000000000002</v>
      </c>
      <c r="AH11">
        <f>SIOM!AG56</f>
        <v>280.5</v>
      </c>
      <c r="AI11">
        <f>SIOM!AH56</f>
        <v>466.3</v>
      </c>
      <c r="AJ11">
        <f>SIOM!AI56</f>
        <v>102</v>
      </c>
      <c r="AK11">
        <f>SIOM!AJ56</f>
        <v>37</v>
      </c>
      <c r="AL11">
        <f>SIOM!AK56</f>
        <v>798.1</v>
      </c>
      <c r="AM11">
        <f>SIOM!AL56</f>
        <v>162.69999999999999</v>
      </c>
      <c r="AN11">
        <f>SIOM!AM56</f>
        <v>592.70000000000005</v>
      </c>
      <c r="AO11">
        <f>SIOM!AN56</f>
        <v>799.2</v>
      </c>
      <c r="AP11">
        <f>SIOM!AO56</f>
        <v>381.5</v>
      </c>
      <c r="AQ11">
        <f>SIOM!AP56</f>
        <v>288.60000000000002</v>
      </c>
      <c r="AR11">
        <f>SIOM!AQ56</f>
        <v>202.7</v>
      </c>
      <c r="AS11">
        <f>SIOM!AR56</f>
        <v>0</v>
      </c>
      <c r="AT11">
        <f>SIOM!AS56</f>
        <v>0</v>
      </c>
    </row>
    <row r="12" spans="1:46">
      <c r="A12" t="s">
        <v>113</v>
      </c>
      <c r="B12" t="s">
        <v>577</v>
      </c>
      <c r="C12" s="123" t="str">
        <f t="shared" si="1"/>
        <v>refined petroleum and coke 19</v>
      </c>
      <c r="D12">
        <f>SIOM!C57</f>
        <v>1384.2</v>
      </c>
      <c r="E12">
        <f>SIOM!D57</f>
        <v>308.8</v>
      </c>
      <c r="F12">
        <f>SIOM!E57</f>
        <v>0</v>
      </c>
      <c r="G12">
        <f>SIOM!F57</f>
        <v>659.8</v>
      </c>
      <c r="H12">
        <f>SIOM!G57</f>
        <v>340.1</v>
      </c>
      <c r="I12">
        <f>SIOM!H57</f>
        <v>777.3</v>
      </c>
      <c r="J12">
        <f>SIOM!I57</f>
        <v>152.9</v>
      </c>
      <c r="K12">
        <f>SIOM!J57</f>
        <v>62.7</v>
      </c>
      <c r="L12">
        <f>SIOM!K57</f>
        <v>195.6</v>
      </c>
      <c r="M12">
        <f>SIOM!L57</f>
        <v>5785.3</v>
      </c>
      <c r="N12">
        <f>SIOM!M57</f>
        <v>2346.4372741027132</v>
      </c>
      <c r="O12">
        <f>SIOM!N57</f>
        <v>396.36272589728725</v>
      </c>
      <c r="P12">
        <f>SIOM!O57</f>
        <v>202.3</v>
      </c>
      <c r="Q12">
        <f>SIOM!P57</f>
        <v>527.01833097373844</v>
      </c>
      <c r="R12">
        <f>SIOM!Q57</f>
        <v>258.38166902626148</v>
      </c>
      <c r="S12">
        <f>SIOM!R57</f>
        <v>1021.3</v>
      </c>
      <c r="T12">
        <f>SIOM!S57</f>
        <v>0</v>
      </c>
      <c r="U12">
        <f>SIOM!T57</f>
        <v>220.1</v>
      </c>
      <c r="V12">
        <f>SIOM!U57</f>
        <v>258.10000000000002</v>
      </c>
      <c r="W12">
        <f>SIOM!V57</f>
        <v>172.3</v>
      </c>
      <c r="X12">
        <f>SIOM!W57</f>
        <v>155.69999999999999</v>
      </c>
      <c r="Y12">
        <f>SIOM!X57</f>
        <v>750</v>
      </c>
      <c r="Z12">
        <f>SIOM!Y57</f>
        <v>163.1</v>
      </c>
      <c r="AA12">
        <f>SIOM!Z57</f>
        <v>272.2</v>
      </c>
      <c r="AB12">
        <f>SIOM!AA57</f>
        <v>0</v>
      </c>
      <c r="AC12">
        <f>SIOM!AB57</f>
        <v>0</v>
      </c>
      <c r="AD12">
        <f>SIOM!AC57</f>
        <v>0</v>
      </c>
      <c r="AE12">
        <f>SIOM!AD57</f>
        <v>2124.1</v>
      </c>
      <c r="AF12">
        <f>SIOM!AE57</f>
        <v>1619</v>
      </c>
      <c r="AG12">
        <f>SIOM!AF57</f>
        <v>15421.1</v>
      </c>
      <c r="AH12">
        <f>SIOM!AG57</f>
        <v>277.8</v>
      </c>
      <c r="AI12">
        <f>SIOM!AH57</f>
        <v>81.900000000000006</v>
      </c>
      <c r="AJ12">
        <f>SIOM!AI57</f>
        <v>109.4</v>
      </c>
      <c r="AK12">
        <f>SIOM!AJ57</f>
        <v>24.5</v>
      </c>
      <c r="AL12">
        <f>SIOM!AK57</f>
        <v>579</v>
      </c>
      <c r="AM12">
        <f>SIOM!AL57</f>
        <v>439.3</v>
      </c>
      <c r="AN12">
        <f>SIOM!AM57</f>
        <v>660.5</v>
      </c>
      <c r="AO12">
        <f>SIOM!AN57</f>
        <v>1496.9</v>
      </c>
      <c r="AP12">
        <f>SIOM!AO57</f>
        <v>250.9</v>
      </c>
      <c r="AQ12">
        <f>SIOM!AP57</f>
        <v>362.8</v>
      </c>
      <c r="AR12">
        <f>SIOM!AQ57</f>
        <v>233.6</v>
      </c>
      <c r="AS12">
        <f>SIOM!AR57</f>
        <v>0</v>
      </c>
      <c r="AT12">
        <f>SIOM!AS57</f>
        <v>0</v>
      </c>
    </row>
    <row r="13" spans="1:46">
      <c r="A13" t="s">
        <v>117</v>
      </c>
      <c r="B13" t="s">
        <v>562</v>
      </c>
      <c r="C13" s="123" t="str">
        <f t="shared" si="1"/>
        <v>chemicals 20</v>
      </c>
      <c r="D13">
        <f>SIOM!C58</f>
        <v>0</v>
      </c>
      <c r="E13">
        <f>SIOM!D58</f>
        <v>189.61854997038708</v>
      </c>
      <c r="F13">
        <f>SIOM!E58</f>
        <v>0</v>
      </c>
      <c r="G13">
        <f>SIOM!F58</f>
        <v>0</v>
      </c>
      <c r="H13">
        <f>SIOM!G58</f>
        <v>0</v>
      </c>
      <c r="I13">
        <f>SIOM!H58</f>
        <v>0</v>
      </c>
      <c r="J13">
        <f>SIOM!I58</f>
        <v>0</v>
      </c>
      <c r="K13">
        <f>SIOM!J58</f>
        <v>242.6</v>
      </c>
      <c r="L13">
        <f>SIOM!K58</f>
        <v>0</v>
      </c>
      <c r="M13">
        <f>SIOM!L58</f>
        <v>3280.1</v>
      </c>
      <c r="N13">
        <f>SIOM!M58</f>
        <v>0</v>
      </c>
      <c r="O13">
        <f>SIOM!N58</f>
        <v>0</v>
      </c>
      <c r="P13">
        <f>SIOM!O58</f>
        <v>5481.4</v>
      </c>
      <c r="Q13">
        <f>SIOM!P58</f>
        <v>778.62203817487023</v>
      </c>
      <c r="R13">
        <f>SIOM!Q58</f>
        <v>381.67796182512978</v>
      </c>
      <c r="S13">
        <f>SIOM!R58</f>
        <v>1334.6206877852148</v>
      </c>
      <c r="T13">
        <f>SIOM!S58</f>
        <v>0</v>
      </c>
      <c r="U13">
        <f>SIOM!T58</f>
        <v>762.6</v>
      </c>
      <c r="V13">
        <f>SIOM!U58</f>
        <v>1826.0000000000002</v>
      </c>
      <c r="W13">
        <f>SIOM!V58</f>
        <v>932.7</v>
      </c>
      <c r="X13">
        <f>SIOM!W58</f>
        <v>0</v>
      </c>
      <c r="Y13">
        <f>SIOM!X58</f>
        <v>3417.9</v>
      </c>
      <c r="Z13">
        <f>SIOM!Y58</f>
        <v>0</v>
      </c>
      <c r="AA13">
        <f>SIOM!Z58</f>
        <v>1145.7</v>
      </c>
      <c r="AB13">
        <f>SIOM!AA58</f>
        <v>0</v>
      </c>
      <c r="AC13">
        <f>SIOM!AB58</f>
        <v>0</v>
      </c>
      <c r="AD13">
        <f>SIOM!AC58</f>
        <v>0</v>
      </c>
      <c r="AE13">
        <f>SIOM!AD58</f>
        <v>1802.3</v>
      </c>
      <c r="AF13">
        <f>SIOM!AE58</f>
        <v>714.3</v>
      </c>
      <c r="AG13">
        <f>SIOM!AF58</f>
        <v>0</v>
      </c>
      <c r="AH13">
        <f>SIOM!AG58</f>
        <v>0</v>
      </c>
      <c r="AI13">
        <f>SIOM!AH58</f>
        <v>0</v>
      </c>
      <c r="AJ13">
        <f>SIOM!AI58</f>
        <v>0</v>
      </c>
      <c r="AK13">
        <f>SIOM!AJ58</f>
        <v>0</v>
      </c>
      <c r="AL13">
        <f>SIOM!AK58</f>
        <v>0</v>
      </c>
      <c r="AM13">
        <f>SIOM!AL58</f>
        <v>0</v>
      </c>
      <c r="AN13">
        <f>SIOM!AM58</f>
        <v>548.9</v>
      </c>
      <c r="AO13">
        <f>SIOM!AN58</f>
        <v>603.79999999999995</v>
      </c>
      <c r="AP13">
        <f>SIOM!AO58</f>
        <v>0</v>
      </c>
      <c r="AQ13">
        <f>SIOM!AP58</f>
        <v>0</v>
      </c>
      <c r="AR13">
        <f>SIOM!AQ58</f>
        <v>425.3</v>
      </c>
      <c r="AS13">
        <f>SIOM!AR58</f>
        <v>0</v>
      </c>
      <c r="AT13">
        <f>SIOM!AS58</f>
        <v>0</v>
      </c>
    </row>
    <row r="14" spans="1:46">
      <c r="A14" t="s">
        <v>126</v>
      </c>
      <c r="B14" t="s">
        <v>562</v>
      </c>
      <c r="C14" s="123" t="str">
        <f t="shared" si="1"/>
        <v>chemicals 20</v>
      </c>
      <c r="D14">
        <f>SIOM!C59</f>
        <v>2698.2</v>
      </c>
      <c r="E14">
        <f>SIOM!D59</f>
        <v>0</v>
      </c>
      <c r="F14">
        <f>SIOM!E59</f>
        <v>32.581450029612917</v>
      </c>
      <c r="G14">
        <f>SIOM!F59</f>
        <v>415</v>
      </c>
      <c r="H14">
        <f>SIOM!G59</f>
        <v>159.5</v>
      </c>
      <c r="I14">
        <f>SIOM!H59</f>
        <v>1414.0999999999997</v>
      </c>
      <c r="J14">
        <f>SIOM!I59</f>
        <v>1437.5</v>
      </c>
      <c r="K14">
        <f>SIOM!J59</f>
        <v>0</v>
      </c>
      <c r="L14">
        <f>SIOM!K59</f>
        <v>1264.4000000000001</v>
      </c>
      <c r="M14">
        <f>SIOM!L59</f>
        <v>0</v>
      </c>
      <c r="N14">
        <f>SIOM!M59</f>
        <v>0</v>
      </c>
      <c r="O14">
        <f>SIOM!N59</f>
        <v>0</v>
      </c>
      <c r="P14">
        <f>SIOM!O59</f>
        <v>0</v>
      </c>
      <c r="Q14">
        <f>SIOM!P59</f>
        <v>0</v>
      </c>
      <c r="R14">
        <f>SIOM!Q59</f>
        <v>0</v>
      </c>
      <c r="S14">
        <f>SIOM!R59</f>
        <v>0</v>
      </c>
      <c r="T14">
        <f>SIOM!S59</f>
        <v>17.479312214785022</v>
      </c>
      <c r="U14">
        <f>SIOM!T59</f>
        <v>0</v>
      </c>
      <c r="V14">
        <f>SIOM!U59</f>
        <v>0</v>
      </c>
      <c r="W14">
        <f>SIOM!V59</f>
        <v>0</v>
      </c>
      <c r="X14">
        <f>SIOM!W59</f>
        <v>424.6</v>
      </c>
      <c r="Y14">
        <f>SIOM!X59</f>
        <v>0</v>
      </c>
      <c r="Z14">
        <f>SIOM!Y59</f>
        <v>296.10000000000002</v>
      </c>
      <c r="AA14">
        <f>SIOM!Z59</f>
        <v>0</v>
      </c>
      <c r="AB14">
        <f>SIOM!AA59</f>
        <v>481.83179748257868</v>
      </c>
      <c r="AC14">
        <f>SIOM!AB59</f>
        <v>2.2298581265120068</v>
      </c>
      <c r="AD14">
        <f>SIOM!AC59</f>
        <v>3.8344390909398861E-2</v>
      </c>
      <c r="AE14">
        <f>SIOM!AD59</f>
        <v>0</v>
      </c>
      <c r="AF14">
        <f>SIOM!AE59</f>
        <v>0</v>
      </c>
      <c r="AG14">
        <f>SIOM!AF59</f>
        <v>745.4</v>
      </c>
      <c r="AH14">
        <f>SIOM!AG59</f>
        <v>229.2</v>
      </c>
      <c r="AI14">
        <f>SIOM!AH59</f>
        <v>143</v>
      </c>
      <c r="AJ14">
        <f>SIOM!AI59</f>
        <v>31.8</v>
      </c>
      <c r="AK14">
        <f>SIOM!AJ59</f>
        <v>8.6</v>
      </c>
      <c r="AL14">
        <f>SIOM!AK59</f>
        <v>146.1</v>
      </c>
      <c r="AM14">
        <f>SIOM!AL59</f>
        <v>554.4</v>
      </c>
      <c r="AN14">
        <f>SIOM!AM59</f>
        <v>0</v>
      </c>
      <c r="AO14">
        <f>SIOM!AN59</f>
        <v>0</v>
      </c>
      <c r="AP14">
        <f>SIOM!AO59</f>
        <v>240.3</v>
      </c>
      <c r="AQ14">
        <f>SIOM!AP59</f>
        <v>2521.5</v>
      </c>
      <c r="AR14">
        <f>SIOM!AQ59</f>
        <v>0</v>
      </c>
      <c r="AS14">
        <f>SIOM!AR59</f>
        <v>0</v>
      </c>
      <c r="AT14">
        <f>SIOM!AS59</f>
        <v>0</v>
      </c>
    </row>
    <row r="15" spans="1:46">
      <c r="A15" t="s">
        <v>130</v>
      </c>
      <c r="B15" t="s">
        <v>578</v>
      </c>
      <c r="C15" s="123" t="str">
        <f t="shared" si="1"/>
        <v>rubber and plastic products 22</v>
      </c>
      <c r="D15">
        <f>SIOM!C60</f>
        <v>164.5</v>
      </c>
      <c r="E15">
        <f>SIOM!D60</f>
        <v>0</v>
      </c>
      <c r="F15">
        <f>SIOM!E60</f>
        <v>77</v>
      </c>
      <c r="G15">
        <f>SIOM!F60</f>
        <v>139.9</v>
      </c>
      <c r="H15">
        <f>SIOM!G60</f>
        <v>73.7</v>
      </c>
      <c r="I15">
        <f>SIOM!H60</f>
        <v>1869.2</v>
      </c>
      <c r="J15">
        <f>SIOM!I60</f>
        <v>399.1</v>
      </c>
      <c r="K15">
        <f>SIOM!J60</f>
        <v>56.9</v>
      </c>
      <c r="L15">
        <f>SIOM!K60</f>
        <v>289</v>
      </c>
      <c r="M15">
        <f>SIOM!L60</f>
        <v>152.1</v>
      </c>
      <c r="N15">
        <f>SIOM!M60</f>
        <v>0</v>
      </c>
      <c r="O15">
        <f>SIOM!N60</f>
        <v>0</v>
      </c>
      <c r="P15">
        <f>SIOM!O60</f>
        <v>1899.1</v>
      </c>
      <c r="Q15">
        <f>SIOM!P60</f>
        <v>0</v>
      </c>
      <c r="R15">
        <f>SIOM!Q60</f>
        <v>0</v>
      </c>
      <c r="S15">
        <f>SIOM!R60</f>
        <v>0</v>
      </c>
      <c r="T15">
        <f>SIOM!S60</f>
        <v>229</v>
      </c>
      <c r="U15">
        <f>SIOM!T60</f>
        <v>362.7</v>
      </c>
      <c r="V15">
        <f>SIOM!U60</f>
        <v>1474.7</v>
      </c>
      <c r="W15">
        <f>SIOM!V60</f>
        <v>740.7</v>
      </c>
      <c r="X15">
        <f>SIOM!W60</f>
        <v>535.9</v>
      </c>
      <c r="Y15">
        <f>SIOM!X60</f>
        <v>6469.1</v>
      </c>
      <c r="Z15">
        <f>SIOM!Y60</f>
        <v>361.6</v>
      </c>
      <c r="AA15">
        <f>SIOM!Z60</f>
        <v>811.8</v>
      </c>
      <c r="AB15">
        <f>SIOM!AA60</f>
        <v>121.62934146255122</v>
      </c>
      <c r="AC15">
        <f>SIOM!AB60</f>
        <v>0.56128870042283541</v>
      </c>
      <c r="AD15">
        <f>SIOM!AC60</f>
        <v>9.3698370259206899E-3</v>
      </c>
      <c r="AE15">
        <f>SIOM!AD60</f>
        <v>2479.8000000000002</v>
      </c>
      <c r="AF15">
        <f>SIOM!AE60</f>
        <v>975</v>
      </c>
      <c r="AG15">
        <f>SIOM!AF60</f>
        <v>1247.5999999999999</v>
      </c>
      <c r="AH15">
        <f>SIOM!AG60</f>
        <v>153.30000000000001</v>
      </c>
      <c r="AI15">
        <f>SIOM!AH60</f>
        <v>41.2</v>
      </c>
      <c r="AJ15">
        <f>SIOM!AI60</f>
        <v>83.4</v>
      </c>
      <c r="AK15">
        <f>SIOM!AJ60</f>
        <v>8.4</v>
      </c>
      <c r="AL15">
        <f>SIOM!AK60</f>
        <v>109.1</v>
      </c>
      <c r="AM15">
        <f>SIOM!AL60</f>
        <v>194.8</v>
      </c>
      <c r="AN15">
        <f>SIOM!AM60</f>
        <v>245.2</v>
      </c>
      <c r="AO15">
        <f>SIOM!AN60</f>
        <v>261</v>
      </c>
      <c r="AP15">
        <f>SIOM!AO60</f>
        <v>60.8</v>
      </c>
      <c r="AQ15">
        <f>SIOM!AP60</f>
        <v>200.7</v>
      </c>
      <c r="AR15">
        <f>SIOM!AQ60</f>
        <v>88.4</v>
      </c>
      <c r="AS15">
        <f>SIOM!AR60</f>
        <v>0</v>
      </c>
      <c r="AT15">
        <f>SIOM!AS60</f>
        <v>0</v>
      </c>
    </row>
    <row r="16" spans="1:46">
      <c r="A16" t="s">
        <v>364</v>
      </c>
      <c r="B16" t="s">
        <v>564</v>
      </c>
      <c r="C16" s="123" t="str">
        <f t="shared" si="1"/>
        <v>glass and glass products 231</v>
      </c>
      <c r="D16">
        <f>SIOM!C61</f>
        <v>48.051095733599034</v>
      </c>
      <c r="E16">
        <f>SIOM!D61</f>
        <v>0</v>
      </c>
      <c r="F16">
        <f>SIOM!E61</f>
        <v>16.637673930303105</v>
      </c>
      <c r="G16">
        <f>SIOM!F61</f>
        <v>69.068238486981969</v>
      </c>
      <c r="H16">
        <f>SIOM!G61</f>
        <v>25.829701536583961</v>
      </c>
      <c r="I16">
        <f>SIOM!H61</f>
        <v>378.4573311437876</v>
      </c>
      <c r="J16">
        <f>SIOM!I61</f>
        <v>22.166526845271289</v>
      </c>
      <c r="K16">
        <f>SIOM!J61</f>
        <v>0</v>
      </c>
      <c r="L16">
        <f>SIOM!K61</f>
        <v>13.872927571925613</v>
      </c>
      <c r="M16">
        <f>SIOM!L61</f>
        <v>0</v>
      </c>
      <c r="N16">
        <f>SIOM!M61</f>
        <v>0</v>
      </c>
      <c r="O16">
        <f>SIOM!N61</f>
        <v>0</v>
      </c>
      <c r="P16">
        <f>SIOM!O61</f>
        <v>0</v>
      </c>
      <c r="Q16">
        <f>SIOM!P61</f>
        <v>0</v>
      </c>
      <c r="R16">
        <f>SIOM!Q61</f>
        <v>0</v>
      </c>
      <c r="S16">
        <f>SIOM!R61</f>
        <v>0</v>
      </c>
      <c r="T16">
        <f>SIOM!S61</f>
        <v>104.41577066352319</v>
      </c>
      <c r="U16">
        <f>SIOM!T61</f>
        <v>0</v>
      </c>
      <c r="V16">
        <f>SIOM!U61</f>
        <v>0</v>
      </c>
      <c r="W16">
        <f>SIOM!V61</f>
        <v>0</v>
      </c>
      <c r="X16">
        <f>SIOM!W61</f>
        <v>67.704122553343424</v>
      </c>
      <c r="Y16">
        <f>SIOM!X61</f>
        <v>0</v>
      </c>
      <c r="Z16">
        <f>SIOM!Y61</f>
        <v>31.672218342761987</v>
      </c>
      <c r="AA16">
        <f>SIOM!Z61</f>
        <v>0</v>
      </c>
      <c r="AB16">
        <f>SIOM!AA61</f>
        <v>45.148009489357129</v>
      </c>
      <c r="AC16">
        <f>SIOM!AB61</f>
        <v>0.20871701866101314</v>
      </c>
      <c r="AD16">
        <f>SIOM!AC61</f>
        <v>3.4780046265389833E-3</v>
      </c>
      <c r="AE16">
        <f>SIOM!AD61</f>
        <v>0</v>
      </c>
      <c r="AF16">
        <f>SIOM!AE61</f>
        <v>0</v>
      </c>
      <c r="AG16">
        <f>SIOM!AF61</f>
        <v>74.782665305332401</v>
      </c>
      <c r="AH16">
        <f>SIOM!AG61</f>
        <v>43.499681647117086</v>
      </c>
      <c r="AI16">
        <f>SIOM!AH61</f>
        <v>4.7638073069114588</v>
      </c>
      <c r="AJ16">
        <f>SIOM!AI61</f>
        <v>8.2247955096514449</v>
      </c>
      <c r="AK16">
        <f>SIOM!AJ61</f>
        <v>0.95027597804725028</v>
      </c>
      <c r="AL16">
        <f>SIOM!AK61</f>
        <v>17.616467339748755</v>
      </c>
      <c r="AM16">
        <f>SIOM!AL61</f>
        <v>187.41815672943414</v>
      </c>
      <c r="AN16">
        <f>SIOM!AM61</f>
        <v>0</v>
      </c>
      <c r="AO16">
        <f>SIOM!AN61</f>
        <v>0</v>
      </c>
      <c r="AP16">
        <f>SIOM!AO61</f>
        <v>29.298861037143563</v>
      </c>
      <c r="AQ16">
        <f>SIOM!AP61</f>
        <v>44.53964264954741</v>
      </c>
      <c r="AR16">
        <f>SIOM!AQ61</f>
        <v>0</v>
      </c>
      <c r="AS16">
        <f>SIOM!AR61</f>
        <v>0</v>
      </c>
      <c r="AT16">
        <f>SIOM!AS61</f>
        <v>0</v>
      </c>
    </row>
    <row r="17" spans="1:46">
      <c r="A17" t="s">
        <v>367</v>
      </c>
      <c r="B17" t="s">
        <v>565</v>
      </c>
      <c r="C17" s="123" t="str">
        <f t="shared" si="1"/>
        <v>cement and other nonmetallic minerals 239</v>
      </c>
      <c r="D17">
        <f>SIOM!C62</f>
        <v>39.548904266400953</v>
      </c>
      <c r="E17">
        <f>SIOM!D62</f>
        <v>0</v>
      </c>
      <c r="F17">
        <f>SIOM!E62</f>
        <v>13.762326069696892</v>
      </c>
      <c r="G17">
        <f>SIOM!F62</f>
        <v>57.131761513018013</v>
      </c>
      <c r="H17">
        <f>SIOM!G62</f>
        <v>21.170298463416039</v>
      </c>
      <c r="I17">
        <f>SIOM!H62</f>
        <v>310.24266885621245</v>
      </c>
      <c r="J17">
        <f>SIOM!I62</f>
        <v>18.933473154728713</v>
      </c>
      <c r="K17">
        <f>SIOM!J62</f>
        <v>0</v>
      </c>
      <c r="L17">
        <f>SIOM!K62</f>
        <v>11.62707242807439</v>
      </c>
      <c r="M17">
        <f>SIOM!L62</f>
        <v>0</v>
      </c>
      <c r="N17">
        <f>SIOM!M62</f>
        <v>0</v>
      </c>
      <c r="O17">
        <f>SIOM!N62</f>
        <v>0</v>
      </c>
      <c r="P17">
        <f>SIOM!O62</f>
        <v>0</v>
      </c>
      <c r="Q17">
        <f>SIOM!P62</f>
        <v>0</v>
      </c>
      <c r="R17">
        <f>SIOM!Q62</f>
        <v>0</v>
      </c>
      <c r="S17">
        <f>SIOM!R62</f>
        <v>0</v>
      </c>
      <c r="T17">
        <f>SIOM!S62</f>
        <v>87.284229336476798</v>
      </c>
      <c r="U17">
        <f>SIOM!T62</f>
        <v>0</v>
      </c>
      <c r="V17">
        <f>SIOM!U62</f>
        <v>0</v>
      </c>
      <c r="W17">
        <f>SIOM!V62</f>
        <v>0</v>
      </c>
      <c r="X17">
        <f>SIOM!W62</f>
        <v>56.59587744665658</v>
      </c>
      <c r="Y17">
        <f>SIOM!X62</f>
        <v>0</v>
      </c>
      <c r="Z17">
        <f>SIOM!Y62</f>
        <v>26.227781657238019</v>
      </c>
      <c r="AA17">
        <f>SIOM!Z62</f>
        <v>0</v>
      </c>
      <c r="AB17">
        <f>SIOM!AA62</f>
        <v>37.364473786293878</v>
      </c>
      <c r="AC17">
        <f>SIOM!AB62</f>
        <v>0.17245668240711109</v>
      </c>
      <c r="AD17">
        <f>SIOM!AC62</f>
        <v>2.8650186543274412E-3</v>
      </c>
      <c r="AE17">
        <f>SIOM!AD62</f>
        <v>0</v>
      </c>
      <c r="AF17">
        <f>SIOM!AE62</f>
        <v>0</v>
      </c>
      <c r="AG17">
        <f>SIOM!AF62</f>
        <v>61.817334694667601</v>
      </c>
      <c r="AH17">
        <f>SIOM!AG62</f>
        <v>36.000318352882921</v>
      </c>
      <c r="AI17">
        <f>SIOM!AH62</f>
        <v>3.9361926930885409</v>
      </c>
      <c r="AJ17">
        <f>SIOM!AI62</f>
        <v>6.7752044903485533</v>
      </c>
      <c r="AK17">
        <f>SIOM!AJ62</f>
        <v>0.94972402195274963</v>
      </c>
      <c r="AL17">
        <f>SIOM!AK62</f>
        <v>14.683532660251242</v>
      </c>
      <c r="AM17">
        <f>SIOM!AL62</f>
        <v>154.18184327056585</v>
      </c>
      <c r="AN17">
        <f>SIOM!AM62</f>
        <v>0</v>
      </c>
      <c r="AO17">
        <f>SIOM!AN62</f>
        <v>0</v>
      </c>
      <c r="AP17">
        <f>SIOM!AO62</f>
        <v>22.601138962856435</v>
      </c>
      <c r="AQ17">
        <f>SIOM!AP62</f>
        <v>33.260357350452587</v>
      </c>
      <c r="AR17">
        <f>SIOM!AQ62</f>
        <v>0</v>
      </c>
      <c r="AS17">
        <f>SIOM!AR62</f>
        <v>0</v>
      </c>
      <c r="AT17">
        <f>SIOM!AS62</f>
        <v>0</v>
      </c>
    </row>
    <row r="18" spans="1:46">
      <c r="A18" t="s">
        <v>384</v>
      </c>
      <c r="B18" t="s">
        <v>566</v>
      </c>
      <c r="C18" s="123" t="str">
        <f t="shared" si="1"/>
        <v>iron and steel 241</v>
      </c>
      <c r="D18">
        <f>SIOM!C63</f>
        <v>48.6</v>
      </c>
      <c r="E18">
        <f>SIOM!D63</f>
        <v>0</v>
      </c>
      <c r="F18">
        <f>SIOM!E63</f>
        <v>102.60653923382804</v>
      </c>
      <c r="G18">
        <f>SIOM!F63</f>
        <v>126.30000000000001</v>
      </c>
      <c r="H18">
        <f>SIOM!G63</f>
        <v>192.1</v>
      </c>
      <c r="I18">
        <f>SIOM!H63</f>
        <v>246.90000000000003</v>
      </c>
      <c r="J18">
        <f>SIOM!I63</f>
        <v>15.5</v>
      </c>
      <c r="K18">
        <f>SIOM!J63</f>
        <v>0</v>
      </c>
      <c r="L18">
        <f>SIOM!K63</f>
        <v>115</v>
      </c>
      <c r="M18">
        <f>SIOM!L63</f>
        <v>0</v>
      </c>
      <c r="N18">
        <f>SIOM!M63</f>
        <v>0</v>
      </c>
      <c r="O18">
        <f>SIOM!N63</f>
        <v>0</v>
      </c>
      <c r="P18">
        <f>SIOM!O63</f>
        <v>0</v>
      </c>
      <c r="Q18">
        <f>SIOM!P63</f>
        <v>0</v>
      </c>
      <c r="R18">
        <f>SIOM!Q63</f>
        <v>0</v>
      </c>
      <c r="S18">
        <f>SIOM!R63</f>
        <v>0</v>
      </c>
      <c r="T18">
        <f>SIOM!S63</f>
        <v>3984.9137838721563</v>
      </c>
      <c r="U18">
        <f>SIOM!T63</f>
        <v>0</v>
      </c>
      <c r="V18">
        <f>SIOM!U63</f>
        <v>0</v>
      </c>
      <c r="W18">
        <f>SIOM!V63</f>
        <v>0</v>
      </c>
      <c r="X18">
        <f>SIOM!W63</f>
        <v>2521.4</v>
      </c>
      <c r="Y18">
        <f>SIOM!X63</f>
        <v>0</v>
      </c>
      <c r="Z18">
        <f>SIOM!Y63</f>
        <v>1024.2</v>
      </c>
      <c r="AA18">
        <f>SIOM!Z63</f>
        <v>0</v>
      </c>
      <c r="AB18">
        <f>SIOM!AA63</f>
        <v>156.5678685526708</v>
      </c>
      <c r="AC18">
        <f>SIOM!AB63</f>
        <v>0.72006125130105236</v>
      </c>
      <c r="AD18">
        <f>SIOM!AC63</f>
        <v>1.2070196028163692E-2</v>
      </c>
      <c r="AE18">
        <f>SIOM!AD63</f>
        <v>0</v>
      </c>
      <c r="AF18">
        <f>SIOM!AE63</f>
        <v>0</v>
      </c>
      <c r="AG18">
        <f>SIOM!AF63</f>
        <v>204.8</v>
      </c>
      <c r="AH18">
        <f>SIOM!AG63</f>
        <v>8.6</v>
      </c>
      <c r="AI18">
        <f>SIOM!AH63</f>
        <v>3.8</v>
      </c>
      <c r="AJ18">
        <f>SIOM!AI63</f>
        <v>21.5</v>
      </c>
      <c r="AK18">
        <f>SIOM!AJ63</f>
        <v>1</v>
      </c>
      <c r="AL18">
        <f>SIOM!AK63</f>
        <v>16.8</v>
      </c>
      <c r="AM18">
        <f>SIOM!AL63</f>
        <v>35.5</v>
      </c>
      <c r="AN18">
        <f>SIOM!AM63</f>
        <v>0</v>
      </c>
      <c r="AO18">
        <f>SIOM!AN63</f>
        <v>0</v>
      </c>
      <c r="AP18">
        <f>SIOM!AO63</f>
        <v>11.2</v>
      </c>
      <c r="AQ18">
        <f>SIOM!AP63</f>
        <v>23</v>
      </c>
      <c r="AR18">
        <f>SIOM!AQ63</f>
        <v>0</v>
      </c>
      <c r="AS18">
        <f>SIOM!AR63</f>
        <v>0</v>
      </c>
      <c r="AT18">
        <f>SIOM!AS63</f>
        <v>0</v>
      </c>
    </row>
    <row r="19" spans="1:46">
      <c r="A19" t="s">
        <v>387</v>
      </c>
      <c r="B19" t="s">
        <v>567</v>
      </c>
      <c r="C19" s="123" t="str">
        <f t="shared" si="1"/>
        <v>other metals 242</v>
      </c>
      <c r="D19">
        <f>SIOM!C64</f>
        <v>0</v>
      </c>
      <c r="E19">
        <f>SIOM!D64</f>
        <v>5.7934607661719646</v>
      </c>
      <c r="F19">
        <f>SIOM!E64</f>
        <v>0</v>
      </c>
      <c r="G19">
        <f>SIOM!F64</f>
        <v>0</v>
      </c>
      <c r="H19">
        <f>SIOM!G64</f>
        <v>0</v>
      </c>
      <c r="I19">
        <f>SIOM!H64</f>
        <v>0</v>
      </c>
      <c r="J19">
        <f>SIOM!I64</f>
        <v>0</v>
      </c>
      <c r="K19">
        <f>SIOM!J64</f>
        <v>11.3</v>
      </c>
      <c r="L19">
        <f>SIOM!K64</f>
        <v>0</v>
      </c>
      <c r="M19">
        <f>SIOM!L64</f>
        <v>93.2</v>
      </c>
      <c r="N19">
        <f>SIOM!M64</f>
        <v>175.13348462126126</v>
      </c>
      <c r="O19">
        <f>SIOM!N64</f>
        <v>29.46651537873872</v>
      </c>
      <c r="P19">
        <f>SIOM!O64</f>
        <v>129</v>
      </c>
      <c r="Q19">
        <f>SIOM!P64</f>
        <v>173.41926997379474</v>
      </c>
      <c r="R19">
        <f>SIOM!Q64</f>
        <v>84.480730026205265</v>
      </c>
      <c r="S19">
        <f>SIOM!R64</f>
        <v>3053.2862161278431</v>
      </c>
      <c r="T19">
        <f>SIOM!S64</f>
        <v>0</v>
      </c>
      <c r="U19">
        <f>SIOM!T64</f>
        <v>5574.9</v>
      </c>
      <c r="V19">
        <f>SIOM!U64</f>
        <v>1879.2</v>
      </c>
      <c r="W19">
        <f>SIOM!V64</f>
        <v>3061.2</v>
      </c>
      <c r="X19">
        <f>SIOM!W64</f>
        <v>0</v>
      </c>
      <c r="Y19">
        <f>SIOM!X64</f>
        <v>9049.2000000000007</v>
      </c>
      <c r="Z19">
        <f>SIOM!Y64</f>
        <v>0</v>
      </c>
      <c r="AA19">
        <f>SIOM!Z64</f>
        <v>1863.8</v>
      </c>
      <c r="AB19">
        <f>SIOM!AA64</f>
        <v>0</v>
      </c>
      <c r="AC19">
        <f>SIOM!AB64</f>
        <v>0</v>
      </c>
      <c r="AD19">
        <f>SIOM!AC64</f>
        <v>0</v>
      </c>
      <c r="AE19">
        <f>SIOM!AD64</f>
        <v>4965</v>
      </c>
      <c r="AF19">
        <f>SIOM!AE64</f>
        <v>128.30000000000001</v>
      </c>
      <c r="AG19">
        <f>SIOM!AF64</f>
        <v>0</v>
      </c>
      <c r="AH19">
        <f>SIOM!AG64</f>
        <v>0</v>
      </c>
      <c r="AI19">
        <f>SIOM!AH64</f>
        <v>0</v>
      </c>
      <c r="AJ19">
        <f>SIOM!AI64</f>
        <v>0</v>
      </c>
      <c r="AK19">
        <f>SIOM!AJ64</f>
        <v>0</v>
      </c>
      <c r="AL19">
        <f>SIOM!AK64</f>
        <v>0</v>
      </c>
      <c r="AM19">
        <f>SIOM!AL64</f>
        <v>0</v>
      </c>
      <c r="AN19">
        <f>SIOM!AM64</f>
        <v>31.800000000000004</v>
      </c>
      <c r="AO19">
        <f>SIOM!AN64</f>
        <v>56.4</v>
      </c>
      <c r="AP19">
        <f>SIOM!AO64</f>
        <v>0</v>
      </c>
      <c r="AQ19">
        <f>SIOM!AP64</f>
        <v>0</v>
      </c>
      <c r="AR19">
        <f>SIOM!AQ64</f>
        <v>21.6</v>
      </c>
      <c r="AS19">
        <f>SIOM!AR64</f>
        <v>0</v>
      </c>
      <c r="AT19">
        <f>SIOM!AS64</f>
        <v>0</v>
      </c>
    </row>
    <row r="20" spans="1:46">
      <c r="A20" t="s">
        <v>142</v>
      </c>
      <c r="B20" t="s">
        <v>579</v>
      </c>
      <c r="C20" s="123" t="str">
        <f t="shared" si="1"/>
        <v>other manufacturing 31T33</v>
      </c>
      <c r="D20">
        <f>SIOM!C65</f>
        <v>195</v>
      </c>
      <c r="E20">
        <f>SIOM!D65</f>
        <v>209.1</v>
      </c>
      <c r="F20">
        <f>SIOM!E65</f>
        <v>0</v>
      </c>
      <c r="G20">
        <f>SIOM!F65</f>
        <v>159.5</v>
      </c>
      <c r="H20">
        <f>SIOM!G65</f>
        <v>135.69999999999999</v>
      </c>
      <c r="I20">
        <f>SIOM!H65</f>
        <v>1332.3</v>
      </c>
      <c r="J20">
        <f>SIOM!I65</f>
        <v>127.9</v>
      </c>
      <c r="K20">
        <f>SIOM!J65</f>
        <v>95.2</v>
      </c>
      <c r="L20">
        <f>SIOM!K65</f>
        <v>105.5</v>
      </c>
      <c r="M20">
        <f>SIOM!L65</f>
        <v>238.2</v>
      </c>
      <c r="N20">
        <f>SIOM!M65</f>
        <v>348.20396748146425</v>
      </c>
      <c r="O20">
        <f>SIOM!N65</f>
        <v>58.296032518535753</v>
      </c>
      <c r="P20">
        <f>SIOM!O65</f>
        <v>260</v>
      </c>
      <c r="Q20">
        <f>SIOM!P65</f>
        <v>192.05388726256712</v>
      </c>
      <c r="R20">
        <f>SIOM!Q65</f>
        <v>93.746112737432924</v>
      </c>
      <c r="S20">
        <f>SIOM!R65</f>
        <v>1123.9000000000001</v>
      </c>
      <c r="T20">
        <f>SIOM!S65</f>
        <v>0</v>
      </c>
      <c r="U20">
        <f>SIOM!T65</f>
        <v>3016.5</v>
      </c>
      <c r="V20">
        <f>SIOM!U65</f>
        <v>1291.9000000000001</v>
      </c>
      <c r="W20">
        <f>SIOM!V65</f>
        <v>854.7</v>
      </c>
      <c r="X20">
        <f>SIOM!W65</f>
        <v>1655.5</v>
      </c>
      <c r="Y20">
        <f>SIOM!X65</f>
        <v>6838.9</v>
      </c>
      <c r="Z20">
        <f>SIOM!Y65</f>
        <v>490.7</v>
      </c>
      <c r="AA20">
        <f>SIOM!Z65</f>
        <v>830.6</v>
      </c>
      <c r="AB20">
        <f>SIOM!AA65</f>
        <v>0</v>
      </c>
      <c r="AC20">
        <f>SIOM!AB65</f>
        <v>0</v>
      </c>
      <c r="AD20">
        <f>SIOM!AC65</f>
        <v>0</v>
      </c>
      <c r="AE20">
        <f>SIOM!AD65</f>
        <v>4952.8999999999996</v>
      </c>
      <c r="AF20">
        <f>SIOM!AE65</f>
        <v>468.2</v>
      </c>
      <c r="AG20">
        <f>SIOM!AF65</f>
        <v>387.8</v>
      </c>
      <c r="AH20">
        <f>SIOM!AG65</f>
        <v>97.9</v>
      </c>
      <c r="AI20">
        <f>SIOM!AH65</f>
        <v>22.1</v>
      </c>
      <c r="AJ20">
        <f>SIOM!AI65</f>
        <v>38.5</v>
      </c>
      <c r="AK20">
        <f>SIOM!AJ65</f>
        <v>9.3000000000000007</v>
      </c>
      <c r="AL20">
        <f>SIOM!AK65</f>
        <v>80.2</v>
      </c>
      <c r="AM20">
        <f>SIOM!AL65</f>
        <v>297.5</v>
      </c>
      <c r="AN20">
        <f>SIOM!AM65</f>
        <v>238.5</v>
      </c>
      <c r="AO20">
        <f>SIOM!AN65</f>
        <v>521.79999999999995</v>
      </c>
      <c r="AP20">
        <f>SIOM!AO65</f>
        <v>70.7</v>
      </c>
      <c r="AQ20">
        <f>SIOM!AP65</f>
        <v>71.8</v>
      </c>
      <c r="AR20">
        <f>SIOM!AQ65</f>
        <v>70.900000000000006</v>
      </c>
      <c r="AS20">
        <f>SIOM!AR65</f>
        <v>0</v>
      </c>
      <c r="AT20">
        <f>SIOM!AS65</f>
        <v>0</v>
      </c>
    </row>
    <row r="21" spans="1:46">
      <c r="A21" t="s">
        <v>145</v>
      </c>
      <c r="B21" t="s">
        <v>580</v>
      </c>
      <c r="C21" s="123" t="str">
        <f t="shared" si="1"/>
        <v>other manufacturing 31T33</v>
      </c>
      <c r="D21">
        <f>SIOM!C66</f>
        <v>56.6</v>
      </c>
      <c r="E21">
        <f>SIOM!D66</f>
        <v>46.3</v>
      </c>
      <c r="F21">
        <f>SIOM!E66</f>
        <v>0</v>
      </c>
      <c r="G21">
        <f>SIOM!F66</f>
        <v>57.7</v>
      </c>
      <c r="H21">
        <f>SIOM!G66</f>
        <v>55</v>
      </c>
      <c r="I21">
        <f>SIOM!H66</f>
        <v>169.9</v>
      </c>
      <c r="J21">
        <f>SIOM!I66</f>
        <v>126.8</v>
      </c>
      <c r="K21">
        <f>SIOM!J66</f>
        <v>14.8</v>
      </c>
      <c r="L21">
        <f>SIOM!K66</f>
        <v>115.5</v>
      </c>
      <c r="M21">
        <f>SIOM!L66</f>
        <v>103.1</v>
      </c>
      <c r="N21">
        <f>SIOM!M66</f>
        <v>215.76303097010086</v>
      </c>
      <c r="O21">
        <f>SIOM!N66</f>
        <v>36.336969029899151</v>
      </c>
      <c r="P21">
        <f>SIOM!O66</f>
        <v>150</v>
      </c>
      <c r="Q21">
        <f>SIOM!P66</f>
        <v>74.469383840461049</v>
      </c>
      <c r="R21">
        <f>SIOM!Q66</f>
        <v>36.43061615953895</v>
      </c>
      <c r="S21">
        <f>SIOM!R66</f>
        <v>111.9</v>
      </c>
      <c r="T21">
        <f>SIOM!S66</f>
        <v>0</v>
      </c>
      <c r="U21">
        <f>SIOM!T66</f>
        <v>238.3</v>
      </c>
      <c r="V21">
        <f>SIOM!U66</f>
        <v>28944.1</v>
      </c>
      <c r="W21">
        <f>SIOM!V66</f>
        <v>1581.5</v>
      </c>
      <c r="X21">
        <f>SIOM!W66</f>
        <v>716.5</v>
      </c>
      <c r="Y21">
        <f>SIOM!X66</f>
        <v>3911.8</v>
      </c>
      <c r="Z21">
        <f>SIOM!Y66</f>
        <v>292.60000000000002</v>
      </c>
      <c r="AA21">
        <f>SIOM!Z66</f>
        <v>468.4</v>
      </c>
      <c r="AB21">
        <f>SIOM!AA66</f>
        <v>0</v>
      </c>
      <c r="AC21">
        <f>SIOM!AB66</f>
        <v>0</v>
      </c>
      <c r="AD21">
        <f>SIOM!AC66</f>
        <v>0</v>
      </c>
      <c r="AE21">
        <f>SIOM!AD66</f>
        <v>1217.9000000000001</v>
      </c>
      <c r="AF21">
        <f>SIOM!AE66</f>
        <v>798.6</v>
      </c>
      <c r="AG21">
        <f>SIOM!AF66</f>
        <v>454.1</v>
      </c>
      <c r="AH21">
        <f>SIOM!AG66</f>
        <v>121.4</v>
      </c>
      <c r="AI21">
        <f>SIOM!AH66</f>
        <v>254.3</v>
      </c>
      <c r="AJ21">
        <f>SIOM!AI66</f>
        <v>1470.9</v>
      </c>
      <c r="AK21">
        <f>SIOM!AJ66</f>
        <v>167.6</v>
      </c>
      <c r="AL21">
        <f>SIOM!AK66</f>
        <v>564.70000000000005</v>
      </c>
      <c r="AM21">
        <f>SIOM!AL66</f>
        <v>113.3</v>
      </c>
      <c r="AN21">
        <f>SIOM!AM66</f>
        <v>552.9</v>
      </c>
      <c r="AO21">
        <f>SIOM!AN66</f>
        <v>1227.2</v>
      </c>
      <c r="AP21">
        <f>SIOM!AO66</f>
        <v>229.6</v>
      </c>
      <c r="AQ21">
        <f>SIOM!AP66</f>
        <v>882.6</v>
      </c>
      <c r="AR21">
        <f>SIOM!AQ66</f>
        <v>250</v>
      </c>
      <c r="AS21">
        <f>SIOM!AR66</f>
        <v>0</v>
      </c>
      <c r="AT21">
        <f>SIOM!AS66</f>
        <v>0</v>
      </c>
    </row>
    <row r="22" spans="1:46">
      <c r="A22" t="s">
        <v>152</v>
      </c>
      <c r="B22" t="s">
        <v>581</v>
      </c>
      <c r="C22" s="123" t="str">
        <f t="shared" si="1"/>
        <v>other manufacturing 31T33</v>
      </c>
      <c r="D22">
        <f>SIOM!C67</f>
        <v>60.8</v>
      </c>
      <c r="E22">
        <f>SIOM!D67</f>
        <v>0</v>
      </c>
      <c r="F22">
        <f>SIOM!E67</f>
        <v>66.3</v>
      </c>
      <c r="G22">
        <f>SIOM!F67</f>
        <v>73.7</v>
      </c>
      <c r="H22">
        <f>SIOM!G67</f>
        <v>46.1</v>
      </c>
      <c r="I22">
        <f>SIOM!H67</f>
        <v>168.1</v>
      </c>
      <c r="J22">
        <f>SIOM!I67</f>
        <v>52.2</v>
      </c>
      <c r="K22">
        <f>SIOM!J67</f>
        <v>14</v>
      </c>
      <c r="L22">
        <f>SIOM!K67</f>
        <v>53.6</v>
      </c>
      <c r="M22">
        <f>SIOM!L67</f>
        <v>77.3</v>
      </c>
      <c r="N22">
        <f>SIOM!M67</f>
        <v>0</v>
      </c>
      <c r="O22">
        <f>SIOM!N67</f>
        <v>0</v>
      </c>
      <c r="P22">
        <f>SIOM!O67</f>
        <v>93.5</v>
      </c>
      <c r="Q22">
        <f>SIOM!P67</f>
        <v>0</v>
      </c>
      <c r="R22">
        <f>SIOM!Q67</f>
        <v>0</v>
      </c>
      <c r="S22">
        <f>SIOM!R67</f>
        <v>0</v>
      </c>
      <c r="T22">
        <f>SIOM!S67</f>
        <v>309</v>
      </c>
      <c r="U22">
        <f>SIOM!T67</f>
        <v>328</v>
      </c>
      <c r="V22">
        <f>SIOM!U67</f>
        <v>4636.2</v>
      </c>
      <c r="W22">
        <f>SIOM!V67</f>
        <v>4772.3999999999996</v>
      </c>
      <c r="X22">
        <f>SIOM!W67</f>
        <v>1057</v>
      </c>
      <c r="Y22">
        <f>SIOM!X67</f>
        <v>5944.2</v>
      </c>
      <c r="Z22">
        <f>SIOM!Y67</f>
        <v>415.6</v>
      </c>
      <c r="AA22">
        <f>SIOM!Z67</f>
        <v>338.6</v>
      </c>
      <c r="AB22">
        <f>SIOM!AA67</f>
        <v>535.48994196673232</v>
      </c>
      <c r="AC22">
        <f>SIOM!AB67</f>
        <v>2.4686947565521478</v>
      </c>
      <c r="AD22">
        <f>SIOM!AC67</f>
        <v>4.1363276715605427E-2</v>
      </c>
      <c r="AE22">
        <f>SIOM!AD67</f>
        <v>3352</v>
      </c>
      <c r="AF22">
        <f>SIOM!AE67</f>
        <v>506.4</v>
      </c>
      <c r="AG22">
        <f>SIOM!AF67</f>
        <v>535.20000000000005</v>
      </c>
      <c r="AH22">
        <f>SIOM!AG67</f>
        <v>101.6</v>
      </c>
      <c r="AI22">
        <f>SIOM!AH67</f>
        <v>67.599999999999994</v>
      </c>
      <c r="AJ22">
        <f>SIOM!AI67</f>
        <v>326.2</v>
      </c>
      <c r="AK22">
        <f>SIOM!AJ67</f>
        <v>28.5</v>
      </c>
      <c r="AL22">
        <f>SIOM!AK67</f>
        <v>120</v>
      </c>
      <c r="AM22">
        <f>SIOM!AL67</f>
        <v>277.89999999999998</v>
      </c>
      <c r="AN22">
        <f>SIOM!AM67</f>
        <v>232.6</v>
      </c>
      <c r="AO22">
        <f>SIOM!AN67</f>
        <v>362</v>
      </c>
      <c r="AP22">
        <f>SIOM!AO67</f>
        <v>87.6</v>
      </c>
      <c r="AQ22">
        <f>SIOM!AP67</f>
        <v>129.9</v>
      </c>
      <c r="AR22">
        <f>SIOM!AQ67</f>
        <v>127.5</v>
      </c>
      <c r="AS22">
        <f>SIOM!AR67</f>
        <v>0</v>
      </c>
      <c r="AT22">
        <f>SIOM!AS67</f>
        <v>0</v>
      </c>
    </row>
    <row r="23" spans="1:46">
      <c r="A23" t="s">
        <v>156</v>
      </c>
      <c r="B23" t="s">
        <v>582</v>
      </c>
      <c r="C23" s="123" t="str">
        <f t="shared" si="1"/>
        <v>other manufacturing 31T33</v>
      </c>
      <c r="D23">
        <f>SIOM!C68</f>
        <v>243.1</v>
      </c>
      <c r="E23">
        <f>SIOM!D68</f>
        <v>237.4</v>
      </c>
      <c r="F23">
        <f>SIOM!E68</f>
        <v>0</v>
      </c>
      <c r="G23">
        <f>SIOM!F68</f>
        <v>269.5</v>
      </c>
      <c r="H23">
        <f>SIOM!G68</f>
        <v>243</v>
      </c>
      <c r="I23">
        <f>SIOM!H68</f>
        <v>274</v>
      </c>
      <c r="J23">
        <f>SIOM!I68</f>
        <v>90.8</v>
      </c>
      <c r="K23">
        <f>SIOM!J68</f>
        <v>30.5</v>
      </c>
      <c r="L23">
        <f>SIOM!K68</f>
        <v>126.3</v>
      </c>
      <c r="M23">
        <f>SIOM!L68</f>
        <v>180.2</v>
      </c>
      <c r="N23">
        <f>SIOM!M68</f>
        <v>174.4949758200168</v>
      </c>
      <c r="O23">
        <f>SIOM!N68</f>
        <v>29.505024179983167</v>
      </c>
      <c r="P23">
        <f>SIOM!O68</f>
        <v>123.1</v>
      </c>
      <c r="Q23">
        <f>SIOM!P68</f>
        <v>129.57161076570358</v>
      </c>
      <c r="R23">
        <f>SIOM!Q68</f>
        <v>63.428389234296411</v>
      </c>
      <c r="S23">
        <f>SIOM!R68</f>
        <v>317.7</v>
      </c>
      <c r="T23">
        <f>SIOM!S68</f>
        <v>0</v>
      </c>
      <c r="U23">
        <f>SIOM!T68</f>
        <v>387.4</v>
      </c>
      <c r="V23">
        <f>SIOM!U68</f>
        <v>1242.9000000000001</v>
      </c>
      <c r="W23">
        <f>SIOM!V68</f>
        <v>419.6</v>
      </c>
      <c r="X23">
        <f>SIOM!W68</f>
        <v>1863.9</v>
      </c>
      <c r="Y23">
        <f>SIOM!X68</f>
        <v>4597.6000000000004</v>
      </c>
      <c r="Z23">
        <f>SIOM!Y68</f>
        <v>383.2</v>
      </c>
      <c r="AA23">
        <f>SIOM!Z68</f>
        <v>269.2</v>
      </c>
      <c r="AB23">
        <f>SIOM!AA68</f>
        <v>0</v>
      </c>
      <c r="AC23">
        <f>SIOM!AB68</f>
        <v>0</v>
      </c>
      <c r="AD23">
        <f>SIOM!AC68</f>
        <v>0</v>
      </c>
      <c r="AE23">
        <f>SIOM!AD68</f>
        <v>1386.5</v>
      </c>
      <c r="AF23">
        <f>SIOM!AE68</f>
        <v>358.6</v>
      </c>
      <c r="AG23">
        <f>SIOM!AF68</f>
        <v>404.9</v>
      </c>
      <c r="AH23">
        <f>SIOM!AG68</f>
        <v>33.700000000000003</v>
      </c>
      <c r="AI23">
        <f>SIOM!AH68</f>
        <v>28.5</v>
      </c>
      <c r="AJ23">
        <f>SIOM!AI68</f>
        <v>73.3</v>
      </c>
      <c r="AK23">
        <f>SIOM!AJ68</f>
        <v>12.1</v>
      </c>
      <c r="AL23">
        <f>SIOM!AK68</f>
        <v>88.2</v>
      </c>
      <c r="AM23">
        <f>SIOM!AL68</f>
        <v>95.6</v>
      </c>
      <c r="AN23">
        <f>SIOM!AM68</f>
        <v>172.4</v>
      </c>
      <c r="AO23">
        <f>SIOM!AN68</f>
        <v>708.3</v>
      </c>
      <c r="AP23">
        <f>SIOM!AO68</f>
        <v>57.2</v>
      </c>
      <c r="AQ23">
        <f>SIOM!AP68</f>
        <v>77.599999999999994</v>
      </c>
      <c r="AR23">
        <f>SIOM!AQ68</f>
        <v>53.5</v>
      </c>
      <c r="AS23">
        <f>SIOM!AR68</f>
        <v>0</v>
      </c>
      <c r="AT23">
        <f>SIOM!AS68</f>
        <v>0</v>
      </c>
    </row>
    <row r="24" spans="1:46">
      <c r="A24" t="s">
        <v>160</v>
      </c>
      <c r="B24" t="s">
        <v>583</v>
      </c>
      <c r="C24" s="123" t="str">
        <f t="shared" si="1"/>
        <v>road vehicles 29</v>
      </c>
      <c r="D24">
        <f>SIOM!C69</f>
        <v>69.2</v>
      </c>
      <c r="E24">
        <f>SIOM!D69</f>
        <v>32.4</v>
      </c>
      <c r="F24">
        <f>SIOM!E69</f>
        <v>0</v>
      </c>
      <c r="G24">
        <f>SIOM!F69</f>
        <v>48.1</v>
      </c>
      <c r="H24">
        <f>SIOM!G69</f>
        <v>41.1</v>
      </c>
      <c r="I24">
        <f>SIOM!H69</f>
        <v>159.5</v>
      </c>
      <c r="J24">
        <f>SIOM!I69</f>
        <v>95.2</v>
      </c>
      <c r="K24">
        <f>SIOM!J69</f>
        <v>16</v>
      </c>
      <c r="L24">
        <f>SIOM!K69</f>
        <v>43.3</v>
      </c>
      <c r="M24">
        <f>SIOM!L69</f>
        <v>47</v>
      </c>
      <c r="N24">
        <f>SIOM!M69</f>
        <v>96.049124883631436</v>
      </c>
      <c r="O24">
        <f>SIOM!N69</f>
        <v>16.150875116368571</v>
      </c>
      <c r="P24">
        <f>SIOM!O69</f>
        <v>125.4</v>
      </c>
      <c r="Q24">
        <f>SIOM!P69</f>
        <v>51.583208428749344</v>
      </c>
      <c r="R24">
        <f>SIOM!Q69</f>
        <v>25.216791571250649</v>
      </c>
      <c r="S24">
        <f>SIOM!R69</f>
        <v>129.1</v>
      </c>
      <c r="T24">
        <f>SIOM!S69</f>
        <v>0</v>
      </c>
      <c r="U24">
        <f>SIOM!T69</f>
        <v>214.6</v>
      </c>
      <c r="V24">
        <f>SIOM!U69</f>
        <v>590.20000000000005</v>
      </c>
      <c r="W24">
        <f>SIOM!V69</f>
        <v>344.8</v>
      </c>
      <c r="X24">
        <f>SIOM!W69</f>
        <v>358.4</v>
      </c>
      <c r="Y24">
        <f>SIOM!X69</f>
        <v>34144.5</v>
      </c>
      <c r="Z24">
        <f>SIOM!Y69</f>
        <v>225.3</v>
      </c>
      <c r="AA24">
        <f>SIOM!Z69</f>
        <v>175.9</v>
      </c>
      <c r="AB24">
        <f>SIOM!AA69</f>
        <v>0</v>
      </c>
      <c r="AC24">
        <f>SIOM!AB69</f>
        <v>0</v>
      </c>
      <c r="AD24">
        <f>SIOM!AC69</f>
        <v>0</v>
      </c>
      <c r="AE24">
        <f>SIOM!AD69</f>
        <v>608.20000000000005</v>
      </c>
      <c r="AF24">
        <f>SIOM!AE69</f>
        <v>693.3</v>
      </c>
      <c r="AG24">
        <f>SIOM!AF69</f>
        <v>1381.9</v>
      </c>
      <c r="AH24">
        <f>SIOM!AG69</f>
        <v>30.9</v>
      </c>
      <c r="AI24">
        <f>SIOM!AH69</f>
        <v>19.600000000000001</v>
      </c>
      <c r="AJ24">
        <f>SIOM!AI69</f>
        <v>64.7</v>
      </c>
      <c r="AK24">
        <f>SIOM!AJ69</f>
        <v>7.3</v>
      </c>
      <c r="AL24">
        <f>SIOM!AK69</f>
        <v>67.7</v>
      </c>
      <c r="AM24">
        <f>SIOM!AL69</f>
        <v>66.2</v>
      </c>
      <c r="AN24">
        <f>SIOM!AM69</f>
        <v>162.9</v>
      </c>
      <c r="AO24">
        <f>SIOM!AN69</f>
        <v>288.10000000000002</v>
      </c>
      <c r="AP24">
        <f>SIOM!AO69</f>
        <v>27.8</v>
      </c>
      <c r="AQ24">
        <f>SIOM!AP69</f>
        <v>48.6</v>
      </c>
      <c r="AR24">
        <f>SIOM!AQ69</f>
        <v>43</v>
      </c>
      <c r="AS24">
        <f>SIOM!AR69</f>
        <v>0</v>
      </c>
      <c r="AT24">
        <f>SIOM!AS69</f>
        <v>0</v>
      </c>
    </row>
    <row r="25" spans="1:46">
      <c r="A25" t="s">
        <v>164</v>
      </c>
      <c r="B25" t="s">
        <v>584</v>
      </c>
      <c r="C25" s="123" t="str">
        <f t="shared" si="1"/>
        <v>other manufacturing 31T33</v>
      </c>
      <c r="D25">
        <f>SIOM!C70</f>
        <v>9.4</v>
      </c>
      <c r="E25">
        <f>SIOM!D70</f>
        <v>0</v>
      </c>
      <c r="F25">
        <f>SIOM!E70</f>
        <v>7.6</v>
      </c>
      <c r="G25">
        <f>SIOM!F70</f>
        <v>9.4</v>
      </c>
      <c r="H25">
        <f>SIOM!G70</f>
        <v>6.7</v>
      </c>
      <c r="I25">
        <f>SIOM!H70</f>
        <v>23.8</v>
      </c>
      <c r="J25">
        <f>SIOM!I70</f>
        <v>20.9</v>
      </c>
      <c r="K25">
        <f>SIOM!J70</f>
        <v>1.9</v>
      </c>
      <c r="L25">
        <f>SIOM!K70</f>
        <v>5.3</v>
      </c>
      <c r="M25">
        <f>SIOM!L70</f>
        <v>7.1</v>
      </c>
      <c r="N25">
        <f>SIOM!M70</f>
        <v>0</v>
      </c>
      <c r="O25">
        <f>SIOM!N70</f>
        <v>0</v>
      </c>
      <c r="P25">
        <f>SIOM!O70</f>
        <v>9.6</v>
      </c>
      <c r="Q25">
        <f>SIOM!P70</f>
        <v>0</v>
      </c>
      <c r="R25">
        <f>SIOM!Q70</f>
        <v>0</v>
      </c>
      <c r="S25">
        <f>SIOM!R70</f>
        <v>0</v>
      </c>
      <c r="T25">
        <f>SIOM!S70</f>
        <v>46.9</v>
      </c>
      <c r="U25">
        <f>SIOM!T70</f>
        <v>47</v>
      </c>
      <c r="V25">
        <f>SIOM!U70</f>
        <v>104.7</v>
      </c>
      <c r="W25">
        <f>SIOM!V70</f>
        <v>79.400000000000006</v>
      </c>
      <c r="X25">
        <f>SIOM!W70</f>
        <v>71.2</v>
      </c>
      <c r="Y25">
        <f>SIOM!X70</f>
        <v>456.6</v>
      </c>
      <c r="Z25">
        <f>SIOM!Y70</f>
        <v>275.10000000000002</v>
      </c>
      <c r="AA25">
        <f>SIOM!Z70</f>
        <v>27</v>
      </c>
      <c r="AB25">
        <f>SIOM!AA70</f>
        <v>12.242566946698282</v>
      </c>
      <c r="AC25">
        <f>SIOM!AB70</f>
        <v>5.6489071055908155E-2</v>
      </c>
      <c r="AD25">
        <f>SIOM!AC70</f>
        <v>9.4398224580841963E-4</v>
      </c>
      <c r="AE25">
        <f>SIOM!AD70</f>
        <v>153</v>
      </c>
      <c r="AF25">
        <f>SIOM!AE70</f>
        <v>25.6</v>
      </c>
      <c r="AG25">
        <f>SIOM!AF70</f>
        <v>68.900000000000006</v>
      </c>
      <c r="AH25">
        <f>SIOM!AG70</f>
        <v>3.7</v>
      </c>
      <c r="AI25">
        <f>SIOM!AH70</f>
        <v>1.7</v>
      </c>
      <c r="AJ25">
        <f>SIOM!AI70</f>
        <v>7.1</v>
      </c>
      <c r="AK25">
        <f>SIOM!AJ70</f>
        <v>0.8</v>
      </c>
      <c r="AL25">
        <f>SIOM!AK70</f>
        <v>4.7</v>
      </c>
      <c r="AM25">
        <f>SIOM!AL70</f>
        <v>9.5</v>
      </c>
      <c r="AN25">
        <f>SIOM!AM70</f>
        <v>14.1</v>
      </c>
      <c r="AO25">
        <f>SIOM!AN70</f>
        <v>113.4</v>
      </c>
      <c r="AP25">
        <f>SIOM!AO70</f>
        <v>3.2</v>
      </c>
      <c r="AQ25">
        <f>SIOM!AP70</f>
        <v>5.0999999999999996</v>
      </c>
      <c r="AR25">
        <f>SIOM!AQ70</f>
        <v>4.3</v>
      </c>
      <c r="AS25">
        <f>SIOM!AR70</f>
        <v>0</v>
      </c>
      <c r="AT25">
        <f>SIOM!AS70</f>
        <v>0</v>
      </c>
    </row>
    <row r="26" spans="1:46">
      <c r="A26" t="s">
        <v>167</v>
      </c>
      <c r="B26" t="s">
        <v>585</v>
      </c>
      <c r="C26" s="123" t="str">
        <f t="shared" si="1"/>
        <v>other manufacturing 31T33</v>
      </c>
      <c r="D26">
        <f>SIOM!C71</f>
        <v>44.9</v>
      </c>
      <c r="E26">
        <f>SIOM!D71</f>
        <v>0</v>
      </c>
      <c r="F26">
        <f>SIOM!E71</f>
        <v>19.8</v>
      </c>
      <c r="G26">
        <f>SIOM!F71</f>
        <v>21.2</v>
      </c>
      <c r="H26">
        <f>SIOM!G71</f>
        <v>15.2</v>
      </c>
      <c r="I26">
        <f>SIOM!H71</f>
        <v>121.7</v>
      </c>
      <c r="J26">
        <f>SIOM!I71</f>
        <v>173.5</v>
      </c>
      <c r="K26">
        <f>SIOM!J71</f>
        <v>23</v>
      </c>
      <c r="L26">
        <f>SIOM!K71</f>
        <v>53.3</v>
      </c>
      <c r="M26">
        <f>SIOM!L71</f>
        <v>39.299999999999997</v>
      </c>
      <c r="N26">
        <f>SIOM!M71</f>
        <v>0</v>
      </c>
      <c r="O26">
        <f>SIOM!N71</f>
        <v>0</v>
      </c>
      <c r="P26">
        <f>SIOM!O71</f>
        <v>60.9</v>
      </c>
      <c r="Q26">
        <f>SIOM!P71</f>
        <v>0</v>
      </c>
      <c r="R26">
        <f>SIOM!Q71</f>
        <v>0</v>
      </c>
      <c r="S26">
        <f>SIOM!R71</f>
        <v>0</v>
      </c>
      <c r="T26">
        <f>SIOM!S71</f>
        <v>120.1</v>
      </c>
      <c r="U26">
        <f>SIOM!T71</f>
        <v>101.6</v>
      </c>
      <c r="V26">
        <f>SIOM!U71</f>
        <v>207.2</v>
      </c>
      <c r="W26">
        <f>SIOM!V71</f>
        <v>95.2</v>
      </c>
      <c r="X26">
        <f>SIOM!W71</f>
        <v>91</v>
      </c>
      <c r="Y26">
        <f>SIOM!X71</f>
        <v>478.8</v>
      </c>
      <c r="Z26">
        <f>SIOM!Y71</f>
        <v>32.700000000000003</v>
      </c>
      <c r="AA26">
        <f>SIOM!Z71</f>
        <v>131</v>
      </c>
      <c r="AB26">
        <f>SIOM!AA71</f>
        <v>41.405869031694372</v>
      </c>
      <c r="AC26">
        <f>SIOM!AB71</f>
        <v>0.19095744091567493</v>
      </c>
      <c r="AD26">
        <f>SIOM!AC71</f>
        <v>3.1735273899529894E-3</v>
      </c>
      <c r="AE26">
        <f>SIOM!AD71</f>
        <v>327.39999999999998</v>
      </c>
      <c r="AF26">
        <f>SIOM!AE71</f>
        <v>89.3</v>
      </c>
      <c r="AG26">
        <f>SIOM!AF71</f>
        <v>146.4</v>
      </c>
      <c r="AH26">
        <f>SIOM!AG71</f>
        <v>25.1</v>
      </c>
      <c r="AI26">
        <f>SIOM!AH71</f>
        <v>13.1</v>
      </c>
      <c r="AJ26">
        <f>SIOM!AI71</f>
        <v>25.6</v>
      </c>
      <c r="AK26">
        <f>SIOM!AJ71</f>
        <v>2.9</v>
      </c>
      <c r="AL26">
        <f>SIOM!AK71</f>
        <v>31.7</v>
      </c>
      <c r="AM26">
        <f>SIOM!AL71</f>
        <v>90.7</v>
      </c>
      <c r="AN26">
        <f>SIOM!AM71</f>
        <v>43.3</v>
      </c>
      <c r="AO26">
        <f>SIOM!AN71</f>
        <v>76.099999999999994</v>
      </c>
      <c r="AP26">
        <f>SIOM!AO71</f>
        <v>14.8</v>
      </c>
      <c r="AQ26">
        <f>SIOM!AP71</f>
        <v>40.299999999999997</v>
      </c>
      <c r="AR26">
        <f>SIOM!AQ71</f>
        <v>17.600000000000001</v>
      </c>
      <c r="AS26">
        <f>SIOM!AR71</f>
        <v>0</v>
      </c>
      <c r="AT26">
        <f>SIOM!AS71</f>
        <v>0</v>
      </c>
    </row>
    <row r="27" spans="1:46">
      <c r="A27" t="s">
        <v>118</v>
      </c>
      <c r="B27">
        <v>0</v>
      </c>
      <c r="C27" s="123" t="str">
        <f t="shared" si="1"/>
        <v/>
      </c>
      <c r="D27">
        <f>SIOM!C72</f>
        <v>37.648904139437612</v>
      </c>
      <c r="E27">
        <f>SIOM!D72</f>
        <v>0</v>
      </c>
      <c r="F27">
        <f>SIOM!E72</f>
        <v>28.039989605061287</v>
      </c>
      <c r="G27">
        <f>SIOM!F72</f>
        <v>56.62933410850745</v>
      </c>
      <c r="H27">
        <f>SIOM!G72</f>
        <v>12.851086366525122</v>
      </c>
      <c r="I27">
        <f>SIOM!H72</f>
        <v>96.804761497957642</v>
      </c>
      <c r="J27">
        <f>SIOM!I72</f>
        <v>25.792750336628242</v>
      </c>
      <c r="K27">
        <f>SIOM!J72</f>
        <v>0</v>
      </c>
      <c r="L27">
        <f>SIOM!K72</f>
        <v>47.914244966759505</v>
      </c>
      <c r="M27">
        <f>SIOM!L72</f>
        <v>0</v>
      </c>
      <c r="N27">
        <f>SIOM!M72</f>
        <v>0</v>
      </c>
      <c r="O27">
        <f>SIOM!N72</f>
        <v>0</v>
      </c>
      <c r="P27">
        <f>SIOM!O72</f>
        <v>0</v>
      </c>
      <c r="Q27">
        <f>SIOM!P72</f>
        <v>0</v>
      </c>
      <c r="R27">
        <f>SIOM!Q72</f>
        <v>0</v>
      </c>
      <c r="S27">
        <f>SIOM!R72</f>
        <v>0</v>
      </c>
      <c r="T27">
        <f>SIOM!S72</f>
        <v>129.02127460947278</v>
      </c>
      <c r="U27">
        <f>SIOM!T72</f>
        <v>0</v>
      </c>
      <c r="V27">
        <f>SIOM!U72</f>
        <v>0</v>
      </c>
      <c r="W27">
        <f>SIOM!V72</f>
        <v>0</v>
      </c>
      <c r="X27">
        <f>SIOM!W72</f>
        <v>23.001649171177892</v>
      </c>
      <c r="Y27">
        <f>SIOM!X72</f>
        <v>0</v>
      </c>
      <c r="Z27">
        <f>SIOM!Y72</f>
        <v>10.990299304686113</v>
      </c>
      <c r="AA27">
        <f>SIOM!Z72</f>
        <v>0</v>
      </c>
      <c r="AB27">
        <f>SIOM!AA72</f>
        <v>349.44581355405558</v>
      </c>
      <c r="AC27">
        <f>SIOM!AB72</f>
        <v>1.6115446975404744</v>
      </c>
      <c r="AD27">
        <f>SIOM!AC72</f>
        <v>2.6857976767635201E-2</v>
      </c>
      <c r="AE27">
        <f>SIOM!AD72</f>
        <v>0</v>
      </c>
      <c r="AF27">
        <f>SIOM!AE72</f>
        <v>0</v>
      </c>
      <c r="AG27">
        <f>SIOM!AF72</f>
        <v>110.9496597410557</v>
      </c>
      <c r="AH27">
        <f>SIOM!AG72</f>
        <v>64.673062694362343</v>
      </c>
      <c r="AI27">
        <f>SIOM!AH72</f>
        <v>13.501453764990384</v>
      </c>
      <c r="AJ27">
        <f>SIOM!AI72</f>
        <v>16.632410072199914</v>
      </c>
      <c r="AK27">
        <f>SIOM!AJ72</f>
        <v>2.1238344698928033</v>
      </c>
      <c r="AL27">
        <f>SIOM!AK72</f>
        <v>50.315151532040304</v>
      </c>
      <c r="AM27">
        <f>SIOM!AL72</f>
        <v>126.89860668475045</v>
      </c>
      <c r="AN27">
        <f>SIOM!AM72</f>
        <v>0</v>
      </c>
      <c r="AO27">
        <f>SIOM!AN72</f>
        <v>0</v>
      </c>
      <c r="AP27">
        <f>SIOM!AO72</f>
        <v>63.11082901165409</v>
      </c>
      <c r="AQ27">
        <f>SIOM!AP72</f>
        <v>66.934322703176548</v>
      </c>
      <c r="AR27">
        <f>SIOM!AQ72</f>
        <v>0</v>
      </c>
      <c r="AS27">
        <f>SIOM!AR72</f>
        <v>0</v>
      </c>
      <c r="AT27">
        <f>SIOM!AS72</f>
        <v>0</v>
      </c>
    </row>
    <row r="28" spans="1:46">
      <c r="A28" t="s">
        <v>122</v>
      </c>
      <c r="B28" t="s">
        <v>569</v>
      </c>
      <c r="C28" s="123" t="str">
        <f t="shared" si="1"/>
        <v>energy pipelines and gas processing 352T353</v>
      </c>
      <c r="D28">
        <f>SIOM!C73</f>
        <v>3.3055626746614877</v>
      </c>
      <c r="E28">
        <f>SIOM!D73</f>
        <v>0</v>
      </c>
      <c r="F28">
        <f>SIOM!E73</f>
        <v>2.4611408962693959</v>
      </c>
      <c r="G28">
        <f>SIOM!F73</f>
        <v>4.9705000631595802</v>
      </c>
      <c r="H28">
        <f>SIOM!G73</f>
        <v>1.130208593317519</v>
      </c>
      <c r="I28">
        <f>SIOM!H73</f>
        <v>8.535346246340243</v>
      </c>
      <c r="J28">
        <f>SIOM!I73</f>
        <v>2.2106183794314851</v>
      </c>
      <c r="K28">
        <f>SIOM!J73</f>
        <v>0</v>
      </c>
      <c r="L28">
        <f>SIOM!K73</f>
        <v>4.1718390707792983</v>
      </c>
      <c r="M28">
        <f>SIOM!L73</f>
        <v>0</v>
      </c>
      <c r="N28">
        <f>SIOM!M73</f>
        <v>0</v>
      </c>
      <c r="O28">
        <f>SIOM!N73</f>
        <v>0</v>
      </c>
      <c r="P28">
        <f>SIOM!O73</f>
        <v>0</v>
      </c>
      <c r="Q28">
        <f>SIOM!P73</f>
        <v>0</v>
      </c>
      <c r="R28">
        <f>SIOM!Q73</f>
        <v>0</v>
      </c>
      <c r="S28">
        <f>SIOM!R73</f>
        <v>0</v>
      </c>
      <c r="T28">
        <f>SIOM!S73</f>
        <v>10.96848961616895</v>
      </c>
      <c r="U28">
        <f>SIOM!T73</f>
        <v>0</v>
      </c>
      <c r="V28">
        <f>SIOM!U73</f>
        <v>0</v>
      </c>
      <c r="W28">
        <f>SIOM!V73</f>
        <v>0</v>
      </c>
      <c r="X28">
        <f>SIOM!W73</f>
        <v>1.9554399137078622</v>
      </c>
      <c r="Y28">
        <f>SIOM!X73</f>
        <v>0</v>
      </c>
      <c r="Z28">
        <f>SIOM!Y73</f>
        <v>0.96168623209312043</v>
      </c>
      <c r="AA28">
        <f>SIOM!Z73</f>
        <v>0</v>
      </c>
      <c r="AB28">
        <f>SIOM!AA73</f>
        <v>30.644229638817343</v>
      </c>
      <c r="AC28">
        <f>SIOM!AB73</f>
        <v>0.14114506785736727</v>
      </c>
      <c r="AD28">
        <f>SIOM!AC73</f>
        <v>2.3105781529171683E-3</v>
      </c>
      <c r="AE28">
        <f>SIOM!AD73</f>
        <v>0</v>
      </c>
      <c r="AF28">
        <f>SIOM!AE73</f>
        <v>0</v>
      </c>
      <c r="AG28">
        <f>SIOM!AF73</f>
        <v>9.7169549915823694</v>
      </c>
      <c r="AH28">
        <f>SIOM!AG73</f>
        <v>5.6714263207079405</v>
      </c>
      <c r="AI28">
        <f>SIOM!AH73</f>
        <v>1.1825074481279247</v>
      </c>
      <c r="AJ28">
        <f>SIOM!AI73</f>
        <v>1.43087782358553</v>
      </c>
      <c r="AK28">
        <f>SIOM!AJ73</f>
        <v>0.18286199737566702</v>
      </c>
      <c r="AL28">
        <f>SIOM!AK73</f>
        <v>4.2766073432462397</v>
      </c>
      <c r="AM28">
        <f>SIOM!AL73</f>
        <v>11.11719935864172</v>
      </c>
      <c r="AN28">
        <f>SIOM!AM73</f>
        <v>0</v>
      </c>
      <c r="AO28">
        <f>SIOM!AN73</f>
        <v>0</v>
      </c>
      <c r="AP28">
        <f>SIOM!AO73</f>
        <v>6.3106278108031741</v>
      </c>
      <c r="AQ28">
        <f>SIOM!AP73</f>
        <v>6.8972485209706376</v>
      </c>
      <c r="AR28">
        <f>SIOM!AQ73</f>
        <v>0</v>
      </c>
      <c r="AS28">
        <f>SIOM!AR73</f>
        <v>0</v>
      </c>
      <c r="AT28">
        <f>SIOM!AS73</f>
        <v>0</v>
      </c>
    </row>
    <row r="29" spans="1:46">
      <c r="A29" t="s">
        <v>133</v>
      </c>
      <c r="B29" t="s">
        <v>570</v>
      </c>
      <c r="C29" s="123" t="str">
        <f t="shared" si="1"/>
        <v>water and waste 36T39</v>
      </c>
      <c r="D29">
        <f>SIOM!C74</f>
        <v>123.7455331859009</v>
      </c>
      <c r="E29">
        <f>SIOM!D74</f>
        <v>0</v>
      </c>
      <c r="F29">
        <f>SIOM!E74</f>
        <v>91.998869498669308</v>
      </c>
      <c r="G29">
        <f>SIOM!F74</f>
        <v>185.80016582833298</v>
      </c>
      <c r="H29">
        <f>SIOM!G74</f>
        <v>43.71870504015736</v>
      </c>
      <c r="I29">
        <f>SIOM!H74</f>
        <v>321.75989225570214</v>
      </c>
      <c r="J29">
        <f>SIOM!I74</f>
        <v>75.996631283940275</v>
      </c>
      <c r="K29">
        <f>SIOM!J74</f>
        <v>0</v>
      </c>
      <c r="L29">
        <f>SIOM!K74</f>
        <v>156.61391596246116</v>
      </c>
      <c r="M29">
        <f>SIOM!L74</f>
        <v>0</v>
      </c>
      <c r="N29">
        <f>SIOM!M74</f>
        <v>0</v>
      </c>
      <c r="O29">
        <f>SIOM!N74</f>
        <v>0</v>
      </c>
      <c r="P29">
        <f>SIOM!O74</f>
        <v>0</v>
      </c>
      <c r="Q29">
        <f>SIOM!P74</f>
        <v>0</v>
      </c>
      <c r="R29">
        <f>SIOM!Q74</f>
        <v>0</v>
      </c>
      <c r="S29">
        <f>SIOM!R74</f>
        <v>0</v>
      </c>
      <c r="T29">
        <f>SIOM!S74</f>
        <v>419.8102357743582</v>
      </c>
      <c r="U29">
        <f>SIOM!T74</f>
        <v>0</v>
      </c>
      <c r="V29">
        <f>SIOM!U74</f>
        <v>0</v>
      </c>
      <c r="W29">
        <f>SIOM!V74</f>
        <v>0</v>
      </c>
      <c r="X29">
        <f>SIOM!W74</f>
        <v>74.842910915114246</v>
      </c>
      <c r="Y29">
        <f>SIOM!X74</f>
        <v>0</v>
      </c>
      <c r="Z29">
        <f>SIOM!Y74</f>
        <v>36.048014463220767</v>
      </c>
      <c r="AA29">
        <f>SIOM!Z74</f>
        <v>0</v>
      </c>
      <c r="AB29">
        <f>SIOM!AA74</f>
        <v>1146.3328323643434</v>
      </c>
      <c r="AC29">
        <f>SIOM!AB74</f>
        <v>5.2895990732630596</v>
      </c>
      <c r="AD29">
        <f>SIOM!AC74</f>
        <v>0.10566704920190616</v>
      </c>
      <c r="AE29">
        <f>SIOM!AD74</f>
        <v>0</v>
      </c>
      <c r="AF29">
        <f>SIOM!AE74</f>
        <v>0</v>
      </c>
      <c r="AG29">
        <f>SIOM!AF74</f>
        <v>364.03338526736189</v>
      </c>
      <c r="AH29">
        <f>SIOM!AG74</f>
        <v>212.15551098492969</v>
      </c>
      <c r="AI29">
        <f>SIOM!AH74</f>
        <v>44.316038786881691</v>
      </c>
      <c r="AJ29">
        <f>SIOM!AI74</f>
        <v>65.43671210421455</v>
      </c>
      <c r="AK29">
        <f>SIOM!AJ74</f>
        <v>6.8933035327315295</v>
      </c>
      <c r="AL29">
        <f>SIOM!AK74</f>
        <v>168.70824112471345</v>
      </c>
      <c r="AM29">
        <f>SIOM!AL74</f>
        <v>418.18419395660788</v>
      </c>
      <c r="AN29">
        <f>SIOM!AM74</f>
        <v>0</v>
      </c>
      <c r="AO29">
        <f>SIOM!AN74</f>
        <v>0</v>
      </c>
      <c r="AP29">
        <f>SIOM!AO74</f>
        <v>220.17854317754274</v>
      </c>
      <c r="AQ29">
        <f>SIOM!AP74</f>
        <v>240.56842877585282</v>
      </c>
      <c r="AR29">
        <f>SIOM!AQ74</f>
        <v>0</v>
      </c>
      <c r="AS29">
        <f>SIOM!AR74</f>
        <v>0</v>
      </c>
      <c r="AT29">
        <f>SIOM!AS74</f>
        <v>0</v>
      </c>
    </row>
    <row r="30" spans="1:46">
      <c r="A30" t="s">
        <v>183</v>
      </c>
      <c r="B30" t="s">
        <v>586</v>
      </c>
      <c r="C30" s="123" t="str">
        <f t="shared" si="1"/>
        <v>construction 41T43</v>
      </c>
      <c r="D30">
        <f>SIOM!C75</f>
        <v>67.900000000000006</v>
      </c>
      <c r="E30">
        <f>SIOM!D75</f>
        <v>216.1</v>
      </c>
      <c r="F30">
        <f>SIOM!E75</f>
        <v>0</v>
      </c>
      <c r="G30">
        <f>SIOM!F75</f>
        <v>99.2</v>
      </c>
      <c r="H30">
        <f>SIOM!G75</f>
        <v>167.5</v>
      </c>
      <c r="I30">
        <f>SIOM!H75</f>
        <v>26.6</v>
      </c>
      <c r="J30">
        <f>SIOM!I75</f>
        <v>4.8</v>
      </c>
      <c r="K30">
        <f>SIOM!J75</f>
        <v>2.7</v>
      </c>
      <c r="L30">
        <f>SIOM!K75</f>
        <v>10.8</v>
      </c>
      <c r="M30">
        <f>SIOM!L75</f>
        <v>28</v>
      </c>
      <c r="N30">
        <f>SIOM!M75</f>
        <v>26.780161300830773</v>
      </c>
      <c r="O30">
        <f>SIOM!N75</f>
        <v>4.5198386991692283</v>
      </c>
      <c r="P30">
        <f>SIOM!O75</f>
        <v>11.2</v>
      </c>
      <c r="Q30">
        <f>SIOM!P75</f>
        <v>14.433451825802598</v>
      </c>
      <c r="R30">
        <f>SIOM!Q75</f>
        <v>7.066548174197405</v>
      </c>
      <c r="S30">
        <f>SIOM!R75</f>
        <v>17.8</v>
      </c>
      <c r="T30">
        <f>SIOM!S75</f>
        <v>0</v>
      </c>
      <c r="U30">
        <f>SIOM!T75</f>
        <v>14.7</v>
      </c>
      <c r="V30">
        <f>SIOM!U75</f>
        <v>29.1</v>
      </c>
      <c r="W30">
        <f>SIOM!V75</f>
        <v>10.8</v>
      </c>
      <c r="X30">
        <f>SIOM!W75</f>
        <v>13.6</v>
      </c>
      <c r="Y30">
        <f>SIOM!X75</f>
        <v>46.9</v>
      </c>
      <c r="Z30">
        <f>SIOM!Y75</f>
        <v>4.0999999999999996</v>
      </c>
      <c r="AA30">
        <f>SIOM!Z75</f>
        <v>15.7</v>
      </c>
      <c r="AB30">
        <f>SIOM!AA75</f>
        <v>0</v>
      </c>
      <c r="AC30">
        <f>SIOM!AB75</f>
        <v>0</v>
      </c>
      <c r="AD30">
        <f>SIOM!AC75</f>
        <v>0</v>
      </c>
      <c r="AE30">
        <f>SIOM!AD75</f>
        <v>1128.9000000000001</v>
      </c>
      <c r="AF30">
        <f>SIOM!AE75</f>
        <v>101.3</v>
      </c>
      <c r="AG30">
        <f>SIOM!AF75</f>
        <v>130</v>
      </c>
      <c r="AH30">
        <f>SIOM!AG75</f>
        <v>25.2</v>
      </c>
      <c r="AI30">
        <f>SIOM!AH75</f>
        <v>9.4</v>
      </c>
      <c r="AJ30">
        <f>SIOM!AI75</f>
        <v>26</v>
      </c>
      <c r="AK30">
        <f>SIOM!AJ75</f>
        <v>1.9</v>
      </c>
      <c r="AL30">
        <f>SIOM!AK75</f>
        <v>66.099999999999994</v>
      </c>
      <c r="AM30">
        <f>SIOM!AL75</f>
        <v>659.6</v>
      </c>
      <c r="AN30">
        <f>SIOM!AM75</f>
        <v>66.5</v>
      </c>
      <c r="AO30">
        <f>SIOM!AN75</f>
        <v>276</v>
      </c>
      <c r="AP30">
        <f>SIOM!AO75</f>
        <v>43.5</v>
      </c>
      <c r="AQ30">
        <f>SIOM!AP75</f>
        <v>41.8</v>
      </c>
      <c r="AR30">
        <f>SIOM!AQ75</f>
        <v>23.2</v>
      </c>
      <c r="AS30">
        <f>SIOM!AR75</f>
        <v>0</v>
      </c>
      <c r="AT30">
        <f>SIOM!AS75</f>
        <v>0</v>
      </c>
    </row>
    <row r="31" spans="1:46">
      <c r="A31" t="s">
        <v>187</v>
      </c>
      <c r="B31">
        <v>0</v>
      </c>
      <c r="C31" s="123" t="str">
        <f t="shared" si="1"/>
        <v/>
      </c>
      <c r="D31">
        <f>SIOM!C76</f>
        <v>4729.5</v>
      </c>
      <c r="E31">
        <f>SIOM!D76</f>
        <v>475</v>
      </c>
      <c r="F31">
        <f>SIOM!E76</f>
        <v>0</v>
      </c>
      <c r="G31">
        <f>SIOM!F76</f>
        <v>783.9</v>
      </c>
      <c r="H31">
        <f>SIOM!G76</f>
        <v>429.4</v>
      </c>
      <c r="I31">
        <f>SIOM!H76</f>
        <v>20136.8</v>
      </c>
      <c r="J31">
        <f>SIOM!I76</f>
        <v>3266.7</v>
      </c>
      <c r="K31">
        <f>SIOM!J76</f>
        <v>525.20000000000005</v>
      </c>
      <c r="L31">
        <f>SIOM!K76</f>
        <v>2660.6</v>
      </c>
      <c r="M31">
        <f>SIOM!L76</f>
        <v>4350.3</v>
      </c>
      <c r="N31">
        <f>SIOM!M76</f>
        <v>9121.6635328061111</v>
      </c>
      <c r="O31">
        <f>SIOM!N76</f>
        <v>1537.236467193889</v>
      </c>
      <c r="P31">
        <f>SIOM!O76</f>
        <v>3526.8</v>
      </c>
      <c r="Q31">
        <f>SIOM!P76</f>
        <v>1540.9373959861712</v>
      </c>
      <c r="R31">
        <f>SIOM!Q76</f>
        <v>753.86260401382913</v>
      </c>
      <c r="S31">
        <f>SIOM!R76</f>
        <v>3643.9999999999995</v>
      </c>
      <c r="T31">
        <f>SIOM!S76</f>
        <v>0</v>
      </c>
      <c r="U31">
        <f>SIOM!T76</f>
        <v>2833.5</v>
      </c>
      <c r="V31">
        <f>SIOM!U76</f>
        <v>9371.2999999999993</v>
      </c>
      <c r="W31">
        <f>SIOM!V76</f>
        <v>3552.8</v>
      </c>
      <c r="X31">
        <f>SIOM!W76</f>
        <v>2672.6</v>
      </c>
      <c r="Y31">
        <f>SIOM!X76</f>
        <v>15658.3</v>
      </c>
      <c r="Z31">
        <f>SIOM!Y76</f>
        <v>1189</v>
      </c>
      <c r="AA31">
        <f>SIOM!Z76</f>
        <v>2722.9</v>
      </c>
      <c r="AB31">
        <f>SIOM!AA76</f>
        <v>0</v>
      </c>
      <c r="AC31">
        <f>SIOM!AB76</f>
        <v>0</v>
      </c>
      <c r="AD31">
        <f>SIOM!AC76</f>
        <v>0</v>
      </c>
      <c r="AE31">
        <f>SIOM!AD76</f>
        <v>11208.3</v>
      </c>
      <c r="AF31">
        <f>SIOM!AE76</f>
        <v>22740.799999999999</v>
      </c>
      <c r="AG31">
        <f>SIOM!AF76</f>
        <v>8601</v>
      </c>
      <c r="AH31">
        <f>SIOM!AG76</f>
        <v>2740.7</v>
      </c>
      <c r="AI31">
        <f>SIOM!AH76</f>
        <v>1450.8</v>
      </c>
      <c r="AJ31">
        <f>SIOM!AI76</f>
        <v>1923.4</v>
      </c>
      <c r="AK31">
        <f>SIOM!AJ76</f>
        <v>435</v>
      </c>
      <c r="AL31">
        <f>SIOM!AK76</f>
        <v>2495.6999999999998</v>
      </c>
      <c r="AM31">
        <f>SIOM!AL76</f>
        <v>1431.5</v>
      </c>
      <c r="AN31">
        <f>SIOM!AM76</f>
        <v>4235.6000000000004</v>
      </c>
      <c r="AO31">
        <f>SIOM!AN76</f>
        <v>3008.4</v>
      </c>
      <c r="AP31">
        <f>SIOM!AO76</f>
        <v>738.8</v>
      </c>
      <c r="AQ31">
        <f>SIOM!AP76</f>
        <v>2530</v>
      </c>
      <c r="AR31">
        <f>SIOM!AQ76</f>
        <v>1419.2</v>
      </c>
      <c r="AS31">
        <f>SIOM!AR76</f>
        <v>0</v>
      </c>
      <c r="AT31">
        <f>SIOM!AS76</f>
        <v>0</v>
      </c>
    </row>
    <row r="32" spans="1:46">
      <c r="A32" t="s">
        <v>194</v>
      </c>
      <c r="B32">
        <v>0</v>
      </c>
      <c r="C32" s="123" t="str">
        <f t="shared" si="1"/>
        <v/>
      </c>
      <c r="D32">
        <f>SIOM!C77</f>
        <v>1250.5999999999999</v>
      </c>
      <c r="E32">
        <f>SIOM!D77</f>
        <v>258</v>
      </c>
      <c r="F32">
        <f>SIOM!E77</f>
        <v>0</v>
      </c>
      <c r="G32">
        <f>SIOM!F77</f>
        <v>410.3</v>
      </c>
      <c r="H32">
        <f>SIOM!G77</f>
        <v>196.9</v>
      </c>
      <c r="I32">
        <f>SIOM!H77</f>
        <v>4910.7</v>
      </c>
      <c r="J32">
        <f>SIOM!I77</f>
        <v>700.5</v>
      </c>
      <c r="K32">
        <f>SIOM!J77</f>
        <v>158.6</v>
      </c>
      <c r="L32">
        <f>SIOM!K77</f>
        <v>686.1</v>
      </c>
      <c r="M32">
        <f>SIOM!L77</f>
        <v>2002.9</v>
      </c>
      <c r="N32">
        <f>SIOM!M77</f>
        <v>2165.670159914996</v>
      </c>
      <c r="O32">
        <f>SIOM!N77</f>
        <v>364.72984008500384</v>
      </c>
      <c r="P32">
        <f>SIOM!O77</f>
        <v>758.8</v>
      </c>
      <c r="Q32">
        <f>SIOM!P77</f>
        <v>678.70243404186772</v>
      </c>
      <c r="R32">
        <f>SIOM!Q77</f>
        <v>332.09756595813224</v>
      </c>
      <c r="S32">
        <f>SIOM!R77</f>
        <v>1802.4999999999998</v>
      </c>
      <c r="T32">
        <f>SIOM!S77</f>
        <v>0</v>
      </c>
      <c r="U32">
        <f>SIOM!T77</f>
        <v>881.1</v>
      </c>
      <c r="V32">
        <f>SIOM!U77</f>
        <v>2286.4</v>
      </c>
      <c r="W32">
        <f>SIOM!V77</f>
        <v>860.7</v>
      </c>
      <c r="X32">
        <f>SIOM!W77</f>
        <v>725.3</v>
      </c>
      <c r="Y32">
        <f>SIOM!X77</f>
        <v>6933.9</v>
      </c>
      <c r="Z32">
        <f>SIOM!Y77</f>
        <v>359.5</v>
      </c>
      <c r="AA32">
        <f>SIOM!Z77</f>
        <v>742.2</v>
      </c>
      <c r="AB32">
        <f>SIOM!AA77</f>
        <v>0</v>
      </c>
      <c r="AC32">
        <f>SIOM!AB77</f>
        <v>0</v>
      </c>
      <c r="AD32">
        <f>SIOM!AC77</f>
        <v>0</v>
      </c>
      <c r="AE32">
        <f>SIOM!AD77</f>
        <v>3175.2</v>
      </c>
      <c r="AF32">
        <f>SIOM!AE77</f>
        <v>2524.6999999999998</v>
      </c>
      <c r="AG32">
        <f>SIOM!AF77</f>
        <v>8040.3</v>
      </c>
      <c r="AH32">
        <f>SIOM!AG77</f>
        <v>578</v>
      </c>
      <c r="AI32">
        <f>SIOM!AH77</f>
        <v>172.3</v>
      </c>
      <c r="AJ32">
        <f>SIOM!AI77</f>
        <v>255.9</v>
      </c>
      <c r="AK32">
        <f>SIOM!AJ77</f>
        <v>35.799999999999997</v>
      </c>
      <c r="AL32">
        <f>SIOM!AK77</f>
        <v>746</v>
      </c>
      <c r="AM32">
        <f>SIOM!AL77</f>
        <v>326</v>
      </c>
      <c r="AN32">
        <f>SIOM!AM77</f>
        <v>806.2</v>
      </c>
      <c r="AO32">
        <f>SIOM!AN77</f>
        <v>1282.5</v>
      </c>
      <c r="AP32">
        <f>SIOM!AO77</f>
        <v>239.7</v>
      </c>
      <c r="AQ32">
        <f>SIOM!AP77</f>
        <v>455.3</v>
      </c>
      <c r="AR32">
        <f>SIOM!AQ77</f>
        <v>241.7</v>
      </c>
      <c r="AS32">
        <f>SIOM!AR77</f>
        <v>0</v>
      </c>
      <c r="AT32">
        <f>SIOM!AS77</f>
        <v>0</v>
      </c>
    </row>
    <row r="33" spans="1:46">
      <c r="A33" t="s">
        <v>210</v>
      </c>
      <c r="B33">
        <v>0</v>
      </c>
      <c r="C33" s="123" t="str">
        <f t="shared" si="1"/>
        <v/>
      </c>
      <c r="D33">
        <f>SIOM!C78</f>
        <v>8.1</v>
      </c>
      <c r="E33">
        <f>SIOM!D78</f>
        <v>0</v>
      </c>
      <c r="F33">
        <f>SIOM!E78</f>
        <v>3.8</v>
      </c>
      <c r="G33">
        <f>SIOM!F78</f>
        <v>2.9</v>
      </c>
      <c r="H33">
        <f>SIOM!G78</f>
        <v>5.9</v>
      </c>
      <c r="I33">
        <f>SIOM!H78</f>
        <v>33.4</v>
      </c>
      <c r="J33">
        <f>SIOM!I78</f>
        <v>7.1</v>
      </c>
      <c r="K33">
        <f>SIOM!J78</f>
        <v>1.7</v>
      </c>
      <c r="L33">
        <f>SIOM!K78</f>
        <v>6.6</v>
      </c>
      <c r="M33">
        <f>SIOM!L78</f>
        <v>6.6</v>
      </c>
      <c r="N33">
        <f>SIOM!M78</f>
        <v>0</v>
      </c>
      <c r="O33">
        <f>SIOM!N78</f>
        <v>0</v>
      </c>
      <c r="P33">
        <f>SIOM!O78</f>
        <v>6.9</v>
      </c>
      <c r="Q33">
        <f>SIOM!P78</f>
        <v>0</v>
      </c>
      <c r="R33">
        <f>SIOM!Q78</f>
        <v>0</v>
      </c>
      <c r="S33">
        <f>SIOM!R78</f>
        <v>0</v>
      </c>
      <c r="T33">
        <f>SIOM!S78</f>
        <v>9</v>
      </c>
      <c r="U33">
        <f>SIOM!T78</f>
        <v>10.199999999999999</v>
      </c>
      <c r="V33">
        <f>SIOM!U78</f>
        <v>18.2</v>
      </c>
      <c r="W33">
        <f>SIOM!V78</f>
        <v>7</v>
      </c>
      <c r="X33">
        <f>SIOM!W78</f>
        <v>8.3000000000000007</v>
      </c>
      <c r="Y33">
        <f>SIOM!X78</f>
        <v>45.1</v>
      </c>
      <c r="Z33">
        <f>SIOM!Y78</f>
        <v>7.6</v>
      </c>
      <c r="AA33">
        <f>SIOM!Z78</f>
        <v>10.7</v>
      </c>
      <c r="AB33">
        <f>SIOM!AA78</f>
        <v>13.138357800089794</v>
      </c>
      <c r="AC33">
        <f>SIOM!AB78</f>
        <v>6.0622940541805885E-2</v>
      </c>
      <c r="AD33">
        <f>SIOM!AC78</f>
        <v>1.0192593683975137E-3</v>
      </c>
      <c r="AE33">
        <f>SIOM!AD78</f>
        <v>45.8</v>
      </c>
      <c r="AF33">
        <f>SIOM!AE78</f>
        <v>105.2</v>
      </c>
      <c r="AG33">
        <f>SIOM!AF78</f>
        <v>115.9</v>
      </c>
      <c r="AH33">
        <f>SIOM!AG78</f>
        <v>38.6</v>
      </c>
      <c r="AI33">
        <f>SIOM!AH78</f>
        <v>15.3</v>
      </c>
      <c r="AJ33">
        <f>SIOM!AI78</f>
        <v>8.8000000000000007</v>
      </c>
      <c r="AK33">
        <f>SIOM!AJ78</f>
        <v>5.5</v>
      </c>
      <c r="AL33">
        <f>SIOM!AK78</f>
        <v>89.8</v>
      </c>
      <c r="AM33">
        <f>SIOM!AL78</f>
        <v>57.3</v>
      </c>
      <c r="AN33">
        <f>SIOM!AM78</f>
        <v>183.5</v>
      </c>
      <c r="AO33">
        <f>SIOM!AN78</f>
        <v>114.3</v>
      </c>
      <c r="AP33">
        <f>SIOM!AO78</f>
        <v>42.8</v>
      </c>
      <c r="AQ33">
        <f>SIOM!AP78</f>
        <v>96.1</v>
      </c>
      <c r="AR33">
        <f>SIOM!AQ78</f>
        <v>30.8</v>
      </c>
      <c r="AS33">
        <f>SIOM!AR78</f>
        <v>0</v>
      </c>
      <c r="AT33">
        <f>SIOM!AS78</f>
        <v>0</v>
      </c>
    </row>
    <row r="34" spans="1:46">
      <c r="A34" t="s">
        <v>217</v>
      </c>
      <c r="B34">
        <v>0</v>
      </c>
      <c r="C34" s="123" t="str">
        <f t="shared" si="1"/>
        <v/>
      </c>
      <c r="D34">
        <f>SIOM!C79</f>
        <v>12.6</v>
      </c>
      <c r="E34">
        <f>SIOM!D79</f>
        <v>0</v>
      </c>
      <c r="F34">
        <f>SIOM!E79</f>
        <v>6.8</v>
      </c>
      <c r="G34">
        <f>SIOM!F79</f>
        <v>4.9000000000000004</v>
      </c>
      <c r="H34">
        <f>SIOM!G79</f>
        <v>4.9000000000000004</v>
      </c>
      <c r="I34">
        <f>SIOM!H79</f>
        <v>153.5</v>
      </c>
      <c r="J34">
        <f>SIOM!I79</f>
        <v>8.6999999999999993</v>
      </c>
      <c r="K34">
        <f>SIOM!J79</f>
        <v>2.6</v>
      </c>
      <c r="L34">
        <f>SIOM!K79</f>
        <v>45.2</v>
      </c>
      <c r="M34">
        <f>SIOM!L79</f>
        <v>23.6</v>
      </c>
      <c r="N34">
        <f>SIOM!M79</f>
        <v>0</v>
      </c>
      <c r="O34">
        <f>SIOM!N79</f>
        <v>0</v>
      </c>
      <c r="P34">
        <f>SIOM!O79</f>
        <v>11.4</v>
      </c>
      <c r="Q34">
        <f>SIOM!P79</f>
        <v>0</v>
      </c>
      <c r="R34">
        <f>SIOM!Q79</f>
        <v>0</v>
      </c>
      <c r="S34">
        <f>SIOM!R79</f>
        <v>0</v>
      </c>
      <c r="T34">
        <f>SIOM!S79</f>
        <v>5.6</v>
      </c>
      <c r="U34">
        <f>SIOM!T79</f>
        <v>14.6</v>
      </c>
      <c r="V34">
        <f>SIOM!U79</f>
        <v>77.3</v>
      </c>
      <c r="W34">
        <f>SIOM!V79</f>
        <v>14.6</v>
      </c>
      <c r="X34">
        <f>SIOM!W79</f>
        <v>15.2</v>
      </c>
      <c r="Y34">
        <f>SIOM!X79</f>
        <v>82.7</v>
      </c>
      <c r="Z34">
        <f>SIOM!Y79</f>
        <v>11.3</v>
      </c>
      <c r="AA34">
        <f>SIOM!Z79</f>
        <v>23.5</v>
      </c>
      <c r="AB34">
        <f>SIOM!AA79</f>
        <v>24.584424067864852</v>
      </c>
      <c r="AC34">
        <f>SIOM!AB79</f>
        <v>0.11360726328107172</v>
      </c>
      <c r="AD34">
        <f>SIOM!AC79</f>
        <v>1.9686688540731761E-3</v>
      </c>
      <c r="AE34">
        <f>SIOM!AD79</f>
        <v>62.4</v>
      </c>
      <c r="AF34">
        <f>SIOM!AE79</f>
        <v>302.5</v>
      </c>
      <c r="AG34">
        <f>SIOM!AF79</f>
        <v>126.6</v>
      </c>
      <c r="AH34">
        <f>SIOM!AG79</f>
        <v>46.4</v>
      </c>
      <c r="AI34">
        <f>SIOM!AH79</f>
        <v>768.4</v>
      </c>
      <c r="AJ34">
        <f>SIOM!AI79</f>
        <v>117.8</v>
      </c>
      <c r="AK34">
        <f>SIOM!AJ79</f>
        <v>22.6</v>
      </c>
      <c r="AL34">
        <f>SIOM!AK79</f>
        <v>208.9</v>
      </c>
      <c r="AM34">
        <f>SIOM!AL79</f>
        <v>42.9</v>
      </c>
      <c r="AN34">
        <f>SIOM!AM79</f>
        <v>304.60000000000002</v>
      </c>
      <c r="AO34">
        <f>SIOM!AN79</f>
        <v>190.8</v>
      </c>
      <c r="AP34">
        <f>SIOM!AO79</f>
        <v>116.8</v>
      </c>
      <c r="AQ34">
        <f>SIOM!AP79</f>
        <v>50.9</v>
      </c>
      <c r="AR34">
        <f>SIOM!AQ79</f>
        <v>117.7</v>
      </c>
      <c r="AS34">
        <f>SIOM!AR79</f>
        <v>0</v>
      </c>
      <c r="AT34">
        <f>SIOM!AS79</f>
        <v>0</v>
      </c>
    </row>
    <row r="35" spans="1:46">
      <c r="A35" t="s">
        <v>221</v>
      </c>
      <c r="B35">
        <v>0</v>
      </c>
      <c r="C35" s="123" t="str">
        <f t="shared" si="1"/>
        <v/>
      </c>
      <c r="D35">
        <f>SIOM!C80</f>
        <v>36.4</v>
      </c>
      <c r="E35">
        <f>SIOM!D80</f>
        <v>0</v>
      </c>
      <c r="F35">
        <f>SIOM!E80</f>
        <v>8.9</v>
      </c>
      <c r="G35">
        <f>SIOM!F80</f>
        <v>20.399999999999999</v>
      </c>
      <c r="H35">
        <f>SIOM!G80</f>
        <v>15.6</v>
      </c>
      <c r="I35">
        <f>SIOM!H80</f>
        <v>86.8</v>
      </c>
      <c r="J35">
        <f>SIOM!I80</f>
        <v>30.3</v>
      </c>
      <c r="K35">
        <f>SIOM!J80</f>
        <v>5.6</v>
      </c>
      <c r="L35">
        <f>SIOM!K80</f>
        <v>21.8</v>
      </c>
      <c r="M35">
        <f>SIOM!L80</f>
        <v>37.4</v>
      </c>
      <c r="N35">
        <f>SIOM!M80</f>
        <v>0</v>
      </c>
      <c r="O35">
        <f>SIOM!N80</f>
        <v>0</v>
      </c>
      <c r="P35">
        <f>SIOM!O80</f>
        <v>20.5</v>
      </c>
      <c r="Q35">
        <f>SIOM!P80</f>
        <v>0</v>
      </c>
      <c r="R35">
        <f>SIOM!Q80</f>
        <v>0</v>
      </c>
      <c r="S35">
        <f>SIOM!R80</f>
        <v>0</v>
      </c>
      <c r="T35">
        <f>SIOM!S80</f>
        <v>19.3</v>
      </c>
      <c r="U35">
        <f>SIOM!T80</f>
        <v>37</v>
      </c>
      <c r="V35">
        <f>SIOM!U80</f>
        <v>127.3</v>
      </c>
      <c r="W35">
        <f>SIOM!V80</f>
        <v>26.9</v>
      </c>
      <c r="X35">
        <f>SIOM!W80</f>
        <v>36.799999999999997</v>
      </c>
      <c r="Y35">
        <f>SIOM!X80</f>
        <v>159.19999999999999</v>
      </c>
      <c r="Z35">
        <f>SIOM!Y80</f>
        <v>21.6</v>
      </c>
      <c r="AA35">
        <f>SIOM!Z80</f>
        <v>40.6</v>
      </c>
      <c r="AB35">
        <f>SIOM!AA80</f>
        <v>66.388609150988842</v>
      </c>
      <c r="AC35">
        <f>SIOM!AB80</f>
        <v>0.30626903332826455</v>
      </c>
      <c r="AD35">
        <f>SIOM!AC80</f>
        <v>5.1218156828993291E-3</v>
      </c>
      <c r="AE35">
        <f>SIOM!AD80</f>
        <v>125</v>
      </c>
      <c r="AF35">
        <f>SIOM!AE80</f>
        <v>419.9</v>
      </c>
      <c r="AG35">
        <f>SIOM!AF80</f>
        <v>378.2</v>
      </c>
      <c r="AH35">
        <f>SIOM!AG80</f>
        <v>85.2</v>
      </c>
      <c r="AI35">
        <f>SIOM!AH80</f>
        <v>234.3</v>
      </c>
      <c r="AJ35">
        <f>SIOM!AI80</f>
        <v>1996.9</v>
      </c>
      <c r="AK35">
        <f>SIOM!AJ80</f>
        <v>46.6</v>
      </c>
      <c r="AL35">
        <f>SIOM!AK80</f>
        <v>700.9</v>
      </c>
      <c r="AM35">
        <f>SIOM!AL80</f>
        <v>138</v>
      </c>
      <c r="AN35">
        <f>SIOM!AM80</f>
        <v>393.3</v>
      </c>
      <c r="AO35">
        <f>SIOM!AN80</f>
        <v>591.5</v>
      </c>
      <c r="AP35">
        <f>SIOM!AO80</f>
        <v>92.7</v>
      </c>
      <c r="AQ35">
        <f>SIOM!AP80</f>
        <v>155</v>
      </c>
      <c r="AR35">
        <f>SIOM!AQ80</f>
        <v>106.1</v>
      </c>
      <c r="AS35">
        <f>SIOM!AR80</f>
        <v>0</v>
      </c>
      <c r="AT35">
        <f>SIOM!AS80</f>
        <v>0</v>
      </c>
    </row>
    <row r="36" spans="1:46">
      <c r="A36" t="s">
        <v>225</v>
      </c>
      <c r="B36">
        <v>0</v>
      </c>
      <c r="C36" s="123" t="str">
        <f t="shared" si="1"/>
        <v/>
      </c>
      <c r="D36">
        <f>SIOM!C81</f>
        <v>7.8</v>
      </c>
      <c r="E36">
        <f>SIOM!D81</f>
        <v>0</v>
      </c>
      <c r="F36">
        <f>SIOM!E81</f>
        <v>2.8</v>
      </c>
      <c r="G36">
        <f>SIOM!F81</f>
        <v>2.6</v>
      </c>
      <c r="H36">
        <f>SIOM!G81</f>
        <v>1.7</v>
      </c>
      <c r="I36">
        <f>SIOM!H81</f>
        <v>33.200000000000003</v>
      </c>
      <c r="J36">
        <f>SIOM!I81</f>
        <v>10.6</v>
      </c>
      <c r="K36">
        <f>SIOM!J81</f>
        <v>1.3</v>
      </c>
      <c r="L36">
        <f>SIOM!K81</f>
        <v>9.9</v>
      </c>
      <c r="M36">
        <f>SIOM!L81</f>
        <v>11.6</v>
      </c>
      <c r="N36">
        <f>SIOM!M81</f>
        <v>0</v>
      </c>
      <c r="O36">
        <f>SIOM!N81</f>
        <v>0</v>
      </c>
      <c r="P36">
        <f>SIOM!O81</f>
        <v>11.7</v>
      </c>
      <c r="Q36">
        <f>SIOM!P81</f>
        <v>0</v>
      </c>
      <c r="R36">
        <f>SIOM!Q81</f>
        <v>0</v>
      </c>
      <c r="S36">
        <f>SIOM!R81</f>
        <v>0</v>
      </c>
      <c r="T36">
        <f>SIOM!S81</f>
        <v>8.5</v>
      </c>
      <c r="U36">
        <f>SIOM!T81</f>
        <v>10.3</v>
      </c>
      <c r="V36">
        <f>SIOM!U81</f>
        <v>60.5</v>
      </c>
      <c r="W36">
        <f>SIOM!V81</f>
        <v>14.3</v>
      </c>
      <c r="X36">
        <f>SIOM!W81</f>
        <v>12.3</v>
      </c>
      <c r="Y36">
        <f>SIOM!X81</f>
        <v>59.7</v>
      </c>
      <c r="Z36">
        <f>SIOM!Y81</f>
        <v>4.9000000000000004</v>
      </c>
      <c r="AA36">
        <f>SIOM!Z81</f>
        <v>10.7</v>
      </c>
      <c r="AB36">
        <f>SIOM!AA81</f>
        <v>9.057495044430981</v>
      </c>
      <c r="AC36">
        <f>SIOM!AB81</f>
        <v>4.1798751482808857E-2</v>
      </c>
      <c r="AD36">
        <f>SIOM!AC81</f>
        <v>7.0620408620898233E-4</v>
      </c>
      <c r="AE36">
        <f>SIOM!AD81</f>
        <v>34.1</v>
      </c>
      <c r="AF36">
        <f>SIOM!AE81</f>
        <v>43.8</v>
      </c>
      <c r="AG36">
        <f>SIOM!AF81</f>
        <v>38.4</v>
      </c>
      <c r="AH36">
        <f>SIOM!AG81</f>
        <v>8.1</v>
      </c>
      <c r="AI36">
        <f>SIOM!AH81</f>
        <v>13.5</v>
      </c>
      <c r="AJ36">
        <f>SIOM!AI81</f>
        <v>18.600000000000001</v>
      </c>
      <c r="AK36">
        <f>SIOM!AJ81</f>
        <v>11.7</v>
      </c>
      <c r="AL36">
        <f>SIOM!AK81</f>
        <v>72.099999999999994</v>
      </c>
      <c r="AM36">
        <f>SIOM!AL81</f>
        <v>11.3</v>
      </c>
      <c r="AN36">
        <f>SIOM!AM81</f>
        <v>44.4</v>
      </c>
      <c r="AO36">
        <f>SIOM!AN81</f>
        <v>51.3</v>
      </c>
      <c r="AP36">
        <f>SIOM!AO81</f>
        <v>16</v>
      </c>
      <c r="AQ36">
        <f>SIOM!AP81</f>
        <v>15.5</v>
      </c>
      <c r="AR36">
        <f>SIOM!AQ81</f>
        <v>11.5</v>
      </c>
      <c r="AS36">
        <f>SIOM!AR81</f>
        <v>0</v>
      </c>
      <c r="AT36">
        <f>SIOM!AS81</f>
        <v>0</v>
      </c>
    </row>
    <row r="37" spans="1:46">
      <c r="A37" t="s">
        <v>229</v>
      </c>
      <c r="B37">
        <v>0</v>
      </c>
      <c r="C37" s="123" t="str">
        <f t="shared" si="1"/>
        <v/>
      </c>
      <c r="D37">
        <f>SIOM!C82</f>
        <v>209.5</v>
      </c>
      <c r="E37">
        <f>SIOM!D82</f>
        <v>92.90000000000002</v>
      </c>
      <c r="F37">
        <f>SIOM!E82</f>
        <v>0</v>
      </c>
      <c r="G37">
        <f>SIOM!F82</f>
        <v>75.400000000000006</v>
      </c>
      <c r="H37">
        <f>SIOM!G82</f>
        <v>41.1</v>
      </c>
      <c r="I37">
        <f>SIOM!H82</f>
        <v>284.7</v>
      </c>
      <c r="J37">
        <f>SIOM!I82</f>
        <v>84.1</v>
      </c>
      <c r="K37">
        <f>SIOM!J82</f>
        <v>21.7</v>
      </c>
      <c r="L37">
        <f>SIOM!K82</f>
        <v>77</v>
      </c>
      <c r="M37">
        <f>SIOM!L82</f>
        <v>155.69999999999999</v>
      </c>
      <c r="N37">
        <f>SIOM!M82</f>
        <v>212.30287604976942</v>
      </c>
      <c r="O37">
        <f>SIOM!N82</f>
        <v>35.697123950230605</v>
      </c>
      <c r="P37">
        <f>SIOM!O82</f>
        <v>66.2</v>
      </c>
      <c r="Q37">
        <f>SIOM!P82</f>
        <v>65.505947339619695</v>
      </c>
      <c r="R37">
        <f>SIOM!Q82</f>
        <v>32.094052660380299</v>
      </c>
      <c r="S37">
        <f>SIOM!R82</f>
        <v>197.5</v>
      </c>
      <c r="T37">
        <f>SIOM!S82</f>
        <v>0</v>
      </c>
      <c r="U37">
        <f>SIOM!T82</f>
        <v>107.3</v>
      </c>
      <c r="V37">
        <f>SIOM!U82</f>
        <v>237</v>
      </c>
      <c r="W37">
        <f>SIOM!V82</f>
        <v>79.8</v>
      </c>
      <c r="X37">
        <f>SIOM!W82</f>
        <v>92.5</v>
      </c>
      <c r="Y37">
        <f>SIOM!X82</f>
        <v>509</v>
      </c>
      <c r="Z37">
        <f>SIOM!Y82</f>
        <v>79.3</v>
      </c>
      <c r="AA37">
        <f>SIOM!Z82</f>
        <v>112.4</v>
      </c>
      <c r="AB37">
        <f>SIOM!AA82</f>
        <v>0</v>
      </c>
      <c r="AC37">
        <f>SIOM!AB82</f>
        <v>0</v>
      </c>
      <c r="AD37">
        <f>SIOM!AC82</f>
        <v>0</v>
      </c>
      <c r="AE37">
        <f>SIOM!AD82</f>
        <v>490.8</v>
      </c>
      <c r="AF37">
        <f>SIOM!AE82</f>
        <v>884.8</v>
      </c>
      <c r="AG37">
        <f>SIOM!AF82</f>
        <v>902.9</v>
      </c>
      <c r="AH37">
        <f>SIOM!AG82</f>
        <v>158.69999999999999</v>
      </c>
      <c r="AI37">
        <f>SIOM!AH82</f>
        <v>78.099999999999994</v>
      </c>
      <c r="AJ37">
        <f>SIOM!AI82</f>
        <v>108.9</v>
      </c>
      <c r="AK37">
        <f>SIOM!AJ82</f>
        <v>24.8</v>
      </c>
      <c r="AL37">
        <f>SIOM!AK82</f>
        <v>7397.6</v>
      </c>
      <c r="AM37">
        <f>SIOM!AL82</f>
        <v>2588.1999999999998</v>
      </c>
      <c r="AN37">
        <f>SIOM!AM82</f>
        <v>546.70000000000005</v>
      </c>
      <c r="AO37">
        <f>SIOM!AN82</f>
        <v>694.6</v>
      </c>
      <c r="AP37">
        <f>SIOM!AO82</f>
        <v>130.9</v>
      </c>
      <c r="AQ37">
        <f>SIOM!AP82</f>
        <v>237.9</v>
      </c>
      <c r="AR37">
        <f>SIOM!AQ82</f>
        <v>130.4</v>
      </c>
      <c r="AS37">
        <f>SIOM!AR82</f>
        <v>0</v>
      </c>
      <c r="AT37">
        <f>SIOM!AS82</f>
        <v>0</v>
      </c>
    </row>
    <row r="38" spans="1:46">
      <c r="A38" t="s">
        <v>233</v>
      </c>
      <c r="B38">
        <v>0</v>
      </c>
      <c r="C38" s="123" t="str">
        <f t="shared" si="1"/>
        <v/>
      </c>
      <c r="D38">
        <f>SIOM!C83</f>
        <v>95.5</v>
      </c>
      <c r="E38">
        <f>SIOM!D83</f>
        <v>0</v>
      </c>
      <c r="F38">
        <f>SIOM!E83</f>
        <v>76.7</v>
      </c>
      <c r="G38">
        <f>SIOM!F83</f>
        <v>19.7</v>
      </c>
      <c r="H38">
        <f>SIOM!G83</f>
        <v>13.7</v>
      </c>
      <c r="I38">
        <f>SIOM!H83</f>
        <v>396.8</v>
      </c>
      <c r="J38">
        <f>SIOM!I83</f>
        <v>159.9</v>
      </c>
      <c r="K38">
        <f>SIOM!J83</f>
        <v>22.8</v>
      </c>
      <c r="L38">
        <f>SIOM!K83</f>
        <v>106</v>
      </c>
      <c r="M38">
        <f>SIOM!L83</f>
        <v>118.8</v>
      </c>
      <c r="N38">
        <f>SIOM!M83</f>
        <v>0</v>
      </c>
      <c r="O38">
        <f>SIOM!N83</f>
        <v>0</v>
      </c>
      <c r="P38">
        <f>SIOM!O83</f>
        <v>101.7</v>
      </c>
      <c r="Q38">
        <f>SIOM!P83</f>
        <v>0</v>
      </c>
      <c r="R38">
        <f>SIOM!Q83</f>
        <v>0</v>
      </c>
      <c r="S38">
        <f>SIOM!R83</f>
        <v>0</v>
      </c>
      <c r="T38">
        <f>SIOM!S83</f>
        <v>49</v>
      </c>
      <c r="U38">
        <f>SIOM!T83</f>
        <v>160.5</v>
      </c>
      <c r="V38">
        <f>SIOM!U83</f>
        <v>299</v>
      </c>
      <c r="W38">
        <f>SIOM!V83</f>
        <v>98.5</v>
      </c>
      <c r="X38">
        <f>SIOM!W83</f>
        <v>99</v>
      </c>
      <c r="Y38">
        <f>SIOM!X83</f>
        <v>902.5</v>
      </c>
      <c r="Z38">
        <f>SIOM!Y83</f>
        <v>88.7</v>
      </c>
      <c r="AA38">
        <f>SIOM!Z83</f>
        <v>205.9</v>
      </c>
      <c r="AB38">
        <f>SIOM!AA83</f>
        <v>202.6520017016899</v>
      </c>
      <c r="AC38">
        <f>SIOM!AB83</f>
        <v>0.93299031799179721</v>
      </c>
      <c r="AD38">
        <f>SIOM!AC83</f>
        <v>1.5007980318298817E-2</v>
      </c>
      <c r="AE38">
        <f>SIOM!AD83</f>
        <v>885.3</v>
      </c>
      <c r="AF38">
        <f>SIOM!AE83</f>
        <v>5765.1</v>
      </c>
      <c r="AG38">
        <f>SIOM!AF83</f>
        <v>1378.1</v>
      </c>
      <c r="AH38">
        <f>SIOM!AG83</f>
        <v>1163.8</v>
      </c>
      <c r="AI38">
        <f>SIOM!AH83</f>
        <v>269.60000000000002</v>
      </c>
      <c r="AJ38">
        <f>SIOM!AI83</f>
        <v>468.7</v>
      </c>
      <c r="AK38">
        <f>SIOM!AJ83</f>
        <v>84.3</v>
      </c>
      <c r="AL38">
        <f>SIOM!AK83</f>
        <v>1813.2</v>
      </c>
      <c r="AM38">
        <f>SIOM!AL83</f>
        <v>2307.3000000000002</v>
      </c>
      <c r="AN38">
        <f>SIOM!AM83</f>
        <v>1512</v>
      </c>
      <c r="AO38">
        <f>SIOM!AN83</f>
        <v>1782.9</v>
      </c>
      <c r="AP38">
        <f>SIOM!AO83</f>
        <v>745.7</v>
      </c>
      <c r="AQ38">
        <f>SIOM!AP83</f>
        <v>937.8</v>
      </c>
      <c r="AR38">
        <f>SIOM!AQ83</f>
        <v>580.79999999999995</v>
      </c>
      <c r="AS38">
        <f>SIOM!AR83</f>
        <v>0</v>
      </c>
      <c r="AT38">
        <f>SIOM!AS83</f>
        <v>0</v>
      </c>
    </row>
    <row r="39" spans="1:46">
      <c r="A39" t="s">
        <v>240</v>
      </c>
      <c r="B39">
        <v>0</v>
      </c>
      <c r="C39" s="123" t="str">
        <f t="shared" si="1"/>
        <v/>
      </c>
      <c r="D39">
        <f>SIOM!C84</f>
        <v>544.1</v>
      </c>
      <c r="E39">
        <f>SIOM!D84</f>
        <v>0</v>
      </c>
      <c r="F39">
        <f>SIOM!E84</f>
        <v>494.5</v>
      </c>
      <c r="G39">
        <f>SIOM!F84</f>
        <v>153.9</v>
      </c>
      <c r="H39">
        <f>SIOM!G84</f>
        <v>241.2</v>
      </c>
      <c r="I39">
        <f>SIOM!H84</f>
        <v>3271.1</v>
      </c>
      <c r="J39">
        <f>SIOM!I84</f>
        <v>228.7</v>
      </c>
      <c r="K39">
        <f>SIOM!J84</f>
        <v>129.30000000000001</v>
      </c>
      <c r="L39">
        <f>SIOM!K84</f>
        <v>461</v>
      </c>
      <c r="M39">
        <f>SIOM!L84</f>
        <v>569.29999999999995</v>
      </c>
      <c r="N39">
        <f>SIOM!M84</f>
        <v>0</v>
      </c>
      <c r="O39">
        <f>SIOM!N84</f>
        <v>0</v>
      </c>
      <c r="P39">
        <f>SIOM!O84</f>
        <v>478.9</v>
      </c>
      <c r="Q39">
        <f>SIOM!P84</f>
        <v>0</v>
      </c>
      <c r="R39">
        <f>SIOM!Q84</f>
        <v>0</v>
      </c>
      <c r="S39">
        <f>SIOM!R84</f>
        <v>0</v>
      </c>
      <c r="T39">
        <f>SIOM!S84</f>
        <v>336.3</v>
      </c>
      <c r="U39">
        <f>SIOM!T84</f>
        <v>820.8</v>
      </c>
      <c r="V39">
        <f>SIOM!U84</f>
        <v>3264</v>
      </c>
      <c r="W39">
        <f>SIOM!V84</f>
        <v>721.5</v>
      </c>
      <c r="X39">
        <f>SIOM!W84</f>
        <v>718.8</v>
      </c>
      <c r="Y39">
        <f>SIOM!X84</f>
        <v>4589.8</v>
      </c>
      <c r="Z39">
        <f>SIOM!Y84</f>
        <v>474.3</v>
      </c>
      <c r="AA39">
        <f>SIOM!Z84</f>
        <v>1041.3</v>
      </c>
      <c r="AB39">
        <f>SIOM!AA84</f>
        <v>1120.0497334003283</v>
      </c>
      <c r="AC39">
        <f>SIOM!AB84</f>
        <v>5.1639592838407404</v>
      </c>
      <c r="AD39">
        <f>SIOM!AC84</f>
        <v>8.630731583111087E-2</v>
      </c>
      <c r="AE39">
        <f>SIOM!AD84</f>
        <v>3646.4</v>
      </c>
      <c r="AF39">
        <f>SIOM!AE84</f>
        <v>5624.7</v>
      </c>
      <c r="AG39">
        <f>SIOM!AF84</f>
        <v>4866.8999999999996</v>
      </c>
      <c r="AH39">
        <f>SIOM!AG84</f>
        <v>1541.9</v>
      </c>
      <c r="AI39">
        <f>SIOM!AH84</f>
        <v>889.7</v>
      </c>
      <c r="AJ39">
        <f>SIOM!AI84</f>
        <v>1229.2</v>
      </c>
      <c r="AK39">
        <f>SIOM!AJ84</f>
        <v>361.4</v>
      </c>
      <c r="AL39">
        <f>SIOM!AK84</f>
        <v>5270</v>
      </c>
      <c r="AM39">
        <f>SIOM!AL84</f>
        <v>1999.8</v>
      </c>
      <c r="AN39">
        <f>SIOM!AM84</f>
        <v>7964.3</v>
      </c>
      <c r="AO39">
        <f>SIOM!AN84</f>
        <v>3506.2</v>
      </c>
      <c r="AP39">
        <f>SIOM!AO84</f>
        <v>1145.2</v>
      </c>
      <c r="AQ39">
        <f>SIOM!AP84</f>
        <v>2035.7</v>
      </c>
      <c r="AR39">
        <f>SIOM!AQ84</f>
        <v>1125.7</v>
      </c>
      <c r="AS39">
        <f>SIOM!AR84</f>
        <v>0</v>
      </c>
      <c r="AT39">
        <f>SIOM!AS84</f>
        <v>0</v>
      </c>
    </row>
    <row r="40" spans="1:46">
      <c r="A40" t="s">
        <v>250</v>
      </c>
      <c r="B40">
        <v>0</v>
      </c>
      <c r="C40" s="123" t="str">
        <f t="shared" si="1"/>
        <v/>
      </c>
      <c r="D40">
        <f>SIOM!C85</f>
        <v>6.5</v>
      </c>
      <c r="E40">
        <f>SIOM!D85</f>
        <v>0</v>
      </c>
      <c r="F40">
        <f>SIOM!E85</f>
        <v>3.7999999999999994</v>
      </c>
      <c r="G40">
        <f>SIOM!F85</f>
        <v>4.0999999999999996</v>
      </c>
      <c r="H40">
        <f>SIOM!G85</f>
        <v>2.5</v>
      </c>
      <c r="I40">
        <f>SIOM!H85</f>
        <v>10.7</v>
      </c>
      <c r="J40">
        <f>SIOM!I85</f>
        <v>4.9000000000000004</v>
      </c>
      <c r="K40">
        <f>SIOM!J85</f>
        <v>1.1000000000000001</v>
      </c>
      <c r="L40">
        <f>SIOM!K85</f>
        <v>4.0999999999999996</v>
      </c>
      <c r="M40">
        <f>SIOM!L85</f>
        <v>11.6</v>
      </c>
      <c r="N40">
        <f>SIOM!M85</f>
        <v>0</v>
      </c>
      <c r="O40">
        <f>SIOM!N85</f>
        <v>0</v>
      </c>
      <c r="P40">
        <f>SIOM!O85</f>
        <v>4</v>
      </c>
      <c r="Q40">
        <f>SIOM!P85</f>
        <v>0</v>
      </c>
      <c r="R40">
        <f>SIOM!Q85</f>
        <v>0</v>
      </c>
      <c r="S40">
        <f>SIOM!R85</f>
        <v>0</v>
      </c>
      <c r="T40">
        <f>SIOM!S85</f>
        <v>4.2</v>
      </c>
      <c r="U40">
        <f>SIOM!T85</f>
        <v>5.9</v>
      </c>
      <c r="V40">
        <f>SIOM!U85</f>
        <v>12.4</v>
      </c>
      <c r="W40">
        <f>SIOM!V85</f>
        <v>4.2</v>
      </c>
      <c r="X40">
        <f>SIOM!W85</f>
        <v>4.9000000000000004</v>
      </c>
      <c r="Y40">
        <f>SIOM!X85</f>
        <v>26.1</v>
      </c>
      <c r="Z40">
        <f>SIOM!Y85</f>
        <v>3.3</v>
      </c>
      <c r="AA40">
        <f>SIOM!Z85</f>
        <v>6</v>
      </c>
      <c r="AB40">
        <f>SIOM!AA85</f>
        <v>17.915921172390469</v>
      </c>
      <c r="AC40">
        <f>SIOM!AB85</f>
        <v>8.2697542476393701E-2</v>
      </c>
      <c r="AD40">
        <f>SIOM!AC85</f>
        <v>1.3812851331365663E-3</v>
      </c>
      <c r="AE40">
        <f>SIOM!AD85</f>
        <v>28.1</v>
      </c>
      <c r="AF40">
        <f>SIOM!AE85</f>
        <v>42.2</v>
      </c>
      <c r="AG40">
        <f>SIOM!AF85</f>
        <v>76.2</v>
      </c>
      <c r="AH40">
        <f>SIOM!AG85</f>
        <v>6.8</v>
      </c>
      <c r="AI40">
        <f>SIOM!AH85</f>
        <v>9.9</v>
      </c>
      <c r="AJ40">
        <f>SIOM!AI85</f>
        <v>9.6</v>
      </c>
      <c r="AK40">
        <f>SIOM!AJ85</f>
        <v>1.5</v>
      </c>
      <c r="AL40">
        <f>SIOM!AK85</f>
        <v>37.1</v>
      </c>
      <c r="AM40">
        <f>SIOM!AL85</f>
        <v>48.3</v>
      </c>
      <c r="AN40">
        <f>SIOM!AM85</f>
        <v>42.1</v>
      </c>
      <c r="AO40">
        <f>SIOM!AN85</f>
        <v>150.5</v>
      </c>
      <c r="AP40">
        <f>SIOM!AO85</f>
        <v>22.2</v>
      </c>
      <c r="AQ40">
        <f>SIOM!AP85</f>
        <v>23</v>
      </c>
      <c r="AR40">
        <f>SIOM!AQ85</f>
        <v>12.5</v>
      </c>
      <c r="AS40">
        <f>SIOM!AR85</f>
        <v>0</v>
      </c>
      <c r="AT40">
        <f>SIOM!AS85</f>
        <v>0</v>
      </c>
    </row>
    <row r="41" spans="1:46">
      <c r="A41" t="s">
        <v>254</v>
      </c>
      <c r="B41">
        <v>0</v>
      </c>
      <c r="C41" s="123" t="str">
        <f t="shared" si="1"/>
        <v/>
      </c>
      <c r="D41">
        <f>SIOM!C86</f>
        <v>3.1</v>
      </c>
      <c r="E41">
        <f>SIOM!D86</f>
        <v>7.5</v>
      </c>
      <c r="F41">
        <f>SIOM!E86</f>
        <v>0</v>
      </c>
      <c r="G41">
        <f>SIOM!F86</f>
        <v>5.7</v>
      </c>
      <c r="H41">
        <f>SIOM!G86</f>
        <v>0.9</v>
      </c>
      <c r="I41">
        <f>SIOM!H86</f>
        <v>12.1</v>
      </c>
      <c r="J41">
        <f>SIOM!I86</f>
        <v>3.8</v>
      </c>
      <c r="K41">
        <f>SIOM!J86</f>
        <v>0.7</v>
      </c>
      <c r="L41">
        <f>SIOM!K86</f>
        <v>4.3</v>
      </c>
      <c r="M41">
        <f>SIOM!L86</f>
        <v>7.6</v>
      </c>
      <c r="N41">
        <f>SIOM!M86</f>
        <v>15.317739686096917</v>
      </c>
      <c r="O41">
        <f>SIOM!N86</f>
        <v>2.5822603139030811</v>
      </c>
      <c r="P41">
        <f>SIOM!O86</f>
        <v>3.4</v>
      </c>
      <c r="Q41">
        <f>SIOM!P86</f>
        <v>3.0199906360026079</v>
      </c>
      <c r="R41">
        <f>SIOM!Q86</f>
        <v>1.4800093639973921</v>
      </c>
      <c r="S41">
        <f>SIOM!R86</f>
        <v>2.4</v>
      </c>
      <c r="T41">
        <f>SIOM!S86</f>
        <v>0</v>
      </c>
      <c r="U41">
        <f>SIOM!T86</f>
        <v>5.2</v>
      </c>
      <c r="V41">
        <f>SIOM!U86</f>
        <v>22.3</v>
      </c>
      <c r="W41">
        <f>SIOM!V86</f>
        <v>5.0999999999999996</v>
      </c>
      <c r="X41">
        <f>SIOM!W86</f>
        <v>5.3</v>
      </c>
      <c r="Y41">
        <f>SIOM!X86</f>
        <v>31.6</v>
      </c>
      <c r="Z41">
        <f>SIOM!Y86</f>
        <v>1.8</v>
      </c>
      <c r="AA41">
        <f>SIOM!Z86</f>
        <v>5.5</v>
      </c>
      <c r="AB41">
        <f>SIOM!AA86</f>
        <v>0</v>
      </c>
      <c r="AC41">
        <f>SIOM!AB86</f>
        <v>0</v>
      </c>
      <c r="AD41">
        <f>SIOM!AC86</f>
        <v>0</v>
      </c>
      <c r="AE41">
        <f>SIOM!AD86</f>
        <v>12.9</v>
      </c>
      <c r="AF41">
        <f>SIOM!AE86</f>
        <v>40.9</v>
      </c>
      <c r="AG41">
        <f>SIOM!AF86</f>
        <v>45.5</v>
      </c>
      <c r="AH41">
        <f>SIOM!AG86</f>
        <v>2.6</v>
      </c>
      <c r="AI41">
        <f>SIOM!AH86</f>
        <v>11.6</v>
      </c>
      <c r="AJ41">
        <f>SIOM!AI86</f>
        <v>11.6</v>
      </c>
      <c r="AK41">
        <f>SIOM!AJ86</f>
        <v>4.5</v>
      </c>
      <c r="AL41">
        <f>SIOM!AK86</f>
        <v>91.4</v>
      </c>
      <c r="AM41">
        <f>SIOM!AL86</f>
        <v>10.3</v>
      </c>
      <c r="AN41">
        <f>SIOM!AM86</f>
        <v>75.599999999999994</v>
      </c>
      <c r="AO41">
        <f>SIOM!AN86</f>
        <v>161.1</v>
      </c>
      <c r="AP41">
        <f>SIOM!AO86</f>
        <v>149.6</v>
      </c>
      <c r="AQ41">
        <f>SIOM!AP86</f>
        <v>41.4</v>
      </c>
      <c r="AR41">
        <f>SIOM!AQ86</f>
        <v>18.3</v>
      </c>
      <c r="AS41">
        <f>SIOM!AR86</f>
        <v>0</v>
      </c>
      <c r="AT41">
        <f>SIOM!AS86</f>
        <v>0</v>
      </c>
    </row>
    <row r="42" spans="1:46">
      <c r="A42" t="s">
        <v>261</v>
      </c>
      <c r="B42">
        <v>0</v>
      </c>
      <c r="C42" s="123" t="str">
        <f t="shared" si="1"/>
        <v/>
      </c>
      <c r="D42">
        <f>SIOM!C87</f>
        <v>30</v>
      </c>
      <c r="E42">
        <f>SIOM!D87</f>
        <v>0</v>
      </c>
      <c r="F42">
        <f>SIOM!E87</f>
        <v>2.6</v>
      </c>
      <c r="G42">
        <f>SIOM!F87</f>
        <v>0.6</v>
      </c>
      <c r="H42">
        <f>SIOM!G87</f>
        <v>0.3</v>
      </c>
      <c r="I42">
        <f>SIOM!H87</f>
        <v>126.3</v>
      </c>
      <c r="J42">
        <f>SIOM!I87</f>
        <v>3.4</v>
      </c>
      <c r="K42">
        <f>SIOM!J87</f>
        <v>4.5</v>
      </c>
      <c r="L42">
        <f>SIOM!K87</f>
        <v>17.100000000000001</v>
      </c>
      <c r="M42">
        <f>SIOM!L87</f>
        <v>19.100000000000001</v>
      </c>
      <c r="N42">
        <f>SIOM!M87</f>
        <v>0</v>
      </c>
      <c r="O42">
        <f>SIOM!N87</f>
        <v>0</v>
      </c>
      <c r="P42">
        <f>SIOM!O87</f>
        <v>17.100000000000001</v>
      </c>
      <c r="Q42">
        <f>SIOM!P87</f>
        <v>0</v>
      </c>
      <c r="R42">
        <f>SIOM!Q87</f>
        <v>0</v>
      </c>
      <c r="S42">
        <f>SIOM!R87</f>
        <v>0</v>
      </c>
      <c r="T42">
        <f>SIOM!S87</f>
        <v>7.1999999999999993</v>
      </c>
      <c r="U42">
        <f>SIOM!T87</f>
        <v>24</v>
      </c>
      <c r="V42">
        <f>SIOM!U87</f>
        <v>49.4</v>
      </c>
      <c r="W42">
        <f>SIOM!V87</f>
        <v>20.7</v>
      </c>
      <c r="X42">
        <f>SIOM!W87</f>
        <v>19.600000000000001</v>
      </c>
      <c r="Y42">
        <f>SIOM!X87</f>
        <v>119.5</v>
      </c>
      <c r="Z42">
        <f>SIOM!Y87</f>
        <v>6.2</v>
      </c>
      <c r="AA42">
        <f>SIOM!Z87</f>
        <v>38.200000000000003</v>
      </c>
      <c r="AB42">
        <f>SIOM!AA87</f>
        <v>43.595200438304538</v>
      </c>
      <c r="AC42">
        <f>SIOM!AB87</f>
        <v>0.20140697560561482</v>
      </c>
      <c r="AD42">
        <f>SIOM!AC87</f>
        <v>3.3925860898432118E-3</v>
      </c>
      <c r="AE42">
        <f>SIOM!AD87</f>
        <v>75</v>
      </c>
      <c r="AF42">
        <f>SIOM!AE87</f>
        <v>225.5</v>
      </c>
      <c r="AG42">
        <f>SIOM!AF87</f>
        <v>314.5</v>
      </c>
      <c r="AH42">
        <f>SIOM!AG87</f>
        <v>42.5</v>
      </c>
      <c r="AI42">
        <f>SIOM!AH87</f>
        <v>35.299999999999997</v>
      </c>
      <c r="AJ42">
        <f>SIOM!AI87</f>
        <v>42.5</v>
      </c>
      <c r="AK42">
        <f>SIOM!AJ87</f>
        <v>12.6</v>
      </c>
      <c r="AL42">
        <f>SIOM!AK87</f>
        <v>575.70000000000005</v>
      </c>
      <c r="AM42">
        <f>SIOM!AL87</f>
        <v>51.6</v>
      </c>
      <c r="AN42">
        <f>SIOM!AM87</f>
        <v>231.6</v>
      </c>
      <c r="AO42">
        <f>SIOM!AN87</f>
        <v>481.2</v>
      </c>
      <c r="AP42">
        <f>SIOM!AO87</f>
        <v>65.099999999999994</v>
      </c>
      <c r="AQ42">
        <f>SIOM!AP87</f>
        <v>1555</v>
      </c>
      <c r="AR42">
        <f>SIOM!AQ87</f>
        <v>135.69999999999999</v>
      </c>
      <c r="AS42">
        <f>SIOM!AR87</f>
        <v>0</v>
      </c>
      <c r="AT42">
        <f>SIOM!AS87</f>
        <v>0</v>
      </c>
    </row>
    <row r="43" spans="1:46">
      <c r="A43" t="s">
        <v>268</v>
      </c>
      <c r="B43">
        <v>0</v>
      </c>
      <c r="C43" s="123" t="str">
        <f t="shared" si="1"/>
        <v/>
      </c>
      <c r="D43">
        <f>SIOM!C88</f>
        <v>8.6999999999999993</v>
      </c>
      <c r="E43">
        <f>SIOM!D88</f>
        <v>7.7</v>
      </c>
      <c r="F43">
        <f>SIOM!E88</f>
        <v>0</v>
      </c>
      <c r="G43">
        <f>SIOM!F88</f>
        <v>12.4</v>
      </c>
      <c r="H43">
        <f>SIOM!G88</f>
        <v>4.3</v>
      </c>
      <c r="I43">
        <f>SIOM!H88</f>
        <v>30</v>
      </c>
      <c r="J43">
        <f>SIOM!I88</f>
        <v>6</v>
      </c>
      <c r="K43">
        <f>SIOM!J88</f>
        <v>1.6</v>
      </c>
      <c r="L43">
        <f>SIOM!K88</f>
        <v>5.6</v>
      </c>
      <c r="M43">
        <f>SIOM!L88</f>
        <v>8.9</v>
      </c>
      <c r="N43">
        <f>SIOM!M88</f>
        <v>16.859161201980715</v>
      </c>
      <c r="O43">
        <f>SIOM!N88</f>
        <v>2.8408387980192846</v>
      </c>
      <c r="P43">
        <f>SIOM!O88</f>
        <v>4.7</v>
      </c>
      <c r="Q43">
        <f>SIOM!P88</f>
        <v>4.9693390115275067</v>
      </c>
      <c r="R43">
        <f>SIOM!Q88</f>
        <v>2.4306609884724937</v>
      </c>
      <c r="S43">
        <f>SIOM!R88</f>
        <v>13.7</v>
      </c>
      <c r="T43">
        <f>SIOM!S88</f>
        <v>0</v>
      </c>
      <c r="U43">
        <f>SIOM!T88</f>
        <v>5.7</v>
      </c>
      <c r="V43">
        <f>SIOM!U88</f>
        <v>27.1</v>
      </c>
      <c r="W43">
        <f>SIOM!V88</f>
        <v>6.2</v>
      </c>
      <c r="X43">
        <f>SIOM!W88</f>
        <v>5.4</v>
      </c>
      <c r="Y43">
        <f>SIOM!X88</f>
        <v>39.700000000000003</v>
      </c>
      <c r="Z43">
        <f>SIOM!Y88</f>
        <v>4.9000000000000004</v>
      </c>
      <c r="AA43">
        <f>SIOM!Z88</f>
        <v>9.5</v>
      </c>
      <c r="AB43">
        <f>SIOM!AA88</f>
        <v>0</v>
      </c>
      <c r="AC43">
        <f>SIOM!AB88</f>
        <v>0</v>
      </c>
      <c r="AD43">
        <f>SIOM!AC88</f>
        <v>0</v>
      </c>
      <c r="AE43">
        <f>SIOM!AD88</f>
        <v>40.1</v>
      </c>
      <c r="AF43">
        <f>SIOM!AE88</f>
        <v>76.599999999999994</v>
      </c>
      <c r="AG43">
        <f>SIOM!AF88</f>
        <v>68.599999999999994</v>
      </c>
      <c r="AH43">
        <f>SIOM!AG88</f>
        <v>42.2</v>
      </c>
      <c r="AI43">
        <f>SIOM!AH88</f>
        <v>42.5</v>
      </c>
      <c r="AJ43">
        <f>SIOM!AI88</f>
        <v>16.7</v>
      </c>
      <c r="AK43">
        <f>SIOM!AJ88</f>
        <v>4.5</v>
      </c>
      <c r="AL43">
        <f>SIOM!AK88</f>
        <v>57.2</v>
      </c>
      <c r="AM43">
        <f>SIOM!AL88</f>
        <v>18.3</v>
      </c>
      <c r="AN43">
        <f>SIOM!AM88</f>
        <v>59.6</v>
      </c>
      <c r="AO43">
        <f>SIOM!AN88</f>
        <v>72.3</v>
      </c>
      <c r="AP43">
        <f>SIOM!AO88</f>
        <v>24.6</v>
      </c>
      <c r="AQ43">
        <f>SIOM!AP88</f>
        <v>65.3</v>
      </c>
      <c r="AR43">
        <f>SIOM!AQ88</f>
        <v>117.7</v>
      </c>
      <c r="AS43">
        <f>SIOM!AR88</f>
        <v>0</v>
      </c>
      <c r="AT43">
        <f>SIOM!AS88</f>
        <v>0</v>
      </c>
    </row>
    <row r="44" spans="1:46">
      <c r="A44" t="s">
        <v>275</v>
      </c>
      <c r="B44">
        <v>0</v>
      </c>
      <c r="C44" s="123" t="str">
        <f t="shared" si="1"/>
        <v/>
      </c>
      <c r="D44">
        <f>SIOM!C89</f>
        <v>0</v>
      </c>
      <c r="E44">
        <f>SIOM!D89</f>
        <v>0</v>
      </c>
      <c r="F44">
        <f>SIOM!E89</f>
        <v>0</v>
      </c>
      <c r="G44">
        <f>SIOM!F89</f>
        <v>0</v>
      </c>
      <c r="H44">
        <f>SIOM!G89</f>
        <v>0</v>
      </c>
      <c r="I44">
        <f>SIOM!H89</f>
        <v>0</v>
      </c>
      <c r="J44">
        <f>SIOM!I89</f>
        <v>0</v>
      </c>
      <c r="K44">
        <f>SIOM!J89</f>
        <v>0</v>
      </c>
      <c r="L44">
        <f>SIOM!K89</f>
        <v>0</v>
      </c>
      <c r="M44">
        <f>SIOM!L89</f>
        <v>0</v>
      </c>
      <c r="N44">
        <f>SIOM!M89</f>
        <v>0</v>
      </c>
      <c r="O44">
        <f>SIOM!N89</f>
        <v>0</v>
      </c>
      <c r="P44">
        <f>SIOM!O89</f>
        <v>0</v>
      </c>
      <c r="Q44">
        <f>SIOM!P89</f>
        <v>0</v>
      </c>
      <c r="R44">
        <f>SIOM!Q89</f>
        <v>0</v>
      </c>
      <c r="S44">
        <f>SIOM!R89</f>
        <v>0</v>
      </c>
      <c r="T44">
        <f>SIOM!S89</f>
        <v>0</v>
      </c>
      <c r="U44">
        <f>SIOM!T89</f>
        <v>0</v>
      </c>
      <c r="V44">
        <f>SIOM!U89</f>
        <v>0</v>
      </c>
      <c r="W44">
        <f>SIOM!V89</f>
        <v>0</v>
      </c>
      <c r="X44">
        <f>SIOM!W89</f>
        <v>0</v>
      </c>
      <c r="Y44">
        <f>SIOM!X89</f>
        <v>0</v>
      </c>
      <c r="Z44">
        <f>SIOM!Y89</f>
        <v>0</v>
      </c>
      <c r="AA44">
        <f>SIOM!Z89</f>
        <v>0</v>
      </c>
      <c r="AB44">
        <f>SIOM!AA89</f>
        <v>0</v>
      </c>
      <c r="AC44">
        <f>SIOM!AB89</f>
        <v>0</v>
      </c>
      <c r="AD44">
        <f>SIOM!AC89</f>
        <v>0</v>
      </c>
      <c r="AE44">
        <f>SIOM!AD89</f>
        <v>0</v>
      </c>
      <c r="AF44">
        <f>SIOM!AE89</f>
        <v>0</v>
      </c>
      <c r="AG44">
        <f>SIOM!AF89</f>
        <v>0</v>
      </c>
      <c r="AH44">
        <f>SIOM!AG89</f>
        <v>0</v>
      </c>
      <c r="AI44">
        <f>SIOM!AH89</f>
        <v>0</v>
      </c>
      <c r="AJ44">
        <f>SIOM!AI89</f>
        <v>0</v>
      </c>
      <c r="AK44">
        <f>SIOM!AJ89</f>
        <v>0</v>
      </c>
      <c r="AL44">
        <f>SIOM!AK89</f>
        <v>0</v>
      </c>
      <c r="AM44">
        <f>SIOM!AL89</f>
        <v>0</v>
      </c>
      <c r="AN44">
        <f>SIOM!AM89</f>
        <v>0</v>
      </c>
      <c r="AO44">
        <f>SIOM!AN89</f>
        <v>0</v>
      </c>
      <c r="AP44">
        <f>SIOM!AO89</f>
        <v>0</v>
      </c>
      <c r="AQ44">
        <f>SIOM!AP89</f>
        <v>0</v>
      </c>
      <c r="AR44">
        <f>SIOM!AQ89</f>
        <v>0</v>
      </c>
      <c r="AS44">
        <f>SIOM!AR89</f>
        <v>0</v>
      </c>
      <c r="AT44">
        <f>SIOM!AS89</f>
        <v>0</v>
      </c>
    </row>
    <row r="49" spans="1:45">
      <c r="A49" s="124" t="s">
        <v>588</v>
      </c>
      <c r="B49" s="124"/>
      <c r="C49" s="124"/>
      <c r="D49" s="124"/>
      <c r="E49" s="124"/>
      <c r="F49" s="124"/>
      <c r="G49" s="124"/>
      <c r="H49" s="124"/>
      <c r="I49" s="124"/>
      <c r="J49" s="124"/>
      <c r="K49" s="124"/>
      <c r="L49" s="124"/>
      <c r="M49" s="124"/>
      <c r="N49" s="124"/>
      <c r="O49" s="124"/>
      <c r="P49" s="124"/>
      <c r="Q49" s="124"/>
      <c r="R49" s="124"/>
      <c r="S49" s="124"/>
      <c r="T49" s="124"/>
      <c r="U49" s="124"/>
      <c r="V49" s="124"/>
      <c r="W49" s="124"/>
      <c r="X49" s="124"/>
      <c r="Y49" s="124"/>
      <c r="Z49" s="124"/>
      <c r="AA49" s="124"/>
      <c r="AB49" s="124"/>
      <c r="AC49" s="124"/>
      <c r="AD49" s="124"/>
      <c r="AE49" s="124"/>
      <c r="AF49" s="124"/>
      <c r="AG49" s="124"/>
      <c r="AH49" s="124"/>
      <c r="AI49" s="124"/>
      <c r="AJ49" s="124"/>
      <c r="AK49" s="124"/>
      <c r="AL49" s="124"/>
      <c r="AM49" s="124"/>
      <c r="AN49" s="124"/>
      <c r="AO49" s="124"/>
      <c r="AP49" s="124"/>
      <c r="AQ49" s="124"/>
      <c r="AR49" s="124"/>
    </row>
    <row r="50" spans="1:45">
      <c r="A50" t="s">
        <v>589</v>
      </c>
      <c r="B50" s="2" t="s">
        <v>70</v>
      </c>
      <c r="C50" s="2"/>
      <c r="D50" s="2" t="s">
        <v>56</v>
      </c>
      <c r="E50" s="2" t="s">
        <v>66</v>
      </c>
      <c r="F50" s="2" t="s">
        <v>77</v>
      </c>
      <c r="G50" s="2" t="s">
        <v>90</v>
      </c>
      <c r="H50" s="2" t="s">
        <v>94</v>
      </c>
      <c r="I50" s="2" t="s">
        <v>98</v>
      </c>
      <c r="J50" s="2" t="s">
        <v>105</v>
      </c>
      <c r="K50" s="2" t="s">
        <v>109</v>
      </c>
      <c r="L50" s="2" t="s">
        <v>113</v>
      </c>
      <c r="M50" s="2" t="s">
        <v>117</v>
      </c>
      <c r="N50" s="2" t="s">
        <v>126</v>
      </c>
      <c r="O50" s="2" t="s">
        <v>130</v>
      </c>
      <c r="P50" s="2" t="s">
        <v>364</v>
      </c>
      <c r="Q50" s="2" t="s">
        <v>367</v>
      </c>
      <c r="R50" s="2" t="s">
        <v>384</v>
      </c>
      <c r="S50" s="2" t="s">
        <v>387</v>
      </c>
      <c r="T50" s="2" t="s">
        <v>142</v>
      </c>
      <c r="U50" s="2" t="s">
        <v>145</v>
      </c>
      <c r="V50" s="2" t="s">
        <v>152</v>
      </c>
      <c r="W50" s="2" t="s">
        <v>156</v>
      </c>
      <c r="X50" s="2" t="s">
        <v>160</v>
      </c>
      <c r="Y50" s="2" t="s">
        <v>164</v>
      </c>
      <c r="Z50" s="2" t="s">
        <v>167</v>
      </c>
      <c r="AA50" s="2" t="s">
        <v>118</v>
      </c>
      <c r="AB50" s="2" t="s">
        <v>122</v>
      </c>
      <c r="AC50" s="2" t="s">
        <v>133</v>
      </c>
      <c r="AD50" s="2" t="s">
        <v>183</v>
      </c>
      <c r="AE50" s="2" t="s">
        <v>187</v>
      </c>
      <c r="AF50" s="2" t="s">
        <v>194</v>
      </c>
      <c r="AG50" s="2" t="s">
        <v>210</v>
      </c>
      <c r="AH50" s="2" t="s">
        <v>217</v>
      </c>
      <c r="AI50" s="2" t="s">
        <v>221</v>
      </c>
      <c r="AJ50" s="2" t="s">
        <v>225</v>
      </c>
      <c r="AK50" s="2" t="s">
        <v>229</v>
      </c>
      <c r="AL50" s="2" t="s">
        <v>233</v>
      </c>
      <c r="AM50" s="2" t="s">
        <v>240</v>
      </c>
      <c r="AN50" s="2" t="s">
        <v>250</v>
      </c>
      <c r="AO50" s="2" t="s">
        <v>254</v>
      </c>
      <c r="AP50" s="2" t="s">
        <v>261</v>
      </c>
      <c r="AQ50" s="2" t="s">
        <v>268</v>
      </c>
      <c r="AR50" s="2" t="s">
        <v>275</v>
      </c>
    </row>
    <row r="51" spans="1:45">
      <c r="A51" t="s">
        <v>590</v>
      </c>
      <c r="B51" s="2" t="s">
        <v>70</v>
      </c>
      <c r="C51" s="2"/>
      <c r="D51" s="2" t="s">
        <v>56</v>
      </c>
      <c r="E51" s="2" t="s">
        <v>66</v>
      </c>
      <c r="F51" s="2" t="s">
        <v>77</v>
      </c>
      <c r="G51" s="2" t="s">
        <v>90</v>
      </c>
      <c r="H51" s="2" t="s">
        <v>94</v>
      </c>
      <c r="I51" s="2" t="s">
        <v>167</v>
      </c>
      <c r="J51" s="2" t="s">
        <v>167</v>
      </c>
      <c r="K51" s="2" t="s">
        <v>109</v>
      </c>
      <c r="L51" s="2" t="s">
        <v>113</v>
      </c>
      <c r="M51" s="2" t="s">
        <v>117</v>
      </c>
      <c r="N51" s="2" t="s">
        <v>126</v>
      </c>
      <c r="O51" s="2" t="s">
        <v>130</v>
      </c>
      <c r="P51" s="2" t="s">
        <v>364</v>
      </c>
      <c r="Q51" s="2" t="s">
        <v>367</v>
      </c>
      <c r="R51" s="2" t="s">
        <v>384</v>
      </c>
      <c r="S51" s="2" t="s">
        <v>387</v>
      </c>
      <c r="T51" s="2" t="s">
        <v>167</v>
      </c>
      <c r="U51" s="2" t="s">
        <v>167</v>
      </c>
      <c r="V51" s="2" t="s">
        <v>167</v>
      </c>
      <c r="W51" s="2" t="s">
        <v>167</v>
      </c>
      <c r="X51" s="2" t="s">
        <v>160</v>
      </c>
      <c r="Y51" s="2" t="s">
        <v>167</v>
      </c>
      <c r="Z51" s="2" t="s">
        <v>167</v>
      </c>
      <c r="AA51" s="2" t="s">
        <v>118</v>
      </c>
      <c r="AB51" s="2" t="s">
        <v>122</v>
      </c>
      <c r="AC51" s="2" t="s">
        <v>133</v>
      </c>
      <c r="AD51" s="2" t="s">
        <v>183</v>
      </c>
      <c r="AE51" s="2" t="s">
        <v>187</v>
      </c>
      <c r="AF51" s="2" t="s">
        <v>194</v>
      </c>
      <c r="AG51" s="2" t="s">
        <v>210</v>
      </c>
      <c r="AH51" s="2" t="s">
        <v>217</v>
      </c>
      <c r="AI51" s="2" t="s">
        <v>221</v>
      </c>
      <c r="AJ51" s="2" t="s">
        <v>225</v>
      </c>
      <c r="AK51" s="2" t="s">
        <v>229</v>
      </c>
      <c r="AL51" s="2" t="s">
        <v>233</v>
      </c>
      <c r="AM51" s="2" t="s">
        <v>240</v>
      </c>
      <c r="AN51" s="2" t="s">
        <v>250</v>
      </c>
      <c r="AO51" s="2" t="s">
        <v>254</v>
      </c>
      <c r="AP51" s="2" t="s">
        <v>261</v>
      </c>
      <c r="AQ51" s="2" t="s">
        <v>268</v>
      </c>
      <c r="AR51" s="2" t="s">
        <v>275</v>
      </c>
      <c r="AS51" s="2"/>
    </row>
    <row r="53" spans="1:45" s="4" customFormat="1" ht="101.45">
      <c r="A53" s="4" t="s">
        <v>591</v>
      </c>
      <c r="B53" s="4" t="s">
        <v>571</v>
      </c>
      <c r="C53" s="4" t="s">
        <v>560</v>
      </c>
      <c r="D53" s="4" t="s">
        <v>561</v>
      </c>
      <c r="E53" s="4" t="s">
        <v>572</v>
      </c>
      <c r="F53" s="4" t="s">
        <v>573</v>
      </c>
      <c r="G53" s="4" t="s">
        <v>574</v>
      </c>
      <c r="H53" s="4" t="s">
        <v>575</v>
      </c>
      <c r="I53" s="4" t="s">
        <v>576</v>
      </c>
      <c r="J53" s="4" t="s">
        <v>577</v>
      </c>
      <c r="K53" s="4" t="s">
        <v>562</v>
      </c>
      <c r="L53" s="4" t="s">
        <v>578</v>
      </c>
      <c r="M53" s="4" t="s">
        <v>564</v>
      </c>
      <c r="N53" s="4" t="s">
        <v>565</v>
      </c>
      <c r="O53" s="4" t="s">
        <v>566</v>
      </c>
      <c r="P53" s="4" t="s">
        <v>567</v>
      </c>
      <c r="Q53" s="4" t="s">
        <v>579</v>
      </c>
      <c r="R53" s="4" t="s">
        <v>580</v>
      </c>
      <c r="S53" s="4" t="s">
        <v>581</v>
      </c>
      <c r="T53" s="4" t="s">
        <v>582</v>
      </c>
      <c r="U53" s="4" t="s">
        <v>583</v>
      </c>
      <c r="V53" s="4" t="s">
        <v>584</v>
      </c>
      <c r="W53" s="4" t="s">
        <v>585</v>
      </c>
      <c r="X53" s="4" t="s">
        <v>569</v>
      </c>
      <c r="Y53" s="4" t="s">
        <v>570</v>
      </c>
      <c r="Z53" s="4" t="s">
        <v>586</v>
      </c>
    </row>
    <row r="54" spans="1:45" s="4" customFormat="1" ht="101.45">
      <c r="A54" s="4" t="s">
        <v>592</v>
      </c>
      <c r="B54" s="4" t="str">
        <f>B53</f>
        <v>agriculture and forestry 01T03</v>
      </c>
      <c r="C54" s="4" t="str">
        <f t="shared" ref="C54:Y54" si="2">C53</f>
        <v>coal mining 05</v>
      </c>
      <c r="D54" s="4" t="str">
        <f t="shared" si="2"/>
        <v>oil and gas extraction 06</v>
      </c>
      <c r="E54" s="4" t="str">
        <f>E53</f>
        <v>other mining and quarrying 07T08</v>
      </c>
      <c r="F54" s="4" t="str">
        <f t="shared" si="2"/>
        <v>food beverage and tobacco 10T12</v>
      </c>
      <c r="G54" s="4" t="str">
        <f>W53</f>
        <v>other manufacturing 31T33</v>
      </c>
      <c r="H54" s="4" t="str">
        <f>W53</f>
        <v>other manufacturing 31T33</v>
      </c>
      <c r="I54" s="4" t="str">
        <f>I53</f>
        <v>pulp paper and printing 17T18</v>
      </c>
      <c r="J54" s="4" t="str">
        <f t="shared" si="2"/>
        <v>refined petroleum and coke 19</v>
      </c>
      <c r="K54" s="4" t="str">
        <f t="shared" si="2"/>
        <v>chemicals 20</v>
      </c>
      <c r="L54" s="4" t="str">
        <f>L53</f>
        <v>rubber and plastic products 22</v>
      </c>
      <c r="M54" s="4" t="str">
        <f t="shared" si="2"/>
        <v>glass and glass products 231</v>
      </c>
      <c r="N54" s="4" t="str">
        <f t="shared" si="2"/>
        <v>cement and other nonmetallic minerals 239</v>
      </c>
      <c r="O54" s="4" t="str">
        <f t="shared" si="2"/>
        <v>iron and steel 241</v>
      </c>
      <c r="P54" s="4" t="str">
        <f t="shared" si="2"/>
        <v>other metals 242</v>
      </c>
      <c r="Q54" s="4" t="str">
        <f>W53</f>
        <v>other manufacturing 31T33</v>
      </c>
      <c r="R54" s="4" t="str">
        <f>W53</f>
        <v>other manufacturing 31T33</v>
      </c>
      <c r="S54" s="4" t="str">
        <f>W53</f>
        <v>other manufacturing 31T33</v>
      </c>
      <c r="T54" s="4" t="str">
        <f>W53</f>
        <v>other manufacturing 31T33</v>
      </c>
      <c r="U54" s="4" t="str">
        <f t="shared" si="2"/>
        <v>road vehicles 29</v>
      </c>
      <c r="V54" s="4" t="str">
        <f>W53</f>
        <v>other manufacturing 31T33</v>
      </c>
      <c r="W54" s="4" t="str">
        <f t="shared" si="2"/>
        <v>other manufacturing 31T33</v>
      </c>
      <c r="X54" s="4" t="str">
        <f t="shared" si="2"/>
        <v>energy pipelines and gas processing 352T353</v>
      </c>
      <c r="Y54" s="4" t="str">
        <f t="shared" si="2"/>
        <v>water and waste 36T39</v>
      </c>
      <c r="Z54" s="4" t="str">
        <f>Z53</f>
        <v>construction 41T43</v>
      </c>
    </row>
  </sheetData>
  <phoneticPr fontId="39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 tint="-0.249977111117893"/>
  </sheetPr>
  <dimension ref="A1:AQ28"/>
  <sheetViews>
    <sheetView workbookViewId="0">
      <selection activeCell="B2" sqref="B2:AQ26"/>
    </sheetView>
  </sheetViews>
  <sheetFormatPr defaultRowHeight="14.45"/>
  <cols>
    <col min="1" max="1" width="41.28515625" customWidth="1"/>
    <col min="2" max="43" width="10.140625" customWidth="1"/>
  </cols>
  <sheetData>
    <row r="1" spans="1:43" s="2" customFormat="1">
      <c r="A1" s="3" t="s">
        <v>593</v>
      </c>
      <c r="B1" s="2" t="s">
        <v>70</v>
      </c>
      <c r="C1" s="2" t="s">
        <v>56</v>
      </c>
      <c r="D1" s="2" t="s">
        <v>66</v>
      </c>
      <c r="E1" s="2" t="s">
        <v>77</v>
      </c>
      <c r="F1" s="2" t="s">
        <v>90</v>
      </c>
      <c r="G1" s="2" t="s">
        <v>94</v>
      </c>
      <c r="H1" s="2" t="s">
        <v>98</v>
      </c>
      <c r="I1" s="2" t="s">
        <v>105</v>
      </c>
      <c r="J1" s="2" t="s">
        <v>109</v>
      </c>
      <c r="K1" s="2" t="s">
        <v>113</v>
      </c>
      <c r="L1" s="2" t="s">
        <v>117</v>
      </c>
      <c r="M1" s="2" t="s">
        <v>126</v>
      </c>
      <c r="N1" s="2" t="s">
        <v>130</v>
      </c>
      <c r="O1" s="2" t="s">
        <v>364</v>
      </c>
      <c r="P1" s="2" t="s">
        <v>367</v>
      </c>
      <c r="Q1" s="2" t="s">
        <v>384</v>
      </c>
      <c r="R1" s="2" t="s">
        <v>387</v>
      </c>
      <c r="S1" s="2" t="s">
        <v>142</v>
      </c>
      <c r="T1" s="2" t="s">
        <v>145</v>
      </c>
      <c r="U1" s="2" t="s">
        <v>152</v>
      </c>
      <c r="V1" s="2" t="s">
        <v>156</v>
      </c>
      <c r="W1" s="2" t="s">
        <v>160</v>
      </c>
      <c r="X1" s="2" t="s">
        <v>164</v>
      </c>
      <c r="Y1" s="2" t="s">
        <v>167</v>
      </c>
      <c r="Z1" s="2" t="s">
        <v>118</v>
      </c>
      <c r="AA1" s="2" t="s">
        <v>122</v>
      </c>
      <c r="AB1" s="2" t="s">
        <v>133</v>
      </c>
      <c r="AC1" s="2" t="s">
        <v>183</v>
      </c>
      <c r="AD1" s="2" t="s">
        <v>187</v>
      </c>
      <c r="AE1" s="2" t="s">
        <v>194</v>
      </c>
      <c r="AF1" s="2" t="s">
        <v>210</v>
      </c>
      <c r="AG1" s="2" t="s">
        <v>217</v>
      </c>
      <c r="AH1" s="2" t="s">
        <v>221</v>
      </c>
      <c r="AI1" s="2" t="s">
        <v>225</v>
      </c>
      <c r="AJ1" s="2" t="s">
        <v>229</v>
      </c>
      <c r="AK1" s="2" t="s">
        <v>233</v>
      </c>
      <c r="AL1" s="2" t="s">
        <v>240</v>
      </c>
      <c r="AM1" s="2" t="s">
        <v>250</v>
      </c>
      <c r="AN1" s="2" t="s">
        <v>254</v>
      </c>
      <c r="AO1" s="2" t="s">
        <v>261</v>
      </c>
      <c r="AP1" s="2" t="s">
        <v>268</v>
      </c>
      <c r="AQ1" s="2" t="s">
        <v>275</v>
      </c>
    </row>
    <row r="2" spans="1:43">
      <c r="A2" t="s">
        <v>571</v>
      </c>
      <c r="B2" cm="1">
        <f t="array" ref="B2">IFERROR(SUMPRODUCT('Pre ISIC Consolidation'!$D$3:$AT$44*('Pre ISIC Consolidation'!$C$3:$C$44=$A2)*('Pre ISIC Consolidation'!$D$2:$AT$2=B$1))/SUMPRODUCT('Pre ISIC Consolidation'!$D$3:$AT$44*('Pre ISIC Consolidation'!$C$3:$C$44=$A2)),0)</f>
        <v>0.12504346443863809</v>
      </c>
      <c r="C2" cm="1">
        <f t="array" ref="C2">IFERROR(SUMPRODUCT('Pre ISIC Consolidation'!$D$3:$AT$44*('Pre ISIC Consolidation'!$C$3:$C$44=$A2)*('Pre ISIC Consolidation'!$D$2:$AT$2=C$1))/SUMPRODUCT('Pre ISIC Consolidation'!$D$3:$AT$44*('Pre ISIC Consolidation'!$C$3:$C$44=$A2)),0)</f>
        <v>2.0117825883942487E-4</v>
      </c>
      <c r="D2" cm="1">
        <f t="array" ref="D2">IFERROR(SUMPRODUCT('Pre ISIC Consolidation'!$D$3:$AT$44*('Pre ISIC Consolidation'!$C$3:$C$44=$A2)*('Pre ISIC Consolidation'!$D$2:$AT$2=D$1))/SUMPRODUCT('Pre ISIC Consolidation'!$D$3:$AT$44*('Pre ISIC Consolidation'!$C$3:$C$44=$A2)),0)</f>
        <v>0</v>
      </c>
      <c r="E2" cm="1">
        <f t="array" ref="E2">IFERROR(SUMPRODUCT('Pre ISIC Consolidation'!$D$3:$AT$44*('Pre ISIC Consolidation'!$C$3:$C$44=$A2)*('Pre ISIC Consolidation'!$D$2:$AT$2=E$1))/SUMPRODUCT('Pre ISIC Consolidation'!$D$3:$AT$44*('Pre ISIC Consolidation'!$C$3:$C$44=$A2)),0)</f>
        <v>5.5634481456828604E-4</v>
      </c>
      <c r="F2" cm="1">
        <f t="array" ref="F2">IFERROR(SUMPRODUCT('Pre ISIC Consolidation'!$D$3:$AT$44*('Pre ISIC Consolidation'!$C$3:$C$44=$A2)*('Pre ISIC Consolidation'!$D$2:$AT$2=F$1))/SUMPRODUCT('Pre ISIC Consolidation'!$D$3:$AT$44*('Pre ISIC Consolidation'!$C$3:$C$44=$A2)),0)</f>
        <v>2.0366194104731901E-4</v>
      </c>
      <c r="G2" cm="1">
        <f t="array" ref="G2">IFERROR(SUMPRODUCT('Pre ISIC Consolidation'!$D$3:$AT$44*('Pre ISIC Consolidation'!$C$3:$C$44=$A2)*('Pre ISIC Consolidation'!$D$2:$AT$2=G$1))/SUMPRODUCT('Pre ISIC Consolidation'!$D$3:$AT$44*('Pre ISIC Consolidation'!$C$3:$C$44=$A2)),0)</f>
        <v>0.7511872000953731</v>
      </c>
      <c r="H2" cm="1">
        <f t="array" ref="H2">IFERROR(SUMPRODUCT('Pre ISIC Consolidation'!$D$3:$AT$44*('Pre ISIC Consolidation'!$C$3:$C$44=$A2)*('Pre ISIC Consolidation'!$D$2:$AT$2=H$1))/SUMPRODUCT('Pre ISIC Consolidation'!$D$3:$AT$44*('Pre ISIC Consolidation'!$C$3:$C$44=$A2)),0)</f>
        <v>0</v>
      </c>
      <c r="I2" cm="1">
        <f t="array" ref="I2">IFERROR(SUMPRODUCT('Pre ISIC Consolidation'!$D$3:$AT$44*('Pre ISIC Consolidation'!$C$3:$C$44=$A2)*('Pre ISIC Consolidation'!$D$2:$AT$2=I$1))/SUMPRODUCT('Pre ISIC Consolidation'!$D$3:$AT$44*('Pre ISIC Consolidation'!$C$3:$C$44=$A2)),0)</f>
        <v>0</v>
      </c>
      <c r="J2" cm="1">
        <f t="array" ref="J2">IFERROR(SUMPRODUCT('Pre ISIC Consolidation'!$D$3:$AT$44*('Pre ISIC Consolidation'!$C$3:$C$44=$A2)*('Pre ISIC Consolidation'!$D$2:$AT$2=J$1))/SUMPRODUCT('Pre ISIC Consolidation'!$D$3:$AT$44*('Pre ISIC Consolidation'!$C$3:$C$44=$A2)),0)</f>
        <v>8.0794182222796197E-3</v>
      </c>
      <c r="K2" cm="1">
        <f t="array" ref="K2">IFERROR(SUMPRODUCT('Pre ISIC Consolidation'!$D$3:$AT$44*('Pre ISIC Consolidation'!$C$3:$C$44=$A2)*('Pre ISIC Consolidation'!$D$2:$AT$2=K$1))/SUMPRODUCT('Pre ISIC Consolidation'!$D$3:$AT$44*('Pre ISIC Consolidation'!$C$3:$C$44=$A2)),0)</f>
        <v>9.8850551874186542E-4</v>
      </c>
      <c r="L2" cm="1">
        <f t="array" ref="L2">IFERROR(SUMPRODUCT('Pre ISIC Consolidation'!$D$3:$AT$44*('Pre ISIC Consolidation'!$C$3:$C$44=$A2)*('Pre ISIC Consolidation'!$D$2:$AT$2=L$1))/SUMPRODUCT('Pre ISIC Consolidation'!$D$3:$AT$44*('Pre ISIC Consolidation'!$C$3:$C$44=$A2)),0)</f>
        <v>1.1452865030913174E-2</v>
      </c>
      <c r="M2" cm="1">
        <f t="array" ref="M2">IFERROR(SUMPRODUCT('Pre ISIC Consolidation'!$D$3:$AT$44*('Pre ISIC Consolidation'!$C$3:$C$44=$A2)*('Pre ISIC Consolidation'!$D$2:$AT$2=M$1))/SUMPRODUCT('Pre ISIC Consolidation'!$D$3:$AT$44*('Pre ISIC Consolidation'!$C$3:$C$44=$A2)),0)</f>
        <v>1.9490841628835749E-3</v>
      </c>
      <c r="N2" cm="1">
        <f t="array" ref="N2">IFERROR(SUMPRODUCT('Pre ISIC Consolidation'!$D$3:$AT$44*('Pre ISIC Consolidation'!$C$3:$C$44=$A2)*('Pre ISIC Consolidation'!$D$2:$AT$2=N$1))/SUMPRODUCT('Pre ISIC Consolidation'!$D$3:$AT$44*('Pre ISIC Consolidation'!$C$3:$C$44=$A2)),0)</f>
        <v>3.8124521891174964E-3</v>
      </c>
      <c r="O2" cm="1">
        <f t="array" ref="O2">IFERROR(SUMPRODUCT('Pre ISIC Consolidation'!$D$3:$AT$44*('Pre ISIC Consolidation'!$C$3:$C$44=$A2)*('Pre ISIC Consolidation'!$D$2:$AT$2=O$1))/SUMPRODUCT('Pre ISIC Consolidation'!$D$3:$AT$44*('Pre ISIC Consolidation'!$C$3:$C$44=$A2)),0)</f>
        <v>1.4629817689419333E-4</v>
      </c>
      <c r="P2" cm="1">
        <f t="array" ref="P2">IFERROR(SUMPRODUCT('Pre ISIC Consolidation'!$D$3:$AT$44*('Pre ISIC Consolidation'!$C$3:$C$44=$A2)*('Pre ISIC Consolidation'!$D$2:$AT$2=P$1))/SUMPRODUCT('Pre ISIC Consolidation'!$D$3:$AT$44*('Pre ISIC Consolidation'!$C$3:$C$44=$A2)),0)</f>
        <v>7.2265857400490518E-5</v>
      </c>
      <c r="Q2" cm="1">
        <f t="array" ref="Q2">IFERROR(SUMPRODUCT('Pre ISIC Consolidation'!$D$3:$AT$44*('Pre ISIC Consolidation'!$C$3:$C$44=$A2)*('Pre ISIC Consolidation'!$D$2:$AT$2=Q$1))/SUMPRODUCT('Pre ISIC Consolidation'!$D$3:$AT$44*('Pre ISIC Consolidation'!$C$3:$C$44=$A2)),0)</f>
        <v>4.8431803053935622E-4</v>
      </c>
      <c r="R2" cm="1">
        <f t="array" ref="R2">IFERROR(SUMPRODUCT('Pre ISIC Consolidation'!$D$3:$AT$44*('Pre ISIC Consolidation'!$C$3:$C$44=$A2)*('Pre ISIC Consolidation'!$D$2:$AT$2=R$1))/SUMPRODUCT('Pre ISIC Consolidation'!$D$3:$AT$44*('Pre ISIC Consolidation'!$C$3:$C$44=$A2)),0)</f>
        <v>0</v>
      </c>
      <c r="S2" cm="1">
        <f t="array" ref="S2">IFERROR(SUMPRODUCT('Pre ISIC Consolidation'!$D$3:$AT$44*('Pre ISIC Consolidation'!$C$3:$C$44=$A2)*('Pre ISIC Consolidation'!$D$2:$AT$2=S$1))/SUMPRODUCT('Pre ISIC Consolidation'!$D$3:$AT$44*('Pre ISIC Consolidation'!$C$3:$C$44=$A2)),0)</f>
        <v>0</v>
      </c>
      <c r="T2" cm="1">
        <f t="array" ref="T2">IFERROR(SUMPRODUCT('Pre ISIC Consolidation'!$D$3:$AT$44*('Pre ISIC Consolidation'!$C$3:$C$44=$A2)*('Pre ISIC Consolidation'!$D$2:$AT$2=T$1))/SUMPRODUCT('Pre ISIC Consolidation'!$D$3:$AT$44*('Pre ISIC Consolidation'!$C$3:$C$44=$A2)),0)</f>
        <v>0</v>
      </c>
      <c r="U2" cm="1">
        <f t="array" ref="U2">IFERROR(SUMPRODUCT('Pre ISIC Consolidation'!$D$3:$AT$44*('Pre ISIC Consolidation'!$C$3:$C$44=$A2)*('Pre ISIC Consolidation'!$D$2:$AT$2=U$1))/SUMPRODUCT('Pre ISIC Consolidation'!$D$3:$AT$44*('Pre ISIC Consolidation'!$C$3:$C$44=$A2)),0)</f>
        <v>0</v>
      </c>
      <c r="V2" cm="1">
        <f t="array" ref="V2">IFERROR(SUMPRODUCT('Pre ISIC Consolidation'!$D$3:$AT$44*('Pre ISIC Consolidation'!$C$3:$C$44=$A2)*('Pre ISIC Consolidation'!$D$2:$AT$2=V$1))/SUMPRODUCT('Pre ISIC Consolidation'!$D$3:$AT$44*('Pre ISIC Consolidation'!$C$3:$C$44=$A2)),0)</f>
        <v>0</v>
      </c>
      <c r="W2" cm="1">
        <f t="array" ref="W2">IFERROR(SUMPRODUCT('Pre ISIC Consolidation'!$D$3:$AT$44*('Pre ISIC Consolidation'!$C$3:$C$44=$A2)*('Pre ISIC Consolidation'!$D$2:$AT$2=W$1))/SUMPRODUCT('Pre ISIC Consolidation'!$D$3:$AT$44*('Pre ISIC Consolidation'!$C$3:$C$44=$A2)),0)</f>
        <v>6.2340423418142776E-4</v>
      </c>
      <c r="X2" cm="1">
        <f t="array" ref="X2">IFERROR(SUMPRODUCT('Pre ISIC Consolidation'!$D$3:$AT$44*('Pre ISIC Consolidation'!$C$3:$C$44=$A2)*('Pre ISIC Consolidation'!$D$2:$AT$2=X$1))/SUMPRODUCT('Pre ISIC Consolidation'!$D$3:$AT$44*('Pre ISIC Consolidation'!$C$3:$C$44=$A2)),0)</f>
        <v>0</v>
      </c>
      <c r="Y2" cm="1">
        <f t="array" ref="Y2">IFERROR(SUMPRODUCT('Pre ISIC Consolidation'!$D$3:$AT$44*('Pre ISIC Consolidation'!$C$3:$C$44=$A2)*('Pre ISIC Consolidation'!$D$2:$AT$2=Y$1))/SUMPRODUCT('Pre ISIC Consolidation'!$D$3:$AT$44*('Pre ISIC Consolidation'!$C$3:$C$44=$A2)),0)</f>
        <v>2.6920631451364526E-2</v>
      </c>
      <c r="Z2" cm="1">
        <f t="array" ref="Z2">IFERROR(SUMPRODUCT('Pre ISIC Consolidation'!$D$3:$AT$44*('Pre ISIC Consolidation'!$C$3:$C$44=$A2)*('Pre ISIC Consolidation'!$D$2:$AT$2=Z$1))/SUMPRODUCT('Pre ISIC Consolidation'!$D$3:$AT$44*('Pre ISIC Consolidation'!$C$3:$C$44=$A2)),0)</f>
        <v>0</v>
      </c>
      <c r="AA2" cm="1">
        <f t="array" ref="AA2">IFERROR(SUMPRODUCT('Pre ISIC Consolidation'!$D$3:$AT$44*('Pre ISIC Consolidation'!$C$3:$C$44=$A2)*('Pre ISIC Consolidation'!$D$2:$AT$2=AA$1))/SUMPRODUCT('Pre ISIC Consolidation'!$D$3:$AT$44*('Pre ISIC Consolidation'!$C$3:$C$44=$A2)),0)</f>
        <v>0</v>
      </c>
      <c r="AB2" cm="1">
        <f t="array" ref="AB2">IFERROR(SUMPRODUCT('Pre ISIC Consolidation'!$D$3:$AT$44*('Pre ISIC Consolidation'!$C$3:$C$44=$A2)*('Pre ISIC Consolidation'!$D$2:$AT$2=AB$1))/SUMPRODUCT('Pre ISIC Consolidation'!$D$3:$AT$44*('Pre ISIC Consolidation'!$C$3:$C$44=$A2)),0)</f>
        <v>0</v>
      </c>
      <c r="AC2" cm="1">
        <f t="array" ref="AC2">IFERROR(SUMPRODUCT('Pre ISIC Consolidation'!$D$3:$AT$44*('Pre ISIC Consolidation'!$C$3:$C$44=$A2)*('Pre ISIC Consolidation'!$D$2:$AT$2=AC$1))/SUMPRODUCT('Pre ISIC Consolidation'!$D$3:$AT$44*('Pre ISIC Consolidation'!$C$3:$C$44=$A2)),0)</f>
        <v>4.4035685545963004E-3</v>
      </c>
      <c r="AD2" cm="1">
        <f t="array" ref="AD2">IFERROR(SUMPRODUCT('Pre ISIC Consolidation'!$D$3:$AT$44*('Pre ISIC Consolidation'!$C$3:$C$44=$A2)*('Pre ISIC Consolidation'!$D$2:$AT$2=AD$1))/SUMPRODUCT('Pre ISIC Consolidation'!$D$3:$AT$44*('Pre ISIC Consolidation'!$C$3:$C$44=$A2)),0)</f>
        <v>1.5972560278967179E-2</v>
      </c>
      <c r="AE2" cm="1">
        <f t="array" ref="AE2">IFERROR(SUMPRODUCT('Pre ISIC Consolidation'!$D$3:$AT$44*('Pre ISIC Consolidation'!$C$3:$C$44=$A2)*('Pre ISIC Consolidation'!$D$2:$AT$2=AE$1))/SUMPRODUCT('Pre ISIC Consolidation'!$D$3:$AT$44*('Pre ISIC Consolidation'!$C$3:$C$44=$A2)),0)</f>
        <v>1.1176569935523605E-3</v>
      </c>
      <c r="AF2" cm="1">
        <f t="array" ref="AF2">IFERROR(SUMPRODUCT('Pre ISIC Consolidation'!$D$3:$AT$44*('Pre ISIC Consolidation'!$C$3:$C$44=$A2)*('Pre ISIC Consolidation'!$D$2:$AT$2=AF$1))/SUMPRODUCT('Pre ISIC Consolidation'!$D$3:$AT$44*('Pre ISIC Consolidation'!$C$3:$C$44=$A2)),0)</f>
        <v>2.7424818939567035E-2</v>
      </c>
      <c r="AG2" cm="1">
        <f t="array" ref="AG2">IFERROR(SUMPRODUCT('Pre ISIC Consolidation'!$D$3:$AT$44*('Pre ISIC Consolidation'!$C$3:$C$44=$A2)*('Pre ISIC Consolidation'!$D$2:$AT$2=AG$1))/SUMPRODUCT('Pre ISIC Consolidation'!$D$3:$AT$44*('Pre ISIC Consolidation'!$C$3:$C$44=$A2)),0)</f>
        <v>2.8810713611571956E-4</v>
      </c>
      <c r="AH2" cm="1">
        <f t="array" ref="AH2">IFERROR(SUMPRODUCT('Pre ISIC Consolidation'!$D$3:$AT$44*('Pre ISIC Consolidation'!$C$3:$C$44=$A2)*('Pre ISIC Consolidation'!$D$2:$AT$2=AH$1))/SUMPRODUCT('Pre ISIC Consolidation'!$D$3:$AT$44*('Pre ISIC Consolidation'!$C$3:$C$44=$A2)),0)</f>
        <v>2.235313987104721E-5</v>
      </c>
      <c r="AI2" cm="1">
        <f t="array" ref="AI2">IFERROR(SUMPRODUCT('Pre ISIC Consolidation'!$D$3:$AT$44*('Pre ISIC Consolidation'!$C$3:$C$44=$A2)*('Pre ISIC Consolidation'!$D$2:$AT$2=AI$1))/SUMPRODUCT('Pre ISIC Consolidation'!$D$3:$AT$44*('Pre ISIC Consolidation'!$C$3:$C$44=$A2)),0)</f>
        <v>2.235313987104721E-5</v>
      </c>
      <c r="AJ2" cm="1">
        <f t="array" ref="AJ2">IFERROR(SUMPRODUCT('Pre ISIC Consolidation'!$D$3:$AT$44*('Pre ISIC Consolidation'!$C$3:$C$44=$A2)*('Pre ISIC Consolidation'!$D$2:$AT$2=AJ$1))/SUMPRODUCT('Pre ISIC Consolidation'!$D$3:$AT$44*('Pre ISIC Consolidation'!$C$3:$C$44=$A2)),0)</f>
        <v>3.2039500481834333E-4</v>
      </c>
      <c r="AK2" cm="1">
        <f t="array" ref="AK2">IFERROR(SUMPRODUCT('Pre ISIC Consolidation'!$D$3:$AT$44*('Pre ISIC Consolidation'!$C$3:$C$44=$A2)*('Pre ISIC Consolidation'!$D$2:$AT$2=AK$1))/SUMPRODUCT('Pre ISIC Consolidation'!$D$3:$AT$44*('Pre ISIC Consolidation'!$C$3:$C$44=$A2)),0)</f>
        <v>9.4628292120766528E-4</v>
      </c>
      <c r="AL2" cm="1">
        <f t="array" ref="AL2">IFERROR(SUMPRODUCT('Pre ISIC Consolidation'!$D$3:$AT$44*('Pre ISIC Consolidation'!$C$3:$C$44=$A2)*('Pre ISIC Consolidation'!$D$2:$AT$2=AL$1))/SUMPRODUCT('Pre ISIC Consolidation'!$D$3:$AT$44*('Pre ISIC Consolidation'!$C$3:$C$44=$A2)),0)</f>
        <v>3.6261760235254364E-3</v>
      </c>
      <c r="AM2" cm="1">
        <f t="array" ref="AM2">IFERROR(SUMPRODUCT('Pre ISIC Consolidation'!$D$3:$AT$44*('Pre ISIC Consolidation'!$C$3:$C$44=$A2)*('Pre ISIC Consolidation'!$D$2:$AT$2=AM$1))/SUMPRODUCT('Pre ISIC Consolidation'!$D$3:$AT$44*('Pre ISIC Consolidation'!$C$3:$C$44=$A2)),0)</f>
        <v>8.1837328750111737E-3</v>
      </c>
      <c r="AN2" cm="1">
        <f t="array" ref="AN2">IFERROR(SUMPRODUCT('Pre ISIC Consolidation'!$D$3:$AT$44*('Pre ISIC Consolidation'!$C$3:$C$44=$A2)*('Pre ISIC Consolidation'!$D$2:$AT$2=AN$1))/SUMPRODUCT('Pre ISIC Consolidation'!$D$3:$AT$44*('Pre ISIC Consolidation'!$C$3:$C$44=$A2)),0)</f>
        <v>2.0415867748889787E-3</v>
      </c>
      <c r="AO2" cm="1">
        <f t="array" ref="AO2">IFERROR(SUMPRODUCT('Pre ISIC Consolidation'!$D$3:$AT$44*('Pre ISIC Consolidation'!$C$3:$C$44=$A2)*('Pre ISIC Consolidation'!$D$2:$AT$2=AO$1))/SUMPRODUCT('Pre ISIC Consolidation'!$D$3:$AT$44*('Pre ISIC Consolidation'!$C$3:$C$44=$A2)),0)</f>
        <v>2.4364922459441459E-3</v>
      </c>
      <c r="AP2" cm="1">
        <f t="array" ref="AP2">IFERROR(SUMPRODUCT('Pre ISIC Consolidation'!$D$3:$AT$44*('Pre ISIC Consolidation'!$C$3:$C$44=$A2)*('Pre ISIC Consolidation'!$D$2:$AT$2=AP$1))/SUMPRODUCT('Pre ISIC Consolidation'!$D$3:$AT$44*('Pre ISIC Consolidation'!$C$3:$C$44=$A2)),0)</f>
        <v>1.4728235492812217E-3</v>
      </c>
      <c r="AQ2" cm="1">
        <f t="array" ref="AQ2">IFERROR(SUMPRODUCT('Pre ISIC Consolidation'!$D$3:$AT$44*('Pre ISIC Consolidation'!$C$3:$C$44=$A2)*('Pre ISIC Consolidation'!$D$2:$AT$2=AQ$1))/SUMPRODUCT('Pre ISIC Consolidation'!$D$3:$AT$44*('Pre ISIC Consolidation'!$C$3:$C$44=$A2)),0)</f>
        <v>0</v>
      </c>
    </row>
    <row r="3" spans="1:43">
      <c r="A3" t="s">
        <v>560</v>
      </c>
      <c r="B3" cm="1">
        <f t="array" ref="B3">IFERROR(SUMPRODUCT('Pre ISIC Consolidation'!$D$3:$AT$44*('Pre ISIC Consolidation'!$C$3:$C$44=$A3)*('Pre ISIC Consolidation'!$D$2:$AT$2=B$1))/SUMPRODUCT('Pre ISIC Consolidation'!$D$3:$AT$44*('Pre ISIC Consolidation'!$C$3:$C$44=$A3)),0)</f>
        <v>1.0019627505201596E-3</v>
      </c>
      <c r="C3" cm="1">
        <f t="array" ref="C3">IFERROR(SUMPRODUCT('Pre ISIC Consolidation'!$D$3:$AT$44*('Pre ISIC Consolidation'!$C$3:$C$44=$A3)*('Pre ISIC Consolidation'!$D$2:$AT$2=C$1))/SUMPRODUCT('Pre ISIC Consolidation'!$D$3:$AT$44*('Pre ISIC Consolidation'!$C$3:$C$44=$A3)),0)</f>
        <v>0</v>
      </c>
      <c r="D3" cm="1">
        <f t="array" ref="D3">IFERROR(SUMPRODUCT('Pre ISIC Consolidation'!$D$3:$AT$44*('Pre ISIC Consolidation'!$C$3:$C$44=$A3)*('Pre ISIC Consolidation'!$D$2:$AT$2=D$1))/SUMPRODUCT('Pre ISIC Consolidation'!$D$3:$AT$44*('Pre ISIC Consolidation'!$C$3:$C$44=$A3)),0)</f>
        <v>5.8858033812727644E-3</v>
      </c>
      <c r="E3" cm="1">
        <f t="array" ref="E3">IFERROR(SUMPRODUCT('Pre ISIC Consolidation'!$D$3:$AT$44*('Pre ISIC Consolidation'!$C$3:$C$44=$A3)*('Pre ISIC Consolidation'!$D$2:$AT$2=E$1))/SUMPRODUCT('Pre ISIC Consolidation'!$D$3:$AT$44*('Pre ISIC Consolidation'!$C$3:$C$44=$A3)),0)</f>
        <v>3.7753312960845287E-4</v>
      </c>
      <c r="F3" cm="1">
        <f t="array" ref="F3">IFERROR(SUMPRODUCT('Pre ISIC Consolidation'!$D$3:$AT$44*('Pre ISIC Consolidation'!$C$3:$C$44=$A3)*('Pre ISIC Consolidation'!$D$2:$AT$2=F$1))/SUMPRODUCT('Pre ISIC Consolidation'!$D$3:$AT$44*('Pre ISIC Consolidation'!$C$3:$C$44=$A3)),0)</f>
        <v>4.7572096510218294E-3</v>
      </c>
      <c r="G3" cm="1">
        <f t="array" ref="G3">IFERROR(SUMPRODUCT('Pre ISIC Consolidation'!$D$3:$AT$44*('Pre ISIC Consolidation'!$C$3:$C$44=$A3)*('Pre ISIC Consolidation'!$D$2:$AT$2=G$1))/SUMPRODUCT('Pre ISIC Consolidation'!$D$3:$AT$44*('Pre ISIC Consolidation'!$C$3:$C$44=$A3)),0)</f>
        <v>2.2136490785969361E-3</v>
      </c>
      <c r="H3" cm="1">
        <f t="array" ref="H3">IFERROR(SUMPRODUCT('Pre ISIC Consolidation'!$D$3:$AT$44*('Pre ISIC Consolidation'!$C$3:$C$44=$A3)*('Pre ISIC Consolidation'!$D$2:$AT$2=H$1))/SUMPRODUCT('Pre ISIC Consolidation'!$D$3:$AT$44*('Pre ISIC Consolidation'!$C$3:$C$44=$A3)),0)</f>
        <v>0</v>
      </c>
      <c r="I3" cm="1">
        <f t="array" ref="I3">IFERROR(SUMPRODUCT('Pre ISIC Consolidation'!$D$3:$AT$44*('Pre ISIC Consolidation'!$C$3:$C$44=$A3)*('Pre ISIC Consolidation'!$D$2:$AT$2=I$1))/SUMPRODUCT('Pre ISIC Consolidation'!$D$3:$AT$44*('Pre ISIC Consolidation'!$C$3:$C$44=$A3)),0)</f>
        <v>0</v>
      </c>
      <c r="J3" cm="1">
        <f t="array" ref="J3">IFERROR(SUMPRODUCT('Pre ISIC Consolidation'!$D$3:$AT$44*('Pre ISIC Consolidation'!$C$3:$C$44=$A3)*('Pre ISIC Consolidation'!$D$2:$AT$2=J$1))/SUMPRODUCT('Pre ISIC Consolidation'!$D$3:$AT$44*('Pre ISIC Consolidation'!$C$3:$C$44=$A3)),0)</f>
        <v>7.5253634418439045E-4</v>
      </c>
      <c r="K3" cm="1">
        <f t="array" ref="K3">IFERROR(SUMPRODUCT('Pre ISIC Consolidation'!$D$3:$AT$44*('Pre ISIC Consolidation'!$C$3:$C$44=$A3)*('Pre ISIC Consolidation'!$D$2:$AT$2=K$1))/SUMPRODUCT('Pre ISIC Consolidation'!$D$3:$AT$44*('Pre ISIC Consolidation'!$C$3:$C$44=$A3)),0)</f>
        <v>0</v>
      </c>
      <c r="L3" cm="1">
        <f t="array" ref="L3">IFERROR(SUMPRODUCT('Pre ISIC Consolidation'!$D$3:$AT$44*('Pre ISIC Consolidation'!$C$3:$C$44=$A3)*('Pre ISIC Consolidation'!$D$2:$AT$2=L$1))/SUMPRODUCT('Pre ISIC Consolidation'!$D$3:$AT$44*('Pre ISIC Consolidation'!$C$3:$C$44=$A3)),0)</f>
        <v>0.79851246039616397</v>
      </c>
      <c r="M3" cm="1">
        <f t="array" ref="M3">IFERROR(SUMPRODUCT('Pre ISIC Consolidation'!$D$3:$AT$44*('Pre ISIC Consolidation'!$C$3:$C$44=$A3)*('Pre ISIC Consolidation'!$D$2:$AT$2=M$1))/SUMPRODUCT('Pre ISIC Consolidation'!$D$3:$AT$44*('Pre ISIC Consolidation'!$C$3:$C$44=$A3)),0)</f>
        <v>0.13488297111824291</v>
      </c>
      <c r="N3" cm="1">
        <f t="array" ref="N3">IFERROR(SUMPRODUCT('Pre ISIC Consolidation'!$D$3:$AT$44*('Pre ISIC Consolidation'!$C$3:$C$44=$A3)*('Pre ISIC Consolidation'!$D$2:$AT$2=N$1))/SUMPRODUCT('Pre ISIC Consolidation'!$D$3:$AT$44*('Pre ISIC Consolidation'!$C$3:$C$44=$A3)),0)</f>
        <v>0</v>
      </c>
      <c r="O3" cm="1">
        <f t="array" ref="O3">IFERROR(SUMPRODUCT('Pre ISIC Consolidation'!$D$3:$AT$44*('Pre ISIC Consolidation'!$C$3:$C$44=$A3)*('Pre ISIC Consolidation'!$D$2:$AT$2=O$1))/SUMPRODUCT('Pre ISIC Consolidation'!$D$3:$AT$44*('Pre ISIC Consolidation'!$C$3:$C$44=$A3)),0)</f>
        <v>0</v>
      </c>
      <c r="P3" cm="1">
        <f t="array" ref="P3">IFERROR(SUMPRODUCT('Pre ISIC Consolidation'!$D$3:$AT$44*('Pre ISIC Consolidation'!$C$3:$C$44=$A3)*('Pre ISIC Consolidation'!$D$2:$AT$2=P$1))/SUMPRODUCT('Pre ISIC Consolidation'!$D$3:$AT$44*('Pre ISIC Consolidation'!$C$3:$C$44=$A3)),0)</f>
        <v>0</v>
      </c>
      <c r="Q3" cm="1">
        <f t="array" ref="Q3">IFERROR(SUMPRODUCT('Pre ISIC Consolidation'!$D$3:$AT$44*('Pre ISIC Consolidation'!$C$3:$C$44=$A3)*('Pre ISIC Consolidation'!$D$2:$AT$2=Q$1))/SUMPRODUCT('Pre ISIC Consolidation'!$D$3:$AT$44*('Pre ISIC Consolidation'!$C$3:$C$44=$A3)),0)</f>
        <v>0</v>
      </c>
      <c r="R3" cm="1">
        <f t="array" ref="R3">IFERROR(SUMPRODUCT('Pre ISIC Consolidation'!$D$3:$AT$44*('Pre ISIC Consolidation'!$C$3:$C$44=$A3)*('Pre ISIC Consolidation'!$D$2:$AT$2=R$1))/SUMPRODUCT('Pre ISIC Consolidation'!$D$3:$AT$44*('Pre ISIC Consolidation'!$C$3:$C$44=$A3)),0)</f>
        <v>8.174908910569675E-3</v>
      </c>
      <c r="S3" cm="1">
        <f t="array" ref="S3">IFERROR(SUMPRODUCT('Pre ISIC Consolidation'!$D$3:$AT$44*('Pre ISIC Consolidation'!$C$3:$C$44=$A3)*('Pre ISIC Consolidation'!$D$2:$AT$2=S$1))/SUMPRODUCT('Pre ISIC Consolidation'!$D$3:$AT$44*('Pre ISIC Consolidation'!$C$3:$C$44=$A3)),0)</f>
        <v>0</v>
      </c>
      <c r="T3" cm="1">
        <f t="array" ref="T3">IFERROR(SUMPRODUCT('Pre ISIC Consolidation'!$D$3:$AT$44*('Pre ISIC Consolidation'!$C$3:$C$44=$A3)*('Pre ISIC Consolidation'!$D$2:$AT$2=T$1))/SUMPRODUCT('Pre ISIC Consolidation'!$D$3:$AT$44*('Pre ISIC Consolidation'!$C$3:$C$44=$A3)),0)</f>
        <v>0</v>
      </c>
      <c r="U3" cm="1">
        <f t="array" ref="U3">IFERROR(SUMPRODUCT('Pre ISIC Consolidation'!$D$3:$AT$44*('Pre ISIC Consolidation'!$C$3:$C$44=$A3)*('Pre ISIC Consolidation'!$D$2:$AT$2=U$1))/SUMPRODUCT('Pre ISIC Consolidation'!$D$3:$AT$44*('Pre ISIC Consolidation'!$C$3:$C$44=$A3)),0)</f>
        <v>0</v>
      </c>
      <c r="V3" cm="1">
        <f t="array" ref="V3">IFERROR(SUMPRODUCT('Pre ISIC Consolidation'!$D$3:$AT$44*('Pre ISIC Consolidation'!$C$3:$C$44=$A3)*('Pre ISIC Consolidation'!$D$2:$AT$2=V$1))/SUMPRODUCT('Pre ISIC Consolidation'!$D$3:$AT$44*('Pre ISIC Consolidation'!$C$3:$C$44=$A3)),0)</f>
        <v>0</v>
      </c>
      <c r="W3" cm="1">
        <f t="array" ref="W3">IFERROR(SUMPRODUCT('Pre ISIC Consolidation'!$D$3:$AT$44*('Pre ISIC Consolidation'!$C$3:$C$44=$A3)*('Pre ISIC Consolidation'!$D$2:$AT$2=W$1))/SUMPRODUCT('Pre ISIC Consolidation'!$D$3:$AT$44*('Pre ISIC Consolidation'!$C$3:$C$44=$A3)),0)</f>
        <v>0</v>
      </c>
      <c r="X3" cm="1">
        <f t="array" ref="X3">IFERROR(SUMPRODUCT('Pre ISIC Consolidation'!$D$3:$AT$44*('Pre ISIC Consolidation'!$C$3:$C$44=$A3)*('Pre ISIC Consolidation'!$D$2:$AT$2=X$1))/SUMPRODUCT('Pre ISIC Consolidation'!$D$3:$AT$44*('Pre ISIC Consolidation'!$C$3:$C$44=$A3)),0)</f>
        <v>0</v>
      </c>
      <c r="Y3" cm="1">
        <f t="array" ref="Y3">IFERROR(SUMPRODUCT('Pre ISIC Consolidation'!$D$3:$AT$44*('Pre ISIC Consolidation'!$C$3:$C$44=$A3)*('Pre ISIC Consolidation'!$D$2:$AT$2=Y$1))/SUMPRODUCT('Pre ISIC Consolidation'!$D$3:$AT$44*('Pre ISIC Consolidation'!$C$3:$C$44=$A3)),0)</f>
        <v>5.3800149623185354E-4</v>
      </c>
      <c r="Z3" cm="1">
        <f t="array" ref="Z3">IFERROR(SUMPRODUCT('Pre ISIC Consolidation'!$D$3:$AT$44*('Pre ISIC Consolidation'!$C$3:$C$44=$A3)*('Pre ISIC Consolidation'!$D$2:$AT$2=Z$1))/SUMPRODUCT('Pre ISIC Consolidation'!$D$3:$AT$44*('Pre ISIC Consolidation'!$C$3:$C$44=$A3)),0)</f>
        <v>3.3290756998182153E-2</v>
      </c>
      <c r="AA3" cm="1">
        <f t="array" ref="AA3">IFERROR(SUMPRODUCT('Pre ISIC Consolidation'!$D$3:$AT$44*('Pre ISIC Consolidation'!$C$3:$C$44=$A3)*('Pre ISIC Consolidation'!$D$2:$AT$2=AA$1))/SUMPRODUCT('Pre ISIC Consolidation'!$D$3:$AT$44*('Pre ISIC Consolidation'!$C$3:$C$44=$A3)),0)</f>
        <v>1.5357783642020088E-4</v>
      </c>
      <c r="AB3" cm="1">
        <f t="array" ref="AB3">IFERROR(SUMPRODUCT('Pre ISIC Consolidation'!$D$3:$AT$44*('Pre ISIC Consolidation'!$C$3:$C$44=$A3)*('Pre ISIC Consolidation'!$D$2:$AT$2=AB$1))/SUMPRODUCT('Pre ISIC Consolidation'!$D$3:$AT$44*('Pre ISIC Consolidation'!$C$3:$C$44=$A3)),0)</f>
        <v>2.5685710982449622E-6</v>
      </c>
      <c r="AC3" cm="1">
        <f t="array" ref="AC3">IFERROR(SUMPRODUCT('Pre ISIC Consolidation'!$D$3:$AT$44*('Pre ISIC Consolidation'!$C$3:$C$44=$A3)*('Pre ISIC Consolidation'!$D$2:$AT$2=AC$1))/SUMPRODUCT('Pre ISIC Consolidation'!$D$3:$AT$44*('Pre ISIC Consolidation'!$C$3:$C$44=$A3)),0)</f>
        <v>0</v>
      </c>
      <c r="AD3" cm="1">
        <f t="array" ref="AD3">IFERROR(SUMPRODUCT('Pre ISIC Consolidation'!$D$3:$AT$44*('Pre ISIC Consolidation'!$C$3:$C$44=$A3)*('Pre ISIC Consolidation'!$D$2:$AT$2=AD$1))/SUMPRODUCT('Pre ISIC Consolidation'!$D$3:$AT$44*('Pre ISIC Consolidation'!$C$3:$C$44=$A3)),0)</f>
        <v>0</v>
      </c>
      <c r="AE3" cm="1">
        <f t="array" ref="AE3">IFERROR(SUMPRODUCT('Pre ISIC Consolidation'!$D$3:$AT$44*('Pre ISIC Consolidation'!$C$3:$C$44=$A3)*('Pre ISIC Consolidation'!$D$2:$AT$2=AE$1))/SUMPRODUCT('Pre ISIC Consolidation'!$D$3:$AT$44*('Pre ISIC Consolidation'!$C$3:$C$44=$A3)),0)</f>
        <v>5.5241517894327238E-3</v>
      </c>
      <c r="AF3" cm="1">
        <f t="array" ref="AF3">IFERROR(SUMPRODUCT('Pre ISIC Consolidation'!$D$3:$AT$44*('Pre ISIC Consolidation'!$C$3:$C$44=$A3)*('Pre ISIC Consolidation'!$D$2:$AT$2=AF$1))/SUMPRODUCT('Pre ISIC Consolidation'!$D$3:$AT$44*('Pre ISIC Consolidation'!$C$3:$C$44=$A3)),0)</f>
        <v>1.2049198434794942E-3</v>
      </c>
      <c r="AG3" cm="1">
        <f t="array" ref="AG3">IFERROR(SUMPRODUCT('Pre ISIC Consolidation'!$D$3:$AT$44*('Pre ISIC Consolidation'!$C$3:$C$44=$A3)*('Pre ISIC Consolidation'!$D$2:$AT$2=AG$1))/SUMPRODUCT('Pre ISIC Consolidation'!$D$3:$AT$44*('Pre ISIC Consolidation'!$C$3:$C$44=$A3)),0)</f>
        <v>7.6344321903780947E-5</v>
      </c>
      <c r="AH3" cm="1">
        <f t="array" ref="AH3">IFERROR(SUMPRODUCT('Pre ISIC Consolidation'!$D$3:$AT$44*('Pre ISIC Consolidation'!$C$3:$C$44=$A3)*('Pre ISIC Consolidation'!$D$2:$AT$2=AH$1))/SUMPRODUCT('Pre ISIC Consolidation'!$D$3:$AT$44*('Pre ISIC Consolidation'!$C$3:$C$44=$A3)),0)</f>
        <v>1.1578268150810557E-4</v>
      </c>
      <c r="AI3" cm="1">
        <f t="array" ref="AI3">IFERROR(SUMPRODUCT('Pre ISIC Consolidation'!$D$3:$AT$44*('Pre ISIC Consolidation'!$C$3:$C$44=$A3)*('Pre ISIC Consolidation'!$D$2:$AT$2=AI$1))/SUMPRODUCT('Pre ISIC Consolidation'!$D$3:$AT$44*('Pre ISIC Consolidation'!$C$3:$C$44=$A3)),0)</f>
        <v>6.2029069620811263E-6</v>
      </c>
      <c r="AJ3" cm="1">
        <f t="array" ref="AJ3">IFERROR(SUMPRODUCT('Pre ISIC Consolidation'!$D$3:$AT$44*('Pre ISIC Consolidation'!$C$3:$C$44=$A3)*('Pre ISIC Consolidation'!$D$2:$AT$2=AJ$1))/SUMPRODUCT('Pre ISIC Consolidation'!$D$3:$AT$44*('Pre ISIC Consolidation'!$C$3:$C$44=$A3)),0)</f>
        <v>3.2625119395492249E-4</v>
      </c>
      <c r="AK3" cm="1">
        <f t="array" ref="AK3">IFERROR(SUMPRODUCT('Pre ISIC Consolidation'!$D$3:$AT$44*('Pre ISIC Consolidation'!$C$3:$C$44=$A3)*('Pre ISIC Consolidation'!$D$2:$AT$2=AK$1))/SUMPRODUCT('Pre ISIC Consolidation'!$D$3:$AT$44*('Pre ISIC Consolidation'!$C$3:$C$44=$A3)),0)</f>
        <v>7.7239923251076726E-4</v>
      </c>
      <c r="AL3" cm="1">
        <f t="array" ref="AL3">IFERROR(SUMPRODUCT('Pre ISIC Consolidation'!$D$3:$AT$44*('Pre ISIC Consolidation'!$C$3:$C$44=$A3)*('Pre ISIC Consolidation'!$D$2:$AT$2=AL$1))/SUMPRODUCT('Pre ISIC Consolidation'!$D$3:$AT$44*('Pre ISIC Consolidation'!$C$3:$C$44=$A3)),0)</f>
        <v>0</v>
      </c>
      <c r="AM3" cm="1">
        <f t="array" ref="AM3">IFERROR(SUMPRODUCT('Pre ISIC Consolidation'!$D$3:$AT$44*('Pre ISIC Consolidation'!$C$3:$C$44=$A3)*('Pre ISIC Consolidation'!$D$2:$AT$2=AM$1))/SUMPRODUCT('Pre ISIC Consolidation'!$D$3:$AT$44*('Pre ISIC Consolidation'!$C$3:$C$44=$A3)),0)</f>
        <v>0</v>
      </c>
      <c r="AN3" cm="1">
        <f t="array" ref="AN3">IFERROR(SUMPRODUCT('Pre ISIC Consolidation'!$D$3:$AT$44*('Pre ISIC Consolidation'!$C$3:$C$44=$A3)*('Pre ISIC Consolidation'!$D$2:$AT$2=AN$1))/SUMPRODUCT('Pre ISIC Consolidation'!$D$3:$AT$44*('Pre ISIC Consolidation'!$C$3:$C$44=$A3)),0)</f>
        <v>4.9536595392388248E-4</v>
      </c>
      <c r="AO3" cm="1">
        <f t="array" ref="AO3">IFERROR(SUMPRODUCT('Pre ISIC Consolidation'!$D$3:$AT$44*('Pre ISIC Consolidation'!$C$3:$C$44=$A3)*('Pre ISIC Consolidation'!$D$2:$AT$2=AO$1))/SUMPRODUCT('Pre ISIC Consolidation'!$D$3:$AT$44*('Pre ISIC Consolidation'!$C$3:$C$44=$A3)),0)</f>
        <v>9.3464241421060447E-4</v>
      </c>
      <c r="AP3" cm="1">
        <f t="array" ref="AP3">IFERROR(SUMPRODUCT('Pre ISIC Consolidation'!$D$3:$AT$44*('Pre ISIC Consolidation'!$C$3:$C$44=$A3)*('Pre ISIC Consolidation'!$D$2:$AT$2=AP$1))/SUMPRODUCT('Pre ISIC Consolidation'!$D$3:$AT$44*('Pre ISIC Consolidation'!$C$3:$C$44=$A3)),0)</f>
        <v>0</v>
      </c>
      <c r="AQ3" cm="1">
        <f t="array" ref="AQ3">IFERROR(SUMPRODUCT('Pre ISIC Consolidation'!$D$3:$AT$44*('Pre ISIC Consolidation'!$C$3:$C$44=$A3)*('Pre ISIC Consolidation'!$D$2:$AT$2=AQ$1))/SUMPRODUCT('Pre ISIC Consolidation'!$D$3:$AT$44*('Pre ISIC Consolidation'!$C$3:$C$44=$A3)),0)</f>
        <v>0</v>
      </c>
    </row>
    <row r="4" spans="1:43">
      <c r="A4" t="s">
        <v>561</v>
      </c>
      <c r="B4" cm="1">
        <f t="array" ref="B4">IFERROR(SUMPRODUCT('Pre ISIC Consolidation'!$D$3:$AT$44*('Pre ISIC Consolidation'!$C$3:$C$44=$A4)*('Pre ISIC Consolidation'!$D$2:$AT$2=B$1))/SUMPRODUCT('Pre ISIC Consolidation'!$D$3:$AT$44*('Pre ISIC Consolidation'!$C$3:$C$44=$A4)),0)</f>
        <v>1.5012747084964717E-2</v>
      </c>
      <c r="C4" cm="1">
        <f t="array" ref="C4">IFERROR(SUMPRODUCT('Pre ISIC Consolidation'!$D$3:$AT$44*('Pre ISIC Consolidation'!$C$3:$C$44=$A4)*('Pre ISIC Consolidation'!$D$2:$AT$2=C$1))/SUMPRODUCT('Pre ISIC Consolidation'!$D$3:$AT$44*('Pre ISIC Consolidation'!$C$3:$C$44=$A4)),0)</f>
        <v>0</v>
      </c>
      <c r="D4" cm="1">
        <f t="array" ref="D4">IFERROR(SUMPRODUCT('Pre ISIC Consolidation'!$D$3:$AT$44*('Pre ISIC Consolidation'!$C$3:$C$44=$A4)*('Pre ISIC Consolidation'!$D$2:$AT$2=D$1))/SUMPRODUCT('Pre ISIC Consolidation'!$D$3:$AT$44*('Pre ISIC Consolidation'!$C$3:$C$44=$A4)),0)</f>
        <v>8.8991245436501221E-2</v>
      </c>
      <c r="E4" cm="1">
        <f t="array" ref="E4">IFERROR(SUMPRODUCT('Pre ISIC Consolidation'!$D$3:$AT$44*('Pre ISIC Consolidation'!$C$3:$C$44=$A4)*('Pre ISIC Consolidation'!$D$2:$AT$2=E$1))/SUMPRODUCT('Pre ISIC Consolidation'!$D$3:$AT$44*('Pre ISIC Consolidation'!$C$3:$C$44=$A4)),0)</f>
        <v>5.7081661110689541E-3</v>
      </c>
      <c r="F4" cm="1">
        <f t="array" ref="F4">IFERROR(SUMPRODUCT('Pre ISIC Consolidation'!$D$3:$AT$44*('Pre ISIC Consolidation'!$C$3:$C$44=$A4)*('Pre ISIC Consolidation'!$D$2:$AT$2=F$1))/SUMPRODUCT('Pre ISIC Consolidation'!$D$3:$AT$44*('Pre ISIC Consolidation'!$C$3:$C$44=$A4)),0)</f>
        <v>6.7798033389924323E-2</v>
      </c>
      <c r="G4" cm="1">
        <f t="array" ref="G4">IFERROR(SUMPRODUCT('Pre ISIC Consolidation'!$D$3:$AT$44*('Pre ISIC Consolidation'!$C$3:$C$44=$A4)*('Pre ISIC Consolidation'!$D$2:$AT$2=G$1))/SUMPRODUCT('Pre ISIC Consolidation'!$D$3:$AT$44*('Pre ISIC Consolidation'!$C$3:$C$44=$A4)),0)</f>
        <v>3.1173246895068542E-2</v>
      </c>
      <c r="H4" cm="1">
        <f t="array" ref="H4">IFERROR(SUMPRODUCT('Pre ISIC Consolidation'!$D$3:$AT$44*('Pre ISIC Consolidation'!$C$3:$C$44=$A4)*('Pre ISIC Consolidation'!$D$2:$AT$2=H$1))/SUMPRODUCT('Pre ISIC Consolidation'!$D$3:$AT$44*('Pre ISIC Consolidation'!$C$3:$C$44=$A4)),0)</f>
        <v>0</v>
      </c>
      <c r="I4" cm="1">
        <f t="array" ref="I4">IFERROR(SUMPRODUCT('Pre ISIC Consolidation'!$D$3:$AT$44*('Pre ISIC Consolidation'!$C$3:$C$44=$A4)*('Pre ISIC Consolidation'!$D$2:$AT$2=I$1))/SUMPRODUCT('Pre ISIC Consolidation'!$D$3:$AT$44*('Pre ISIC Consolidation'!$C$3:$C$44=$A4)),0)</f>
        <v>0</v>
      </c>
      <c r="J4" cm="1">
        <f t="array" ref="J4">IFERROR(SUMPRODUCT('Pre ISIC Consolidation'!$D$3:$AT$44*('Pre ISIC Consolidation'!$C$3:$C$44=$A4)*('Pre ISIC Consolidation'!$D$2:$AT$2=J$1))/SUMPRODUCT('Pre ISIC Consolidation'!$D$3:$AT$44*('Pre ISIC Consolidation'!$C$3:$C$44=$A4)),0)</f>
        <v>1.1389626369199105E-2</v>
      </c>
      <c r="K4" cm="1">
        <f t="array" ref="K4">IFERROR(SUMPRODUCT('Pre ISIC Consolidation'!$D$3:$AT$44*('Pre ISIC Consolidation'!$C$3:$C$44=$A4)*('Pre ISIC Consolidation'!$D$2:$AT$2=K$1))/SUMPRODUCT('Pre ISIC Consolidation'!$D$3:$AT$44*('Pre ISIC Consolidation'!$C$3:$C$44=$A4)),0)</f>
        <v>0</v>
      </c>
      <c r="L4" cm="1">
        <f t="array" ref="L4">IFERROR(SUMPRODUCT('Pre ISIC Consolidation'!$D$3:$AT$44*('Pre ISIC Consolidation'!$C$3:$C$44=$A4)*('Pre ISIC Consolidation'!$D$2:$AT$2=L$1))/SUMPRODUCT('Pre ISIC Consolidation'!$D$3:$AT$44*('Pre ISIC Consolidation'!$C$3:$C$44=$A4)),0)</f>
        <v>0</v>
      </c>
      <c r="M4" cm="1">
        <f t="array" ref="M4">IFERROR(SUMPRODUCT('Pre ISIC Consolidation'!$D$3:$AT$44*('Pre ISIC Consolidation'!$C$3:$C$44=$A4)*('Pre ISIC Consolidation'!$D$2:$AT$2=M$1))/SUMPRODUCT('Pre ISIC Consolidation'!$D$3:$AT$44*('Pre ISIC Consolidation'!$C$3:$C$44=$A4)),0)</f>
        <v>0</v>
      </c>
      <c r="N4" cm="1">
        <f t="array" ref="N4">IFERROR(SUMPRODUCT('Pre ISIC Consolidation'!$D$3:$AT$44*('Pre ISIC Consolidation'!$C$3:$C$44=$A4)*('Pre ISIC Consolidation'!$D$2:$AT$2=N$1))/SUMPRODUCT('Pre ISIC Consolidation'!$D$3:$AT$44*('Pre ISIC Consolidation'!$C$3:$C$44=$A4)),0)</f>
        <v>0</v>
      </c>
      <c r="O4" cm="1">
        <f t="array" ref="O4">IFERROR(SUMPRODUCT('Pre ISIC Consolidation'!$D$3:$AT$44*('Pre ISIC Consolidation'!$C$3:$C$44=$A4)*('Pre ISIC Consolidation'!$D$2:$AT$2=O$1))/SUMPRODUCT('Pre ISIC Consolidation'!$D$3:$AT$44*('Pre ISIC Consolidation'!$C$3:$C$44=$A4)),0)</f>
        <v>0</v>
      </c>
      <c r="P4" cm="1">
        <f t="array" ref="P4">IFERROR(SUMPRODUCT('Pre ISIC Consolidation'!$D$3:$AT$44*('Pre ISIC Consolidation'!$C$3:$C$44=$A4)*('Pre ISIC Consolidation'!$D$2:$AT$2=P$1))/SUMPRODUCT('Pre ISIC Consolidation'!$D$3:$AT$44*('Pre ISIC Consolidation'!$C$3:$C$44=$A4)),0)</f>
        <v>0</v>
      </c>
      <c r="Q4" cm="1">
        <f t="array" ref="Q4">IFERROR(SUMPRODUCT('Pre ISIC Consolidation'!$D$3:$AT$44*('Pre ISIC Consolidation'!$C$3:$C$44=$A4)*('Pre ISIC Consolidation'!$D$2:$AT$2=Q$1))/SUMPRODUCT('Pre ISIC Consolidation'!$D$3:$AT$44*('Pre ISIC Consolidation'!$C$3:$C$44=$A4)),0)</f>
        <v>0</v>
      </c>
      <c r="R4" cm="1">
        <f t="array" ref="R4">IFERROR(SUMPRODUCT('Pre ISIC Consolidation'!$D$3:$AT$44*('Pre ISIC Consolidation'!$C$3:$C$44=$A4)*('Pre ISIC Consolidation'!$D$2:$AT$2=R$1))/SUMPRODUCT('Pre ISIC Consolidation'!$D$3:$AT$44*('Pre ISIC Consolidation'!$C$3:$C$44=$A4)),0)</f>
        <v>0.12372474198443345</v>
      </c>
      <c r="S4" cm="1">
        <f t="array" ref="S4">IFERROR(SUMPRODUCT('Pre ISIC Consolidation'!$D$3:$AT$44*('Pre ISIC Consolidation'!$C$3:$C$44=$A4)*('Pre ISIC Consolidation'!$D$2:$AT$2=S$1))/SUMPRODUCT('Pre ISIC Consolidation'!$D$3:$AT$44*('Pre ISIC Consolidation'!$C$3:$C$44=$A4)),0)</f>
        <v>0</v>
      </c>
      <c r="T4" cm="1">
        <f t="array" ref="T4">IFERROR(SUMPRODUCT('Pre ISIC Consolidation'!$D$3:$AT$44*('Pre ISIC Consolidation'!$C$3:$C$44=$A4)*('Pre ISIC Consolidation'!$D$2:$AT$2=T$1))/SUMPRODUCT('Pre ISIC Consolidation'!$D$3:$AT$44*('Pre ISIC Consolidation'!$C$3:$C$44=$A4)),0)</f>
        <v>0</v>
      </c>
      <c r="U4" cm="1">
        <f t="array" ref="U4">IFERROR(SUMPRODUCT('Pre ISIC Consolidation'!$D$3:$AT$44*('Pre ISIC Consolidation'!$C$3:$C$44=$A4)*('Pre ISIC Consolidation'!$D$2:$AT$2=U$1))/SUMPRODUCT('Pre ISIC Consolidation'!$D$3:$AT$44*('Pre ISIC Consolidation'!$C$3:$C$44=$A4)),0)</f>
        <v>0</v>
      </c>
      <c r="V4" cm="1">
        <f t="array" ref="V4">IFERROR(SUMPRODUCT('Pre ISIC Consolidation'!$D$3:$AT$44*('Pre ISIC Consolidation'!$C$3:$C$44=$A4)*('Pre ISIC Consolidation'!$D$2:$AT$2=V$1))/SUMPRODUCT('Pre ISIC Consolidation'!$D$3:$AT$44*('Pre ISIC Consolidation'!$C$3:$C$44=$A4)),0)</f>
        <v>0</v>
      </c>
      <c r="W4" cm="1">
        <f t="array" ref="W4">IFERROR(SUMPRODUCT('Pre ISIC Consolidation'!$D$3:$AT$44*('Pre ISIC Consolidation'!$C$3:$C$44=$A4)*('Pre ISIC Consolidation'!$D$2:$AT$2=W$1))/SUMPRODUCT('Pre ISIC Consolidation'!$D$3:$AT$44*('Pre ISIC Consolidation'!$C$3:$C$44=$A4)),0)</f>
        <v>0</v>
      </c>
      <c r="X4" cm="1">
        <f t="array" ref="X4">IFERROR(SUMPRODUCT('Pre ISIC Consolidation'!$D$3:$AT$44*('Pre ISIC Consolidation'!$C$3:$C$44=$A4)*('Pre ISIC Consolidation'!$D$2:$AT$2=X$1))/SUMPRODUCT('Pre ISIC Consolidation'!$D$3:$AT$44*('Pre ISIC Consolidation'!$C$3:$C$44=$A4)),0)</f>
        <v>0</v>
      </c>
      <c r="Y4" cm="1">
        <f t="array" ref="Y4">IFERROR(SUMPRODUCT('Pre ISIC Consolidation'!$D$3:$AT$44*('Pre ISIC Consolidation'!$C$3:$C$44=$A4)*('Pre ISIC Consolidation'!$D$2:$AT$2=Y$1))/SUMPRODUCT('Pre ISIC Consolidation'!$D$3:$AT$44*('Pre ISIC Consolidation'!$C$3:$C$44=$A4)),0)</f>
        <v>8.2474848773747104E-3</v>
      </c>
      <c r="Z4" cm="1">
        <f t="array" ref="Z4">IFERROR(SUMPRODUCT('Pre ISIC Consolidation'!$D$3:$AT$44*('Pre ISIC Consolidation'!$C$3:$C$44=$A4)*('Pre ISIC Consolidation'!$D$2:$AT$2=Z$1))/SUMPRODUCT('Pre ISIC Consolidation'!$D$3:$AT$44*('Pre ISIC Consolidation'!$C$3:$C$44=$A4)),0)</f>
        <v>0.50326601657071157</v>
      </c>
      <c r="AA4" cm="1">
        <f t="array" ref="AA4">IFERROR(SUMPRODUCT('Pre ISIC Consolidation'!$D$3:$AT$44*('Pre ISIC Consolidation'!$C$3:$C$44=$A4)*('Pre ISIC Consolidation'!$D$2:$AT$2=AA$1))/SUMPRODUCT('Pre ISIC Consolidation'!$D$3:$AT$44*('Pre ISIC Consolidation'!$C$3:$C$44=$A4)),0)</f>
        <v>2.3214208832000871E-3</v>
      </c>
      <c r="AB4" cm="1">
        <f t="array" ref="AB4">IFERROR(SUMPRODUCT('Pre ISIC Consolidation'!$D$3:$AT$44*('Pre ISIC Consolidation'!$C$3:$C$44=$A4)*('Pre ISIC Consolidation'!$D$2:$AT$2=AB$1))/SUMPRODUCT('Pre ISIC Consolidation'!$D$3:$AT$44*('Pre ISIC Consolidation'!$C$3:$C$44=$A4)),0)</f>
        <v>3.7565107074291399E-5</v>
      </c>
      <c r="AC4" cm="1">
        <f t="array" ref="AC4">IFERROR(SUMPRODUCT('Pre ISIC Consolidation'!$D$3:$AT$44*('Pre ISIC Consolidation'!$C$3:$C$44=$A4)*('Pre ISIC Consolidation'!$D$2:$AT$2=AC$1))/SUMPRODUCT('Pre ISIC Consolidation'!$D$3:$AT$44*('Pre ISIC Consolidation'!$C$3:$C$44=$A4)),0)</f>
        <v>0</v>
      </c>
      <c r="AD4" cm="1">
        <f t="array" ref="AD4">IFERROR(SUMPRODUCT('Pre ISIC Consolidation'!$D$3:$AT$44*('Pre ISIC Consolidation'!$C$3:$C$44=$A4)*('Pre ISIC Consolidation'!$D$2:$AT$2=AD$1))/SUMPRODUCT('Pre ISIC Consolidation'!$D$3:$AT$44*('Pre ISIC Consolidation'!$C$3:$C$44=$A4)),0)</f>
        <v>0</v>
      </c>
      <c r="AE4" cm="1">
        <f t="array" ref="AE4">IFERROR(SUMPRODUCT('Pre ISIC Consolidation'!$D$3:$AT$44*('Pre ISIC Consolidation'!$C$3:$C$44=$A4)*('Pre ISIC Consolidation'!$D$2:$AT$2=AE$1))/SUMPRODUCT('Pre ISIC Consolidation'!$D$3:$AT$44*('Pre ISIC Consolidation'!$C$3:$C$44=$A4)),0)</f>
        <v>8.3538599538562519E-2</v>
      </c>
      <c r="AF4" cm="1">
        <f t="array" ref="AF4">IFERROR(SUMPRODUCT('Pre ISIC Consolidation'!$D$3:$AT$44*('Pre ISIC Consolidation'!$C$3:$C$44=$A4)*('Pre ISIC Consolidation'!$D$2:$AT$2=AF$1))/SUMPRODUCT('Pre ISIC Consolidation'!$D$3:$AT$44*('Pre ISIC Consolidation'!$C$3:$C$44=$A4)),0)</f>
        <v>1.8215122291993624E-2</v>
      </c>
      <c r="AG4" cm="1">
        <f t="array" ref="AG4">IFERROR(SUMPRODUCT('Pre ISIC Consolidation'!$D$3:$AT$44*('Pre ISIC Consolidation'!$C$3:$C$44=$A4)*('Pre ISIC Consolidation'!$D$2:$AT$2=AG$1))/SUMPRODUCT('Pre ISIC Consolidation'!$D$3:$AT$44*('Pre ISIC Consolidation'!$C$3:$C$44=$A4)),0)</f>
        <v>1.1539901024277958E-3</v>
      </c>
      <c r="AH4" cm="1">
        <f t="array" ref="AH4">IFERROR(SUMPRODUCT('Pre ISIC Consolidation'!$D$3:$AT$44*('Pre ISIC Consolidation'!$C$3:$C$44=$A4)*('Pre ISIC Consolidation'!$D$2:$AT$2=AH$1))/SUMPRODUCT('Pre ISIC Consolidation'!$D$3:$AT$44*('Pre ISIC Consolidation'!$C$3:$C$44=$A4)),0)</f>
        <v>1.6933106625595799E-3</v>
      </c>
      <c r="AI4" cm="1">
        <f t="array" ref="AI4">IFERROR(SUMPRODUCT('Pre ISIC Consolidation'!$D$3:$AT$44*('Pre ISIC Consolidation'!$C$3:$C$44=$A4)*('Pre ISIC Consolidation'!$D$2:$AT$2=AI$1))/SUMPRODUCT('Pre ISIC Consolidation'!$D$3:$AT$44*('Pre ISIC Consolidation'!$C$3:$C$44=$A4)),0)</f>
        <v>9.3443513862672987E-5</v>
      </c>
      <c r="AJ4" cm="1">
        <f t="array" ref="AJ4">IFERROR(SUMPRODUCT('Pre ISIC Consolidation'!$D$3:$AT$44*('Pre ISIC Consolidation'!$C$3:$C$44=$A4)*('Pre ISIC Consolidation'!$D$2:$AT$2=AJ$1))/SUMPRODUCT('Pre ISIC Consolidation'!$D$3:$AT$44*('Pre ISIC Consolidation'!$C$3:$C$44=$A4)),0)</f>
        <v>4.7214785913017683E-3</v>
      </c>
      <c r="AK4" cm="1">
        <f t="array" ref="AK4">IFERROR(SUMPRODUCT('Pre ISIC Consolidation'!$D$3:$AT$44*('Pre ISIC Consolidation'!$C$3:$C$44=$A4)*('Pre ISIC Consolidation'!$D$2:$AT$2=AK$1))/SUMPRODUCT('Pre ISIC Consolidation'!$D$3:$AT$44*('Pre ISIC Consolidation'!$C$3:$C$44=$A4)),0)</f>
        <v>1.1453843805427071E-2</v>
      </c>
      <c r="AL4" cm="1">
        <f t="array" ref="AL4">IFERROR(SUMPRODUCT('Pre ISIC Consolidation'!$D$3:$AT$44*('Pre ISIC Consolidation'!$C$3:$C$44=$A4)*('Pre ISIC Consolidation'!$D$2:$AT$2=AL$1))/SUMPRODUCT('Pre ISIC Consolidation'!$D$3:$AT$44*('Pre ISIC Consolidation'!$C$3:$C$44=$A4)),0)</f>
        <v>0</v>
      </c>
      <c r="AM4" cm="1">
        <f t="array" ref="AM4">IFERROR(SUMPRODUCT('Pre ISIC Consolidation'!$D$3:$AT$44*('Pre ISIC Consolidation'!$C$3:$C$44=$A4)*('Pre ISIC Consolidation'!$D$2:$AT$2=AM$1))/SUMPRODUCT('Pre ISIC Consolidation'!$D$3:$AT$44*('Pre ISIC Consolidation'!$C$3:$C$44=$A4)),0)</f>
        <v>0</v>
      </c>
      <c r="AN4" cm="1">
        <f t="array" ref="AN4">IFERROR(SUMPRODUCT('Pre ISIC Consolidation'!$D$3:$AT$44*('Pre ISIC Consolidation'!$C$3:$C$44=$A4)*('Pre ISIC Consolidation'!$D$2:$AT$2=AN$1))/SUMPRODUCT('Pre ISIC Consolidation'!$D$3:$AT$44*('Pre ISIC Consolidation'!$C$3:$C$44=$A4)),0)</f>
        <v>7.4327926981696719E-3</v>
      </c>
      <c r="AO4" cm="1">
        <f t="array" ref="AO4">IFERROR(SUMPRODUCT('Pre ISIC Consolidation'!$D$3:$AT$44*('Pre ISIC Consolidation'!$C$3:$C$44=$A4)*('Pre ISIC Consolidation'!$D$2:$AT$2=AO$1))/SUMPRODUCT('Pre ISIC Consolidation'!$D$3:$AT$44*('Pre ISIC Consolidation'!$C$3:$C$44=$A4)),0)</f>
        <v>1.4027124086174462E-2</v>
      </c>
      <c r="AP4" cm="1">
        <f t="array" ref="AP4">IFERROR(SUMPRODUCT('Pre ISIC Consolidation'!$D$3:$AT$44*('Pre ISIC Consolidation'!$C$3:$C$44=$A4)*('Pre ISIC Consolidation'!$D$2:$AT$2=AP$1))/SUMPRODUCT('Pre ISIC Consolidation'!$D$3:$AT$44*('Pre ISIC Consolidation'!$C$3:$C$44=$A4)),0)</f>
        <v>0</v>
      </c>
      <c r="AQ4" cm="1">
        <f t="array" ref="AQ4">IFERROR(SUMPRODUCT('Pre ISIC Consolidation'!$D$3:$AT$44*('Pre ISIC Consolidation'!$C$3:$C$44=$A4)*('Pre ISIC Consolidation'!$D$2:$AT$2=AQ$1))/SUMPRODUCT('Pre ISIC Consolidation'!$D$3:$AT$44*('Pre ISIC Consolidation'!$C$3:$C$44=$A4)),0)</f>
        <v>0</v>
      </c>
    </row>
    <row r="5" spans="1:43">
      <c r="A5" t="s">
        <v>572</v>
      </c>
      <c r="B5" cm="1">
        <f t="array" ref="B5">IFERROR(SUMPRODUCT('Pre ISIC Consolidation'!$D$3:$AT$44*('Pre ISIC Consolidation'!$C$3:$C$44=$A5)*('Pre ISIC Consolidation'!$D$2:$AT$2=B$1))/SUMPRODUCT('Pre ISIC Consolidation'!$D$3:$AT$44*('Pre ISIC Consolidation'!$C$3:$C$44=$A5)),0)</f>
        <v>4.0775090126758924E-3</v>
      </c>
      <c r="C5" cm="1">
        <f t="array" ref="C5">IFERROR(SUMPRODUCT('Pre ISIC Consolidation'!$D$3:$AT$44*('Pre ISIC Consolidation'!$C$3:$C$44=$A5)*('Pre ISIC Consolidation'!$D$2:$AT$2=C$1))/SUMPRODUCT('Pre ISIC Consolidation'!$D$3:$AT$44*('Pre ISIC Consolidation'!$C$3:$C$44=$A5)),0)</f>
        <v>1.4391208280032563E-3</v>
      </c>
      <c r="D5" cm="1">
        <f t="array" ref="D5">IFERROR(SUMPRODUCT('Pre ISIC Consolidation'!$D$3:$AT$44*('Pre ISIC Consolidation'!$C$3:$C$44=$A5)*('Pre ISIC Consolidation'!$D$2:$AT$2=D$1))/SUMPRODUCT('Pre ISIC Consolidation'!$D$3:$AT$44*('Pre ISIC Consolidation'!$C$3:$C$44=$A5)),0)</f>
        <v>0</v>
      </c>
      <c r="E5" cm="1">
        <f t="array" ref="E5">IFERROR(SUMPRODUCT('Pre ISIC Consolidation'!$D$3:$AT$44*('Pre ISIC Consolidation'!$C$3:$C$44=$A5)*('Pre ISIC Consolidation'!$D$2:$AT$2=E$1))/SUMPRODUCT('Pre ISIC Consolidation'!$D$3:$AT$44*('Pre ISIC Consolidation'!$C$3:$C$44=$A5)),0)</f>
        <v>4.457640423305035E-2</v>
      </c>
      <c r="F5" cm="1">
        <f t="array" ref="F5">IFERROR(SUMPRODUCT('Pre ISIC Consolidation'!$D$3:$AT$44*('Pre ISIC Consolidation'!$C$3:$C$44=$A5)*('Pre ISIC Consolidation'!$D$2:$AT$2=F$1))/SUMPRODUCT('Pre ISIC Consolidation'!$D$3:$AT$44*('Pre ISIC Consolidation'!$C$3:$C$44=$A5)),0)</f>
        <v>4.3246307710198863E-3</v>
      </c>
      <c r="G5" cm="1">
        <f t="array" ref="G5">IFERROR(SUMPRODUCT('Pre ISIC Consolidation'!$D$3:$AT$44*('Pre ISIC Consolidation'!$C$3:$C$44=$A5)*('Pre ISIC Consolidation'!$D$2:$AT$2=G$1))/SUMPRODUCT('Pre ISIC Consolidation'!$D$3:$AT$44*('Pre ISIC Consolidation'!$C$3:$C$44=$A5)),0)</f>
        <v>2.9581928131178045E-3</v>
      </c>
      <c r="H5" cm="1">
        <f t="array" ref="H5">IFERROR(SUMPRODUCT('Pre ISIC Consolidation'!$D$3:$AT$44*('Pre ISIC Consolidation'!$C$3:$C$44=$A5)*('Pre ISIC Consolidation'!$D$2:$AT$2=H$1))/SUMPRODUCT('Pre ISIC Consolidation'!$D$3:$AT$44*('Pre ISIC Consolidation'!$C$3:$C$44=$A5)),0)</f>
        <v>0</v>
      </c>
      <c r="I5" cm="1">
        <f t="array" ref="I5">IFERROR(SUMPRODUCT('Pre ISIC Consolidation'!$D$3:$AT$44*('Pre ISIC Consolidation'!$C$3:$C$44=$A5)*('Pre ISIC Consolidation'!$D$2:$AT$2=I$1))/SUMPRODUCT('Pre ISIC Consolidation'!$D$3:$AT$44*('Pre ISIC Consolidation'!$C$3:$C$44=$A5)),0)</f>
        <v>0</v>
      </c>
      <c r="J5" cm="1">
        <f t="array" ref="J5">IFERROR(SUMPRODUCT('Pre ISIC Consolidation'!$D$3:$AT$44*('Pre ISIC Consolidation'!$C$3:$C$44=$A5)*('Pre ISIC Consolidation'!$D$2:$AT$2=J$1))/SUMPRODUCT('Pre ISIC Consolidation'!$D$3:$AT$44*('Pre ISIC Consolidation'!$C$3:$C$44=$A5)),0)</f>
        <v>3.3724851726944995E-3</v>
      </c>
      <c r="K5" cm="1">
        <f t="array" ref="K5">IFERROR(SUMPRODUCT('Pre ISIC Consolidation'!$D$3:$AT$44*('Pre ISIC Consolidation'!$C$3:$C$44=$A5)*('Pre ISIC Consolidation'!$D$2:$AT$2=K$1))/SUMPRODUCT('Pre ISIC Consolidation'!$D$3:$AT$44*('Pre ISIC Consolidation'!$C$3:$C$44=$A5)),0)</f>
        <v>7.0516920572159553E-2</v>
      </c>
      <c r="L5" cm="1">
        <f t="array" ref="L5">IFERROR(SUMPRODUCT('Pre ISIC Consolidation'!$D$3:$AT$44*('Pre ISIC Consolidation'!$C$3:$C$44=$A5)*('Pre ISIC Consolidation'!$D$2:$AT$2=L$1))/SUMPRODUCT('Pre ISIC Consolidation'!$D$3:$AT$44*('Pre ISIC Consolidation'!$C$3:$C$44=$A5)),0)</f>
        <v>4.7679449410081808E-2</v>
      </c>
      <c r="M5" cm="1">
        <f t="array" ref="M5">IFERROR(SUMPRODUCT('Pre ISIC Consolidation'!$D$3:$AT$44*('Pre ISIC Consolidation'!$C$3:$C$44=$A5)*('Pre ISIC Consolidation'!$D$2:$AT$2=M$1))/SUMPRODUCT('Pre ISIC Consolidation'!$D$3:$AT$44*('Pre ISIC Consolidation'!$C$3:$C$44=$A5)),0)</f>
        <v>8.0174339484482583E-3</v>
      </c>
      <c r="N5" cm="1">
        <f t="array" ref="N5">IFERROR(SUMPRODUCT('Pre ISIC Consolidation'!$D$3:$AT$44*('Pre ISIC Consolidation'!$C$3:$C$44=$A5)*('Pre ISIC Consolidation'!$D$2:$AT$2=N$1))/SUMPRODUCT('Pre ISIC Consolidation'!$D$3:$AT$44*('Pre ISIC Consolidation'!$C$3:$C$44=$A5)),0)</f>
        <v>9.7395045935573911E-4</v>
      </c>
      <c r="O5" cm="1">
        <f t="array" ref="O5">IFERROR(SUMPRODUCT('Pre ISIC Consolidation'!$D$3:$AT$44*('Pre ISIC Consolidation'!$C$3:$C$44=$A5)*('Pre ISIC Consolidation'!$D$2:$AT$2=O$1))/SUMPRODUCT('Pre ISIC Consolidation'!$D$3:$AT$44*('Pre ISIC Consolidation'!$C$3:$C$44=$A5)),0)</f>
        <v>8.3140028138893263E-2</v>
      </c>
      <c r="P5" cm="1">
        <f t="array" ref="P5">IFERROR(SUMPRODUCT('Pre ISIC Consolidation'!$D$3:$AT$44*('Pre ISIC Consolidation'!$C$3:$C$44=$A5)*('Pre ISIC Consolidation'!$D$2:$AT$2=P$1))/SUMPRODUCT('Pre ISIC Consolidation'!$D$3:$AT$44*('Pre ISIC Consolidation'!$C$3:$C$44=$A5)),0)</f>
        <v>4.0776997096599245E-2</v>
      </c>
      <c r="Q5" cm="1">
        <f t="array" ref="Q5">IFERROR(SUMPRODUCT('Pre ISIC Consolidation'!$D$3:$AT$44*('Pre ISIC Consolidation'!$C$3:$C$44=$A5)*('Pre ISIC Consolidation'!$D$2:$AT$2=Q$1))/SUMPRODUCT('Pre ISIC Consolidation'!$D$3:$AT$44*('Pre ISIC Consolidation'!$C$3:$C$44=$A5)),0)</f>
        <v>0.49142342132806138</v>
      </c>
      <c r="R5" cm="1">
        <f t="array" ref="R5">IFERROR(SUMPRODUCT('Pre ISIC Consolidation'!$D$3:$AT$44*('Pre ISIC Consolidation'!$C$3:$C$44=$A5)*('Pre ISIC Consolidation'!$D$2:$AT$2=R$1))/SUMPRODUCT('Pre ISIC Consolidation'!$D$3:$AT$44*('Pre ISIC Consolidation'!$C$3:$C$44=$A5)),0)</f>
        <v>0</v>
      </c>
      <c r="S5" cm="1">
        <f t="array" ref="S5">IFERROR(SUMPRODUCT('Pre ISIC Consolidation'!$D$3:$AT$44*('Pre ISIC Consolidation'!$C$3:$C$44=$A5)*('Pre ISIC Consolidation'!$D$2:$AT$2=S$1))/SUMPRODUCT('Pre ISIC Consolidation'!$D$3:$AT$44*('Pre ISIC Consolidation'!$C$3:$C$44=$A5)),0)</f>
        <v>0</v>
      </c>
      <c r="T5" cm="1">
        <f t="array" ref="T5">IFERROR(SUMPRODUCT('Pre ISIC Consolidation'!$D$3:$AT$44*('Pre ISIC Consolidation'!$C$3:$C$44=$A5)*('Pre ISIC Consolidation'!$D$2:$AT$2=T$1))/SUMPRODUCT('Pre ISIC Consolidation'!$D$3:$AT$44*('Pre ISIC Consolidation'!$C$3:$C$44=$A5)),0)</f>
        <v>0</v>
      </c>
      <c r="U5" cm="1">
        <f t="array" ref="U5">IFERROR(SUMPRODUCT('Pre ISIC Consolidation'!$D$3:$AT$44*('Pre ISIC Consolidation'!$C$3:$C$44=$A5)*('Pre ISIC Consolidation'!$D$2:$AT$2=U$1))/SUMPRODUCT('Pre ISIC Consolidation'!$D$3:$AT$44*('Pre ISIC Consolidation'!$C$3:$C$44=$A5)),0)</f>
        <v>0</v>
      </c>
      <c r="V5" cm="1">
        <f t="array" ref="V5">IFERROR(SUMPRODUCT('Pre ISIC Consolidation'!$D$3:$AT$44*('Pre ISIC Consolidation'!$C$3:$C$44=$A5)*('Pre ISIC Consolidation'!$D$2:$AT$2=V$1))/SUMPRODUCT('Pre ISIC Consolidation'!$D$3:$AT$44*('Pre ISIC Consolidation'!$C$3:$C$44=$A5)),0)</f>
        <v>0</v>
      </c>
      <c r="W5" cm="1">
        <f t="array" ref="W5">IFERROR(SUMPRODUCT('Pre ISIC Consolidation'!$D$3:$AT$44*('Pre ISIC Consolidation'!$C$3:$C$44=$A5)*('Pre ISIC Consolidation'!$D$2:$AT$2=W$1))/SUMPRODUCT('Pre ISIC Consolidation'!$D$3:$AT$44*('Pre ISIC Consolidation'!$C$3:$C$44=$A5)),0)</f>
        <v>4.004826142574718E-3</v>
      </c>
      <c r="X5" cm="1">
        <f t="array" ref="X5">IFERROR(SUMPRODUCT('Pre ISIC Consolidation'!$D$3:$AT$44*('Pre ISIC Consolidation'!$C$3:$C$44=$A5)*('Pre ISIC Consolidation'!$D$2:$AT$2=X$1))/SUMPRODUCT('Pre ISIC Consolidation'!$D$3:$AT$44*('Pre ISIC Consolidation'!$C$3:$C$44=$A5)),0)</f>
        <v>0</v>
      </c>
      <c r="Y5" cm="1">
        <f t="array" ref="Y5">IFERROR(SUMPRODUCT('Pre ISIC Consolidation'!$D$3:$AT$44*('Pre ISIC Consolidation'!$C$3:$C$44=$A5)*('Pre ISIC Consolidation'!$D$2:$AT$2=Y$1))/SUMPRODUCT('Pre ISIC Consolidation'!$D$3:$AT$44*('Pre ISIC Consolidation'!$C$3:$C$44=$A5)),0)</f>
        <v>3.9423188742877077E-2</v>
      </c>
      <c r="Z5" cm="1">
        <f t="array" ref="Z5">IFERROR(SUMPRODUCT('Pre ISIC Consolidation'!$D$3:$AT$44*('Pre ISIC Consolidation'!$C$3:$C$44=$A5)*('Pre ISIC Consolidation'!$D$2:$AT$2=Z$1))/SUMPRODUCT('Pre ISIC Consolidation'!$D$3:$AT$44*('Pre ISIC Consolidation'!$C$3:$C$44=$A5)),0)</f>
        <v>0</v>
      </c>
      <c r="AA5" cm="1">
        <f t="array" ref="AA5">IFERROR(SUMPRODUCT('Pre ISIC Consolidation'!$D$3:$AT$44*('Pre ISIC Consolidation'!$C$3:$C$44=$A5)*('Pre ISIC Consolidation'!$D$2:$AT$2=AA$1))/SUMPRODUCT('Pre ISIC Consolidation'!$D$3:$AT$44*('Pre ISIC Consolidation'!$C$3:$C$44=$A5)),0)</f>
        <v>0</v>
      </c>
      <c r="AB5" cm="1">
        <f t="array" ref="AB5">IFERROR(SUMPRODUCT('Pre ISIC Consolidation'!$D$3:$AT$44*('Pre ISIC Consolidation'!$C$3:$C$44=$A5)*('Pre ISIC Consolidation'!$D$2:$AT$2=AB$1))/SUMPRODUCT('Pre ISIC Consolidation'!$D$3:$AT$44*('Pre ISIC Consolidation'!$C$3:$C$44=$A5)),0)</f>
        <v>0</v>
      </c>
      <c r="AC5" cm="1">
        <f t="array" ref="AC5">IFERROR(SUMPRODUCT('Pre ISIC Consolidation'!$D$3:$AT$44*('Pre ISIC Consolidation'!$C$3:$C$44=$A5)*('Pre ISIC Consolidation'!$D$2:$AT$2=AC$1))/SUMPRODUCT('Pre ISIC Consolidation'!$D$3:$AT$44*('Pre ISIC Consolidation'!$C$3:$C$44=$A5)),0)</f>
        <v>0.13122165368066055</v>
      </c>
      <c r="AD5" cm="1">
        <f t="array" ref="AD5">IFERROR(SUMPRODUCT('Pre ISIC Consolidation'!$D$3:$AT$44*('Pre ISIC Consolidation'!$C$3:$C$44=$A5)*('Pre ISIC Consolidation'!$D$2:$AT$2=AD$1))/SUMPRODUCT('Pre ISIC Consolidation'!$D$3:$AT$44*('Pre ISIC Consolidation'!$C$3:$C$44=$A5)),0)</f>
        <v>3.4524363298057913E-3</v>
      </c>
      <c r="AE5" cm="1">
        <f t="array" ref="AE5">IFERROR(SUMPRODUCT('Pre ISIC Consolidation'!$D$3:$AT$44*('Pre ISIC Consolidation'!$C$3:$C$44=$A5)*('Pre ISIC Consolidation'!$D$2:$AT$2=AE$1))/SUMPRODUCT('Pre ISIC Consolidation'!$D$3:$AT$44*('Pre ISIC Consolidation'!$C$3:$C$44=$A5)),0)</f>
        <v>4.5426793813234095E-3</v>
      </c>
      <c r="AF5" cm="1">
        <f t="array" ref="AF5">IFERROR(SUMPRODUCT('Pre ISIC Consolidation'!$D$3:$AT$44*('Pre ISIC Consolidation'!$C$3:$C$44=$A5)*('Pre ISIC Consolidation'!$D$2:$AT$2=AF$1))/SUMPRODUCT('Pre ISIC Consolidation'!$D$3:$AT$44*('Pre ISIC Consolidation'!$C$3:$C$44=$A5)),0)</f>
        <v>3.3434120246540294E-4</v>
      </c>
      <c r="AG5" cm="1">
        <f t="array" ref="AG5">IFERROR(SUMPRODUCT('Pre ISIC Consolidation'!$D$3:$AT$44*('Pre ISIC Consolidation'!$C$3:$C$44=$A5)*('Pre ISIC Consolidation'!$D$2:$AT$2=AG$1))/SUMPRODUCT('Pre ISIC Consolidation'!$D$3:$AT$44*('Pre ISIC Consolidation'!$C$3:$C$44=$A5)),0)</f>
        <v>3.6341435050587281E-5</v>
      </c>
      <c r="AH5" cm="1">
        <f t="array" ref="AH5">IFERROR(SUMPRODUCT('Pre ISIC Consolidation'!$D$3:$AT$44*('Pre ISIC Consolidation'!$C$3:$C$44=$A5)*('Pre ISIC Consolidation'!$D$2:$AT$2=AH$1))/SUMPRODUCT('Pre ISIC Consolidation'!$D$3:$AT$44*('Pre ISIC Consolidation'!$C$3:$C$44=$A5)),0)</f>
        <v>3.6341435050587281E-5</v>
      </c>
      <c r="AI5" cm="1">
        <f t="array" ref="AI5">IFERROR(SUMPRODUCT('Pre ISIC Consolidation'!$D$3:$AT$44*('Pre ISIC Consolidation'!$C$3:$C$44=$A5)*('Pre ISIC Consolidation'!$D$2:$AT$2=AI$1))/SUMPRODUCT('Pre ISIC Consolidation'!$D$3:$AT$44*('Pre ISIC Consolidation'!$C$3:$C$44=$A5)),0)</f>
        <v>7.268287010117456E-6</v>
      </c>
      <c r="AJ5" cm="1">
        <f t="array" ref="AJ5">IFERROR(SUMPRODUCT('Pre ISIC Consolidation'!$D$3:$AT$44*('Pre ISIC Consolidation'!$C$3:$C$44=$A5)*('Pre ISIC Consolidation'!$D$2:$AT$2=AJ$1))/SUMPRODUCT('Pre ISIC Consolidation'!$D$3:$AT$44*('Pre ISIC Consolidation'!$C$3:$C$44=$A5)),0)</f>
        <v>2.1804861030352368E-4</v>
      </c>
      <c r="AK5" cm="1">
        <f t="array" ref="AK5">IFERROR(SUMPRODUCT('Pre ISIC Consolidation'!$D$3:$AT$44*('Pre ISIC Consolidation'!$C$3:$C$44=$A5)*('Pre ISIC Consolidation'!$D$2:$AT$2=AK$1))/SUMPRODUCT('Pre ISIC Consolidation'!$D$3:$AT$44*('Pre ISIC Consolidation'!$C$3:$C$44=$A5)),0)</f>
        <v>5.9672636353064312E-3</v>
      </c>
      <c r="AL5" cm="1">
        <f t="array" ref="AL5">IFERROR(SUMPRODUCT('Pre ISIC Consolidation'!$D$3:$AT$44*('Pre ISIC Consolidation'!$C$3:$C$44=$A5)*('Pre ISIC Consolidation'!$D$2:$AT$2=AL$1))/SUMPRODUCT('Pre ISIC Consolidation'!$D$3:$AT$44*('Pre ISIC Consolidation'!$C$3:$C$44=$A5)),0)</f>
        <v>1.0102918944063263E-3</v>
      </c>
      <c r="AM5" cm="1">
        <f t="array" ref="AM5">IFERROR(SUMPRODUCT('Pre ISIC Consolidation'!$D$3:$AT$44*('Pre ISIC Consolidation'!$C$3:$C$44=$A5)*('Pre ISIC Consolidation'!$D$2:$AT$2=AM$1))/SUMPRODUCT('Pre ISIC Consolidation'!$D$3:$AT$44*('Pre ISIC Consolidation'!$C$3:$C$44=$A5)),0)</f>
        <v>5.531166414699383E-3</v>
      </c>
      <c r="AN5" cm="1">
        <f t="array" ref="AN5">IFERROR(SUMPRODUCT('Pre ISIC Consolidation'!$D$3:$AT$44*('Pre ISIC Consolidation'!$C$3:$C$44=$A5)*('Pre ISIC Consolidation'!$D$2:$AT$2=AN$1))/SUMPRODUCT('Pre ISIC Consolidation'!$D$3:$AT$44*('Pre ISIC Consolidation'!$C$3:$C$44=$A5)),0)</f>
        <v>2.1804861030352368E-4</v>
      </c>
      <c r="AO5" cm="1">
        <f t="array" ref="AO5">IFERROR(SUMPRODUCT('Pre ISIC Consolidation'!$D$3:$AT$44*('Pre ISIC Consolidation'!$C$3:$C$44=$A5)*('Pre ISIC Consolidation'!$D$2:$AT$2=AO$1))/SUMPRODUCT('Pre ISIC Consolidation'!$D$3:$AT$44*('Pre ISIC Consolidation'!$C$3:$C$44=$A5)),0)</f>
        <v>1.5263402721246656E-4</v>
      </c>
      <c r="AP5" cm="1">
        <f t="array" ref="AP5">IFERROR(SUMPRODUCT('Pre ISIC Consolidation'!$D$3:$AT$44*('Pre ISIC Consolidation'!$C$3:$C$44=$A5)*('Pre ISIC Consolidation'!$D$2:$AT$2=AP$1))/SUMPRODUCT('Pre ISIC Consolidation'!$D$3:$AT$44*('Pre ISIC Consolidation'!$C$3:$C$44=$A5)),0)</f>
        <v>5.669263867891615E-4</v>
      </c>
      <c r="AQ5" cm="1">
        <f t="array" ref="AQ5">IFERROR(SUMPRODUCT('Pre ISIC Consolidation'!$D$3:$AT$44*('Pre ISIC Consolidation'!$C$3:$C$44=$A5)*('Pre ISIC Consolidation'!$D$2:$AT$2=AQ$1))/SUMPRODUCT('Pre ISIC Consolidation'!$D$3:$AT$44*('Pre ISIC Consolidation'!$C$3:$C$44=$A5)),0)</f>
        <v>0</v>
      </c>
    </row>
    <row r="6" spans="1:43">
      <c r="A6" t="s">
        <v>573</v>
      </c>
      <c r="B6" cm="1">
        <f t="array" ref="B6">IFERROR(SUMPRODUCT('Pre ISIC Consolidation'!$D$3:$AT$44*('Pre ISIC Consolidation'!$C$3:$C$44=$A6)*('Pre ISIC Consolidation'!$D$2:$AT$2=B$1))/SUMPRODUCT('Pre ISIC Consolidation'!$D$3:$AT$44*('Pre ISIC Consolidation'!$C$3:$C$44=$A6)),0)</f>
        <v>0.12696999645419499</v>
      </c>
      <c r="C6" cm="1">
        <f t="array" ref="C6">IFERROR(SUMPRODUCT('Pre ISIC Consolidation'!$D$3:$AT$44*('Pre ISIC Consolidation'!$C$3:$C$44=$A6)*('Pre ISIC Consolidation'!$D$2:$AT$2=C$1))/SUMPRODUCT('Pre ISIC Consolidation'!$D$3:$AT$44*('Pre ISIC Consolidation'!$C$3:$C$44=$A6)),0)</f>
        <v>2.489607773611666E-4</v>
      </c>
      <c r="D6" cm="1">
        <f t="array" ref="D6">IFERROR(SUMPRODUCT('Pre ISIC Consolidation'!$D$3:$AT$44*('Pre ISIC Consolidation'!$C$3:$C$44=$A6)*('Pre ISIC Consolidation'!$D$2:$AT$2=D$1))/SUMPRODUCT('Pre ISIC Consolidation'!$D$3:$AT$44*('Pre ISIC Consolidation'!$C$3:$C$44=$A6)),0)</f>
        <v>0</v>
      </c>
      <c r="E6" cm="1">
        <f t="array" ref="E6">IFERROR(SUMPRODUCT('Pre ISIC Consolidation'!$D$3:$AT$44*('Pre ISIC Consolidation'!$C$3:$C$44=$A6)*('Pre ISIC Consolidation'!$D$2:$AT$2=E$1))/SUMPRODUCT('Pre ISIC Consolidation'!$D$3:$AT$44*('Pre ISIC Consolidation'!$C$3:$C$44=$A6)),0)</f>
        <v>4.6397235780944694E-4</v>
      </c>
      <c r="F6" cm="1">
        <f t="array" ref="F6">IFERROR(SUMPRODUCT('Pre ISIC Consolidation'!$D$3:$AT$44*('Pre ISIC Consolidation'!$C$3:$C$44=$A6)*('Pre ISIC Consolidation'!$D$2:$AT$2=F$1))/SUMPRODUCT('Pre ISIC Consolidation'!$D$3:$AT$44*('Pre ISIC Consolidation'!$C$3:$C$44=$A6)),0)</f>
        <v>2.7536570829341157E-4</v>
      </c>
      <c r="G6" cm="1">
        <f t="array" ref="G6">IFERROR(SUMPRODUCT('Pre ISIC Consolidation'!$D$3:$AT$44*('Pre ISIC Consolidation'!$C$3:$C$44=$A6)*('Pre ISIC Consolidation'!$D$2:$AT$2=G$1))/SUMPRODUCT('Pre ISIC Consolidation'!$D$3:$AT$44*('Pre ISIC Consolidation'!$C$3:$C$44=$A6)),0)</f>
        <v>0.54163680394715996</v>
      </c>
      <c r="H6" cm="1">
        <f t="array" ref="H6">IFERROR(SUMPRODUCT('Pre ISIC Consolidation'!$D$3:$AT$44*('Pre ISIC Consolidation'!$C$3:$C$44=$A6)*('Pre ISIC Consolidation'!$D$2:$AT$2=H$1))/SUMPRODUCT('Pre ISIC Consolidation'!$D$3:$AT$44*('Pre ISIC Consolidation'!$C$3:$C$44=$A6)),0)</f>
        <v>0</v>
      </c>
      <c r="I6" cm="1">
        <f t="array" ref="I6">IFERROR(SUMPRODUCT('Pre ISIC Consolidation'!$D$3:$AT$44*('Pre ISIC Consolidation'!$C$3:$C$44=$A6)*('Pre ISIC Consolidation'!$D$2:$AT$2=I$1))/SUMPRODUCT('Pre ISIC Consolidation'!$D$3:$AT$44*('Pre ISIC Consolidation'!$C$3:$C$44=$A6)),0)</f>
        <v>0</v>
      </c>
      <c r="J6" cm="1">
        <f t="array" ref="J6">IFERROR(SUMPRODUCT('Pre ISIC Consolidation'!$D$3:$AT$44*('Pre ISIC Consolidation'!$C$3:$C$44=$A6)*('Pre ISIC Consolidation'!$D$2:$AT$2=J$1))/SUMPRODUCT('Pre ISIC Consolidation'!$D$3:$AT$44*('Pre ISIC Consolidation'!$C$3:$C$44=$A6)),0)</f>
        <v>4.0248659006721938E-3</v>
      </c>
      <c r="K6" cm="1">
        <f t="array" ref="K6">IFERROR(SUMPRODUCT('Pre ISIC Consolidation'!$D$3:$AT$44*('Pre ISIC Consolidation'!$C$3:$C$44=$A6)*('Pre ISIC Consolidation'!$D$2:$AT$2=K$1))/SUMPRODUCT('Pre ISIC Consolidation'!$D$3:$AT$44*('Pre ISIC Consolidation'!$C$3:$C$44=$A6)),0)</f>
        <v>3.9946888367496285E-3</v>
      </c>
      <c r="L6" cm="1">
        <f t="array" ref="L6">IFERROR(SUMPRODUCT('Pre ISIC Consolidation'!$D$3:$AT$44*('Pre ISIC Consolidation'!$C$3:$C$44=$A6)*('Pre ISIC Consolidation'!$D$2:$AT$2=L$1))/SUMPRODUCT('Pre ISIC Consolidation'!$D$3:$AT$44*('Pre ISIC Consolidation'!$C$3:$C$44=$A6)),0)</f>
        <v>3.6064297022299754E-2</v>
      </c>
      <c r="M6" cm="1">
        <f t="array" ref="M6">IFERROR(SUMPRODUCT('Pre ISIC Consolidation'!$D$3:$AT$44*('Pre ISIC Consolidation'!$C$3:$C$44=$A6)*('Pre ISIC Consolidation'!$D$2:$AT$2=M$1))/SUMPRODUCT('Pre ISIC Consolidation'!$D$3:$AT$44*('Pre ISIC Consolidation'!$C$3:$C$44=$A6)),0)</f>
        <v>6.0855170115438218E-3</v>
      </c>
      <c r="N6" cm="1">
        <f t="array" ref="N6">IFERROR(SUMPRODUCT('Pre ISIC Consolidation'!$D$3:$AT$44*('Pre ISIC Consolidation'!$C$3:$C$44=$A6)*('Pre ISIC Consolidation'!$D$2:$AT$2=N$1))/SUMPRODUCT('Pre ISIC Consolidation'!$D$3:$AT$44*('Pre ISIC Consolidation'!$C$3:$C$44=$A6)),0)</f>
        <v>3.9041576449819313E-3</v>
      </c>
      <c r="O6" cm="1">
        <f t="array" ref="O6">IFERROR(SUMPRODUCT('Pre ISIC Consolidation'!$D$3:$AT$44*('Pre ISIC Consolidation'!$C$3:$C$44=$A6)*('Pre ISIC Consolidation'!$D$2:$AT$2=O$1))/SUMPRODUCT('Pre ISIC Consolidation'!$D$3:$AT$44*('Pre ISIC Consolidation'!$C$3:$C$44=$A6)),0)</f>
        <v>1.278582982726118E-3</v>
      </c>
      <c r="P6" cm="1">
        <f t="array" ref="P6">IFERROR(SUMPRODUCT('Pre ISIC Consolidation'!$D$3:$AT$44*('Pre ISIC Consolidation'!$C$3:$C$44=$A6)*('Pre ISIC Consolidation'!$D$2:$AT$2=P$1))/SUMPRODUCT('Pre ISIC Consolidation'!$D$3:$AT$44*('Pre ISIC Consolidation'!$C$3:$C$44=$A6)),0)</f>
        <v>6.2634417738583847E-4</v>
      </c>
      <c r="Q6" cm="1">
        <f t="array" ref="Q6">IFERROR(SUMPRODUCT('Pre ISIC Consolidation'!$D$3:$AT$44*('Pre ISIC Consolidation'!$C$3:$C$44=$A6)*('Pre ISIC Consolidation'!$D$2:$AT$2=Q$1))/SUMPRODUCT('Pre ISIC Consolidation'!$D$3:$AT$44*('Pre ISIC Consolidation'!$C$3:$C$44=$A6)),0)</f>
        <v>1.8294845003055428E-3</v>
      </c>
      <c r="R6" cm="1">
        <f t="array" ref="R6">IFERROR(SUMPRODUCT('Pre ISIC Consolidation'!$D$3:$AT$44*('Pre ISIC Consolidation'!$C$3:$C$44=$A6)*('Pre ISIC Consolidation'!$D$2:$AT$2=R$1))/SUMPRODUCT('Pre ISIC Consolidation'!$D$3:$AT$44*('Pre ISIC Consolidation'!$C$3:$C$44=$A6)),0)</f>
        <v>0</v>
      </c>
      <c r="S6" cm="1">
        <f t="array" ref="S6">IFERROR(SUMPRODUCT('Pre ISIC Consolidation'!$D$3:$AT$44*('Pre ISIC Consolidation'!$C$3:$C$44=$A6)*('Pre ISIC Consolidation'!$D$2:$AT$2=S$1))/SUMPRODUCT('Pre ISIC Consolidation'!$D$3:$AT$44*('Pre ISIC Consolidation'!$C$3:$C$44=$A6)),0)</f>
        <v>0</v>
      </c>
      <c r="T6" cm="1">
        <f t="array" ref="T6">IFERROR(SUMPRODUCT('Pre ISIC Consolidation'!$D$3:$AT$44*('Pre ISIC Consolidation'!$C$3:$C$44=$A6)*('Pre ISIC Consolidation'!$D$2:$AT$2=T$1))/SUMPRODUCT('Pre ISIC Consolidation'!$D$3:$AT$44*('Pre ISIC Consolidation'!$C$3:$C$44=$A6)),0)</f>
        <v>0</v>
      </c>
      <c r="U6" cm="1">
        <f t="array" ref="U6">IFERROR(SUMPRODUCT('Pre ISIC Consolidation'!$D$3:$AT$44*('Pre ISIC Consolidation'!$C$3:$C$44=$A6)*('Pre ISIC Consolidation'!$D$2:$AT$2=U$1))/SUMPRODUCT('Pre ISIC Consolidation'!$D$3:$AT$44*('Pre ISIC Consolidation'!$C$3:$C$44=$A6)),0)</f>
        <v>0</v>
      </c>
      <c r="V6" cm="1">
        <f t="array" ref="V6">IFERROR(SUMPRODUCT('Pre ISIC Consolidation'!$D$3:$AT$44*('Pre ISIC Consolidation'!$C$3:$C$44=$A6)*('Pre ISIC Consolidation'!$D$2:$AT$2=V$1))/SUMPRODUCT('Pre ISIC Consolidation'!$D$3:$AT$44*('Pre ISIC Consolidation'!$C$3:$C$44=$A6)),0)</f>
        <v>0</v>
      </c>
      <c r="W6" cm="1">
        <f t="array" ref="W6">IFERROR(SUMPRODUCT('Pre ISIC Consolidation'!$D$3:$AT$44*('Pre ISIC Consolidation'!$C$3:$C$44=$A6)*('Pre ISIC Consolidation'!$D$2:$AT$2=W$1))/SUMPRODUCT('Pre ISIC Consolidation'!$D$3:$AT$44*('Pre ISIC Consolidation'!$C$3:$C$44=$A6)),0)</f>
        <v>6.3484998227097498E-3</v>
      </c>
      <c r="X6" cm="1">
        <f t="array" ref="X6">IFERROR(SUMPRODUCT('Pre ISIC Consolidation'!$D$3:$AT$44*('Pre ISIC Consolidation'!$C$3:$C$44=$A6)*('Pre ISIC Consolidation'!$D$2:$AT$2=X$1))/SUMPRODUCT('Pre ISIC Consolidation'!$D$3:$AT$44*('Pre ISIC Consolidation'!$C$3:$C$44=$A6)),0)</f>
        <v>0</v>
      </c>
      <c r="Y6" cm="1">
        <f t="array" ref="Y6">IFERROR(SUMPRODUCT('Pre ISIC Consolidation'!$D$3:$AT$44*('Pre ISIC Consolidation'!$C$3:$C$44=$A6)*('Pre ISIC Consolidation'!$D$2:$AT$2=Y$1))/SUMPRODUCT('Pre ISIC Consolidation'!$D$3:$AT$44*('Pre ISIC Consolidation'!$C$3:$C$44=$A6)),0)</f>
        <v>2.4530180836055553E-2</v>
      </c>
      <c r="Z6" cm="1">
        <f t="array" ref="Z6">IFERROR(SUMPRODUCT('Pre ISIC Consolidation'!$D$3:$AT$44*('Pre ISIC Consolidation'!$C$3:$C$44=$A6)*('Pre ISIC Consolidation'!$D$2:$AT$2=Z$1))/SUMPRODUCT('Pre ISIC Consolidation'!$D$3:$AT$44*('Pre ISIC Consolidation'!$C$3:$C$44=$A6)),0)</f>
        <v>0</v>
      </c>
      <c r="AA6" cm="1">
        <f t="array" ref="AA6">IFERROR(SUMPRODUCT('Pre ISIC Consolidation'!$D$3:$AT$44*('Pre ISIC Consolidation'!$C$3:$C$44=$A6)*('Pre ISIC Consolidation'!$D$2:$AT$2=AA$1))/SUMPRODUCT('Pre ISIC Consolidation'!$D$3:$AT$44*('Pre ISIC Consolidation'!$C$3:$C$44=$A6)),0)</f>
        <v>0</v>
      </c>
      <c r="AB6" cm="1">
        <f t="array" ref="AB6">IFERROR(SUMPRODUCT('Pre ISIC Consolidation'!$D$3:$AT$44*('Pre ISIC Consolidation'!$C$3:$C$44=$A6)*('Pre ISIC Consolidation'!$D$2:$AT$2=AB$1))/SUMPRODUCT('Pre ISIC Consolidation'!$D$3:$AT$44*('Pre ISIC Consolidation'!$C$3:$C$44=$A6)),0)</f>
        <v>0</v>
      </c>
      <c r="AC6" cm="1">
        <f t="array" ref="AC6">IFERROR(SUMPRODUCT('Pre ISIC Consolidation'!$D$3:$AT$44*('Pre ISIC Consolidation'!$C$3:$C$44=$A6)*('Pre ISIC Consolidation'!$D$2:$AT$2=AC$1))/SUMPRODUCT('Pre ISIC Consolidation'!$D$3:$AT$44*('Pre ISIC Consolidation'!$C$3:$C$44=$A6)),0)</f>
        <v>6.6842196588482918E-3</v>
      </c>
      <c r="AD6" cm="1">
        <f t="array" ref="AD6">IFERROR(SUMPRODUCT('Pre ISIC Consolidation'!$D$3:$AT$44*('Pre ISIC Consolidation'!$C$3:$C$44=$A6)*('Pre ISIC Consolidation'!$D$2:$AT$2=AD$1))/SUMPRODUCT('Pre ISIC Consolidation'!$D$3:$AT$44*('Pre ISIC Consolidation'!$C$3:$C$44=$A6)),0)</f>
        <v>2.8189149836666639E-2</v>
      </c>
      <c r="AE6" cm="1">
        <f t="array" ref="AE6">IFERROR(SUMPRODUCT('Pre ISIC Consolidation'!$D$3:$AT$44*('Pre ISIC Consolidation'!$C$3:$C$44=$A6)*('Pre ISIC Consolidation'!$D$2:$AT$2=AE$1))/SUMPRODUCT('Pre ISIC Consolidation'!$D$3:$AT$44*('Pre ISIC Consolidation'!$C$3:$C$44=$A6)),0)</f>
        <v>4.0248659006721938E-3</v>
      </c>
      <c r="AF6" cm="1">
        <f t="array" ref="AF6">IFERROR(SUMPRODUCT('Pre ISIC Consolidation'!$D$3:$AT$44*('Pre ISIC Consolidation'!$C$3:$C$44=$A6)*('Pre ISIC Consolidation'!$D$2:$AT$2=AF$1))/SUMPRODUCT('Pre ISIC Consolidation'!$D$3:$AT$44*('Pre ISIC Consolidation'!$C$3:$C$44=$A6)),0)</f>
        <v>0.13139470845184117</v>
      </c>
      <c r="AG6" cm="1">
        <f t="array" ref="AG6">IFERROR(SUMPRODUCT('Pre ISIC Consolidation'!$D$3:$AT$44*('Pre ISIC Consolidation'!$C$3:$C$44=$A6)*('Pre ISIC Consolidation'!$D$2:$AT$2=AG$1))/SUMPRODUCT('Pre ISIC Consolidation'!$D$3:$AT$44*('Pre ISIC Consolidation'!$C$3:$C$44=$A6)),0)</f>
        <v>9.6566604552210096E-4</v>
      </c>
      <c r="AH6" cm="1">
        <f t="array" ref="AH6">IFERROR(SUMPRODUCT('Pre ISIC Consolidation'!$D$3:$AT$44*('Pre ISIC Consolidation'!$C$3:$C$44=$A6)*('Pre ISIC Consolidation'!$D$2:$AT$2=AH$1))/SUMPRODUCT('Pre ISIC Consolidation'!$D$3:$AT$44*('Pre ISIC Consolidation'!$C$3:$C$44=$A6)),0)</f>
        <v>3.7344116604174997E-4</v>
      </c>
      <c r="AI6" cm="1">
        <f t="array" ref="AI6">IFERROR(SUMPRODUCT('Pre ISIC Consolidation'!$D$3:$AT$44*('Pre ISIC Consolidation'!$C$3:$C$44=$A6)*('Pre ISIC Consolidation'!$D$2:$AT$2=AI$1))/SUMPRODUCT('Pre ISIC Consolidation'!$D$3:$AT$44*('Pre ISIC Consolidation'!$C$3:$C$44=$A6)),0)</f>
        <v>1.0939185671930049E-4</v>
      </c>
      <c r="AJ6" cm="1">
        <f t="array" ref="AJ6">IFERROR(SUMPRODUCT('Pre ISIC Consolidation'!$D$3:$AT$44*('Pre ISIC Consolidation'!$C$3:$C$44=$A6)*('Pre ISIC Consolidation'!$D$2:$AT$2=AJ$1))/SUMPRODUCT('Pre ISIC Consolidation'!$D$3:$AT$44*('Pre ISIC Consolidation'!$C$3:$C$44=$A6)),0)</f>
        <v>1.5767515899540554E-3</v>
      </c>
      <c r="AK6" cm="1">
        <f t="array" ref="AK6">IFERROR(SUMPRODUCT('Pre ISIC Consolidation'!$D$3:$AT$44*('Pre ISIC Consolidation'!$C$3:$C$44=$A6)*('Pre ISIC Consolidation'!$D$2:$AT$2=AK$1))/SUMPRODUCT('Pre ISIC Consolidation'!$D$3:$AT$44*('Pre ISIC Consolidation'!$C$3:$C$44=$A6)),0)</f>
        <v>1.9992304848699743E-3</v>
      </c>
      <c r="AL6" cm="1">
        <f t="array" ref="AL6">IFERROR(SUMPRODUCT('Pre ISIC Consolidation'!$D$3:$AT$44*('Pre ISIC Consolidation'!$C$3:$C$44=$A6)*('Pre ISIC Consolidation'!$D$2:$AT$2=AL$1))/SUMPRODUCT('Pre ISIC Consolidation'!$D$3:$AT$44*('Pre ISIC Consolidation'!$C$3:$C$44=$A6)),0)</f>
        <v>5.4507321710134211E-3</v>
      </c>
      <c r="AM6" cm="1">
        <f t="array" ref="AM6">IFERROR(SUMPRODUCT('Pre ISIC Consolidation'!$D$3:$AT$44*('Pre ISIC Consolidation'!$C$3:$C$44=$A6)*('Pre ISIC Consolidation'!$D$2:$AT$2=AM$1))/SUMPRODUCT('Pre ISIC Consolidation'!$D$3:$AT$44*('Pre ISIC Consolidation'!$C$3:$C$44=$A6)),0)</f>
        <v>2.6853814758093109E-2</v>
      </c>
      <c r="AN6" cm="1">
        <f t="array" ref="AN6">IFERROR(SUMPRODUCT('Pre ISIC Consolidation'!$D$3:$AT$44*('Pre ISIC Consolidation'!$C$3:$C$44=$A6)*('Pre ISIC Consolidation'!$D$2:$AT$2=AN$1))/SUMPRODUCT('Pre ISIC Consolidation'!$D$3:$AT$44*('Pre ISIC Consolidation'!$C$3:$C$44=$A6)),0)</f>
        <v>7.2651281393576808E-3</v>
      </c>
      <c r="AO6" cm="1">
        <f t="array" ref="AO6">IFERROR(SUMPRODUCT('Pre ISIC Consolidation'!$D$3:$AT$44*('Pre ISIC Consolidation'!$C$3:$C$44=$A6)*('Pre ISIC Consolidation'!$D$2:$AT$2=AO$1))/SUMPRODUCT('Pre ISIC Consolidation'!$D$3:$AT$44*('Pre ISIC Consolidation'!$C$3:$C$44=$A6)),0)</f>
        <v>1.98565080610482E-2</v>
      </c>
      <c r="AP6" cm="1">
        <f t="array" ref="AP6">IFERROR(SUMPRODUCT('Pre ISIC Consolidation'!$D$3:$AT$44*('Pre ISIC Consolidation'!$C$3:$C$44=$A6)*('Pre ISIC Consolidation'!$D$2:$AT$2=AP$1))/SUMPRODUCT('Pre ISIC Consolidation'!$D$3:$AT$44*('Pre ISIC Consolidation'!$C$3:$C$44=$A6)),0)</f>
        <v>6.9746738991029872E-3</v>
      </c>
      <c r="AQ6" cm="1">
        <f t="array" ref="AQ6">IFERROR(SUMPRODUCT('Pre ISIC Consolidation'!$D$3:$AT$44*('Pre ISIC Consolidation'!$C$3:$C$44=$A6)*('Pre ISIC Consolidation'!$D$2:$AT$2=AQ$1))/SUMPRODUCT('Pre ISIC Consolidation'!$D$3:$AT$44*('Pre ISIC Consolidation'!$C$3:$C$44=$A6)),0)</f>
        <v>0</v>
      </c>
    </row>
    <row r="7" spans="1:43">
      <c r="A7" t="s">
        <v>574</v>
      </c>
      <c r="B7" cm="1">
        <f t="array" ref="B7">IFERROR(SUMPRODUCT('Pre ISIC Consolidation'!$D$3:$AT$44*('Pre ISIC Consolidation'!$C$3:$C$44=$A7)*('Pre ISIC Consolidation'!$D$2:$AT$2=B$1))/SUMPRODUCT('Pre ISIC Consolidation'!$D$3:$AT$44*('Pre ISIC Consolidation'!$C$3:$C$44=$A7)),0)</f>
        <v>0</v>
      </c>
      <c r="C7" cm="1">
        <f t="array" ref="C7">IFERROR(SUMPRODUCT('Pre ISIC Consolidation'!$D$3:$AT$44*('Pre ISIC Consolidation'!$C$3:$C$44=$A7)*('Pre ISIC Consolidation'!$D$2:$AT$2=C$1))/SUMPRODUCT('Pre ISIC Consolidation'!$D$3:$AT$44*('Pre ISIC Consolidation'!$C$3:$C$44=$A7)),0)</f>
        <v>0</v>
      </c>
      <c r="D7" cm="1">
        <f t="array" ref="D7">IFERROR(SUMPRODUCT('Pre ISIC Consolidation'!$D$3:$AT$44*('Pre ISIC Consolidation'!$C$3:$C$44=$A7)*('Pre ISIC Consolidation'!$D$2:$AT$2=D$1))/SUMPRODUCT('Pre ISIC Consolidation'!$D$3:$AT$44*('Pre ISIC Consolidation'!$C$3:$C$44=$A7)),0)</f>
        <v>0</v>
      </c>
      <c r="E7" cm="1">
        <f t="array" ref="E7">IFERROR(SUMPRODUCT('Pre ISIC Consolidation'!$D$3:$AT$44*('Pre ISIC Consolidation'!$C$3:$C$44=$A7)*('Pre ISIC Consolidation'!$D$2:$AT$2=E$1))/SUMPRODUCT('Pre ISIC Consolidation'!$D$3:$AT$44*('Pre ISIC Consolidation'!$C$3:$C$44=$A7)),0)</f>
        <v>0</v>
      </c>
      <c r="F7" cm="1">
        <f t="array" ref="F7">IFERROR(SUMPRODUCT('Pre ISIC Consolidation'!$D$3:$AT$44*('Pre ISIC Consolidation'!$C$3:$C$44=$A7)*('Pre ISIC Consolidation'!$D$2:$AT$2=F$1))/SUMPRODUCT('Pre ISIC Consolidation'!$D$3:$AT$44*('Pre ISIC Consolidation'!$C$3:$C$44=$A7)),0)</f>
        <v>0</v>
      </c>
      <c r="G7" cm="1">
        <f t="array" ref="G7">IFERROR(SUMPRODUCT('Pre ISIC Consolidation'!$D$3:$AT$44*('Pre ISIC Consolidation'!$C$3:$C$44=$A7)*('Pre ISIC Consolidation'!$D$2:$AT$2=G$1))/SUMPRODUCT('Pre ISIC Consolidation'!$D$3:$AT$44*('Pre ISIC Consolidation'!$C$3:$C$44=$A7)),0)</f>
        <v>0</v>
      </c>
      <c r="H7" cm="1">
        <f t="array" ref="H7">IFERROR(SUMPRODUCT('Pre ISIC Consolidation'!$D$3:$AT$44*('Pre ISIC Consolidation'!$C$3:$C$44=$A7)*('Pre ISIC Consolidation'!$D$2:$AT$2=H$1))/SUMPRODUCT('Pre ISIC Consolidation'!$D$3:$AT$44*('Pre ISIC Consolidation'!$C$3:$C$44=$A7)),0)</f>
        <v>0</v>
      </c>
      <c r="I7" cm="1">
        <f t="array" ref="I7">IFERROR(SUMPRODUCT('Pre ISIC Consolidation'!$D$3:$AT$44*('Pre ISIC Consolidation'!$C$3:$C$44=$A7)*('Pre ISIC Consolidation'!$D$2:$AT$2=I$1))/SUMPRODUCT('Pre ISIC Consolidation'!$D$3:$AT$44*('Pre ISIC Consolidation'!$C$3:$C$44=$A7)),0)</f>
        <v>0</v>
      </c>
      <c r="J7" cm="1">
        <f t="array" ref="J7">IFERROR(SUMPRODUCT('Pre ISIC Consolidation'!$D$3:$AT$44*('Pre ISIC Consolidation'!$C$3:$C$44=$A7)*('Pre ISIC Consolidation'!$D$2:$AT$2=J$1))/SUMPRODUCT('Pre ISIC Consolidation'!$D$3:$AT$44*('Pre ISIC Consolidation'!$C$3:$C$44=$A7)),0)</f>
        <v>0</v>
      </c>
      <c r="K7" cm="1">
        <f t="array" ref="K7">IFERROR(SUMPRODUCT('Pre ISIC Consolidation'!$D$3:$AT$44*('Pre ISIC Consolidation'!$C$3:$C$44=$A7)*('Pre ISIC Consolidation'!$D$2:$AT$2=K$1))/SUMPRODUCT('Pre ISIC Consolidation'!$D$3:$AT$44*('Pre ISIC Consolidation'!$C$3:$C$44=$A7)),0)</f>
        <v>0</v>
      </c>
      <c r="L7" cm="1">
        <f t="array" ref="L7">IFERROR(SUMPRODUCT('Pre ISIC Consolidation'!$D$3:$AT$44*('Pre ISIC Consolidation'!$C$3:$C$44=$A7)*('Pre ISIC Consolidation'!$D$2:$AT$2=L$1))/SUMPRODUCT('Pre ISIC Consolidation'!$D$3:$AT$44*('Pre ISIC Consolidation'!$C$3:$C$44=$A7)),0)</f>
        <v>0</v>
      </c>
      <c r="M7" cm="1">
        <f t="array" ref="M7">IFERROR(SUMPRODUCT('Pre ISIC Consolidation'!$D$3:$AT$44*('Pre ISIC Consolidation'!$C$3:$C$44=$A7)*('Pre ISIC Consolidation'!$D$2:$AT$2=M$1))/SUMPRODUCT('Pre ISIC Consolidation'!$D$3:$AT$44*('Pre ISIC Consolidation'!$C$3:$C$44=$A7)),0)</f>
        <v>0</v>
      </c>
      <c r="N7" cm="1">
        <f t="array" ref="N7">IFERROR(SUMPRODUCT('Pre ISIC Consolidation'!$D$3:$AT$44*('Pre ISIC Consolidation'!$C$3:$C$44=$A7)*('Pre ISIC Consolidation'!$D$2:$AT$2=N$1))/SUMPRODUCT('Pre ISIC Consolidation'!$D$3:$AT$44*('Pre ISIC Consolidation'!$C$3:$C$44=$A7)),0)</f>
        <v>0</v>
      </c>
      <c r="O7" cm="1">
        <f t="array" ref="O7">IFERROR(SUMPRODUCT('Pre ISIC Consolidation'!$D$3:$AT$44*('Pre ISIC Consolidation'!$C$3:$C$44=$A7)*('Pre ISIC Consolidation'!$D$2:$AT$2=O$1))/SUMPRODUCT('Pre ISIC Consolidation'!$D$3:$AT$44*('Pre ISIC Consolidation'!$C$3:$C$44=$A7)),0)</f>
        <v>0</v>
      </c>
      <c r="P7" cm="1">
        <f t="array" ref="P7">IFERROR(SUMPRODUCT('Pre ISIC Consolidation'!$D$3:$AT$44*('Pre ISIC Consolidation'!$C$3:$C$44=$A7)*('Pre ISIC Consolidation'!$D$2:$AT$2=P$1))/SUMPRODUCT('Pre ISIC Consolidation'!$D$3:$AT$44*('Pre ISIC Consolidation'!$C$3:$C$44=$A7)),0)</f>
        <v>0</v>
      </c>
      <c r="Q7" cm="1">
        <f t="array" ref="Q7">IFERROR(SUMPRODUCT('Pre ISIC Consolidation'!$D$3:$AT$44*('Pre ISIC Consolidation'!$C$3:$C$44=$A7)*('Pre ISIC Consolidation'!$D$2:$AT$2=Q$1))/SUMPRODUCT('Pre ISIC Consolidation'!$D$3:$AT$44*('Pre ISIC Consolidation'!$C$3:$C$44=$A7)),0)</f>
        <v>0</v>
      </c>
      <c r="R7" cm="1">
        <f t="array" ref="R7">IFERROR(SUMPRODUCT('Pre ISIC Consolidation'!$D$3:$AT$44*('Pre ISIC Consolidation'!$C$3:$C$44=$A7)*('Pre ISIC Consolidation'!$D$2:$AT$2=R$1))/SUMPRODUCT('Pre ISIC Consolidation'!$D$3:$AT$44*('Pre ISIC Consolidation'!$C$3:$C$44=$A7)),0)</f>
        <v>0</v>
      </c>
      <c r="S7" cm="1">
        <f t="array" ref="S7">IFERROR(SUMPRODUCT('Pre ISIC Consolidation'!$D$3:$AT$44*('Pre ISIC Consolidation'!$C$3:$C$44=$A7)*('Pre ISIC Consolidation'!$D$2:$AT$2=S$1))/SUMPRODUCT('Pre ISIC Consolidation'!$D$3:$AT$44*('Pre ISIC Consolidation'!$C$3:$C$44=$A7)),0)</f>
        <v>0</v>
      </c>
      <c r="T7" cm="1">
        <f t="array" ref="T7">IFERROR(SUMPRODUCT('Pre ISIC Consolidation'!$D$3:$AT$44*('Pre ISIC Consolidation'!$C$3:$C$44=$A7)*('Pre ISIC Consolidation'!$D$2:$AT$2=T$1))/SUMPRODUCT('Pre ISIC Consolidation'!$D$3:$AT$44*('Pre ISIC Consolidation'!$C$3:$C$44=$A7)),0)</f>
        <v>0</v>
      </c>
      <c r="U7" cm="1">
        <f t="array" ref="U7">IFERROR(SUMPRODUCT('Pre ISIC Consolidation'!$D$3:$AT$44*('Pre ISIC Consolidation'!$C$3:$C$44=$A7)*('Pre ISIC Consolidation'!$D$2:$AT$2=U$1))/SUMPRODUCT('Pre ISIC Consolidation'!$D$3:$AT$44*('Pre ISIC Consolidation'!$C$3:$C$44=$A7)),0)</f>
        <v>0</v>
      </c>
      <c r="V7" cm="1">
        <f t="array" ref="V7">IFERROR(SUMPRODUCT('Pre ISIC Consolidation'!$D$3:$AT$44*('Pre ISIC Consolidation'!$C$3:$C$44=$A7)*('Pre ISIC Consolidation'!$D$2:$AT$2=V$1))/SUMPRODUCT('Pre ISIC Consolidation'!$D$3:$AT$44*('Pre ISIC Consolidation'!$C$3:$C$44=$A7)),0)</f>
        <v>0</v>
      </c>
      <c r="W7" cm="1">
        <f t="array" ref="W7">IFERROR(SUMPRODUCT('Pre ISIC Consolidation'!$D$3:$AT$44*('Pre ISIC Consolidation'!$C$3:$C$44=$A7)*('Pre ISIC Consolidation'!$D$2:$AT$2=W$1))/SUMPRODUCT('Pre ISIC Consolidation'!$D$3:$AT$44*('Pre ISIC Consolidation'!$C$3:$C$44=$A7)),0)</f>
        <v>0</v>
      </c>
      <c r="X7" cm="1">
        <f t="array" ref="X7">IFERROR(SUMPRODUCT('Pre ISIC Consolidation'!$D$3:$AT$44*('Pre ISIC Consolidation'!$C$3:$C$44=$A7)*('Pre ISIC Consolidation'!$D$2:$AT$2=X$1))/SUMPRODUCT('Pre ISIC Consolidation'!$D$3:$AT$44*('Pre ISIC Consolidation'!$C$3:$C$44=$A7)),0)</f>
        <v>0</v>
      </c>
      <c r="Y7" cm="1">
        <f t="array" ref="Y7">IFERROR(SUMPRODUCT('Pre ISIC Consolidation'!$D$3:$AT$44*('Pre ISIC Consolidation'!$C$3:$C$44=$A7)*('Pre ISIC Consolidation'!$D$2:$AT$2=Y$1))/SUMPRODUCT('Pre ISIC Consolidation'!$D$3:$AT$44*('Pre ISIC Consolidation'!$C$3:$C$44=$A7)),0)</f>
        <v>0</v>
      </c>
      <c r="Z7" cm="1">
        <f t="array" ref="Z7">IFERROR(SUMPRODUCT('Pre ISIC Consolidation'!$D$3:$AT$44*('Pre ISIC Consolidation'!$C$3:$C$44=$A7)*('Pre ISIC Consolidation'!$D$2:$AT$2=Z$1))/SUMPRODUCT('Pre ISIC Consolidation'!$D$3:$AT$44*('Pre ISIC Consolidation'!$C$3:$C$44=$A7)),0)</f>
        <v>0</v>
      </c>
      <c r="AA7" cm="1">
        <f t="array" ref="AA7">IFERROR(SUMPRODUCT('Pre ISIC Consolidation'!$D$3:$AT$44*('Pre ISIC Consolidation'!$C$3:$C$44=$A7)*('Pre ISIC Consolidation'!$D$2:$AT$2=AA$1))/SUMPRODUCT('Pre ISIC Consolidation'!$D$3:$AT$44*('Pre ISIC Consolidation'!$C$3:$C$44=$A7)),0)</f>
        <v>0</v>
      </c>
      <c r="AB7" cm="1">
        <f t="array" ref="AB7">IFERROR(SUMPRODUCT('Pre ISIC Consolidation'!$D$3:$AT$44*('Pre ISIC Consolidation'!$C$3:$C$44=$A7)*('Pre ISIC Consolidation'!$D$2:$AT$2=AB$1))/SUMPRODUCT('Pre ISIC Consolidation'!$D$3:$AT$44*('Pre ISIC Consolidation'!$C$3:$C$44=$A7)),0)</f>
        <v>0</v>
      </c>
      <c r="AC7" cm="1">
        <f t="array" ref="AC7">IFERROR(SUMPRODUCT('Pre ISIC Consolidation'!$D$3:$AT$44*('Pre ISIC Consolidation'!$C$3:$C$44=$A7)*('Pre ISIC Consolidation'!$D$2:$AT$2=AC$1))/SUMPRODUCT('Pre ISIC Consolidation'!$D$3:$AT$44*('Pre ISIC Consolidation'!$C$3:$C$44=$A7)),0)</f>
        <v>0</v>
      </c>
      <c r="AD7" cm="1">
        <f t="array" ref="AD7">IFERROR(SUMPRODUCT('Pre ISIC Consolidation'!$D$3:$AT$44*('Pre ISIC Consolidation'!$C$3:$C$44=$A7)*('Pre ISIC Consolidation'!$D$2:$AT$2=AD$1))/SUMPRODUCT('Pre ISIC Consolidation'!$D$3:$AT$44*('Pre ISIC Consolidation'!$C$3:$C$44=$A7)),0)</f>
        <v>0</v>
      </c>
      <c r="AE7" cm="1">
        <f t="array" ref="AE7">IFERROR(SUMPRODUCT('Pre ISIC Consolidation'!$D$3:$AT$44*('Pre ISIC Consolidation'!$C$3:$C$44=$A7)*('Pre ISIC Consolidation'!$D$2:$AT$2=AE$1))/SUMPRODUCT('Pre ISIC Consolidation'!$D$3:$AT$44*('Pre ISIC Consolidation'!$C$3:$C$44=$A7)),0)</f>
        <v>0</v>
      </c>
      <c r="AF7" cm="1">
        <f t="array" ref="AF7">IFERROR(SUMPRODUCT('Pre ISIC Consolidation'!$D$3:$AT$44*('Pre ISIC Consolidation'!$C$3:$C$44=$A7)*('Pre ISIC Consolidation'!$D$2:$AT$2=AF$1))/SUMPRODUCT('Pre ISIC Consolidation'!$D$3:$AT$44*('Pre ISIC Consolidation'!$C$3:$C$44=$A7)),0)</f>
        <v>0</v>
      </c>
      <c r="AG7" cm="1">
        <f t="array" ref="AG7">IFERROR(SUMPRODUCT('Pre ISIC Consolidation'!$D$3:$AT$44*('Pre ISIC Consolidation'!$C$3:$C$44=$A7)*('Pre ISIC Consolidation'!$D$2:$AT$2=AG$1))/SUMPRODUCT('Pre ISIC Consolidation'!$D$3:$AT$44*('Pre ISIC Consolidation'!$C$3:$C$44=$A7)),0)</f>
        <v>0</v>
      </c>
      <c r="AH7" cm="1">
        <f t="array" ref="AH7">IFERROR(SUMPRODUCT('Pre ISIC Consolidation'!$D$3:$AT$44*('Pre ISIC Consolidation'!$C$3:$C$44=$A7)*('Pre ISIC Consolidation'!$D$2:$AT$2=AH$1))/SUMPRODUCT('Pre ISIC Consolidation'!$D$3:$AT$44*('Pre ISIC Consolidation'!$C$3:$C$44=$A7)),0)</f>
        <v>0</v>
      </c>
      <c r="AI7" cm="1">
        <f t="array" ref="AI7">IFERROR(SUMPRODUCT('Pre ISIC Consolidation'!$D$3:$AT$44*('Pre ISIC Consolidation'!$C$3:$C$44=$A7)*('Pre ISIC Consolidation'!$D$2:$AT$2=AI$1))/SUMPRODUCT('Pre ISIC Consolidation'!$D$3:$AT$44*('Pre ISIC Consolidation'!$C$3:$C$44=$A7)),0)</f>
        <v>0</v>
      </c>
      <c r="AJ7" cm="1">
        <f t="array" ref="AJ7">IFERROR(SUMPRODUCT('Pre ISIC Consolidation'!$D$3:$AT$44*('Pre ISIC Consolidation'!$C$3:$C$44=$A7)*('Pre ISIC Consolidation'!$D$2:$AT$2=AJ$1))/SUMPRODUCT('Pre ISIC Consolidation'!$D$3:$AT$44*('Pre ISIC Consolidation'!$C$3:$C$44=$A7)),0)</f>
        <v>0</v>
      </c>
      <c r="AK7" cm="1">
        <f t="array" ref="AK7">IFERROR(SUMPRODUCT('Pre ISIC Consolidation'!$D$3:$AT$44*('Pre ISIC Consolidation'!$C$3:$C$44=$A7)*('Pre ISIC Consolidation'!$D$2:$AT$2=AK$1))/SUMPRODUCT('Pre ISIC Consolidation'!$D$3:$AT$44*('Pre ISIC Consolidation'!$C$3:$C$44=$A7)),0)</f>
        <v>0</v>
      </c>
      <c r="AL7" cm="1">
        <f t="array" ref="AL7">IFERROR(SUMPRODUCT('Pre ISIC Consolidation'!$D$3:$AT$44*('Pre ISIC Consolidation'!$C$3:$C$44=$A7)*('Pre ISIC Consolidation'!$D$2:$AT$2=AL$1))/SUMPRODUCT('Pre ISIC Consolidation'!$D$3:$AT$44*('Pre ISIC Consolidation'!$C$3:$C$44=$A7)),0)</f>
        <v>0</v>
      </c>
      <c r="AM7" cm="1">
        <f t="array" ref="AM7">IFERROR(SUMPRODUCT('Pre ISIC Consolidation'!$D$3:$AT$44*('Pre ISIC Consolidation'!$C$3:$C$44=$A7)*('Pre ISIC Consolidation'!$D$2:$AT$2=AM$1))/SUMPRODUCT('Pre ISIC Consolidation'!$D$3:$AT$44*('Pre ISIC Consolidation'!$C$3:$C$44=$A7)),0)</f>
        <v>0</v>
      </c>
      <c r="AN7" cm="1">
        <f t="array" ref="AN7">IFERROR(SUMPRODUCT('Pre ISIC Consolidation'!$D$3:$AT$44*('Pre ISIC Consolidation'!$C$3:$C$44=$A7)*('Pre ISIC Consolidation'!$D$2:$AT$2=AN$1))/SUMPRODUCT('Pre ISIC Consolidation'!$D$3:$AT$44*('Pre ISIC Consolidation'!$C$3:$C$44=$A7)),0)</f>
        <v>0</v>
      </c>
      <c r="AO7" cm="1">
        <f t="array" ref="AO7">IFERROR(SUMPRODUCT('Pre ISIC Consolidation'!$D$3:$AT$44*('Pre ISIC Consolidation'!$C$3:$C$44=$A7)*('Pre ISIC Consolidation'!$D$2:$AT$2=AO$1))/SUMPRODUCT('Pre ISIC Consolidation'!$D$3:$AT$44*('Pre ISIC Consolidation'!$C$3:$C$44=$A7)),0)</f>
        <v>0</v>
      </c>
      <c r="AP7" cm="1">
        <f t="array" ref="AP7">IFERROR(SUMPRODUCT('Pre ISIC Consolidation'!$D$3:$AT$44*('Pre ISIC Consolidation'!$C$3:$C$44=$A7)*('Pre ISIC Consolidation'!$D$2:$AT$2=AP$1))/SUMPRODUCT('Pre ISIC Consolidation'!$D$3:$AT$44*('Pre ISIC Consolidation'!$C$3:$C$44=$A7)),0)</f>
        <v>0</v>
      </c>
      <c r="AQ7" cm="1">
        <f t="array" ref="AQ7">IFERROR(SUMPRODUCT('Pre ISIC Consolidation'!$D$3:$AT$44*('Pre ISIC Consolidation'!$C$3:$C$44=$A7)*('Pre ISIC Consolidation'!$D$2:$AT$2=AQ$1))/SUMPRODUCT('Pre ISIC Consolidation'!$D$3:$AT$44*('Pre ISIC Consolidation'!$C$3:$C$44=$A7)),0)</f>
        <v>0</v>
      </c>
    </row>
    <row r="8" spans="1:43">
      <c r="A8" t="s">
        <v>575</v>
      </c>
      <c r="B8" cm="1">
        <f t="array" ref="B8">IFERROR(SUMPRODUCT('Pre ISIC Consolidation'!$D$3:$AT$44*('Pre ISIC Consolidation'!$C$3:$C$44=$A8)*('Pre ISIC Consolidation'!$D$2:$AT$2=B$1))/SUMPRODUCT('Pre ISIC Consolidation'!$D$3:$AT$44*('Pre ISIC Consolidation'!$C$3:$C$44=$A8)),0)</f>
        <v>0</v>
      </c>
      <c r="C8" cm="1">
        <f t="array" ref="C8">IFERROR(SUMPRODUCT('Pre ISIC Consolidation'!$D$3:$AT$44*('Pre ISIC Consolidation'!$C$3:$C$44=$A8)*('Pre ISIC Consolidation'!$D$2:$AT$2=C$1))/SUMPRODUCT('Pre ISIC Consolidation'!$D$3:$AT$44*('Pre ISIC Consolidation'!$C$3:$C$44=$A8)),0)</f>
        <v>0</v>
      </c>
      <c r="D8" cm="1">
        <f t="array" ref="D8">IFERROR(SUMPRODUCT('Pre ISIC Consolidation'!$D$3:$AT$44*('Pre ISIC Consolidation'!$C$3:$C$44=$A8)*('Pre ISIC Consolidation'!$D$2:$AT$2=D$1))/SUMPRODUCT('Pre ISIC Consolidation'!$D$3:$AT$44*('Pre ISIC Consolidation'!$C$3:$C$44=$A8)),0)</f>
        <v>0</v>
      </c>
      <c r="E8" cm="1">
        <f t="array" ref="E8">IFERROR(SUMPRODUCT('Pre ISIC Consolidation'!$D$3:$AT$44*('Pre ISIC Consolidation'!$C$3:$C$44=$A8)*('Pre ISIC Consolidation'!$D$2:$AT$2=E$1))/SUMPRODUCT('Pre ISIC Consolidation'!$D$3:$AT$44*('Pre ISIC Consolidation'!$C$3:$C$44=$A8)),0)</f>
        <v>0</v>
      </c>
      <c r="F8" cm="1">
        <f t="array" ref="F8">IFERROR(SUMPRODUCT('Pre ISIC Consolidation'!$D$3:$AT$44*('Pre ISIC Consolidation'!$C$3:$C$44=$A8)*('Pre ISIC Consolidation'!$D$2:$AT$2=F$1))/SUMPRODUCT('Pre ISIC Consolidation'!$D$3:$AT$44*('Pre ISIC Consolidation'!$C$3:$C$44=$A8)),0)</f>
        <v>0</v>
      </c>
      <c r="G8" cm="1">
        <f t="array" ref="G8">IFERROR(SUMPRODUCT('Pre ISIC Consolidation'!$D$3:$AT$44*('Pre ISIC Consolidation'!$C$3:$C$44=$A8)*('Pre ISIC Consolidation'!$D$2:$AT$2=G$1))/SUMPRODUCT('Pre ISIC Consolidation'!$D$3:$AT$44*('Pre ISIC Consolidation'!$C$3:$C$44=$A8)),0)</f>
        <v>0</v>
      </c>
      <c r="H8" cm="1">
        <f t="array" ref="H8">IFERROR(SUMPRODUCT('Pre ISIC Consolidation'!$D$3:$AT$44*('Pre ISIC Consolidation'!$C$3:$C$44=$A8)*('Pre ISIC Consolidation'!$D$2:$AT$2=H$1))/SUMPRODUCT('Pre ISIC Consolidation'!$D$3:$AT$44*('Pre ISIC Consolidation'!$C$3:$C$44=$A8)),0)</f>
        <v>0</v>
      </c>
      <c r="I8" cm="1">
        <f t="array" ref="I8">IFERROR(SUMPRODUCT('Pre ISIC Consolidation'!$D$3:$AT$44*('Pre ISIC Consolidation'!$C$3:$C$44=$A8)*('Pre ISIC Consolidation'!$D$2:$AT$2=I$1))/SUMPRODUCT('Pre ISIC Consolidation'!$D$3:$AT$44*('Pre ISIC Consolidation'!$C$3:$C$44=$A8)),0)</f>
        <v>0</v>
      </c>
      <c r="J8" cm="1">
        <f t="array" ref="J8">IFERROR(SUMPRODUCT('Pre ISIC Consolidation'!$D$3:$AT$44*('Pre ISIC Consolidation'!$C$3:$C$44=$A8)*('Pre ISIC Consolidation'!$D$2:$AT$2=J$1))/SUMPRODUCT('Pre ISIC Consolidation'!$D$3:$AT$44*('Pre ISIC Consolidation'!$C$3:$C$44=$A8)),0)</f>
        <v>0</v>
      </c>
      <c r="K8" cm="1">
        <f t="array" ref="K8">IFERROR(SUMPRODUCT('Pre ISIC Consolidation'!$D$3:$AT$44*('Pre ISIC Consolidation'!$C$3:$C$44=$A8)*('Pre ISIC Consolidation'!$D$2:$AT$2=K$1))/SUMPRODUCT('Pre ISIC Consolidation'!$D$3:$AT$44*('Pre ISIC Consolidation'!$C$3:$C$44=$A8)),0)</f>
        <v>0</v>
      </c>
      <c r="L8" cm="1">
        <f t="array" ref="L8">IFERROR(SUMPRODUCT('Pre ISIC Consolidation'!$D$3:$AT$44*('Pre ISIC Consolidation'!$C$3:$C$44=$A8)*('Pre ISIC Consolidation'!$D$2:$AT$2=L$1))/SUMPRODUCT('Pre ISIC Consolidation'!$D$3:$AT$44*('Pre ISIC Consolidation'!$C$3:$C$44=$A8)),0)</f>
        <v>0</v>
      </c>
      <c r="M8" cm="1">
        <f t="array" ref="M8">IFERROR(SUMPRODUCT('Pre ISIC Consolidation'!$D$3:$AT$44*('Pre ISIC Consolidation'!$C$3:$C$44=$A8)*('Pre ISIC Consolidation'!$D$2:$AT$2=M$1))/SUMPRODUCT('Pre ISIC Consolidation'!$D$3:$AT$44*('Pre ISIC Consolidation'!$C$3:$C$44=$A8)),0)</f>
        <v>0</v>
      </c>
      <c r="N8" cm="1">
        <f t="array" ref="N8">IFERROR(SUMPRODUCT('Pre ISIC Consolidation'!$D$3:$AT$44*('Pre ISIC Consolidation'!$C$3:$C$44=$A8)*('Pre ISIC Consolidation'!$D$2:$AT$2=N$1))/SUMPRODUCT('Pre ISIC Consolidation'!$D$3:$AT$44*('Pre ISIC Consolidation'!$C$3:$C$44=$A8)),0)</f>
        <v>0</v>
      </c>
      <c r="O8" cm="1">
        <f t="array" ref="O8">IFERROR(SUMPRODUCT('Pre ISIC Consolidation'!$D$3:$AT$44*('Pre ISIC Consolidation'!$C$3:$C$44=$A8)*('Pre ISIC Consolidation'!$D$2:$AT$2=O$1))/SUMPRODUCT('Pre ISIC Consolidation'!$D$3:$AT$44*('Pre ISIC Consolidation'!$C$3:$C$44=$A8)),0)</f>
        <v>0</v>
      </c>
      <c r="P8" cm="1">
        <f t="array" ref="P8">IFERROR(SUMPRODUCT('Pre ISIC Consolidation'!$D$3:$AT$44*('Pre ISIC Consolidation'!$C$3:$C$44=$A8)*('Pre ISIC Consolidation'!$D$2:$AT$2=P$1))/SUMPRODUCT('Pre ISIC Consolidation'!$D$3:$AT$44*('Pre ISIC Consolidation'!$C$3:$C$44=$A8)),0)</f>
        <v>0</v>
      </c>
      <c r="Q8" cm="1">
        <f t="array" ref="Q8">IFERROR(SUMPRODUCT('Pre ISIC Consolidation'!$D$3:$AT$44*('Pre ISIC Consolidation'!$C$3:$C$44=$A8)*('Pre ISIC Consolidation'!$D$2:$AT$2=Q$1))/SUMPRODUCT('Pre ISIC Consolidation'!$D$3:$AT$44*('Pre ISIC Consolidation'!$C$3:$C$44=$A8)),0)</f>
        <v>0</v>
      </c>
      <c r="R8" cm="1">
        <f t="array" ref="R8">IFERROR(SUMPRODUCT('Pre ISIC Consolidation'!$D$3:$AT$44*('Pre ISIC Consolidation'!$C$3:$C$44=$A8)*('Pre ISIC Consolidation'!$D$2:$AT$2=R$1))/SUMPRODUCT('Pre ISIC Consolidation'!$D$3:$AT$44*('Pre ISIC Consolidation'!$C$3:$C$44=$A8)),0)</f>
        <v>0</v>
      </c>
      <c r="S8" cm="1">
        <f t="array" ref="S8">IFERROR(SUMPRODUCT('Pre ISIC Consolidation'!$D$3:$AT$44*('Pre ISIC Consolidation'!$C$3:$C$44=$A8)*('Pre ISIC Consolidation'!$D$2:$AT$2=S$1))/SUMPRODUCT('Pre ISIC Consolidation'!$D$3:$AT$44*('Pre ISIC Consolidation'!$C$3:$C$44=$A8)),0)</f>
        <v>0</v>
      </c>
      <c r="T8" cm="1">
        <f t="array" ref="T8">IFERROR(SUMPRODUCT('Pre ISIC Consolidation'!$D$3:$AT$44*('Pre ISIC Consolidation'!$C$3:$C$44=$A8)*('Pre ISIC Consolidation'!$D$2:$AT$2=T$1))/SUMPRODUCT('Pre ISIC Consolidation'!$D$3:$AT$44*('Pre ISIC Consolidation'!$C$3:$C$44=$A8)),0)</f>
        <v>0</v>
      </c>
      <c r="U8" cm="1">
        <f t="array" ref="U8">IFERROR(SUMPRODUCT('Pre ISIC Consolidation'!$D$3:$AT$44*('Pre ISIC Consolidation'!$C$3:$C$44=$A8)*('Pre ISIC Consolidation'!$D$2:$AT$2=U$1))/SUMPRODUCT('Pre ISIC Consolidation'!$D$3:$AT$44*('Pre ISIC Consolidation'!$C$3:$C$44=$A8)),0)</f>
        <v>0</v>
      </c>
      <c r="V8" cm="1">
        <f t="array" ref="V8">IFERROR(SUMPRODUCT('Pre ISIC Consolidation'!$D$3:$AT$44*('Pre ISIC Consolidation'!$C$3:$C$44=$A8)*('Pre ISIC Consolidation'!$D$2:$AT$2=V$1))/SUMPRODUCT('Pre ISIC Consolidation'!$D$3:$AT$44*('Pre ISIC Consolidation'!$C$3:$C$44=$A8)),0)</f>
        <v>0</v>
      </c>
      <c r="W8" cm="1">
        <f t="array" ref="W8">IFERROR(SUMPRODUCT('Pre ISIC Consolidation'!$D$3:$AT$44*('Pre ISIC Consolidation'!$C$3:$C$44=$A8)*('Pre ISIC Consolidation'!$D$2:$AT$2=W$1))/SUMPRODUCT('Pre ISIC Consolidation'!$D$3:$AT$44*('Pre ISIC Consolidation'!$C$3:$C$44=$A8)),0)</f>
        <v>0</v>
      </c>
      <c r="X8" cm="1">
        <f t="array" ref="X8">IFERROR(SUMPRODUCT('Pre ISIC Consolidation'!$D$3:$AT$44*('Pre ISIC Consolidation'!$C$3:$C$44=$A8)*('Pre ISIC Consolidation'!$D$2:$AT$2=X$1))/SUMPRODUCT('Pre ISIC Consolidation'!$D$3:$AT$44*('Pre ISIC Consolidation'!$C$3:$C$44=$A8)),0)</f>
        <v>0</v>
      </c>
      <c r="Y8" cm="1">
        <f t="array" ref="Y8">IFERROR(SUMPRODUCT('Pre ISIC Consolidation'!$D$3:$AT$44*('Pre ISIC Consolidation'!$C$3:$C$44=$A8)*('Pre ISIC Consolidation'!$D$2:$AT$2=Y$1))/SUMPRODUCT('Pre ISIC Consolidation'!$D$3:$AT$44*('Pre ISIC Consolidation'!$C$3:$C$44=$A8)),0)</f>
        <v>0</v>
      </c>
      <c r="Z8" cm="1">
        <f t="array" ref="Z8">IFERROR(SUMPRODUCT('Pre ISIC Consolidation'!$D$3:$AT$44*('Pre ISIC Consolidation'!$C$3:$C$44=$A8)*('Pre ISIC Consolidation'!$D$2:$AT$2=Z$1))/SUMPRODUCT('Pre ISIC Consolidation'!$D$3:$AT$44*('Pre ISIC Consolidation'!$C$3:$C$44=$A8)),0)</f>
        <v>0</v>
      </c>
      <c r="AA8" cm="1">
        <f t="array" ref="AA8">IFERROR(SUMPRODUCT('Pre ISIC Consolidation'!$D$3:$AT$44*('Pre ISIC Consolidation'!$C$3:$C$44=$A8)*('Pre ISIC Consolidation'!$D$2:$AT$2=AA$1))/SUMPRODUCT('Pre ISIC Consolidation'!$D$3:$AT$44*('Pre ISIC Consolidation'!$C$3:$C$44=$A8)),0)</f>
        <v>0</v>
      </c>
      <c r="AB8" cm="1">
        <f t="array" ref="AB8">IFERROR(SUMPRODUCT('Pre ISIC Consolidation'!$D$3:$AT$44*('Pre ISIC Consolidation'!$C$3:$C$44=$A8)*('Pre ISIC Consolidation'!$D$2:$AT$2=AB$1))/SUMPRODUCT('Pre ISIC Consolidation'!$D$3:$AT$44*('Pre ISIC Consolidation'!$C$3:$C$44=$A8)),0)</f>
        <v>0</v>
      </c>
      <c r="AC8" cm="1">
        <f t="array" ref="AC8">IFERROR(SUMPRODUCT('Pre ISIC Consolidation'!$D$3:$AT$44*('Pre ISIC Consolidation'!$C$3:$C$44=$A8)*('Pre ISIC Consolidation'!$D$2:$AT$2=AC$1))/SUMPRODUCT('Pre ISIC Consolidation'!$D$3:$AT$44*('Pre ISIC Consolidation'!$C$3:$C$44=$A8)),0)</f>
        <v>0</v>
      </c>
      <c r="AD8" cm="1">
        <f t="array" ref="AD8">IFERROR(SUMPRODUCT('Pre ISIC Consolidation'!$D$3:$AT$44*('Pre ISIC Consolidation'!$C$3:$C$44=$A8)*('Pre ISIC Consolidation'!$D$2:$AT$2=AD$1))/SUMPRODUCT('Pre ISIC Consolidation'!$D$3:$AT$44*('Pre ISIC Consolidation'!$C$3:$C$44=$A8)),0)</f>
        <v>0</v>
      </c>
      <c r="AE8" cm="1">
        <f t="array" ref="AE8">IFERROR(SUMPRODUCT('Pre ISIC Consolidation'!$D$3:$AT$44*('Pre ISIC Consolidation'!$C$3:$C$44=$A8)*('Pre ISIC Consolidation'!$D$2:$AT$2=AE$1))/SUMPRODUCT('Pre ISIC Consolidation'!$D$3:$AT$44*('Pre ISIC Consolidation'!$C$3:$C$44=$A8)),0)</f>
        <v>0</v>
      </c>
      <c r="AF8" cm="1">
        <f t="array" ref="AF8">IFERROR(SUMPRODUCT('Pre ISIC Consolidation'!$D$3:$AT$44*('Pre ISIC Consolidation'!$C$3:$C$44=$A8)*('Pre ISIC Consolidation'!$D$2:$AT$2=AF$1))/SUMPRODUCT('Pre ISIC Consolidation'!$D$3:$AT$44*('Pre ISIC Consolidation'!$C$3:$C$44=$A8)),0)</f>
        <v>0</v>
      </c>
      <c r="AG8" cm="1">
        <f t="array" ref="AG8">IFERROR(SUMPRODUCT('Pre ISIC Consolidation'!$D$3:$AT$44*('Pre ISIC Consolidation'!$C$3:$C$44=$A8)*('Pre ISIC Consolidation'!$D$2:$AT$2=AG$1))/SUMPRODUCT('Pre ISIC Consolidation'!$D$3:$AT$44*('Pre ISIC Consolidation'!$C$3:$C$44=$A8)),0)</f>
        <v>0</v>
      </c>
      <c r="AH8" cm="1">
        <f t="array" ref="AH8">IFERROR(SUMPRODUCT('Pre ISIC Consolidation'!$D$3:$AT$44*('Pre ISIC Consolidation'!$C$3:$C$44=$A8)*('Pre ISIC Consolidation'!$D$2:$AT$2=AH$1))/SUMPRODUCT('Pre ISIC Consolidation'!$D$3:$AT$44*('Pre ISIC Consolidation'!$C$3:$C$44=$A8)),0)</f>
        <v>0</v>
      </c>
      <c r="AI8" cm="1">
        <f t="array" ref="AI8">IFERROR(SUMPRODUCT('Pre ISIC Consolidation'!$D$3:$AT$44*('Pre ISIC Consolidation'!$C$3:$C$44=$A8)*('Pre ISIC Consolidation'!$D$2:$AT$2=AI$1))/SUMPRODUCT('Pre ISIC Consolidation'!$D$3:$AT$44*('Pre ISIC Consolidation'!$C$3:$C$44=$A8)),0)</f>
        <v>0</v>
      </c>
      <c r="AJ8" cm="1">
        <f t="array" ref="AJ8">IFERROR(SUMPRODUCT('Pre ISIC Consolidation'!$D$3:$AT$44*('Pre ISIC Consolidation'!$C$3:$C$44=$A8)*('Pre ISIC Consolidation'!$D$2:$AT$2=AJ$1))/SUMPRODUCT('Pre ISIC Consolidation'!$D$3:$AT$44*('Pre ISIC Consolidation'!$C$3:$C$44=$A8)),0)</f>
        <v>0</v>
      </c>
      <c r="AK8" cm="1">
        <f t="array" ref="AK8">IFERROR(SUMPRODUCT('Pre ISIC Consolidation'!$D$3:$AT$44*('Pre ISIC Consolidation'!$C$3:$C$44=$A8)*('Pre ISIC Consolidation'!$D$2:$AT$2=AK$1))/SUMPRODUCT('Pre ISIC Consolidation'!$D$3:$AT$44*('Pre ISIC Consolidation'!$C$3:$C$44=$A8)),0)</f>
        <v>0</v>
      </c>
      <c r="AL8" cm="1">
        <f t="array" ref="AL8">IFERROR(SUMPRODUCT('Pre ISIC Consolidation'!$D$3:$AT$44*('Pre ISIC Consolidation'!$C$3:$C$44=$A8)*('Pre ISIC Consolidation'!$D$2:$AT$2=AL$1))/SUMPRODUCT('Pre ISIC Consolidation'!$D$3:$AT$44*('Pre ISIC Consolidation'!$C$3:$C$44=$A8)),0)</f>
        <v>0</v>
      </c>
      <c r="AM8" cm="1">
        <f t="array" ref="AM8">IFERROR(SUMPRODUCT('Pre ISIC Consolidation'!$D$3:$AT$44*('Pre ISIC Consolidation'!$C$3:$C$44=$A8)*('Pre ISIC Consolidation'!$D$2:$AT$2=AM$1))/SUMPRODUCT('Pre ISIC Consolidation'!$D$3:$AT$44*('Pre ISIC Consolidation'!$C$3:$C$44=$A8)),0)</f>
        <v>0</v>
      </c>
      <c r="AN8" cm="1">
        <f t="array" ref="AN8">IFERROR(SUMPRODUCT('Pre ISIC Consolidation'!$D$3:$AT$44*('Pre ISIC Consolidation'!$C$3:$C$44=$A8)*('Pre ISIC Consolidation'!$D$2:$AT$2=AN$1))/SUMPRODUCT('Pre ISIC Consolidation'!$D$3:$AT$44*('Pre ISIC Consolidation'!$C$3:$C$44=$A8)),0)</f>
        <v>0</v>
      </c>
      <c r="AO8" cm="1">
        <f t="array" ref="AO8">IFERROR(SUMPRODUCT('Pre ISIC Consolidation'!$D$3:$AT$44*('Pre ISIC Consolidation'!$C$3:$C$44=$A8)*('Pre ISIC Consolidation'!$D$2:$AT$2=AO$1))/SUMPRODUCT('Pre ISIC Consolidation'!$D$3:$AT$44*('Pre ISIC Consolidation'!$C$3:$C$44=$A8)),0)</f>
        <v>0</v>
      </c>
      <c r="AP8" cm="1">
        <f t="array" ref="AP8">IFERROR(SUMPRODUCT('Pre ISIC Consolidation'!$D$3:$AT$44*('Pre ISIC Consolidation'!$C$3:$C$44=$A8)*('Pre ISIC Consolidation'!$D$2:$AT$2=AP$1))/SUMPRODUCT('Pre ISIC Consolidation'!$D$3:$AT$44*('Pre ISIC Consolidation'!$C$3:$C$44=$A8)),0)</f>
        <v>0</v>
      </c>
      <c r="AQ8" cm="1">
        <f t="array" ref="AQ8">IFERROR(SUMPRODUCT('Pre ISIC Consolidation'!$D$3:$AT$44*('Pre ISIC Consolidation'!$C$3:$C$44=$A8)*('Pre ISIC Consolidation'!$D$2:$AT$2=AQ$1))/SUMPRODUCT('Pre ISIC Consolidation'!$D$3:$AT$44*('Pre ISIC Consolidation'!$C$3:$C$44=$A8)),0)</f>
        <v>0</v>
      </c>
    </row>
    <row r="9" spans="1:43">
      <c r="A9" t="s">
        <v>576</v>
      </c>
      <c r="B9" cm="1">
        <f t="array" ref="B9">IFERROR(SUMPRODUCT('Pre ISIC Consolidation'!$D$3:$AT$44*('Pre ISIC Consolidation'!$C$3:$C$44=$A9)*('Pre ISIC Consolidation'!$D$2:$AT$2=B$1))/SUMPRODUCT('Pre ISIC Consolidation'!$D$3:$AT$44*('Pre ISIC Consolidation'!$C$3:$C$44=$A9)),0)</f>
        <v>6.4819106300607957E-3</v>
      </c>
      <c r="C9" cm="1">
        <f t="array" ref="C9">IFERROR(SUMPRODUCT('Pre ISIC Consolidation'!$D$3:$AT$44*('Pre ISIC Consolidation'!$C$3:$C$44=$A9)*('Pre ISIC Consolidation'!$D$2:$AT$2=C$1))/SUMPRODUCT('Pre ISIC Consolidation'!$D$3:$AT$44*('Pre ISIC Consolidation'!$C$3:$C$44=$A9)),0)</f>
        <v>0</v>
      </c>
      <c r="D9" cm="1">
        <f t="array" ref="D9">IFERROR(SUMPRODUCT('Pre ISIC Consolidation'!$D$3:$AT$44*('Pre ISIC Consolidation'!$C$3:$C$44=$A9)*('Pre ISIC Consolidation'!$D$2:$AT$2=D$1))/SUMPRODUCT('Pre ISIC Consolidation'!$D$3:$AT$44*('Pre ISIC Consolidation'!$C$3:$C$44=$A9)),0)</f>
        <v>8.5880203931404863E-4</v>
      </c>
      <c r="E9" cm="1">
        <f t="array" ref="E9">IFERROR(SUMPRODUCT('Pre ISIC Consolidation'!$D$3:$AT$44*('Pre ISIC Consolidation'!$C$3:$C$44=$A9)*('Pre ISIC Consolidation'!$D$2:$AT$2=E$1))/SUMPRODUCT('Pre ISIC Consolidation'!$D$3:$AT$44*('Pre ISIC Consolidation'!$C$3:$C$44=$A9)),0)</f>
        <v>2.6990921235584388E-3</v>
      </c>
      <c r="F9" cm="1">
        <f t="array" ref="F9">IFERROR(SUMPRODUCT('Pre ISIC Consolidation'!$D$3:$AT$44*('Pre ISIC Consolidation'!$C$3:$C$44=$A9)*('Pre ISIC Consolidation'!$D$2:$AT$2=F$1))/SUMPRODUCT('Pre ISIC Consolidation'!$D$3:$AT$44*('Pre ISIC Consolidation'!$C$3:$C$44=$A9)),0)</f>
        <v>7.9064314730499714E-4</v>
      </c>
      <c r="G9" cm="1">
        <f t="array" ref="G9">IFERROR(SUMPRODUCT('Pre ISIC Consolidation'!$D$3:$AT$44*('Pre ISIC Consolidation'!$C$3:$C$44=$A9)*('Pre ISIC Consolidation'!$D$2:$AT$2=G$1))/SUMPRODUCT('Pre ISIC Consolidation'!$D$3:$AT$44*('Pre ISIC Consolidation'!$C$3:$C$44=$A9)),0)</f>
        <v>0.10980397502658194</v>
      </c>
      <c r="H9" cm="1">
        <f t="array" ref="H9">IFERROR(SUMPRODUCT('Pre ISIC Consolidation'!$D$3:$AT$44*('Pre ISIC Consolidation'!$C$3:$C$44=$A9)*('Pre ISIC Consolidation'!$D$2:$AT$2=H$1))/SUMPRODUCT('Pre ISIC Consolidation'!$D$3:$AT$44*('Pre ISIC Consolidation'!$C$3:$C$44=$A9)),0)</f>
        <v>0</v>
      </c>
      <c r="I9" cm="1">
        <f t="array" ref="I9">IFERROR(SUMPRODUCT('Pre ISIC Consolidation'!$D$3:$AT$44*('Pre ISIC Consolidation'!$C$3:$C$44=$A9)*('Pre ISIC Consolidation'!$D$2:$AT$2=I$1))/SUMPRODUCT('Pre ISIC Consolidation'!$D$3:$AT$44*('Pre ISIC Consolidation'!$C$3:$C$44=$A9)),0)</f>
        <v>0</v>
      </c>
      <c r="J9" cm="1">
        <f t="array" ref="J9">IFERROR(SUMPRODUCT('Pre ISIC Consolidation'!$D$3:$AT$44*('Pre ISIC Consolidation'!$C$3:$C$44=$A9)*('Pre ISIC Consolidation'!$D$2:$AT$2=J$1))/SUMPRODUCT('Pre ISIC Consolidation'!$D$3:$AT$44*('Pre ISIC Consolidation'!$C$3:$C$44=$A9)),0)</f>
        <v>0.29660705035578933</v>
      </c>
      <c r="K9" cm="1">
        <f t="array" ref="K9">IFERROR(SUMPRODUCT('Pre ISIC Consolidation'!$D$3:$AT$44*('Pre ISIC Consolidation'!$C$3:$C$44=$A9)*('Pre ISIC Consolidation'!$D$2:$AT$2=K$1))/SUMPRODUCT('Pre ISIC Consolidation'!$D$3:$AT$44*('Pre ISIC Consolidation'!$C$3:$C$44=$A9)),0)</f>
        <v>5.3027617983042053E-3</v>
      </c>
      <c r="L9" cm="1">
        <f t="array" ref="L9">IFERROR(SUMPRODUCT('Pre ISIC Consolidation'!$D$3:$AT$44*('Pre ISIC Consolidation'!$C$3:$C$44=$A9)*('Pre ISIC Consolidation'!$D$2:$AT$2=L$1))/SUMPRODUCT('Pre ISIC Consolidation'!$D$3:$AT$44*('Pre ISIC Consolidation'!$C$3:$C$44=$A9)),0)</f>
        <v>0</v>
      </c>
      <c r="M9" cm="1">
        <f t="array" ref="M9">IFERROR(SUMPRODUCT('Pre ISIC Consolidation'!$D$3:$AT$44*('Pre ISIC Consolidation'!$C$3:$C$44=$A9)*('Pre ISIC Consolidation'!$D$2:$AT$2=M$1))/SUMPRODUCT('Pre ISIC Consolidation'!$D$3:$AT$44*('Pre ISIC Consolidation'!$C$3:$C$44=$A9)),0)</f>
        <v>0</v>
      </c>
      <c r="N9" cm="1">
        <f t="array" ref="N9">IFERROR(SUMPRODUCT('Pre ISIC Consolidation'!$D$3:$AT$44*('Pre ISIC Consolidation'!$C$3:$C$44=$A9)*('Pre ISIC Consolidation'!$D$2:$AT$2=N$1))/SUMPRODUCT('Pre ISIC Consolidation'!$D$3:$AT$44*('Pre ISIC Consolidation'!$C$3:$C$44=$A9)),0)</f>
        <v>1.6167289184547011E-2</v>
      </c>
      <c r="O9" cm="1">
        <f t="array" ref="O9">IFERROR(SUMPRODUCT('Pre ISIC Consolidation'!$D$3:$AT$44*('Pre ISIC Consolidation'!$C$3:$C$44=$A9)*('Pre ISIC Consolidation'!$D$2:$AT$2=O$1))/SUMPRODUCT('Pre ISIC Consolidation'!$D$3:$AT$44*('Pre ISIC Consolidation'!$C$3:$C$44=$A9)),0)</f>
        <v>0</v>
      </c>
      <c r="P9" cm="1">
        <f t="array" ref="P9">IFERROR(SUMPRODUCT('Pre ISIC Consolidation'!$D$3:$AT$44*('Pre ISIC Consolidation'!$C$3:$C$44=$A9)*('Pre ISIC Consolidation'!$D$2:$AT$2=P$1))/SUMPRODUCT('Pre ISIC Consolidation'!$D$3:$AT$44*('Pre ISIC Consolidation'!$C$3:$C$44=$A9)),0)</f>
        <v>0</v>
      </c>
      <c r="Q9" cm="1">
        <f t="array" ref="Q9">IFERROR(SUMPRODUCT('Pre ISIC Consolidation'!$D$3:$AT$44*('Pre ISIC Consolidation'!$C$3:$C$44=$A9)*('Pre ISIC Consolidation'!$D$2:$AT$2=Q$1))/SUMPRODUCT('Pre ISIC Consolidation'!$D$3:$AT$44*('Pre ISIC Consolidation'!$C$3:$C$44=$A9)),0)</f>
        <v>0</v>
      </c>
      <c r="R9" cm="1">
        <f t="array" ref="R9">IFERROR(SUMPRODUCT('Pre ISIC Consolidation'!$D$3:$AT$44*('Pre ISIC Consolidation'!$C$3:$C$44=$A9)*('Pre ISIC Consolidation'!$D$2:$AT$2=R$1))/SUMPRODUCT('Pre ISIC Consolidation'!$D$3:$AT$44*('Pre ISIC Consolidation'!$C$3:$C$44=$A9)),0)</f>
        <v>4.2667466397666226E-3</v>
      </c>
      <c r="S9" cm="1">
        <f t="array" ref="S9">IFERROR(SUMPRODUCT('Pre ISIC Consolidation'!$D$3:$AT$44*('Pre ISIC Consolidation'!$C$3:$C$44=$A9)*('Pre ISIC Consolidation'!$D$2:$AT$2=S$1))/SUMPRODUCT('Pre ISIC Consolidation'!$D$3:$AT$44*('Pre ISIC Consolidation'!$C$3:$C$44=$A9)),0)</f>
        <v>0</v>
      </c>
      <c r="T9" cm="1">
        <f t="array" ref="T9">IFERROR(SUMPRODUCT('Pre ISIC Consolidation'!$D$3:$AT$44*('Pre ISIC Consolidation'!$C$3:$C$44=$A9)*('Pre ISIC Consolidation'!$D$2:$AT$2=T$1))/SUMPRODUCT('Pre ISIC Consolidation'!$D$3:$AT$44*('Pre ISIC Consolidation'!$C$3:$C$44=$A9)),0)</f>
        <v>0</v>
      </c>
      <c r="U9" cm="1">
        <f t="array" ref="U9">IFERROR(SUMPRODUCT('Pre ISIC Consolidation'!$D$3:$AT$44*('Pre ISIC Consolidation'!$C$3:$C$44=$A9)*('Pre ISIC Consolidation'!$D$2:$AT$2=U$1))/SUMPRODUCT('Pre ISIC Consolidation'!$D$3:$AT$44*('Pre ISIC Consolidation'!$C$3:$C$44=$A9)),0)</f>
        <v>0</v>
      </c>
      <c r="V9" cm="1">
        <f t="array" ref="V9">IFERROR(SUMPRODUCT('Pre ISIC Consolidation'!$D$3:$AT$44*('Pre ISIC Consolidation'!$C$3:$C$44=$A9)*('Pre ISIC Consolidation'!$D$2:$AT$2=V$1))/SUMPRODUCT('Pre ISIC Consolidation'!$D$3:$AT$44*('Pre ISIC Consolidation'!$C$3:$C$44=$A9)),0)</f>
        <v>0</v>
      </c>
      <c r="W9" cm="1">
        <f t="array" ref="W9">IFERROR(SUMPRODUCT('Pre ISIC Consolidation'!$D$3:$AT$44*('Pre ISIC Consolidation'!$C$3:$C$44=$A9)*('Pre ISIC Consolidation'!$D$2:$AT$2=W$1))/SUMPRODUCT('Pre ISIC Consolidation'!$D$3:$AT$44*('Pre ISIC Consolidation'!$C$3:$C$44=$A9)),0)</f>
        <v>4.9537882712178613E-2</v>
      </c>
      <c r="X9" cm="1">
        <f t="array" ref="X9">IFERROR(SUMPRODUCT('Pre ISIC Consolidation'!$D$3:$AT$44*('Pre ISIC Consolidation'!$C$3:$C$44=$A9)*('Pre ISIC Consolidation'!$D$2:$AT$2=X$1))/SUMPRODUCT('Pre ISIC Consolidation'!$D$3:$AT$44*('Pre ISIC Consolidation'!$C$3:$C$44=$A9)),0)</f>
        <v>0</v>
      </c>
      <c r="Y9" cm="1">
        <f t="array" ref="Y9">IFERROR(SUMPRODUCT('Pre ISIC Consolidation'!$D$3:$AT$44*('Pre ISIC Consolidation'!$C$3:$C$44=$A9)*('Pre ISIC Consolidation'!$D$2:$AT$2=Y$1))/SUMPRODUCT('Pre ISIC Consolidation'!$D$3:$AT$44*('Pre ISIC Consolidation'!$C$3:$C$44=$A9)),0)</f>
        <v>0.10847487663240543</v>
      </c>
      <c r="Z9" cm="1">
        <f t="array" ref="Z9">IFERROR(SUMPRODUCT('Pre ISIC Consolidation'!$D$3:$AT$44*('Pre ISIC Consolidation'!$C$3:$C$44=$A9)*('Pre ISIC Consolidation'!$D$2:$AT$2=Z$1))/SUMPRODUCT('Pre ISIC Consolidation'!$D$3:$AT$44*('Pre ISIC Consolidation'!$C$3:$C$44=$A9)),0)</f>
        <v>5.1219883815060447E-3</v>
      </c>
      <c r="AA9" cm="1">
        <f t="array" ref="AA9">IFERROR(SUMPRODUCT('Pre ISIC Consolidation'!$D$3:$AT$44*('Pre ISIC Consolidation'!$C$3:$C$44=$A9)*('Pre ISIC Consolidation'!$D$2:$AT$2=AA$1))/SUMPRODUCT('Pre ISIC Consolidation'!$D$3:$AT$44*('Pre ISIC Consolidation'!$C$3:$C$44=$A9)),0)</f>
        <v>2.3617957549795224E-5</v>
      </c>
      <c r="AB9" cm="1">
        <f t="array" ref="AB9">IFERROR(SUMPRODUCT('Pre ISIC Consolidation'!$D$3:$AT$44*('Pre ISIC Consolidation'!$C$3:$C$44=$A9)*('Pre ISIC Consolidation'!$D$2:$AT$2=AB$1))/SUMPRODUCT('Pre ISIC Consolidation'!$D$3:$AT$44*('Pre ISIC Consolidation'!$C$3:$C$44=$A9)),0)</f>
        <v>3.9000762754807204E-7</v>
      </c>
      <c r="AC9" cm="1">
        <f t="array" ref="AC9">IFERROR(SUMPRODUCT('Pre ISIC Consolidation'!$D$3:$AT$44*('Pre ISIC Consolidation'!$C$3:$C$44=$A9)*('Pre ISIC Consolidation'!$D$2:$AT$2=AC$1))/SUMPRODUCT('Pre ISIC Consolidation'!$D$3:$AT$44*('Pre ISIC Consolidation'!$C$3:$C$44=$A9)),0)</f>
        <v>1.8518770958859287E-2</v>
      </c>
      <c r="AD9" cm="1">
        <f t="array" ref="AD9">IFERROR(SUMPRODUCT('Pre ISIC Consolidation'!$D$3:$AT$44*('Pre ISIC Consolidation'!$C$3:$C$44=$A9)*('Pre ISIC Consolidation'!$D$2:$AT$2=AD$1))/SUMPRODUCT('Pre ISIC Consolidation'!$D$3:$AT$44*('Pre ISIC Consolidation'!$C$3:$C$44=$A9)),0)</f>
        <v>7.3066332233703193E-2</v>
      </c>
      <c r="AE9" cm="1">
        <f t="array" ref="AE9">IFERROR(SUMPRODUCT('Pre ISIC Consolidation'!$D$3:$AT$44*('Pre ISIC Consolidation'!$C$3:$C$44=$A9)*('Pre ISIC Consolidation'!$D$2:$AT$2=AE$1))/SUMPRODUCT('Pre ISIC Consolidation'!$D$3:$AT$44*('Pre ISIC Consolidation'!$C$3:$C$44=$A9)),0)</f>
        <v>2.205621745412906E-2</v>
      </c>
      <c r="AF9" cm="1">
        <f t="array" ref="AF9">IFERROR(SUMPRODUCT('Pre ISIC Consolidation'!$D$3:$AT$44*('Pre ISIC Consolidation'!$C$3:$C$44=$A9)*('Pre ISIC Consolidation'!$D$2:$AT$2=AF$1))/SUMPRODUCT('Pre ISIC Consolidation'!$D$3:$AT$44*('Pre ISIC Consolidation'!$C$3:$C$44=$A9)),0)</f>
        <v>1.9118569208538942E-2</v>
      </c>
      <c r="AG9" cm="1">
        <f t="array" ref="AG9">IFERROR(SUMPRODUCT('Pre ISIC Consolidation'!$D$3:$AT$44*('Pre ISIC Consolidation'!$C$3:$C$44=$A9)*('Pre ISIC Consolidation'!$D$2:$AT$2=AG$1))/SUMPRODUCT('Pre ISIC Consolidation'!$D$3:$AT$44*('Pre ISIC Consolidation'!$C$3:$C$44=$A9)),0)</f>
        <v>3.1782491343820704E-2</v>
      </c>
      <c r="AH9" cm="1">
        <f t="array" ref="AH9">IFERROR(SUMPRODUCT('Pre ISIC Consolidation'!$D$3:$AT$44*('Pre ISIC Consolidation'!$C$3:$C$44=$A9)*('Pre ISIC Consolidation'!$D$2:$AT$2=AH$1))/SUMPRODUCT('Pre ISIC Consolidation'!$D$3:$AT$44*('Pre ISIC Consolidation'!$C$3:$C$44=$A9)),0)</f>
        <v>6.9522069849232513E-3</v>
      </c>
      <c r="AI9" cm="1">
        <f t="array" ref="AI9">IFERROR(SUMPRODUCT('Pre ISIC Consolidation'!$D$3:$AT$44*('Pre ISIC Consolidation'!$C$3:$C$44=$A9)*('Pre ISIC Consolidation'!$D$2:$AT$2=AI$1))/SUMPRODUCT('Pre ISIC Consolidation'!$D$3:$AT$44*('Pre ISIC Consolidation'!$C$3:$C$44=$A9)),0)</f>
        <v>2.5218790043349047E-3</v>
      </c>
      <c r="AJ9" cm="1">
        <f t="array" ref="AJ9">IFERROR(SUMPRODUCT('Pre ISIC Consolidation'!$D$3:$AT$44*('Pre ISIC Consolidation'!$C$3:$C$44=$A9)*('Pre ISIC Consolidation'!$D$2:$AT$2=AJ$1))/SUMPRODUCT('Pre ISIC Consolidation'!$D$3:$AT$44*('Pre ISIC Consolidation'!$C$3:$C$44=$A9)),0)</f>
        <v>5.4397611712423986E-2</v>
      </c>
      <c r="AK9" cm="1">
        <f t="array" ref="AK9">IFERROR(SUMPRODUCT('Pre ISIC Consolidation'!$D$3:$AT$44*('Pre ISIC Consolidation'!$C$3:$C$44=$A9)*('Pre ISIC Consolidation'!$D$2:$AT$2=AK$1))/SUMPRODUCT('Pre ISIC Consolidation'!$D$3:$AT$44*('Pre ISIC Consolidation'!$C$3:$C$44=$A9)),0)</f>
        <v>1.1089451729872675E-2</v>
      </c>
      <c r="AL9" cm="1">
        <f t="array" ref="AL9">IFERROR(SUMPRODUCT('Pre ISIC Consolidation'!$D$3:$AT$44*('Pre ISIC Consolidation'!$C$3:$C$44=$A9)*('Pre ISIC Consolidation'!$D$2:$AT$2=AL$1))/SUMPRODUCT('Pre ISIC Consolidation'!$D$3:$AT$44*('Pre ISIC Consolidation'!$C$3:$C$44=$A9)),0)</f>
        <v>4.0397775293764815E-2</v>
      </c>
      <c r="AM9" cm="1">
        <f t="array" ref="AM9">IFERROR(SUMPRODUCT('Pre ISIC Consolidation'!$D$3:$AT$44*('Pre ISIC Consolidation'!$C$3:$C$44=$A9)*('Pre ISIC Consolidation'!$D$2:$AT$2=AM$1))/SUMPRODUCT('Pre ISIC Consolidation'!$D$3:$AT$44*('Pre ISIC Consolidation'!$C$3:$C$44=$A9)),0)</f>
        <v>5.447258649363395E-2</v>
      </c>
      <c r="AN9" cm="1">
        <f t="array" ref="AN9">IFERROR(SUMPRODUCT('Pre ISIC Consolidation'!$D$3:$AT$44*('Pre ISIC Consolidation'!$C$3:$C$44=$A9)*('Pre ISIC Consolidation'!$D$2:$AT$2=AN$1))/SUMPRODUCT('Pre ISIC Consolidation'!$D$3:$AT$44*('Pre ISIC Consolidation'!$C$3:$C$44=$A9)),0)</f>
        <v>2.6002617301453139E-2</v>
      </c>
      <c r="AO9" cm="1">
        <f t="array" ref="AO9">IFERROR(SUMPRODUCT('Pre ISIC Consolidation'!$D$3:$AT$44*('Pre ISIC Consolidation'!$C$3:$C$44=$A9)*('Pre ISIC Consolidation'!$D$2:$AT$2=AO$1))/SUMPRODUCT('Pre ISIC Consolidation'!$D$3:$AT$44*('Pre ISIC Consolidation'!$C$3:$C$44=$A9)),0)</f>
        <v>1.9670656233812259E-2</v>
      </c>
      <c r="AP9" cm="1">
        <f t="array" ref="AP9">IFERROR(SUMPRODUCT('Pre ISIC Consolidation'!$D$3:$AT$44*('Pre ISIC Consolidation'!$C$3:$C$44=$A9)*('Pre ISIC Consolidation'!$D$2:$AT$2=AP$1))/SUMPRODUCT('Pre ISIC Consolidation'!$D$3:$AT$44*('Pre ISIC Consolidation'!$C$3:$C$44=$A9)),0)</f>
        <v>1.3815807410234734E-2</v>
      </c>
      <c r="AQ9" cm="1">
        <f t="array" ref="AQ9">IFERROR(SUMPRODUCT('Pre ISIC Consolidation'!$D$3:$AT$44*('Pre ISIC Consolidation'!$C$3:$C$44=$A9)*('Pre ISIC Consolidation'!$D$2:$AT$2=AQ$1))/SUMPRODUCT('Pre ISIC Consolidation'!$D$3:$AT$44*('Pre ISIC Consolidation'!$C$3:$C$44=$A9)),0)</f>
        <v>0</v>
      </c>
    </row>
    <row r="10" spans="1:43">
      <c r="A10" t="s">
        <v>577</v>
      </c>
      <c r="B10" cm="1">
        <f t="array" ref="B10">IFERROR(SUMPRODUCT('Pre ISIC Consolidation'!$D$3:$AT$44*('Pre ISIC Consolidation'!$C$3:$C$44=$A10)*('Pre ISIC Consolidation'!$D$2:$AT$2=B$1))/SUMPRODUCT('Pre ISIC Consolidation'!$D$3:$AT$44*('Pre ISIC Consolidation'!$C$3:$C$44=$A10)),0)</f>
        <v>3.4526624562243702E-2</v>
      </c>
      <c r="C10" cm="1">
        <f t="array" ref="C10">IFERROR(SUMPRODUCT('Pre ISIC Consolidation'!$D$3:$AT$44*('Pre ISIC Consolidation'!$C$3:$C$44=$A10)*('Pre ISIC Consolidation'!$D$2:$AT$2=C$1))/SUMPRODUCT('Pre ISIC Consolidation'!$D$3:$AT$44*('Pre ISIC Consolidation'!$C$3:$C$44=$A10)),0)</f>
        <v>7.7025152902910378E-3</v>
      </c>
      <c r="D10" cm="1">
        <f t="array" ref="D10">IFERROR(SUMPRODUCT('Pre ISIC Consolidation'!$D$3:$AT$44*('Pre ISIC Consolidation'!$C$3:$C$44=$A10)*('Pre ISIC Consolidation'!$D$2:$AT$2=D$1))/SUMPRODUCT('Pre ISIC Consolidation'!$D$3:$AT$44*('Pre ISIC Consolidation'!$C$3:$C$44=$A10)),0)</f>
        <v>0</v>
      </c>
      <c r="E10" cm="1">
        <f t="array" ref="E10">IFERROR(SUMPRODUCT('Pre ISIC Consolidation'!$D$3:$AT$44*('Pre ISIC Consolidation'!$C$3:$C$44=$A10)*('Pre ISIC Consolidation'!$D$2:$AT$2=E$1))/SUMPRODUCT('Pre ISIC Consolidation'!$D$3:$AT$44*('Pre ISIC Consolidation'!$C$3:$C$44=$A10)),0)</f>
        <v>1.6457641154579102E-2</v>
      </c>
      <c r="F10" cm="1">
        <f t="array" ref="F10">IFERROR(SUMPRODUCT('Pre ISIC Consolidation'!$D$3:$AT$44*('Pre ISIC Consolidation'!$C$3:$C$44=$A10)*('Pre ISIC Consolidation'!$D$2:$AT$2=F$1))/SUMPRODUCT('Pre ISIC Consolidation'!$D$3:$AT$44*('Pre ISIC Consolidation'!$C$3:$C$44=$A10)),0)</f>
        <v>8.4832430383030497E-3</v>
      </c>
      <c r="G10" cm="1">
        <f t="array" ref="G10">IFERROR(SUMPRODUCT('Pre ISIC Consolidation'!$D$3:$AT$44*('Pre ISIC Consolidation'!$C$3:$C$44=$A10)*('Pre ISIC Consolidation'!$D$2:$AT$2=G$1))/SUMPRODUCT('Pre ISIC Consolidation'!$D$3:$AT$44*('Pre ISIC Consolidation'!$C$3:$C$44=$A10)),0)</f>
        <v>1.9388488131940489E-2</v>
      </c>
      <c r="H10" cm="1">
        <f t="array" ref="H10">IFERROR(SUMPRODUCT('Pre ISIC Consolidation'!$D$3:$AT$44*('Pre ISIC Consolidation'!$C$3:$C$44=$A10)*('Pre ISIC Consolidation'!$D$2:$AT$2=H$1))/SUMPRODUCT('Pre ISIC Consolidation'!$D$3:$AT$44*('Pre ISIC Consolidation'!$C$3:$C$44=$A10)),0)</f>
        <v>0</v>
      </c>
      <c r="I10" cm="1">
        <f t="array" ref="I10">IFERROR(SUMPRODUCT('Pre ISIC Consolidation'!$D$3:$AT$44*('Pre ISIC Consolidation'!$C$3:$C$44=$A10)*('Pre ISIC Consolidation'!$D$2:$AT$2=I$1))/SUMPRODUCT('Pre ISIC Consolidation'!$D$3:$AT$44*('Pre ISIC Consolidation'!$C$3:$C$44=$A10)),0)</f>
        <v>0</v>
      </c>
      <c r="J10" cm="1">
        <f t="array" ref="J10">IFERROR(SUMPRODUCT('Pre ISIC Consolidation'!$D$3:$AT$44*('Pre ISIC Consolidation'!$C$3:$C$44=$A10)*('Pre ISIC Consolidation'!$D$2:$AT$2=J$1))/SUMPRODUCT('Pre ISIC Consolidation'!$D$3:$AT$44*('Pre ISIC Consolidation'!$C$3:$C$44=$A10)),0)</f>
        <v>4.87892484061181E-3</v>
      </c>
      <c r="K10" cm="1">
        <f t="array" ref="K10">IFERROR(SUMPRODUCT('Pre ISIC Consolidation'!$D$3:$AT$44*('Pre ISIC Consolidation'!$C$3:$C$44=$A10)*('Pre ISIC Consolidation'!$D$2:$AT$2=K$1))/SUMPRODUCT('Pre ISIC Consolidation'!$D$3:$AT$44*('Pre ISIC Consolidation'!$C$3:$C$44=$A10)),0)</f>
        <v>0.1443049278138625</v>
      </c>
      <c r="L10" cm="1">
        <f t="array" ref="L10">IFERROR(SUMPRODUCT('Pre ISIC Consolidation'!$D$3:$AT$44*('Pre ISIC Consolidation'!$C$3:$C$44=$A10)*('Pre ISIC Consolidation'!$D$2:$AT$2=L$1))/SUMPRODUCT('Pre ISIC Consolidation'!$D$3:$AT$44*('Pre ISIC Consolidation'!$C$3:$C$44=$A10)),0)</f>
        <v>5.8528073126570497E-2</v>
      </c>
      <c r="M10" cm="1">
        <f t="array" ref="M10">IFERROR(SUMPRODUCT('Pre ISIC Consolidation'!$D$3:$AT$44*('Pre ISIC Consolidation'!$C$3:$C$44=$A10)*('Pre ISIC Consolidation'!$D$2:$AT$2=M$1))/SUMPRODUCT('Pre ISIC Consolidation'!$D$3:$AT$44*('Pre ISIC Consolidation'!$C$3:$C$44=$A10)),0)</f>
        <v>9.8866255075300852E-3</v>
      </c>
      <c r="N10" cm="1">
        <f t="array" ref="N10">IFERROR(SUMPRODUCT('Pre ISIC Consolidation'!$D$3:$AT$44*('Pre ISIC Consolidation'!$C$3:$C$44=$A10)*('Pre ISIC Consolidation'!$D$2:$AT$2=N$1))/SUMPRODUCT('Pre ISIC Consolidation'!$D$3:$AT$44*('Pre ISIC Consolidation'!$C$3:$C$44=$A10)),0)</f>
        <v>5.0460454767677363E-3</v>
      </c>
      <c r="O10" cm="1">
        <f t="array" ref="O10">IFERROR(SUMPRODUCT('Pre ISIC Consolidation'!$D$3:$AT$44*('Pre ISIC Consolidation'!$C$3:$C$44=$A10)*('Pre ISIC Consolidation'!$D$2:$AT$2=O$1))/SUMPRODUCT('Pre ISIC Consolidation'!$D$3:$AT$44*('Pre ISIC Consolidation'!$C$3:$C$44=$A10)),0)</f>
        <v>1.3145617722114259E-2</v>
      </c>
      <c r="P10" cm="1">
        <f t="array" ref="P10">IFERROR(SUMPRODUCT('Pre ISIC Consolidation'!$D$3:$AT$44*('Pre ISIC Consolidation'!$C$3:$C$44=$A10)*('Pre ISIC Consolidation'!$D$2:$AT$2=P$1))/SUMPRODUCT('Pre ISIC Consolidation'!$D$3:$AT$44*('Pre ISIC Consolidation'!$C$3:$C$44=$A10)),0)</f>
        <v>6.4449117759251854E-3</v>
      </c>
      <c r="Q10" cm="1">
        <f t="array" ref="Q10">IFERROR(SUMPRODUCT('Pre ISIC Consolidation'!$D$3:$AT$44*('Pre ISIC Consolidation'!$C$3:$C$44=$A10)*('Pre ISIC Consolidation'!$D$2:$AT$2=Q$1))/SUMPRODUCT('Pre ISIC Consolidation'!$D$3:$AT$44*('Pre ISIC Consolidation'!$C$3:$C$44=$A10)),0)</f>
        <v>2.5474672493439883E-2</v>
      </c>
      <c r="R10" cm="1">
        <f t="array" ref="R10">IFERROR(SUMPRODUCT('Pre ISIC Consolidation'!$D$3:$AT$44*('Pre ISIC Consolidation'!$C$3:$C$44=$A10)*('Pre ISIC Consolidation'!$D$2:$AT$2=R$1))/SUMPRODUCT('Pre ISIC Consolidation'!$D$3:$AT$44*('Pre ISIC Consolidation'!$C$3:$C$44=$A10)),0)</f>
        <v>0</v>
      </c>
      <c r="S10" cm="1">
        <f t="array" ref="S10">IFERROR(SUMPRODUCT('Pre ISIC Consolidation'!$D$3:$AT$44*('Pre ISIC Consolidation'!$C$3:$C$44=$A10)*('Pre ISIC Consolidation'!$D$2:$AT$2=S$1))/SUMPRODUCT('Pre ISIC Consolidation'!$D$3:$AT$44*('Pre ISIC Consolidation'!$C$3:$C$44=$A10)),0)</f>
        <v>0</v>
      </c>
      <c r="T10" cm="1">
        <f t="array" ref="T10">IFERROR(SUMPRODUCT('Pre ISIC Consolidation'!$D$3:$AT$44*('Pre ISIC Consolidation'!$C$3:$C$44=$A10)*('Pre ISIC Consolidation'!$D$2:$AT$2=T$1))/SUMPRODUCT('Pre ISIC Consolidation'!$D$3:$AT$44*('Pre ISIC Consolidation'!$C$3:$C$44=$A10)),0)</f>
        <v>0</v>
      </c>
      <c r="U10" cm="1">
        <f t="array" ref="U10">IFERROR(SUMPRODUCT('Pre ISIC Consolidation'!$D$3:$AT$44*('Pre ISIC Consolidation'!$C$3:$C$44=$A10)*('Pre ISIC Consolidation'!$D$2:$AT$2=U$1))/SUMPRODUCT('Pre ISIC Consolidation'!$D$3:$AT$44*('Pre ISIC Consolidation'!$C$3:$C$44=$A10)),0)</f>
        <v>0</v>
      </c>
      <c r="V10" cm="1">
        <f t="array" ref="V10">IFERROR(SUMPRODUCT('Pre ISIC Consolidation'!$D$3:$AT$44*('Pre ISIC Consolidation'!$C$3:$C$44=$A10)*('Pre ISIC Consolidation'!$D$2:$AT$2=V$1))/SUMPRODUCT('Pre ISIC Consolidation'!$D$3:$AT$44*('Pre ISIC Consolidation'!$C$3:$C$44=$A10)),0)</f>
        <v>0</v>
      </c>
      <c r="W10" cm="1">
        <f t="array" ref="W10">IFERROR(SUMPRODUCT('Pre ISIC Consolidation'!$D$3:$AT$44*('Pre ISIC Consolidation'!$C$3:$C$44=$A10)*('Pre ISIC Consolidation'!$D$2:$AT$2=W$1))/SUMPRODUCT('Pre ISIC Consolidation'!$D$3:$AT$44*('Pre ISIC Consolidation'!$C$3:$C$44=$A10)),0)</f>
        <v>1.870753389805142E-2</v>
      </c>
      <c r="X10" cm="1">
        <f t="array" ref="X10">IFERROR(SUMPRODUCT('Pre ISIC Consolidation'!$D$3:$AT$44*('Pre ISIC Consolidation'!$C$3:$C$44=$A10)*('Pre ISIC Consolidation'!$D$2:$AT$2=X$1))/SUMPRODUCT('Pre ISIC Consolidation'!$D$3:$AT$44*('Pre ISIC Consolidation'!$C$3:$C$44=$A10)),0)</f>
        <v>0</v>
      </c>
      <c r="Y10" cm="1">
        <f t="array" ref="Y10">IFERROR(SUMPRODUCT('Pre ISIC Consolidation'!$D$3:$AT$44*('Pre ISIC Consolidation'!$C$3:$C$44=$A10)*('Pre ISIC Consolidation'!$D$2:$AT$2=Y$1))/SUMPRODUCT('Pre ISIC Consolidation'!$D$3:$AT$44*('Pre ISIC Consolidation'!$C$3:$C$44=$A10)),0)</f>
        <v>3.6344996857134299E-2</v>
      </c>
      <c r="Z10" cm="1">
        <f t="array" ref="Z10">IFERROR(SUMPRODUCT('Pre ISIC Consolidation'!$D$3:$AT$44*('Pre ISIC Consolidation'!$C$3:$C$44=$A10)*('Pre ISIC Consolidation'!$D$2:$AT$2=Z$1))/SUMPRODUCT('Pre ISIC Consolidation'!$D$3:$AT$44*('Pre ISIC Consolidation'!$C$3:$C$44=$A10)),0)</f>
        <v>0</v>
      </c>
      <c r="AA10" cm="1">
        <f t="array" ref="AA10">IFERROR(SUMPRODUCT('Pre ISIC Consolidation'!$D$3:$AT$44*('Pre ISIC Consolidation'!$C$3:$C$44=$A10)*('Pre ISIC Consolidation'!$D$2:$AT$2=AA$1))/SUMPRODUCT('Pre ISIC Consolidation'!$D$3:$AT$44*('Pre ISIC Consolidation'!$C$3:$C$44=$A10)),0)</f>
        <v>0</v>
      </c>
      <c r="AB10" cm="1">
        <f t="array" ref="AB10">IFERROR(SUMPRODUCT('Pre ISIC Consolidation'!$D$3:$AT$44*('Pre ISIC Consolidation'!$C$3:$C$44=$A10)*('Pre ISIC Consolidation'!$D$2:$AT$2=AB$1))/SUMPRODUCT('Pre ISIC Consolidation'!$D$3:$AT$44*('Pre ISIC Consolidation'!$C$3:$C$44=$A10)),0)</f>
        <v>0</v>
      </c>
      <c r="AC10" cm="1">
        <f t="array" ref="AC10">IFERROR(SUMPRODUCT('Pre ISIC Consolidation'!$D$3:$AT$44*('Pre ISIC Consolidation'!$C$3:$C$44=$A10)*('Pre ISIC Consolidation'!$D$2:$AT$2=AC$1))/SUMPRODUCT('Pre ISIC Consolidation'!$D$3:$AT$44*('Pre ISIC Consolidation'!$C$3:$C$44=$A10)),0)</f>
        <v>5.2982230337134686E-2</v>
      </c>
      <c r="AD10" cm="1">
        <f t="array" ref="AD10">IFERROR(SUMPRODUCT('Pre ISIC Consolidation'!$D$3:$AT$44*('Pre ISIC Consolidation'!$C$3:$C$44=$A10)*('Pre ISIC Consolidation'!$D$2:$AT$2=AD$1))/SUMPRODUCT('Pre ISIC Consolidation'!$D$3:$AT$44*('Pre ISIC Consolidation'!$C$3:$C$44=$A10)),0)</f>
        <v>4.0383329841260328E-2</v>
      </c>
      <c r="AE10" cm="1">
        <f t="array" ref="AE10">IFERROR(SUMPRODUCT('Pre ISIC Consolidation'!$D$3:$AT$44*('Pre ISIC Consolidation'!$C$3:$C$44=$A10)*('Pre ISIC Consolidation'!$D$2:$AT$2=AE$1))/SUMPRODUCT('Pre ISIC Consolidation'!$D$3:$AT$44*('Pre ISIC Consolidation'!$C$3:$C$44=$A10)),0)</f>
        <v>0.38465433466032101</v>
      </c>
      <c r="AF10" cm="1">
        <f t="array" ref="AF10">IFERROR(SUMPRODUCT('Pre ISIC Consolidation'!$D$3:$AT$44*('Pre ISIC Consolidation'!$C$3:$C$44=$A10)*('Pre ISIC Consolidation'!$D$2:$AT$2=AF$1))/SUMPRODUCT('Pre ISIC Consolidation'!$D$3:$AT$44*('Pre ISIC Consolidation'!$C$3:$C$44=$A10)),0)</f>
        <v>6.9292705558382456E-3</v>
      </c>
      <c r="AG10" cm="1">
        <f t="array" ref="AG10">IFERROR(SUMPRODUCT('Pre ISIC Consolidation'!$D$3:$AT$44*('Pre ISIC Consolidation'!$C$3:$C$44=$A10)*('Pre ISIC Consolidation'!$D$2:$AT$2=AG$1))/SUMPRODUCT('Pre ISIC Consolidation'!$D$3:$AT$44*('Pre ISIC Consolidation'!$C$3:$C$44=$A10)),0)</f>
        <v>2.0428627016672151E-3</v>
      </c>
      <c r="AH10" cm="1">
        <f t="array" ref="AH10">IFERROR(SUMPRODUCT('Pre ISIC Consolidation'!$D$3:$AT$44*('Pre ISIC Consolidation'!$C$3:$C$44=$A10)*('Pre ISIC Consolidation'!$D$2:$AT$2=AH$1))/SUMPRODUCT('Pre ISIC Consolidation'!$D$3:$AT$44*('Pre ISIC Consolidation'!$C$3:$C$44=$A10)),0)</f>
        <v>2.7288056112624338E-3</v>
      </c>
      <c r="AI10" cm="1">
        <f t="array" ref="AI10">IFERROR(SUMPRODUCT('Pre ISIC Consolidation'!$D$3:$AT$44*('Pre ISIC Consolidation'!$C$3:$C$44=$A10)*('Pre ISIC Consolidation'!$D$2:$AT$2=AI$1))/SUMPRODUCT('Pre ISIC Consolidation'!$D$3:$AT$44*('Pre ISIC Consolidation'!$C$3:$C$44=$A10)),0)</f>
        <v>6.1111277400301297E-4</v>
      </c>
      <c r="AJ10" cm="1">
        <f t="array" ref="AJ10">IFERROR(SUMPRODUCT('Pre ISIC Consolidation'!$D$3:$AT$44*('Pre ISIC Consolidation'!$C$3:$C$44=$A10)*('Pre ISIC Consolidation'!$D$2:$AT$2=AJ$1))/SUMPRODUCT('Pre ISIC Consolidation'!$D$3:$AT$44*('Pre ISIC Consolidation'!$C$3:$C$44=$A10)),0)</f>
        <v>1.4442216169295695E-2</v>
      </c>
      <c r="AK10" cm="1">
        <f t="array" ref="AK10">IFERROR(SUMPRODUCT('Pre ISIC Consolidation'!$D$3:$AT$44*('Pre ISIC Consolidation'!$C$3:$C$44=$A10)*('Pre ISIC Consolidation'!$D$2:$AT$2=AK$1))/SUMPRODUCT('Pre ISIC Consolidation'!$D$3:$AT$44*('Pre ISIC Consolidation'!$C$3:$C$44=$A10)),0)</f>
        <v>1.0957626188551985E-2</v>
      </c>
      <c r="AL10" cm="1">
        <f t="array" ref="AL10">IFERROR(SUMPRODUCT('Pre ISIC Consolidation'!$D$3:$AT$44*('Pre ISIC Consolidation'!$C$3:$C$44=$A10)*('Pre ISIC Consolidation'!$D$2:$AT$2=AL$1))/SUMPRODUCT('Pre ISIC Consolidation'!$D$3:$AT$44*('Pre ISIC Consolidation'!$C$3:$C$44=$A10)),0)</f>
        <v>1.6475101519550617E-2</v>
      </c>
      <c r="AM10" cm="1">
        <f t="array" ref="AM10">IFERROR(SUMPRODUCT('Pre ISIC Consolidation'!$D$3:$AT$44*('Pre ISIC Consolidation'!$C$3:$C$44=$A10)*('Pre ISIC Consolidation'!$D$2:$AT$2=AM$1))/SUMPRODUCT('Pre ISIC Consolidation'!$D$3:$AT$44*('Pre ISIC Consolidation'!$C$3:$C$44=$A10)),0)</f>
        <v>3.733774332265756E-2</v>
      </c>
      <c r="AN10" cm="1">
        <f t="array" ref="AN10">IFERROR(SUMPRODUCT('Pre ISIC Consolidation'!$D$3:$AT$44*('Pre ISIC Consolidation'!$C$3:$C$44=$A10)*('Pre ISIC Consolidation'!$D$2:$AT$2=AN$1))/SUMPRODUCT('Pre ISIC Consolidation'!$D$3:$AT$44*('Pre ISIC Consolidation'!$C$3:$C$44=$A10)),0)</f>
        <v>6.258293673361468E-3</v>
      </c>
      <c r="AO10" cm="1">
        <f t="array" ref="AO10">IFERROR(SUMPRODUCT('Pre ISIC Consolidation'!$D$3:$AT$44*('Pre ISIC Consolidation'!$C$3:$C$44=$A10)*('Pre ISIC Consolidation'!$D$2:$AT$2=AO$1))/SUMPRODUCT('Pre ISIC Consolidation'!$D$3:$AT$44*('Pre ISIC Consolidation'!$C$3:$C$44=$A10)),0)</f>
        <v>9.0494577309507395E-3</v>
      </c>
      <c r="AP10" cm="1">
        <f t="array" ref="AP10">IFERROR(SUMPRODUCT('Pre ISIC Consolidation'!$D$3:$AT$44*('Pre ISIC Consolidation'!$C$3:$C$44=$A10)*('Pre ISIC Consolidation'!$D$2:$AT$2=AP$1))/SUMPRODUCT('Pre ISIC Consolidation'!$D$3:$AT$44*('Pre ISIC Consolidation'!$C$3:$C$44=$A10)),0)</f>
        <v>5.8267732247797481E-3</v>
      </c>
      <c r="AQ10" cm="1">
        <f t="array" ref="AQ10">IFERROR(SUMPRODUCT('Pre ISIC Consolidation'!$D$3:$AT$44*('Pre ISIC Consolidation'!$C$3:$C$44=$A10)*('Pre ISIC Consolidation'!$D$2:$AT$2=AQ$1))/SUMPRODUCT('Pre ISIC Consolidation'!$D$3:$AT$44*('Pre ISIC Consolidation'!$C$3:$C$44=$A10)),0)</f>
        <v>0</v>
      </c>
    </row>
    <row r="11" spans="1:43">
      <c r="A11" t="s">
        <v>562</v>
      </c>
      <c r="B11" cm="1">
        <f t="array" ref="B11">IFERROR(SUMPRODUCT('Pre ISIC Consolidation'!$D$3:$AT$44*('Pre ISIC Consolidation'!$C$3:$C$44=$A11)*('Pre ISIC Consolidation'!$D$2:$AT$2=B$1))/SUMPRODUCT('Pre ISIC Consolidation'!$D$3:$AT$44*('Pre ISIC Consolidation'!$C$3:$C$44=$A11)),0)</f>
        <v>7.2665086717655925E-2</v>
      </c>
      <c r="C11" cm="1">
        <f t="array" ref="C11">IFERROR(SUMPRODUCT('Pre ISIC Consolidation'!$D$3:$AT$44*('Pre ISIC Consolidation'!$C$3:$C$44=$A11)*('Pre ISIC Consolidation'!$D$2:$AT$2=C$1))/SUMPRODUCT('Pre ISIC Consolidation'!$D$3:$AT$44*('Pre ISIC Consolidation'!$C$3:$C$44=$A11)),0)</f>
        <v>5.1066075075510906E-3</v>
      </c>
      <c r="D11" cm="1">
        <f t="array" ref="D11">IFERROR(SUMPRODUCT('Pre ISIC Consolidation'!$D$3:$AT$44*('Pre ISIC Consolidation'!$C$3:$C$44=$A11)*('Pre ISIC Consolidation'!$D$2:$AT$2=D$1))/SUMPRODUCT('Pre ISIC Consolidation'!$D$3:$AT$44*('Pre ISIC Consolidation'!$C$3:$C$44=$A11)),0)</f>
        <v>8.7744937061329622E-4</v>
      </c>
      <c r="E11" cm="1">
        <f t="array" ref="E11">IFERROR(SUMPRODUCT('Pre ISIC Consolidation'!$D$3:$AT$44*('Pre ISIC Consolidation'!$C$3:$C$44=$A11)*('Pre ISIC Consolidation'!$D$2:$AT$2=E$1))/SUMPRODUCT('Pre ISIC Consolidation'!$D$3:$AT$44*('Pre ISIC Consolidation'!$C$3:$C$44=$A11)),0)</f>
        <v>1.1176343854357427E-2</v>
      </c>
      <c r="F11" cm="1">
        <f t="array" ref="F11">IFERROR(SUMPRODUCT('Pre ISIC Consolidation'!$D$3:$AT$44*('Pre ISIC Consolidation'!$C$3:$C$44=$A11)*('Pre ISIC Consolidation'!$D$2:$AT$2=F$1))/SUMPRODUCT('Pre ISIC Consolidation'!$D$3:$AT$44*('Pre ISIC Consolidation'!$C$3:$C$44=$A11)),0)</f>
        <v>4.2954863729397826E-3</v>
      </c>
      <c r="G11" cm="1">
        <f t="array" ref="G11">IFERROR(SUMPRODUCT('Pre ISIC Consolidation'!$D$3:$AT$44*('Pre ISIC Consolidation'!$C$3:$C$44=$A11)*('Pre ISIC Consolidation'!$D$2:$AT$2=G$1))/SUMPRODUCT('Pre ISIC Consolidation'!$D$3:$AT$44*('Pre ISIC Consolidation'!$C$3:$C$44=$A11)),0)</f>
        <v>3.808305504685984E-2</v>
      </c>
      <c r="H11" cm="1">
        <f t="array" ref="H11">IFERROR(SUMPRODUCT('Pre ISIC Consolidation'!$D$3:$AT$44*('Pre ISIC Consolidation'!$C$3:$C$44=$A11)*('Pre ISIC Consolidation'!$D$2:$AT$2=H$1))/SUMPRODUCT('Pre ISIC Consolidation'!$D$3:$AT$44*('Pre ISIC Consolidation'!$C$3:$C$44=$A11)),0)</f>
        <v>0</v>
      </c>
      <c r="I11" cm="1">
        <f t="array" ref="I11">IFERROR(SUMPRODUCT('Pre ISIC Consolidation'!$D$3:$AT$44*('Pre ISIC Consolidation'!$C$3:$C$44=$A11)*('Pre ISIC Consolidation'!$D$2:$AT$2=I$1))/SUMPRODUCT('Pre ISIC Consolidation'!$D$3:$AT$44*('Pre ISIC Consolidation'!$C$3:$C$44=$A11)),0)</f>
        <v>0</v>
      </c>
      <c r="J11" cm="1">
        <f t="array" ref="J11">IFERROR(SUMPRODUCT('Pre ISIC Consolidation'!$D$3:$AT$44*('Pre ISIC Consolidation'!$C$3:$C$44=$A11)*('Pre ISIC Consolidation'!$D$2:$AT$2=J$1))/SUMPRODUCT('Pre ISIC Consolidation'!$D$3:$AT$44*('Pre ISIC Consolidation'!$C$3:$C$44=$A11)),0)</f>
        <v>3.4051491974577186E-2</v>
      </c>
      <c r="K11" cm="1">
        <f t="array" ref="K11">IFERROR(SUMPRODUCT('Pre ISIC Consolidation'!$D$3:$AT$44*('Pre ISIC Consolidation'!$C$3:$C$44=$A11)*('Pre ISIC Consolidation'!$D$2:$AT$2=K$1))/SUMPRODUCT('Pre ISIC Consolidation'!$D$3:$AT$44*('Pre ISIC Consolidation'!$C$3:$C$44=$A11)),0)</f>
        <v>8.8336205967898304E-2</v>
      </c>
      <c r="L11" cm="1">
        <f t="array" ref="L11">IFERROR(SUMPRODUCT('Pre ISIC Consolidation'!$D$3:$AT$44*('Pre ISIC Consolidation'!$C$3:$C$44=$A11)*('Pre ISIC Consolidation'!$D$2:$AT$2=L$1))/SUMPRODUCT('Pre ISIC Consolidation'!$D$3:$AT$44*('Pre ISIC Consolidation'!$C$3:$C$44=$A11)),0)</f>
        <v>0</v>
      </c>
      <c r="M11" cm="1">
        <f t="array" ref="M11">IFERROR(SUMPRODUCT('Pre ISIC Consolidation'!$D$3:$AT$44*('Pre ISIC Consolidation'!$C$3:$C$44=$A11)*('Pre ISIC Consolidation'!$D$2:$AT$2=M$1))/SUMPRODUCT('Pre ISIC Consolidation'!$D$3:$AT$44*('Pre ISIC Consolidation'!$C$3:$C$44=$A11)),0)</f>
        <v>0</v>
      </c>
      <c r="N11" cm="1">
        <f t="array" ref="N11">IFERROR(SUMPRODUCT('Pre ISIC Consolidation'!$D$3:$AT$44*('Pre ISIC Consolidation'!$C$3:$C$44=$A11)*('Pre ISIC Consolidation'!$D$2:$AT$2=N$1))/SUMPRODUCT('Pre ISIC Consolidation'!$D$3:$AT$44*('Pre ISIC Consolidation'!$C$3:$C$44=$A11)),0)</f>
        <v>0.14761930410427662</v>
      </c>
      <c r="O11" cm="1">
        <f t="array" ref="O11">IFERROR(SUMPRODUCT('Pre ISIC Consolidation'!$D$3:$AT$44*('Pre ISIC Consolidation'!$C$3:$C$44=$A11)*('Pre ISIC Consolidation'!$D$2:$AT$2=O$1))/SUMPRODUCT('Pre ISIC Consolidation'!$D$3:$AT$44*('Pre ISIC Consolidation'!$C$3:$C$44=$A11)),0)</f>
        <v>2.0969030436681843E-2</v>
      </c>
      <c r="P11" cm="1">
        <f t="array" ref="P11">IFERROR(SUMPRODUCT('Pre ISIC Consolidation'!$D$3:$AT$44*('Pre ISIC Consolidation'!$C$3:$C$44=$A11)*('Pre ISIC Consolidation'!$D$2:$AT$2=P$1))/SUMPRODUCT('Pre ISIC Consolidation'!$D$3:$AT$44*('Pre ISIC Consolidation'!$C$3:$C$44=$A11)),0)</f>
        <v>1.0278949742139658E-2</v>
      </c>
      <c r="Q11" cm="1">
        <f t="array" ref="Q11">IFERROR(SUMPRODUCT('Pre ISIC Consolidation'!$D$3:$AT$44*('Pre ISIC Consolidation'!$C$3:$C$44=$A11)*('Pre ISIC Consolidation'!$D$2:$AT$2=Q$1))/SUMPRODUCT('Pre ISIC Consolidation'!$D$3:$AT$44*('Pre ISIC Consolidation'!$C$3:$C$44=$A11)),0)</f>
        <v>3.5942601739341128E-2</v>
      </c>
      <c r="R11" cm="1">
        <f t="array" ref="R11">IFERROR(SUMPRODUCT('Pre ISIC Consolidation'!$D$3:$AT$44*('Pre ISIC Consolidation'!$C$3:$C$44=$A11)*('Pre ISIC Consolidation'!$D$2:$AT$2=R$1))/SUMPRODUCT('Pre ISIC Consolidation'!$D$3:$AT$44*('Pre ISIC Consolidation'!$C$3:$C$44=$A11)),0)</f>
        <v>4.7073446662676457E-4</v>
      </c>
      <c r="S11" cm="1">
        <f t="array" ref="S11">IFERROR(SUMPRODUCT('Pre ISIC Consolidation'!$D$3:$AT$44*('Pre ISIC Consolidation'!$C$3:$C$44=$A11)*('Pre ISIC Consolidation'!$D$2:$AT$2=S$1))/SUMPRODUCT('Pre ISIC Consolidation'!$D$3:$AT$44*('Pre ISIC Consolidation'!$C$3:$C$44=$A11)),0)</f>
        <v>0</v>
      </c>
      <c r="T11" cm="1">
        <f t="array" ref="T11">IFERROR(SUMPRODUCT('Pre ISIC Consolidation'!$D$3:$AT$44*('Pre ISIC Consolidation'!$C$3:$C$44=$A11)*('Pre ISIC Consolidation'!$D$2:$AT$2=T$1))/SUMPRODUCT('Pre ISIC Consolidation'!$D$3:$AT$44*('Pre ISIC Consolidation'!$C$3:$C$44=$A11)),0)</f>
        <v>0</v>
      </c>
      <c r="U11" cm="1">
        <f t="array" ref="U11">IFERROR(SUMPRODUCT('Pre ISIC Consolidation'!$D$3:$AT$44*('Pre ISIC Consolidation'!$C$3:$C$44=$A11)*('Pre ISIC Consolidation'!$D$2:$AT$2=U$1))/SUMPRODUCT('Pre ISIC Consolidation'!$D$3:$AT$44*('Pre ISIC Consolidation'!$C$3:$C$44=$A11)),0)</f>
        <v>0</v>
      </c>
      <c r="V11" cm="1">
        <f t="array" ref="V11">IFERROR(SUMPRODUCT('Pre ISIC Consolidation'!$D$3:$AT$44*('Pre ISIC Consolidation'!$C$3:$C$44=$A11)*('Pre ISIC Consolidation'!$D$2:$AT$2=V$1))/SUMPRODUCT('Pre ISIC Consolidation'!$D$3:$AT$44*('Pre ISIC Consolidation'!$C$3:$C$44=$A11)),0)</f>
        <v>0</v>
      </c>
      <c r="W11" cm="1">
        <f t="array" ref="W11">IFERROR(SUMPRODUCT('Pre ISIC Consolidation'!$D$3:$AT$44*('Pre ISIC Consolidation'!$C$3:$C$44=$A11)*('Pre ISIC Consolidation'!$D$2:$AT$2=W$1))/SUMPRODUCT('Pre ISIC Consolidation'!$D$3:$AT$44*('Pre ISIC Consolidation'!$C$3:$C$44=$A11)),0)</f>
        <v>9.2047290746525914E-2</v>
      </c>
      <c r="X11" cm="1">
        <f t="array" ref="X11">IFERROR(SUMPRODUCT('Pre ISIC Consolidation'!$D$3:$AT$44*('Pre ISIC Consolidation'!$C$3:$C$44=$A11)*('Pre ISIC Consolidation'!$D$2:$AT$2=X$1))/SUMPRODUCT('Pre ISIC Consolidation'!$D$3:$AT$44*('Pre ISIC Consolidation'!$C$3:$C$44=$A11)),0)</f>
        <v>0</v>
      </c>
      <c r="Y11" cm="1">
        <f t="array" ref="Y11">IFERROR(SUMPRODUCT('Pre ISIC Consolidation'!$D$3:$AT$44*('Pre ISIC Consolidation'!$C$3:$C$44=$A11)*('Pre ISIC Consolidation'!$D$2:$AT$2=Y$1))/SUMPRODUCT('Pre ISIC Consolidation'!$D$3:$AT$44*('Pre ISIC Consolidation'!$C$3:$C$44=$A11)),0)</f>
        <v>0.19034256167187336</v>
      </c>
      <c r="Z11" cm="1">
        <f t="array" ref="Z11">IFERROR(SUMPRODUCT('Pre ISIC Consolidation'!$D$3:$AT$44*('Pre ISIC Consolidation'!$C$3:$C$44=$A11)*('Pre ISIC Consolidation'!$D$2:$AT$2=Z$1))/SUMPRODUCT('Pre ISIC Consolidation'!$D$3:$AT$44*('Pre ISIC Consolidation'!$C$3:$C$44=$A11)),0)</f>
        <v>1.2976187587056412E-2</v>
      </c>
      <c r="AA11" cm="1">
        <f t="array" ref="AA11">IFERROR(SUMPRODUCT('Pre ISIC Consolidation'!$D$3:$AT$44*('Pre ISIC Consolidation'!$C$3:$C$44=$A11)*('Pre ISIC Consolidation'!$D$2:$AT$2=AA$1))/SUMPRODUCT('Pre ISIC Consolidation'!$D$3:$AT$44*('Pre ISIC Consolidation'!$C$3:$C$44=$A11)),0)</f>
        <v>6.0052195586340804E-5</v>
      </c>
      <c r="AB11" cm="1">
        <f t="array" ref="AB11">IFERROR(SUMPRODUCT('Pre ISIC Consolidation'!$D$3:$AT$44*('Pre ISIC Consolidation'!$C$3:$C$44=$A11)*('Pre ISIC Consolidation'!$D$2:$AT$2=AB$1))/SUMPRODUCT('Pre ISIC Consolidation'!$D$3:$AT$44*('Pre ISIC Consolidation'!$C$3:$C$44=$A11)),0)</f>
        <v>1.0326508378056356E-6</v>
      </c>
      <c r="AC11" cm="1">
        <f t="array" ref="AC11">IFERROR(SUMPRODUCT('Pre ISIC Consolidation'!$D$3:$AT$44*('Pre ISIC Consolidation'!$C$3:$C$44=$A11)*('Pre ISIC Consolidation'!$D$2:$AT$2=AC$1))/SUMPRODUCT('Pre ISIC Consolidation'!$D$3:$AT$44*('Pre ISIC Consolidation'!$C$3:$C$44=$A11)),0)</f>
        <v>4.853764946676721E-2</v>
      </c>
      <c r="AD11" cm="1">
        <f t="array" ref="AD11">IFERROR(SUMPRODUCT('Pre ISIC Consolidation'!$D$3:$AT$44*('Pre ISIC Consolidation'!$C$3:$C$44=$A11)*('Pre ISIC Consolidation'!$D$2:$AT$2=AD$1))/SUMPRODUCT('Pre ISIC Consolidation'!$D$3:$AT$44*('Pre ISIC Consolidation'!$C$3:$C$44=$A11)),0)</f>
        <v>1.9236776904018097E-2</v>
      </c>
      <c r="AE11" cm="1">
        <f t="array" ref="AE11">IFERROR(SUMPRODUCT('Pre ISIC Consolidation'!$D$3:$AT$44*('Pre ISIC Consolidation'!$C$3:$C$44=$A11)*('Pre ISIC Consolidation'!$D$2:$AT$2=AE$1))/SUMPRODUCT('Pre ISIC Consolidation'!$D$3:$AT$44*('Pre ISIC Consolidation'!$C$3:$C$44=$A11)),0)</f>
        <v>2.007432941936874E-2</v>
      </c>
      <c r="AF11" cm="1">
        <f t="array" ref="AF11">IFERROR(SUMPRODUCT('Pre ISIC Consolidation'!$D$3:$AT$44*('Pre ISIC Consolidation'!$C$3:$C$44=$A11)*('Pre ISIC Consolidation'!$D$2:$AT$2=AF$1))/SUMPRODUCT('Pre ISIC Consolidation'!$D$3:$AT$44*('Pre ISIC Consolidation'!$C$3:$C$44=$A11)),0)</f>
        <v>6.1725735214908971E-3</v>
      </c>
      <c r="AG11" cm="1">
        <f t="array" ref="AG11">IFERROR(SUMPRODUCT('Pre ISIC Consolidation'!$D$3:$AT$44*('Pre ISIC Consolidation'!$C$3:$C$44=$A11)*('Pre ISIC Consolidation'!$D$2:$AT$2=AG$1))/SUMPRODUCT('Pre ISIC Consolidation'!$D$3:$AT$44*('Pre ISIC Consolidation'!$C$3:$C$44=$A11)),0)</f>
        <v>3.8511257136701498E-3</v>
      </c>
      <c r="AH11" cm="1">
        <f t="array" ref="AH11">IFERROR(SUMPRODUCT('Pre ISIC Consolidation'!$D$3:$AT$44*('Pre ISIC Consolidation'!$C$3:$C$44=$A11)*('Pre ISIC Consolidation'!$D$2:$AT$2=AH$1))/SUMPRODUCT('Pre ISIC Consolidation'!$D$3:$AT$44*('Pre ISIC Consolidation'!$C$3:$C$44=$A11)),0)</f>
        <v>8.5640417968329207E-4</v>
      </c>
      <c r="AI11" cm="1">
        <f t="array" ref="AI11">IFERROR(SUMPRODUCT('Pre ISIC Consolidation'!$D$3:$AT$44*('Pre ISIC Consolidation'!$C$3:$C$44=$A11)*('Pre ISIC Consolidation'!$D$2:$AT$2=AI$1))/SUMPRODUCT('Pre ISIC Consolidation'!$D$3:$AT$44*('Pre ISIC Consolidation'!$C$3:$C$44=$A11)),0)</f>
        <v>2.3160616180114185E-4</v>
      </c>
      <c r="AJ11" cm="1">
        <f t="array" ref="AJ11">IFERROR(SUMPRODUCT('Pre ISIC Consolidation'!$D$3:$AT$44*('Pre ISIC Consolidation'!$C$3:$C$44=$A11)*('Pre ISIC Consolidation'!$D$2:$AT$2=AJ$1))/SUMPRODUCT('Pre ISIC Consolidation'!$D$3:$AT$44*('Pre ISIC Consolidation'!$C$3:$C$44=$A11)),0)</f>
        <v>3.9346116557147474E-3</v>
      </c>
      <c r="AK11" cm="1">
        <f t="array" ref="AK11">IFERROR(SUMPRODUCT('Pre ISIC Consolidation'!$D$3:$AT$44*('Pre ISIC Consolidation'!$C$3:$C$44=$A11)*('Pre ISIC Consolidation'!$D$2:$AT$2=AK$1))/SUMPRODUCT('Pre ISIC Consolidation'!$D$3:$AT$44*('Pre ISIC Consolidation'!$C$3:$C$44=$A11)),0)</f>
        <v>1.4930518151459658E-2</v>
      </c>
      <c r="AL11" cm="1">
        <f t="array" ref="AL11">IFERROR(SUMPRODUCT('Pre ISIC Consolidation'!$D$3:$AT$44*('Pre ISIC Consolidation'!$C$3:$C$44=$A11)*('Pre ISIC Consolidation'!$D$2:$AT$2=AL$1))/SUMPRODUCT('Pre ISIC Consolidation'!$D$3:$AT$44*('Pre ISIC Consolidation'!$C$3:$C$44=$A11)),0)</f>
        <v>1.4782397931703113E-2</v>
      </c>
      <c r="AM11" cm="1">
        <f t="array" ref="AM11">IFERROR(SUMPRODUCT('Pre ISIC Consolidation'!$D$3:$AT$44*('Pre ISIC Consolidation'!$C$3:$C$44=$A11)*('Pre ISIC Consolidation'!$D$2:$AT$2=AM$1))/SUMPRODUCT('Pre ISIC Consolidation'!$D$3:$AT$44*('Pre ISIC Consolidation'!$C$3:$C$44=$A11)),0)</f>
        <v>1.6260907034363888E-2</v>
      </c>
      <c r="AN11" cm="1">
        <f t="array" ref="AN11">IFERROR(SUMPRODUCT('Pre ISIC Consolidation'!$D$3:$AT$44*('Pre ISIC Consolidation'!$C$3:$C$44=$A11)*('Pre ISIC Consolidation'!$D$2:$AT$2=AN$1))/SUMPRODUCT('Pre ISIC Consolidation'!$D$3:$AT$44*('Pre ISIC Consolidation'!$C$3:$C$44=$A11)),0)</f>
        <v>6.4715070559086506E-3</v>
      </c>
      <c r="AO11" cm="1">
        <f t="array" ref="AO11">IFERROR(SUMPRODUCT('Pre ISIC Consolidation'!$D$3:$AT$44*('Pre ISIC Consolidation'!$C$3:$C$44=$A11)*('Pre ISIC Consolidation'!$D$2:$AT$2=AO$1))/SUMPRODUCT('Pre ISIC Consolidation'!$D$3:$AT$44*('Pre ISIC Consolidation'!$C$3:$C$44=$A11)),0)</f>
        <v>6.7906388021113859E-2</v>
      </c>
      <c r="AP11" cm="1">
        <f t="array" ref="AP11">IFERROR(SUMPRODUCT('Pre ISIC Consolidation'!$D$3:$AT$44*('Pre ISIC Consolidation'!$C$3:$C$44=$A11)*('Pre ISIC Consolidation'!$D$2:$AT$2=AP$1))/SUMPRODUCT('Pre ISIC Consolidation'!$D$3:$AT$44*('Pre ISIC Consolidation'!$C$3:$C$44=$A11)),0)</f>
        <v>1.1453732629537866E-2</v>
      </c>
      <c r="AQ11" cm="1">
        <f t="array" ref="AQ11">IFERROR(SUMPRODUCT('Pre ISIC Consolidation'!$D$3:$AT$44*('Pre ISIC Consolidation'!$C$3:$C$44=$A11)*('Pre ISIC Consolidation'!$D$2:$AT$2=AQ$1))/SUMPRODUCT('Pre ISIC Consolidation'!$D$3:$AT$44*('Pre ISIC Consolidation'!$C$3:$C$44=$A11)),0)</f>
        <v>0</v>
      </c>
    </row>
    <row r="12" spans="1:43">
      <c r="A12" t="s">
        <v>578</v>
      </c>
      <c r="B12" cm="1">
        <f t="array" ref="B12">IFERROR(SUMPRODUCT('Pre ISIC Consolidation'!$D$3:$AT$44*('Pre ISIC Consolidation'!$C$3:$C$44=$A12)*('Pre ISIC Consolidation'!$D$2:$AT$2=B$1))/SUMPRODUCT('Pre ISIC Consolidation'!$D$3:$AT$44*('Pre ISIC Consolidation'!$C$3:$C$44=$A12)),0)</f>
        <v>7.3513310601557849E-3</v>
      </c>
      <c r="C12" cm="1">
        <f t="array" ref="C12">IFERROR(SUMPRODUCT('Pre ISIC Consolidation'!$D$3:$AT$44*('Pre ISIC Consolidation'!$C$3:$C$44=$A12)*('Pre ISIC Consolidation'!$D$2:$AT$2=C$1))/SUMPRODUCT('Pre ISIC Consolidation'!$D$3:$AT$44*('Pre ISIC Consolidation'!$C$3:$C$44=$A12)),0)</f>
        <v>0</v>
      </c>
      <c r="D12" cm="1">
        <f t="array" ref="D12">IFERROR(SUMPRODUCT('Pre ISIC Consolidation'!$D$3:$AT$44*('Pre ISIC Consolidation'!$C$3:$C$44=$A12)*('Pre ISIC Consolidation'!$D$2:$AT$2=D$1))/SUMPRODUCT('Pre ISIC Consolidation'!$D$3:$AT$44*('Pre ISIC Consolidation'!$C$3:$C$44=$A12)),0)</f>
        <v>3.4410485813495166E-3</v>
      </c>
      <c r="E12" cm="1">
        <f t="array" ref="E12">IFERROR(SUMPRODUCT('Pre ISIC Consolidation'!$D$3:$AT$44*('Pre ISIC Consolidation'!$C$3:$C$44=$A12)*('Pre ISIC Consolidation'!$D$2:$AT$2=E$1))/SUMPRODUCT('Pre ISIC Consolidation'!$D$3:$AT$44*('Pre ISIC Consolidation'!$C$3:$C$44=$A12)),0)</f>
        <v>6.2519830718285371E-3</v>
      </c>
      <c r="F12" cm="1">
        <f t="array" ref="F12">IFERROR(SUMPRODUCT('Pre ISIC Consolidation'!$D$3:$AT$44*('Pre ISIC Consolidation'!$C$3:$C$44=$A12)*('Pre ISIC Consolidation'!$D$2:$AT$2=F$1))/SUMPRODUCT('Pre ISIC Consolidation'!$D$3:$AT$44*('Pre ISIC Consolidation'!$C$3:$C$44=$A12)),0)</f>
        <v>3.2935750707202517E-3</v>
      </c>
      <c r="G12" cm="1">
        <f t="array" ref="G12">IFERROR(SUMPRODUCT('Pre ISIC Consolidation'!$D$3:$AT$44*('Pre ISIC Consolidation'!$C$3:$C$44=$A12)*('Pre ISIC Consolidation'!$D$2:$AT$2=G$1))/SUMPRODUCT('Pre ISIC Consolidation'!$D$3:$AT$44*('Pre ISIC Consolidation'!$C$3:$C$44=$A12)),0)</f>
        <v>8.3532571535824884E-2</v>
      </c>
      <c r="H12" cm="1">
        <f t="array" ref="H12">IFERROR(SUMPRODUCT('Pre ISIC Consolidation'!$D$3:$AT$44*('Pre ISIC Consolidation'!$C$3:$C$44=$A12)*('Pre ISIC Consolidation'!$D$2:$AT$2=H$1))/SUMPRODUCT('Pre ISIC Consolidation'!$D$3:$AT$44*('Pre ISIC Consolidation'!$C$3:$C$44=$A12)),0)</f>
        <v>0</v>
      </c>
      <c r="I12" cm="1">
        <f t="array" ref="I12">IFERROR(SUMPRODUCT('Pre ISIC Consolidation'!$D$3:$AT$44*('Pre ISIC Consolidation'!$C$3:$C$44=$A12)*('Pre ISIC Consolidation'!$D$2:$AT$2=I$1))/SUMPRODUCT('Pre ISIC Consolidation'!$D$3:$AT$44*('Pre ISIC Consolidation'!$C$3:$C$44=$A12)),0)</f>
        <v>0</v>
      </c>
      <c r="J12" cm="1">
        <f t="array" ref="J12">IFERROR(SUMPRODUCT('Pre ISIC Consolidation'!$D$3:$AT$44*('Pre ISIC Consolidation'!$C$3:$C$44=$A12)*('Pre ISIC Consolidation'!$D$2:$AT$2=J$1))/SUMPRODUCT('Pre ISIC Consolidation'!$D$3:$AT$44*('Pre ISIC Consolidation'!$C$3:$C$44=$A12)),0)</f>
        <v>1.291510441571442E-2</v>
      </c>
      <c r="K12" cm="1">
        <f t="array" ref="K12">IFERROR(SUMPRODUCT('Pre ISIC Consolidation'!$D$3:$AT$44*('Pre ISIC Consolidation'!$C$3:$C$44=$A12)*('Pre ISIC Consolidation'!$D$2:$AT$2=K$1))/SUMPRODUCT('Pre ISIC Consolidation'!$D$3:$AT$44*('Pre ISIC Consolidation'!$C$3:$C$44=$A12)),0)</f>
        <v>6.7971881717306679E-3</v>
      </c>
      <c r="L12" cm="1">
        <f t="array" ref="L12">IFERROR(SUMPRODUCT('Pre ISIC Consolidation'!$D$3:$AT$44*('Pre ISIC Consolidation'!$C$3:$C$44=$A12)*('Pre ISIC Consolidation'!$D$2:$AT$2=L$1))/SUMPRODUCT('Pre ISIC Consolidation'!$D$3:$AT$44*('Pre ISIC Consolidation'!$C$3:$C$44=$A12)),0)</f>
        <v>0</v>
      </c>
      <c r="M12" cm="1">
        <f t="array" ref="M12">IFERROR(SUMPRODUCT('Pre ISIC Consolidation'!$D$3:$AT$44*('Pre ISIC Consolidation'!$C$3:$C$44=$A12)*('Pre ISIC Consolidation'!$D$2:$AT$2=M$1))/SUMPRODUCT('Pre ISIC Consolidation'!$D$3:$AT$44*('Pre ISIC Consolidation'!$C$3:$C$44=$A12)),0)</f>
        <v>0</v>
      </c>
      <c r="N12" cm="1">
        <f t="array" ref="N12">IFERROR(SUMPRODUCT('Pre ISIC Consolidation'!$D$3:$AT$44*('Pre ISIC Consolidation'!$C$3:$C$44=$A12)*('Pre ISIC Consolidation'!$D$2:$AT$2=N$1))/SUMPRODUCT('Pre ISIC Consolidation'!$D$3:$AT$44*('Pre ISIC Consolidation'!$C$3:$C$44=$A12)),0)</f>
        <v>8.4868770920011258E-2</v>
      </c>
      <c r="O12" cm="1">
        <f t="array" ref="O12">IFERROR(SUMPRODUCT('Pre ISIC Consolidation'!$D$3:$AT$44*('Pre ISIC Consolidation'!$C$3:$C$44=$A12)*('Pre ISIC Consolidation'!$D$2:$AT$2=O$1))/SUMPRODUCT('Pre ISIC Consolidation'!$D$3:$AT$44*('Pre ISIC Consolidation'!$C$3:$C$44=$A12)),0)</f>
        <v>0</v>
      </c>
      <c r="P12" cm="1">
        <f t="array" ref="P12">IFERROR(SUMPRODUCT('Pre ISIC Consolidation'!$D$3:$AT$44*('Pre ISIC Consolidation'!$C$3:$C$44=$A12)*('Pre ISIC Consolidation'!$D$2:$AT$2=P$1))/SUMPRODUCT('Pre ISIC Consolidation'!$D$3:$AT$44*('Pre ISIC Consolidation'!$C$3:$C$44=$A12)),0)</f>
        <v>0</v>
      </c>
      <c r="Q12" cm="1">
        <f t="array" ref="Q12">IFERROR(SUMPRODUCT('Pre ISIC Consolidation'!$D$3:$AT$44*('Pre ISIC Consolidation'!$C$3:$C$44=$A12)*('Pre ISIC Consolidation'!$D$2:$AT$2=Q$1))/SUMPRODUCT('Pre ISIC Consolidation'!$D$3:$AT$44*('Pre ISIC Consolidation'!$C$3:$C$44=$A12)),0)</f>
        <v>0</v>
      </c>
      <c r="R12" cm="1">
        <f t="array" ref="R12">IFERROR(SUMPRODUCT('Pre ISIC Consolidation'!$D$3:$AT$44*('Pre ISIC Consolidation'!$C$3:$C$44=$A12)*('Pre ISIC Consolidation'!$D$2:$AT$2=R$1))/SUMPRODUCT('Pre ISIC Consolidation'!$D$3:$AT$44*('Pre ISIC Consolidation'!$C$3:$C$44=$A12)),0)</f>
        <v>1.0233767858818691E-2</v>
      </c>
      <c r="S12" cm="1">
        <f t="array" ref="S12">IFERROR(SUMPRODUCT('Pre ISIC Consolidation'!$D$3:$AT$44*('Pre ISIC Consolidation'!$C$3:$C$44=$A12)*('Pre ISIC Consolidation'!$D$2:$AT$2=S$1))/SUMPRODUCT('Pre ISIC Consolidation'!$D$3:$AT$44*('Pre ISIC Consolidation'!$C$3:$C$44=$A12)),0)</f>
        <v>0</v>
      </c>
      <c r="T12" cm="1">
        <f t="array" ref="T12">IFERROR(SUMPRODUCT('Pre ISIC Consolidation'!$D$3:$AT$44*('Pre ISIC Consolidation'!$C$3:$C$44=$A12)*('Pre ISIC Consolidation'!$D$2:$AT$2=T$1))/SUMPRODUCT('Pre ISIC Consolidation'!$D$3:$AT$44*('Pre ISIC Consolidation'!$C$3:$C$44=$A12)),0)</f>
        <v>0</v>
      </c>
      <c r="U12" cm="1">
        <f t="array" ref="U12">IFERROR(SUMPRODUCT('Pre ISIC Consolidation'!$D$3:$AT$44*('Pre ISIC Consolidation'!$C$3:$C$44=$A12)*('Pre ISIC Consolidation'!$D$2:$AT$2=U$1))/SUMPRODUCT('Pre ISIC Consolidation'!$D$3:$AT$44*('Pre ISIC Consolidation'!$C$3:$C$44=$A12)),0)</f>
        <v>0</v>
      </c>
      <c r="V12" cm="1">
        <f t="array" ref="V12">IFERROR(SUMPRODUCT('Pre ISIC Consolidation'!$D$3:$AT$44*('Pre ISIC Consolidation'!$C$3:$C$44=$A12)*('Pre ISIC Consolidation'!$D$2:$AT$2=V$1))/SUMPRODUCT('Pre ISIC Consolidation'!$D$3:$AT$44*('Pre ISIC Consolidation'!$C$3:$C$44=$A12)),0)</f>
        <v>0</v>
      </c>
      <c r="W12" cm="1">
        <f t="array" ref="W12">IFERROR(SUMPRODUCT('Pre ISIC Consolidation'!$D$3:$AT$44*('Pre ISIC Consolidation'!$C$3:$C$44=$A12)*('Pre ISIC Consolidation'!$D$2:$AT$2=W$1))/SUMPRODUCT('Pre ISIC Consolidation'!$D$3:$AT$44*('Pre ISIC Consolidation'!$C$3:$C$44=$A12)),0)</f>
        <v>0.28909723867023585</v>
      </c>
      <c r="X12" cm="1">
        <f t="array" ref="X12">IFERROR(SUMPRODUCT('Pre ISIC Consolidation'!$D$3:$AT$44*('Pre ISIC Consolidation'!$C$3:$C$44=$A12)*('Pre ISIC Consolidation'!$D$2:$AT$2=X$1))/SUMPRODUCT('Pre ISIC Consolidation'!$D$3:$AT$44*('Pre ISIC Consolidation'!$C$3:$C$44=$A12)),0)</f>
        <v>0</v>
      </c>
      <c r="Y12" cm="1">
        <f t="array" ref="Y12">IFERROR(SUMPRODUCT('Pre ISIC Consolidation'!$D$3:$AT$44*('Pre ISIC Consolidation'!$C$3:$C$44=$A12)*('Pre ISIC Consolidation'!$D$2:$AT$2=Y$1))/SUMPRODUCT('Pre ISIC Consolidation'!$D$3:$AT$44*('Pre ISIC Consolidation'!$C$3:$C$44=$A12)),0)</f>
        <v>0.21197753039965322</v>
      </c>
      <c r="Z12" cm="1">
        <f t="array" ref="Z12">IFERROR(SUMPRODUCT('Pre ISIC Consolidation'!$D$3:$AT$44*('Pre ISIC Consolidation'!$C$3:$C$44=$A12)*('Pre ISIC Consolidation'!$D$2:$AT$2=Z$1))/SUMPRODUCT('Pre ISIC Consolidation'!$D$3:$AT$44*('Pre ISIC Consolidation'!$C$3:$C$44=$A12)),0)</f>
        <v>5.4354866609115302E-3</v>
      </c>
      <c r="AA12" cm="1">
        <f t="array" ref="AA12">IFERROR(SUMPRODUCT('Pre ISIC Consolidation'!$D$3:$AT$44*('Pre ISIC Consolidation'!$C$3:$C$44=$A12)*('Pre ISIC Consolidation'!$D$2:$AT$2=AA$1))/SUMPRODUCT('Pre ISIC Consolidation'!$D$3:$AT$44*('Pre ISIC Consolidation'!$C$3:$C$44=$A12)),0)</f>
        <v>2.5083398523604047E-5</v>
      </c>
      <c r="AB12" cm="1">
        <f t="array" ref="AB12">IFERROR(SUMPRODUCT('Pre ISIC Consolidation'!$D$3:$AT$44*('Pre ISIC Consolidation'!$C$3:$C$44=$A12)*('Pre ISIC Consolidation'!$D$2:$AT$2=AB$1))/SUMPRODUCT('Pre ISIC Consolidation'!$D$3:$AT$44*('Pre ISIC Consolidation'!$C$3:$C$44=$A12)),0)</f>
        <v>4.1872810916260472E-7</v>
      </c>
      <c r="AC12" cm="1">
        <f t="array" ref="AC12">IFERROR(SUMPRODUCT('Pre ISIC Consolidation'!$D$3:$AT$44*('Pre ISIC Consolidation'!$C$3:$C$44=$A12)*('Pre ISIC Consolidation'!$D$2:$AT$2=AC$1))/SUMPRODUCT('Pre ISIC Consolidation'!$D$3:$AT$44*('Pre ISIC Consolidation'!$C$3:$C$44=$A12)),0)</f>
        <v>0.11081963989650041</v>
      </c>
      <c r="AD12" cm="1">
        <f t="array" ref="AD12">IFERROR(SUMPRODUCT('Pre ISIC Consolidation'!$D$3:$AT$44*('Pre ISIC Consolidation'!$C$3:$C$44=$A12)*('Pre ISIC Consolidation'!$D$2:$AT$2=AD$1))/SUMPRODUCT('Pre ISIC Consolidation'!$D$3:$AT$44*('Pre ISIC Consolidation'!$C$3:$C$44=$A12)),0)</f>
        <v>4.3571719049555563E-2</v>
      </c>
      <c r="AE12" cm="1">
        <f t="array" ref="AE12">IFERROR(SUMPRODUCT('Pre ISIC Consolidation'!$D$3:$AT$44*('Pre ISIC Consolidation'!$C$3:$C$44=$A12)*('Pre ISIC Consolidation'!$D$2:$AT$2=AE$1))/SUMPRODUCT('Pre ISIC Consolidation'!$D$3:$AT$44*('Pre ISIC Consolidation'!$C$3:$C$44=$A12)),0)</f>
        <v>5.5753924806385149E-2</v>
      </c>
      <c r="AF12" cm="1">
        <f t="array" ref="AF12">IFERROR(SUMPRODUCT('Pre ISIC Consolidation'!$D$3:$AT$44*('Pre ISIC Consolidation'!$C$3:$C$44=$A12)*('Pre ISIC Consolidation'!$D$2:$AT$2=AF$1))/SUMPRODUCT('Pre ISIC Consolidation'!$D$3:$AT$44*('Pre ISIC Consolidation'!$C$3:$C$44=$A12)),0)</f>
        <v>6.8508149028685831E-3</v>
      </c>
      <c r="AG12" cm="1">
        <f t="array" ref="AG12">IFERROR(SUMPRODUCT('Pre ISIC Consolidation'!$D$3:$AT$44*('Pre ISIC Consolidation'!$C$3:$C$44=$A12)*('Pre ISIC Consolidation'!$D$2:$AT$2=AG$1))/SUMPRODUCT('Pre ISIC Consolidation'!$D$3:$AT$44*('Pre ISIC Consolidation'!$C$3:$C$44=$A12)),0)</f>
        <v>1.8411844357350661E-3</v>
      </c>
      <c r="AH12" cm="1">
        <f t="array" ref="AH12">IFERROR(SUMPRODUCT('Pre ISIC Consolidation'!$D$3:$AT$44*('Pre ISIC Consolidation'!$C$3:$C$44=$A12)*('Pre ISIC Consolidation'!$D$2:$AT$2=AH$1))/SUMPRODUCT('Pre ISIC Consolidation'!$D$3:$AT$44*('Pre ISIC Consolidation'!$C$3:$C$44=$A12)),0)</f>
        <v>3.7270578140850608E-3</v>
      </c>
      <c r="AI12" cm="1">
        <f t="array" ref="AI12">IFERROR(SUMPRODUCT('Pre ISIC Consolidation'!$D$3:$AT$44*('Pre ISIC Consolidation'!$C$3:$C$44=$A12)*('Pre ISIC Consolidation'!$D$2:$AT$2=AI$1))/SUMPRODUCT('Pre ISIC Consolidation'!$D$3:$AT$44*('Pre ISIC Consolidation'!$C$3:$C$44=$A12)),0)</f>
        <v>3.753871179654018E-4</v>
      </c>
      <c r="AJ12" cm="1">
        <f t="array" ref="AJ12">IFERROR(SUMPRODUCT('Pre ISIC Consolidation'!$D$3:$AT$44*('Pre ISIC Consolidation'!$C$3:$C$44=$A12)*('Pre ISIC Consolidation'!$D$2:$AT$2=AJ$1))/SUMPRODUCT('Pre ISIC Consolidation'!$D$3:$AT$44*('Pre ISIC Consolidation'!$C$3:$C$44=$A12)),0)</f>
        <v>4.8755636392887299E-3</v>
      </c>
      <c r="AK12" cm="1">
        <f t="array" ref="AK12">IFERROR(SUMPRODUCT('Pre ISIC Consolidation'!$D$3:$AT$44*('Pre ISIC Consolidation'!$C$3:$C$44=$A12)*('Pre ISIC Consolidation'!$D$2:$AT$2=AK$1))/SUMPRODUCT('Pre ISIC Consolidation'!$D$3:$AT$44*('Pre ISIC Consolidation'!$C$3:$C$44=$A12)),0)</f>
        <v>8.705406021388128E-3</v>
      </c>
      <c r="AL12" cm="1">
        <f t="array" ref="AL12">IFERROR(SUMPRODUCT('Pre ISIC Consolidation'!$D$3:$AT$44*('Pre ISIC Consolidation'!$C$3:$C$44=$A12)*('Pre ISIC Consolidation'!$D$2:$AT$2=AL$1))/SUMPRODUCT('Pre ISIC Consolidation'!$D$3:$AT$44*('Pre ISIC Consolidation'!$C$3:$C$44=$A12)),0)</f>
        <v>1.0957728729180537E-2</v>
      </c>
      <c r="AM12" cm="1">
        <f t="array" ref="AM12">IFERROR(SUMPRODUCT('Pre ISIC Consolidation'!$D$3:$AT$44*('Pre ISIC Consolidation'!$C$3:$C$44=$A12)*('Pre ISIC Consolidation'!$D$2:$AT$2=AM$1))/SUMPRODUCT('Pre ISIC Consolidation'!$D$3:$AT$44*('Pre ISIC Consolidation'!$C$3:$C$44=$A12)),0)</f>
        <v>1.1663814022496412E-2</v>
      </c>
      <c r="AN12" cm="1">
        <f t="array" ref="AN12">IFERROR(SUMPRODUCT('Pre ISIC Consolidation'!$D$3:$AT$44*('Pre ISIC Consolidation'!$C$3:$C$44=$A12)*('Pre ISIC Consolidation'!$D$2:$AT$2=AN$1))/SUMPRODUCT('Pre ISIC Consolidation'!$D$3:$AT$44*('Pre ISIC Consolidation'!$C$3:$C$44=$A12)),0)</f>
        <v>2.7170877109876702E-3</v>
      </c>
      <c r="AO12" cm="1">
        <f t="array" ref="AO12">IFERROR(SUMPRODUCT('Pre ISIC Consolidation'!$D$3:$AT$44*('Pre ISIC Consolidation'!$C$3:$C$44=$A12)*('Pre ISIC Consolidation'!$D$2:$AT$2=AO$1))/SUMPRODUCT('Pre ISIC Consolidation'!$D$3:$AT$44*('Pre ISIC Consolidation'!$C$3:$C$44=$A12)),0)</f>
        <v>8.9690707828162068E-3</v>
      </c>
      <c r="AP12" cm="1">
        <f t="array" ref="AP12">IFERROR(SUMPRODUCT('Pre ISIC Consolidation'!$D$3:$AT$44*('Pre ISIC Consolidation'!$C$3:$C$44=$A12)*('Pre ISIC Consolidation'!$D$2:$AT$2=AP$1))/SUMPRODUCT('Pre ISIC Consolidation'!$D$3:$AT$44*('Pre ISIC Consolidation'!$C$3:$C$44=$A12)),0)</f>
        <v>3.9505025271597046E-3</v>
      </c>
      <c r="AQ12" cm="1">
        <f t="array" ref="AQ12">IFERROR(SUMPRODUCT('Pre ISIC Consolidation'!$D$3:$AT$44*('Pre ISIC Consolidation'!$C$3:$C$44=$A12)*('Pre ISIC Consolidation'!$D$2:$AT$2=AQ$1))/SUMPRODUCT('Pre ISIC Consolidation'!$D$3:$AT$44*('Pre ISIC Consolidation'!$C$3:$C$44=$A12)),0)</f>
        <v>0</v>
      </c>
    </row>
    <row r="13" spans="1:43">
      <c r="A13" t="s">
        <v>564</v>
      </c>
      <c r="B13" cm="1">
        <f t="array" ref="B13">IFERROR(SUMPRODUCT('Pre ISIC Consolidation'!$D$3:$AT$44*('Pre ISIC Consolidation'!$C$3:$C$44=$A13)*('Pre ISIC Consolidation'!$D$2:$AT$2=B$1))/SUMPRODUCT('Pre ISIC Consolidation'!$D$3:$AT$44*('Pre ISIC Consolidation'!$C$3:$C$44=$A13)),0)</f>
        <v>3.8928883942866116E-2</v>
      </c>
      <c r="C13" cm="1">
        <f t="array" ref="C13">IFERROR(SUMPRODUCT('Pre ISIC Consolidation'!$D$3:$AT$44*('Pre ISIC Consolidation'!$C$3:$C$44=$A13)*('Pre ISIC Consolidation'!$D$2:$AT$2=C$1))/SUMPRODUCT('Pre ISIC Consolidation'!$D$3:$AT$44*('Pre ISIC Consolidation'!$C$3:$C$44=$A13)),0)</f>
        <v>0</v>
      </c>
      <c r="D13" cm="1">
        <f t="array" ref="D13">IFERROR(SUMPRODUCT('Pre ISIC Consolidation'!$D$3:$AT$44*('Pre ISIC Consolidation'!$C$3:$C$44=$A13)*('Pre ISIC Consolidation'!$D$2:$AT$2=D$1))/SUMPRODUCT('Pre ISIC Consolidation'!$D$3:$AT$44*('Pre ISIC Consolidation'!$C$3:$C$44=$A13)),0)</f>
        <v>1.3479111508775305E-2</v>
      </c>
      <c r="E13" cm="1">
        <f t="array" ref="E13">IFERROR(SUMPRODUCT('Pre ISIC Consolidation'!$D$3:$AT$44*('Pre ISIC Consolidation'!$C$3:$C$44=$A13)*('Pre ISIC Consolidation'!$D$2:$AT$2=E$1))/SUMPRODUCT('Pre ISIC Consolidation'!$D$3:$AT$44*('Pre ISIC Consolidation'!$C$3:$C$44=$A13)),0)</f>
        <v>5.5956048434455376E-2</v>
      </c>
      <c r="F13" cm="1">
        <f t="array" ref="F13">IFERROR(SUMPRODUCT('Pre ISIC Consolidation'!$D$3:$AT$44*('Pre ISIC Consolidation'!$C$3:$C$44=$A13)*('Pre ISIC Consolidation'!$D$2:$AT$2=F$1))/SUMPRODUCT('Pre ISIC Consolidation'!$D$3:$AT$44*('Pre ISIC Consolidation'!$C$3:$C$44=$A13)),0)</f>
        <v>2.0926087907990228E-2</v>
      </c>
      <c r="G13" cm="1">
        <f t="array" ref="G13">IFERROR(SUMPRODUCT('Pre ISIC Consolidation'!$D$3:$AT$44*('Pre ISIC Consolidation'!$C$3:$C$44=$A13)*('Pre ISIC Consolidation'!$D$2:$AT$2=G$1))/SUMPRODUCT('Pre ISIC Consolidation'!$D$3:$AT$44*('Pre ISIC Consolidation'!$C$3:$C$44=$A13)),0)</f>
        <v>0.30660948093888263</v>
      </c>
      <c r="H13" cm="1">
        <f t="array" ref="H13">IFERROR(SUMPRODUCT('Pre ISIC Consolidation'!$D$3:$AT$44*('Pre ISIC Consolidation'!$C$3:$C$44=$A13)*('Pre ISIC Consolidation'!$D$2:$AT$2=H$1))/SUMPRODUCT('Pre ISIC Consolidation'!$D$3:$AT$44*('Pre ISIC Consolidation'!$C$3:$C$44=$A13)),0)</f>
        <v>0</v>
      </c>
      <c r="I13" cm="1">
        <f t="array" ref="I13">IFERROR(SUMPRODUCT('Pre ISIC Consolidation'!$D$3:$AT$44*('Pre ISIC Consolidation'!$C$3:$C$44=$A13)*('Pre ISIC Consolidation'!$D$2:$AT$2=I$1))/SUMPRODUCT('Pre ISIC Consolidation'!$D$3:$AT$44*('Pre ISIC Consolidation'!$C$3:$C$44=$A13)),0)</f>
        <v>0</v>
      </c>
      <c r="J13" cm="1">
        <f t="array" ref="J13">IFERROR(SUMPRODUCT('Pre ISIC Consolidation'!$D$3:$AT$44*('Pre ISIC Consolidation'!$C$3:$C$44=$A13)*('Pre ISIC Consolidation'!$D$2:$AT$2=J$1))/SUMPRODUCT('Pre ISIC Consolidation'!$D$3:$AT$44*('Pre ISIC Consolidation'!$C$3:$C$44=$A13)),0)</f>
        <v>1.1239235633447838E-2</v>
      </c>
      <c r="K13" cm="1">
        <f t="array" ref="K13">IFERROR(SUMPRODUCT('Pre ISIC Consolidation'!$D$3:$AT$44*('Pre ISIC Consolidation'!$C$3:$C$44=$A13)*('Pre ISIC Consolidation'!$D$2:$AT$2=K$1))/SUMPRODUCT('Pre ISIC Consolidation'!$D$3:$AT$44*('Pre ISIC Consolidation'!$C$3:$C$44=$A13)),0)</f>
        <v>0</v>
      </c>
      <c r="L13" cm="1">
        <f t="array" ref="L13">IFERROR(SUMPRODUCT('Pre ISIC Consolidation'!$D$3:$AT$44*('Pre ISIC Consolidation'!$C$3:$C$44=$A13)*('Pre ISIC Consolidation'!$D$2:$AT$2=L$1))/SUMPRODUCT('Pre ISIC Consolidation'!$D$3:$AT$44*('Pre ISIC Consolidation'!$C$3:$C$44=$A13)),0)</f>
        <v>0</v>
      </c>
      <c r="M13" cm="1">
        <f t="array" ref="M13">IFERROR(SUMPRODUCT('Pre ISIC Consolidation'!$D$3:$AT$44*('Pre ISIC Consolidation'!$C$3:$C$44=$A13)*('Pre ISIC Consolidation'!$D$2:$AT$2=M$1))/SUMPRODUCT('Pre ISIC Consolidation'!$D$3:$AT$44*('Pre ISIC Consolidation'!$C$3:$C$44=$A13)),0)</f>
        <v>0</v>
      </c>
      <c r="N13" cm="1">
        <f t="array" ref="N13">IFERROR(SUMPRODUCT('Pre ISIC Consolidation'!$D$3:$AT$44*('Pre ISIC Consolidation'!$C$3:$C$44=$A13)*('Pre ISIC Consolidation'!$D$2:$AT$2=N$1))/SUMPRODUCT('Pre ISIC Consolidation'!$D$3:$AT$44*('Pre ISIC Consolidation'!$C$3:$C$44=$A13)),0)</f>
        <v>0</v>
      </c>
      <c r="O13" cm="1">
        <f t="array" ref="O13">IFERROR(SUMPRODUCT('Pre ISIC Consolidation'!$D$3:$AT$44*('Pre ISIC Consolidation'!$C$3:$C$44=$A13)*('Pre ISIC Consolidation'!$D$2:$AT$2=O$1))/SUMPRODUCT('Pre ISIC Consolidation'!$D$3:$AT$44*('Pre ISIC Consolidation'!$C$3:$C$44=$A13)),0)</f>
        <v>0</v>
      </c>
      <c r="P13" cm="1">
        <f t="array" ref="P13">IFERROR(SUMPRODUCT('Pre ISIC Consolidation'!$D$3:$AT$44*('Pre ISIC Consolidation'!$C$3:$C$44=$A13)*('Pre ISIC Consolidation'!$D$2:$AT$2=P$1))/SUMPRODUCT('Pre ISIC Consolidation'!$D$3:$AT$44*('Pre ISIC Consolidation'!$C$3:$C$44=$A13)),0)</f>
        <v>0</v>
      </c>
      <c r="Q13" cm="1">
        <f t="array" ref="Q13">IFERROR(SUMPRODUCT('Pre ISIC Consolidation'!$D$3:$AT$44*('Pre ISIC Consolidation'!$C$3:$C$44=$A13)*('Pre ISIC Consolidation'!$D$2:$AT$2=Q$1))/SUMPRODUCT('Pre ISIC Consolidation'!$D$3:$AT$44*('Pre ISIC Consolidation'!$C$3:$C$44=$A13)),0)</f>
        <v>0</v>
      </c>
      <c r="R13" cm="1">
        <f t="array" ref="R13">IFERROR(SUMPRODUCT('Pre ISIC Consolidation'!$D$3:$AT$44*('Pre ISIC Consolidation'!$C$3:$C$44=$A13)*('Pre ISIC Consolidation'!$D$2:$AT$2=R$1))/SUMPRODUCT('Pre ISIC Consolidation'!$D$3:$AT$44*('Pre ISIC Consolidation'!$C$3:$C$44=$A13)),0)</f>
        <v>8.4593064027111739E-2</v>
      </c>
      <c r="S13" cm="1">
        <f t="array" ref="S13">IFERROR(SUMPRODUCT('Pre ISIC Consolidation'!$D$3:$AT$44*('Pre ISIC Consolidation'!$C$3:$C$44=$A13)*('Pre ISIC Consolidation'!$D$2:$AT$2=S$1))/SUMPRODUCT('Pre ISIC Consolidation'!$D$3:$AT$44*('Pre ISIC Consolidation'!$C$3:$C$44=$A13)),0)</f>
        <v>0</v>
      </c>
      <c r="T13" cm="1">
        <f t="array" ref="T13">IFERROR(SUMPRODUCT('Pre ISIC Consolidation'!$D$3:$AT$44*('Pre ISIC Consolidation'!$C$3:$C$44=$A13)*('Pre ISIC Consolidation'!$D$2:$AT$2=T$1))/SUMPRODUCT('Pre ISIC Consolidation'!$D$3:$AT$44*('Pre ISIC Consolidation'!$C$3:$C$44=$A13)),0)</f>
        <v>0</v>
      </c>
      <c r="U13" cm="1">
        <f t="array" ref="U13">IFERROR(SUMPRODUCT('Pre ISIC Consolidation'!$D$3:$AT$44*('Pre ISIC Consolidation'!$C$3:$C$44=$A13)*('Pre ISIC Consolidation'!$D$2:$AT$2=U$1))/SUMPRODUCT('Pre ISIC Consolidation'!$D$3:$AT$44*('Pre ISIC Consolidation'!$C$3:$C$44=$A13)),0)</f>
        <v>0</v>
      </c>
      <c r="V13" cm="1">
        <f t="array" ref="V13">IFERROR(SUMPRODUCT('Pre ISIC Consolidation'!$D$3:$AT$44*('Pre ISIC Consolidation'!$C$3:$C$44=$A13)*('Pre ISIC Consolidation'!$D$2:$AT$2=V$1))/SUMPRODUCT('Pre ISIC Consolidation'!$D$3:$AT$44*('Pre ISIC Consolidation'!$C$3:$C$44=$A13)),0)</f>
        <v>0</v>
      </c>
      <c r="W13" cm="1">
        <f t="array" ref="W13">IFERROR(SUMPRODUCT('Pre ISIC Consolidation'!$D$3:$AT$44*('Pre ISIC Consolidation'!$C$3:$C$44=$A13)*('Pre ISIC Consolidation'!$D$2:$AT$2=W$1))/SUMPRODUCT('Pre ISIC Consolidation'!$D$3:$AT$44*('Pre ISIC Consolidation'!$C$3:$C$44=$A13)),0)</f>
        <v>0</v>
      </c>
      <c r="X13" cm="1">
        <f t="array" ref="X13">IFERROR(SUMPRODUCT('Pre ISIC Consolidation'!$D$3:$AT$44*('Pre ISIC Consolidation'!$C$3:$C$44=$A13)*('Pre ISIC Consolidation'!$D$2:$AT$2=X$1))/SUMPRODUCT('Pre ISIC Consolidation'!$D$3:$AT$44*('Pre ISIC Consolidation'!$C$3:$C$44=$A13)),0)</f>
        <v>0</v>
      </c>
      <c r="Y13" cm="1">
        <f t="array" ref="Y13">IFERROR(SUMPRODUCT('Pre ISIC Consolidation'!$D$3:$AT$44*('Pre ISIC Consolidation'!$C$3:$C$44=$A13)*('Pre ISIC Consolidation'!$D$2:$AT$2=Y$1))/SUMPRODUCT('Pre ISIC Consolidation'!$D$3:$AT$44*('Pre ISIC Consolidation'!$C$3:$C$44=$A13)),0)</f>
        <v>9.846868463977039E-2</v>
      </c>
      <c r="Z13" cm="1">
        <f t="array" ref="Z13">IFERROR(SUMPRODUCT('Pre ISIC Consolidation'!$D$3:$AT$44*('Pre ISIC Consolidation'!$C$3:$C$44=$A13)*('Pre ISIC Consolidation'!$D$2:$AT$2=Z$1))/SUMPRODUCT('Pre ISIC Consolidation'!$D$3:$AT$44*('Pre ISIC Consolidation'!$C$3:$C$44=$A13)),0)</f>
        <v>3.6576931177734875E-2</v>
      </c>
      <c r="AA13" cm="1">
        <f t="array" ref="AA13">IFERROR(SUMPRODUCT('Pre ISIC Consolidation'!$D$3:$AT$44*('Pre ISIC Consolidation'!$C$3:$C$44=$A13)*('Pre ISIC Consolidation'!$D$2:$AT$2=AA$1))/SUMPRODUCT('Pre ISIC Consolidation'!$D$3:$AT$44*('Pre ISIC Consolidation'!$C$3:$C$44=$A13)),0)</f>
        <v>1.6909334682818123E-4</v>
      </c>
      <c r="AB13" cm="1">
        <f t="array" ref="AB13">IFERROR(SUMPRODUCT('Pre ISIC Consolidation'!$D$3:$AT$44*('Pre ISIC Consolidation'!$C$3:$C$44=$A13)*('Pre ISIC Consolidation'!$D$2:$AT$2=AB$1))/SUMPRODUCT('Pre ISIC Consolidation'!$D$3:$AT$44*('Pre ISIC Consolidation'!$C$3:$C$44=$A13)),0)</f>
        <v>2.8177263471770241E-6</v>
      </c>
      <c r="AC13" cm="1">
        <f t="array" ref="AC13">IFERROR(SUMPRODUCT('Pre ISIC Consolidation'!$D$3:$AT$44*('Pre ISIC Consolidation'!$C$3:$C$44=$A13)*('Pre ISIC Consolidation'!$D$2:$AT$2=AC$1))/SUMPRODUCT('Pre ISIC Consolidation'!$D$3:$AT$44*('Pre ISIC Consolidation'!$C$3:$C$44=$A13)),0)</f>
        <v>0</v>
      </c>
      <c r="AD13" cm="1">
        <f t="array" ref="AD13">IFERROR(SUMPRODUCT('Pre ISIC Consolidation'!$D$3:$AT$44*('Pre ISIC Consolidation'!$C$3:$C$44=$A13)*('Pre ISIC Consolidation'!$D$2:$AT$2=AD$1))/SUMPRODUCT('Pre ISIC Consolidation'!$D$3:$AT$44*('Pre ISIC Consolidation'!$C$3:$C$44=$A13)),0)</f>
        <v>0</v>
      </c>
      <c r="AE13" cm="1">
        <f t="array" ref="AE13">IFERROR(SUMPRODUCT('Pre ISIC Consolidation'!$D$3:$AT$44*('Pre ISIC Consolidation'!$C$3:$C$44=$A13)*('Pre ISIC Consolidation'!$D$2:$AT$2=AE$1))/SUMPRODUCT('Pre ISIC Consolidation'!$D$3:$AT$44*('Pre ISIC Consolidation'!$C$3:$C$44=$A13)),0)</f>
        <v>6.0585625658768627E-2</v>
      </c>
      <c r="AF13" cm="1">
        <f t="array" ref="AF13">IFERROR(SUMPRODUCT('Pre ISIC Consolidation'!$D$3:$AT$44*('Pre ISIC Consolidation'!$C$3:$C$44=$A13)*('Pre ISIC Consolidation'!$D$2:$AT$2=AF$1))/SUMPRODUCT('Pre ISIC Consolidation'!$D$3:$AT$44*('Pre ISIC Consolidation'!$C$3:$C$44=$A13)),0)</f>
        <v>3.5241528471704815E-2</v>
      </c>
      <c r="AG13" cm="1">
        <f t="array" ref="AG13">IFERROR(SUMPRODUCT('Pre ISIC Consolidation'!$D$3:$AT$44*('Pre ISIC Consolidation'!$C$3:$C$44=$A13)*('Pre ISIC Consolidation'!$D$2:$AT$2=AG$1))/SUMPRODUCT('Pre ISIC Consolidation'!$D$3:$AT$44*('Pre ISIC Consolidation'!$C$3:$C$44=$A13)),0)</f>
        <v>3.859427114942162E-3</v>
      </c>
      <c r="AH13" cm="1">
        <f t="array" ref="AH13">IFERROR(SUMPRODUCT('Pre ISIC Consolidation'!$D$3:$AT$44*('Pre ISIC Consolidation'!$C$3:$C$44=$A13)*('Pre ISIC Consolidation'!$D$2:$AT$2=AH$1))/SUMPRODUCT('Pre ISIC Consolidation'!$D$3:$AT$44*('Pre ISIC Consolidation'!$C$3:$C$44=$A13)),0)</f>
        <v>6.6633675041284177E-3</v>
      </c>
      <c r="AI13" cm="1">
        <f t="array" ref="AI13">IFERROR(SUMPRODUCT('Pre ISIC Consolidation'!$D$3:$AT$44*('Pre ISIC Consolidation'!$C$3:$C$44=$A13)*('Pre ISIC Consolidation'!$D$2:$AT$2=AI$1))/SUMPRODUCT('Pre ISIC Consolidation'!$D$3:$AT$44*('Pre ISIC Consolidation'!$C$3:$C$44=$A13)),0)</f>
        <v>7.6987179372952459E-4</v>
      </c>
      <c r="AJ13" cm="1">
        <f t="array" ref="AJ13">IFERROR(SUMPRODUCT('Pre ISIC Consolidation'!$D$3:$AT$44*('Pre ISIC Consolidation'!$C$3:$C$44=$A13)*('Pre ISIC Consolidation'!$D$2:$AT$2=AJ$1))/SUMPRODUCT('Pre ISIC Consolidation'!$D$3:$AT$44*('Pre ISIC Consolidation'!$C$3:$C$44=$A13)),0)</f>
        <v>1.4272086870910673E-2</v>
      </c>
      <c r="AK13" cm="1">
        <f t="array" ref="AK13">IFERROR(SUMPRODUCT('Pre ISIC Consolidation'!$D$3:$AT$44*('Pre ISIC Consolidation'!$C$3:$C$44=$A13)*('Pre ISIC Consolidation'!$D$2:$AT$2=AK$1))/SUMPRODUCT('Pre ISIC Consolidation'!$D$3:$AT$44*('Pre ISIC Consolidation'!$C$3:$C$44=$A13)),0)</f>
        <v>0.15183794585155372</v>
      </c>
      <c r="AL13" cm="1">
        <f t="array" ref="AL13">IFERROR(SUMPRODUCT('Pre ISIC Consolidation'!$D$3:$AT$44*('Pre ISIC Consolidation'!$C$3:$C$44=$A13)*('Pre ISIC Consolidation'!$D$2:$AT$2=AL$1))/SUMPRODUCT('Pre ISIC Consolidation'!$D$3:$AT$44*('Pre ISIC Consolidation'!$C$3:$C$44=$A13)),0)</f>
        <v>0</v>
      </c>
      <c r="AM13" cm="1">
        <f t="array" ref="AM13">IFERROR(SUMPRODUCT('Pre ISIC Consolidation'!$D$3:$AT$44*('Pre ISIC Consolidation'!$C$3:$C$44=$A13)*('Pre ISIC Consolidation'!$D$2:$AT$2=AM$1))/SUMPRODUCT('Pre ISIC Consolidation'!$D$3:$AT$44*('Pre ISIC Consolidation'!$C$3:$C$44=$A13)),0)</f>
        <v>0</v>
      </c>
      <c r="AN13" cm="1">
        <f t="array" ref="AN13">IFERROR(SUMPRODUCT('Pre ISIC Consolidation'!$D$3:$AT$44*('Pre ISIC Consolidation'!$C$3:$C$44=$A13)*('Pre ISIC Consolidation'!$D$2:$AT$2=AN$1))/SUMPRODUCT('Pre ISIC Consolidation'!$D$3:$AT$44*('Pre ISIC Consolidation'!$C$3:$C$44=$A13)),0)</f>
        <v>2.3736648323205566E-2</v>
      </c>
      <c r="AO13" cm="1">
        <f t="array" ref="AO13">IFERROR(SUMPRODUCT('Pre ISIC Consolidation'!$D$3:$AT$44*('Pre ISIC Consolidation'!$C$3:$C$44=$A13)*('Pre ISIC Consolidation'!$D$2:$AT$2=AO$1))/SUMPRODUCT('Pre ISIC Consolidation'!$D$3:$AT$44*('Pre ISIC Consolidation'!$C$3:$C$44=$A13)),0)</f>
        <v>3.6084059126846743E-2</v>
      </c>
      <c r="AP13" cm="1">
        <f t="array" ref="AP13">IFERROR(SUMPRODUCT('Pre ISIC Consolidation'!$D$3:$AT$44*('Pre ISIC Consolidation'!$C$3:$C$44=$A13)*('Pre ISIC Consolidation'!$D$2:$AT$2=AP$1))/SUMPRODUCT('Pre ISIC Consolidation'!$D$3:$AT$44*('Pre ISIC Consolidation'!$C$3:$C$44=$A13)),0)</f>
        <v>0</v>
      </c>
      <c r="AQ13" cm="1">
        <f t="array" ref="AQ13">IFERROR(SUMPRODUCT('Pre ISIC Consolidation'!$D$3:$AT$44*('Pre ISIC Consolidation'!$C$3:$C$44=$A13)*('Pre ISIC Consolidation'!$D$2:$AT$2=AQ$1))/SUMPRODUCT('Pre ISIC Consolidation'!$D$3:$AT$44*('Pre ISIC Consolidation'!$C$3:$C$44=$A13)),0)</f>
        <v>0</v>
      </c>
    </row>
    <row r="14" spans="1:43">
      <c r="A14" t="s">
        <v>565</v>
      </c>
      <c r="B14" cm="1">
        <f t="array" ref="B14">IFERROR(SUMPRODUCT('Pre ISIC Consolidation'!$D$3:$AT$44*('Pre ISIC Consolidation'!$C$3:$C$44=$A14)*('Pre ISIC Consolidation'!$D$2:$AT$2=B$1))/SUMPRODUCT('Pre ISIC Consolidation'!$D$3:$AT$44*('Pre ISIC Consolidation'!$C$3:$C$44=$A14)),0)</f>
        <v>3.8992487891079793E-2</v>
      </c>
      <c r="C14" cm="1">
        <f t="array" ref="C14">IFERROR(SUMPRODUCT('Pre ISIC Consolidation'!$D$3:$AT$44*('Pre ISIC Consolidation'!$C$3:$C$44=$A14)*('Pre ISIC Consolidation'!$D$2:$AT$2=C$1))/SUMPRODUCT('Pre ISIC Consolidation'!$D$3:$AT$44*('Pre ISIC Consolidation'!$C$3:$C$44=$A14)),0)</f>
        <v>0</v>
      </c>
      <c r="D14" cm="1">
        <f t="array" ref="D14">IFERROR(SUMPRODUCT('Pre ISIC Consolidation'!$D$3:$AT$44*('Pre ISIC Consolidation'!$C$3:$C$44=$A14)*('Pre ISIC Consolidation'!$D$2:$AT$2=D$1))/SUMPRODUCT('Pre ISIC Consolidation'!$D$3:$AT$44*('Pre ISIC Consolidation'!$C$3:$C$44=$A14)),0)</f>
        <v>1.3568702915535469E-2</v>
      </c>
      <c r="E14" cm="1">
        <f t="array" ref="E14">IFERROR(SUMPRODUCT('Pre ISIC Consolidation'!$D$3:$AT$44*('Pre ISIC Consolidation'!$C$3:$C$44=$A14)*('Pre ISIC Consolidation'!$D$2:$AT$2=E$1))/SUMPRODUCT('Pre ISIC Consolidation'!$D$3:$AT$44*('Pre ISIC Consolidation'!$C$3:$C$44=$A14)),0)</f>
        <v>5.6327970655940002E-2</v>
      </c>
      <c r="F14" cm="1">
        <f t="array" ref="F14">IFERROR(SUMPRODUCT('Pre ISIC Consolidation'!$D$3:$AT$44*('Pre ISIC Consolidation'!$C$3:$C$44=$A14)*('Pre ISIC Consolidation'!$D$2:$AT$2=F$1))/SUMPRODUCT('Pre ISIC Consolidation'!$D$3:$AT$44*('Pre ISIC Consolidation'!$C$3:$C$44=$A14)),0)</f>
        <v>2.0872452013457918E-2</v>
      </c>
      <c r="G14" cm="1">
        <f t="array" ref="G14">IFERROR(SUMPRODUCT('Pre ISIC Consolidation'!$D$3:$AT$44*('Pre ISIC Consolidation'!$C$3:$C$44=$A14)*('Pre ISIC Consolidation'!$D$2:$AT$2=G$1))/SUMPRODUCT('Pre ISIC Consolidation'!$D$3:$AT$44*('Pre ISIC Consolidation'!$C$3:$C$44=$A14)),0)</f>
        <v>0.3058778424602106</v>
      </c>
      <c r="H14" cm="1">
        <f t="array" ref="H14">IFERROR(SUMPRODUCT('Pre ISIC Consolidation'!$D$3:$AT$44*('Pre ISIC Consolidation'!$C$3:$C$44=$A14)*('Pre ISIC Consolidation'!$D$2:$AT$2=H$1))/SUMPRODUCT('Pre ISIC Consolidation'!$D$3:$AT$44*('Pre ISIC Consolidation'!$C$3:$C$44=$A14)),0)</f>
        <v>0</v>
      </c>
      <c r="I14" cm="1">
        <f t="array" ref="I14">IFERROR(SUMPRODUCT('Pre ISIC Consolidation'!$D$3:$AT$44*('Pre ISIC Consolidation'!$C$3:$C$44=$A14)*('Pre ISIC Consolidation'!$D$2:$AT$2=I$1))/SUMPRODUCT('Pre ISIC Consolidation'!$D$3:$AT$44*('Pre ISIC Consolidation'!$C$3:$C$44=$A14)),0)</f>
        <v>0</v>
      </c>
      <c r="J14" cm="1">
        <f t="array" ref="J14">IFERROR(SUMPRODUCT('Pre ISIC Consolidation'!$D$3:$AT$44*('Pre ISIC Consolidation'!$C$3:$C$44=$A14)*('Pre ISIC Consolidation'!$D$2:$AT$2=J$1))/SUMPRODUCT('Pre ISIC Consolidation'!$D$3:$AT$44*('Pre ISIC Consolidation'!$C$3:$C$44=$A14)),0)</f>
        <v>1.1463490310793786E-2</v>
      </c>
      <c r="K14" cm="1">
        <f t="array" ref="K14">IFERROR(SUMPRODUCT('Pre ISIC Consolidation'!$D$3:$AT$44*('Pre ISIC Consolidation'!$C$3:$C$44=$A14)*('Pre ISIC Consolidation'!$D$2:$AT$2=K$1))/SUMPRODUCT('Pre ISIC Consolidation'!$D$3:$AT$44*('Pre ISIC Consolidation'!$C$3:$C$44=$A14)),0)</f>
        <v>0</v>
      </c>
      <c r="L14" cm="1">
        <f t="array" ref="L14">IFERROR(SUMPRODUCT('Pre ISIC Consolidation'!$D$3:$AT$44*('Pre ISIC Consolidation'!$C$3:$C$44=$A14)*('Pre ISIC Consolidation'!$D$2:$AT$2=L$1))/SUMPRODUCT('Pre ISIC Consolidation'!$D$3:$AT$44*('Pre ISIC Consolidation'!$C$3:$C$44=$A14)),0)</f>
        <v>0</v>
      </c>
      <c r="M14" cm="1">
        <f t="array" ref="M14">IFERROR(SUMPRODUCT('Pre ISIC Consolidation'!$D$3:$AT$44*('Pre ISIC Consolidation'!$C$3:$C$44=$A14)*('Pre ISIC Consolidation'!$D$2:$AT$2=M$1))/SUMPRODUCT('Pre ISIC Consolidation'!$D$3:$AT$44*('Pre ISIC Consolidation'!$C$3:$C$44=$A14)),0)</f>
        <v>0</v>
      </c>
      <c r="N14" cm="1">
        <f t="array" ref="N14">IFERROR(SUMPRODUCT('Pre ISIC Consolidation'!$D$3:$AT$44*('Pre ISIC Consolidation'!$C$3:$C$44=$A14)*('Pre ISIC Consolidation'!$D$2:$AT$2=N$1))/SUMPRODUCT('Pre ISIC Consolidation'!$D$3:$AT$44*('Pre ISIC Consolidation'!$C$3:$C$44=$A14)),0)</f>
        <v>0</v>
      </c>
      <c r="O14" cm="1">
        <f t="array" ref="O14">IFERROR(SUMPRODUCT('Pre ISIC Consolidation'!$D$3:$AT$44*('Pre ISIC Consolidation'!$C$3:$C$44=$A14)*('Pre ISIC Consolidation'!$D$2:$AT$2=O$1))/SUMPRODUCT('Pre ISIC Consolidation'!$D$3:$AT$44*('Pre ISIC Consolidation'!$C$3:$C$44=$A14)),0)</f>
        <v>0</v>
      </c>
      <c r="P14" cm="1">
        <f t="array" ref="P14">IFERROR(SUMPRODUCT('Pre ISIC Consolidation'!$D$3:$AT$44*('Pre ISIC Consolidation'!$C$3:$C$44=$A14)*('Pre ISIC Consolidation'!$D$2:$AT$2=P$1))/SUMPRODUCT('Pre ISIC Consolidation'!$D$3:$AT$44*('Pre ISIC Consolidation'!$C$3:$C$44=$A14)),0)</f>
        <v>0</v>
      </c>
      <c r="Q14" cm="1">
        <f t="array" ref="Q14">IFERROR(SUMPRODUCT('Pre ISIC Consolidation'!$D$3:$AT$44*('Pre ISIC Consolidation'!$C$3:$C$44=$A14)*('Pre ISIC Consolidation'!$D$2:$AT$2=Q$1))/SUMPRODUCT('Pre ISIC Consolidation'!$D$3:$AT$44*('Pre ISIC Consolidation'!$C$3:$C$44=$A14)),0)</f>
        <v>0</v>
      </c>
      <c r="R14" cm="1">
        <f t="array" ref="R14">IFERROR(SUMPRODUCT('Pre ISIC Consolidation'!$D$3:$AT$44*('Pre ISIC Consolidation'!$C$3:$C$44=$A14)*('Pre ISIC Consolidation'!$D$2:$AT$2=R$1))/SUMPRODUCT('Pre ISIC Consolidation'!$D$3:$AT$44*('Pre ISIC Consolidation'!$C$3:$C$44=$A14)),0)</f>
        <v>8.6056221243434303E-2</v>
      </c>
      <c r="S14" cm="1">
        <f t="array" ref="S14">IFERROR(SUMPRODUCT('Pre ISIC Consolidation'!$D$3:$AT$44*('Pre ISIC Consolidation'!$C$3:$C$44=$A14)*('Pre ISIC Consolidation'!$D$2:$AT$2=S$1))/SUMPRODUCT('Pre ISIC Consolidation'!$D$3:$AT$44*('Pre ISIC Consolidation'!$C$3:$C$44=$A14)),0)</f>
        <v>0</v>
      </c>
      <c r="T14" cm="1">
        <f t="array" ref="T14">IFERROR(SUMPRODUCT('Pre ISIC Consolidation'!$D$3:$AT$44*('Pre ISIC Consolidation'!$C$3:$C$44=$A14)*('Pre ISIC Consolidation'!$D$2:$AT$2=T$1))/SUMPRODUCT('Pre ISIC Consolidation'!$D$3:$AT$44*('Pre ISIC Consolidation'!$C$3:$C$44=$A14)),0)</f>
        <v>0</v>
      </c>
      <c r="U14" cm="1">
        <f t="array" ref="U14">IFERROR(SUMPRODUCT('Pre ISIC Consolidation'!$D$3:$AT$44*('Pre ISIC Consolidation'!$C$3:$C$44=$A14)*('Pre ISIC Consolidation'!$D$2:$AT$2=U$1))/SUMPRODUCT('Pre ISIC Consolidation'!$D$3:$AT$44*('Pre ISIC Consolidation'!$C$3:$C$44=$A14)),0)</f>
        <v>0</v>
      </c>
      <c r="V14" cm="1">
        <f t="array" ref="V14">IFERROR(SUMPRODUCT('Pre ISIC Consolidation'!$D$3:$AT$44*('Pre ISIC Consolidation'!$C$3:$C$44=$A14)*('Pre ISIC Consolidation'!$D$2:$AT$2=V$1))/SUMPRODUCT('Pre ISIC Consolidation'!$D$3:$AT$44*('Pre ISIC Consolidation'!$C$3:$C$44=$A14)),0)</f>
        <v>0</v>
      </c>
      <c r="W14" cm="1">
        <f t="array" ref="W14">IFERROR(SUMPRODUCT('Pre ISIC Consolidation'!$D$3:$AT$44*('Pre ISIC Consolidation'!$C$3:$C$44=$A14)*('Pre ISIC Consolidation'!$D$2:$AT$2=W$1))/SUMPRODUCT('Pre ISIC Consolidation'!$D$3:$AT$44*('Pre ISIC Consolidation'!$C$3:$C$44=$A14)),0)</f>
        <v>0</v>
      </c>
      <c r="X14" cm="1">
        <f t="array" ref="X14">IFERROR(SUMPRODUCT('Pre ISIC Consolidation'!$D$3:$AT$44*('Pre ISIC Consolidation'!$C$3:$C$44=$A14)*('Pre ISIC Consolidation'!$D$2:$AT$2=X$1))/SUMPRODUCT('Pre ISIC Consolidation'!$D$3:$AT$44*('Pre ISIC Consolidation'!$C$3:$C$44=$A14)),0)</f>
        <v>0</v>
      </c>
      <c r="Y14" cm="1">
        <f t="array" ref="Y14">IFERROR(SUMPRODUCT('Pre ISIC Consolidation'!$D$3:$AT$44*('Pre ISIC Consolidation'!$C$3:$C$44=$A14)*('Pre ISIC Consolidation'!$D$2:$AT$2=Y$1))/SUMPRODUCT('Pre ISIC Consolidation'!$D$3:$AT$44*('Pre ISIC Consolidation'!$C$3:$C$44=$A14)),0)</f>
        <v>0.10032550385463436</v>
      </c>
      <c r="Z14" cm="1">
        <f t="array" ref="Z14">IFERROR(SUMPRODUCT('Pre ISIC Consolidation'!$D$3:$AT$44*('Pre ISIC Consolidation'!$C$3:$C$44=$A14)*('Pre ISIC Consolidation'!$D$2:$AT$2=Z$1))/SUMPRODUCT('Pre ISIC Consolidation'!$D$3:$AT$44*('Pre ISIC Consolidation'!$C$3:$C$44=$A14)),0)</f>
        <v>3.6838790320327046E-2</v>
      </c>
      <c r="AA14" cm="1">
        <f t="array" ref="AA14">IFERROR(SUMPRODUCT('Pre ISIC Consolidation'!$D$3:$AT$44*('Pre ISIC Consolidation'!$C$3:$C$44=$A14)*('Pre ISIC Consolidation'!$D$2:$AT$2=AA$1))/SUMPRODUCT('Pre ISIC Consolidation'!$D$3:$AT$44*('Pre ISIC Consolidation'!$C$3:$C$44=$A14)),0)</f>
        <v>1.7003037695302044E-4</v>
      </c>
      <c r="AB14" cm="1">
        <f t="array" ref="AB14">IFERROR(SUMPRODUCT('Pre ISIC Consolidation'!$D$3:$AT$44*('Pre ISIC Consolidation'!$C$3:$C$44=$A14)*('Pre ISIC Consolidation'!$D$2:$AT$2=AB$1))/SUMPRODUCT('Pre ISIC Consolidation'!$D$3:$AT$44*('Pre ISIC Consolidation'!$C$3:$C$44=$A14)),0)</f>
        <v>2.824710501056487E-6</v>
      </c>
      <c r="AC14" cm="1">
        <f t="array" ref="AC14">IFERROR(SUMPRODUCT('Pre ISIC Consolidation'!$D$3:$AT$44*('Pre ISIC Consolidation'!$C$3:$C$44=$A14)*('Pre ISIC Consolidation'!$D$2:$AT$2=AC$1))/SUMPRODUCT('Pre ISIC Consolidation'!$D$3:$AT$44*('Pre ISIC Consolidation'!$C$3:$C$44=$A14)),0)</f>
        <v>0</v>
      </c>
      <c r="AD14" cm="1">
        <f t="array" ref="AD14">IFERROR(SUMPRODUCT('Pre ISIC Consolidation'!$D$3:$AT$44*('Pre ISIC Consolidation'!$C$3:$C$44=$A14)*('Pre ISIC Consolidation'!$D$2:$AT$2=AD$1))/SUMPRODUCT('Pre ISIC Consolidation'!$D$3:$AT$44*('Pre ISIC Consolidation'!$C$3:$C$44=$A14)),0)</f>
        <v>0</v>
      </c>
      <c r="AE14" cm="1">
        <f t="array" ref="AE14">IFERROR(SUMPRODUCT('Pre ISIC Consolidation'!$D$3:$AT$44*('Pre ISIC Consolidation'!$C$3:$C$44=$A14)*('Pre ISIC Consolidation'!$D$2:$AT$2=AE$1))/SUMPRODUCT('Pre ISIC Consolidation'!$D$3:$AT$44*('Pre ISIC Consolidation'!$C$3:$C$44=$A14)),0)</f>
        <v>6.094762217188493E-2</v>
      </c>
      <c r="AF14" cm="1">
        <f t="array" ref="AF14">IFERROR(SUMPRODUCT('Pre ISIC Consolidation'!$D$3:$AT$44*('Pre ISIC Consolidation'!$C$3:$C$44=$A14)*('Pre ISIC Consolidation'!$D$2:$AT$2=AF$1))/SUMPRODUCT('Pre ISIC Consolidation'!$D$3:$AT$44*('Pre ISIC Consolidation'!$C$3:$C$44=$A14)),0)</f>
        <v>3.5493827287709806E-2</v>
      </c>
      <c r="AG14" cm="1">
        <f t="array" ref="AG14">IFERROR(SUMPRODUCT('Pre ISIC Consolidation'!$D$3:$AT$44*('Pre ISIC Consolidation'!$C$3:$C$44=$A14)*('Pre ISIC Consolidation'!$D$2:$AT$2=AG$1))/SUMPRODUCT('Pre ISIC Consolidation'!$D$3:$AT$44*('Pre ISIC Consolidation'!$C$3:$C$44=$A14)),0)</f>
        <v>3.8808141153130085E-3</v>
      </c>
      <c r="AH14" cm="1">
        <f t="array" ref="AH14">IFERROR(SUMPRODUCT('Pre ISIC Consolidation'!$D$3:$AT$44*('Pre ISIC Consolidation'!$C$3:$C$44=$A14)*('Pre ISIC Consolidation'!$D$2:$AT$2=AH$1))/SUMPRODUCT('Pre ISIC Consolidation'!$D$3:$AT$44*('Pre ISIC Consolidation'!$C$3:$C$44=$A14)),0)</f>
        <v>6.6798836516424832E-3</v>
      </c>
      <c r="AI14" cm="1">
        <f t="array" ref="AI14">IFERROR(SUMPRODUCT('Pre ISIC Consolidation'!$D$3:$AT$44*('Pre ISIC Consolidation'!$C$3:$C$44=$A14)*('Pre ISIC Consolidation'!$D$2:$AT$2=AI$1))/SUMPRODUCT('Pre ISIC Consolidation'!$D$3:$AT$44*('Pre ISIC Consolidation'!$C$3:$C$44=$A14)),0)</f>
        <v>9.3636228645962939E-4</v>
      </c>
      <c r="AJ14" cm="1">
        <f t="array" ref="AJ14">IFERROR(SUMPRODUCT('Pre ISIC Consolidation'!$D$3:$AT$44*('Pre ISIC Consolidation'!$C$3:$C$44=$A14)*('Pre ISIC Consolidation'!$D$2:$AT$2=AJ$1))/SUMPRODUCT('Pre ISIC Consolidation'!$D$3:$AT$44*('Pre ISIC Consolidation'!$C$3:$C$44=$A14)),0)</f>
        <v>1.4476948984387738E-2</v>
      </c>
      <c r="AK14" cm="1">
        <f t="array" ref="AK14">IFERROR(SUMPRODUCT('Pre ISIC Consolidation'!$D$3:$AT$44*('Pre ISIC Consolidation'!$C$3:$C$44=$A14)*('Pre ISIC Consolidation'!$D$2:$AT$2=AK$1))/SUMPRODUCT('Pre ISIC Consolidation'!$D$3:$AT$44*('Pre ISIC Consolidation'!$C$3:$C$44=$A14)),0)</f>
        <v>0.15201264784115351</v>
      </c>
      <c r="AL14" cm="1">
        <f t="array" ref="AL14">IFERROR(SUMPRODUCT('Pre ISIC Consolidation'!$D$3:$AT$44*('Pre ISIC Consolidation'!$C$3:$C$44=$A14)*('Pre ISIC Consolidation'!$D$2:$AT$2=AL$1))/SUMPRODUCT('Pre ISIC Consolidation'!$D$3:$AT$44*('Pre ISIC Consolidation'!$C$3:$C$44=$A14)),0)</f>
        <v>0</v>
      </c>
      <c r="AM14" cm="1">
        <f t="array" ref="AM14">IFERROR(SUMPRODUCT('Pre ISIC Consolidation'!$D$3:$AT$44*('Pre ISIC Consolidation'!$C$3:$C$44=$A14)*('Pre ISIC Consolidation'!$D$2:$AT$2=AM$1))/SUMPRODUCT('Pre ISIC Consolidation'!$D$3:$AT$44*('Pre ISIC Consolidation'!$C$3:$C$44=$A14)),0)</f>
        <v>0</v>
      </c>
      <c r="AN14" cm="1">
        <f t="array" ref="AN14">IFERROR(SUMPRODUCT('Pre ISIC Consolidation'!$D$3:$AT$44*('Pre ISIC Consolidation'!$C$3:$C$44=$A14)*('Pre ISIC Consolidation'!$D$2:$AT$2=AN$1))/SUMPRODUCT('Pre ISIC Consolidation'!$D$3:$AT$44*('Pre ISIC Consolidation'!$C$3:$C$44=$A14)),0)</f>
        <v>2.2283161915119965E-2</v>
      </c>
      <c r="AO14" cm="1">
        <f t="array" ref="AO14">IFERROR(SUMPRODUCT('Pre ISIC Consolidation'!$D$3:$AT$44*('Pre ISIC Consolidation'!$C$3:$C$44=$A14)*('Pre ISIC Consolidation'!$D$2:$AT$2=AO$1))/SUMPRODUCT('Pre ISIC Consolidation'!$D$3:$AT$44*('Pre ISIC Consolidation'!$C$3:$C$44=$A14)),0)</f>
        <v>3.2792414993461728E-2</v>
      </c>
      <c r="AP14" cm="1">
        <f t="array" ref="AP14">IFERROR(SUMPRODUCT('Pre ISIC Consolidation'!$D$3:$AT$44*('Pre ISIC Consolidation'!$C$3:$C$44=$A14)*('Pre ISIC Consolidation'!$D$2:$AT$2=AP$1))/SUMPRODUCT('Pre ISIC Consolidation'!$D$3:$AT$44*('Pre ISIC Consolidation'!$C$3:$C$44=$A14)),0)</f>
        <v>0</v>
      </c>
      <c r="AQ14" cm="1">
        <f t="array" ref="AQ14">IFERROR(SUMPRODUCT('Pre ISIC Consolidation'!$D$3:$AT$44*('Pre ISIC Consolidation'!$C$3:$C$44=$A14)*('Pre ISIC Consolidation'!$D$2:$AT$2=AQ$1))/SUMPRODUCT('Pre ISIC Consolidation'!$D$3:$AT$44*('Pre ISIC Consolidation'!$C$3:$C$44=$A14)),0)</f>
        <v>0</v>
      </c>
    </row>
    <row r="15" spans="1:43">
      <c r="A15" t="s">
        <v>566</v>
      </c>
      <c r="B15" cm="1">
        <f t="array" ref="B15">IFERROR(SUMPRODUCT('Pre ISIC Consolidation'!$D$3:$AT$44*('Pre ISIC Consolidation'!$C$3:$C$44=$A15)*('Pre ISIC Consolidation'!$D$2:$AT$2=B$1))/SUMPRODUCT('Pre ISIC Consolidation'!$D$3:$AT$44*('Pre ISIC Consolidation'!$C$3:$C$44=$A15)),0)</f>
        <v>5.484695692805343E-3</v>
      </c>
      <c r="C15" cm="1">
        <f t="array" ref="C15">IFERROR(SUMPRODUCT('Pre ISIC Consolidation'!$D$3:$AT$44*('Pre ISIC Consolidation'!$C$3:$C$44=$A15)*('Pre ISIC Consolidation'!$D$2:$AT$2=C$1))/SUMPRODUCT('Pre ISIC Consolidation'!$D$3:$AT$44*('Pre ISIC Consolidation'!$C$3:$C$44=$A15)),0)</f>
        <v>0</v>
      </c>
      <c r="D15" cm="1">
        <f t="array" ref="D15">IFERROR(SUMPRODUCT('Pre ISIC Consolidation'!$D$3:$AT$44*('Pre ISIC Consolidation'!$C$3:$C$44=$A15)*('Pre ISIC Consolidation'!$D$2:$AT$2=D$1))/SUMPRODUCT('Pre ISIC Consolidation'!$D$3:$AT$44*('Pre ISIC Consolidation'!$C$3:$C$44=$A15)),0)</f>
        <v>1.1579539995667472E-2</v>
      </c>
      <c r="E15" cm="1">
        <f t="array" ref="E15">IFERROR(SUMPRODUCT('Pre ISIC Consolidation'!$D$3:$AT$44*('Pre ISIC Consolidation'!$C$3:$C$44=$A15)*('Pre ISIC Consolidation'!$D$2:$AT$2=E$1))/SUMPRODUCT('Pre ISIC Consolidation'!$D$3:$AT$44*('Pre ISIC Consolidation'!$C$3:$C$44=$A15)),0)</f>
        <v>1.4253437572043516E-2</v>
      </c>
      <c r="F15" cm="1">
        <f t="array" ref="F15">IFERROR(SUMPRODUCT('Pre ISIC Consolidation'!$D$3:$AT$44*('Pre ISIC Consolidation'!$C$3:$C$44=$A15)*('Pre ISIC Consolidation'!$D$2:$AT$2=F$1))/SUMPRODUCT('Pre ISIC Consolidation'!$D$3:$AT$44*('Pre ISIC Consolidation'!$C$3:$C$44=$A15)),0)</f>
        <v>2.1679218983290255E-2</v>
      </c>
      <c r="G15" cm="1">
        <f t="array" ref="G15">IFERROR(SUMPRODUCT('Pre ISIC Consolidation'!$D$3:$AT$44*('Pre ISIC Consolidation'!$C$3:$C$44=$A15)*('Pre ISIC Consolidation'!$D$2:$AT$2=G$1))/SUMPRODUCT('Pre ISIC Consolidation'!$D$3:$AT$44*('Pre ISIC Consolidation'!$C$3:$C$44=$A15)),0)</f>
        <v>2.7863608365301221E-2</v>
      </c>
      <c r="H15" cm="1">
        <f t="array" ref="H15">IFERROR(SUMPRODUCT('Pre ISIC Consolidation'!$D$3:$AT$44*('Pre ISIC Consolidation'!$C$3:$C$44=$A15)*('Pre ISIC Consolidation'!$D$2:$AT$2=H$1))/SUMPRODUCT('Pre ISIC Consolidation'!$D$3:$AT$44*('Pre ISIC Consolidation'!$C$3:$C$44=$A15)),0)</f>
        <v>0</v>
      </c>
      <c r="I15" cm="1">
        <f t="array" ref="I15">IFERROR(SUMPRODUCT('Pre ISIC Consolidation'!$D$3:$AT$44*('Pre ISIC Consolidation'!$C$3:$C$44=$A15)*('Pre ISIC Consolidation'!$D$2:$AT$2=I$1))/SUMPRODUCT('Pre ISIC Consolidation'!$D$3:$AT$44*('Pre ISIC Consolidation'!$C$3:$C$44=$A15)),0)</f>
        <v>0</v>
      </c>
      <c r="J15" cm="1">
        <f t="array" ref="J15">IFERROR(SUMPRODUCT('Pre ISIC Consolidation'!$D$3:$AT$44*('Pre ISIC Consolidation'!$C$3:$C$44=$A15)*('Pre ISIC Consolidation'!$D$2:$AT$2=J$1))/SUMPRODUCT('Pre ISIC Consolidation'!$D$3:$AT$44*('Pre ISIC Consolidation'!$C$3:$C$44=$A15)),0)</f>
        <v>1.2978189396555853E-2</v>
      </c>
      <c r="K15" cm="1">
        <f t="array" ref="K15">IFERROR(SUMPRODUCT('Pre ISIC Consolidation'!$D$3:$AT$44*('Pre ISIC Consolidation'!$C$3:$C$44=$A15)*('Pre ISIC Consolidation'!$D$2:$AT$2=K$1))/SUMPRODUCT('Pre ISIC Consolidation'!$D$3:$AT$44*('Pre ISIC Consolidation'!$C$3:$C$44=$A15)),0)</f>
        <v>0</v>
      </c>
      <c r="L15" cm="1">
        <f t="array" ref="L15">IFERROR(SUMPRODUCT('Pre ISIC Consolidation'!$D$3:$AT$44*('Pre ISIC Consolidation'!$C$3:$C$44=$A15)*('Pre ISIC Consolidation'!$D$2:$AT$2=L$1))/SUMPRODUCT('Pre ISIC Consolidation'!$D$3:$AT$44*('Pre ISIC Consolidation'!$C$3:$C$44=$A15)),0)</f>
        <v>0</v>
      </c>
      <c r="M15" cm="1">
        <f t="array" ref="M15">IFERROR(SUMPRODUCT('Pre ISIC Consolidation'!$D$3:$AT$44*('Pre ISIC Consolidation'!$C$3:$C$44=$A15)*('Pre ISIC Consolidation'!$D$2:$AT$2=M$1))/SUMPRODUCT('Pre ISIC Consolidation'!$D$3:$AT$44*('Pre ISIC Consolidation'!$C$3:$C$44=$A15)),0)</f>
        <v>0</v>
      </c>
      <c r="N15" cm="1">
        <f t="array" ref="N15">IFERROR(SUMPRODUCT('Pre ISIC Consolidation'!$D$3:$AT$44*('Pre ISIC Consolidation'!$C$3:$C$44=$A15)*('Pre ISIC Consolidation'!$D$2:$AT$2=N$1))/SUMPRODUCT('Pre ISIC Consolidation'!$D$3:$AT$44*('Pre ISIC Consolidation'!$C$3:$C$44=$A15)),0)</f>
        <v>0</v>
      </c>
      <c r="O15" cm="1">
        <f t="array" ref="O15">IFERROR(SUMPRODUCT('Pre ISIC Consolidation'!$D$3:$AT$44*('Pre ISIC Consolidation'!$C$3:$C$44=$A15)*('Pre ISIC Consolidation'!$D$2:$AT$2=O$1))/SUMPRODUCT('Pre ISIC Consolidation'!$D$3:$AT$44*('Pre ISIC Consolidation'!$C$3:$C$44=$A15)),0)</f>
        <v>0</v>
      </c>
      <c r="P15" cm="1">
        <f t="array" ref="P15">IFERROR(SUMPRODUCT('Pre ISIC Consolidation'!$D$3:$AT$44*('Pre ISIC Consolidation'!$C$3:$C$44=$A15)*('Pre ISIC Consolidation'!$D$2:$AT$2=P$1))/SUMPRODUCT('Pre ISIC Consolidation'!$D$3:$AT$44*('Pre ISIC Consolidation'!$C$3:$C$44=$A15)),0)</f>
        <v>0</v>
      </c>
      <c r="Q15" cm="1">
        <f t="array" ref="Q15">IFERROR(SUMPRODUCT('Pre ISIC Consolidation'!$D$3:$AT$44*('Pre ISIC Consolidation'!$C$3:$C$44=$A15)*('Pre ISIC Consolidation'!$D$2:$AT$2=Q$1))/SUMPRODUCT('Pre ISIC Consolidation'!$D$3:$AT$44*('Pre ISIC Consolidation'!$C$3:$C$44=$A15)),0)</f>
        <v>0</v>
      </c>
      <c r="R15" cm="1">
        <f t="array" ref="R15">IFERROR(SUMPRODUCT('Pre ISIC Consolidation'!$D$3:$AT$44*('Pre ISIC Consolidation'!$C$3:$C$44=$A15)*('Pre ISIC Consolidation'!$D$2:$AT$2=R$1))/SUMPRODUCT('Pre ISIC Consolidation'!$D$3:$AT$44*('Pre ISIC Consolidation'!$C$3:$C$44=$A15)),0)</f>
        <v>0.44971274622642504</v>
      </c>
      <c r="S15" cm="1">
        <f t="array" ref="S15">IFERROR(SUMPRODUCT('Pre ISIC Consolidation'!$D$3:$AT$44*('Pre ISIC Consolidation'!$C$3:$C$44=$A15)*('Pre ISIC Consolidation'!$D$2:$AT$2=S$1))/SUMPRODUCT('Pre ISIC Consolidation'!$D$3:$AT$44*('Pre ISIC Consolidation'!$C$3:$C$44=$A15)),0)</f>
        <v>0</v>
      </c>
      <c r="T15" cm="1">
        <f t="array" ref="T15">IFERROR(SUMPRODUCT('Pre ISIC Consolidation'!$D$3:$AT$44*('Pre ISIC Consolidation'!$C$3:$C$44=$A15)*('Pre ISIC Consolidation'!$D$2:$AT$2=T$1))/SUMPRODUCT('Pre ISIC Consolidation'!$D$3:$AT$44*('Pre ISIC Consolidation'!$C$3:$C$44=$A15)),0)</f>
        <v>0</v>
      </c>
      <c r="U15" cm="1">
        <f t="array" ref="U15">IFERROR(SUMPRODUCT('Pre ISIC Consolidation'!$D$3:$AT$44*('Pre ISIC Consolidation'!$C$3:$C$44=$A15)*('Pre ISIC Consolidation'!$D$2:$AT$2=U$1))/SUMPRODUCT('Pre ISIC Consolidation'!$D$3:$AT$44*('Pre ISIC Consolidation'!$C$3:$C$44=$A15)),0)</f>
        <v>0</v>
      </c>
      <c r="V15" cm="1">
        <f t="array" ref="V15">IFERROR(SUMPRODUCT('Pre ISIC Consolidation'!$D$3:$AT$44*('Pre ISIC Consolidation'!$C$3:$C$44=$A15)*('Pre ISIC Consolidation'!$D$2:$AT$2=V$1))/SUMPRODUCT('Pre ISIC Consolidation'!$D$3:$AT$44*('Pre ISIC Consolidation'!$C$3:$C$44=$A15)),0)</f>
        <v>0</v>
      </c>
      <c r="W15" cm="1">
        <f t="array" ref="W15">IFERROR(SUMPRODUCT('Pre ISIC Consolidation'!$D$3:$AT$44*('Pre ISIC Consolidation'!$C$3:$C$44=$A15)*('Pre ISIC Consolidation'!$D$2:$AT$2=W$1))/SUMPRODUCT('Pre ISIC Consolidation'!$D$3:$AT$44*('Pre ISIC Consolidation'!$C$3:$C$44=$A15)),0)</f>
        <v>0</v>
      </c>
      <c r="X15" cm="1">
        <f t="array" ref="X15">IFERROR(SUMPRODUCT('Pre ISIC Consolidation'!$D$3:$AT$44*('Pre ISIC Consolidation'!$C$3:$C$44=$A15)*('Pre ISIC Consolidation'!$D$2:$AT$2=X$1))/SUMPRODUCT('Pre ISIC Consolidation'!$D$3:$AT$44*('Pre ISIC Consolidation'!$C$3:$C$44=$A15)),0)</f>
        <v>0</v>
      </c>
      <c r="Y15" cm="1">
        <f t="array" ref="Y15">IFERROR(SUMPRODUCT('Pre ISIC Consolidation'!$D$3:$AT$44*('Pre ISIC Consolidation'!$C$3:$C$44=$A15)*('Pre ISIC Consolidation'!$D$2:$AT$2=Y$1))/SUMPRODUCT('Pre ISIC Consolidation'!$D$3:$AT$44*('Pre ISIC Consolidation'!$C$3:$C$44=$A15)),0)</f>
        <v>0.40188374139195698</v>
      </c>
      <c r="Z15" cm="1">
        <f t="array" ref="Z15">IFERROR(SUMPRODUCT('Pre ISIC Consolidation'!$D$3:$AT$44*('Pre ISIC Consolidation'!$C$3:$C$44=$A15)*('Pre ISIC Consolidation'!$D$2:$AT$2=Z$1))/SUMPRODUCT('Pre ISIC Consolidation'!$D$3:$AT$44*('Pre ISIC Consolidation'!$C$3:$C$44=$A15)),0)</f>
        <v>1.7669282186883677E-2</v>
      </c>
      <c r="AA15" cm="1">
        <f t="array" ref="AA15">IFERROR(SUMPRODUCT('Pre ISIC Consolidation'!$D$3:$AT$44*('Pre ISIC Consolidation'!$C$3:$C$44=$A15)*('Pre ISIC Consolidation'!$D$2:$AT$2=AA$1))/SUMPRODUCT('Pre ISIC Consolidation'!$D$3:$AT$44*('Pre ISIC Consolidation'!$C$3:$C$44=$A15)),0)</f>
        <v>8.1261663447878754E-5</v>
      </c>
      <c r="AB15" cm="1">
        <f t="array" ref="AB15">IFERROR(SUMPRODUCT('Pre ISIC Consolidation'!$D$3:$AT$44*('Pre ISIC Consolidation'!$C$3:$C$44=$A15)*('Pre ISIC Consolidation'!$D$2:$AT$2=AB$1))/SUMPRODUCT('Pre ISIC Consolidation'!$D$3:$AT$44*('Pre ISIC Consolidation'!$C$3:$C$44=$A15)),0)</f>
        <v>1.3621677400614312E-6</v>
      </c>
      <c r="AC15" cm="1">
        <f t="array" ref="AC15">IFERROR(SUMPRODUCT('Pre ISIC Consolidation'!$D$3:$AT$44*('Pre ISIC Consolidation'!$C$3:$C$44=$A15)*('Pre ISIC Consolidation'!$D$2:$AT$2=AC$1))/SUMPRODUCT('Pre ISIC Consolidation'!$D$3:$AT$44*('Pre ISIC Consolidation'!$C$3:$C$44=$A15)),0)</f>
        <v>0</v>
      </c>
      <c r="AD15" cm="1">
        <f t="array" ref="AD15">IFERROR(SUMPRODUCT('Pre ISIC Consolidation'!$D$3:$AT$44*('Pre ISIC Consolidation'!$C$3:$C$44=$A15)*('Pre ISIC Consolidation'!$D$2:$AT$2=AD$1))/SUMPRODUCT('Pre ISIC Consolidation'!$D$3:$AT$44*('Pre ISIC Consolidation'!$C$3:$C$44=$A15)),0)</f>
        <v>0</v>
      </c>
      <c r="AE15" cm="1">
        <f t="array" ref="AE15">IFERROR(SUMPRODUCT('Pre ISIC Consolidation'!$D$3:$AT$44*('Pre ISIC Consolidation'!$C$3:$C$44=$A15)*('Pre ISIC Consolidation'!$D$2:$AT$2=AE$1))/SUMPRODUCT('Pre ISIC Consolidation'!$D$3:$AT$44*('Pre ISIC Consolidation'!$C$3:$C$44=$A15)),0)</f>
        <v>2.3112462507953381E-2</v>
      </c>
      <c r="AF15" cm="1">
        <f t="array" ref="AF15">IFERROR(SUMPRODUCT('Pre ISIC Consolidation'!$D$3:$AT$44*('Pre ISIC Consolidation'!$C$3:$C$44=$A15)*('Pre ISIC Consolidation'!$D$2:$AT$2=AF$1))/SUMPRODUCT('Pre ISIC Consolidation'!$D$3:$AT$44*('Pre ISIC Consolidation'!$C$3:$C$44=$A15)),0)</f>
        <v>9.7054285922069852E-4</v>
      </c>
      <c r="AG15" cm="1">
        <f t="array" ref="AG15">IFERROR(SUMPRODUCT('Pre ISIC Consolidation'!$D$3:$AT$44*('Pre ISIC Consolidation'!$C$3:$C$44=$A15)*('Pre ISIC Consolidation'!$D$2:$AT$2=AG$1))/SUMPRODUCT('Pre ISIC Consolidation'!$D$3:$AT$44*('Pre ISIC Consolidation'!$C$3:$C$44=$A15)),0)</f>
        <v>4.288445191905412E-4</v>
      </c>
      <c r="AH15" cm="1">
        <f t="array" ref="AH15">IFERROR(SUMPRODUCT('Pre ISIC Consolidation'!$D$3:$AT$44*('Pre ISIC Consolidation'!$C$3:$C$44=$A15)*('Pre ISIC Consolidation'!$D$2:$AT$2=AH$1))/SUMPRODUCT('Pre ISIC Consolidation'!$D$3:$AT$44*('Pre ISIC Consolidation'!$C$3:$C$44=$A15)),0)</f>
        <v>2.4263571480517463E-3</v>
      </c>
      <c r="AI15" cm="1">
        <f t="array" ref="AI15">IFERROR(SUMPRODUCT('Pre ISIC Consolidation'!$D$3:$AT$44*('Pre ISIC Consolidation'!$C$3:$C$44=$A15)*('Pre ISIC Consolidation'!$D$2:$AT$2=AI$1))/SUMPRODUCT('Pre ISIC Consolidation'!$D$3:$AT$44*('Pre ISIC Consolidation'!$C$3:$C$44=$A15)),0)</f>
        <v>1.1285382083961611E-4</v>
      </c>
      <c r="AJ15" cm="1">
        <f t="array" ref="AJ15">IFERROR(SUMPRODUCT('Pre ISIC Consolidation'!$D$3:$AT$44*('Pre ISIC Consolidation'!$C$3:$C$44=$A15)*('Pre ISIC Consolidation'!$D$2:$AT$2=AJ$1))/SUMPRODUCT('Pre ISIC Consolidation'!$D$3:$AT$44*('Pre ISIC Consolidation'!$C$3:$C$44=$A15)),0)</f>
        <v>1.8959441901055508E-3</v>
      </c>
      <c r="AK15" cm="1">
        <f t="array" ref="AK15">IFERROR(SUMPRODUCT('Pre ISIC Consolidation'!$D$3:$AT$44*('Pre ISIC Consolidation'!$C$3:$C$44=$A15)*('Pre ISIC Consolidation'!$D$2:$AT$2=AK$1))/SUMPRODUCT('Pre ISIC Consolidation'!$D$3:$AT$44*('Pre ISIC Consolidation'!$C$3:$C$44=$A15)),0)</f>
        <v>4.0063106398063719E-3</v>
      </c>
      <c r="AL15" cm="1">
        <f t="array" ref="AL15">IFERROR(SUMPRODUCT('Pre ISIC Consolidation'!$D$3:$AT$44*('Pre ISIC Consolidation'!$C$3:$C$44=$A15)*('Pre ISIC Consolidation'!$D$2:$AT$2=AL$1))/SUMPRODUCT('Pre ISIC Consolidation'!$D$3:$AT$44*('Pre ISIC Consolidation'!$C$3:$C$44=$A15)),0)</f>
        <v>0</v>
      </c>
      <c r="AM15" cm="1">
        <f t="array" ref="AM15">IFERROR(SUMPRODUCT('Pre ISIC Consolidation'!$D$3:$AT$44*('Pre ISIC Consolidation'!$C$3:$C$44=$A15)*('Pre ISIC Consolidation'!$D$2:$AT$2=AM$1))/SUMPRODUCT('Pre ISIC Consolidation'!$D$3:$AT$44*('Pre ISIC Consolidation'!$C$3:$C$44=$A15)),0)</f>
        <v>0</v>
      </c>
      <c r="AN15" cm="1">
        <f t="array" ref="AN15">IFERROR(SUMPRODUCT('Pre ISIC Consolidation'!$D$3:$AT$44*('Pre ISIC Consolidation'!$C$3:$C$44=$A15)*('Pre ISIC Consolidation'!$D$2:$AT$2=AN$1))/SUMPRODUCT('Pre ISIC Consolidation'!$D$3:$AT$44*('Pre ISIC Consolidation'!$C$3:$C$44=$A15)),0)</f>
        <v>1.2639627934037004E-3</v>
      </c>
      <c r="AO15" cm="1">
        <f t="array" ref="AO15">IFERROR(SUMPRODUCT('Pre ISIC Consolidation'!$D$3:$AT$44*('Pre ISIC Consolidation'!$C$3:$C$44=$A15)*('Pre ISIC Consolidation'!$D$2:$AT$2=AO$1))/SUMPRODUCT('Pre ISIC Consolidation'!$D$3:$AT$44*('Pre ISIC Consolidation'!$C$3:$C$44=$A15)),0)</f>
        <v>2.5956378793111708E-3</v>
      </c>
      <c r="AP15" cm="1">
        <f t="array" ref="AP15">IFERROR(SUMPRODUCT('Pre ISIC Consolidation'!$D$3:$AT$44*('Pre ISIC Consolidation'!$C$3:$C$44=$A15)*('Pre ISIC Consolidation'!$D$2:$AT$2=AP$1))/SUMPRODUCT('Pre ISIC Consolidation'!$D$3:$AT$44*('Pre ISIC Consolidation'!$C$3:$C$44=$A15)),0)</f>
        <v>0</v>
      </c>
      <c r="AQ15" cm="1">
        <f t="array" ref="AQ15">IFERROR(SUMPRODUCT('Pre ISIC Consolidation'!$D$3:$AT$44*('Pre ISIC Consolidation'!$C$3:$C$44=$A15)*('Pre ISIC Consolidation'!$D$2:$AT$2=AQ$1))/SUMPRODUCT('Pre ISIC Consolidation'!$D$3:$AT$44*('Pre ISIC Consolidation'!$C$3:$C$44=$A15)),0)</f>
        <v>0</v>
      </c>
    </row>
    <row r="16" spans="1:43">
      <c r="A16" t="s">
        <v>567</v>
      </c>
      <c r="B16" cm="1">
        <f t="array" ref="B16">IFERROR(SUMPRODUCT('Pre ISIC Consolidation'!$D$3:$AT$44*('Pre ISIC Consolidation'!$C$3:$C$44=$A16)*('Pre ISIC Consolidation'!$D$2:$AT$2=B$1))/SUMPRODUCT('Pre ISIC Consolidation'!$D$3:$AT$44*('Pre ISIC Consolidation'!$C$3:$C$44=$A16)),0)</f>
        <v>0</v>
      </c>
      <c r="C16" cm="1">
        <f t="array" ref="C16">IFERROR(SUMPRODUCT('Pre ISIC Consolidation'!$D$3:$AT$44*('Pre ISIC Consolidation'!$C$3:$C$44=$A16)*('Pre ISIC Consolidation'!$D$2:$AT$2=C$1))/SUMPRODUCT('Pre ISIC Consolidation'!$D$3:$AT$44*('Pre ISIC Consolidation'!$C$3:$C$44=$A16)),0)</f>
        <v>1.9065916248855021E-4</v>
      </c>
      <c r="D16" cm="1">
        <f t="array" ref="D16">IFERROR(SUMPRODUCT('Pre ISIC Consolidation'!$D$3:$AT$44*('Pre ISIC Consolidation'!$C$3:$C$44=$A16)*('Pre ISIC Consolidation'!$D$2:$AT$2=D$1))/SUMPRODUCT('Pre ISIC Consolidation'!$D$3:$AT$44*('Pre ISIC Consolidation'!$C$3:$C$44=$A16)),0)</f>
        <v>0</v>
      </c>
      <c r="E16" cm="1">
        <f t="array" ref="E16">IFERROR(SUMPRODUCT('Pre ISIC Consolidation'!$D$3:$AT$44*('Pre ISIC Consolidation'!$C$3:$C$44=$A16)*('Pre ISIC Consolidation'!$D$2:$AT$2=E$1))/SUMPRODUCT('Pre ISIC Consolidation'!$D$3:$AT$44*('Pre ISIC Consolidation'!$C$3:$C$44=$A16)),0)</f>
        <v>0</v>
      </c>
      <c r="F16" cm="1">
        <f t="array" ref="F16">IFERROR(SUMPRODUCT('Pre ISIC Consolidation'!$D$3:$AT$44*('Pre ISIC Consolidation'!$C$3:$C$44=$A16)*('Pre ISIC Consolidation'!$D$2:$AT$2=F$1))/SUMPRODUCT('Pre ISIC Consolidation'!$D$3:$AT$44*('Pre ISIC Consolidation'!$C$3:$C$44=$A16)),0)</f>
        <v>0</v>
      </c>
      <c r="G16" cm="1">
        <f t="array" ref="G16">IFERROR(SUMPRODUCT('Pre ISIC Consolidation'!$D$3:$AT$44*('Pre ISIC Consolidation'!$C$3:$C$44=$A16)*('Pre ISIC Consolidation'!$D$2:$AT$2=G$1))/SUMPRODUCT('Pre ISIC Consolidation'!$D$3:$AT$44*('Pre ISIC Consolidation'!$C$3:$C$44=$A16)),0)</f>
        <v>0</v>
      </c>
      <c r="H16" cm="1">
        <f t="array" ref="H16">IFERROR(SUMPRODUCT('Pre ISIC Consolidation'!$D$3:$AT$44*('Pre ISIC Consolidation'!$C$3:$C$44=$A16)*('Pre ISIC Consolidation'!$D$2:$AT$2=H$1))/SUMPRODUCT('Pre ISIC Consolidation'!$D$3:$AT$44*('Pre ISIC Consolidation'!$C$3:$C$44=$A16)),0)</f>
        <v>0</v>
      </c>
      <c r="I16" cm="1">
        <f t="array" ref="I16">IFERROR(SUMPRODUCT('Pre ISIC Consolidation'!$D$3:$AT$44*('Pre ISIC Consolidation'!$C$3:$C$44=$A16)*('Pre ISIC Consolidation'!$D$2:$AT$2=I$1))/SUMPRODUCT('Pre ISIC Consolidation'!$D$3:$AT$44*('Pre ISIC Consolidation'!$C$3:$C$44=$A16)),0)</f>
        <v>0</v>
      </c>
      <c r="J16" cm="1">
        <f t="array" ref="J16">IFERROR(SUMPRODUCT('Pre ISIC Consolidation'!$D$3:$AT$44*('Pre ISIC Consolidation'!$C$3:$C$44=$A16)*('Pre ISIC Consolidation'!$D$2:$AT$2=J$1))/SUMPRODUCT('Pre ISIC Consolidation'!$D$3:$AT$44*('Pre ISIC Consolidation'!$C$3:$C$44=$A16)),0)</f>
        <v>0</v>
      </c>
      <c r="K16" cm="1">
        <f t="array" ref="K16">IFERROR(SUMPRODUCT('Pre ISIC Consolidation'!$D$3:$AT$44*('Pre ISIC Consolidation'!$C$3:$C$44=$A16)*('Pre ISIC Consolidation'!$D$2:$AT$2=K$1))/SUMPRODUCT('Pre ISIC Consolidation'!$D$3:$AT$44*('Pre ISIC Consolidation'!$C$3:$C$44=$A16)),0)</f>
        <v>3.0671535824819355E-3</v>
      </c>
      <c r="L16" cm="1">
        <f t="array" ref="L16">IFERROR(SUMPRODUCT('Pre ISIC Consolidation'!$D$3:$AT$44*('Pre ISIC Consolidation'!$C$3:$C$44=$A16)*('Pre ISIC Consolidation'!$D$2:$AT$2=L$1))/SUMPRODUCT('Pre ISIC Consolidation'!$D$3:$AT$44*('Pre ISIC Consolidation'!$C$3:$C$44=$A16)),0)</f>
        <v>5.7635332056721715E-3</v>
      </c>
      <c r="M16" cm="1">
        <f t="array" ref="M16">IFERROR(SUMPRODUCT('Pre ISIC Consolidation'!$D$3:$AT$44*('Pre ISIC Consolidation'!$C$3:$C$44=$A16)*('Pre ISIC Consolidation'!$D$2:$AT$2=M$1))/SUMPRODUCT('Pre ISIC Consolidation'!$D$3:$AT$44*('Pre ISIC Consolidation'!$C$3:$C$44=$A16)),0)</f>
        <v>9.6972455157894326E-4</v>
      </c>
      <c r="N16" cm="1">
        <f t="array" ref="N16">IFERROR(SUMPRODUCT('Pre ISIC Consolidation'!$D$3:$AT$44*('Pre ISIC Consolidation'!$C$3:$C$44=$A16)*('Pre ISIC Consolidation'!$D$2:$AT$2=N$1))/SUMPRODUCT('Pre ISIC Consolidation'!$D$3:$AT$44*('Pre ISIC Consolidation'!$C$3:$C$44=$A16)),0)</f>
        <v>4.2453091431348677E-3</v>
      </c>
      <c r="O16" cm="1">
        <f t="array" ref="O16">IFERROR(SUMPRODUCT('Pre ISIC Consolidation'!$D$3:$AT$44*('Pre ISIC Consolidation'!$C$3:$C$44=$A16)*('Pre ISIC Consolidation'!$D$2:$AT$2=O$1))/SUMPRODUCT('Pre ISIC Consolidation'!$D$3:$AT$44*('Pre ISIC Consolidation'!$C$3:$C$44=$A16)),0)</f>
        <v>5.7071194760893399E-3</v>
      </c>
      <c r="P16" cm="1">
        <f t="array" ref="P16">IFERROR(SUMPRODUCT('Pre ISIC Consolidation'!$D$3:$AT$44*('Pre ISIC Consolidation'!$C$3:$C$44=$A16)*('Pre ISIC Consolidation'!$D$2:$AT$2=P$1))/SUMPRODUCT('Pre ISIC Consolidation'!$D$3:$AT$44*('Pre ISIC Consolidation'!$C$3:$C$44=$A16)),0)</f>
        <v>2.780207872860136E-3</v>
      </c>
      <c r="Q16" cm="1">
        <f t="array" ref="Q16">IFERROR(SUMPRODUCT('Pre ISIC Consolidation'!$D$3:$AT$44*('Pre ISIC Consolidation'!$C$3:$C$44=$A16)*('Pre ISIC Consolidation'!$D$2:$AT$2=Q$1))/SUMPRODUCT('Pre ISIC Consolidation'!$D$3:$AT$44*('Pre ISIC Consolidation'!$C$3:$C$44=$A16)),0)</f>
        <v>0.10048173558089299</v>
      </c>
      <c r="R16" cm="1">
        <f t="array" ref="R16">IFERROR(SUMPRODUCT('Pre ISIC Consolidation'!$D$3:$AT$44*('Pre ISIC Consolidation'!$C$3:$C$44=$A16)*('Pre ISIC Consolidation'!$D$2:$AT$2=R$1))/SUMPRODUCT('Pre ISIC Consolidation'!$D$3:$AT$44*('Pre ISIC Consolidation'!$C$3:$C$44=$A16)),0)</f>
        <v>0</v>
      </c>
      <c r="S16" cm="1">
        <f t="array" ref="S16">IFERROR(SUMPRODUCT('Pre ISIC Consolidation'!$D$3:$AT$44*('Pre ISIC Consolidation'!$C$3:$C$44=$A16)*('Pre ISIC Consolidation'!$D$2:$AT$2=S$1))/SUMPRODUCT('Pre ISIC Consolidation'!$D$3:$AT$44*('Pre ISIC Consolidation'!$C$3:$C$44=$A16)),0)</f>
        <v>0</v>
      </c>
      <c r="T16" cm="1">
        <f t="array" ref="T16">IFERROR(SUMPRODUCT('Pre ISIC Consolidation'!$D$3:$AT$44*('Pre ISIC Consolidation'!$C$3:$C$44=$A16)*('Pre ISIC Consolidation'!$D$2:$AT$2=T$1))/SUMPRODUCT('Pre ISIC Consolidation'!$D$3:$AT$44*('Pre ISIC Consolidation'!$C$3:$C$44=$A16)),0)</f>
        <v>0</v>
      </c>
      <c r="U16" cm="1">
        <f t="array" ref="U16">IFERROR(SUMPRODUCT('Pre ISIC Consolidation'!$D$3:$AT$44*('Pre ISIC Consolidation'!$C$3:$C$44=$A16)*('Pre ISIC Consolidation'!$D$2:$AT$2=U$1))/SUMPRODUCT('Pre ISIC Consolidation'!$D$3:$AT$44*('Pre ISIC Consolidation'!$C$3:$C$44=$A16)),0)</f>
        <v>0</v>
      </c>
      <c r="V16" cm="1">
        <f t="array" ref="V16">IFERROR(SUMPRODUCT('Pre ISIC Consolidation'!$D$3:$AT$44*('Pre ISIC Consolidation'!$C$3:$C$44=$A16)*('Pre ISIC Consolidation'!$D$2:$AT$2=V$1))/SUMPRODUCT('Pre ISIC Consolidation'!$D$3:$AT$44*('Pre ISIC Consolidation'!$C$3:$C$44=$A16)),0)</f>
        <v>0</v>
      </c>
      <c r="W16" cm="1">
        <f t="array" ref="W16">IFERROR(SUMPRODUCT('Pre ISIC Consolidation'!$D$3:$AT$44*('Pre ISIC Consolidation'!$C$3:$C$44=$A16)*('Pre ISIC Consolidation'!$D$2:$AT$2=W$1))/SUMPRODUCT('Pre ISIC Consolidation'!$D$3:$AT$44*('Pre ISIC Consolidation'!$C$3:$C$44=$A16)),0)</f>
        <v>0.29780349998493061</v>
      </c>
      <c r="X16" cm="1">
        <f t="array" ref="X16">IFERROR(SUMPRODUCT('Pre ISIC Consolidation'!$D$3:$AT$44*('Pre ISIC Consolidation'!$C$3:$C$44=$A16)*('Pre ISIC Consolidation'!$D$2:$AT$2=X$1))/SUMPRODUCT('Pre ISIC Consolidation'!$D$3:$AT$44*('Pre ISIC Consolidation'!$C$3:$C$44=$A16)),0)</f>
        <v>0</v>
      </c>
      <c r="Y16" cm="1">
        <f t="array" ref="Y16">IFERROR(SUMPRODUCT('Pre ISIC Consolidation'!$D$3:$AT$44*('Pre ISIC Consolidation'!$C$3:$C$44=$A16)*('Pre ISIC Consolidation'!$D$2:$AT$2=Y$1))/SUMPRODUCT('Pre ISIC Consolidation'!$D$3:$AT$44*('Pre ISIC Consolidation'!$C$3:$C$44=$A16)),0)</f>
        <v>0.40776029772944383</v>
      </c>
      <c r="Z16" cm="1">
        <f t="array" ref="Z16">IFERROR(SUMPRODUCT('Pre ISIC Consolidation'!$D$3:$AT$44*('Pre ISIC Consolidation'!$C$3:$C$44=$A16)*('Pre ISIC Consolidation'!$D$2:$AT$2=Z$1))/SUMPRODUCT('Pre ISIC Consolidation'!$D$3:$AT$44*('Pre ISIC Consolidation'!$C$3:$C$44=$A16)),0)</f>
        <v>0</v>
      </c>
      <c r="AA16" cm="1">
        <f t="array" ref="AA16">IFERROR(SUMPRODUCT('Pre ISIC Consolidation'!$D$3:$AT$44*('Pre ISIC Consolidation'!$C$3:$C$44=$A16)*('Pre ISIC Consolidation'!$D$2:$AT$2=AA$1))/SUMPRODUCT('Pre ISIC Consolidation'!$D$3:$AT$44*('Pre ISIC Consolidation'!$C$3:$C$44=$A16)),0)</f>
        <v>0</v>
      </c>
      <c r="AB16" cm="1">
        <f t="array" ref="AB16">IFERROR(SUMPRODUCT('Pre ISIC Consolidation'!$D$3:$AT$44*('Pre ISIC Consolidation'!$C$3:$C$44=$A16)*('Pre ISIC Consolidation'!$D$2:$AT$2=AB$1))/SUMPRODUCT('Pre ISIC Consolidation'!$D$3:$AT$44*('Pre ISIC Consolidation'!$C$3:$C$44=$A16)),0)</f>
        <v>0</v>
      </c>
      <c r="AC16" cm="1">
        <f t="array" ref="AC16">IFERROR(SUMPRODUCT('Pre ISIC Consolidation'!$D$3:$AT$44*('Pre ISIC Consolidation'!$C$3:$C$44=$A16)*('Pre ISIC Consolidation'!$D$2:$AT$2=AC$1))/SUMPRODUCT('Pre ISIC Consolidation'!$D$3:$AT$44*('Pre ISIC Consolidation'!$C$3:$C$44=$A16)),0)</f>
        <v>0.16339503795088853</v>
      </c>
      <c r="AD16" cm="1">
        <f t="array" ref="AD16">IFERROR(SUMPRODUCT('Pre ISIC Consolidation'!$D$3:$AT$44*('Pre ISIC Consolidation'!$C$3:$C$44=$A16)*('Pre ISIC Consolidation'!$D$2:$AT$2=AD$1))/SUMPRODUCT('Pre ISIC Consolidation'!$D$3:$AT$44*('Pre ISIC Consolidation'!$C$3:$C$44=$A16)),0)</f>
        <v>4.2222725818930511E-3</v>
      </c>
      <c r="AE16" cm="1">
        <f t="array" ref="AE16">IFERROR(SUMPRODUCT('Pre ISIC Consolidation'!$D$3:$AT$44*('Pre ISIC Consolidation'!$C$3:$C$44=$A16)*('Pre ISIC Consolidation'!$D$2:$AT$2=AE$1))/SUMPRODUCT('Pre ISIC Consolidation'!$D$3:$AT$44*('Pre ISIC Consolidation'!$C$3:$C$44=$A16)),0)</f>
        <v>0</v>
      </c>
      <c r="AF16" cm="1">
        <f t="array" ref="AF16">IFERROR(SUMPRODUCT('Pre ISIC Consolidation'!$D$3:$AT$44*('Pre ISIC Consolidation'!$C$3:$C$44=$A16)*('Pre ISIC Consolidation'!$D$2:$AT$2=AF$1))/SUMPRODUCT('Pre ISIC Consolidation'!$D$3:$AT$44*('Pre ISIC Consolidation'!$C$3:$C$44=$A16)),0)</f>
        <v>0</v>
      </c>
      <c r="AG16" cm="1">
        <f t="array" ref="AG16">IFERROR(SUMPRODUCT('Pre ISIC Consolidation'!$D$3:$AT$44*('Pre ISIC Consolidation'!$C$3:$C$44=$A16)*('Pre ISIC Consolidation'!$D$2:$AT$2=AG$1))/SUMPRODUCT('Pre ISIC Consolidation'!$D$3:$AT$44*('Pre ISIC Consolidation'!$C$3:$C$44=$A16)),0)</f>
        <v>0</v>
      </c>
      <c r="AH16" cm="1">
        <f t="array" ref="AH16">IFERROR(SUMPRODUCT('Pre ISIC Consolidation'!$D$3:$AT$44*('Pre ISIC Consolidation'!$C$3:$C$44=$A16)*('Pre ISIC Consolidation'!$D$2:$AT$2=AH$1))/SUMPRODUCT('Pre ISIC Consolidation'!$D$3:$AT$44*('Pre ISIC Consolidation'!$C$3:$C$44=$A16)),0)</f>
        <v>0</v>
      </c>
      <c r="AI16" cm="1">
        <f t="array" ref="AI16">IFERROR(SUMPRODUCT('Pre ISIC Consolidation'!$D$3:$AT$44*('Pre ISIC Consolidation'!$C$3:$C$44=$A16)*('Pre ISIC Consolidation'!$D$2:$AT$2=AI$1))/SUMPRODUCT('Pre ISIC Consolidation'!$D$3:$AT$44*('Pre ISIC Consolidation'!$C$3:$C$44=$A16)),0)</f>
        <v>0</v>
      </c>
      <c r="AJ16" cm="1">
        <f t="array" ref="AJ16">IFERROR(SUMPRODUCT('Pre ISIC Consolidation'!$D$3:$AT$44*('Pre ISIC Consolidation'!$C$3:$C$44=$A16)*('Pre ISIC Consolidation'!$D$2:$AT$2=AJ$1))/SUMPRODUCT('Pre ISIC Consolidation'!$D$3:$AT$44*('Pre ISIC Consolidation'!$C$3:$C$44=$A16)),0)</f>
        <v>0</v>
      </c>
      <c r="AK16" cm="1">
        <f t="array" ref="AK16">IFERROR(SUMPRODUCT('Pre ISIC Consolidation'!$D$3:$AT$44*('Pre ISIC Consolidation'!$C$3:$C$44=$A16)*('Pre ISIC Consolidation'!$D$2:$AT$2=AK$1))/SUMPRODUCT('Pre ISIC Consolidation'!$D$3:$AT$44*('Pre ISIC Consolidation'!$C$3:$C$44=$A16)),0)</f>
        <v>0</v>
      </c>
      <c r="AL16" cm="1">
        <f t="array" ref="AL16">IFERROR(SUMPRODUCT('Pre ISIC Consolidation'!$D$3:$AT$44*('Pre ISIC Consolidation'!$C$3:$C$44=$A16)*('Pre ISIC Consolidation'!$D$2:$AT$2=AL$1))/SUMPRODUCT('Pre ISIC Consolidation'!$D$3:$AT$44*('Pre ISIC Consolidation'!$C$3:$C$44=$A16)),0)</f>
        <v>1.046518067842549E-3</v>
      </c>
      <c r="AM16" cm="1">
        <f t="array" ref="AM16">IFERROR(SUMPRODUCT('Pre ISIC Consolidation'!$D$3:$AT$44*('Pre ISIC Consolidation'!$C$3:$C$44=$A16)*('Pre ISIC Consolidation'!$D$2:$AT$2=AM$1))/SUMPRODUCT('Pre ISIC Consolidation'!$D$3:$AT$44*('Pre ISIC Consolidation'!$C$3:$C$44=$A16)),0)</f>
        <v>1.8560886486264072E-3</v>
      </c>
      <c r="AN16" cm="1">
        <f t="array" ref="AN16">IFERROR(SUMPRODUCT('Pre ISIC Consolidation'!$D$3:$AT$44*('Pre ISIC Consolidation'!$C$3:$C$44=$A16)*('Pre ISIC Consolidation'!$D$2:$AT$2=AN$1))/SUMPRODUCT('Pre ISIC Consolidation'!$D$3:$AT$44*('Pre ISIC Consolidation'!$C$3:$C$44=$A16)),0)</f>
        <v>0</v>
      </c>
      <c r="AO16" cm="1">
        <f t="array" ref="AO16">IFERROR(SUMPRODUCT('Pre ISIC Consolidation'!$D$3:$AT$44*('Pre ISIC Consolidation'!$C$3:$C$44=$A16)*('Pre ISIC Consolidation'!$D$2:$AT$2=AO$1))/SUMPRODUCT('Pre ISIC Consolidation'!$D$3:$AT$44*('Pre ISIC Consolidation'!$C$3:$C$44=$A16)),0)</f>
        <v>0</v>
      </c>
      <c r="AP16" cm="1">
        <f t="array" ref="AP16">IFERROR(SUMPRODUCT('Pre ISIC Consolidation'!$D$3:$AT$44*('Pre ISIC Consolidation'!$C$3:$C$44=$A16)*('Pre ISIC Consolidation'!$D$2:$AT$2=AP$1))/SUMPRODUCT('Pre ISIC Consolidation'!$D$3:$AT$44*('Pre ISIC Consolidation'!$C$3:$C$44=$A16)),0)</f>
        <v>7.1084246117607091E-4</v>
      </c>
      <c r="AQ16" cm="1">
        <f t="array" ref="AQ16">IFERROR(SUMPRODUCT('Pre ISIC Consolidation'!$D$3:$AT$44*('Pre ISIC Consolidation'!$C$3:$C$44=$A16)*('Pre ISIC Consolidation'!$D$2:$AT$2=AQ$1))/SUMPRODUCT('Pre ISIC Consolidation'!$D$3:$AT$44*('Pre ISIC Consolidation'!$C$3:$C$44=$A16)),0)</f>
        <v>0</v>
      </c>
    </row>
    <row r="17" spans="1:43">
      <c r="A17" t="s">
        <v>579</v>
      </c>
      <c r="B17" cm="1">
        <f t="array" ref="B17">IFERROR(SUMPRODUCT('Pre ISIC Consolidation'!$D$3:$AT$44*('Pre ISIC Consolidation'!$C$3:$C$44=$A17)*('Pre ISIC Consolidation'!$D$2:$AT$2=B$1))/SUMPRODUCT('Pre ISIC Consolidation'!$D$3:$AT$44*('Pre ISIC Consolidation'!$C$3:$C$44=$A17)),0)</f>
        <v>0</v>
      </c>
      <c r="C17" cm="1">
        <f t="array" ref="C17">IFERROR(SUMPRODUCT('Pre ISIC Consolidation'!$D$3:$AT$44*('Pre ISIC Consolidation'!$C$3:$C$44=$A17)*('Pre ISIC Consolidation'!$D$2:$AT$2=C$1))/SUMPRODUCT('Pre ISIC Consolidation'!$D$3:$AT$44*('Pre ISIC Consolidation'!$C$3:$C$44=$A17)),0)</f>
        <v>0</v>
      </c>
      <c r="D17" cm="1">
        <f t="array" ref="D17">IFERROR(SUMPRODUCT('Pre ISIC Consolidation'!$D$3:$AT$44*('Pre ISIC Consolidation'!$C$3:$C$44=$A17)*('Pre ISIC Consolidation'!$D$2:$AT$2=D$1))/SUMPRODUCT('Pre ISIC Consolidation'!$D$3:$AT$44*('Pre ISIC Consolidation'!$C$3:$C$44=$A17)),0)</f>
        <v>0</v>
      </c>
      <c r="E17" cm="1">
        <f t="array" ref="E17">IFERROR(SUMPRODUCT('Pre ISIC Consolidation'!$D$3:$AT$44*('Pre ISIC Consolidation'!$C$3:$C$44=$A17)*('Pre ISIC Consolidation'!$D$2:$AT$2=E$1))/SUMPRODUCT('Pre ISIC Consolidation'!$D$3:$AT$44*('Pre ISIC Consolidation'!$C$3:$C$44=$A17)),0)</f>
        <v>0</v>
      </c>
      <c r="F17" cm="1">
        <f t="array" ref="F17">IFERROR(SUMPRODUCT('Pre ISIC Consolidation'!$D$3:$AT$44*('Pre ISIC Consolidation'!$C$3:$C$44=$A17)*('Pre ISIC Consolidation'!$D$2:$AT$2=F$1))/SUMPRODUCT('Pre ISIC Consolidation'!$D$3:$AT$44*('Pre ISIC Consolidation'!$C$3:$C$44=$A17)),0)</f>
        <v>0</v>
      </c>
      <c r="G17" cm="1">
        <f t="array" ref="G17">IFERROR(SUMPRODUCT('Pre ISIC Consolidation'!$D$3:$AT$44*('Pre ISIC Consolidation'!$C$3:$C$44=$A17)*('Pre ISIC Consolidation'!$D$2:$AT$2=G$1))/SUMPRODUCT('Pre ISIC Consolidation'!$D$3:$AT$44*('Pre ISIC Consolidation'!$C$3:$C$44=$A17)),0)</f>
        <v>0</v>
      </c>
      <c r="H17" cm="1">
        <f t="array" ref="H17">IFERROR(SUMPRODUCT('Pre ISIC Consolidation'!$D$3:$AT$44*('Pre ISIC Consolidation'!$C$3:$C$44=$A17)*('Pre ISIC Consolidation'!$D$2:$AT$2=H$1))/SUMPRODUCT('Pre ISIC Consolidation'!$D$3:$AT$44*('Pre ISIC Consolidation'!$C$3:$C$44=$A17)),0)</f>
        <v>0</v>
      </c>
      <c r="I17" cm="1">
        <f t="array" ref="I17">IFERROR(SUMPRODUCT('Pre ISIC Consolidation'!$D$3:$AT$44*('Pre ISIC Consolidation'!$C$3:$C$44=$A17)*('Pre ISIC Consolidation'!$D$2:$AT$2=I$1))/SUMPRODUCT('Pre ISIC Consolidation'!$D$3:$AT$44*('Pre ISIC Consolidation'!$C$3:$C$44=$A17)),0)</f>
        <v>0</v>
      </c>
      <c r="J17" cm="1">
        <f t="array" ref="J17">IFERROR(SUMPRODUCT('Pre ISIC Consolidation'!$D$3:$AT$44*('Pre ISIC Consolidation'!$C$3:$C$44=$A17)*('Pre ISIC Consolidation'!$D$2:$AT$2=J$1))/SUMPRODUCT('Pre ISIC Consolidation'!$D$3:$AT$44*('Pre ISIC Consolidation'!$C$3:$C$44=$A17)),0)</f>
        <v>0</v>
      </c>
      <c r="K17" cm="1">
        <f t="array" ref="K17">IFERROR(SUMPRODUCT('Pre ISIC Consolidation'!$D$3:$AT$44*('Pre ISIC Consolidation'!$C$3:$C$44=$A17)*('Pre ISIC Consolidation'!$D$2:$AT$2=K$1))/SUMPRODUCT('Pre ISIC Consolidation'!$D$3:$AT$44*('Pre ISIC Consolidation'!$C$3:$C$44=$A17)),0)</f>
        <v>0</v>
      </c>
      <c r="L17" cm="1">
        <f t="array" ref="L17">IFERROR(SUMPRODUCT('Pre ISIC Consolidation'!$D$3:$AT$44*('Pre ISIC Consolidation'!$C$3:$C$44=$A17)*('Pre ISIC Consolidation'!$D$2:$AT$2=L$1))/SUMPRODUCT('Pre ISIC Consolidation'!$D$3:$AT$44*('Pre ISIC Consolidation'!$C$3:$C$44=$A17)),0)</f>
        <v>0</v>
      </c>
      <c r="M17" cm="1">
        <f t="array" ref="M17">IFERROR(SUMPRODUCT('Pre ISIC Consolidation'!$D$3:$AT$44*('Pre ISIC Consolidation'!$C$3:$C$44=$A17)*('Pre ISIC Consolidation'!$D$2:$AT$2=M$1))/SUMPRODUCT('Pre ISIC Consolidation'!$D$3:$AT$44*('Pre ISIC Consolidation'!$C$3:$C$44=$A17)),0)</f>
        <v>0</v>
      </c>
      <c r="N17" cm="1">
        <f t="array" ref="N17">IFERROR(SUMPRODUCT('Pre ISIC Consolidation'!$D$3:$AT$44*('Pre ISIC Consolidation'!$C$3:$C$44=$A17)*('Pre ISIC Consolidation'!$D$2:$AT$2=N$1))/SUMPRODUCT('Pre ISIC Consolidation'!$D$3:$AT$44*('Pre ISIC Consolidation'!$C$3:$C$44=$A17)),0)</f>
        <v>0</v>
      </c>
      <c r="O17" cm="1">
        <f t="array" ref="O17">IFERROR(SUMPRODUCT('Pre ISIC Consolidation'!$D$3:$AT$44*('Pre ISIC Consolidation'!$C$3:$C$44=$A17)*('Pre ISIC Consolidation'!$D$2:$AT$2=O$1))/SUMPRODUCT('Pre ISIC Consolidation'!$D$3:$AT$44*('Pre ISIC Consolidation'!$C$3:$C$44=$A17)),0)</f>
        <v>0</v>
      </c>
      <c r="P17" cm="1">
        <f t="array" ref="P17">IFERROR(SUMPRODUCT('Pre ISIC Consolidation'!$D$3:$AT$44*('Pre ISIC Consolidation'!$C$3:$C$44=$A17)*('Pre ISIC Consolidation'!$D$2:$AT$2=P$1))/SUMPRODUCT('Pre ISIC Consolidation'!$D$3:$AT$44*('Pre ISIC Consolidation'!$C$3:$C$44=$A17)),0)</f>
        <v>0</v>
      </c>
      <c r="Q17" cm="1">
        <f t="array" ref="Q17">IFERROR(SUMPRODUCT('Pre ISIC Consolidation'!$D$3:$AT$44*('Pre ISIC Consolidation'!$C$3:$C$44=$A17)*('Pre ISIC Consolidation'!$D$2:$AT$2=Q$1))/SUMPRODUCT('Pre ISIC Consolidation'!$D$3:$AT$44*('Pre ISIC Consolidation'!$C$3:$C$44=$A17)),0)</f>
        <v>0</v>
      </c>
      <c r="R17" cm="1">
        <f t="array" ref="R17">IFERROR(SUMPRODUCT('Pre ISIC Consolidation'!$D$3:$AT$44*('Pre ISIC Consolidation'!$C$3:$C$44=$A17)*('Pre ISIC Consolidation'!$D$2:$AT$2=R$1))/SUMPRODUCT('Pre ISIC Consolidation'!$D$3:$AT$44*('Pre ISIC Consolidation'!$C$3:$C$44=$A17)),0)</f>
        <v>0</v>
      </c>
      <c r="S17" cm="1">
        <f t="array" ref="S17">IFERROR(SUMPRODUCT('Pre ISIC Consolidation'!$D$3:$AT$44*('Pre ISIC Consolidation'!$C$3:$C$44=$A17)*('Pre ISIC Consolidation'!$D$2:$AT$2=S$1))/SUMPRODUCT('Pre ISIC Consolidation'!$D$3:$AT$44*('Pre ISIC Consolidation'!$C$3:$C$44=$A17)),0)</f>
        <v>0</v>
      </c>
      <c r="T17" cm="1">
        <f t="array" ref="T17">IFERROR(SUMPRODUCT('Pre ISIC Consolidation'!$D$3:$AT$44*('Pre ISIC Consolidation'!$C$3:$C$44=$A17)*('Pre ISIC Consolidation'!$D$2:$AT$2=T$1))/SUMPRODUCT('Pre ISIC Consolidation'!$D$3:$AT$44*('Pre ISIC Consolidation'!$C$3:$C$44=$A17)),0)</f>
        <v>0</v>
      </c>
      <c r="U17" cm="1">
        <f t="array" ref="U17">IFERROR(SUMPRODUCT('Pre ISIC Consolidation'!$D$3:$AT$44*('Pre ISIC Consolidation'!$C$3:$C$44=$A17)*('Pre ISIC Consolidation'!$D$2:$AT$2=U$1))/SUMPRODUCT('Pre ISIC Consolidation'!$D$3:$AT$44*('Pre ISIC Consolidation'!$C$3:$C$44=$A17)),0)</f>
        <v>0</v>
      </c>
      <c r="V17" cm="1">
        <f t="array" ref="V17">IFERROR(SUMPRODUCT('Pre ISIC Consolidation'!$D$3:$AT$44*('Pre ISIC Consolidation'!$C$3:$C$44=$A17)*('Pre ISIC Consolidation'!$D$2:$AT$2=V$1))/SUMPRODUCT('Pre ISIC Consolidation'!$D$3:$AT$44*('Pre ISIC Consolidation'!$C$3:$C$44=$A17)),0)</f>
        <v>0</v>
      </c>
      <c r="W17" cm="1">
        <f t="array" ref="W17">IFERROR(SUMPRODUCT('Pre ISIC Consolidation'!$D$3:$AT$44*('Pre ISIC Consolidation'!$C$3:$C$44=$A17)*('Pre ISIC Consolidation'!$D$2:$AT$2=W$1))/SUMPRODUCT('Pre ISIC Consolidation'!$D$3:$AT$44*('Pre ISIC Consolidation'!$C$3:$C$44=$A17)),0)</f>
        <v>0</v>
      </c>
      <c r="X17" cm="1">
        <f t="array" ref="X17">IFERROR(SUMPRODUCT('Pre ISIC Consolidation'!$D$3:$AT$44*('Pre ISIC Consolidation'!$C$3:$C$44=$A17)*('Pre ISIC Consolidation'!$D$2:$AT$2=X$1))/SUMPRODUCT('Pre ISIC Consolidation'!$D$3:$AT$44*('Pre ISIC Consolidation'!$C$3:$C$44=$A17)),0)</f>
        <v>0</v>
      </c>
      <c r="Y17" cm="1">
        <f t="array" ref="Y17">IFERROR(SUMPRODUCT('Pre ISIC Consolidation'!$D$3:$AT$44*('Pre ISIC Consolidation'!$C$3:$C$44=$A17)*('Pre ISIC Consolidation'!$D$2:$AT$2=Y$1))/SUMPRODUCT('Pre ISIC Consolidation'!$D$3:$AT$44*('Pre ISIC Consolidation'!$C$3:$C$44=$A17)),0)</f>
        <v>0</v>
      </c>
      <c r="Z17" cm="1">
        <f t="array" ref="Z17">IFERROR(SUMPRODUCT('Pre ISIC Consolidation'!$D$3:$AT$44*('Pre ISIC Consolidation'!$C$3:$C$44=$A17)*('Pre ISIC Consolidation'!$D$2:$AT$2=Z$1))/SUMPRODUCT('Pre ISIC Consolidation'!$D$3:$AT$44*('Pre ISIC Consolidation'!$C$3:$C$44=$A17)),0)</f>
        <v>0</v>
      </c>
      <c r="AA17" cm="1">
        <f t="array" ref="AA17">IFERROR(SUMPRODUCT('Pre ISIC Consolidation'!$D$3:$AT$44*('Pre ISIC Consolidation'!$C$3:$C$44=$A17)*('Pre ISIC Consolidation'!$D$2:$AT$2=AA$1))/SUMPRODUCT('Pre ISIC Consolidation'!$D$3:$AT$44*('Pre ISIC Consolidation'!$C$3:$C$44=$A17)),0)</f>
        <v>0</v>
      </c>
      <c r="AB17" cm="1">
        <f t="array" ref="AB17">IFERROR(SUMPRODUCT('Pre ISIC Consolidation'!$D$3:$AT$44*('Pre ISIC Consolidation'!$C$3:$C$44=$A17)*('Pre ISIC Consolidation'!$D$2:$AT$2=AB$1))/SUMPRODUCT('Pre ISIC Consolidation'!$D$3:$AT$44*('Pre ISIC Consolidation'!$C$3:$C$44=$A17)),0)</f>
        <v>0</v>
      </c>
      <c r="AC17" cm="1">
        <f t="array" ref="AC17">IFERROR(SUMPRODUCT('Pre ISIC Consolidation'!$D$3:$AT$44*('Pre ISIC Consolidation'!$C$3:$C$44=$A17)*('Pre ISIC Consolidation'!$D$2:$AT$2=AC$1))/SUMPRODUCT('Pre ISIC Consolidation'!$D$3:$AT$44*('Pre ISIC Consolidation'!$C$3:$C$44=$A17)),0)</f>
        <v>0</v>
      </c>
      <c r="AD17" cm="1">
        <f t="array" ref="AD17">IFERROR(SUMPRODUCT('Pre ISIC Consolidation'!$D$3:$AT$44*('Pre ISIC Consolidation'!$C$3:$C$44=$A17)*('Pre ISIC Consolidation'!$D$2:$AT$2=AD$1))/SUMPRODUCT('Pre ISIC Consolidation'!$D$3:$AT$44*('Pre ISIC Consolidation'!$C$3:$C$44=$A17)),0)</f>
        <v>0</v>
      </c>
      <c r="AE17" cm="1">
        <f t="array" ref="AE17">IFERROR(SUMPRODUCT('Pre ISIC Consolidation'!$D$3:$AT$44*('Pre ISIC Consolidation'!$C$3:$C$44=$A17)*('Pre ISIC Consolidation'!$D$2:$AT$2=AE$1))/SUMPRODUCT('Pre ISIC Consolidation'!$D$3:$AT$44*('Pre ISIC Consolidation'!$C$3:$C$44=$A17)),0)</f>
        <v>0</v>
      </c>
      <c r="AF17" cm="1">
        <f t="array" ref="AF17">IFERROR(SUMPRODUCT('Pre ISIC Consolidation'!$D$3:$AT$44*('Pre ISIC Consolidation'!$C$3:$C$44=$A17)*('Pre ISIC Consolidation'!$D$2:$AT$2=AF$1))/SUMPRODUCT('Pre ISIC Consolidation'!$D$3:$AT$44*('Pre ISIC Consolidation'!$C$3:$C$44=$A17)),0)</f>
        <v>0</v>
      </c>
      <c r="AG17" cm="1">
        <f t="array" ref="AG17">IFERROR(SUMPRODUCT('Pre ISIC Consolidation'!$D$3:$AT$44*('Pre ISIC Consolidation'!$C$3:$C$44=$A17)*('Pre ISIC Consolidation'!$D$2:$AT$2=AG$1))/SUMPRODUCT('Pre ISIC Consolidation'!$D$3:$AT$44*('Pre ISIC Consolidation'!$C$3:$C$44=$A17)),0)</f>
        <v>0</v>
      </c>
      <c r="AH17" cm="1">
        <f t="array" ref="AH17">IFERROR(SUMPRODUCT('Pre ISIC Consolidation'!$D$3:$AT$44*('Pre ISIC Consolidation'!$C$3:$C$44=$A17)*('Pre ISIC Consolidation'!$D$2:$AT$2=AH$1))/SUMPRODUCT('Pre ISIC Consolidation'!$D$3:$AT$44*('Pre ISIC Consolidation'!$C$3:$C$44=$A17)),0)</f>
        <v>0</v>
      </c>
      <c r="AI17" cm="1">
        <f t="array" ref="AI17">IFERROR(SUMPRODUCT('Pre ISIC Consolidation'!$D$3:$AT$44*('Pre ISIC Consolidation'!$C$3:$C$44=$A17)*('Pre ISIC Consolidation'!$D$2:$AT$2=AI$1))/SUMPRODUCT('Pre ISIC Consolidation'!$D$3:$AT$44*('Pre ISIC Consolidation'!$C$3:$C$44=$A17)),0)</f>
        <v>0</v>
      </c>
      <c r="AJ17" cm="1">
        <f t="array" ref="AJ17">IFERROR(SUMPRODUCT('Pre ISIC Consolidation'!$D$3:$AT$44*('Pre ISIC Consolidation'!$C$3:$C$44=$A17)*('Pre ISIC Consolidation'!$D$2:$AT$2=AJ$1))/SUMPRODUCT('Pre ISIC Consolidation'!$D$3:$AT$44*('Pre ISIC Consolidation'!$C$3:$C$44=$A17)),0)</f>
        <v>0</v>
      </c>
      <c r="AK17" cm="1">
        <f t="array" ref="AK17">IFERROR(SUMPRODUCT('Pre ISIC Consolidation'!$D$3:$AT$44*('Pre ISIC Consolidation'!$C$3:$C$44=$A17)*('Pre ISIC Consolidation'!$D$2:$AT$2=AK$1))/SUMPRODUCT('Pre ISIC Consolidation'!$D$3:$AT$44*('Pre ISIC Consolidation'!$C$3:$C$44=$A17)),0)</f>
        <v>0</v>
      </c>
      <c r="AL17" cm="1">
        <f t="array" ref="AL17">IFERROR(SUMPRODUCT('Pre ISIC Consolidation'!$D$3:$AT$44*('Pre ISIC Consolidation'!$C$3:$C$44=$A17)*('Pre ISIC Consolidation'!$D$2:$AT$2=AL$1))/SUMPRODUCT('Pre ISIC Consolidation'!$D$3:$AT$44*('Pre ISIC Consolidation'!$C$3:$C$44=$A17)),0)</f>
        <v>0</v>
      </c>
      <c r="AM17" cm="1">
        <f t="array" ref="AM17">IFERROR(SUMPRODUCT('Pre ISIC Consolidation'!$D$3:$AT$44*('Pre ISIC Consolidation'!$C$3:$C$44=$A17)*('Pre ISIC Consolidation'!$D$2:$AT$2=AM$1))/SUMPRODUCT('Pre ISIC Consolidation'!$D$3:$AT$44*('Pre ISIC Consolidation'!$C$3:$C$44=$A17)),0)</f>
        <v>0</v>
      </c>
      <c r="AN17" cm="1">
        <f t="array" ref="AN17">IFERROR(SUMPRODUCT('Pre ISIC Consolidation'!$D$3:$AT$44*('Pre ISIC Consolidation'!$C$3:$C$44=$A17)*('Pre ISIC Consolidation'!$D$2:$AT$2=AN$1))/SUMPRODUCT('Pre ISIC Consolidation'!$D$3:$AT$44*('Pre ISIC Consolidation'!$C$3:$C$44=$A17)),0)</f>
        <v>0</v>
      </c>
      <c r="AO17" cm="1">
        <f t="array" ref="AO17">IFERROR(SUMPRODUCT('Pre ISIC Consolidation'!$D$3:$AT$44*('Pre ISIC Consolidation'!$C$3:$C$44=$A17)*('Pre ISIC Consolidation'!$D$2:$AT$2=AO$1))/SUMPRODUCT('Pre ISIC Consolidation'!$D$3:$AT$44*('Pre ISIC Consolidation'!$C$3:$C$44=$A17)),0)</f>
        <v>0</v>
      </c>
      <c r="AP17" cm="1">
        <f t="array" ref="AP17">IFERROR(SUMPRODUCT('Pre ISIC Consolidation'!$D$3:$AT$44*('Pre ISIC Consolidation'!$C$3:$C$44=$A17)*('Pre ISIC Consolidation'!$D$2:$AT$2=AP$1))/SUMPRODUCT('Pre ISIC Consolidation'!$D$3:$AT$44*('Pre ISIC Consolidation'!$C$3:$C$44=$A17)),0)</f>
        <v>0</v>
      </c>
      <c r="AQ17" cm="1">
        <f t="array" ref="AQ17">IFERROR(SUMPRODUCT('Pre ISIC Consolidation'!$D$3:$AT$44*('Pre ISIC Consolidation'!$C$3:$C$44=$A17)*('Pre ISIC Consolidation'!$D$2:$AT$2=AQ$1))/SUMPRODUCT('Pre ISIC Consolidation'!$D$3:$AT$44*('Pre ISIC Consolidation'!$C$3:$C$44=$A17)),0)</f>
        <v>0</v>
      </c>
    </row>
    <row r="18" spans="1:43">
      <c r="A18" t="s">
        <v>580</v>
      </c>
      <c r="B18" cm="1">
        <f t="array" ref="B18">IFERROR(SUMPRODUCT('Pre ISIC Consolidation'!$D$3:$AT$44*('Pre ISIC Consolidation'!$C$3:$C$44=$A18)*('Pre ISIC Consolidation'!$D$2:$AT$2=B$1))/SUMPRODUCT('Pre ISIC Consolidation'!$D$3:$AT$44*('Pre ISIC Consolidation'!$C$3:$C$44=$A18)),0)</f>
        <v>0</v>
      </c>
      <c r="C18" cm="1">
        <f t="array" ref="C18">IFERROR(SUMPRODUCT('Pre ISIC Consolidation'!$D$3:$AT$44*('Pre ISIC Consolidation'!$C$3:$C$44=$A18)*('Pre ISIC Consolidation'!$D$2:$AT$2=C$1))/SUMPRODUCT('Pre ISIC Consolidation'!$D$3:$AT$44*('Pre ISIC Consolidation'!$C$3:$C$44=$A18)),0)</f>
        <v>0</v>
      </c>
      <c r="D18" cm="1">
        <f t="array" ref="D18">IFERROR(SUMPRODUCT('Pre ISIC Consolidation'!$D$3:$AT$44*('Pre ISIC Consolidation'!$C$3:$C$44=$A18)*('Pre ISIC Consolidation'!$D$2:$AT$2=D$1))/SUMPRODUCT('Pre ISIC Consolidation'!$D$3:$AT$44*('Pre ISIC Consolidation'!$C$3:$C$44=$A18)),0)</f>
        <v>0</v>
      </c>
      <c r="E18" cm="1">
        <f t="array" ref="E18">IFERROR(SUMPRODUCT('Pre ISIC Consolidation'!$D$3:$AT$44*('Pre ISIC Consolidation'!$C$3:$C$44=$A18)*('Pre ISIC Consolidation'!$D$2:$AT$2=E$1))/SUMPRODUCT('Pre ISIC Consolidation'!$D$3:$AT$44*('Pre ISIC Consolidation'!$C$3:$C$44=$A18)),0)</f>
        <v>0</v>
      </c>
      <c r="F18" cm="1">
        <f t="array" ref="F18">IFERROR(SUMPRODUCT('Pre ISIC Consolidation'!$D$3:$AT$44*('Pre ISIC Consolidation'!$C$3:$C$44=$A18)*('Pre ISIC Consolidation'!$D$2:$AT$2=F$1))/SUMPRODUCT('Pre ISIC Consolidation'!$D$3:$AT$44*('Pre ISIC Consolidation'!$C$3:$C$44=$A18)),0)</f>
        <v>0</v>
      </c>
      <c r="G18" cm="1">
        <f t="array" ref="G18">IFERROR(SUMPRODUCT('Pre ISIC Consolidation'!$D$3:$AT$44*('Pre ISIC Consolidation'!$C$3:$C$44=$A18)*('Pre ISIC Consolidation'!$D$2:$AT$2=G$1))/SUMPRODUCT('Pre ISIC Consolidation'!$D$3:$AT$44*('Pre ISIC Consolidation'!$C$3:$C$44=$A18)),0)</f>
        <v>0</v>
      </c>
      <c r="H18" cm="1">
        <f t="array" ref="H18">IFERROR(SUMPRODUCT('Pre ISIC Consolidation'!$D$3:$AT$44*('Pre ISIC Consolidation'!$C$3:$C$44=$A18)*('Pre ISIC Consolidation'!$D$2:$AT$2=H$1))/SUMPRODUCT('Pre ISIC Consolidation'!$D$3:$AT$44*('Pre ISIC Consolidation'!$C$3:$C$44=$A18)),0)</f>
        <v>0</v>
      </c>
      <c r="I18" cm="1">
        <f t="array" ref="I18">IFERROR(SUMPRODUCT('Pre ISIC Consolidation'!$D$3:$AT$44*('Pre ISIC Consolidation'!$C$3:$C$44=$A18)*('Pre ISIC Consolidation'!$D$2:$AT$2=I$1))/SUMPRODUCT('Pre ISIC Consolidation'!$D$3:$AT$44*('Pre ISIC Consolidation'!$C$3:$C$44=$A18)),0)</f>
        <v>0</v>
      </c>
      <c r="J18" cm="1">
        <f t="array" ref="J18">IFERROR(SUMPRODUCT('Pre ISIC Consolidation'!$D$3:$AT$44*('Pre ISIC Consolidation'!$C$3:$C$44=$A18)*('Pre ISIC Consolidation'!$D$2:$AT$2=J$1))/SUMPRODUCT('Pre ISIC Consolidation'!$D$3:$AT$44*('Pre ISIC Consolidation'!$C$3:$C$44=$A18)),0)</f>
        <v>0</v>
      </c>
      <c r="K18" cm="1">
        <f t="array" ref="K18">IFERROR(SUMPRODUCT('Pre ISIC Consolidation'!$D$3:$AT$44*('Pre ISIC Consolidation'!$C$3:$C$44=$A18)*('Pre ISIC Consolidation'!$D$2:$AT$2=K$1))/SUMPRODUCT('Pre ISIC Consolidation'!$D$3:$AT$44*('Pre ISIC Consolidation'!$C$3:$C$44=$A18)),0)</f>
        <v>0</v>
      </c>
      <c r="L18" cm="1">
        <f t="array" ref="L18">IFERROR(SUMPRODUCT('Pre ISIC Consolidation'!$D$3:$AT$44*('Pre ISIC Consolidation'!$C$3:$C$44=$A18)*('Pre ISIC Consolidation'!$D$2:$AT$2=L$1))/SUMPRODUCT('Pre ISIC Consolidation'!$D$3:$AT$44*('Pre ISIC Consolidation'!$C$3:$C$44=$A18)),0)</f>
        <v>0</v>
      </c>
      <c r="M18" cm="1">
        <f t="array" ref="M18">IFERROR(SUMPRODUCT('Pre ISIC Consolidation'!$D$3:$AT$44*('Pre ISIC Consolidation'!$C$3:$C$44=$A18)*('Pre ISIC Consolidation'!$D$2:$AT$2=M$1))/SUMPRODUCT('Pre ISIC Consolidation'!$D$3:$AT$44*('Pre ISIC Consolidation'!$C$3:$C$44=$A18)),0)</f>
        <v>0</v>
      </c>
      <c r="N18" cm="1">
        <f t="array" ref="N18">IFERROR(SUMPRODUCT('Pre ISIC Consolidation'!$D$3:$AT$44*('Pre ISIC Consolidation'!$C$3:$C$44=$A18)*('Pre ISIC Consolidation'!$D$2:$AT$2=N$1))/SUMPRODUCT('Pre ISIC Consolidation'!$D$3:$AT$44*('Pre ISIC Consolidation'!$C$3:$C$44=$A18)),0)</f>
        <v>0</v>
      </c>
      <c r="O18" cm="1">
        <f t="array" ref="O18">IFERROR(SUMPRODUCT('Pre ISIC Consolidation'!$D$3:$AT$44*('Pre ISIC Consolidation'!$C$3:$C$44=$A18)*('Pre ISIC Consolidation'!$D$2:$AT$2=O$1))/SUMPRODUCT('Pre ISIC Consolidation'!$D$3:$AT$44*('Pre ISIC Consolidation'!$C$3:$C$44=$A18)),0)</f>
        <v>0</v>
      </c>
      <c r="P18" cm="1">
        <f t="array" ref="P18">IFERROR(SUMPRODUCT('Pre ISIC Consolidation'!$D$3:$AT$44*('Pre ISIC Consolidation'!$C$3:$C$44=$A18)*('Pre ISIC Consolidation'!$D$2:$AT$2=P$1))/SUMPRODUCT('Pre ISIC Consolidation'!$D$3:$AT$44*('Pre ISIC Consolidation'!$C$3:$C$44=$A18)),0)</f>
        <v>0</v>
      </c>
      <c r="Q18" cm="1">
        <f t="array" ref="Q18">IFERROR(SUMPRODUCT('Pre ISIC Consolidation'!$D$3:$AT$44*('Pre ISIC Consolidation'!$C$3:$C$44=$A18)*('Pre ISIC Consolidation'!$D$2:$AT$2=Q$1))/SUMPRODUCT('Pre ISIC Consolidation'!$D$3:$AT$44*('Pre ISIC Consolidation'!$C$3:$C$44=$A18)),0)</f>
        <v>0</v>
      </c>
      <c r="R18" cm="1">
        <f t="array" ref="R18">IFERROR(SUMPRODUCT('Pre ISIC Consolidation'!$D$3:$AT$44*('Pre ISIC Consolidation'!$C$3:$C$44=$A18)*('Pre ISIC Consolidation'!$D$2:$AT$2=R$1))/SUMPRODUCT('Pre ISIC Consolidation'!$D$3:$AT$44*('Pre ISIC Consolidation'!$C$3:$C$44=$A18)),0)</f>
        <v>0</v>
      </c>
      <c r="S18" cm="1">
        <f t="array" ref="S18">IFERROR(SUMPRODUCT('Pre ISIC Consolidation'!$D$3:$AT$44*('Pre ISIC Consolidation'!$C$3:$C$44=$A18)*('Pre ISIC Consolidation'!$D$2:$AT$2=S$1))/SUMPRODUCT('Pre ISIC Consolidation'!$D$3:$AT$44*('Pre ISIC Consolidation'!$C$3:$C$44=$A18)),0)</f>
        <v>0</v>
      </c>
      <c r="T18" cm="1">
        <f t="array" ref="T18">IFERROR(SUMPRODUCT('Pre ISIC Consolidation'!$D$3:$AT$44*('Pre ISIC Consolidation'!$C$3:$C$44=$A18)*('Pre ISIC Consolidation'!$D$2:$AT$2=T$1))/SUMPRODUCT('Pre ISIC Consolidation'!$D$3:$AT$44*('Pre ISIC Consolidation'!$C$3:$C$44=$A18)),0)</f>
        <v>0</v>
      </c>
      <c r="U18" cm="1">
        <f t="array" ref="U18">IFERROR(SUMPRODUCT('Pre ISIC Consolidation'!$D$3:$AT$44*('Pre ISIC Consolidation'!$C$3:$C$44=$A18)*('Pre ISIC Consolidation'!$D$2:$AT$2=U$1))/SUMPRODUCT('Pre ISIC Consolidation'!$D$3:$AT$44*('Pre ISIC Consolidation'!$C$3:$C$44=$A18)),0)</f>
        <v>0</v>
      </c>
      <c r="V18" cm="1">
        <f t="array" ref="V18">IFERROR(SUMPRODUCT('Pre ISIC Consolidation'!$D$3:$AT$44*('Pre ISIC Consolidation'!$C$3:$C$44=$A18)*('Pre ISIC Consolidation'!$D$2:$AT$2=V$1))/SUMPRODUCT('Pre ISIC Consolidation'!$D$3:$AT$44*('Pre ISIC Consolidation'!$C$3:$C$44=$A18)),0)</f>
        <v>0</v>
      </c>
      <c r="W18" cm="1">
        <f t="array" ref="W18">IFERROR(SUMPRODUCT('Pre ISIC Consolidation'!$D$3:$AT$44*('Pre ISIC Consolidation'!$C$3:$C$44=$A18)*('Pre ISIC Consolidation'!$D$2:$AT$2=W$1))/SUMPRODUCT('Pre ISIC Consolidation'!$D$3:$AT$44*('Pre ISIC Consolidation'!$C$3:$C$44=$A18)),0)</f>
        <v>0</v>
      </c>
      <c r="X18" cm="1">
        <f t="array" ref="X18">IFERROR(SUMPRODUCT('Pre ISIC Consolidation'!$D$3:$AT$44*('Pre ISIC Consolidation'!$C$3:$C$44=$A18)*('Pre ISIC Consolidation'!$D$2:$AT$2=X$1))/SUMPRODUCT('Pre ISIC Consolidation'!$D$3:$AT$44*('Pre ISIC Consolidation'!$C$3:$C$44=$A18)),0)</f>
        <v>0</v>
      </c>
      <c r="Y18" cm="1">
        <f t="array" ref="Y18">IFERROR(SUMPRODUCT('Pre ISIC Consolidation'!$D$3:$AT$44*('Pre ISIC Consolidation'!$C$3:$C$44=$A18)*('Pre ISIC Consolidation'!$D$2:$AT$2=Y$1))/SUMPRODUCT('Pre ISIC Consolidation'!$D$3:$AT$44*('Pre ISIC Consolidation'!$C$3:$C$44=$A18)),0)</f>
        <v>0</v>
      </c>
      <c r="Z18" cm="1">
        <f t="array" ref="Z18">IFERROR(SUMPRODUCT('Pre ISIC Consolidation'!$D$3:$AT$44*('Pre ISIC Consolidation'!$C$3:$C$44=$A18)*('Pre ISIC Consolidation'!$D$2:$AT$2=Z$1))/SUMPRODUCT('Pre ISIC Consolidation'!$D$3:$AT$44*('Pre ISIC Consolidation'!$C$3:$C$44=$A18)),0)</f>
        <v>0</v>
      </c>
      <c r="AA18" cm="1">
        <f t="array" ref="AA18">IFERROR(SUMPRODUCT('Pre ISIC Consolidation'!$D$3:$AT$44*('Pre ISIC Consolidation'!$C$3:$C$44=$A18)*('Pre ISIC Consolidation'!$D$2:$AT$2=AA$1))/SUMPRODUCT('Pre ISIC Consolidation'!$D$3:$AT$44*('Pre ISIC Consolidation'!$C$3:$C$44=$A18)),0)</f>
        <v>0</v>
      </c>
      <c r="AB18" cm="1">
        <f t="array" ref="AB18">IFERROR(SUMPRODUCT('Pre ISIC Consolidation'!$D$3:$AT$44*('Pre ISIC Consolidation'!$C$3:$C$44=$A18)*('Pre ISIC Consolidation'!$D$2:$AT$2=AB$1))/SUMPRODUCT('Pre ISIC Consolidation'!$D$3:$AT$44*('Pre ISIC Consolidation'!$C$3:$C$44=$A18)),0)</f>
        <v>0</v>
      </c>
      <c r="AC18" cm="1">
        <f t="array" ref="AC18">IFERROR(SUMPRODUCT('Pre ISIC Consolidation'!$D$3:$AT$44*('Pre ISIC Consolidation'!$C$3:$C$44=$A18)*('Pre ISIC Consolidation'!$D$2:$AT$2=AC$1))/SUMPRODUCT('Pre ISIC Consolidation'!$D$3:$AT$44*('Pre ISIC Consolidation'!$C$3:$C$44=$A18)),0)</f>
        <v>0</v>
      </c>
      <c r="AD18" cm="1">
        <f t="array" ref="AD18">IFERROR(SUMPRODUCT('Pre ISIC Consolidation'!$D$3:$AT$44*('Pre ISIC Consolidation'!$C$3:$C$44=$A18)*('Pre ISIC Consolidation'!$D$2:$AT$2=AD$1))/SUMPRODUCT('Pre ISIC Consolidation'!$D$3:$AT$44*('Pre ISIC Consolidation'!$C$3:$C$44=$A18)),0)</f>
        <v>0</v>
      </c>
      <c r="AE18" cm="1">
        <f t="array" ref="AE18">IFERROR(SUMPRODUCT('Pre ISIC Consolidation'!$D$3:$AT$44*('Pre ISIC Consolidation'!$C$3:$C$44=$A18)*('Pre ISIC Consolidation'!$D$2:$AT$2=AE$1))/SUMPRODUCT('Pre ISIC Consolidation'!$D$3:$AT$44*('Pre ISIC Consolidation'!$C$3:$C$44=$A18)),0)</f>
        <v>0</v>
      </c>
      <c r="AF18" cm="1">
        <f t="array" ref="AF18">IFERROR(SUMPRODUCT('Pre ISIC Consolidation'!$D$3:$AT$44*('Pre ISIC Consolidation'!$C$3:$C$44=$A18)*('Pre ISIC Consolidation'!$D$2:$AT$2=AF$1))/SUMPRODUCT('Pre ISIC Consolidation'!$D$3:$AT$44*('Pre ISIC Consolidation'!$C$3:$C$44=$A18)),0)</f>
        <v>0</v>
      </c>
      <c r="AG18" cm="1">
        <f t="array" ref="AG18">IFERROR(SUMPRODUCT('Pre ISIC Consolidation'!$D$3:$AT$44*('Pre ISIC Consolidation'!$C$3:$C$44=$A18)*('Pre ISIC Consolidation'!$D$2:$AT$2=AG$1))/SUMPRODUCT('Pre ISIC Consolidation'!$D$3:$AT$44*('Pre ISIC Consolidation'!$C$3:$C$44=$A18)),0)</f>
        <v>0</v>
      </c>
      <c r="AH18" cm="1">
        <f t="array" ref="AH18">IFERROR(SUMPRODUCT('Pre ISIC Consolidation'!$D$3:$AT$44*('Pre ISIC Consolidation'!$C$3:$C$44=$A18)*('Pre ISIC Consolidation'!$D$2:$AT$2=AH$1))/SUMPRODUCT('Pre ISIC Consolidation'!$D$3:$AT$44*('Pre ISIC Consolidation'!$C$3:$C$44=$A18)),0)</f>
        <v>0</v>
      </c>
      <c r="AI18" cm="1">
        <f t="array" ref="AI18">IFERROR(SUMPRODUCT('Pre ISIC Consolidation'!$D$3:$AT$44*('Pre ISIC Consolidation'!$C$3:$C$44=$A18)*('Pre ISIC Consolidation'!$D$2:$AT$2=AI$1))/SUMPRODUCT('Pre ISIC Consolidation'!$D$3:$AT$44*('Pre ISIC Consolidation'!$C$3:$C$44=$A18)),0)</f>
        <v>0</v>
      </c>
      <c r="AJ18" cm="1">
        <f t="array" ref="AJ18">IFERROR(SUMPRODUCT('Pre ISIC Consolidation'!$D$3:$AT$44*('Pre ISIC Consolidation'!$C$3:$C$44=$A18)*('Pre ISIC Consolidation'!$D$2:$AT$2=AJ$1))/SUMPRODUCT('Pre ISIC Consolidation'!$D$3:$AT$44*('Pre ISIC Consolidation'!$C$3:$C$44=$A18)),0)</f>
        <v>0</v>
      </c>
      <c r="AK18" cm="1">
        <f t="array" ref="AK18">IFERROR(SUMPRODUCT('Pre ISIC Consolidation'!$D$3:$AT$44*('Pre ISIC Consolidation'!$C$3:$C$44=$A18)*('Pre ISIC Consolidation'!$D$2:$AT$2=AK$1))/SUMPRODUCT('Pre ISIC Consolidation'!$D$3:$AT$44*('Pre ISIC Consolidation'!$C$3:$C$44=$A18)),0)</f>
        <v>0</v>
      </c>
      <c r="AL18" cm="1">
        <f t="array" ref="AL18">IFERROR(SUMPRODUCT('Pre ISIC Consolidation'!$D$3:$AT$44*('Pre ISIC Consolidation'!$C$3:$C$44=$A18)*('Pre ISIC Consolidation'!$D$2:$AT$2=AL$1))/SUMPRODUCT('Pre ISIC Consolidation'!$D$3:$AT$44*('Pre ISIC Consolidation'!$C$3:$C$44=$A18)),0)</f>
        <v>0</v>
      </c>
      <c r="AM18" cm="1">
        <f t="array" ref="AM18">IFERROR(SUMPRODUCT('Pre ISIC Consolidation'!$D$3:$AT$44*('Pre ISIC Consolidation'!$C$3:$C$44=$A18)*('Pre ISIC Consolidation'!$D$2:$AT$2=AM$1))/SUMPRODUCT('Pre ISIC Consolidation'!$D$3:$AT$44*('Pre ISIC Consolidation'!$C$3:$C$44=$A18)),0)</f>
        <v>0</v>
      </c>
      <c r="AN18" cm="1">
        <f t="array" ref="AN18">IFERROR(SUMPRODUCT('Pre ISIC Consolidation'!$D$3:$AT$44*('Pre ISIC Consolidation'!$C$3:$C$44=$A18)*('Pre ISIC Consolidation'!$D$2:$AT$2=AN$1))/SUMPRODUCT('Pre ISIC Consolidation'!$D$3:$AT$44*('Pre ISIC Consolidation'!$C$3:$C$44=$A18)),0)</f>
        <v>0</v>
      </c>
      <c r="AO18" cm="1">
        <f t="array" ref="AO18">IFERROR(SUMPRODUCT('Pre ISIC Consolidation'!$D$3:$AT$44*('Pre ISIC Consolidation'!$C$3:$C$44=$A18)*('Pre ISIC Consolidation'!$D$2:$AT$2=AO$1))/SUMPRODUCT('Pre ISIC Consolidation'!$D$3:$AT$44*('Pre ISIC Consolidation'!$C$3:$C$44=$A18)),0)</f>
        <v>0</v>
      </c>
      <c r="AP18" cm="1">
        <f t="array" ref="AP18">IFERROR(SUMPRODUCT('Pre ISIC Consolidation'!$D$3:$AT$44*('Pre ISIC Consolidation'!$C$3:$C$44=$A18)*('Pre ISIC Consolidation'!$D$2:$AT$2=AP$1))/SUMPRODUCT('Pre ISIC Consolidation'!$D$3:$AT$44*('Pre ISIC Consolidation'!$C$3:$C$44=$A18)),0)</f>
        <v>0</v>
      </c>
      <c r="AQ18" cm="1">
        <f t="array" ref="AQ18">IFERROR(SUMPRODUCT('Pre ISIC Consolidation'!$D$3:$AT$44*('Pre ISIC Consolidation'!$C$3:$C$44=$A18)*('Pre ISIC Consolidation'!$D$2:$AT$2=AQ$1))/SUMPRODUCT('Pre ISIC Consolidation'!$D$3:$AT$44*('Pre ISIC Consolidation'!$C$3:$C$44=$A18)),0)</f>
        <v>0</v>
      </c>
    </row>
    <row r="19" spans="1:43">
      <c r="A19" t="s">
        <v>581</v>
      </c>
      <c r="B19" cm="1">
        <f t="array" ref="B19">IFERROR(SUMPRODUCT('Pre ISIC Consolidation'!$D$3:$AT$44*('Pre ISIC Consolidation'!$C$3:$C$44=$A19)*('Pre ISIC Consolidation'!$D$2:$AT$2=B$1))/SUMPRODUCT('Pre ISIC Consolidation'!$D$3:$AT$44*('Pre ISIC Consolidation'!$C$3:$C$44=$A19)),0)</f>
        <v>0</v>
      </c>
      <c r="C19" cm="1">
        <f t="array" ref="C19">IFERROR(SUMPRODUCT('Pre ISIC Consolidation'!$D$3:$AT$44*('Pre ISIC Consolidation'!$C$3:$C$44=$A19)*('Pre ISIC Consolidation'!$D$2:$AT$2=C$1))/SUMPRODUCT('Pre ISIC Consolidation'!$D$3:$AT$44*('Pre ISIC Consolidation'!$C$3:$C$44=$A19)),0)</f>
        <v>0</v>
      </c>
      <c r="D19" cm="1">
        <f t="array" ref="D19">IFERROR(SUMPRODUCT('Pre ISIC Consolidation'!$D$3:$AT$44*('Pre ISIC Consolidation'!$C$3:$C$44=$A19)*('Pre ISIC Consolidation'!$D$2:$AT$2=D$1))/SUMPRODUCT('Pre ISIC Consolidation'!$D$3:$AT$44*('Pre ISIC Consolidation'!$C$3:$C$44=$A19)),0)</f>
        <v>0</v>
      </c>
      <c r="E19" cm="1">
        <f t="array" ref="E19">IFERROR(SUMPRODUCT('Pre ISIC Consolidation'!$D$3:$AT$44*('Pre ISIC Consolidation'!$C$3:$C$44=$A19)*('Pre ISIC Consolidation'!$D$2:$AT$2=E$1))/SUMPRODUCT('Pre ISIC Consolidation'!$D$3:$AT$44*('Pre ISIC Consolidation'!$C$3:$C$44=$A19)),0)</f>
        <v>0</v>
      </c>
      <c r="F19" cm="1">
        <f t="array" ref="F19">IFERROR(SUMPRODUCT('Pre ISIC Consolidation'!$D$3:$AT$44*('Pre ISIC Consolidation'!$C$3:$C$44=$A19)*('Pre ISIC Consolidation'!$D$2:$AT$2=F$1))/SUMPRODUCT('Pre ISIC Consolidation'!$D$3:$AT$44*('Pre ISIC Consolidation'!$C$3:$C$44=$A19)),0)</f>
        <v>0</v>
      </c>
      <c r="G19" cm="1">
        <f t="array" ref="G19">IFERROR(SUMPRODUCT('Pre ISIC Consolidation'!$D$3:$AT$44*('Pre ISIC Consolidation'!$C$3:$C$44=$A19)*('Pre ISIC Consolidation'!$D$2:$AT$2=G$1))/SUMPRODUCT('Pre ISIC Consolidation'!$D$3:$AT$44*('Pre ISIC Consolidation'!$C$3:$C$44=$A19)),0)</f>
        <v>0</v>
      </c>
      <c r="H19" cm="1">
        <f t="array" ref="H19">IFERROR(SUMPRODUCT('Pre ISIC Consolidation'!$D$3:$AT$44*('Pre ISIC Consolidation'!$C$3:$C$44=$A19)*('Pre ISIC Consolidation'!$D$2:$AT$2=H$1))/SUMPRODUCT('Pre ISIC Consolidation'!$D$3:$AT$44*('Pre ISIC Consolidation'!$C$3:$C$44=$A19)),0)</f>
        <v>0</v>
      </c>
      <c r="I19" cm="1">
        <f t="array" ref="I19">IFERROR(SUMPRODUCT('Pre ISIC Consolidation'!$D$3:$AT$44*('Pre ISIC Consolidation'!$C$3:$C$44=$A19)*('Pre ISIC Consolidation'!$D$2:$AT$2=I$1))/SUMPRODUCT('Pre ISIC Consolidation'!$D$3:$AT$44*('Pre ISIC Consolidation'!$C$3:$C$44=$A19)),0)</f>
        <v>0</v>
      </c>
      <c r="J19" cm="1">
        <f t="array" ref="J19">IFERROR(SUMPRODUCT('Pre ISIC Consolidation'!$D$3:$AT$44*('Pre ISIC Consolidation'!$C$3:$C$44=$A19)*('Pre ISIC Consolidation'!$D$2:$AT$2=J$1))/SUMPRODUCT('Pre ISIC Consolidation'!$D$3:$AT$44*('Pre ISIC Consolidation'!$C$3:$C$44=$A19)),0)</f>
        <v>0</v>
      </c>
      <c r="K19" cm="1">
        <f t="array" ref="K19">IFERROR(SUMPRODUCT('Pre ISIC Consolidation'!$D$3:$AT$44*('Pre ISIC Consolidation'!$C$3:$C$44=$A19)*('Pre ISIC Consolidation'!$D$2:$AT$2=K$1))/SUMPRODUCT('Pre ISIC Consolidation'!$D$3:$AT$44*('Pre ISIC Consolidation'!$C$3:$C$44=$A19)),0)</f>
        <v>0</v>
      </c>
      <c r="L19" cm="1">
        <f t="array" ref="L19">IFERROR(SUMPRODUCT('Pre ISIC Consolidation'!$D$3:$AT$44*('Pre ISIC Consolidation'!$C$3:$C$44=$A19)*('Pre ISIC Consolidation'!$D$2:$AT$2=L$1))/SUMPRODUCT('Pre ISIC Consolidation'!$D$3:$AT$44*('Pre ISIC Consolidation'!$C$3:$C$44=$A19)),0)</f>
        <v>0</v>
      </c>
      <c r="M19" cm="1">
        <f t="array" ref="M19">IFERROR(SUMPRODUCT('Pre ISIC Consolidation'!$D$3:$AT$44*('Pre ISIC Consolidation'!$C$3:$C$44=$A19)*('Pre ISIC Consolidation'!$D$2:$AT$2=M$1))/SUMPRODUCT('Pre ISIC Consolidation'!$D$3:$AT$44*('Pre ISIC Consolidation'!$C$3:$C$44=$A19)),0)</f>
        <v>0</v>
      </c>
      <c r="N19" cm="1">
        <f t="array" ref="N19">IFERROR(SUMPRODUCT('Pre ISIC Consolidation'!$D$3:$AT$44*('Pre ISIC Consolidation'!$C$3:$C$44=$A19)*('Pre ISIC Consolidation'!$D$2:$AT$2=N$1))/SUMPRODUCT('Pre ISIC Consolidation'!$D$3:$AT$44*('Pre ISIC Consolidation'!$C$3:$C$44=$A19)),0)</f>
        <v>0</v>
      </c>
      <c r="O19" cm="1">
        <f t="array" ref="O19">IFERROR(SUMPRODUCT('Pre ISIC Consolidation'!$D$3:$AT$44*('Pre ISIC Consolidation'!$C$3:$C$44=$A19)*('Pre ISIC Consolidation'!$D$2:$AT$2=O$1))/SUMPRODUCT('Pre ISIC Consolidation'!$D$3:$AT$44*('Pre ISIC Consolidation'!$C$3:$C$44=$A19)),0)</f>
        <v>0</v>
      </c>
      <c r="P19" cm="1">
        <f t="array" ref="P19">IFERROR(SUMPRODUCT('Pre ISIC Consolidation'!$D$3:$AT$44*('Pre ISIC Consolidation'!$C$3:$C$44=$A19)*('Pre ISIC Consolidation'!$D$2:$AT$2=P$1))/SUMPRODUCT('Pre ISIC Consolidation'!$D$3:$AT$44*('Pre ISIC Consolidation'!$C$3:$C$44=$A19)),0)</f>
        <v>0</v>
      </c>
      <c r="Q19" cm="1">
        <f t="array" ref="Q19">IFERROR(SUMPRODUCT('Pre ISIC Consolidation'!$D$3:$AT$44*('Pre ISIC Consolidation'!$C$3:$C$44=$A19)*('Pre ISIC Consolidation'!$D$2:$AT$2=Q$1))/SUMPRODUCT('Pre ISIC Consolidation'!$D$3:$AT$44*('Pre ISIC Consolidation'!$C$3:$C$44=$A19)),0)</f>
        <v>0</v>
      </c>
      <c r="R19" cm="1">
        <f t="array" ref="R19">IFERROR(SUMPRODUCT('Pre ISIC Consolidation'!$D$3:$AT$44*('Pre ISIC Consolidation'!$C$3:$C$44=$A19)*('Pre ISIC Consolidation'!$D$2:$AT$2=R$1))/SUMPRODUCT('Pre ISIC Consolidation'!$D$3:$AT$44*('Pre ISIC Consolidation'!$C$3:$C$44=$A19)),0)</f>
        <v>0</v>
      </c>
      <c r="S19" cm="1">
        <f t="array" ref="S19">IFERROR(SUMPRODUCT('Pre ISIC Consolidation'!$D$3:$AT$44*('Pre ISIC Consolidation'!$C$3:$C$44=$A19)*('Pre ISIC Consolidation'!$D$2:$AT$2=S$1))/SUMPRODUCT('Pre ISIC Consolidation'!$D$3:$AT$44*('Pre ISIC Consolidation'!$C$3:$C$44=$A19)),0)</f>
        <v>0</v>
      </c>
      <c r="T19" cm="1">
        <f t="array" ref="T19">IFERROR(SUMPRODUCT('Pre ISIC Consolidation'!$D$3:$AT$44*('Pre ISIC Consolidation'!$C$3:$C$44=$A19)*('Pre ISIC Consolidation'!$D$2:$AT$2=T$1))/SUMPRODUCT('Pre ISIC Consolidation'!$D$3:$AT$44*('Pre ISIC Consolidation'!$C$3:$C$44=$A19)),0)</f>
        <v>0</v>
      </c>
      <c r="U19" cm="1">
        <f t="array" ref="U19">IFERROR(SUMPRODUCT('Pre ISIC Consolidation'!$D$3:$AT$44*('Pre ISIC Consolidation'!$C$3:$C$44=$A19)*('Pre ISIC Consolidation'!$D$2:$AT$2=U$1))/SUMPRODUCT('Pre ISIC Consolidation'!$D$3:$AT$44*('Pre ISIC Consolidation'!$C$3:$C$44=$A19)),0)</f>
        <v>0</v>
      </c>
      <c r="V19" cm="1">
        <f t="array" ref="V19">IFERROR(SUMPRODUCT('Pre ISIC Consolidation'!$D$3:$AT$44*('Pre ISIC Consolidation'!$C$3:$C$44=$A19)*('Pre ISIC Consolidation'!$D$2:$AT$2=V$1))/SUMPRODUCT('Pre ISIC Consolidation'!$D$3:$AT$44*('Pre ISIC Consolidation'!$C$3:$C$44=$A19)),0)</f>
        <v>0</v>
      </c>
      <c r="W19" cm="1">
        <f t="array" ref="W19">IFERROR(SUMPRODUCT('Pre ISIC Consolidation'!$D$3:$AT$44*('Pre ISIC Consolidation'!$C$3:$C$44=$A19)*('Pre ISIC Consolidation'!$D$2:$AT$2=W$1))/SUMPRODUCT('Pre ISIC Consolidation'!$D$3:$AT$44*('Pre ISIC Consolidation'!$C$3:$C$44=$A19)),0)</f>
        <v>0</v>
      </c>
      <c r="X19" cm="1">
        <f t="array" ref="X19">IFERROR(SUMPRODUCT('Pre ISIC Consolidation'!$D$3:$AT$44*('Pre ISIC Consolidation'!$C$3:$C$44=$A19)*('Pre ISIC Consolidation'!$D$2:$AT$2=X$1))/SUMPRODUCT('Pre ISIC Consolidation'!$D$3:$AT$44*('Pre ISIC Consolidation'!$C$3:$C$44=$A19)),0)</f>
        <v>0</v>
      </c>
      <c r="Y19" cm="1">
        <f t="array" ref="Y19">IFERROR(SUMPRODUCT('Pre ISIC Consolidation'!$D$3:$AT$44*('Pre ISIC Consolidation'!$C$3:$C$44=$A19)*('Pre ISIC Consolidation'!$D$2:$AT$2=Y$1))/SUMPRODUCT('Pre ISIC Consolidation'!$D$3:$AT$44*('Pre ISIC Consolidation'!$C$3:$C$44=$A19)),0)</f>
        <v>0</v>
      </c>
      <c r="Z19" cm="1">
        <f t="array" ref="Z19">IFERROR(SUMPRODUCT('Pre ISIC Consolidation'!$D$3:$AT$44*('Pre ISIC Consolidation'!$C$3:$C$44=$A19)*('Pre ISIC Consolidation'!$D$2:$AT$2=Z$1))/SUMPRODUCT('Pre ISIC Consolidation'!$D$3:$AT$44*('Pre ISIC Consolidation'!$C$3:$C$44=$A19)),0)</f>
        <v>0</v>
      </c>
      <c r="AA19" cm="1">
        <f t="array" ref="AA19">IFERROR(SUMPRODUCT('Pre ISIC Consolidation'!$D$3:$AT$44*('Pre ISIC Consolidation'!$C$3:$C$44=$A19)*('Pre ISIC Consolidation'!$D$2:$AT$2=AA$1))/SUMPRODUCT('Pre ISIC Consolidation'!$D$3:$AT$44*('Pre ISIC Consolidation'!$C$3:$C$44=$A19)),0)</f>
        <v>0</v>
      </c>
      <c r="AB19" cm="1">
        <f t="array" ref="AB19">IFERROR(SUMPRODUCT('Pre ISIC Consolidation'!$D$3:$AT$44*('Pre ISIC Consolidation'!$C$3:$C$44=$A19)*('Pre ISIC Consolidation'!$D$2:$AT$2=AB$1))/SUMPRODUCT('Pre ISIC Consolidation'!$D$3:$AT$44*('Pre ISIC Consolidation'!$C$3:$C$44=$A19)),0)</f>
        <v>0</v>
      </c>
      <c r="AC19" cm="1">
        <f t="array" ref="AC19">IFERROR(SUMPRODUCT('Pre ISIC Consolidation'!$D$3:$AT$44*('Pre ISIC Consolidation'!$C$3:$C$44=$A19)*('Pre ISIC Consolidation'!$D$2:$AT$2=AC$1))/SUMPRODUCT('Pre ISIC Consolidation'!$D$3:$AT$44*('Pre ISIC Consolidation'!$C$3:$C$44=$A19)),0)</f>
        <v>0</v>
      </c>
      <c r="AD19" cm="1">
        <f t="array" ref="AD19">IFERROR(SUMPRODUCT('Pre ISIC Consolidation'!$D$3:$AT$44*('Pre ISIC Consolidation'!$C$3:$C$44=$A19)*('Pre ISIC Consolidation'!$D$2:$AT$2=AD$1))/SUMPRODUCT('Pre ISIC Consolidation'!$D$3:$AT$44*('Pre ISIC Consolidation'!$C$3:$C$44=$A19)),0)</f>
        <v>0</v>
      </c>
      <c r="AE19" cm="1">
        <f t="array" ref="AE19">IFERROR(SUMPRODUCT('Pre ISIC Consolidation'!$D$3:$AT$44*('Pre ISIC Consolidation'!$C$3:$C$44=$A19)*('Pre ISIC Consolidation'!$D$2:$AT$2=AE$1))/SUMPRODUCT('Pre ISIC Consolidation'!$D$3:$AT$44*('Pre ISIC Consolidation'!$C$3:$C$44=$A19)),0)</f>
        <v>0</v>
      </c>
      <c r="AF19" cm="1">
        <f t="array" ref="AF19">IFERROR(SUMPRODUCT('Pre ISIC Consolidation'!$D$3:$AT$44*('Pre ISIC Consolidation'!$C$3:$C$44=$A19)*('Pre ISIC Consolidation'!$D$2:$AT$2=AF$1))/SUMPRODUCT('Pre ISIC Consolidation'!$D$3:$AT$44*('Pre ISIC Consolidation'!$C$3:$C$44=$A19)),0)</f>
        <v>0</v>
      </c>
      <c r="AG19" cm="1">
        <f t="array" ref="AG19">IFERROR(SUMPRODUCT('Pre ISIC Consolidation'!$D$3:$AT$44*('Pre ISIC Consolidation'!$C$3:$C$44=$A19)*('Pre ISIC Consolidation'!$D$2:$AT$2=AG$1))/SUMPRODUCT('Pre ISIC Consolidation'!$D$3:$AT$44*('Pre ISIC Consolidation'!$C$3:$C$44=$A19)),0)</f>
        <v>0</v>
      </c>
      <c r="AH19" cm="1">
        <f t="array" ref="AH19">IFERROR(SUMPRODUCT('Pre ISIC Consolidation'!$D$3:$AT$44*('Pre ISIC Consolidation'!$C$3:$C$44=$A19)*('Pre ISIC Consolidation'!$D$2:$AT$2=AH$1))/SUMPRODUCT('Pre ISIC Consolidation'!$D$3:$AT$44*('Pre ISIC Consolidation'!$C$3:$C$44=$A19)),0)</f>
        <v>0</v>
      </c>
      <c r="AI19" cm="1">
        <f t="array" ref="AI19">IFERROR(SUMPRODUCT('Pre ISIC Consolidation'!$D$3:$AT$44*('Pre ISIC Consolidation'!$C$3:$C$44=$A19)*('Pre ISIC Consolidation'!$D$2:$AT$2=AI$1))/SUMPRODUCT('Pre ISIC Consolidation'!$D$3:$AT$44*('Pre ISIC Consolidation'!$C$3:$C$44=$A19)),0)</f>
        <v>0</v>
      </c>
      <c r="AJ19" cm="1">
        <f t="array" ref="AJ19">IFERROR(SUMPRODUCT('Pre ISIC Consolidation'!$D$3:$AT$44*('Pre ISIC Consolidation'!$C$3:$C$44=$A19)*('Pre ISIC Consolidation'!$D$2:$AT$2=AJ$1))/SUMPRODUCT('Pre ISIC Consolidation'!$D$3:$AT$44*('Pre ISIC Consolidation'!$C$3:$C$44=$A19)),0)</f>
        <v>0</v>
      </c>
      <c r="AK19" cm="1">
        <f t="array" ref="AK19">IFERROR(SUMPRODUCT('Pre ISIC Consolidation'!$D$3:$AT$44*('Pre ISIC Consolidation'!$C$3:$C$44=$A19)*('Pre ISIC Consolidation'!$D$2:$AT$2=AK$1))/SUMPRODUCT('Pre ISIC Consolidation'!$D$3:$AT$44*('Pre ISIC Consolidation'!$C$3:$C$44=$A19)),0)</f>
        <v>0</v>
      </c>
      <c r="AL19" cm="1">
        <f t="array" ref="AL19">IFERROR(SUMPRODUCT('Pre ISIC Consolidation'!$D$3:$AT$44*('Pre ISIC Consolidation'!$C$3:$C$44=$A19)*('Pre ISIC Consolidation'!$D$2:$AT$2=AL$1))/SUMPRODUCT('Pre ISIC Consolidation'!$D$3:$AT$44*('Pre ISIC Consolidation'!$C$3:$C$44=$A19)),0)</f>
        <v>0</v>
      </c>
      <c r="AM19" cm="1">
        <f t="array" ref="AM19">IFERROR(SUMPRODUCT('Pre ISIC Consolidation'!$D$3:$AT$44*('Pre ISIC Consolidation'!$C$3:$C$44=$A19)*('Pre ISIC Consolidation'!$D$2:$AT$2=AM$1))/SUMPRODUCT('Pre ISIC Consolidation'!$D$3:$AT$44*('Pre ISIC Consolidation'!$C$3:$C$44=$A19)),0)</f>
        <v>0</v>
      </c>
      <c r="AN19" cm="1">
        <f t="array" ref="AN19">IFERROR(SUMPRODUCT('Pre ISIC Consolidation'!$D$3:$AT$44*('Pre ISIC Consolidation'!$C$3:$C$44=$A19)*('Pre ISIC Consolidation'!$D$2:$AT$2=AN$1))/SUMPRODUCT('Pre ISIC Consolidation'!$D$3:$AT$44*('Pre ISIC Consolidation'!$C$3:$C$44=$A19)),0)</f>
        <v>0</v>
      </c>
      <c r="AO19" cm="1">
        <f t="array" ref="AO19">IFERROR(SUMPRODUCT('Pre ISIC Consolidation'!$D$3:$AT$44*('Pre ISIC Consolidation'!$C$3:$C$44=$A19)*('Pre ISIC Consolidation'!$D$2:$AT$2=AO$1))/SUMPRODUCT('Pre ISIC Consolidation'!$D$3:$AT$44*('Pre ISIC Consolidation'!$C$3:$C$44=$A19)),0)</f>
        <v>0</v>
      </c>
      <c r="AP19" cm="1">
        <f t="array" ref="AP19">IFERROR(SUMPRODUCT('Pre ISIC Consolidation'!$D$3:$AT$44*('Pre ISIC Consolidation'!$C$3:$C$44=$A19)*('Pre ISIC Consolidation'!$D$2:$AT$2=AP$1))/SUMPRODUCT('Pre ISIC Consolidation'!$D$3:$AT$44*('Pre ISIC Consolidation'!$C$3:$C$44=$A19)),0)</f>
        <v>0</v>
      </c>
      <c r="AQ19" cm="1">
        <f t="array" ref="AQ19">IFERROR(SUMPRODUCT('Pre ISIC Consolidation'!$D$3:$AT$44*('Pre ISIC Consolidation'!$C$3:$C$44=$A19)*('Pre ISIC Consolidation'!$D$2:$AT$2=AQ$1))/SUMPRODUCT('Pre ISIC Consolidation'!$D$3:$AT$44*('Pre ISIC Consolidation'!$C$3:$C$44=$A19)),0)</f>
        <v>0</v>
      </c>
    </row>
    <row r="20" spans="1:43">
      <c r="A20" t="s">
        <v>582</v>
      </c>
      <c r="B20" cm="1">
        <f t="array" ref="B20">IFERROR(SUMPRODUCT('Pre ISIC Consolidation'!$D$3:$AT$44*('Pre ISIC Consolidation'!$C$3:$C$44=$A20)*('Pre ISIC Consolidation'!$D$2:$AT$2=B$1))/SUMPRODUCT('Pre ISIC Consolidation'!$D$3:$AT$44*('Pre ISIC Consolidation'!$C$3:$C$44=$A20)),0)</f>
        <v>0</v>
      </c>
      <c r="C20" cm="1">
        <f t="array" ref="C20">IFERROR(SUMPRODUCT('Pre ISIC Consolidation'!$D$3:$AT$44*('Pre ISIC Consolidation'!$C$3:$C$44=$A20)*('Pre ISIC Consolidation'!$D$2:$AT$2=C$1))/SUMPRODUCT('Pre ISIC Consolidation'!$D$3:$AT$44*('Pre ISIC Consolidation'!$C$3:$C$44=$A20)),0)</f>
        <v>0</v>
      </c>
      <c r="D20" cm="1">
        <f t="array" ref="D20">IFERROR(SUMPRODUCT('Pre ISIC Consolidation'!$D$3:$AT$44*('Pre ISIC Consolidation'!$C$3:$C$44=$A20)*('Pre ISIC Consolidation'!$D$2:$AT$2=D$1))/SUMPRODUCT('Pre ISIC Consolidation'!$D$3:$AT$44*('Pre ISIC Consolidation'!$C$3:$C$44=$A20)),0)</f>
        <v>0</v>
      </c>
      <c r="E20" cm="1">
        <f t="array" ref="E20">IFERROR(SUMPRODUCT('Pre ISIC Consolidation'!$D$3:$AT$44*('Pre ISIC Consolidation'!$C$3:$C$44=$A20)*('Pre ISIC Consolidation'!$D$2:$AT$2=E$1))/SUMPRODUCT('Pre ISIC Consolidation'!$D$3:$AT$44*('Pre ISIC Consolidation'!$C$3:$C$44=$A20)),0)</f>
        <v>0</v>
      </c>
      <c r="F20" cm="1">
        <f t="array" ref="F20">IFERROR(SUMPRODUCT('Pre ISIC Consolidation'!$D$3:$AT$44*('Pre ISIC Consolidation'!$C$3:$C$44=$A20)*('Pre ISIC Consolidation'!$D$2:$AT$2=F$1))/SUMPRODUCT('Pre ISIC Consolidation'!$D$3:$AT$44*('Pre ISIC Consolidation'!$C$3:$C$44=$A20)),0)</f>
        <v>0</v>
      </c>
      <c r="G20" cm="1">
        <f t="array" ref="G20">IFERROR(SUMPRODUCT('Pre ISIC Consolidation'!$D$3:$AT$44*('Pre ISIC Consolidation'!$C$3:$C$44=$A20)*('Pre ISIC Consolidation'!$D$2:$AT$2=G$1))/SUMPRODUCT('Pre ISIC Consolidation'!$D$3:$AT$44*('Pre ISIC Consolidation'!$C$3:$C$44=$A20)),0)</f>
        <v>0</v>
      </c>
      <c r="H20" cm="1">
        <f t="array" ref="H20">IFERROR(SUMPRODUCT('Pre ISIC Consolidation'!$D$3:$AT$44*('Pre ISIC Consolidation'!$C$3:$C$44=$A20)*('Pre ISIC Consolidation'!$D$2:$AT$2=H$1))/SUMPRODUCT('Pre ISIC Consolidation'!$D$3:$AT$44*('Pre ISIC Consolidation'!$C$3:$C$44=$A20)),0)</f>
        <v>0</v>
      </c>
      <c r="I20" cm="1">
        <f t="array" ref="I20">IFERROR(SUMPRODUCT('Pre ISIC Consolidation'!$D$3:$AT$44*('Pre ISIC Consolidation'!$C$3:$C$44=$A20)*('Pre ISIC Consolidation'!$D$2:$AT$2=I$1))/SUMPRODUCT('Pre ISIC Consolidation'!$D$3:$AT$44*('Pre ISIC Consolidation'!$C$3:$C$44=$A20)),0)</f>
        <v>0</v>
      </c>
      <c r="J20" cm="1">
        <f t="array" ref="J20">IFERROR(SUMPRODUCT('Pre ISIC Consolidation'!$D$3:$AT$44*('Pre ISIC Consolidation'!$C$3:$C$44=$A20)*('Pre ISIC Consolidation'!$D$2:$AT$2=J$1))/SUMPRODUCT('Pre ISIC Consolidation'!$D$3:$AT$44*('Pre ISIC Consolidation'!$C$3:$C$44=$A20)),0)</f>
        <v>0</v>
      </c>
      <c r="K20" cm="1">
        <f t="array" ref="K20">IFERROR(SUMPRODUCT('Pre ISIC Consolidation'!$D$3:$AT$44*('Pre ISIC Consolidation'!$C$3:$C$44=$A20)*('Pre ISIC Consolidation'!$D$2:$AT$2=K$1))/SUMPRODUCT('Pre ISIC Consolidation'!$D$3:$AT$44*('Pre ISIC Consolidation'!$C$3:$C$44=$A20)),0)</f>
        <v>0</v>
      </c>
      <c r="L20" cm="1">
        <f t="array" ref="L20">IFERROR(SUMPRODUCT('Pre ISIC Consolidation'!$D$3:$AT$44*('Pre ISIC Consolidation'!$C$3:$C$44=$A20)*('Pre ISIC Consolidation'!$D$2:$AT$2=L$1))/SUMPRODUCT('Pre ISIC Consolidation'!$D$3:$AT$44*('Pre ISIC Consolidation'!$C$3:$C$44=$A20)),0)</f>
        <v>0</v>
      </c>
      <c r="M20" cm="1">
        <f t="array" ref="M20">IFERROR(SUMPRODUCT('Pre ISIC Consolidation'!$D$3:$AT$44*('Pre ISIC Consolidation'!$C$3:$C$44=$A20)*('Pre ISIC Consolidation'!$D$2:$AT$2=M$1))/SUMPRODUCT('Pre ISIC Consolidation'!$D$3:$AT$44*('Pre ISIC Consolidation'!$C$3:$C$44=$A20)),0)</f>
        <v>0</v>
      </c>
      <c r="N20" cm="1">
        <f t="array" ref="N20">IFERROR(SUMPRODUCT('Pre ISIC Consolidation'!$D$3:$AT$44*('Pre ISIC Consolidation'!$C$3:$C$44=$A20)*('Pre ISIC Consolidation'!$D$2:$AT$2=N$1))/SUMPRODUCT('Pre ISIC Consolidation'!$D$3:$AT$44*('Pre ISIC Consolidation'!$C$3:$C$44=$A20)),0)</f>
        <v>0</v>
      </c>
      <c r="O20" cm="1">
        <f t="array" ref="O20">IFERROR(SUMPRODUCT('Pre ISIC Consolidation'!$D$3:$AT$44*('Pre ISIC Consolidation'!$C$3:$C$44=$A20)*('Pre ISIC Consolidation'!$D$2:$AT$2=O$1))/SUMPRODUCT('Pre ISIC Consolidation'!$D$3:$AT$44*('Pre ISIC Consolidation'!$C$3:$C$44=$A20)),0)</f>
        <v>0</v>
      </c>
      <c r="P20" cm="1">
        <f t="array" ref="P20">IFERROR(SUMPRODUCT('Pre ISIC Consolidation'!$D$3:$AT$44*('Pre ISIC Consolidation'!$C$3:$C$44=$A20)*('Pre ISIC Consolidation'!$D$2:$AT$2=P$1))/SUMPRODUCT('Pre ISIC Consolidation'!$D$3:$AT$44*('Pre ISIC Consolidation'!$C$3:$C$44=$A20)),0)</f>
        <v>0</v>
      </c>
      <c r="Q20" cm="1">
        <f t="array" ref="Q20">IFERROR(SUMPRODUCT('Pre ISIC Consolidation'!$D$3:$AT$44*('Pre ISIC Consolidation'!$C$3:$C$44=$A20)*('Pre ISIC Consolidation'!$D$2:$AT$2=Q$1))/SUMPRODUCT('Pre ISIC Consolidation'!$D$3:$AT$44*('Pre ISIC Consolidation'!$C$3:$C$44=$A20)),0)</f>
        <v>0</v>
      </c>
      <c r="R20" cm="1">
        <f t="array" ref="R20">IFERROR(SUMPRODUCT('Pre ISIC Consolidation'!$D$3:$AT$44*('Pre ISIC Consolidation'!$C$3:$C$44=$A20)*('Pre ISIC Consolidation'!$D$2:$AT$2=R$1))/SUMPRODUCT('Pre ISIC Consolidation'!$D$3:$AT$44*('Pre ISIC Consolidation'!$C$3:$C$44=$A20)),0)</f>
        <v>0</v>
      </c>
      <c r="S20" cm="1">
        <f t="array" ref="S20">IFERROR(SUMPRODUCT('Pre ISIC Consolidation'!$D$3:$AT$44*('Pre ISIC Consolidation'!$C$3:$C$44=$A20)*('Pre ISIC Consolidation'!$D$2:$AT$2=S$1))/SUMPRODUCT('Pre ISIC Consolidation'!$D$3:$AT$44*('Pre ISIC Consolidation'!$C$3:$C$44=$A20)),0)</f>
        <v>0</v>
      </c>
      <c r="T20" cm="1">
        <f t="array" ref="T20">IFERROR(SUMPRODUCT('Pre ISIC Consolidation'!$D$3:$AT$44*('Pre ISIC Consolidation'!$C$3:$C$44=$A20)*('Pre ISIC Consolidation'!$D$2:$AT$2=T$1))/SUMPRODUCT('Pre ISIC Consolidation'!$D$3:$AT$44*('Pre ISIC Consolidation'!$C$3:$C$44=$A20)),0)</f>
        <v>0</v>
      </c>
      <c r="U20" cm="1">
        <f t="array" ref="U20">IFERROR(SUMPRODUCT('Pre ISIC Consolidation'!$D$3:$AT$44*('Pre ISIC Consolidation'!$C$3:$C$44=$A20)*('Pre ISIC Consolidation'!$D$2:$AT$2=U$1))/SUMPRODUCT('Pre ISIC Consolidation'!$D$3:$AT$44*('Pre ISIC Consolidation'!$C$3:$C$44=$A20)),0)</f>
        <v>0</v>
      </c>
      <c r="V20" cm="1">
        <f t="array" ref="V20">IFERROR(SUMPRODUCT('Pre ISIC Consolidation'!$D$3:$AT$44*('Pre ISIC Consolidation'!$C$3:$C$44=$A20)*('Pre ISIC Consolidation'!$D$2:$AT$2=V$1))/SUMPRODUCT('Pre ISIC Consolidation'!$D$3:$AT$44*('Pre ISIC Consolidation'!$C$3:$C$44=$A20)),0)</f>
        <v>0</v>
      </c>
      <c r="W20" cm="1">
        <f t="array" ref="W20">IFERROR(SUMPRODUCT('Pre ISIC Consolidation'!$D$3:$AT$44*('Pre ISIC Consolidation'!$C$3:$C$44=$A20)*('Pre ISIC Consolidation'!$D$2:$AT$2=W$1))/SUMPRODUCT('Pre ISIC Consolidation'!$D$3:$AT$44*('Pre ISIC Consolidation'!$C$3:$C$44=$A20)),0)</f>
        <v>0</v>
      </c>
      <c r="X20" cm="1">
        <f t="array" ref="X20">IFERROR(SUMPRODUCT('Pre ISIC Consolidation'!$D$3:$AT$44*('Pre ISIC Consolidation'!$C$3:$C$44=$A20)*('Pre ISIC Consolidation'!$D$2:$AT$2=X$1))/SUMPRODUCT('Pre ISIC Consolidation'!$D$3:$AT$44*('Pre ISIC Consolidation'!$C$3:$C$44=$A20)),0)</f>
        <v>0</v>
      </c>
      <c r="Y20" cm="1">
        <f t="array" ref="Y20">IFERROR(SUMPRODUCT('Pre ISIC Consolidation'!$D$3:$AT$44*('Pre ISIC Consolidation'!$C$3:$C$44=$A20)*('Pre ISIC Consolidation'!$D$2:$AT$2=Y$1))/SUMPRODUCT('Pre ISIC Consolidation'!$D$3:$AT$44*('Pre ISIC Consolidation'!$C$3:$C$44=$A20)),0)</f>
        <v>0</v>
      </c>
      <c r="Z20" cm="1">
        <f t="array" ref="Z20">IFERROR(SUMPRODUCT('Pre ISIC Consolidation'!$D$3:$AT$44*('Pre ISIC Consolidation'!$C$3:$C$44=$A20)*('Pre ISIC Consolidation'!$D$2:$AT$2=Z$1))/SUMPRODUCT('Pre ISIC Consolidation'!$D$3:$AT$44*('Pre ISIC Consolidation'!$C$3:$C$44=$A20)),0)</f>
        <v>0</v>
      </c>
      <c r="AA20" cm="1">
        <f t="array" ref="AA20">IFERROR(SUMPRODUCT('Pre ISIC Consolidation'!$D$3:$AT$44*('Pre ISIC Consolidation'!$C$3:$C$44=$A20)*('Pre ISIC Consolidation'!$D$2:$AT$2=AA$1))/SUMPRODUCT('Pre ISIC Consolidation'!$D$3:$AT$44*('Pre ISIC Consolidation'!$C$3:$C$44=$A20)),0)</f>
        <v>0</v>
      </c>
      <c r="AB20" cm="1">
        <f t="array" ref="AB20">IFERROR(SUMPRODUCT('Pre ISIC Consolidation'!$D$3:$AT$44*('Pre ISIC Consolidation'!$C$3:$C$44=$A20)*('Pre ISIC Consolidation'!$D$2:$AT$2=AB$1))/SUMPRODUCT('Pre ISIC Consolidation'!$D$3:$AT$44*('Pre ISIC Consolidation'!$C$3:$C$44=$A20)),0)</f>
        <v>0</v>
      </c>
      <c r="AC20" cm="1">
        <f t="array" ref="AC20">IFERROR(SUMPRODUCT('Pre ISIC Consolidation'!$D$3:$AT$44*('Pre ISIC Consolidation'!$C$3:$C$44=$A20)*('Pre ISIC Consolidation'!$D$2:$AT$2=AC$1))/SUMPRODUCT('Pre ISIC Consolidation'!$D$3:$AT$44*('Pre ISIC Consolidation'!$C$3:$C$44=$A20)),0)</f>
        <v>0</v>
      </c>
      <c r="AD20" cm="1">
        <f t="array" ref="AD20">IFERROR(SUMPRODUCT('Pre ISIC Consolidation'!$D$3:$AT$44*('Pre ISIC Consolidation'!$C$3:$C$44=$A20)*('Pre ISIC Consolidation'!$D$2:$AT$2=AD$1))/SUMPRODUCT('Pre ISIC Consolidation'!$D$3:$AT$44*('Pre ISIC Consolidation'!$C$3:$C$44=$A20)),0)</f>
        <v>0</v>
      </c>
      <c r="AE20" cm="1">
        <f t="array" ref="AE20">IFERROR(SUMPRODUCT('Pre ISIC Consolidation'!$D$3:$AT$44*('Pre ISIC Consolidation'!$C$3:$C$44=$A20)*('Pre ISIC Consolidation'!$D$2:$AT$2=AE$1))/SUMPRODUCT('Pre ISIC Consolidation'!$D$3:$AT$44*('Pre ISIC Consolidation'!$C$3:$C$44=$A20)),0)</f>
        <v>0</v>
      </c>
      <c r="AF20" cm="1">
        <f t="array" ref="AF20">IFERROR(SUMPRODUCT('Pre ISIC Consolidation'!$D$3:$AT$44*('Pre ISIC Consolidation'!$C$3:$C$44=$A20)*('Pre ISIC Consolidation'!$D$2:$AT$2=AF$1))/SUMPRODUCT('Pre ISIC Consolidation'!$D$3:$AT$44*('Pre ISIC Consolidation'!$C$3:$C$44=$A20)),0)</f>
        <v>0</v>
      </c>
      <c r="AG20" cm="1">
        <f t="array" ref="AG20">IFERROR(SUMPRODUCT('Pre ISIC Consolidation'!$D$3:$AT$44*('Pre ISIC Consolidation'!$C$3:$C$44=$A20)*('Pre ISIC Consolidation'!$D$2:$AT$2=AG$1))/SUMPRODUCT('Pre ISIC Consolidation'!$D$3:$AT$44*('Pre ISIC Consolidation'!$C$3:$C$44=$A20)),0)</f>
        <v>0</v>
      </c>
      <c r="AH20" cm="1">
        <f t="array" ref="AH20">IFERROR(SUMPRODUCT('Pre ISIC Consolidation'!$D$3:$AT$44*('Pre ISIC Consolidation'!$C$3:$C$44=$A20)*('Pre ISIC Consolidation'!$D$2:$AT$2=AH$1))/SUMPRODUCT('Pre ISIC Consolidation'!$D$3:$AT$44*('Pre ISIC Consolidation'!$C$3:$C$44=$A20)),0)</f>
        <v>0</v>
      </c>
      <c r="AI20" cm="1">
        <f t="array" ref="AI20">IFERROR(SUMPRODUCT('Pre ISIC Consolidation'!$D$3:$AT$44*('Pre ISIC Consolidation'!$C$3:$C$44=$A20)*('Pre ISIC Consolidation'!$D$2:$AT$2=AI$1))/SUMPRODUCT('Pre ISIC Consolidation'!$D$3:$AT$44*('Pre ISIC Consolidation'!$C$3:$C$44=$A20)),0)</f>
        <v>0</v>
      </c>
      <c r="AJ20" cm="1">
        <f t="array" ref="AJ20">IFERROR(SUMPRODUCT('Pre ISIC Consolidation'!$D$3:$AT$44*('Pre ISIC Consolidation'!$C$3:$C$44=$A20)*('Pre ISIC Consolidation'!$D$2:$AT$2=AJ$1))/SUMPRODUCT('Pre ISIC Consolidation'!$D$3:$AT$44*('Pre ISIC Consolidation'!$C$3:$C$44=$A20)),0)</f>
        <v>0</v>
      </c>
      <c r="AK20" cm="1">
        <f t="array" ref="AK20">IFERROR(SUMPRODUCT('Pre ISIC Consolidation'!$D$3:$AT$44*('Pre ISIC Consolidation'!$C$3:$C$44=$A20)*('Pre ISIC Consolidation'!$D$2:$AT$2=AK$1))/SUMPRODUCT('Pre ISIC Consolidation'!$D$3:$AT$44*('Pre ISIC Consolidation'!$C$3:$C$44=$A20)),0)</f>
        <v>0</v>
      </c>
      <c r="AL20" cm="1">
        <f t="array" ref="AL20">IFERROR(SUMPRODUCT('Pre ISIC Consolidation'!$D$3:$AT$44*('Pre ISIC Consolidation'!$C$3:$C$44=$A20)*('Pre ISIC Consolidation'!$D$2:$AT$2=AL$1))/SUMPRODUCT('Pre ISIC Consolidation'!$D$3:$AT$44*('Pre ISIC Consolidation'!$C$3:$C$44=$A20)),0)</f>
        <v>0</v>
      </c>
      <c r="AM20" cm="1">
        <f t="array" ref="AM20">IFERROR(SUMPRODUCT('Pre ISIC Consolidation'!$D$3:$AT$44*('Pre ISIC Consolidation'!$C$3:$C$44=$A20)*('Pre ISIC Consolidation'!$D$2:$AT$2=AM$1))/SUMPRODUCT('Pre ISIC Consolidation'!$D$3:$AT$44*('Pre ISIC Consolidation'!$C$3:$C$44=$A20)),0)</f>
        <v>0</v>
      </c>
      <c r="AN20" cm="1">
        <f t="array" ref="AN20">IFERROR(SUMPRODUCT('Pre ISIC Consolidation'!$D$3:$AT$44*('Pre ISIC Consolidation'!$C$3:$C$44=$A20)*('Pre ISIC Consolidation'!$D$2:$AT$2=AN$1))/SUMPRODUCT('Pre ISIC Consolidation'!$D$3:$AT$44*('Pre ISIC Consolidation'!$C$3:$C$44=$A20)),0)</f>
        <v>0</v>
      </c>
      <c r="AO20" cm="1">
        <f t="array" ref="AO20">IFERROR(SUMPRODUCT('Pre ISIC Consolidation'!$D$3:$AT$44*('Pre ISIC Consolidation'!$C$3:$C$44=$A20)*('Pre ISIC Consolidation'!$D$2:$AT$2=AO$1))/SUMPRODUCT('Pre ISIC Consolidation'!$D$3:$AT$44*('Pre ISIC Consolidation'!$C$3:$C$44=$A20)),0)</f>
        <v>0</v>
      </c>
      <c r="AP20" cm="1">
        <f t="array" ref="AP20">IFERROR(SUMPRODUCT('Pre ISIC Consolidation'!$D$3:$AT$44*('Pre ISIC Consolidation'!$C$3:$C$44=$A20)*('Pre ISIC Consolidation'!$D$2:$AT$2=AP$1))/SUMPRODUCT('Pre ISIC Consolidation'!$D$3:$AT$44*('Pre ISIC Consolidation'!$C$3:$C$44=$A20)),0)</f>
        <v>0</v>
      </c>
      <c r="AQ20" cm="1">
        <f t="array" ref="AQ20">IFERROR(SUMPRODUCT('Pre ISIC Consolidation'!$D$3:$AT$44*('Pre ISIC Consolidation'!$C$3:$C$44=$A20)*('Pre ISIC Consolidation'!$D$2:$AT$2=AQ$1))/SUMPRODUCT('Pre ISIC Consolidation'!$D$3:$AT$44*('Pre ISIC Consolidation'!$C$3:$C$44=$A20)),0)</f>
        <v>0</v>
      </c>
    </row>
    <row r="21" spans="1:43">
      <c r="A21" t="s">
        <v>583</v>
      </c>
      <c r="B21" cm="1">
        <f t="array" ref="B21">IFERROR(SUMPRODUCT('Pre ISIC Consolidation'!$D$3:$AT$44*('Pre ISIC Consolidation'!$C$3:$C$44=$A21)*('Pre ISIC Consolidation'!$D$2:$AT$2=B$1))/SUMPRODUCT('Pre ISIC Consolidation'!$D$3:$AT$44*('Pre ISIC Consolidation'!$C$3:$C$44=$A21)),0)</f>
        <v>1.7061480502574013E-3</v>
      </c>
      <c r="C21" cm="1">
        <f t="array" ref="C21">IFERROR(SUMPRODUCT('Pre ISIC Consolidation'!$D$3:$AT$44*('Pre ISIC Consolidation'!$C$3:$C$44=$A21)*('Pre ISIC Consolidation'!$D$2:$AT$2=C$1))/SUMPRODUCT('Pre ISIC Consolidation'!$D$3:$AT$44*('Pre ISIC Consolidation'!$C$3:$C$44=$A21)),0)</f>
        <v>7.9883232410895666E-4</v>
      </c>
      <c r="D21" cm="1">
        <f t="array" ref="D21">IFERROR(SUMPRODUCT('Pre ISIC Consolidation'!$D$3:$AT$44*('Pre ISIC Consolidation'!$C$3:$C$44=$A21)*('Pre ISIC Consolidation'!$D$2:$AT$2=D$1))/SUMPRODUCT('Pre ISIC Consolidation'!$D$3:$AT$44*('Pre ISIC Consolidation'!$C$3:$C$44=$A21)),0)</f>
        <v>0</v>
      </c>
      <c r="E21" cm="1">
        <f t="array" ref="E21">IFERROR(SUMPRODUCT('Pre ISIC Consolidation'!$D$3:$AT$44*('Pre ISIC Consolidation'!$C$3:$C$44=$A21)*('Pre ISIC Consolidation'!$D$2:$AT$2=E$1))/SUMPRODUCT('Pre ISIC Consolidation'!$D$3:$AT$44*('Pre ISIC Consolidation'!$C$3:$C$44=$A21)),0)</f>
        <v>1.185920826840766E-3</v>
      </c>
      <c r="F21" cm="1">
        <f t="array" ref="F21">IFERROR(SUMPRODUCT('Pre ISIC Consolidation'!$D$3:$AT$44*('Pre ISIC Consolidation'!$C$3:$C$44=$A21)*('Pre ISIC Consolidation'!$D$2:$AT$2=F$1))/SUMPRODUCT('Pre ISIC Consolidation'!$D$3:$AT$44*('Pre ISIC Consolidation'!$C$3:$C$44=$A21)),0)</f>
        <v>1.0133335963233988E-3</v>
      </c>
      <c r="G21" cm="1">
        <f t="array" ref="G21">IFERROR(SUMPRODUCT('Pre ISIC Consolidation'!$D$3:$AT$44*('Pre ISIC Consolidation'!$C$3:$C$44=$A21)*('Pre ISIC Consolidation'!$D$2:$AT$2=G$1))/SUMPRODUCT('Pre ISIC Consolidation'!$D$3:$AT$44*('Pre ISIC Consolidation'!$C$3:$C$44=$A21)),0)</f>
        <v>3.9325233239314384E-3</v>
      </c>
      <c r="H21" cm="1">
        <f t="array" ref="H21">IFERROR(SUMPRODUCT('Pre ISIC Consolidation'!$D$3:$AT$44*('Pre ISIC Consolidation'!$C$3:$C$44=$A21)*('Pre ISIC Consolidation'!$D$2:$AT$2=H$1))/SUMPRODUCT('Pre ISIC Consolidation'!$D$3:$AT$44*('Pre ISIC Consolidation'!$C$3:$C$44=$A21)),0)</f>
        <v>0</v>
      </c>
      <c r="I21" cm="1">
        <f t="array" ref="I21">IFERROR(SUMPRODUCT('Pre ISIC Consolidation'!$D$3:$AT$44*('Pre ISIC Consolidation'!$C$3:$C$44=$A21)*('Pre ISIC Consolidation'!$D$2:$AT$2=I$1))/SUMPRODUCT('Pre ISIC Consolidation'!$D$3:$AT$44*('Pre ISIC Consolidation'!$C$3:$C$44=$A21)),0)</f>
        <v>0</v>
      </c>
      <c r="J21" cm="1">
        <f t="array" ref="J21">IFERROR(SUMPRODUCT('Pre ISIC Consolidation'!$D$3:$AT$44*('Pre ISIC Consolidation'!$C$3:$C$44=$A21)*('Pre ISIC Consolidation'!$D$2:$AT$2=J$1))/SUMPRODUCT('Pre ISIC Consolidation'!$D$3:$AT$44*('Pre ISIC Consolidation'!$C$3:$C$44=$A21)),0)</f>
        <v>1.0675752973431426E-3</v>
      </c>
      <c r="K21" cm="1">
        <f t="array" ref="K21">IFERROR(SUMPRODUCT('Pre ISIC Consolidation'!$D$3:$AT$44*('Pre ISIC Consolidation'!$C$3:$C$44=$A21)*('Pre ISIC Consolidation'!$D$2:$AT$2=K$1))/SUMPRODUCT('Pre ISIC Consolidation'!$D$3:$AT$44*('Pre ISIC Consolidation'!$C$3:$C$44=$A21)),0)</f>
        <v>1.158799976330894E-3</v>
      </c>
      <c r="L21" cm="1">
        <f t="array" ref="L21">IFERROR(SUMPRODUCT('Pre ISIC Consolidation'!$D$3:$AT$44*('Pre ISIC Consolidation'!$C$3:$C$44=$A21)*('Pre ISIC Consolidation'!$D$2:$AT$2=L$1))/SUMPRODUCT('Pre ISIC Consolidation'!$D$3:$AT$44*('Pre ISIC Consolidation'!$C$3:$C$44=$A21)),0)</f>
        <v>2.3681217796118125E-3</v>
      </c>
      <c r="M21" cm="1">
        <f t="array" ref="M21">IFERROR(SUMPRODUCT('Pre ISIC Consolidation'!$D$3:$AT$44*('Pre ISIC Consolidation'!$C$3:$C$44=$A21)*('Pre ISIC Consolidation'!$D$2:$AT$2=M$1))/SUMPRODUCT('Pre ISIC Consolidation'!$D$3:$AT$44*('Pre ISIC Consolidation'!$C$3:$C$44=$A21)),0)</f>
        <v>3.9820497239513033E-4</v>
      </c>
      <c r="N21" cm="1">
        <f t="array" ref="N21">IFERROR(SUMPRODUCT('Pre ISIC Consolidation'!$D$3:$AT$44*('Pre ISIC Consolidation'!$C$3:$C$44=$A21)*('Pre ISIC Consolidation'!$D$2:$AT$2=N$1))/SUMPRODUCT('Pre ISIC Consolidation'!$D$3:$AT$44*('Pre ISIC Consolidation'!$C$3:$C$44=$A21)),0)</f>
        <v>3.0917769581254068E-3</v>
      </c>
      <c r="O21" cm="1">
        <f t="array" ref="O21">IFERROR(SUMPRODUCT('Pre ISIC Consolidation'!$D$3:$AT$44*('Pre ISIC Consolidation'!$C$3:$C$44=$A21)*('Pre ISIC Consolidation'!$D$2:$AT$2=O$1))/SUMPRODUCT('Pre ISIC Consolidation'!$D$3:$AT$44*('Pre ISIC Consolidation'!$C$3:$C$44=$A21)),0)</f>
        <v>1.2718004405597087E-3</v>
      </c>
      <c r="P21" cm="1">
        <f t="array" ref="P21">IFERROR(SUMPRODUCT('Pre ISIC Consolidation'!$D$3:$AT$44*('Pre ISIC Consolidation'!$C$3:$C$44=$A21)*('Pre ISIC Consolidation'!$D$2:$AT$2=P$1))/SUMPRODUCT('Pre ISIC Consolidation'!$D$3:$AT$44*('Pre ISIC Consolidation'!$C$3:$C$44=$A21)),0)</f>
        <v>6.2172803140226251E-4</v>
      </c>
      <c r="Q21" cm="1">
        <f t="array" ref="Q21">IFERROR(SUMPRODUCT('Pre ISIC Consolidation'!$D$3:$AT$44*('Pre ISIC Consolidation'!$C$3:$C$44=$A21)*('Pre ISIC Consolidation'!$D$2:$AT$2=Q$1))/SUMPRODUCT('Pre ISIC Consolidation'!$D$3:$AT$44*('Pre ISIC Consolidation'!$C$3:$C$44=$A21)),0)</f>
        <v>3.1830016371131578E-3</v>
      </c>
      <c r="R21" cm="1">
        <f t="array" ref="R21">IFERROR(SUMPRODUCT('Pre ISIC Consolidation'!$D$3:$AT$44*('Pre ISIC Consolidation'!$C$3:$C$44=$A21)*('Pre ISIC Consolidation'!$D$2:$AT$2=R$1))/SUMPRODUCT('Pre ISIC Consolidation'!$D$3:$AT$44*('Pre ISIC Consolidation'!$C$3:$C$44=$A21)),0)</f>
        <v>0</v>
      </c>
      <c r="S21" cm="1">
        <f t="array" ref="S21">IFERROR(SUMPRODUCT('Pre ISIC Consolidation'!$D$3:$AT$44*('Pre ISIC Consolidation'!$C$3:$C$44=$A21)*('Pre ISIC Consolidation'!$D$2:$AT$2=S$1))/SUMPRODUCT('Pre ISIC Consolidation'!$D$3:$AT$44*('Pre ISIC Consolidation'!$C$3:$C$44=$A21)),0)</f>
        <v>0</v>
      </c>
      <c r="T21" cm="1">
        <f t="array" ref="T21">IFERROR(SUMPRODUCT('Pre ISIC Consolidation'!$D$3:$AT$44*('Pre ISIC Consolidation'!$C$3:$C$44=$A21)*('Pre ISIC Consolidation'!$D$2:$AT$2=T$1))/SUMPRODUCT('Pre ISIC Consolidation'!$D$3:$AT$44*('Pre ISIC Consolidation'!$C$3:$C$44=$A21)),0)</f>
        <v>0</v>
      </c>
      <c r="U21" cm="1">
        <f t="array" ref="U21">IFERROR(SUMPRODUCT('Pre ISIC Consolidation'!$D$3:$AT$44*('Pre ISIC Consolidation'!$C$3:$C$44=$A21)*('Pre ISIC Consolidation'!$D$2:$AT$2=U$1))/SUMPRODUCT('Pre ISIC Consolidation'!$D$3:$AT$44*('Pre ISIC Consolidation'!$C$3:$C$44=$A21)),0)</f>
        <v>0</v>
      </c>
      <c r="V21" cm="1">
        <f t="array" ref="V21">IFERROR(SUMPRODUCT('Pre ISIC Consolidation'!$D$3:$AT$44*('Pre ISIC Consolidation'!$C$3:$C$44=$A21)*('Pre ISIC Consolidation'!$D$2:$AT$2=V$1))/SUMPRODUCT('Pre ISIC Consolidation'!$D$3:$AT$44*('Pre ISIC Consolidation'!$C$3:$C$44=$A21)),0)</f>
        <v>0</v>
      </c>
      <c r="W21" cm="1">
        <f t="array" ref="W21">IFERROR(SUMPRODUCT('Pre ISIC Consolidation'!$D$3:$AT$44*('Pre ISIC Consolidation'!$C$3:$C$44=$A21)*('Pre ISIC Consolidation'!$D$2:$AT$2=W$1))/SUMPRODUCT('Pre ISIC Consolidation'!$D$3:$AT$44*('Pre ISIC Consolidation'!$C$3:$C$44=$A21)),0)</f>
        <v>0.84184352748574909</v>
      </c>
      <c r="X21" cm="1">
        <f t="array" ref="X21">IFERROR(SUMPRODUCT('Pre ISIC Consolidation'!$D$3:$AT$44*('Pre ISIC Consolidation'!$C$3:$C$44=$A21)*('Pre ISIC Consolidation'!$D$2:$AT$2=X$1))/SUMPRODUCT('Pre ISIC Consolidation'!$D$3:$AT$44*('Pre ISIC Consolidation'!$C$3:$C$44=$A21)),0)</f>
        <v>0</v>
      </c>
      <c r="Y21" cm="1">
        <f t="array" ref="Y21">IFERROR(SUMPRODUCT('Pre ISIC Consolidation'!$D$3:$AT$44*('Pre ISIC Consolidation'!$C$3:$C$44=$A21)*('Pre ISIC Consolidation'!$D$2:$AT$2=Y$1))/SUMPRODUCT('Pre ISIC Consolidation'!$D$3:$AT$44*('Pre ISIC Consolidation'!$C$3:$C$44=$A21)),0)</f>
        <v>4.9813605791041236E-2</v>
      </c>
      <c r="Z21" cm="1">
        <f t="array" ref="Z21">IFERROR(SUMPRODUCT('Pre ISIC Consolidation'!$D$3:$AT$44*('Pre ISIC Consolidation'!$C$3:$C$44=$A21)*('Pre ISIC Consolidation'!$D$2:$AT$2=Z$1))/SUMPRODUCT('Pre ISIC Consolidation'!$D$3:$AT$44*('Pre ISIC Consolidation'!$C$3:$C$44=$A21)),0)</f>
        <v>0</v>
      </c>
      <c r="AA21" cm="1">
        <f t="array" ref="AA21">IFERROR(SUMPRODUCT('Pre ISIC Consolidation'!$D$3:$AT$44*('Pre ISIC Consolidation'!$C$3:$C$44=$A21)*('Pre ISIC Consolidation'!$D$2:$AT$2=AA$1))/SUMPRODUCT('Pre ISIC Consolidation'!$D$3:$AT$44*('Pre ISIC Consolidation'!$C$3:$C$44=$A21)),0)</f>
        <v>0</v>
      </c>
      <c r="AB21" cm="1">
        <f t="array" ref="AB21">IFERROR(SUMPRODUCT('Pre ISIC Consolidation'!$D$3:$AT$44*('Pre ISIC Consolidation'!$C$3:$C$44=$A21)*('Pre ISIC Consolidation'!$D$2:$AT$2=AB$1))/SUMPRODUCT('Pre ISIC Consolidation'!$D$3:$AT$44*('Pre ISIC Consolidation'!$C$3:$C$44=$A21)),0)</f>
        <v>0</v>
      </c>
      <c r="AC21" cm="1">
        <f t="array" ref="AC21">IFERROR(SUMPRODUCT('Pre ISIC Consolidation'!$D$3:$AT$44*('Pre ISIC Consolidation'!$C$3:$C$44=$A21)*('Pre ISIC Consolidation'!$D$2:$AT$2=AC$1))/SUMPRODUCT('Pre ISIC Consolidation'!$D$3:$AT$44*('Pre ISIC Consolidation'!$C$3:$C$44=$A21)),0)</f>
        <v>1.4995364800094675E-2</v>
      </c>
      <c r="AD21" cm="1">
        <f t="array" ref="AD21">IFERROR(SUMPRODUCT('Pre ISIC Consolidation'!$D$3:$AT$44*('Pre ISIC Consolidation'!$C$3:$C$44=$A21)*('Pre ISIC Consolidation'!$D$2:$AT$2=AD$1))/SUMPRODUCT('Pre ISIC Consolidation'!$D$3:$AT$44*('Pre ISIC Consolidation'!$C$3:$C$44=$A21)),0)</f>
        <v>1.709353241681295E-2</v>
      </c>
      <c r="AE21" cm="1">
        <f t="array" ref="AE21">IFERROR(SUMPRODUCT('Pre ISIC Consolidation'!$D$3:$AT$44*('Pre ISIC Consolidation'!$C$3:$C$44=$A21)*('Pre ISIC Consolidation'!$D$2:$AT$2=AE$1))/SUMPRODUCT('Pre ISIC Consolidation'!$D$3:$AT$44*('Pre ISIC Consolidation'!$C$3:$C$44=$A21)),0)</f>
        <v>3.4071184835992821E-2</v>
      </c>
      <c r="AF21" cm="1">
        <f t="array" ref="AF21">IFERROR(SUMPRODUCT('Pre ISIC Consolidation'!$D$3:$AT$44*('Pre ISIC Consolidation'!$C$3:$C$44=$A21)*('Pre ISIC Consolidation'!$D$2:$AT$2=AF$1))/SUMPRODUCT('Pre ISIC Consolidation'!$D$3:$AT$44*('Pre ISIC Consolidation'!$C$3:$C$44=$A21)),0)</f>
        <v>7.6184934614094944E-4</v>
      </c>
      <c r="AG21" cm="1">
        <f t="array" ref="AG21">IFERROR(SUMPRODUCT('Pre ISIC Consolidation'!$D$3:$AT$44*('Pre ISIC Consolidation'!$C$3:$C$44=$A21)*('Pre ISIC Consolidation'!$D$2:$AT$2=AG$1))/SUMPRODUCT('Pre ISIC Consolidation'!$D$3:$AT$44*('Pre ISIC Consolidation'!$C$3:$C$44=$A21)),0)</f>
        <v>4.8324424544862813E-4</v>
      </c>
      <c r="AH21" cm="1">
        <f t="array" ref="AH21">IFERROR(SUMPRODUCT('Pre ISIC Consolidation'!$D$3:$AT$44*('Pre ISIC Consolidation'!$C$3:$C$44=$A21)*('Pre ISIC Consolidation'!$D$2:$AT$2=AH$1))/SUMPRODUCT('Pre ISIC Consolidation'!$D$3:$AT$44*('Pre ISIC Consolidation'!$C$3:$C$44=$A21)),0)</f>
        <v>1.5951991163533797E-3</v>
      </c>
      <c r="AI21" cm="1">
        <f t="array" ref="AI21">IFERROR(SUMPRODUCT('Pre ISIC Consolidation'!$D$3:$AT$44*('Pre ISIC Consolidation'!$C$3:$C$44=$A21)*('Pre ISIC Consolidation'!$D$2:$AT$2=AI$1))/SUMPRODUCT('Pre ISIC Consolidation'!$D$3:$AT$44*('Pre ISIC Consolidation'!$C$3:$C$44=$A21)),0)</f>
        <v>1.7998382611096863E-4</v>
      </c>
      <c r="AJ21" cm="1">
        <f t="array" ref="AJ21">IFERROR(SUMPRODUCT('Pre ISIC Consolidation'!$D$3:$AT$44*('Pre ISIC Consolidation'!$C$3:$C$44=$A21)*('Pre ISIC Consolidation'!$D$2:$AT$2=AJ$1))/SUMPRODUCT('Pre ISIC Consolidation'!$D$3:$AT$44*('Pre ISIC Consolidation'!$C$3:$C$44=$A21)),0)</f>
        <v>1.6691650722893941E-3</v>
      </c>
      <c r="AK21" cm="1">
        <f t="array" ref="AK21">IFERROR(SUMPRODUCT('Pre ISIC Consolidation'!$D$3:$AT$44*('Pre ISIC Consolidation'!$C$3:$C$44=$A21)*('Pre ISIC Consolidation'!$D$2:$AT$2=AK$1))/SUMPRODUCT('Pre ISIC Consolidation'!$D$3:$AT$44*('Pre ISIC Consolidation'!$C$3:$C$44=$A21)),0)</f>
        <v>1.6321820943213869E-3</v>
      </c>
      <c r="AL21" cm="1">
        <f t="array" ref="AL21">IFERROR(SUMPRODUCT('Pre ISIC Consolidation'!$D$3:$AT$44*('Pre ISIC Consolidation'!$C$3:$C$44=$A21)*('Pre ISIC Consolidation'!$D$2:$AT$2=AL$1))/SUMPRODUCT('Pre ISIC Consolidation'!$D$3:$AT$44*('Pre ISIC Consolidation'!$C$3:$C$44=$A21)),0)</f>
        <v>4.0163514073255878E-3</v>
      </c>
      <c r="AM21" cm="1">
        <f t="array" ref="AM21">IFERROR(SUMPRODUCT('Pre ISIC Consolidation'!$D$3:$AT$44*('Pre ISIC Consolidation'!$C$3:$C$44=$A21)*('Pre ISIC Consolidation'!$D$2:$AT$2=AM$1))/SUMPRODUCT('Pre ISIC Consolidation'!$D$3:$AT$44*('Pre ISIC Consolidation'!$C$3:$C$44=$A21)),0)</f>
        <v>7.1031973017219273E-3</v>
      </c>
      <c r="AN21" cm="1">
        <f t="array" ref="AN21">IFERROR(SUMPRODUCT('Pre ISIC Consolidation'!$D$3:$AT$44*('Pre ISIC Consolidation'!$C$3:$C$44=$A21)*('Pre ISIC Consolidation'!$D$2:$AT$2=AN$1))/SUMPRODUCT('Pre ISIC Consolidation'!$D$3:$AT$44*('Pre ISIC Consolidation'!$C$3:$C$44=$A21)),0)</f>
        <v>6.8541785834040116E-4</v>
      </c>
      <c r="AO21" cm="1">
        <f t="array" ref="AO21">IFERROR(SUMPRODUCT('Pre ISIC Consolidation'!$D$3:$AT$44*('Pre ISIC Consolidation'!$C$3:$C$44=$A21)*('Pre ISIC Consolidation'!$D$2:$AT$2=AO$1))/SUMPRODUCT('Pre ISIC Consolidation'!$D$3:$AT$44*('Pre ISIC Consolidation'!$C$3:$C$44=$A21)),0)</f>
        <v>1.1982484861634351E-3</v>
      </c>
      <c r="AP21" cm="1">
        <f t="array" ref="AP21">IFERROR(SUMPRODUCT('Pre ISIC Consolidation'!$D$3:$AT$44*('Pre ISIC Consolidation'!$C$3:$C$44=$A21)*('Pre ISIC Consolidation'!$D$2:$AT$2=AP$1))/SUMPRODUCT('Pre ISIC Consolidation'!$D$3:$AT$44*('Pre ISIC Consolidation'!$C$3:$C$44=$A21)),0)</f>
        <v>1.0601787017495412E-3</v>
      </c>
      <c r="AQ21" cm="1">
        <f t="array" ref="AQ21">IFERROR(SUMPRODUCT('Pre ISIC Consolidation'!$D$3:$AT$44*('Pre ISIC Consolidation'!$C$3:$C$44=$A21)*('Pre ISIC Consolidation'!$D$2:$AT$2=AQ$1))/SUMPRODUCT('Pre ISIC Consolidation'!$D$3:$AT$44*('Pre ISIC Consolidation'!$C$3:$C$44=$A21)),0)</f>
        <v>0</v>
      </c>
    </row>
    <row r="22" spans="1:43">
      <c r="A22" t="s">
        <v>584</v>
      </c>
      <c r="B22" cm="1">
        <f t="array" ref="B22">IFERROR(SUMPRODUCT('Pre ISIC Consolidation'!$D$3:$AT$44*('Pre ISIC Consolidation'!$C$3:$C$44=$A22)*('Pre ISIC Consolidation'!$D$2:$AT$2=B$1))/SUMPRODUCT('Pre ISIC Consolidation'!$D$3:$AT$44*('Pre ISIC Consolidation'!$C$3:$C$44=$A22)),0)</f>
        <v>0</v>
      </c>
      <c r="C22" cm="1">
        <f t="array" ref="C22">IFERROR(SUMPRODUCT('Pre ISIC Consolidation'!$D$3:$AT$44*('Pre ISIC Consolidation'!$C$3:$C$44=$A22)*('Pre ISIC Consolidation'!$D$2:$AT$2=C$1))/SUMPRODUCT('Pre ISIC Consolidation'!$D$3:$AT$44*('Pre ISIC Consolidation'!$C$3:$C$44=$A22)),0)</f>
        <v>0</v>
      </c>
      <c r="D22" cm="1">
        <f t="array" ref="D22">IFERROR(SUMPRODUCT('Pre ISIC Consolidation'!$D$3:$AT$44*('Pre ISIC Consolidation'!$C$3:$C$44=$A22)*('Pre ISIC Consolidation'!$D$2:$AT$2=D$1))/SUMPRODUCT('Pre ISIC Consolidation'!$D$3:$AT$44*('Pre ISIC Consolidation'!$C$3:$C$44=$A22)),0)</f>
        <v>0</v>
      </c>
      <c r="E22" cm="1">
        <f t="array" ref="E22">IFERROR(SUMPRODUCT('Pre ISIC Consolidation'!$D$3:$AT$44*('Pre ISIC Consolidation'!$C$3:$C$44=$A22)*('Pre ISIC Consolidation'!$D$2:$AT$2=E$1))/SUMPRODUCT('Pre ISIC Consolidation'!$D$3:$AT$44*('Pre ISIC Consolidation'!$C$3:$C$44=$A22)),0)</f>
        <v>0</v>
      </c>
      <c r="F22" cm="1">
        <f t="array" ref="F22">IFERROR(SUMPRODUCT('Pre ISIC Consolidation'!$D$3:$AT$44*('Pre ISIC Consolidation'!$C$3:$C$44=$A22)*('Pre ISIC Consolidation'!$D$2:$AT$2=F$1))/SUMPRODUCT('Pre ISIC Consolidation'!$D$3:$AT$44*('Pre ISIC Consolidation'!$C$3:$C$44=$A22)),0)</f>
        <v>0</v>
      </c>
      <c r="G22" cm="1">
        <f t="array" ref="G22">IFERROR(SUMPRODUCT('Pre ISIC Consolidation'!$D$3:$AT$44*('Pre ISIC Consolidation'!$C$3:$C$44=$A22)*('Pre ISIC Consolidation'!$D$2:$AT$2=G$1))/SUMPRODUCT('Pre ISIC Consolidation'!$D$3:$AT$44*('Pre ISIC Consolidation'!$C$3:$C$44=$A22)),0)</f>
        <v>0</v>
      </c>
      <c r="H22" cm="1">
        <f t="array" ref="H22">IFERROR(SUMPRODUCT('Pre ISIC Consolidation'!$D$3:$AT$44*('Pre ISIC Consolidation'!$C$3:$C$44=$A22)*('Pre ISIC Consolidation'!$D$2:$AT$2=H$1))/SUMPRODUCT('Pre ISIC Consolidation'!$D$3:$AT$44*('Pre ISIC Consolidation'!$C$3:$C$44=$A22)),0)</f>
        <v>0</v>
      </c>
      <c r="I22" cm="1">
        <f t="array" ref="I22">IFERROR(SUMPRODUCT('Pre ISIC Consolidation'!$D$3:$AT$44*('Pre ISIC Consolidation'!$C$3:$C$44=$A22)*('Pre ISIC Consolidation'!$D$2:$AT$2=I$1))/SUMPRODUCT('Pre ISIC Consolidation'!$D$3:$AT$44*('Pre ISIC Consolidation'!$C$3:$C$44=$A22)),0)</f>
        <v>0</v>
      </c>
      <c r="J22" cm="1">
        <f t="array" ref="J22">IFERROR(SUMPRODUCT('Pre ISIC Consolidation'!$D$3:$AT$44*('Pre ISIC Consolidation'!$C$3:$C$44=$A22)*('Pre ISIC Consolidation'!$D$2:$AT$2=J$1))/SUMPRODUCT('Pre ISIC Consolidation'!$D$3:$AT$44*('Pre ISIC Consolidation'!$C$3:$C$44=$A22)),0)</f>
        <v>0</v>
      </c>
      <c r="K22" cm="1">
        <f t="array" ref="K22">IFERROR(SUMPRODUCT('Pre ISIC Consolidation'!$D$3:$AT$44*('Pre ISIC Consolidation'!$C$3:$C$44=$A22)*('Pre ISIC Consolidation'!$D$2:$AT$2=K$1))/SUMPRODUCT('Pre ISIC Consolidation'!$D$3:$AT$44*('Pre ISIC Consolidation'!$C$3:$C$44=$A22)),0)</f>
        <v>0</v>
      </c>
      <c r="L22" cm="1">
        <f t="array" ref="L22">IFERROR(SUMPRODUCT('Pre ISIC Consolidation'!$D$3:$AT$44*('Pre ISIC Consolidation'!$C$3:$C$44=$A22)*('Pre ISIC Consolidation'!$D$2:$AT$2=L$1))/SUMPRODUCT('Pre ISIC Consolidation'!$D$3:$AT$44*('Pre ISIC Consolidation'!$C$3:$C$44=$A22)),0)</f>
        <v>0</v>
      </c>
      <c r="M22" cm="1">
        <f t="array" ref="M22">IFERROR(SUMPRODUCT('Pre ISIC Consolidation'!$D$3:$AT$44*('Pre ISIC Consolidation'!$C$3:$C$44=$A22)*('Pre ISIC Consolidation'!$D$2:$AT$2=M$1))/SUMPRODUCT('Pre ISIC Consolidation'!$D$3:$AT$44*('Pre ISIC Consolidation'!$C$3:$C$44=$A22)),0)</f>
        <v>0</v>
      </c>
      <c r="N22" cm="1">
        <f t="array" ref="N22">IFERROR(SUMPRODUCT('Pre ISIC Consolidation'!$D$3:$AT$44*('Pre ISIC Consolidation'!$C$3:$C$44=$A22)*('Pre ISIC Consolidation'!$D$2:$AT$2=N$1))/SUMPRODUCT('Pre ISIC Consolidation'!$D$3:$AT$44*('Pre ISIC Consolidation'!$C$3:$C$44=$A22)),0)</f>
        <v>0</v>
      </c>
      <c r="O22" cm="1">
        <f t="array" ref="O22">IFERROR(SUMPRODUCT('Pre ISIC Consolidation'!$D$3:$AT$44*('Pre ISIC Consolidation'!$C$3:$C$44=$A22)*('Pre ISIC Consolidation'!$D$2:$AT$2=O$1))/SUMPRODUCT('Pre ISIC Consolidation'!$D$3:$AT$44*('Pre ISIC Consolidation'!$C$3:$C$44=$A22)),0)</f>
        <v>0</v>
      </c>
      <c r="P22" cm="1">
        <f t="array" ref="P22">IFERROR(SUMPRODUCT('Pre ISIC Consolidation'!$D$3:$AT$44*('Pre ISIC Consolidation'!$C$3:$C$44=$A22)*('Pre ISIC Consolidation'!$D$2:$AT$2=P$1))/SUMPRODUCT('Pre ISIC Consolidation'!$D$3:$AT$44*('Pre ISIC Consolidation'!$C$3:$C$44=$A22)),0)</f>
        <v>0</v>
      </c>
      <c r="Q22" cm="1">
        <f t="array" ref="Q22">IFERROR(SUMPRODUCT('Pre ISIC Consolidation'!$D$3:$AT$44*('Pre ISIC Consolidation'!$C$3:$C$44=$A22)*('Pre ISIC Consolidation'!$D$2:$AT$2=Q$1))/SUMPRODUCT('Pre ISIC Consolidation'!$D$3:$AT$44*('Pre ISIC Consolidation'!$C$3:$C$44=$A22)),0)</f>
        <v>0</v>
      </c>
      <c r="R22" cm="1">
        <f t="array" ref="R22">IFERROR(SUMPRODUCT('Pre ISIC Consolidation'!$D$3:$AT$44*('Pre ISIC Consolidation'!$C$3:$C$44=$A22)*('Pre ISIC Consolidation'!$D$2:$AT$2=R$1))/SUMPRODUCT('Pre ISIC Consolidation'!$D$3:$AT$44*('Pre ISIC Consolidation'!$C$3:$C$44=$A22)),0)</f>
        <v>0</v>
      </c>
      <c r="S22" cm="1">
        <f t="array" ref="S22">IFERROR(SUMPRODUCT('Pre ISIC Consolidation'!$D$3:$AT$44*('Pre ISIC Consolidation'!$C$3:$C$44=$A22)*('Pre ISIC Consolidation'!$D$2:$AT$2=S$1))/SUMPRODUCT('Pre ISIC Consolidation'!$D$3:$AT$44*('Pre ISIC Consolidation'!$C$3:$C$44=$A22)),0)</f>
        <v>0</v>
      </c>
      <c r="T22" cm="1">
        <f t="array" ref="T22">IFERROR(SUMPRODUCT('Pre ISIC Consolidation'!$D$3:$AT$44*('Pre ISIC Consolidation'!$C$3:$C$44=$A22)*('Pre ISIC Consolidation'!$D$2:$AT$2=T$1))/SUMPRODUCT('Pre ISIC Consolidation'!$D$3:$AT$44*('Pre ISIC Consolidation'!$C$3:$C$44=$A22)),0)</f>
        <v>0</v>
      </c>
      <c r="U22" cm="1">
        <f t="array" ref="U22">IFERROR(SUMPRODUCT('Pre ISIC Consolidation'!$D$3:$AT$44*('Pre ISIC Consolidation'!$C$3:$C$44=$A22)*('Pre ISIC Consolidation'!$D$2:$AT$2=U$1))/SUMPRODUCT('Pre ISIC Consolidation'!$D$3:$AT$44*('Pre ISIC Consolidation'!$C$3:$C$44=$A22)),0)</f>
        <v>0</v>
      </c>
      <c r="V22" cm="1">
        <f t="array" ref="V22">IFERROR(SUMPRODUCT('Pre ISIC Consolidation'!$D$3:$AT$44*('Pre ISIC Consolidation'!$C$3:$C$44=$A22)*('Pre ISIC Consolidation'!$D$2:$AT$2=V$1))/SUMPRODUCT('Pre ISIC Consolidation'!$D$3:$AT$44*('Pre ISIC Consolidation'!$C$3:$C$44=$A22)),0)</f>
        <v>0</v>
      </c>
      <c r="W22" cm="1">
        <f t="array" ref="W22">IFERROR(SUMPRODUCT('Pre ISIC Consolidation'!$D$3:$AT$44*('Pre ISIC Consolidation'!$C$3:$C$44=$A22)*('Pre ISIC Consolidation'!$D$2:$AT$2=W$1))/SUMPRODUCT('Pre ISIC Consolidation'!$D$3:$AT$44*('Pre ISIC Consolidation'!$C$3:$C$44=$A22)),0)</f>
        <v>0</v>
      </c>
      <c r="X22" cm="1">
        <f t="array" ref="X22">IFERROR(SUMPRODUCT('Pre ISIC Consolidation'!$D$3:$AT$44*('Pre ISIC Consolidation'!$C$3:$C$44=$A22)*('Pre ISIC Consolidation'!$D$2:$AT$2=X$1))/SUMPRODUCT('Pre ISIC Consolidation'!$D$3:$AT$44*('Pre ISIC Consolidation'!$C$3:$C$44=$A22)),0)</f>
        <v>0</v>
      </c>
      <c r="Y22" cm="1">
        <f t="array" ref="Y22">IFERROR(SUMPRODUCT('Pre ISIC Consolidation'!$D$3:$AT$44*('Pre ISIC Consolidation'!$C$3:$C$44=$A22)*('Pre ISIC Consolidation'!$D$2:$AT$2=Y$1))/SUMPRODUCT('Pre ISIC Consolidation'!$D$3:$AT$44*('Pre ISIC Consolidation'!$C$3:$C$44=$A22)),0)</f>
        <v>0</v>
      </c>
      <c r="Z22" cm="1">
        <f t="array" ref="Z22">IFERROR(SUMPRODUCT('Pre ISIC Consolidation'!$D$3:$AT$44*('Pre ISIC Consolidation'!$C$3:$C$44=$A22)*('Pre ISIC Consolidation'!$D$2:$AT$2=Z$1))/SUMPRODUCT('Pre ISIC Consolidation'!$D$3:$AT$44*('Pre ISIC Consolidation'!$C$3:$C$44=$A22)),0)</f>
        <v>0</v>
      </c>
      <c r="AA22" cm="1">
        <f t="array" ref="AA22">IFERROR(SUMPRODUCT('Pre ISIC Consolidation'!$D$3:$AT$44*('Pre ISIC Consolidation'!$C$3:$C$44=$A22)*('Pre ISIC Consolidation'!$D$2:$AT$2=AA$1))/SUMPRODUCT('Pre ISIC Consolidation'!$D$3:$AT$44*('Pre ISIC Consolidation'!$C$3:$C$44=$A22)),0)</f>
        <v>0</v>
      </c>
      <c r="AB22" cm="1">
        <f t="array" ref="AB22">IFERROR(SUMPRODUCT('Pre ISIC Consolidation'!$D$3:$AT$44*('Pre ISIC Consolidation'!$C$3:$C$44=$A22)*('Pre ISIC Consolidation'!$D$2:$AT$2=AB$1))/SUMPRODUCT('Pre ISIC Consolidation'!$D$3:$AT$44*('Pre ISIC Consolidation'!$C$3:$C$44=$A22)),0)</f>
        <v>0</v>
      </c>
      <c r="AC22" cm="1">
        <f t="array" ref="AC22">IFERROR(SUMPRODUCT('Pre ISIC Consolidation'!$D$3:$AT$44*('Pre ISIC Consolidation'!$C$3:$C$44=$A22)*('Pre ISIC Consolidation'!$D$2:$AT$2=AC$1))/SUMPRODUCT('Pre ISIC Consolidation'!$D$3:$AT$44*('Pre ISIC Consolidation'!$C$3:$C$44=$A22)),0)</f>
        <v>0</v>
      </c>
      <c r="AD22" cm="1">
        <f t="array" ref="AD22">IFERROR(SUMPRODUCT('Pre ISIC Consolidation'!$D$3:$AT$44*('Pre ISIC Consolidation'!$C$3:$C$44=$A22)*('Pre ISIC Consolidation'!$D$2:$AT$2=AD$1))/SUMPRODUCT('Pre ISIC Consolidation'!$D$3:$AT$44*('Pre ISIC Consolidation'!$C$3:$C$44=$A22)),0)</f>
        <v>0</v>
      </c>
      <c r="AE22" cm="1">
        <f t="array" ref="AE22">IFERROR(SUMPRODUCT('Pre ISIC Consolidation'!$D$3:$AT$44*('Pre ISIC Consolidation'!$C$3:$C$44=$A22)*('Pre ISIC Consolidation'!$D$2:$AT$2=AE$1))/SUMPRODUCT('Pre ISIC Consolidation'!$D$3:$AT$44*('Pre ISIC Consolidation'!$C$3:$C$44=$A22)),0)</f>
        <v>0</v>
      </c>
      <c r="AF22" cm="1">
        <f t="array" ref="AF22">IFERROR(SUMPRODUCT('Pre ISIC Consolidation'!$D$3:$AT$44*('Pre ISIC Consolidation'!$C$3:$C$44=$A22)*('Pre ISIC Consolidation'!$D$2:$AT$2=AF$1))/SUMPRODUCT('Pre ISIC Consolidation'!$D$3:$AT$44*('Pre ISIC Consolidation'!$C$3:$C$44=$A22)),0)</f>
        <v>0</v>
      </c>
      <c r="AG22" cm="1">
        <f t="array" ref="AG22">IFERROR(SUMPRODUCT('Pre ISIC Consolidation'!$D$3:$AT$44*('Pre ISIC Consolidation'!$C$3:$C$44=$A22)*('Pre ISIC Consolidation'!$D$2:$AT$2=AG$1))/SUMPRODUCT('Pre ISIC Consolidation'!$D$3:$AT$44*('Pre ISIC Consolidation'!$C$3:$C$44=$A22)),0)</f>
        <v>0</v>
      </c>
      <c r="AH22" cm="1">
        <f t="array" ref="AH22">IFERROR(SUMPRODUCT('Pre ISIC Consolidation'!$D$3:$AT$44*('Pre ISIC Consolidation'!$C$3:$C$44=$A22)*('Pre ISIC Consolidation'!$D$2:$AT$2=AH$1))/SUMPRODUCT('Pre ISIC Consolidation'!$D$3:$AT$44*('Pre ISIC Consolidation'!$C$3:$C$44=$A22)),0)</f>
        <v>0</v>
      </c>
      <c r="AI22" cm="1">
        <f t="array" ref="AI22">IFERROR(SUMPRODUCT('Pre ISIC Consolidation'!$D$3:$AT$44*('Pre ISIC Consolidation'!$C$3:$C$44=$A22)*('Pre ISIC Consolidation'!$D$2:$AT$2=AI$1))/SUMPRODUCT('Pre ISIC Consolidation'!$D$3:$AT$44*('Pre ISIC Consolidation'!$C$3:$C$44=$A22)),0)</f>
        <v>0</v>
      </c>
      <c r="AJ22" cm="1">
        <f t="array" ref="AJ22">IFERROR(SUMPRODUCT('Pre ISIC Consolidation'!$D$3:$AT$44*('Pre ISIC Consolidation'!$C$3:$C$44=$A22)*('Pre ISIC Consolidation'!$D$2:$AT$2=AJ$1))/SUMPRODUCT('Pre ISIC Consolidation'!$D$3:$AT$44*('Pre ISIC Consolidation'!$C$3:$C$44=$A22)),0)</f>
        <v>0</v>
      </c>
      <c r="AK22" cm="1">
        <f t="array" ref="AK22">IFERROR(SUMPRODUCT('Pre ISIC Consolidation'!$D$3:$AT$44*('Pre ISIC Consolidation'!$C$3:$C$44=$A22)*('Pre ISIC Consolidation'!$D$2:$AT$2=AK$1))/SUMPRODUCT('Pre ISIC Consolidation'!$D$3:$AT$44*('Pre ISIC Consolidation'!$C$3:$C$44=$A22)),0)</f>
        <v>0</v>
      </c>
      <c r="AL22" cm="1">
        <f t="array" ref="AL22">IFERROR(SUMPRODUCT('Pre ISIC Consolidation'!$D$3:$AT$44*('Pre ISIC Consolidation'!$C$3:$C$44=$A22)*('Pre ISIC Consolidation'!$D$2:$AT$2=AL$1))/SUMPRODUCT('Pre ISIC Consolidation'!$D$3:$AT$44*('Pre ISIC Consolidation'!$C$3:$C$44=$A22)),0)</f>
        <v>0</v>
      </c>
      <c r="AM22" cm="1">
        <f t="array" ref="AM22">IFERROR(SUMPRODUCT('Pre ISIC Consolidation'!$D$3:$AT$44*('Pre ISIC Consolidation'!$C$3:$C$44=$A22)*('Pre ISIC Consolidation'!$D$2:$AT$2=AM$1))/SUMPRODUCT('Pre ISIC Consolidation'!$D$3:$AT$44*('Pre ISIC Consolidation'!$C$3:$C$44=$A22)),0)</f>
        <v>0</v>
      </c>
      <c r="AN22" cm="1">
        <f t="array" ref="AN22">IFERROR(SUMPRODUCT('Pre ISIC Consolidation'!$D$3:$AT$44*('Pre ISIC Consolidation'!$C$3:$C$44=$A22)*('Pre ISIC Consolidation'!$D$2:$AT$2=AN$1))/SUMPRODUCT('Pre ISIC Consolidation'!$D$3:$AT$44*('Pre ISIC Consolidation'!$C$3:$C$44=$A22)),0)</f>
        <v>0</v>
      </c>
      <c r="AO22" cm="1">
        <f t="array" ref="AO22">IFERROR(SUMPRODUCT('Pre ISIC Consolidation'!$D$3:$AT$44*('Pre ISIC Consolidation'!$C$3:$C$44=$A22)*('Pre ISIC Consolidation'!$D$2:$AT$2=AO$1))/SUMPRODUCT('Pre ISIC Consolidation'!$D$3:$AT$44*('Pre ISIC Consolidation'!$C$3:$C$44=$A22)),0)</f>
        <v>0</v>
      </c>
      <c r="AP22" cm="1">
        <f t="array" ref="AP22">IFERROR(SUMPRODUCT('Pre ISIC Consolidation'!$D$3:$AT$44*('Pre ISIC Consolidation'!$C$3:$C$44=$A22)*('Pre ISIC Consolidation'!$D$2:$AT$2=AP$1))/SUMPRODUCT('Pre ISIC Consolidation'!$D$3:$AT$44*('Pre ISIC Consolidation'!$C$3:$C$44=$A22)),0)</f>
        <v>0</v>
      </c>
      <c r="AQ22" cm="1">
        <f t="array" ref="AQ22">IFERROR(SUMPRODUCT('Pre ISIC Consolidation'!$D$3:$AT$44*('Pre ISIC Consolidation'!$C$3:$C$44=$A22)*('Pre ISIC Consolidation'!$D$2:$AT$2=AQ$1))/SUMPRODUCT('Pre ISIC Consolidation'!$D$3:$AT$44*('Pre ISIC Consolidation'!$C$3:$C$44=$A22)),0)</f>
        <v>0</v>
      </c>
    </row>
    <row r="23" spans="1:43">
      <c r="A23" t="s">
        <v>585</v>
      </c>
      <c r="B23" cm="1">
        <f t="array" ref="B23">IFERROR(SUMPRODUCT('Pre ISIC Consolidation'!$D$3:$AT$44*('Pre ISIC Consolidation'!$C$3:$C$44=$A23)*('Pre ISIC Consolidation'!$D$2:$AT$2=B$1))/SUMPRODUCT('Pre ISIC Consolidation'!$D$3:$AT$44*('Pre ISIC Consolidation'!$C$3:$C$44=$A23)),0)</f>
        <v>5.5936050056607702E-3</v>
      </c>
      <c r="C23" cm="1">
        <f t="array" ref="C23">IFERROR(SUMPRODUCT('Pre ISIC Consolidation'!$D$3:$AT$44*('Pre ISIC Consolidation'!$C$3:$C$44=$A23)*('Pre ISIC Consolidation'!$D$2:$AT$2=C$1))/SUMPRODUCT('Pre ISIC Consolidation'!$D$3:$AT$44*('Pre ISIC Consolidation'!$C$3:$C$44=$A23)),0)</f>
        <v>3.7681269744604703E-3</v>
      </c>
      <c r="D23" cm="1">
        <f t="array" ref="D23">IFERROR(SUMPRODUCT('Pre ISIC Consolidation'!$D$3:$AT$44*('Pre ISIC Consolidation'!$C$3:$C$44=$A23)*('Pre ISIC Consolidation'!$D$2:$AT$2=D$1))/SUMPRODUCT('Pre ISIC Consolidation'!$D$3:$AT$44*('Pre ISIC Consolidation'!$C$3:$C$44=$A23)),0)</f>
        <v>8.4109310758901756E-4</v>
      </c>
      <c r="E23" cm="1">
        <f t="array" ref="E23">IFERROR(SUMPRODUCT('Pre ISIC Consolidation'!$D$3:$AT$44*('Pre ISIC Consolidation'!$C$3:$C$44=$A23)*('Pre ISIC Consolidation'!$D$2:$AT$2=E$1))/SUMPRODUCT('Pre ISIC Consolidation'!$D$3:$AT$44*('Pre ISIC Consolidation'!$C$3:$C$44=$A23)),0)</f>
        <v>4.853263956212407E-3</v>
      </c>
      <c r="F23" cm="1">
        <f t="array" ref="F23">IFERROR(SUMPRODUCT('Pre ISIC Consolidation'!$D$3:$AT$44*('Pre ISIC Consolidation'!$C$3:$C$44=$A23)*('Pre ISIC Consolidation'!$D$2:$AT$2=F$1))/SUMPRODUCT('Pre ISIC Consolidation'!$D$3:$AT$44*('Pre ISIC Consolidation'!$C$3:$C$44=$A23)),0)</f>
        <v>3.9838110100356497E-3</v>
      </c>
      <c r="G23" cm="1">
        <f t="array" ref="G23">IFERROR(SUMPRODUCT('Pre ISIC Consolidation'!$D$3:$AT$44*('Pre ISIC Consolidation'!$C$3:$C$44=$A23)*('Pre ISIC Consolidation'!$D$2:$AT$2=G$1))/SUMPRODUCT('Pre ISIC Consolidation'!$D$3:$AT$44*('Pre ISIC Consolidation'!$C$3:$C$44=$A23)),0)</f>
        <v>1.6987543314056094E-2</v>
      </c>
      <c r="H23" cm="1">
        <f t="array" ref="H23">IFERROR(SUMPRODUCT('Pre ISIC Consolidation'!$D$3:$AT$44*('Pre ISIC Consolidation'!$C$3:$C$44=$A23)*('Pre ISIC Consolidation'!$D$2:$AT$2=H$1))/SUMPRODUCT('Pre ISIC Consolidation'!$D$3:$AT$44*('Pre ISIC Consolidation'!$C$3:$C$44=$A23)),0)</f>
        <v>0</v>
      </c>
      <c r="I23" cm="1">
        <f t="array" ref="I23">IFERROR(SUMPRODUCT('Pre ISIC Consolidation'!$D$3:$AT$44*('Pre ISIC Consolidation'!$C$3:$C$44=$A23)*('Pre ISIC Consolidation'!$D$2:$AT$2=I$1))/SUMPRODUCT('Pre ISIC Consolidation'!$D$3:$AT$44*('Pre ISIC Consolidation'!$C$3:$C$44=$A23)),0)</f>
        <v>0</v>
      </c>
      <c r="J23" cm="1">
        <f t="array" ref="J23">IFERROR(SUMPRODUCT('Pre ISIC Consolidation'!$D$3:$AT$44*('Pre ISIC Consolidation'!$C$3:$C$44=$A23)*('Pre ISIC Consolidation'!$D$2:$AT$2=J$1))/SUMPRODUCT('Pre ISIC Consolidation'!$D$3:$AT$44*('Pre ISIC Consolidation'!$C$3:$C$44=$A23)),0)</f>
        <v>5.3376201468293286E-3</v>
      </c>
      <c r="K23" cm="1">
        <f t="array" ref="K23">IFERROR(SUMPRODUCT('Pre ISIC Consolidation'!$D$3:$AT$44*('Pre ISIC Consolidation'!$C$3:$C$44=$A23)*('Pre ISIC Consolidation'!$D$2:$AT$2=K$1))/SUMPRODUCT('Pre ISIC Consolidation'!$D$3:$AT$44*('Pre ISIC Consolidation'!$C$3:$C$44=$A23)),0)</f>
        <v>5.1935820192652834E-3</v>
      </c>
      <c r="L23" cm="1">
        <f t="array" ref="L23">IFERROR(SUMPRODUCT('Pre ISIC Consolidation'!$D$3:$AT$44*('Pre ISIC Consolidation'!$C$3:$C$44=$A23)*('Pre ISIC Consolidation'!$D$2:$AT$2=L$1))/SUMPRODUCT('Pre ISIC Consolidation'!$D$3:$AT$44*('Pre ISIC Consolidation'!$C$3:$C$44=$A23)),0)</f>
        <v>5.9149046854068783E-3</v>
      </c>
      <c r="M23" cm="1">
        <f t="array" ref="M23">IFERROR(SUMPRODUCT('Pre ISIC Consolidation'!$D$3:$AT$44*('Pre ISIC Consolidation'!$C$3:$C$44=$A23)*('Pre ISIC Consolidation'!$D$2:$AT$2=M$1))/SUMPRODUCT('Pre ISIC Consolidation'!$D$3:$AT$44*('Pre ISIC Consolidation'!$C$3:$C$44=$A23)),0)</f>
        <v>9.9444756841665844E-4</v>
      </c>
      <c r="N23" cm="1">
        <f t="array" ref="N23">IFERROR(SUMPRODUCT('Pre ISIC Consolidation'!$D$3:$AT$44*('Pre ISIC Consolidation'!$C$3:$C$44=$A23)*('Pre ISIC Consolidation'!$D$2:$AT$2=N$1))/SUMPRODUCT('Pre ISIC Consolidation'!$D$3:$AT$44*('Pre ISIC Consolidation'!$C$3:$C$44=$A23)),0)</f>
        <v>7.2795227785477186E-3</v>
      </c>
      <c r="O23" cm="1">
        <f t="array" ref="O23">IFERROR(SUMPRODUCT('Pre ISIC Consolidation'!$D$3:$AT$44*('Pre ISIC Consolidation'!$C$3:$C$44=$A23)*('Pre ISIC Consolidation'!$D$2:$AT$2=O$1))/SUMPRODUCT('Pre ISIC Consolidation'!$D$3:$AT$44*('Pre ISIC Consolidation'!$C$3:$C$44=$A23)),0)</f>
        <v>3.287354278002631E-3</v>
      </c>
      <c r="P23" cm="1">
        <f t="array" ref="P23">IFERROR(SUMPRODUCT('Pre ISIC Consolidation'!$D$3:$AT$44*('Pre ISIC Consolidation'!$C$3:$C$44=$A23)*('Pre ISIC Consolidation'!$D$2:$AT$2=P$1))/SUMPRODUCT('Pre ISIC Consolidation'!$D$3:$AT$44*('Pre ISIC Consolidation'!$C$3:$C$44=$A23)),0)</f>
        <v>1.6069568130078198E-3</v>
      </c>
      <c r="Q23" cm="1">
        <f t="array" ref="Q23">IFERROR(SUMPRODUCT('Pre ISIC Consolidation'!$D$3:$AT$44*('Pre ISIC Consolidation'!$C$3:$C$44=$A23)*('Pre ISIC Consolidation'!$D$2:$AT$2=Q$1))/SUMPRODUCT('Pre ISIC Consolidation'!$D$3:$AT$44*('Pre ISIC Consolidation'!$C$3:$C$44=$A23)),0)</f>
        <v>1.1667834644229552E-2</v>
      </c>
      <c r="R23" cm="1">
        <f t="array" ref="R23">IFERROR(SUMPRODUCT('Pre ISIC Consolidation'!$D$3:$AT$44*('Pre ISIC Consolidation'!$C$3:$C$44=$A23)*('Pre ISIC Consolidation'!$D$2:$AT$2=R$1))/SUMPRODUCT('Pre ISIC Consolidation'!$D$3:$AT$44*('Pre ISIC Consolidation'!$C$3:$C$44=$A23)),0)</f>
        <v>3.7031978703253817E-3</v>
      </c>
      <c r="S23" cm="1">
        <f t="array" ref="S23">IFERROR(SUMPRODUCT('Pre ISIC Consolidation'!$D$3:$AT$44*('Pre ISIC Consolidation'!$C$3:$C$44=$A23)*('Pre ISIC Consolidation'!$D$2:$AT$2=S$1))/SUMPRODUCT('Pre ISIC Consolidation'!$D$3:$AT$44*('Pre ISIC Consolidation'!$C$3:$C$44=$A23)),0)</f>
        <v>0</v>
      </c>
      <c r="T23" cm="1">
        <f t="array" ref="T23">IFERROR(SUMPRODUCT('Pre ISIC Consolidation'!$D$3:$AT$44*('Pre ISIC Consolidation'!$C$3:$C$44=$A23)*('Pre ISIC Consolidation'!$D$2:$AT$2=T$1))/SUMPRODUCT('Pre ISIC Consolidation'!$D$3:$AT$44*('Pre ISIC Consolidation'!$C$3:$C$44=$A23)),0)</f>
        <v>0</v>
      </c>
      <c r="U23" cm="1">
        <f t="array" ref="U23">IFERROR(SUMPRODUCT('Pre ISIC Consolidation'!$D$3:$AT$44*('Pre ISIC Consolidation'!$C$3:$C$44=$A23)*('Pre ISIC Consolidation'!$D$2:$AT$2=U$1))/SUMPRODUCT('Pre ISIC Consolidation'!$D$3:$AT$44*('Pre ISIC Consolidation'!$C$3:$C$44=$A23)),0)</f>
        <v>0</v>
      </c>
      <c r="V23" cm="1">
        <f t="array" ref="V23">IFERROR(SUMPRODUCT('Pre ISIC Consolidation'!$D$3:$AT$44*('Pre ISIC Consolidation'!$C$3:$C$44=$A23)*('Pre ISIC Consolidation'!$D$2:$AT$2=V$1))/SUMPRODUCT('Pre ISIC Consolidation'!$D$3:$AT$44*('Pre ISIC Consolidation'!$C$3:$C$44=$A23)),0)</f>
        <v>0</v>
      </c>
      <c r="W23" cm="1">
        <f t="array" ref="W23">IFERROR(SUMPRODUCT('Pre ISIC Consolidation'!$D$3:$AT$44*('Pre ISIC Consolidation'!$C$3:$C$44=$A23)*('Pre ISIC Consolidation'!$D$2:$AT$2=W$1))/SUMPRODUCT('Pre ISIC Consolidation'!$D$3:$AT$44*('Pre ISIC Consolidation'!$C$3:$C$44=$A23)),0)</f>
        <v>0.17792440311868654</v>
      </c>
      <c r="X23" cm="1">
        <f t="array" ref="X23">IFERROR(SUMPRODUCT('Pre ISIC Consolidation'!$D$3:$AT$44*('Pre ISIC Consolidation'!$C$3:$C$44=$A23)*('Pre ISIC Consolidation'!$D$2:$AT$2=X$1))/SUMPRODUCT('Pre ISIC Consolidation'!$D$3:$AT$44*('Pre ISIC Consolidation'!$C$3:$C$44=$A23)),0)</f>
        <v>0</v>
      </c>
      <c r="Y23" cm="1">
        <f t="array" ref="Y23">IFERROR(SUMPRODUCT('Pre ISIC Consolidation'!$D$3:$AT$44*('Pre ISIC Consolidation'!$C$3:$C$44=$A23)*('Pre ISIC Consolidation'!$D$2:$AT$2=Y$1))/SUMPRODUCT('Pre ISIC Consolidation'!$D$3:$AT$44*('Pre ISIC Consolidation'!$C$3:$C$44=$A23)),0)</f>
        <v>0.49807638200105497</v>
      </c>
      <c r="Z23" cm="1">
        <f t="array" ref="Z23">IFERROR(SUMPRODUCT('Pre ISIC Consolidation'!$D$3:$AT$44*('Pre ISIC Consolidation'!$C$3:$C$44=$A23)*('Pre ISIC Consolidation'!$D$2:$AT$2=Z$1))/SUMPRODUCT('Pre ISIC Consolidation'!$D$3:$AT$44*('Pre ISIC Consolidation'!$C$3:$C$44=$A23)),0)</f>
        <v>4.7006233982799361E-3</v>
      </c>
      <c r="AA23" cm="1">
        <f t="array" ref="AA23">IFERROR(SUMPRODUCT('Pre ISIC Consolidation'!$D$3:$AT$44*('Pre ISIC Consolidation'!$C$3:$C$44=$A23)*('Pre ISIC Consolidation'!$D$2:$AT$2=AA$1))/SUMPRODUCT('Pre ISIC Consolidation'!$D$3:$AT$44*('Pre ISIC Consolidation'!$C$3:$C$44=$A23)),0)</f>
        <v>2.1673026791590374E-5</v>
      </c>
      <c r="AB23" cm="1">
        <f t="array" ref="AB23">IFERROR(SUMPRODUCT('Pre ISIC Consolidation'!$D$3:$AT$44*('Pre ISIC Consolidation'!$C$3:$C$44=$A23)*('Pre ISIC Consolidation'!$D$2:$AT$2=AB$1))/SUMPRODUCT('Pre ISIC Consolidation'!$D$3:$AT$44*('Pre ISIC Consolidation'!$C$3:$C$44=$A23)),0)</f>
        <v>3.630113289209772E-7</v>
      </c>
      <c r="AC23" cm="1">
        <f t="array" ref="AC23">IFERROR(SUMPRODUCT('Pre ISIC Consolidation'!$D$3:$AT$44*('Pre ISIC Consolidation'!$C$3:$C$44=$A23)*('Pre ISIC Consolidation'!$D$2:$AT$2=AC$1))/SUMPRODUCT('Pre ISIC Consolidation'!$D$3:$AT$44*('Pre ISIC Consolidation'!$C$3:$C$44=$A23)),0)</f>
        <v>9.9901262983022099E-2</v>
      </c>
      <c r="AD23" cm="1">
        <f t="array" ref="AD23">IFERROR(SUMPRODUCT('Pre ISIC Consolidation'!$D$3:$AT$44*('Pre ISIC Consolidation'!$C$3:$C$44=$A23)*('Pre ISIC Consolidation'!$D$2:$AT$2=AD$1))/SUMPRODUCT('Pre ISIC Consolidation'!$D$3:$AT$44*('Pre ISIC Consolidation'!$C$3:$C$44=$A23)),0)</f>
        <v>2.1396005591366059E-2</v>
      </c>
      <c r="AE23" cm="1">
        <f t="array" ref="AE23">IFERROR(SUMPRODUCT('Pre ISIC Consolidation'!$D$3:$AT$44*('Pre ISIC Consolidation'!$C$3:$C$44=$A23)*('Pre ISIC Consolidation'!$D$2:$AT$2=AE$1))/SUMPRODUCT('Pre ISIC Consolidation'!$D$3:$AT$44*('Pre ISIC Consolidation'!$C$3:$C$44=$A23)),0)</f>
        <v>1.6778576082356965E-2</v>
      </c>
      <c r="AF23" cm="1">
        <f t="array" ref="AF23">IFERROR(SUMPRODUCT('Pre ISIC Consolidation'!$D$3:$AT$44*('Pre ISIC Consolidation'!$C$3:$C$44=$A23)*('Pre ISIC Consolidation'!$D$2:$AT$2=AF$1))/SUMPRODUCT('Pre ISIC Consolidation'!$D$3:$AT$44*('Pre ISIC Consolidation'!$C$3:$C$44=$A23)),0)</f>
        <v>4.6726565631010127E-3</v>
      </c>
      <c r="AG23" cm="1">
        <f t="array" ref="AG23">IFERROR(SUMPRODUCT('Pre ISIC Consolidation'!$D$3:$AT$44*('Pre ISIC Consolidation'!$C$3:$C$44=$A23)*('Pre ISIC Consolidation'!$D$2:$AT$2=AG$1))/SUMPRODUCT('Pre ISIC Consolidation'!$D$3:$AT$44*('Pre ISIC Consolidation'!$C$3:$C$44=$A23)),0)</f>
        <v>3.5181126079632916E-3</v>
      </c>
      <c r="AH23" cm="1">
        <f t="array" ref="AH23">IFERROR(SUMPRODUCT('Pre ISIC Consolidation'!$D$3:$AT$44*('Pre ISIC Consolidation'!$C$3:$C$44=$A23)*('Pre ISIC Consolidation'!$D$2:$AT$2=AH$1))/SUMPRODUCT('Pre ISIC Consolidation'!$D$3:$AT$44*('Pre ISIC Consolidation'!$C$3:$C$44=$A23)),0)</f>
        <v>1.4609048430394872E-2</v>
      </c>
      <c r="AI23" cm="1">
        <f t="array" ref="AI23">IFERROR(SUMPRODUCT('Pre ISIC Consolidation'!$D$3:$AT$44*('Pre ISIC Consolidation'!$C$3:$C$44=$A23)*('Pre ISIC Consolidation'!$D$2:$AT$2=AI$1))/SUMPRODUCT('Pre ISIC Consolidation'!$D$3:$AT$44*('Pre ISIC Consolidation'!$C$3:$C$44=$A23)),0)</f>
        <v>1.682932526719818E-3</v>
      </c>
      <c r="AJ23" cm="1">
        <f t="array" ref="AJ23">IFERROR(SUMPRODUCT('Pre ISIC Consolidation'!$D$3:$AT$44*('Pre ISIC Consolidation'!$C$3:$C$44=$A23)*('Pre ISIC Consolidation'!$D$2:$AT$2=AJ$1))/SUMPRODUCT('Pre ISIC Consolidation'!$D$3:$AT$44*('Pre ISIC Consolidation'!$C$3:$C$44=$A23)),0)</f>
        <v>7.6399912532287275E-3</v>
      </c>
      <c r="AK23" cm="1">
        <f t="array" ref="AK23">IFERROR(SUMPRODUCT('Pre ISIC Consolidation'!$D$3:$AT$44*('Pre ISIC Consolidation'!$C$3:$C$44=$A23)*('Pre ISIC Consolidation'!$D$2:$AT$2=AK$1))/SUMPRODUCT('Pre ISIC Consolidation'!$D$3:$AT$44*('Pre ISIC Consolidation'!$C$3:$C$44=$A23)),0)</f>
        <v>9.3259090261156741E-3</v>
      </c>
      <c r="AL23" cm="1">
        <f t="array" ref="AL23">IFERROR(SUMPRODUCT('Pre ISIC Consolidation'!$D$3:$AT$44*('Pre ISIC Consolidation'!$C$3:$C$44=$A23)*('Pre ISIC Consolidation'!$D$2:$AT$2=AL$1))/SUMPRODUCT('Pre ISIC Consolidation'!$D$3:$AT$44*('Pre ISIC Consolidation'!$C$3:$C$44=$A23)),0)</f>
        <v>1.1331248138885586E-2</v>
      </c>
      <c r="AM23" cm="1">
        <f t="array" ref="AM23">IFERROR(SUMPRODUCT('Pre ISIC Consolidation'!$D$3:$AT$44*('Pre ISIC Consolidation'!$C$3:$C$44=$A23)*('Pre ISIC Consolidation'!$D$2:$AT$2=AM$1))/SUMPRODUCT('Pre ISIC Consolidation'!$D$3:$AT$44*('Pre ISIC Consolidation'!$C$3:$C$44=$A23)),0)</f>
        <v>2.6222402332074294E-2</v>
      </c>
      <c r="AN23" cm="1">
        <f t="array" ref="AN23">IFERROR(SUMPRODUCT('Pre ISIC Consolidation'!$D$3:$AT$44*('Pre ISIC Consolidation'!$C$3:$C$44=$A23)*('Pre ISIC Consolidation'!$D$2:$AT$2=AN$1))/SUMPRODUCT('Pre ISIC Consolidation'!$D$3:$AT$44*('Pre ISIC Consolidation'!$C$3:$C$44=$A23)),0)</f>
        <v>4.0853093797180865E-3</v>
      </c>
      <c r="AO23" cm="1">
        <f t="array" ref="AO23">IFERROR(SUMPRODUCT('Pre ISIC Consolidation'!$D$3:$AT$44*('Pre ISIC Consolidation'!$C$3:$C$44=$A23)*('Pre ISIC Consolidation'!$D$2:$AT$2=AO$1))/SUMPRODUCT('Pre ISIC Consolidation'!$D$3:$AT$44*('Pre ISIC Consolidation'!$C$3:$C$44=$A23)),0)</f>
        <v>1.1876055564386902E-2</v>
      </c>
      <c r="AP23" cm="1">
        <f t="array" ref="AP23">IFERROR(SUMPRODUCT('Pre ISIC Consolidation'!$D$3:$AT$44*('Pre ISIC Consolidation'!$C$3:$C$44=$A23)*('Pre ISIC Consolidation'!$D$2:$AT$2=AP$1))/SUMPRODUCT('Pre ISIC Consolidation'!$D$3:$AT$44*('Pre ISIC Consolidation'!$C$3:$C$44=$A23)),0)</f>
        <v>5.2241807924783704E-3</v>
      </c>
      <c r="AQ23" cm="1">
        <f t="array" ref="AQ23">IFERROR(SUMPRODUCT('Pre ISIC Consolidation'!$D$3:$AT$44*('Pre ISIC Consolidation'!$C$3:$C$44=$A23)*('Pre ISIC Consolidation'!$D$2:$AT$2=AQ$1))/SUMPRODUCT('Pre ISIC Consolidation'!$D$3:$AT$44*('Pre ISIC Consolidation'!$C$3:$C$44=$A23)),0)</f>
        <v>0</v>
      </c>
    </row>
    <row r="24" spans="1:43">
      <c r="A24" t="s">
        <v>569</v>
      </c>
      <c r="B24" cm="1">
        <f t="array" ref="B24">IFERROR(SUMPRODUCT('Pre ISIC Consolidation'!$D$3:$AT$44*('Pre ISIC Consolidation'!$C$3:$C$44=$A24)*('Pre ISIC Consolidation'!$D$2:$AT$2=B$1))/SUMPRODUCT('Pre ISIC Consolidation'!$D$3:$AT$44*('Pre ISIC Consolidation'!$C$3:$C$44=$A24)),0)</f>
        <v>2.7955240953840027E-2</v>
      </c>
      <c r="C24" cm="1">
        <f t="array" ref="C24">IFERROR(SUMPRODUCT('Pre ISIC Consolidation'!$D$3:$AT$44*('Pre ISIC Consolidation'!$C$3:$C$44=$A24)*('Pre ISIC Consolidation'!$D$2:$AT$2=C$1))/SUMPRODUCT('Pre ISIC Consolidation'!$D$3:$AT$44*('Pre ISIC Consolidation'!$C$3:$C$44=$A24)),0)</f>
        <v>0</v>
      </c>
      <c r="D24" cm="1">
        <f t="array" ref="D24">IFERROR(SUMPRODUCT('Pre ISIC Consolidation'!$D$3:$AT$44*('Pre ISIC Consolidation'!$C$3:$C$44=$A24)*('Pre ISIC Consolidation'!$D$2:$AT$2=D$1))/SUMPRODUCT('Pre ISIC Consolidation'!$D$3:$AT$44*('Pre ISIC Consolidation'!$C$3:$C$44=$A24)),0)</f>
        <v>2.0813941089048188E-2</v>
      </c>
      <c r="E24" cm="1">
        <f t="array" ref="E24">IFERROR(SUMPRODUCT('Pre ISIC Consolidation'!$D$3:$AT$44*('Pre ISIC Consolidation'!$C$3:$C$44=$A24)*('Pre ISIC Consolidation'!$D$2:$AT$2=E$1))/SUMPRODUCT('Pre ISIC Consolidation'!$D$3:$AT$44*('Pre ISIC Consolidation'!$C$3:$C$44=$A24)),0)</f>
        <v>4.2035665513718547E-2</v>
      </c>
      <c r="F24" cm="1">
        <f t="array" ref="F24">IFERROR(SUMPRODUCT('Pre ISIC Consolidation'!$D$3:$AT$44*('Pre ISIC Consolidation'!$C$3:$C$44=$A24)*('Pre ISIC Consolidation'!$D$2:$AT$2=F$1))/SUMPRODUCT('Pre ISIC Consolidation'!$D$3:$AT$44*('Pre ISIC Consolidation'!$C$3:$C$44=$A24)),0)</f>
        <v>9.5582073806927317E-3</v>
      </c>
      <c r="G24" cm="1">
        <f t="array" ref="G24">IFERROR(SUMPRODUCT('Pre ISIC Consolidation'!$D$3:$AT$44*('Pre ISIC Consolidation'!$C$3:$C$44=$A24)*('Pre ISIC Consolidation'!$D$2:$AT$2=G$1))/SUMPRODUCT('Pre ISIC Consolidation'!$D$3:$AT$44*('Pre ISIC Consolidation'!$C$3:$C$44=$A24)),0)</f>
        <v>7.2183674740134998E-2</v>
      </c>
      <c r="H24" cm="1">
        <f t="array" ref="H24">IFERROR(SUMPRODUCT('Pre ISIC Consolidation'!$D$3:$AT$44*('Pre ISIC Consolidation'!$C$3:$C$44=$A24)*('Pre ISIC Consolidation'!$D$2:$AT$2=H$1))/SUMPRODUCT('Pre ISIC Consolidation'!$D$3:$AT$44*('Pre ISIC Consolidation'!$C$3:$C$44=$A24)),0)</f>
        <v>0</v>
      </c>
      <c r="I24" cm="1">
        <f t="array" ref="I24">IFERROR(SUMPRODUCT('Pre ISIC Consolidation'!$D$3:$AT$44*('Pre ISIC Consolidation'!$C$3:$C$44=$A24)*('Pre ISIC Consolidation'!$D$2:$AT$2=I$1))/SUMPRODUCT('Pre ISIC Consolidation'!$D$3:$AT$44*('Pre ISIC Consolidation'!$C$3:$C$44=$A24)),0)</f>
        <v>0</v>
      </c>
      <c r="J24" cm="1">
        <f t="array" ref="J24">IFERROR(SUMPRODUCT('Pre ISIC Consolidation'!$D$3:$AT$44*('Pre ISIC Consolidation'!$C$3:$C$44=$A24)*('Pre ISIC Consolidation'!$D$2:$AT$2=J$1))/SUMPRODUCT('Pre ISIC Consolidation'!$D$3:$AT$44*('Pre ISIC Consolidation'!$C$3:$C$44=$A24)),0)</f>
        <v>3.5281365964789202E-2</v>
      </c>
      <c r="K24" cm="1">
        <f t="array" ref="K24">IFERROR(SUMPRODUCT('Pre ISIC Consolidation'!$D$3:$AT$44*('Pre ISIC Consolidation'!$C$3:$C$44=$A24)*('Pre ISIC Consolidation'!$D$2:$AT$2=K$1))/SUMPRODUCT('Pre ISIC Consolidation'!$D$3:$AT$44*('Pre ISIC Consolidation'!$C$3:$C$44=$A24)),0)</f>
        <v>0</v>
      </c>
      <c r="L24" cm="1">
        <f t="array" ref="L24">IFERROR(SUMPRODUCT('Pre ISIC Consolidation'!$D$3:$AT$44*('Pre ISIC Consolidation'!$C$3:$C$44=$A24)*('Pre ISIC Consolidation'!$D$2:$AT$2=L$1))/SUMPRODUCT('Pre ISIC Consolidation'!$D$3:$AT$44*('Pre ISIC Consolidation'!$C$3:$C$44=$A24)),0)</f>
        <v>0</v>
      </c>
      <c r="M24" cm="1">
        <f t="array" ref="M24">IFERROR(SUMPRODUCT('Pre ISIC Consolidation'!$D$3:$AT$44*('Pre ISIC Consolidation'!$C$3:$C$44=$A24)*('Pre ISIC Consolidation'!$D$2:$AT$2=M$1))/SUMPRODUCT('Pre ISIC Consolidation'!$D$3:$AT$44*('Pre ISIC Consolidation'!$C$3:$C$44=$A24)),0)</f>
        <v>0</v>
      </c>
      <c r="N24" cm="1">
        <f t="array" ref="N24">IFERROR(SUMPRODUCT('Pre ISIC Consolidation'!$D$3:$AT$44*('Pre ISIC Consolidation'!$C$3:$C$44=$A24)*('Pre ISIC Consolidation'!$D$2:$AT$2=N$1))/SUMPRODUCT('Pre ISIC Consolidation'!$D$3:$AT$44*('Pre ISIC Consolidation'!$C$3:$C$44=$A24)),0)</f>
        <v>0</v>
      </c>
      <c r="O24" cm="1">
        <f t="array" ref="O24">IFERROR(SUMPRODUCT('Pre ISIC Consolidation'!$D$3:$AT$44*('Pre ISIC Consolidation'!$C$3:$C$44=$A24)*('Pre ISIC Consolidation'!$D$2:$AT$2=O$1))/SUMPRODUCT('Pre ISIC Consolidation'!$D$3:$AT$44*('Pre ISIC Consolidation'!$C$3:$C$44=$A24)),0)</f>
        <v>0</v>
      </c>
      <c r="P24" cm="1">
        <f t="array" ref="P24">IFERROR(SUMPRODUCT('Pre ISIC Consolidation'!$D$3:$AT$44*('Pre ISIC Consolidation'!$C$3:$C$44=$A24)*('Pre ISIC Consolidation'!$D$2:$AT$2=P$1))/SUMPRODUCT('Pre ISIC Consolidation'!$D$3:$AT$44*('Pre ISIC Consolidation'!$C$3:$C$44=$A24)),0)</f>
        <v>0</v>
      </c>
      <c r="Q24" cm="1">
        <f t="array" ref="Q24">IFERROR(SUMPRODUCT('Pre ISIC Consolidation'!$D$3:$AT$44*('Pre ISIC Consolidation'!$C$3:$C$44=$A24)*('Pre ISIC Consolidation'!$D$2:$AT$2=Q$1))/SUMPRODUCT('Pre ISIC Consolidation'!$D$3:$AT$44*('Pre ISIC Consolidation'!$C$3:$C$44=$A24)),0)</f>
        <v>0</v>
      </c>
      <c r="R24" cm="1">
        <f t="array" ref="R24">IFERROR(SUMPRODUCT('Pre ISIC Consolidation'!$D$3:$AT$44*('Pre ISIC Consolidation'!$C$3:$C$44=$A24)*('Pre ISIC Consolidation'!$D$2:$AT$2=R$1))/SUMPRODUCT('Pre ISIC Consolidation'!$D$3:$AT$44*('Pre ISIC Consolidation'!$C$3:$C$44=$A24)),0)</f>
        <v>9.2760839922993152E-2</v>
      </c>
      <c r="S24" cm="1">
        <f t="array" ref="S24">IFERROR(SUMPRODUCT('Pre ISIC Consolidation'!$D$3:$AT$44*('Pre ISIC Consolidation'!$C$3:$C$44=$A24)*('Pre ISIC Consolidation'!$D$2:$AT$2=S$1))/SUMPRODUCT('Pre ISIC Consolidation'!$D$3:$AT$44*('Pre ISIC Consolidation'!$C$3:$C$44=$A24)),0)</f>
        <v>0</v>
      </c>
      <c r="T24" cm="1">
        <f t="array" ref="T24">IFERROR(SUMPRODUCT('Pre ISIC Consolidation'!$D$3:$AT$44*('Pre ISIC Consolidation'!$C$3:$C$44=$A24)*('Pre ISIC Consolidation'!$D$2:$AT$2=T$1))/SUMPRODUCT('Pre ISIC Consolidation'!$D$3:$AT$44*('Pre ISIC Consolidation'!$C$3:$C$44=$A24)),0)</f>
        <v>0</v>
      </c>
      <c r="U24" cm="1">
        <f t="array" ref="U24">IFERROR(SUMPRODUCT('Pre ISIC Consolidation'!$D$3:$AT$44*('Pre ISIC Consolidation'!$C$3:$C$44=$A24)*('Pre ISIC Consolidation'!$D$2:$AT$2=U$1))/SUMPRODUCT('Pre ISIC Consolidation'!$D$3:$AT$44*('Pre ISIC Consolidation'!$C$3:$C$44=$A24)),0)</f>
        <v>0</v>
      </c>
      <c r="V24" cm="1">
        <f t="array" ref="V24">IFERROR(SUMPRODUCT('Pre ISIC Consolidation'!$D$3:$AT$44*('Pre ISIC Consolidation'!$C$3:$C$44=$A24)*('Pre ISIC Consolidation'!$D$2:$AT$2=V$1))/SUMPRODUCT('Pre ISIC Consolidation'!$D$3:$AT$44*('Pre ISIC Consolidation'!$C$3:$C$44=$A24)),0)</f>
        <v>0</v>
      </c>
      <c r="W24" cm="1">
        <f t="array" ref="W24">IFERROR(SUMPRODUCT('Pre ISIC Consolidation'!$D$3:$AT$44*('Pre ISIC Consolidation'!$C$3:$C$44=$A24)*('Pre ISIC Consolidation'!$D$2:$AT$2=W$1))/SUMPRODUCT('Pre ISIC Consolidation'!$D$3:$AT$44*('Pre ISIC Consolidation'!$C$3:$C$44=$A24)),0)</f>
        <v>0</v>
      </c>
      <c r="X24" cm="1">
        <f t="array" ref="X24">IFERROR(SUMPRODUCT('Pre ISIC Consolidation'!$D$3:$AT$44*('Pre ISIC Consolidation'!$C$3:$C$44=$A24)*('Pre ISIC Consolidation'!$D$2:$AT$2=X$1))/SUMPRODUCT('Pre ISIC Consolidation'!$D$3:$AT$44*('Pre ISIC Consolidation'!$C$3:$C$44=$A24)),0)</f>
        <v>0</v>
      </c>
      <c r="Y24" cm="1">
        <f t="array" ref="Y24">IFERROR(SUMPRODUCT('Pre ISIC Consolidation'!$D$3:$AT$44*('Pre ISIC Consolidation'!$C$3:$C$44=$A24)*('Pre ISIC Consolidation'!$D$2:$AT$2=Y$1))/SUMPRODUCT('Pre ISIC Consolidation'!$D$3:$AT$44*('Pre ISIC Consolidation'!$C$3:$C$44=$A24)),0)</f>
        <v>4.3365486563429749E-2</v>
      </c>
      <c r="Z24" cm="1">
        <f t="array" ref="Z24">IFERROR(SUMPRODUCT('Pre ISIC Consolidation'!$D$3:$AT$44*('Pre ISIC Consolidation'!$C$3:$C$44=$A24)*('Pre ISIC Consolidation'!$D$2:$AT$2=Z$1))/SUMPRODUCT('Pre ISIC Consolidation'!$D$3:$AT$44*('Pre ISIC Consolidation'!$C$3:$C$44=$A24)),0)</f>
        <v>0.25915915313439747</v>
      </c>
      <c r="AA24" cm="1">
        <f t="array" ref="AA24">IFERROR(SUMPRODUCT('Pre ISIC Consolidation'!$D$3:$AT$44*('Pre ISIC Consolidation'!$C$3:$C$44=$A24)*('Pre ISIC Consolidation'!$D$2:$AT$2=AA$1))/SUMPRODUCT('Pre ISIC Consolidation'!$D$3:$AT$44*('Pre ISIC Consolidation'!$C$3:$C$44=$A24)),0)</f>
        <v>1.1936679983848362E-3</v>
      </c>
      <c r="AB24" cm="1">
        <f t="array" ref="AB24">IFERROR(SUMPRODUCT('Pre ISIC Consolidation'!$D$3:$AT$44*('Pre ISIC Consolidation'!$C$3:$C$44=$A24)*('Pre ISIC Consolidation'!$D$2:$AT$2=AB$1))/SUMPRODUCT('Pre ISIC Consolidation'!$D$3:$AT$44*('Pre ISIC Consolidation'!$C$3:$C$44=$A24)),0)</f>
        <v>1.9540627531466429E-5</v>
      </c>
      <c r="AC24" cm="1">
        <f t="array" ref="AC24">IFERROR(SUMPRODUCT('Pre ISIC Consolidation'!$D$3:$AT$44*('Pre ISIC Consolidation'!$C$3:$C$44=$A24)*('Pre ISIC Consolidation'!$D$2:$AT$2=AC$1))/SUMPRODUCT('Pre ISIC Consolidation'!$D$3:$AT$44*('Pre ISIC Consolidation'!$C$3:$C$44=$A24)),0)</f>
        <v>0</v>
      </c>
      <c r="AD24" cm="1">
        <f t="array" ref="AD24">IFERROR(SUMPRODUCT('Pre ISIC Consolidation'!$D$3:$AT$44*('Pre ISIC Consolidation'!$C$3:$C$44=$A24)*('Pre ISIC Consolidation'!$D$2:$AT$2=AD$1))/SUMPRODUCT('Pre ISIC Consolidation'!$D$3:$AT$44*('Pre ISIC Consolidation'!$C$3:$C$44=$A24)),0)</f>
        <v>0</v>
      </c>
      <c r="AE24" cm="1">
        <f t="array" ref="AE24">IFERROR(SUMPRODUCT('Pre ISIC Consolidation'!$D$3:$AT$44*('Pre ISIC Consolidation'!$C$3:$C$44=$A24)*('Pre ISIC Consolidation'!$D$2:$AT$2=AE$1))/SUMPRODUCT('Pre ISIC Consolidation'!$D$3:$AT$44*('Pre ISIC Consolidation'!$C$3:$C$44=$A24)),0)</f>
        <v>8.2176574720405668E-2</v>
      </c>
      <c r="AF24" cm="1">
        <f t="array" ref="AF24">IFERROR(SUMPRODUCT('Pre ISIC Consolidation'!$D$3:$AT$44*('Pre ISIC Consolidation'!$C$3:$C$44=$A24)*('Pre ISIC Consolidation'!$D$2:$AT$2=AF$1))/SUMPRODUCT('Pre ISIC Consolidation'!$D$3:$AT$44*('Pre ISIC Consolidation'!$C$3:$C$44=$A24)),0)</f>
        <v>4.796341952995252E-2</v>
      </c>
      <c r="AG24" cm="1">
        <f t="array" ref="AG24">IFERROR(SUMPRODUCT('Pre ISIC Consolidation'!$D$3:$AT$44*('Pre ISIC Consolidation'!$C$3:$C$44=$A24)*('Pre ISIC Consolidation'!$D$2:$AT$2=AG$1))/SUMPRODUCT('Pre ISIC Consolidation'!$D$3:$AT$44*('Pre ISIC Consolidation'!$C$3:$C$44=$A24)),0)</f>
        <v>1.0000500337060443E-2</v>
      </c>
      <c r="AH24" cm="1">
        <f t="array" ref="AH24">IFERROR(SUMPRODUCT('Pre ISIC Consolidation'!$D$3:$AT$44*('Pre ISIC Consolidation'!$C$3:$C$44=$A24)*('Pre ISIC Consolidation'!$D$2:$AT$2=AH$1))/SUMPRODUCT('Pre ISIC Consolidation'!$D$3:$AT$44*('Pre ISIC Consolidation'!$C$3:$C$44=$A24)),0)</f>
        <v>1.2100975921727463E-2</v>
      </c>
      <c r="AI24" cm="1">
        <f t="array" ref="AI24">IFERROR(SUMPRODUCT('Pre ISIC Consolidation'!$D$3:$AT$44*('Pre ISIC Consolidation'!$C$3:$C$44=$A24)*('Pre ISIC Consolidation'!$D$2:$AT$2=AI$1))/SUMPRODUCT('Pre ISIC Consolidation'!$D$3:$AT$44*('Pre ISIC Consolidation'!$C$3:$C$44=$A24)),0)</f>
        <v>1.546469300710123E-3</v>
      </c>
      <c r="AJ24" cm="1">
        <f t="array" ref="AJ24">IFERROR(SUMPRODUCT('Pre ISIC Consolidation'!$D$3:$AT$44*('Pre ISIC Consolidation'!$C$3:$C$44=$A24)*('Pre ISIC Consolidation'!$D$2:$AT$2=AJ$1))/SUMPRODUCT('Pre ISIC Consolidation'!$D$3:$AT$44*('Pre ISIC Consolidation'!$C$3:$C$44=$A24)),0)</f>
        <v>3.6167394332540792E-2</v>
      </c>
      <c r="AK24" cm="1">
        <f t="array" ref="AK24">IFERROR(SUMPRODUCT('Pre ISIC Consolidation'!$D$3:$AT$44*('Pre ISIC Consolidation'!$C$3:$C$44=$A24)*('Pre ISIC Consolidation'!$D$2:$AT$2=AK$1))/SUMPRODUCT('Pre ISIC Consolidation'!$D$3:$AT$44*('Pre ISIC Consolidation'!$C$3:$C$44=$A24)),0)</f>
        <v>9.401848259752979E-2</v>
      </c>
      <c r="AL24" cm="1">
        <f t="array" ref="AL24">IFERROR(SUMPRODUCT('Pre ISIC Consolidation'!$D$3:$AT$44*('Pre ISIC Consolidation'!$C$3:$C$44=$A24)*('Pre ISIC Consolidation'!$D$2:$AT$2=AL$1))/SUMPRODUCT('Pre ISIC Consolidation'!$D$3:$AT$44*('Pre ISIC Consolidation'!$C$3:$C$44=$A24)),0)</f>
        <v>0</v>
      </c>
      <c r="AM24" cm="1">
        <f t="array" ref="AM24">IFERROR(SUMPRODUCT('Pre ISIC Consolidation'!$D$3:$AT$44*('Pre ISIC Consolidation'!$C$3:$C$44=$A24)*('Pre ISIC Consolidation'!$D$2:$AT$2=AM$1))/SUMPRODUCT('Pre ISIC Consolidation'!$D$3:$AT$44*('Pre ISIC Consolidation'!$C$3:$C$44=$A24)),0)</f>
        <v>0</v>
      </c>
      <c r="AN24" cm="1">
        <f t="array" ref="AN24">IFERROR(SUMPRODUCT('Pre ISIC Consolidation'!$D$3:$AT$44*('Pre ISIC Consolidation'!$C$3:$C$44=$A24)*('Pre ISIC Consolidation'!$D$2:$AT$2=AN$1))/SUMPRODUCT('Pre ISIC Consolidation'!$D$3:$AT$44*('Pre ISIC Consolidation'!$C$3:$C$44=$A24)),0)</f>
        <v>5.3369165368819652E-2</v>
      </c>
      <c r="AO24" cm="1">
        <f t="array" ref="AO24">IFERROR(SUMPRODUCT('Pre ISIC Consolidation'!$D$3:$AT$44*('Pre ISIC Consolidation'!$C$3:$C$44=$A24)*('Pre ISIC Consolidation'!$D$2:$AT$2=AO$1))/SUMPRODUCT('Pre ISIC Consolidation'!$D$3:$AT$44*('Pre ISIC Consolidation'!$C$3:$C$44=$A24)),0)</f>
        <v>5.8330234002293251E-2</v>
      </c>
      <c r="AP24" cm="1">
        <f t="array" ref="AP24">IFERROR(SUMPRODUCT('Pre ISIC Consolidation'!$D$3:$AT$44*('Pre ISIC Consolidation'!$C$3:$C$44=$A24)*('Pre ISIC Consolidation'!$D$2:$AT$2=AP$1))/SUMPRODUCT('Pre ISIC Consolidation'!$D$3:$AT$44*('Pre ISIC Consolidation'!$C$3:$C$44=$A24)),0)</f>
        <v>0</v>
      </c>
      <c r="AQ24" cm="1">
        <f t="array" ref="AQ24">IFERROR(SUMPRODUCT('Pre ISIC Consolidation'!$D$3:$AT$44*('Pre ISIC Consolidation'!$C$3:$C$44=$A24)*('Pre ISIC Consolidation'!$D$2:$AT$2=AQ$1))/SUMPRODUCT('Pre ISIC Consolidation'!$D$3:$AT$44*('Pre ISIC Consolidation'!$C$3:$C$44=$A24)),0)</f>
        <v>0</v>
      </c>
    </row>
    <row r="25" spans="1:43">
      <c r="A25" t="s">
        <v>570</v>
      </c>
      <c r="B25" cm="1">
        <f t="array" ref="B25">IFERROR(SUMPRODUCT('Pre ISIC Consolidation'!$D$3:$AT$44*('Pre ISIC Consolidation'!$C$3:$C$44=$A25)*('Pre ISIC Consolidation'!$D$2:$AT$2=B$1))/SUMPRODUCT('Pre ISIC Consolidation'!$D$3:$AT$44*('Pre ISIC Consolidation'!$C$3:$C$44=$A25)),0)</f>
        <v>2.7980664478541476E-2</v>
      </c>
      <c r="C25" cm="1">
        <f t="array" ref="C25">IFERROR(SUMPRODUCT('Pre ISIC Consolidation'!$D$3:$AT$44*('Pre ISIC Consolidation'!$C$3:$C$44=$A25)*('Pre ISIC Consolidation'!$D$2:$AT$2=C$1))/SUMPRODUCT('Pre ISIC Consolidation'!$D$3:$AT$44*('Pre ISIC Consolidation'!$C$3:$C$44=$A25)),0)</f>
        <v>0</v>
      </c>
      <c r="D25" cm="1">
        <f t="array" ref="D25">IFERROR(SUMPRODUCT('Pre ISIC Consolidation'!$D$3:$AT$44*('Pre ISIC Consolidation'!$C$3:$C$44=$A25)*('Pre ISIC Consolidation'!$D$2:$AT$2=D$1))/SUMPRODUCT('Pre ISIC Consolidation'!$D$3:$AT$44*('Pre ISIC Consolidation'!$C$3:$C$44=$A25)),0)</f>
        <v>2.0802282179997772E-2</v>
      </c>
      <c r="E25" cm="1">
        <f t="array" ref="E25">IFERROR(SUMPRODUCT('Pre ISIC Consolidation'!$D$3:$AT$44*('Pre ISIC Consolidation'!$C$3:$C$44=$A25)*('Pre ISIC Consolidation'!$D$2:$AT$2=E$1))/SUMPRODUCT('Pre ISIC Consolidation'!$D$3:$AT$44*('Pre ISIC Consolidation'!$C$3:$C$44=$A25)),0)</f>
        <v>4.2012119276175097E-2</v>
      </c>
      <c r="F25" cm="1">
        <f t="array" ref="F25">IFERROR(SUMPRODUCT('Pre ISIC Consolidation'!$D$3:$AT$44*('Pre ISIC Consolidation'!$C$3:$C$44=$A25)*('Pre ISIC Consolidation'!$D$2:$AT$2=F$1))/SUMPRODUCT('Pre ISIC Consolidation'!$D$3:$AT$44*('Pre ISIC Consolidation'!$C$3:$C$44=$A25)),0)</f>
        <v>9.8854349378999559E-3</v>
      </c>
      <c r="G25" cm="1">
        <f t="array" ref="G25">IFERROR(SUMPRODUCT('Pre ISIC Consolidation'!$D$3:$AT$44*('Pre ISIC Consolidation'!$C$3:$C$44=$A25)*('Pre ISIC Consolidation'!$D$2:$AT$2=G$1))/SUMPRODUCT('Pre ISIC Consolidation'!$D$3:$AT$44*('Pre ISIC Consolidation'!$C$3:$C$44=$A25)),0)</f>
        <v>7.2754590457283927E-2</v>
      </c>
      <c r="H25" cm="1">
        <f t="array" ref="H25">IFERROR(SUMPRODUCT('Pre ISIC Consolidation'!$D$3:$AT$44*('Pre ISIC Consolidation'!$C$3:$C$44=$A25)*('Pre ISIC Consolidation'!$D$2:$AT$2=H$1))/SUMPRODUCT('Pre ISIC Consolidation'!$D$3:$AT$44*('Pre ISIC Consolidation'!$C$3:$C$44=$A25)),0)</f>
        <v>0</v>
      </c>
      <c r="I25" cm="1">
        <f t="array" ref="I25">IFERROR(SUMPRODUCT('Pre ISIC Consolidation'!$D$3:$AT$44*('Pre ISIC Consolidation'!$C$3:$C$44=$A25)*('Pre ISIC Consolidation'!$D$2:$AT$2=I$1))/SUMPRODUCT('Pre ISIC Consolidation'!$D$3:$AT$44*('Pre ISIC Consolidation'!$C$3:$C$44=$A25)),0)</f>
        <v>0</v>
      </c>
      <c r="J25" cm="1">
        <f t="array" ref="J25">IFERROR(SUMPRODUCT('Pre ISIC Consolidation'!$D$3:$AT$44*('Pre ISIC Consolidation'!$C$3:$C$44=$A25)*('Pre ISIC Consolidation'!$D$2:$AT$2=J$1))/SUMPRODUCT('Pre ISIC Consolidation'!$D$3:$AT$44*('Pre ISIC Consolidation'!$C$3:$C$44=$A25)),0)</f>
        <v>3.5412683774475054E-2</v>
      </c>
      <c r="K25" cm="1">
        <f t="array" ref="K25">IFERROR(SUMPRODUCT('Pre ISIC Consolidation'!$D$3:$AT$44*('Pre ISIC Consolidation'!$C$3:$C$44=$A25)*('Pre ISIC Consolidation'!$D$2:$AT$2=K$1))/SUMPRODUCT('Pre ISIC Consolidation'!$D$3:$AT$44*('Pre ISIC Consolidation'!$C$3:$C$44=$A25)),0)</f>
        <v>0</v>
      </c>
      <c r="L25" cm="1">
        <f t="array" ref="L25">IFERROR(SUMPRODUCT('Pre ISIC Consolidation'!$D$3:$AT$44*('Pre ISIC Consolidation'!$C$3:$C$44=$A25)*('Pre ISIC Consolidation'!$D$2:$AT$2=L$1))/SUMPRODUCT('Pre ISIC Consolidation'!$D$3:$AT$44*('Pre ISIC Consolidation'!$C$3:$C$44=$A25)),0)</f>
        <v>0</v>
      </c>
      <c r="M25" cm="1">
        <f t="array" ref="M25">IFERROR(SUMPRODUCT('Pre ISIC Consolidation'!$D$3:$AT$44*('Pre ISIC Consolidation'!$C$3:$C$44=$A25)*('Pre ISIC Consolidation'!$D$2:$AT$2=M$1))/SUMPRODUCT('Pre ISIC Consolidation'!$D$3:$AT$44*('Pre ISIC Consolidation'!$C$3:$C$44=$A25)),0)</f>
        <v>0</v>
      </c>
      <c r="N25" cm="1">
        <f t="array" ref="N25">IFERROR(SUMPRODUCT('Pre ISIC Consolidation'!$D$3:$AT$44*('Pre ISIC Consolidation'!$C$3:$C$44=$A25)*('Pre ISIC Consolidation'!$D$2:$AT$2=N$1))/SUMPRODUCT('Pre ISIC Consolidation'!$D$3:$AT$44*('Pre ISIC Consolidation'!$C$3:$C$44=$A25)),0)</f>
        <v>0</v>
      </c>
      <c r="O25" cm="1">
        <f t="array" ref="O25">IFERROR(SUMPRODUCT('Pre ISIC Consolidation'!$D$3:$AT$44*('Pre ISIC Consolidation'!$C$3:$C$44=$A25)*('Pre ISIC Consolidation'!$D$2:$AT$2=O$1))/SUMPRODUCT('Pre ISIC Consolidation'!$D$3:$AT$44*('Pre ISIC Consolidation'!$C$3:$C$44=$A25)),0)</f>
        <v>0</v>
      </c>
      <c r="P25" cm="1">
        <f t="array" ref="P25">IFERROR(SUMPRODUCT('Pre ISIC Consolidation'!$D$3:$AT$44*('Pre ISIC Consolidation'!$C$3:$C$44=$A25)*('Pre ISIC Consolidation'!$D$2:$AT$2=P$1))/SUMPRODUCT('Pre ISIC Consolidation'!$D$3:$AT$44*('Pre ISIC Consolidation'!$C$3:$C$44=$A25)),0)</f>
        <v>0</v>
      </c>
      <c r="Q25" cm="1">
        <f t="array" ref="Q25">IFERROR(SUMPRODUCT('Pre ISIC Consolidation'!$D$3:$AT$44*('Pre ISIC Consolidation'!$C$3:$C$44=$A25)*('Pre ISIC Consolidation'!$D$2:$AT$2=Q$1))/SUMPRODUCT('Pre ISIC Consolidation'!$D$3:$AT$44*('Pre ISIC Consolidation'!$C$3:$C$44=$A25)),0)</f>
        <v>0</v>
      </c>
      <c r="R25" cm="1">
        <f t="array" ref="R25">IFERROR(SUMPRODUCT('Pre ISIC Consolidation'!$D$3:$AT$44*('Pre ISIC Consolidation'!$C$3:$C$44=$A25)*('Pre ISIC Consolidation'!$D$2:$AT$2=R$1))/SUMPRODUCT('Pre ISIC Consolidation'!$D$3:$AT$44*('Pre ISIC Consolidation'!$C$3:$C$44=$A25)),0)</f>
        <v>9.4925198909709546E-2</v>
      </c>
      <c r="S25" cm="1">
        <f t="array" ref="S25">IFERROR(SUMPRODUCT('Pre ISIC Consolidation'!$D$3:$AT$44*('Pre ISIC Consolidation'!$C$3:$C$44=$A25)*('Pre ISIC Consolidation'!$D$2:$AT$2=S$1))/SUMPRODUCT('Pre ISIC Consolidation'!$D$3:$AT$44*('Pre ISIC Consolidation'!$C$3:$C$44=$A25)),0)</f>
        <v>0</v>
      </c>
      <c r="T25" cm="1">
        <f t="array" ref="T25">IFERROR(SUMPRODUCT('Pre ISIC Consolidation'!$D$3:$AT$44*('Pre ISIC Consolidation'!$C$3:$C$44=$A25)*('Pre ISIC Consolidation'!$D$2:$AT$2=T$1))/SUMPRODUCT('Pre ISIC Consolidation'!$D$3:$AT$44*('Pre ISIC Consolidation'!$C$3:$C$44=$A25)),0)</f>
        <v>0</v>
      </c>
      <c r="U25" cm="1">
        <f t="array" ref="U25">IFERROR(SUMPRODUCT('Pre ISIC Consolidation'!$D$3:$AT$44*('Pre ISIC Consolidation'!$C$3:$C$44=$A25)*('Pre ISIC Consolidation'!$D$2:$AT$2=U$1))/SUMPRODUCT('Pre ISIC Consolidation'!$D$3:$AT$44*('Pre ISIC Consolidation'!$C$3:$C$44=$A25)),0)</f>
        <v>0</v>
      </c>
      <c r="V25" cm="1">
        <f t="array" ref="V25">IFERROR(SUMPRODUCT('Pre ISIC Consolidation'!$D$3:$AT$44*('Pre ISIC Consolidation'!$C$3:$C$44=$A25)*('Pre ISIC Consolidation'!$D$2:$AT$2=V$1))/SUMPRODUCT('Pre ISIC Consolidation'!$D$3:$AT$44*('Pre ISIC Consolidation'!$C$3:$C$44=$A25)),0)</f>
        <v>0</v>
      </c>
      <c r="W25" cm="1">
        <f t="array" ref="W25">IFERROR(SUMPRODUCT('Pre ISIC Consolidation'!$D$3:$AT$44*('Pre ISIC Consolidation'!$C$3:$C$44=$A25)*('Pre ISIC Consolidation'!$D$2:$AT$2=W$1))/SUMPRODUCT('Pre ISIC Consolidation'!$D$3:$AT$44*('Pre ISIC Consolidation'!$C$3:$C$44=$A25)),0)</f>
        <v>0</v>
      </c>
      <c r="X25" cm="1">
        <f t="array" ref="X25">IFERROR(SUMPRODUCT('Pre ISIC Consolidation'!$D$3:$AT$44*('Pre ISIC Consolidation'!$C$3:$C$44=$A25)*('Pre ISIC Consolidation'!$D$2:$AT$2=X$1))/SUMPRODUCT('Pre ISIC Consolidation'!$D$3:$AT$44*('Pre ISIC Consolidation'!$C$3:$C$44=$A25)),0)</f>
        <v>0</v>
      </c>
      <c r="Y25" cm="1">
        <f t="array" ref="Y25">IFERROR(SUMPRODUCT('Pre ISIC Consolidation'!$D$3:$AT$44*('Pre ISIC Consolidation'!$C$3:$C$44=$A25)*('Pre ISIC Consolidation'!$D$2:$AT$2=Y$1))/SUMPRODUCT('Pre ISIC Consolidation'!$D$3:$AT$44*('Pre ISIC Consolidation'!$C$3:$C$44=$A25)),0)</f>
        <v>4.2257994155843456E-2</v>
      </c>
      <c r="Z25" cm="1">
        <f t="array" ref="Z25">IFERROR(SUMPRODUCT('Pre ISIC Consolidation'!$D$3:$AT$44*('Pre ISIC Consolidation'!$C$3:$C$44=$A25)*('Pre ISIC Consolidation'!$D$2:$AT$2=Z$1))/SUMPRODUCT('Pre ISIC Consolidation'!$D$3:$AT$44*('Pre ISIC Consolidation'!$C$3:$C$44=$A25)),0)</f>
        <v>0.25920252260691173</v>
      </c>
      <c r="AA25" cm="1">
        <f t="array" ref="AA25">IFERROR(SUMPRODUCT('Pre ISIC Consolidation'!$D$3:$AT$44*('Pre ISIC Consolidation'!$C$3:$C$44=$A25)*('Pre ISIC Consolidation'!$D$2:$AT$2=AA$1))/SUMPRODUCT('Pre ISIC Consolidation'!$D$3:$AT$44*('Pre ISIC Consolidation'!$C$3:$C$44=$A25)),0)</f>
        <v>1.1960552682950571E-3</v>
      </c>
      <c r="AB25" cm="1">
        <f t="array" ref="AB25">IFERROR(SUMPRODUCT('Pre ISIC Consolidation'!$D$3:$AT$44*('Pre ISIC Consolidation'!$C$3:$C$44=$A25)*('Pre ISIC Consolidation'!$D$2:$AT$2=AB$1))/SUMPRODUCT('Pre ISIC Consolidation'!$D$3:$AT$44*('Pre ISIC Consolidation'!$C$3:$C$44=$A25)),0)</f>
        <v>2.3892856364474719E-5</v>
      </c>
      <c r="AC25" cm="1">
        <f t="array" ref="AC25">IFERROR(SUMPRODUCT('Pre ISIC Consolidation'!$D$3:$AT$44*('Pre ISIC Consolidation'!$C$3:$C$44=$A25)*('Pre ISIC Consolidation'!$D$2:$AT$2=AC$1))/SUMPRODUCT('Pre ISIC Consolidation'!$D$3:$AT$44*('Pre ISIC Consolidation'!$C$3:$C$44=$A25)),0)</f>
        <v>0</v>
      </c>
      <c r="AD25" cm="1">
        <f t="array" ref="AD25">IFERROR(SUMPRODUCT('Pre ISIC Consolidation'!$D$3:$AT$44*('Pre ISIC Consolidation'!$C$3:$C$44=$A25)*('Pre ISIC Consolidation'!$D$2:$AT$2=AD$1))/SUMPRODUCT('Pre ISIC Consolidation'!$D$3:$AT$44*('Pre ISIC Consolidation'!$C$3:$C$44=$A25)),0)</f>
        <v>0</v>
      </c>
      <c r="AE25" cm="1">
        <f t="array" ref="AE25">IFERROR(SUMPRODUCT('Pre ISIC Consolidation'!$D$3:$AT$44*('Pre ISIC Consolidation'!$C$3:$C$44=$A25)*('Pre ISIC Consolidation'!$D$2:$AT$2=AE$1))/SUMPRODUCT('Pre ISIC Consolidation'!$D$3:$AT$44*('Pre ISIC Consolidation'!$C$3:$C$44=$A25)),0)</f>
        <v>8.2313241940228835E-2</v>
      </c>
      <c r="AF25" cm="1">
        <f t="array" ref="AF25">IFERROR(SUMPRODUCT('Pre ISIC Consolidation'!$D$3:$AT$44*('Pre ISIC Consolidation'!$C$3:$C$44=$A25)*('Pre ISIC Consolidation'!$D$2:$AT$2=AF$1))/SUMPRODUCT('Pre ISIC Consolidation'!$D$3:$AT$44*('Pre ISIC Consolidation'!$C$3:$C$44=$A25)),0)</f>
        <v>4.7971446057975306E-2</v>
      </c>
      <c r="AG25" cm="1">
        <f t="array" ref="AG25">IFERROR(SUMPRODUCT('Pre ISIC Consolidation'!$D$3:$AT$44*('Pre ISIC Consolidation'!$C$3:$C$44=$A25)*('Pre ISIC Consolidation'!$D$2:$AT$2=AG$1))/SUMPRODUCT('Pre ISIC Consolidation'!$D$3:$AT$44*('Pre ISIC Consolidation'!$C$3:$C$44=$A25)),0)</f>
        <v>1.0020500784064235E-2</v>
      </c>
      <c r="AH25" cm="1">
        <f t="array" ref="AH25">IFERROR(SUMPRODUCT('Pre ISIC Consolidation'!$D$3:$AT$44*('Pre ISIC Consolidation'!$C$3:$C$44=$A25)*('Pre ISIC Consolidation'!$D$2:$AT$2=AH$1))/SUMPRODUCT('Pre ISIC Consolidation'!$D$3:$AT$44*('Pre ISIC Consolidation'!$C$3:$C$44=$A25)),0)</f>
        <v>1.4796192143891898E-2</v>
      </c>
      <c r="AI25" cm="1">
        <f t="array" ref="AI25">IFERROR(SUMPRODUCT('Pre ISIC Consolidation'!$D$3:$AT$44*('Pre ISIC Consolidation'!$C$3:$C$44=$A25)*('Pre ISIC Consolidation'!$D$2:$AT$2=AI$1))/SUMPRODUCT('Pre ISIC Consolidation'!$D$3:$AT$44*('Pre ISIC Consolidation'!$C$3:$C$44=$A25)),0)</f>
        <v>1.5586761665841002E-3</v>
      </c>
      <c r="AJ25" cm="1">
        <f t="array" ref="AJ25">IFERROR(SUMPRODUCT('Pre ISIC Consolidation'!$D$3:$AT$44*('Pre ISIC Consolidation'!$C$3:$C$44=$A25)*('Pre ISIC Consolidation'!$D$2:$AT$2=AJ$1))/SUMPRODUCT('Pre ISIC Consolidation'!$D$3:$AT$44*('Pre ISIC Consolidation'!$C$3:$C$44=$A25)),0)</f>
        <v>3.8147386561289826E-2</v>
      </c>
      <c r="AK25" cm="1">
        <f t="array" ref="AK25">IFERROR(SUMPRODUCT('Pre ISIC Consolidation'!$D$3:$AT$44*('Pre ISIC Consolidation'!$C$3:$C$44=$A25)*('Pre ISIC Consolidation'!$D$2:$AT$2=AK$1))/SUMPRODUCT('Pre ISIC Consolidation'!$D$3:$AT$44*('Pre ISIC Consolidation'!$C$3:$C$44=$A25)),0)</f>
        <v>9.4557527209897976E-2</v>
      </c>
      <c r="AL25" cm="1">
        <f t="array" ref="AL25">IFERROR(SUMPRODUCT('Pre ISIC Consolidation'!$D$3:$AT$44*('Pre ISIC Consolidation'!$C$3:$C$44=$A25)*('Pre ISIC Consolidation'!$D$2:$AT$2=AL$1))/SUMPRODUCT('Pre ISIC Consolidation'!$D$3:$AT$44*('Pre ISIC Consolidation'!$C$3:$C$44=$A25)),0)</f>
        <v>0</v>
      </c>
      <c r="AM25" cm="1">
        <f t="array" ref="AM25">IFERROR(SUMPRODUCT('Pre ISIC Consolidation'!$D$3:$AT$44*('Pre ISIC Consolidation'!$C$3:$C$44=$A25)*('Pre ISIC Consolidation'!$D$2:$AT$2=AM$1))/SUMPRODUCT('Pre ISIC Consolidation'!$D$3:$AT$44*('Pre ISIC Consolidation'!$C$3:$C$44=$A25)),0)</f>
        <v>0</v>
      </c>
      <c r="AN25" cm="1">
        <f t="array" ref="AN25">IFERROR(SUMPRODUCT('Pre ISIC Consolidation'!$D$3:$AT$44*('Pre ISIC Consolidation'!$C$3:$C$44=$A25)*('Pre ISIC Consolidation'!$D$2:$AT$2=AN$1))/SUMPRODUCT('Pre ISIC Consolidation'!$D$3:$AT$44*('Pre ISIC Consolidation'!$C$3:$C$44=$A25)),0)</f>
        <v>4.9785570302321121E-2</v>
      </c>
      <c r="AO25" cm="1">
        <f t="array" ref="AO25">IFERROR(SUMPRODUCT('Pre ISIC Consolidation'!$D$3:$AT$44*('Pre ISIC Consolidation'!$C$3:$C$44=$A25)*('Pre ISIC Consolidation'!$D$2:$AT$2=AO$1))/SUMPRODUCT('Pre ISIC Consolidation'!$D$3:$AT$44*('Pre ISIC Consolidation'!$C$3:$C$44=$A25)),0)</f>
        <v>5.4396019932248955E-2</v>
      </c>
      <c r="AP25" cm="1">
        <f t="array" ref="AP25">IFERROR(SUMPRODUCT('Pre ISIC Consolidation'!$D$3:$AT$44*('Pre ISIC Consolidation'!$C$3:$C$44=$A25)*('Pre ISIC Consolidation'!$D$2:$AT$2=AP$1))/SUMPRODUCT('Pre ISIC Consolidation'!$D$3:$AT$44*('Pre ISIC Consolidation'!$C$3:$C$44=$A25)),0)</f>
        <v>0</v>
      </c>
      <c r="AQ25" cm="1">
        <f t="array" ref="AQ25">IFERROR(SUMPRODUCT('Pre ISIC Consolidation'!$D$3:$AT$44*('Pre ISIC Consolidation'!$C$3:$C$44=$A25)*('Pre ISIC Consolidation'!$D$2:$AT$2=AQ$1))/SUMPRODUCT('Pre ISIC Consolidation'!$D$3:$AT$44*('Pre ISIC Consolidation'!$C$3:$C$44=$A25)),0)</f>
        <v>0</v>
      </c>
    </row>
    <row r="26" spans="1:43">
      <c r="A26" t="s">
        <v>586</v>
      </c>
      <c r="B26" cm="1">
        <f t="array" ref="B26">IFERROR(SUMPRODUCT('Pre ISIC Consolidation'!$D$3:$AT$44*('Pre ISIC Consolidation'!$C$3:$C$44=$A26)*('Pre ISIC Consolidation'!$D$2:$AT$2=B$1))/SUMPRODUCT('Pre ISIC Consolidation'!$D$3:$AT$44*('Pre ISIC Consolidation'!$C$3:$C$44=$A26)),0)</f>
        <v>1.974009361281507E-2</v>
      </c>
      <c r="C26" cm="1">
        <f t="array" ref="C26">IFERROR(SUMPRODUCT('Pre ISIC Consolidation'!$D$3:$AT$44*('Pre ISIC Consolidation'!$C$3:$C$44=$A26)*('Pre ISIC Consolidation'!$D$2:$AT$2=C$1))/SUMPRODUCT('Pre ISIC Consolidation'!$D$3:$AT$44*('Pre ISIC Consolidation'!$C$3:$C$44=$A26)),0)</f>
        <v>6.2825246387766362E-2</v>
      </c>
      <c r="D26" cm="1">
        <f t="array" ref="D26">IFERROR(SUMPRODUCT('Pre ISIC Consolidation'!$D$3:$AT$44*('Pre ISIC Consolidation'!$C$3:$C$44=$A26)*('Pre ISIC Consolidation'!$D$2:$AT$2=D$1))/SUMPRODUCT('Pre ISIC Consolidation'!$D$3:$AT$44*('Pre ISIC Consolidation'!$C$3:$C$44=$A26)),0)</f>
        <v>0</v>
      </c>
      <c r="E26" cm="1">
        <f t="array" ref="E26">IFERROR(SUMPRODUCT('Pre ISIC Consolidation'!$D$3:$AT$44*('Pre ISIC Consolidation'!$C$3:$C$44=$A26)*('Pre ISIC Consolidation'!$D$2:$AT$2=E$1))/SUMPRODUCT('Pre ISIC Consolidation'!$D$3:$AT$44*('Pre ISIC Consolidation'!$C$3:$C$44=$A26)),0)</f>
        <v>2.8839724394569291E-2</v>
      </c>
      <c r="F26" cm="1">
        <f t="array" ref="F26">IFERROR(SUMPRODUCT('Pre ISIC Consolidation'!$D$3:$AT$44*('Pre ISIC Consolidation'!$C$3:$C$44=$A26)*('Pre ISIC Consolidation'!$D$2:$AT$2=F$1))/SUMPRODUCT('Pre ISIC Consolidation'!$D$3:$AT$44*('Pre ISIC Consolidation'!$C$3:$C$44=$A26)),0)</f>
        <v>4.8696107218652786E-2</v>
      </c>
      <c r="G26" cm="1">
        <f t="array" ref="G26">IFERROR(SUMPRODUCT('Pre ISIC Consolidation'!$D$3:$AT$44*('Pre ISIC Consolidation'!$C$3:$C$44=$A26)*('Pre ISIC Consolidation'!$D$2:$AT$2=G$1))/SUMPRODUCT('Pre ISIC Consolidation'!$D$3:$AT$44*('Pre ISIC Consolidation'!$C$3:$C$44=$A26)),0)</f>
        <v>7.7332325493502342E-3</v>
      </c>
      <c r="H26" cm="1">
        <f t="array" ref="H26">IFERROR(SUMPRODUCT('Pre ISIC Consolidation'!$D$3:$AT$44*('Pre ISIC Consolidation'!$C$3:$C$44=$A26)*('Pre ISIC Consolidation'!$D$2:$AT$2=H$1))/SUMPRODUCT('Pre ISIC Consolidation'!$D$3:$AT$44*('Pre ISIC Consolidation'!$C$3:$C$44=$A26)),0)</f>
        <v>0</v>
      </c>
      <c r="I26" cm="1">
        <f t="array" ref="I26">IFERROR(SUMPRODUCT('Pre ISIC Consolidation'!$D$3:$AT$44*('Pre ISIC Consolidation'!$C$3:$C$44=$A26)*('Pre ISIC Consolidation'!$D$2:$AT$2=I$1))/SUMPRODUCT('Pre ISIC Consolidation'!$D$3:$AT$44*('Pre ISIC Consolidation'!$C$3:$C$44=$A26)),0)</f>
        <v>0</v>
      </c>
      <c r="J26" cm="1">
        <f t="array" ref="J26">IFERROR(SUMPRODUCT('Pre ISIC Consolidation'!$D$3:$AT$44*('Pre ISIC Consolidation'!$C$3:$C$44=$A26)*('Pre ISIC Consolidation'!$D$2:$AT$2=J$1))/SUMPRODUCT('Pre ISIC Consolidation'!$D$3:$AT$44*('Pre ISIC Consolidation'!$C$3:$C$44=$A26)),0)</f>
        <v>3.1398087042474633E-3</v>
      </c>
      <c r="K26" cm="1">
        <f t="array" ref="K26">IFERROR(SUMPRODUCT('Pre ISIC Consolidation'!$D$3:$AT$44*('Pre ISIC Consolidation'!$C$3:$C$44=$A26)*('Pre ISIC Consolidation'!$D$2:$AT$2=K$1))/SUMPRODUCT('Pre ISIC Consolidation'!$D$3:$AT$44*('Pre ISIC Consolidation'!$C$3:$C$44=$A26)),0)</f>
        <v>8.1402447887897189E-3</v>
      </c>
      <c r="L26" cm="1">
        <f t="array" ref="L26">IFERROR(SUMPRODUCT('Pre ISIC Consolidation'!$D$3:$AT$44*('Pre ISIC Consolidation'!$C$3:$C$44=$A26)*('Pre ISIC Consolidation'!$D$2:$AT$2=L$1))/SUMPRODUCT('Pre ISIC Consolidation'!$D$3:$AT$44*('Pre ISIC Consolidation'!$C$3:$C$44=$A26)),0)</f>
        <v>7.7856095882869935E-3</v>
      </c>
      <c r="M26" cm="1">
        <f t="array" ref="M26">IFERROR(SUMPRODUCT('Pre ISIC Consolidation'!$D$3:$AT$44*('Pre ISIC Consolidation'!$C$3:$C$44=$A26)*('Pre ISIC Consolidation'!$D$2:$AT$2=M$1))/SUMPRODUCT('Pre ISIC Consolidation'!$D$3:$AT$44*('Pre ISIC Consolidation'!$C$3:$C$44=$A26)),0)</f>
        <v>1.3140211934672291E-3</v>
      </c>
      <c r="N26" cm="1">
        <f t="array" ref="N26">IFERROR(SUMPRODUCT('Pre ISIC Consolidation'!$D$3:$AT$44*('Pre ISIC Consolidation'!$C$3:$C$44=$A26)*('Pre ISIC Consolidation'!$D$2:$AT$2=N$1))/SUMPRODUCT('Pre ISIC Consolidation'!$D$3:$AT$44*('Pre ISIC Consolidation'!$C$3:$C$44=$A26)),0)</f>
        <v>3.2560979155158874E-3</v>
      </c>
      <c r="O26" cm="1">
        <f t="array" ref="O26">IFERROR(SUMPRODUCT('Pre ISIC Consolidation'!$D$3:$AT$44*('Pre ISIC Consolidation'!$C$3:$C$44=$A26)*('Pre ISIC Consolidation'!$D$2:$AT$2=O$1))/SUMPRODUCT('Pre ISIC Consolidation'!$D$3:$AT$44*('Pre ISIC Consolidation'!$C$3:$C$44=$A26)),0)</f>
        <v>4.1961368217584664E-3</v>
      </c>
      <c r="P26" cm="1">
        <f t="array" ref="P26">IFERROR(SUMPRODUCT('Pre ISIC Consolidation'!$D$3:$AT$44*('Pre ISIC Consolidation'!$C$3:$C$44=$A26)*('Pre ISIC Consolidation'!$D$2:$AT$2=P$1))/SUMPRODUCT('Pre ISIC Consolidation'!$D$3:$AT$44*('Pre ISIC Consolidation'!$C$3:$C$44=$A26)),0)</f>
        <v>2.0544082839193548E-3</v>
      </c>
      <c r="Q26" cm="1">
        <f t="array" ref="Q26">IFERROR(SUMPRODUCT('Pre ISIC Consolidation'!$D$3:$AT$44*('Pre ISIC Consolidation'!$C$3:$C$44=$A26)*('Pre ISIC Consolidation'!$D$2:$AT$2=Q$1))/SUMPRODUCT('Pre ISIC Consolidation'!$D$3:$AT$44*('Pre ISIC Consolidation'!$C$3:$C$44=$A26)),0)</f>
        <v>5.174869901444893E-3</v>
      </c>
      <c r="R26" cm="1">
        <f t="array" ref="R26">IFERROR(SUMPRODUCT('Pre ISIC Consolidation'!$D$3:$AT$44*('Pre ISIC Consolidation'!$C$3:$C$44=$A26)*('Pre ISIC Consolidation'!$D$2:$AT$2=R$1))/SUMPRODUCT('Pre ISIC Consolidation'!$D$3:$AT$44*('Pre ISIC Consolidation'!$C$3:$C$44=$A26)),0)</f>
        <v>0</v>
      </c>
      <c r="S26" cm="1">
        <f t="array" ref="S26">IFERROR(SUMPRODUCT('Pre ISIC Consolidation'!$D$3:$AT$44*('Pre ISIC Consolidation'!$C$3:$C$44=$A26)*('Pre ISIC Consolidation'!$D$2:$AT$2=S$1))/SUMPRODUCT('Pre ISIC Consolidation'!$D$3:$AT$44*('Pre ISIC Consolidation'!$C$3:$C$44=$A26)),0)</f>
        <v>0</v>
      </c>
      <c r="T26" cm="1">
        <f t="array" ref="T26">IFERROR(SUMPRODUCT('Pre ISIC Consolidation'!$D$3:$AT$44*('Pre ISIC Consolidation'!$C$3:$C$44=$A26)*('Pre ISIC Consolidation'!$D$2:$AT$2=T$1))/SUMPRODUCT('Pre ISIC Consolidation'!$D$3:$AT$44*('Pre ISIC Consolidation'!$C$3:$C$44=$A26)),0)</f>
        <v>0</v>
      </c>
      <c r="U26" cm="1">
        <f t="array" ref="U26">IFERROR(SUMPRODUCT('Pre ISIC Consolidation'!$D$3:$AT$44*('Pre ISIC Consolidation'!$C$3:$C$44=$A26)*('Pre ISIC Consolidation'!$D$2:$AT$2=U$1))/SUMPRODUCT('Pre ISIC Consolidation'!$D$3:$AT$44*('Pre ISIC Consolidation'!$C$3:$C$44=$A26)),0)</f>
        <v>0</v>
      </c>
      <c r="V26" cm="1">
        <f t="array" ref="V26">IFERROR(SUMPRODUCT('Pre ISIC Consolidation'!$D$3:$AT$44*('Pre ISIC Consolidation'!$C$3:$C$44=$A26)*('Pre ISIC Consolidation'!$D$2:$AT$2=V$1))/SUMPRODUCT('Pre ISIC Consolidation'!$D$3:$AT$44*('Pre ISIC Consolidation'!$C$3:$C$44=$A26)),0)</f>
        <v>0</v>
      </c>
      <c r="W26" cm="1">
        <f t="array" ref="W26">IFERROR(SUMPRODUCT('Pre ISIC Consolidation'!$D$3:$AT$44*('Pre ISIC Consolidation'!$C$3:$C$44=$A26)*('Pre ISIC Consolidation'!$D$2:$AT$2=W$1))/SUMPRODUCT('Pre ISIC Consolidation'!$D$3:$AT$44*('Pre ISIC Consolidation'!$C$3:$C$44=$A26)),0)</f>
        <v>1.3634910021222779E-2</v>
      </c>
      <c r="X26" cm="1">
        <f t="array" ref="X26">IFERROR(SUMPRODUCT('Pre ISIC Consolidation'!$D$3:$AT$44*('Pre ISIC Consolidation'!$C$3:$C$44=$A26)*('Pre ISIC Consolidation'!$D$2:$AT$2=X$1))/SUMPRODUCT('Pre ISIC Consolidation'!$D$3:$AT$44*('Pre ISIC Consolidation'!$C$3:$C$44=$A26)),0)</f>
        <v>0</v>
      </c>
      <c r="Y26" cm="1">
        <f t="array" ref="Y26">IFERROR(SUMPRODUCT('Pre ISIC Consolidation'!$D$3:$AT$44*('Pre ISIC Consolidation'!$C$3:$C$44=$A26)*('Pre ISIC Consolidation'!$D$2:$AT$2=Y$1))/SUMPRODUCT('Pre ISIC Consolidation'!$D$3:$AT$44*('Pre ISIC Consolidation'!$C$3:$C$44=$A26)),0)</f>
        <v>2.776404919033636E-2</v>
      </c>
      <c r="Z26" cm="1">
        <f t="array" ref="Z26">IFERROR(SUMPRODUCT('Pre ISIC Consolidation'!$D$3:$AT$44*('Pre ISIC Consolidation'!$C$3:$C$44=$A26)*('Pre ISIC Consolidation'!$D$2:$AT$2=Z$1))/SUMPRODUCT('Pre ISIC Consolidation'!$D$3:$AT$44*('Pre ISIC Consolidation'!$C$3:$C$44=$A26)),0)</f>
        <v>0</v>
      </c>
      <c r="AA26" cm="1">
        <f t="array" ref="AA26">IFERROR(SUMPRODUCT('Pre ISIC Consolidation'!$D$3:$AT$44*('Pre ISIC Consolidation'!$C$3:$C$44=$A26)*('Pre ISIC Consolidation'!$D$2:$AT$2=AA$1))/SUMPRODUCT('Pre ISIC Consolidation'!$D$3:$AT$44*('Pre ISIC Consolidation'!$C$3:$C$44=$A26)),0)</f>
        <v>0</v>
      </c>
      <c r="AB26" cm="1">
        <f t="array" ref="AB26">IFERROR(SUMPRODUCT('Pre ISIC Consolidation'!$D$3:$AT$44*('Pre ISIC Consolidation'!$C$3:$C$44=$A26)*('Pre ISIC Consolidation'!$D$2:$AT$2=AB$1))/SUMPRODUCT('Pre ISIC Consolidation'!$D$3:$AT$44*('Pre ISIC Consolidation'!$C$3:$C$44=$A26)),0)</f>
        <v>0</v>
      </c>
      <c r="AC26" cm="1">
        <f t="array" ref="AC26">IFERROR(SUMPRODUCT('Pre ISIC Consolidation'!$D$3:$AT$44*('Pre ISIC Consolidation'!$C$3:$C$44=$A26)*('Pre ISIC Consolidation'!$D$2:$AT$2=AC$1))/SUMPRODUCT('Pre ISIC Consolidation'!$D$3:$AT$44*('Pre ISIC Consolidation'!$C$3:$C$44=$A26)),0)</f>
        <v>0.32819722650231126</v>
      </c>
      <c r="AD26" cm="1">
        <f t="array" ref="AD26">IFERROR(SUMPRODUCT('Pre ISIC Consolidation'!$D$3:$AT$44*('Pre ISIC Consolidation'!$C$3:$C$44=$A26)*('Pre ISIC Consolidation'!$D$2:$AT$2=AD$1))/SUMPRODUCT('Pre ISIC Consolidation'!$D$3:$AT$44*('Pre ISIC Consolidation'!$C$3:$C$44=$A26)),0)</f>
        <v>2.9450242753728519E-2</v>
      </c>
      <c r="AE26" cm="1">
        <f t="array" ref="AE26">IFERROR(SUMPRODUCT('Pre ISIC Consolidation'!$D$3:$AT$44*('Pre ISIC Consolidation'!$C$3:$C$44=$A26)*('Pre ISIC Consolidation'!$D$2:$AT$2=AE$1))/SUMPRODUCT('Pre ISIC Consolidation'!$D$3:$AT$44*('Pre ISIC Consolidation'!$C$3:$C$44=$A26)),0)</f>
        <v>3.7793993662237985E-2</v>
      </c>
      <c r="AF26" cm="1">
        <f t="array" ref="AF26">IFERROR(SUMPRODUCT('Pre ISIC Consolidation'!$D$3:$AT$44*('Pre ISIC Consolidation'!$C$3:$C$44=$A26)*('Pre ISIC Consolidation'!$D$2:$AT$2=AF$1))/SUMPRODUCT('Pre ISIC Consolidation'!$D$3:$AT$44*('Pre ISIC Consolidation'!$C$3:$C$44=$A26)),0)</f>
        <v>7.3262203099107468E-3</v>
      </c>
      <c r="AG26" cm="1">
        <f t="array" ref="AG26">IFERROR(SUMPRODUCT('Pre ISIC Consolidation'!$D$3:$AT$44*('Pre ISIC Consolidation'!$C$3:$C$44=$A26)*('Pre ISIC Consolidation'!$D$2:$AT$2=AG$1))/SUMPRODUCT('Pre ISIC Consolidation'!$D$3:$AT$44*('Pre ISIC Consolidation'!$C$3:$C$44=$A26)),0)</f>
        <v>2.7327964648079773E-3</v>
      </c>
      <c r="AH26" cm="1">
        <f t="array" ref="AH26">IFERROR(SUMPRODUCT('Pre ISIC Consolidation'!$D$3:$AT$44*('Pre ISIC Consolidation'!$C$3:$C$44=$A26)*('Pre ISIC Consolidation'!$D$2:$AT$2=AH$1))/SUMPRODUCT('Pre ISIC Consolidation'!$D$3:$AT$44*('Pre ISIC Consolidation'!$C$3:$C$44=$A26)),0)</f>
        <v>7.5587987324475968E-3</v>
      </c>
      <c r="AI26" cm="1">
        <f t="array" ref="AI26">IFERROR(SUMPRODUCT('Pre ISIC Consolidation'!$D$3:$AT$44*('Pre ISIC Consolidation'!$C$3:$C$44=$A26)*('Pre ISIC Consolidation'!$D$2:$AT$2=AI$1))/SUMPRODUCT('Pre ISIC Consolidation'!$D$3:$AT$44*('Pre ISIC Consolidation'!$C$3:$C$44=$A26)),0)</f>
        <v>5.5237375352501668E-4</v>
      </c>
      <c r="AJ26" cm="1">
        <f t="array" ref="AJ26">IFERROR(SUMPRODUCT('Pre ISIC Consolidation'!$D$3:$AT$44*('Pre ISIC Consolidation'!$C$3:$C$44=$A26)*('Pre ISIC Consolidation'!$D$2:$AT$2=AJ$1))/SUMPRODUCT('Pre ISIC Consolidation'!$D$3:$AT$44*('Pre ISIC Consolidation'!$C$3:$C$44=$A26)),0)</f>
        <v>1.9216792162107157E-2</v>
      </c>
      <c r="AK26" cm="1">
        <f t="array" ref="AK26">IFERROR(SUMPRODUCT('Pre ISIC Consolidation'!$D$3:$AT$44*('Pre ISIC Consolidation'!$C$3:$C$44=$A26)*('Pre ISIC Consolidation'!$D$2:$AT$2=AK$1))/SUMPRODUCT('Pre ISIC Consolidation'!$D$3:$AT$44*('Pre ISIC Consolidation'!$C$3:$C$44=$A26)),0)</f>
        <v>0.19176090938163212</v>
      </c>
      <c r="AL26" cm="1">
        <f t="array" ref="AL26">IFERROR(SUMPRODUCT('Pre ISIC Consolidation'!$D$3:$AT$44*('Pre ISIC Consolidation'!$C$3:$C$44=$A26)*('Pre ISIC Consolidation'!$D$2:$AT$2=AL$1))/SUMPRODUCT('Pre ISIC Consolidation'!$D$3:$AT$44*('Pre ISIC Consolidation'!$C$3:$C$44=$A26)),0)</f>
        <v>1.9333081373375582E-2</v>
      </c>
      <c r="AM26" cm="1">
        <f t="array" ref="AM26">IFERROR(SUMPRODUCT('Pre ISIC Consolidation'!$D$3:$AT$44*('Pre ISIC Consolidation'!$C$3:$C$44=$A26)*('Pre ISIC Consolidation'!$D$2:$AT$2=AM$1))/SUMPRODUCT('Pre ISIC Consolidation'!$D$3:$AT$44*('Pre ISIC Consolidation'!$C$3:$C$44=$A26)),0)</f>
        <v>8.0239555775212953E-2</v>
      </c>
      <c r="AN26" cm="1">
        <f t="array" ref="AN26">IFERROR(SUMPRODUCT('Pre ISIC Consolidation'!$D$3:$AT$44*('Pre ISIC Consolidation'!$C$3:$C$44=$A26)*('Pre ISIC Consolidation'!$D$2:$AT$2=AN$1))/SUMPRODUCT('Pre ISIC Consolidation'!$D$3:$AT$44*('Pre ISIC Consolidation'!$C$3:$C$44=$A26)),0)</f>
        <v>1.2646451725441172E-2</v>
      </c>
      <c r="AO26" cm="1">
        <f t="array" ref="AO26">IFERROR(SUMPRODUCT('Pre ISIC Consolidation'!$D$3:$AT$44*('Pre ISIC Consolidation'!$C$3:$C$44=$A26)*('Pre ISIC Consolidation'!$D$2:$AT$2=AO$1))/SUMPRODUCT('Pre ISIC Consolidation'!$D$3:$AT$44*('Pre ISIC Consolidation'!$C$3:$C$44=$A26)),0)</f>
        <v>1.2152222577550366E-2</v>
      </c>
      <c r="AP26" cm="1">
        <f t="array" ref="AP26">IFERROR(SUMPRODUCT('Pre ISIC Consolidation'!$D$3:$AT$44*('Pre ISIC Consolidation'!$C$3:$C$44=$A26)*('Pre ISIC Consolidation'!$D$2:$AT$2=AP$1))/SUMPRODUCT('Pre ISIC Consolidation'!$D$3:$AT$44*('Pre ISIC Consolidation'!$C$3:$C$44=$A26)),0)</f>
        <v>6.7447742535686247E-3</v>
      </c>
      <c r="AQ26" cm="1">
        <f t="array" ref="AQ26">IFERROR(SUMPRODUCT('Pre ISIC Consolidation'!$D$3:$AT$44*('Pre ISIC Consolidation'!$C$3:$C$44=$A26)*('Pre ISIC Consolidation'!$D$2:$AT$2=AQ$1))/SUMPRODUCT('Pre ISIC Consolidation'!$D$3:$AT$44*('Pre ISIC Consolidation'!$C$3:$C$44=$A26)),0)</f>
        <v>0</v>
      </c>
    </row>
    <row r="28" spans="1:43" s="2" customFormat="1">
      <c r="A28" s="3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143FB-796C-4182-9708-BE59D344A7BC}">
  <sheetPr>
    <tabColor theme="9" tint="0.59999389629810485"/>
  </sheetPr>
  <dimension ref="A1:AQ2"/>
  <sheetViews>
    <sheetView workbookViewId="0">
      <selection activeCell="B2" sqref="B2:AQ2"/>
    </sheetView>
  </sheetViews>
  <sheetFormatPr defaultRowHeight="14.45"/>
  <cols>
    <col min="1" max="1" width="26.42578125" customWidth="1"/>
    <col min="2" max="38" width="10.140625" customWidth="1"/>
  </cols>
  <sheetData>
    <row r="1" spans="1:43" s="2" customFormat="1">
      <c r="A1" s="8" t="s">
        <v>552</v>
      </c>
      <c r="B1" s="2" t="s">
        <v>70</v>
      </c>
      <c r="C1" s="37" t="s">
        <v>56</v>
      </c>
      <c r="D1" s="38" t="s">
        <v>66</v>
      </c>
      <c r="E1" s="2" t="s">
        <v>77</v>
      </c>
      <c r="F1" s="2" t="s">
        <v>90</v>
      </c>
      <c r="G1" s="2" t="s">
        <v>94</v>
      </c>
      <c r="H1" s="2" t="s">
        <v>98</v>
      </c>
      <c r="I1" s="2" t="s">
        <v>105</v>
      </c>
      <c r="J1" s="2" t="s">
        <v>109</v>
      </c>
      <c r="K1" s="2" t="s">
        <v>113</v>
      </c>
      <c r="L1" s="37" t="s">
        <v>117</v>
      </c>
      <c r="M1" s="38" t="s">
        <v>126</v>
      </c>
      <c r="N1" s="2" t="s">
        <v>130</v>
      </c>
      <c r="O1" s="37" t="s">
        <v>364</v>
      </c>
      <c r="P1" s="38" t="s">
        <v>367</v>
      </c>
      <c r="Q1" s="37" t="s">
        <v>384</v>
      </c>
      <c r="R1" s="38" t="s">
        <v>387</v>
      </c>
      <c r="S1" s="2" t="s">
        <v>142</v>
      </c>
      <c r="T1" s="2" t="s">
        <v>145</v>
      </c>
      <c r="U1" s="2" t="s">
        <v>152</v>
      </c>
      <c r="V1" s="2" t="s">
        <v>156</v>
      </c>
      <c r="W1" s="2" t="s">
        <v>160</v>
      </c>
      <c r="X1" s="2" t="s">
        <v>164</v>
      </c>
      <c r="Y1" s="2" t="s">
        <v>167</v>
      </c>
      <c r="Z1" s="39" t="s">
        <v>118</v>
      </c>
      <c r="AA1" s="40" t="s">
        <v>122</v>
      </c>
      <c r="AB1" s="41" t="s">
        <v>133</v>
      </c>
      <c r="AC1" s="2" t="s">
        <v>183</v>
      </c>
      <c r="AD1" s="2" t="s">
        <v>187</v>
      </c>
      <c r="AE1" s="2" t="s">
        <v>194</v>
      </c>
      <c r="AF1" s="2" t="s">
        <v>210</v>
      </c>
      <c r="AG1" s="2" t="s">
        <v>217</v>
      </c>
      <c r="AH1" s="2" t="s">
        <v>221</v>
      </c>
      <c r="AI1" s="2" t="s">
        <v>225</v>
      </c>
      <c r="AJ1" s="2" t="s">
        <v>229</v>
      </c>
      <c r="AK1" s="2" t="s">
        <v>233</v>
      </c>
      <c r="AL1" s="2" t="s">
        <v>240</v>
      </c>
      <c r="AM1" s="2" t="s">
        <v>250</v>
      </c>
      <c r="AN1" s="2" t="s">
        <v>254</v>
      </c>
      <c r="AO1" s="2" t="s">
        <v>261</v>
      </c>
      <c r="AP1" s="2" t="s">
        <v>268</v>
      </c>
      <c r="AQ1" s="2" t="s">
        <v>275</v>
      </c>
    </row>
    <row r="2" spans="1:43" ht="15" thickBot="1">
      <c r="A2" t="s">
        <v>594</v>
      </c>
      <c r="B2">
        <v>1319828640.9835582</v>
      </c>
      <c r="C2" s="11">
        <v>3128.3918352187397</v>
      </c>
      <c r="D2" s="12">
        <v>269871.60816478118</v>
      </c>
      <c r="E2">
        <v>91000</v>
      </c>
      <c r="F2">
        <v>91000</v>
      </c>
      <c r="G2">
        <v>3367000</v>
      </c>
      <c r="H2">
        <v>728000</v>
      </c>
      <c r="I2">
        <v>273000</v>
      </c>
      <c r="J2">
        <v>148421000</v>
      </c>
      <c r="K2">
        <v>546000</v>
      </c>
      <c r="L2" s="11">
        <v>13923000</v>
      </c>
      <c r="M2" s="12">
        <v>810901000</v>
      </c>
      <c r="N2">
        <v>1456000</v>
      </c>
      <c r="O2" s="11">
        <v>267270.23942206748</v>
      </c>
      <c r="P2" s="12">
        <v>460729.76057793252</v>
      </c>
      <c r="Q2" s="11">
        <v>361770.62853034236</v>
      </c>
      <c r="R2" s="12">
        <v>730229.37146965775</v>
      </c>
      <c r="S2">
        <v>1911000</v>
      </c>
      <c r="T2">
        <v>13104000</v>
      </c>
      <c r="U2">
        <v>1911000</v>
      </c>
      <c r="V2">
        <v>4095000</v>
      </c>
      <c r="W2">
        <v>9555000</v>
      </c>
      <c r="X2">
        <v>4459000</v>
      </c>
      <c r="Y2">
        <v>4277000</v>
      </c>
      <c r="Z2" s="42">
        <v>176542.67779392636</v>
      </c>
      <c r="AA2" s="43">
        <v>5457.3222060736625</v>
      </c>
      <c r="AB2" s="44">
        <v>182000</v>
      </c>
      <c r="AC2">
        <v>677677000</v>
      </c>
      <c r="AD2">
        <v>525980000</v>
      </c>
      <c r="AE2">
        <v>3718768552.466701</v>
      </c>
      <c r="AF2">
        <v>36400000</v>
      </c>
      <c r="AG2">
        <v>32669000</v>
      </c>
      <c r="AH2">
        <v>2002000</v>
      </c>
      <c r="AI2">
        <v>17199000</v>
      </c>
      <c r="AJ2">
        <v>351624000</v>
      </c>
      <c r="AK2">
        <v>10829000</v>
      </c>
      <c r="AL2">
        <v>5195911080.6397858</v>
      </c>
      <c r="AM2">
        <v>62615189000</v>
      </c>
      <c r="AN2">
        <v>34651071000</v>
      </c>
      <c r="AO2">
        <v>25988326000</v>
      </c>
      <c r="AP2">
        <v>1570232827.1811726</v>
      </c>
      <c r="AQ2">
        <v>0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5D6C8-745C-41FF-84C2-EDE8B8D12ECC}">
  <sheetPr>
    <tabColor theme="9" tint="0.59999389629810485"/>
  </sheetPr>
  <dimension ref="A1:AQ2"/>
  <sheetViews>
    <sheetView workbookViewId="0">
      <selection activeCell="N24" sqref="N24"/>
    </sheetView>
  </sheetViews>
  <sheetFormatPr defaultRowHeight="14.45"/>
  <cols>
    <col min="1" max="1" width="26.42578125" customWidth="1"/>
    <col min="2" max="39" width="10.140625" customWidth="1"/>
  </cols>
  <sheetData>
    <row r="1" spans="1:43">
      <c r="A1" t="s">
        <v>552</v>
      </c>
      <c r="B1" s="2" t="s">
        <v>70</v>
      </c>
      <c r="C1" s="37" t="s">
        <v>56</v>
      </c>
      <c r="D1" s="38" t="s">
        <v>66</v>
      </c>
      <c r="E1" s="2" t="s">
        <v>77</v>
      </c>
      <c r="F1" s="2" t="s">
        <v>90</v>
      </c>
      <c r="G1" s="2" t="s">
        <v>94</v>
      </c>
      <c r="H1" s="2" t="s">
        <v>98</v>
      </c>
      <c r="I1" s="2" t="s">
        <v>105</v>
      </c>
      <c r="J1" s="2" t="s">
        <v>109</v>
      </c>
      <c r="K1" s="2" t="s">
        <v>113</v>
      </c>
      <c r="L1" s="37" t="s">
        <v>117</v>
      </c>
      <c r="M1" s="38" t="s">
        <v>126</v>
      </c>
      <c r="N1" s="2" t="s">
        <v>130</v>
      </c>
      <c r="O1" s="37" t="s">
        <v>364</v>
      </c>
      <c r="P1" s="38" t="s">
        <v>367</v>
      </c>
      <c r="Q1" s="37" t="s">
        <v>384</v>
      </c>
      <c r="R1" s="38" t="s">
        <v>387</v>
      </c>
      <c r="S1" s="2" t="s">
        <v>142</v>
      </c>
      <c r="T1" s="2" t="s">
        <v>145</v>
      </c>
      <c r="U1" s="2" t="s">
        <v>152</v>
      </c>
      <c r="V1" s="2" t="s">
        <v>156</v>
      </c>
      <c r="W1" s="2" t="s">
        <v>160</v>
      </c>
      <c r="X1" s="2" t="s">
        <v>164</v>
      </c>
      <c r="Y1" s="2" t="s">
        <v>167</v>
      </c>
      <c r="Z1" s="37" t="s">
        <v>118</v>
      </c>
      <c r="AA1" s="45" t="s">
        <v>122</v>
      </c>
      <c r="AB1" s="38" t="s">
        <v>133</v>
      </c>
      <c r="AC1" s="2" t="s">
        <v>183</v>
      </c>
      <c r="AD1" s="2" t="s">
        <v>187</v>
      </c>
      <c r="AE1" s="2" t="s">
        <v>194</v>
      </c>
      <c r="AF1" s="2" t="s">
        <v>210</v>
      </c>
      <c r="AG1" s="2" t="s">
        <v>217</v>
      </c>
      <c r="AH1" s="2" t="s">
        <v>221</v>
      </c>
      <c r="AI1" s="2" t="s">
        <v>225</v>
      </c>
      <c r="AJ1" s="2" t="s">
        <v>229</v>
      </c>
      <c r="AK1" s="2" t="s">
        <v>233</v>
      </c>
      <c r="AL1" s="2" t="s">
        <v>240</v>
      </c>
      <c r="AM1" s="2" t="s">
        <v>250</v>
      </c>
      <c r="AN1" s="2" t="s">
        <v>254</v>
      </c>
      <c r="AO1" s="2" t="s">
        <v>261</v>
      </c>
      <c r="AP1" s="2" t="s">
        <v>268</v>
      </c>
      <c r="AQ1" s="2" t="s">
        <v>275</v>
      </c>
    </row>
    <row r="2" spans="1:43" ht="15" thickBot="1">
      <c r="A2" t="s">
        <v>595</v>
      </c>
      <c r="B2">
        <v>13509523798.714861</v>
      </c>
      <c r="C2" s="11">
        <v>3980357.2116766432</v>
      </c>
      <c r="D2" s="12">
        <v>343366642.7883234</v>
      </c>
      <c r="E2">
        <v>60424000.000000007</v>
      </c>
      <c r="F2">
        <v>59787000</v>
      </c>
      <c r="G2">
        <v>100871498000</v>
      </c>
      <c r="H2">
        <v>12422592000</v>
      </c>
      <c r="I2">
        <v>572117000</v>
      </c>
      <c r="J2">
        <v>6038396000</v>
      </c>
      <c r="K2">
        <v>21443877000</v>
      </c>
      <c r="L2" s="11">
        <v>18559177000</v>
      </c>
      <c r="M2" s="12">
        <v>8973510000</v>
      </c>
      <c r="N2">
        <v>7813715000</v>
      </c>
      <c r="O2" s="11">
        <v>748356670.38178885</v>
      </c>
      <c r="P2" s="12">
        <v>1290043329.6182108</v>
      </c>
      <c r="Q2" s="11">
        <v>160867339.48649225</v>
      </c>
      <c r="R2" s="12">
        <v>324708660.51350784</v>
      </c>
      <c r="S2" s="46">
        <v>5367453000</v>
      </c>
      <c r="T2" s="46">
        <v>14231308000</v>
      </c>
      <c r="U2" s="46">
        <v>6550271000</v>
      </c>
      <c r="V2" s="46">
        <v>1182727000</v>
      </c>
      <c r="W2" s="46">
        <v>25476906000</v>
      </c>
      <c r="X2" s="46">
        <v>1010009000</v>
      </c>
      <c r="Y2" s="46">
        <v>7023562000</v>
      </c>
      <c r="Z2" s="42">
        <v>176542.67779392636</v>
      </c>
      <c r="AA2" s="43">
        <v>5457.3222060736625</v>
      </c>
      <c r="AB2" s="44">
        <v>2768857000</v>
      </c>
      <c r="AC2">
        <v>203021000</v>
      </c>
      <c r="AD2">
        <v>109479552000</v>
      </c>
      <c r="AE2">
        <v>69430542231.991806</v>
      </c>
      <c r="AF2">
        <v>23713326000</v>
      </c>
      <c r="AG2">
        <v>5164523000</v>
      </c>
      <c r="AH2">
        <v>13145678000</v>
      </c>
      <c r="AI2">
        <v>99281000</v>
      </c>
      <c r="AJ2">
        <v>51694643000</v>
      </c>
      <c r="AK2">
        <v>90636546000</v>
      </c>
      <c r="AL2">
        <v>11505031023.091171</v>
      </c>
      <c r="AM2">
        <v>472654000</v>
      </c>
      <c r="AN2">
        <v>8437156000</v>
      </c>
      <c r="AO2">
        <v>9182628000</v>
      </c>
      <c r="AP2">
        <v>16287702545.387041</v>
      </c>
      <c r="AQ2">
        <v>4731727000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5DF5E-BFD1-44A7-ADA7-D6AF99FCCBE2}">
  <sheetPr>
    <tabColor theme="9" tint="0.59999389629810485"/>
  </sheetPr>
  <dimension ref="A1:BO1812"/>
  <sheetViews>
    <sheetView zoomScale="85" zoomScaleNormal="85" workbookViewId="0">
      <pane xSplit="4" ySplit="3" topLeftCell="E1793" activePane="bottomRight" state="frozen"/>
      <selection pane="bottomRight" activeCell="K1813" sqref="K1813"/>
      <selection pane="bottomLeft" activeCell="P1807" sqref="P1807"/>
      <selection pane="topRight" activeCell="P1807" sqref="P1807"/>
    </sheetView>
  </sheetViews>
  <sheetFormatPr defaultRowHeight="14.45"/>
  <cols>
    <col min="3" max="3" width="45.85546875" style="61" customWidth="1"/>
    <col min="15" max="15" width="13.28515625" bestFit="1" customWidth="1"/>
    <col min="16" max="16" width="11.5703125" customWidth="1"/>
  </cols>
  <sheetData>
    <row r="1" spans="1:67">
      <c r="A1" t="s">
        <v>596</v>
      </c>
    </row>
    <row r="2" spans="1:67">
      <c r="E2" s="62" t="s">
        <v>597</v>
      </c>
      <c r="F2" s="62" t="s">
        <v>598</v>
      </c>
      <c r="G2" s="62" t="s">
        <v>599</v>
      </c>
      <c r="H2" s="62" t="s">
        <v>600</v>
      </c>
      <c r="I2" s="62" t="s">
        <v>601</v>
      </c>
      <c r="J2" s="62" t="s">
        <v>602</v>
      </c>
      <c r="K2" s="62" t="s">
        <v>603</v>
      </c>
      <c r="L2" s="62" t="s">
        <v>604</v>
      </c>
      <c r="M2" s="62" t="s">
        <v>605</v>
      </c>
      <c r="N2" s="62" t="s">
        <v>606</v>
      </c>
      <c r="O2" s="62" t="s">
        <v>607</v>
      </c>
      <c r="P2" s="62" t="s">
        <v>608</v>
      </c>
      <c r="Q2" s="62" t="s">
        <v>609</v>
      </c>
      <c r="R2" s="62" t="s">
        <v>610</v>
      </c>
      <c r="S2" s="62" t="s">
        <v>611</v>
      </c>
      <c r="T2" s="62" t="s">
        <v>612</v>
      </c>
      <c r="U2" s="62" t="s">
        <v>613</v>
      </c>
      <c r="V2" s="62" t="s">
        <v>614</v>
      </c>
      <c r="W2" s="62" t="s">
        <v>615</v>
      </c>
      <c r="X2" s="62" t="s">
        <v>616</v>
      </c>
      <c r="Y2" s="62" t="s">
        <v>617</v>
      </c>
      <c r="Z2" s="62" t="s">
        <v>618</v>
      </c>
      <c r="AA2" s="62" t="s">
        <v>619</v>
      </c>
      <c r="AB2" s="62" t="s">
        <v>620</v>
      </c>
      <c r="AC2" s="62" t="s">
        <v>621</v>
      </c>
      <c r="AD2" s="62" t="s">
        <v>622</v>
      </c>
      <c r="AE2" s="62" t="s">
        <v>623</v>
      </c>
      <c r="AF2" s="62" t="s">
        <v>624</v>
      </c>
      <c r="AG2" s="62" t="s">
        <v>625</v>
      </c>
      <c r="AH2" s="62" t="s">
        <v>626</v>
      </c>
      <c r="AI2" s="62" t="s">
        <v>627</v>
      </c>
      <c r="AJ2" s="62" t="s">
        <v>628</v>
      </c>
      <c r="AK2" s="62" t="s">
        <v>629</v>
      </c>
      <c r="AL2" s="62" t="s">
        <v>630</v>
      </c>
      <c r="AM2" s="62" t="s">
        <v>631</v>
      </c>
      <c r="AN2" s="62" t="s">
        <v>632</v>
      </c>
      <c r="AO2" s="62" t="s">
        <v>633</v>
      </c>
      <c r="AP2" s="62" t="s">
        <v>634</v>
      </c>
      <c r="AQ2" s="62" t="s">
        <v>635</v>
      </c>
      <c r="AR2" s="62" t="s">
        <v>636</v>
      </c>
      <c r="AS2" s="62" t="s">
        <v>637</v>
      </c>
      <c r="AT2" s="62" t="s">
        <v>638</v>
      </c>
      <c r="AU2" s="62" t="s">
        <v>639</v>
      </c>
      <c r="AV2" s="62" t="s">
        <v>640</v>
      </c>
      <c r="AW2" s="62" t="s">
        <v>641</v>
      </c>
      <c r="AX2" s="62" t="s">
        <v>642</v>
      </c>
      <c r="AY2" s="62" t="s">
        <v>643</v>
      </c>
      <c r="AZ2" s="62" t="s">
        <v>644</v>
      </c>
      <c r="BA2" s="62" t="s">
        <v>645</v>
      </c>
      <c r="BB2" s="62" t="s">
        <v>646</v>
      </c>
      <c r="BC2" s="62" t="s">
        <v>647</v>
      </c>
      <c r="BD2" s="62" t="s">
        <v>648</v>
      </c>
      <c r="BE2" s="62" t="s">
        <v>649</v>
      </c>
      <c r="BF2" s="62" t="s">
        <v>650</v>
      </c>
      <c r="BG2" s="62" t="s">
        <v>651</v>
      </c>
      <c r="BH2" s="62" t="s">
        <v>652</v>
      </c>
      <c r="BI2" s="62" t="s">
        <v>653</v>
      </c>
      <c r="BJ2" s="62" t="s">
        <v>654</v>
      </c>
      <c r="BK2" s="62" t="s">
        <v>655</v>
      </c>
      <c r="BL2" s="62" t="s">
        <v>656</v>
      </c>
      <c r="BM2" s="62" t="s">
        <v>657</v>
      </c>
      <c r="BN2" s="63" t="s">
        <v>658</v>
      </c>
      <c r="BO2" s="62" t="s">
        <v>659</v>
      </c>
    </row>
    <row r="3" spans="1:67" ht="84.6" customHeight="1">
      <c r="A3" s="1" t="s">
        <v>660</v>
      </c>
      <c r="B3" s="1" t="s">
        <v>661</v>
      </c>
      <c r="C3" s="1" t="s">
        <v>662</v>
      </c>
      <c r="D3" s="1" t="s">
        <v>663</v>
      </c>
      <c r="E3" s="64" t="s">
        <v>664</v>
      </c>
      <c r="F3" s="64" t="s">
        <v>665</v>
      </c>
      <c r="G3" s="64" t="s">
        <v>666</v>
      </c>
      <c r="H3" s="64" t="s">
        <v>111</v>
      </c>
      <c r="I3" s="64" t="s">
        <v>667</v>
      </c>
      <c r="J3" s="64" t="s">
        <v>668</v>
      </c>
      <c r="K3" s="64" t="s">
        <v>669</v>
      </c>
      <c r="L3" s="64" t="s">
        <v>670</v>
      </c>
      <c r="M3" s="64" t="s">
        <v>671</v>
      </c>
      <c r="N3" s="64" t="s">
        <v>672</v>
      </c>
      <c r="O3" s="64" t="s">
        <v>673</v>
      </c>
      <c r="P3" s="64" t="s">
        <v>674</v>
      </c>
      <c r="Q3" s="64" t="s">
        <v>675</v>
      </c>
      <c r="R3" s="64" t="s">
        <v>676</v>
      </c>
      <c r="S3" s="64" t="s">
        <v>677</v>
      </c>
      <c r="T3" s="64" t="s">
        <v>678</v>
      </c>
      <c r="U3" s="64" t="s">
        <v>679</v>
      </c>
      <c r="V3" s="64" t="s">
        <v>680</v>
      </c>
      <c r="W3" s="64" t="s">
        <v>681</v>
      </c>
      <c r="X3" s="64" t="s">
        <v>682</v>
      </c>
      <c r="Y3" s="64" t="s">
        <v>683</v>
      </c>
      <c r="Z3" s="64" t="s">
        <v>684</v>
      </c>
      <c r="AA3" s="64" t="s">
        <v>685</v>
      </c>
      <c r="AB3" s="64" t="s">
        <v>686</v>
      </c>
      <c r="AC3" s="64" t="s">
        <v>135</v>
      </c>
      <c r="AD3" s="64" t="s">
        <v>687</v>
      </c>
      <c r="AE3" s="64" t="s">
        <v>688</v>
      </c>
      <c r="AF3" s="64" t="s">
        <v>689</v>
      </c>
      <c r="AG3" s="64" t="s">
        <v>690</v>
      </c>
      <c r="AH3" s="64" t="s">
        <v>691</v>
      </c>
      <c r="AI3" s="64" t="s">
        <v>692</v>
      </c>
      <c r="AJ3" s="64" t="s">
        <v>693</v>
      </c>
      <c r="AK3" s="64" t="s">
        <v>694</v>
      </c>
      <c r="AL3" s="64" t="s">
        <v>695</v>
      </c>
      <c r="AM3" s="64" t="s">
        <v>696</v>
      </c>
      <c r="AN3" s="64" t="s">
        <v>697</v>
      </c>
      <c r="AO3" s="64" t="s">
        <v>698</v>
      </c>
      <c r="AP3" s="64" t="s">
        <v>699</v>
      </c>
      <c r="AQ3" s="64" t="s">
        <v>700</v>
      </c>
      <c r="AR3" s="64" t="s">
        <v>701</v>
      </c>
      <c r="AS3" s="64" t="s">
        <v>702</v>
      </c>
      <c r="AT3" s="64" t="s">
        <v>703</v>
      </c>
      <c r="AU3" s="64" t="s">
        <v>704</v>
      </c>
      <c r="AV3" s="64" t="s">
        <v>705</v>
      </c>
      <c r="AW3" s="64" t="s">
        <v>706</v>
      </c>
      <c r="AX3" s="64" t="s">
        <v>707</v>
      </c>
      <c r="AY3" s="64" t="s">
        <v>708</v>
      </c>
      <c r="AZ3" s="64" t="s">
        <v>709</v>
      </c>
      <c r="BA3" s="64" t="s">
        <v>710</v>
      </c>
      <c r="BB3" s="64" t="s">
        <v>711</v>
      </c>
      <c r="BC3" s="64" t="s">
        <v>712</v>
      </c>
      <c r="BD3" s="64" t="s">
        <v>713</v>
      </c>
      <c r="BE3" s="64" t="s">
        <v>714</v>
      </c>
      <c r="BF3" s="64" t="s">
        <v>715</v>
      </c>
      <c r="BG3" s="64" t="s">
        <v>716</v>
      </c>
      <c r="BH3" s="64" t="s">
        <v>717</v>
      </c>
      <c r="BI3" s="65" t="s">
        <v>718</v>
      </c>
      <c r="BJ3" s="65" t="s">
        <v>719</v>
      </c>
      <c r="BK3" s="65" t="s">
        <v>720</v>
      </c>
      <c r="BL3" s="65" t="s">
        <v>721</v>
      </c>
      <c r="BM3" s="65" t="s">
        <v>722</v>
      </c>
      <c r="BN3" s="62" t="s">
        <v>723</v>
      </c>
      <c r="BO3" s="66" t="s">
        <v>724</v>
      </c>
    </row>
    <row r="4" spans="1:67">
      <c r="A4">
        <v>2000</v>
      </c>
      <c r="B4" s="62" t="s">
        <v>597</v>
      </c>
      <c r="C4" s="67" t="s">
        <v>664</v>
      </c>
      <c r="D4" s="62" t="s">
        <v>725</v>
      </c>
      <c r="E4" s="68">
        <v>3228.7489666452179</v>
      </c>
      <c r="F4" s="68">
        <v>3.7565501992399146</v>
      </c>
      <c r="G4" s="68">
        <v>4.3224324633085525</v>
      </c>
      <c r="H4" s="68">
        <v>0.57500661353907445</v>
      </c>
      <c r="I4" s="68">
        <v>18162.631478879019</v>
      </c>
      <c r="J4" s="68">
        <v>743.97539468051332</v>
      </c>
      <c r="K4" s="68">
        <v>23.815573987524669</v>
      </c>
      <c r="L4" s="68">
        <v>0.30270321467857003</v>
      </c>
      <c r="M4" s="68">
        <v>0.27638689494487512</v>
      </c>
      <c r="N4" s="68">
        <v>8.3873788127738283E-2</v>
      </c>
      <c r="O4" s="68">
        <v>93.011076156839721</v>
      </c>
      <c r="P4" s="68">
        <v>26.006450694704139</v>
      </c>
      <c r="Q4" s="68">
        <v>16.301889131563659</v>
      </c>
      <c r="R4" s="68">
        <v>0.58944483677685533</v>
      </c>
      <c r="S4" s="68">
        <v>0.22221744795376747</v>
      </c>
      <c r="T4" s="68">
        <v>1.5117249297819293</v>
      </c>
      <c r="U4" s="68">
        <v>1.8063694039457612</v>
      </c>
      <c r="V4" s="68">
        <v>7.1593379387419551</v>
      </c>
      <c r="W4" s="68">
        <v>1.7492041603403041</v>
      </c>
      <c r="X4" s="68">
        <v>3.605951031250322</v>
      </c>
      <c r="Y4" s="68">
        <v>1.5395254819339275</v>
      </c>
      <c r="Z4" s="68">
        <v>30.59811622208445</v>
      </c>
      <c r="AA4" s="68">
        <v>0</v>
      </c>
      <c r="AB4" s="68">
        <v>21.855488288526121</v>
      </c>
      <c r="AC4" s="68">
        <v>0</v>
      </c>
      <c r="AD4" s="68">
        <v>0</v>
      </c>
      <c r="AE4" s="68">
        <v>33.334305390575231</v>
      </c>
      <c r="AF4" s="68">
        <v>3.1173809186129647E-3</v>
      </c>
      <c r="AG4" s="68">
        <v>1.5041876419332701E-2</v>
      </c>
      <c r="AH4" s="68">
        <v>1.2391000785958678E-2</v>
      </c>
      <c r="AI4" s="68">
        <v>0</v>
      </c>
      <c r="AJ4" s="68">
        <v>0</v>
      </c>
      <c r="AK4" s="68">
        <v>0</v>
      </c>
      <c r="AL4" s="68">
        <v>0</v>
      </c>
      <c r="AM4" s="68">
        <v>0</v>
      </c>
      <c r="AN4" s="68">
        <v>0.54749161443438543</v>
      </c>
      <c r="AO4" s="68">
        <v>0</v>
      </c>
      <c r="AP4" s="68">
        <v>0</v>
      </c>
      <c r="AQ4" s="68">
        <v>0</v>
      </c>
      <c r="AR4" s="68">
        <v>0</v>
      </c>
      <c r="AS4" s="68">
        <v>0</v>
      </c>
      <c r="AT4" s="68">
        <v>0</v>
      </c>
      <c r="AU4" s="68">
        <v>0</v>
      </c>
      <c r="AV4" s="68">
        <v>0</v>
      </c>
      <c r="AW4" s="68">
        <v>0</v>
      </c>
      <c r="AX4" s="68">
        <v>0</v>
      </c>
      <c r="AY4" s="68">
        <v>0</v>
      </c>
      <c r="AZ4" s="68">
        <v>0</v>
      </c>
      <c r="BA4" s="68">
        <v>6.1940077670209247E-3</v>
      </c>
      <c r="BB4" s="68">
        <v>0.18713672350880689</v>
      </c>
      <c r="BC4" s="68">
        <v>0</v>
      </c>
      <c r="BD4" s="68">
        <v>0</v>
      </c>
      <c r="BE4" s="68">
        <v>1.1589302473709588</v>
      </c>
      <c r="BF4" s="68">
        <v>0.40730520034814899</v>
      </c>
      <c r="BG4" s="68">
        <v>0</v>
      </c>
      <c r="BH4" s="68">
        <v>0</v>
      </c>
      <c r="BI4" s="68">
        <v>6306.1451103457639</v>
      </c>
      <c r="BJ4" s="68">
        <v>0</v>
      </c>
      <c r="BK4" s="68">
        <v>0</v>
      </c>
      <c r="BL4" s="68">
        <v>587.71542298511895</v>
      </c>
      <c r="BM4" s="68">
        <v>597.57265918092082</v>
      </c>
      <c r="BN4" s="68">
        <v>2904.9106083616252</v>
      </c>
      <c r="BO4" s="68">
        <v>32806.460877406149</v>
      </c>
    </row>
    <row r="5" spans="1:67">
      <c r="A5">
        <v>2000</v>
      </c>
      <c r="B5" s="62" t="s">
        <v>598</v>
      </c>
      <c r="C5" s="67" t="s">
        <v>665</v>
      </c>
      <c r="D5" s="62" t="s">
        <v>725</v>
      </c>
      <c r="E5" s="68">
        <v>2.8001607105526669E-3</v>
      </c>
      <c r="F5" s="68">
        <v>92.931836866951002</v>
      </c>
      <c r="G5" s="68">
        <v>3.2493299584042797E-4</v>
      </c>
      <c r="H5" s="68">
        <v>1.6176318068931383E-3</v>
      </c>
      <c r="I5" s="68">
        <v>27.056938683357004</v>
      </c>
      <c r="J5" s="68">
        <v>33.115500948272896</v>
      </c>
      <c r="K5" s="68">
        <v>1035.0152967217746</v>
      </c>
      <c r="L5" s="68">
        <v>1.5450315024830896</v>
      </c>
      <c r="M5" s="68">
        <v>1.3474501007080533E-3</v>
      </c>
      <c r="N5" s="68">
        <v>0</v>
      </c>
      <c r="O5" s="68">
        <v>9.7220670386677117</v>
      </c>
      <c r="P5" s="68">
        <v>29.906799916295213</v>
      </c>
      <c r="Q5" s="68">
        <v>201.32864032569441</v>
      </c>
      <c r="R5" s="68">
        <v>0.12881259552998373</v>
      </c>
      <c r="S5" s="68">
        <v>7.0015709456655195E-2</v>
      </c>
      <c r="T5" s="68">
        <v>9.6278937271492157E-2</v>
      </c>
      <c r="U5" s="68">
        <v>2.8804212504750539E-2</v>
      </c>
      <c r="V5" s="68">
        <v>3.5142769831574217E-2</v>
      </c>
      <c r="W5" s="68">
        <v>8.9628127704312652E-2</v>
      </c>
      <c r="X5" s="68">
        <v>0.81184055775671571</v>
      </c>
      <c r="Y5" s="68">
        <v>5.3226673465234832E-3</v>
      </c>
      <c r="Z5" s="68">
        <v>0.36383351642510564</v>
      </c>
      <c r="AA5" s="68">
        <v>0</v>
      </c>
      <c r="AB5" s="68">
        <v>0.79070203745876488</v>
      </c>
      <c r="AC5" s="68">
        <v>0</v>
      </c>
      <c r="AD5" s="68">
        <v>0</v>
      </c>
      <c r="AE5" s="68">
        <v>5.8720516156538928E-2</v>
      </c>
      <c r="AF5" s="68">
        <v>5.2432484053553164E-4</v>
      </c>
      <c r="AG5" s="68">
        <v>2.5299537210328885E-3</v>
      </c>
      <c r="AH5" s="68">
        <v>2.084092281563121E-3</v>
      </c>
      <c r="AI5" s="68">
        <v>0</v>
      </c>
      <c r="AJ5" s="68">
        <v>0</v>
      </c>
      <c r="AK5" s="68">
        <v>0</v>
      </c>
      <c r="AL5" s="68">
        <v>0</v>
      </c>
      <c r="AM5" s="68">
        <v>0</v>
      </c>
      <c r="AN5" s="68">
        <v>0</v>
      </c>
      <c r="AO5" s="68">
        <v>0</v>
      </c>
      <c r="AP5" s="68">
        <v>0</v>
      </c>
      <c r="AQ5" s="68">
        <v>0</v>
      </c>
      <c r="AR5" s="68">
        <v>0</v>
      </c>
      <c r="AS5" s="68">
        <v>0</v>
      </c>
      <c r="AT5" s="68">
        <v>0</v>
      </c>
      <c r="AU5" s="68">
        <v>0</v>
      </c>
      <c r="AV5" s="68">
        <v>0</v>
      </c>
      <c r="AW5" s="68">
        <v>0</v>
      </c>
      <c r="AX5" s="68">
        <v>0</v>
      </c>
      <c r="AY5" s="68">
        <v>0</v>
      </c>
      <c r="AZ5" s="68">
        <v>0</v>
      </c>
      <c r="BA5" s="68">
        <v>1.9788318959795001E-3</v>
      </c>
      <c r="BB5" s="68">
        <v>1.2807093798060615E-3</v>
      </c>
      <c r="BC5" s="68">
        <v>0</v>
      </c>
      <c r="BD5" s="68">
        <v>0</v>
      </c>
      <c r="BE5" s="68">
        <v>0</v>
      </c>
      <c r="BF5" s="68">
        <v>1.2049874046292839E-3</v>
      </c>
      <c r="BG5" s="68">
        <v>0</v>
      </c>
      <c r="BH5" s="68">
        <v>0</v>
      </c>
      <c r="BI5" s="68">
        <v>47.6396729376387</v>
      </c>
      <c r="BJ5" s="68">
        <v>0</v>
      </c>
      <c r="BK5" s="68">
        <v>0</v>
      </c>
      <c r="BL5" s="68">
        <v>3.5413504446060388E-2</v>
      </c>
      <c r="BM5" s="68">
        <v>16.325959889335973</v>
      </c>
      <c r="BN5" s="68">
        <v>53.292786649410523</v>
      </c>
      <c r="BO5" s="68">
        <v>1550.4107397069035</v>
      </c>
    </row>
    <row r="6" spans="1:67">
      <c r="A6">
        <v>2000</v>
      </c>
      <c r="B6" s="62" t="s">
        <v>599</v>
      </c>
      <c r="C6" s="67" t="s">
        <v>666</v>
      </c>
      <c r="D6" s="62" t="s">
        <v>725</v>
      </c>
      <c r="E6" s="68">
        <v>2.534425418999218E-3</v>
      </c>
      <c r="F6" s="68">
        <v>0</v>
      </c>
      <c r="G6" s="68">
        <v>32.790091102422622</v>
      </c>
      <c r="H6" s="68">
        <v>4.6467861623147163E-3</v>
      </c>
      <c r="I6" s="68">
        <v>199.82249069522226</v>
      </c>
      <c r="J6" s="68">
        <v>29.027597918373488</v>
      </c>
      <c r="K6" s="68">
        <v>1.018253025386191E-3</v>
      </c>
      <c r="L6" s="68">
        <v>0.27485750965411465</v>
      </c>
      <c r="M6" s="68">
        <v>0.10891299442443596</v>
      </c>
      <c r="N6" s="68">
        <v>0</v>
      </c>
      <c r="O6" s="68">
        <v>3.1098697248591827</v>
      </c>
      <c r="P6" s="68">
        <v>5.5659579021498704</v>
      </c>
      <c r="Q6" s="68">
        <v>0.10540791591738639</v>
      </c>
      <c r="R6" s="68">
        <v>6.7746745851901095E-3</v>
      </c>
      <c r="S6" s="68">
        <v>5.0473240475474204E-2</v>
      </c>
      <c r="T6" s="68">
        <v>1.1254446803357597E-2</v>
      </c>
      <c r="U6" s="68">
        <v>2.9236135654876053E-2</v>
      </c>
      <c r="V6" s="68">
        <v>6.7030131665827913E-2</v>
      </c>
      <c r="W6" s="68">
        <v>1.6635994649807785E-2</v>
      </c>
      <c r="X6" s="68">
        <v>3.2232283045995694E-2</v>
      </c>
      <c r="Y6" s="68">
        <v>1.4370758514056793E-2</v>
      </c>
      <c r="Z6" s="68">
        <v>1.1252996053425015</v>
      </c>
      <c r="AA6" s="68">
        <v>0</v>
      </c>
      <c r="AB6" s="68">
        <v>0</v>
      </c>
      <c r="AC6" s="68">
        <v>0</v>
      </c>
      <c r="AD6" s="68">
        <v>0</v>
      </c>
      <c r="AE6" s="68">
        <v>0</v>
      </c>
      <c r="AF6" s="68">
        <v>0</v>
      </c>
      <c r="AG6" s="68">
        <v>0</v>
      </c>
      <c r="AH6" s="68">
        <v>0</v>
      </c>
      <c r="AI6" s="68">
        <v>0</v>
      </c>
      <c r="AJ6" s="68">
        <v>0</v>
      </c>
      <c r="AK6" s="68">
        <v>0</v>
      </c>
      <c r="AL6" s="68">
        <v>0</v>
      </c>
      <c r="AM6" s="68">
        <v>0</v>
      </c>
      <c r="AN6" s="68">
        <v>0</v>
      </c>
      <c r="AO6" s="68">
        <v>0</v>
      </c>
      <c r="AP6" s="68">
        <v>0</v>
      </c>
      <c r="AQ6" s="68">
        <v>0</v>
      </c>
      <c r="AR6" s="68">
        <v>0</v>
      </c>
      <c r="AS6" s="68">
        <v>0</v>
      </c>
      <c r="AT6" s="68">
        <v>0</v>
      </c>
      <c r="AU6" s="68">
        <v>0</v>
      </c>
      <c r="AV6" s="68">
        <v>0</v>
      </c>
      <c r="AW6" s="68">
        <v>0</v>
      </c>
      <c r="AX6" s="68">
        <v>0</v>
      </c>
      <c r="AY6" s="68">
        <v>0</v>
      </c>
      <c r="AZ6" s="68">
        <v>0</v>
      </c>
      <c r="BA6" s="68">
        <v>0</v>
      </c>
      <c r="BB6" s="68">
        <v>1.6996628171728275E-3</v>
      </c>
      <c r="BC6" s="68">
        <v>0</v>
      </c>
      <c r="BD6" s="68">
        <v>0</v>
      </c>
      <c r="BE6" s="68">
        <v>0</v>
      </c>
      <c r="BF6" s="68">
        <v>0</v>
      </c>
      <c r="BG6" s="68">
        <v>0</v>
      </c>
      <c r="BH6" s="68">
        <v>0</v>
      </c>
      <c r="BI6" s="68">
        <v>1084.5220748133161</v>
      </c>
      <c r="BJ6" s="68">
        <v>0</v>
      </c>
      <c r="BK6" s="68">
        <v>0</v>
      </c>
      <c r="BL6" s="68">
        <v>18.679617151839373</v>
      </c>
      <c r="BM6" s="68">
        <v>0</v>
      </c>
      <c r="BN6" s="68">
        <v>71.307156347784854</v>
      </c>
      <c r="BO6" s="68">
        <v>1446.6772404741243</v>
      </c>
    </row>
    <row r="7" spans="1:67">
      <c r="A7">
        <v>2000</v>
      </c>
      <c r="B7" s="62" t="s">
        <v>600</v>
      </c>
      <c r="C7" s="67" t="s">
        <v>111</v>
      </c>
      <c r="D7" s="62" t="s">
        <v>725</v>
      </c>
      <c r="E7" s="68">
        <v>22.355154456722278</v>
      </c>
      <c r="F7" s="68">
        <v>1.3774494886310076</v>
      </c>
      <c r="G7" s="68">
        <v>9.581844082127315</v>
      </c>
      <c r="H7" s="68">
        <v>233.80756692529434</v>
      </c>
      <c r="I7" s="68">
        <v>18.093194808049429</v>
      </c>
      <c r="J7" s="68">
        <v>0.48936544052357056</v>
      </c>
      <c r="K7" s="68">
        <v>1.3376660089807871E-2</v>
      </c>
      <c r="L7" s="68">
        <v>16.933893814254407</v>
      </c>
      <c r="M7" s="68">
        <v>1.331556983732491E-2</v>
      </c>
      <c r="N7" s="68">
        <v>11300.788589677304</v>
      </c>
      <c r="O7" s="68">
        <v>5779.9414022643859</v>
      </c>
      <c r="P7" s="68">
        <v>0.64822649642535735</v>
      </c>
      <c r="Q7" s="68">
        <v>2.5343326863527329</v>
      </c>
      <c r="R7" s="68">
        <v>781.4379170981349</v>
      </c>
      <c r="S7" s="68">
        <v>2207.340620771733</v>
      </c>
      <c r="T7" s="68">
        <v>1.0816621787224654</v>
      </c>
      <c r="U7" s="68">
        <v>1.4690448208830902</v>
      </c>
      <c r="V7" s="68">
        <v>5.5328227706651694</v>
      </c>
      <c r="W7" s="68">
        <v>1.5938776757707223</v>
      </c>
      <c r="X7" s="68">
        <v>8.0044105116808169</v>
      </c>
      <c r="Y7" s="68">
        <v>0.10783637031322872</v>
      </c>
      <c r="Z7" s="68">
        <v>30.667356572969695</v>
      </c>
      <c r="AA7" s="68">
        <v>0</v>
      </c>
      <c r="AB7" s="68">
        <v>165.64900030093719</v>
      </c>
      <c r="AC7" s="68">
        <v>6.7088827729685478</v>
      </c>
      <c r="AD7" s="68">
        <v>0</v>
      </c>
      <c r="AE7" s="68">
        <v>752.86042112029941</v>
      </c>
      <c r="AF7" s="68">
        <v>6.2472998406162279E-2</v>
      </c>
      <c r="AG7" s="68">
        <v>0.30144250770251502</v>
      </c>
      <c r="AH7" s="68">
        <v>0.24831837769007012</v>
      </c>
      <c r="AI7" s="68">
        <v>3.603104502061703</v>
      </c>
      <c r="AJ7" s="68">
        <v>0</v>
      </c>
      <c r="AK7" s="68">
        <v>0</v>
      </c>
      <c r="AL7" s="68">
        <v>1.9954649050953412</v>
      </c>
      <c r="AM7" s="68">
        <v>8.9409198205542674E-4</v>
      </c>
      <c r="AN7" s="68">
        <v>0</v>
      </c>
      <c r="AO7" s="68">
        <v>0</v>
      </c>
      <c r="AP7" s="68">
        <v>0</v>
      </c>
      <c r="AQ7" s="68">
        <v>0</v>
      </c>
      <c r="AR7" s="68">
        <v>0</v>
      </c>
      <c r="AS7" s="68">
        <v>0</v>
      </c>
      <c r="AT7" s="68">
        <v>0</v>
      </c>
      <c r="AU7" s="68">
        <v>0</v>
      </c>
      <c r="AV7" s="68">
        <v>0</v>
      </c>
      <c r="AW7" s="68">
        <v>4.5223661934393845E-4</v>
      </c>
      <c r="AX7" s="68">
        <v>0</v>
      </c>
      <c r="AY7" s="68">
        <v>0</v>
      </c>
      <c r="AZ7" s="68">
        <v>0</v>
      </c>
      <c r="BA7" s="68">
        <v>1.0527619458682438E-2</v>
      </c>
      <c r="BB7" s="68">
        <v>2.1945483531351496E-2</v>
      </c>
      <c r="BC7" s="68">
        <v>0</v>
      </c>
      <c r="BD7" s="68">
        <v>0</v>
      </c>
      <c r="BE7" s="68">
        <v>3.174225995792693E-4</v>
      </c>
      <c r="BF7" s="68">
        <v>0</v>
      </c>
      <c r="BG7" s="68">
        <v>0</v>
      </c>
      <c r="BH7" s="68">
        <v>0</v>
      </c>
      <c r="BI7" s="68">
        <v>0</v>
      </c>
      <c r="BJ7" s="68">
        <v>0</v>
      </c>
      <c r="BK7" s="68">
        <v>0</v>
      </c>
      <c r="BL7" s="68">
        <v>7165.0813740970161</v>
      </c>
      <c r="BM7" s="68">
        <v>155.65339373454592</v>
      </c>
      <c r="BN7" s="68">
        <v>15809.667429288407</v>
      </c>
      <c r="BO7" s="68">
        <v>44485.678702600075</v>
      </c>
    </row>
    <row r="8" spans="1:67">
      <c r="A8">
        <v>2000</v>
      </c>
      <c r="B8" s="62" t="s">
        <v>601</v>
      </c>
      <c r="C8" s="67" t="s">
        <v>667</v>
      </c>
      <c r="D8" s="62" t="s">
        <v>725</v>
      </c>
      <c r="E8" s="68">
        <v>2411.5487178925687</v>
      </c>
      <c r="F8" s="68">
        <v>0.66922900148939823</v>
      </c>
      <c r="G8" s="68">
        <v>138.07812710510885</v>
      </c>
      <c r="H8" s="68">
        <v>0.14422704931340416</v>
      </c>
      <c r="I8" s="68">
        <v>8991.4610057801583</v>
      </c>
      <c r="J8" s="68">
        <v>367.25767481788193</v>
      </c>
      <c r="K8" s="68">
        <v>0.30317438235000094</v>
      </c>
      <c r="L8" s="68">
        <v>55.379086302562136</v>
      </c>
      <c r="M8" s="68">
        <v>0.4464884191605375</v>
      </c>
      <c r="N8" s="68">
        <v>1.9543233342321307E-2</v>
      </c>
      <c r="O8" s="68">
        <v>239.43433636816982</v>
      </c>
      <c r="P8" s="68">
        <v>122.62506203376273</v>
      </c>
      <c r="Q8" s="68">
        <v>6.1341035796217103</v>
      </c>
      <c r="R8" s="68">
        <v>31.089988343371388</v>
      </c>
      <c r="S8" s="68">
        <v>16.948681801660864</v>
      </c>
      <c r="T8" s="68">
        <v>1.9871078199675976</v>
      </c>
      <c r="U8" s="68">
        <v>21.804105157451133</v>
      </c>
      <c r="V8" s="68">
        <v>2.0068755876692013</v>
      </c>
      <c r="W8" s="68">
        <v>1.4972502657917068</v>
      </c>
      <c r="X8" s="68">
        <v>10.606823961125443</v>
      </c>
      <c r="Y8" s="68">
        <v>0.31571871460290396</v>
      </c>
      <c r="Z8" s="68">
        <v>5.6301302019575399</v>
      </c>
      <c r="AA8" s="68">
        <v>0</v>
      </c>
      <c r="AB8" s="68">
        <v>1.0852979994638996</v>
      </c>
      <c r="AC8" s="68">
        <v>0</v>
      </c>
      <c r="AD8" s="68">
        <v>0</v>
      </c>
      <c r="AE8" s="68">
        <v>7.7354271581385419</v>
      </c>
      <c r="AF8" s="68">
        <v>88.450069269425796</v>
      </c>
      <c r="AG8" s="68">
        <v>426.78615349454554</v>
      </c>
      <c r="AH8" s="68">
        <v>351.57233153374079</v>
      </c>
      <c r="AI8" s="68">
        <v>5.2569577708735771E-2</v>
      </c>
      <c r="AJ8" s="68">
        <v>2.377584623977487E-2</v>
      </c>
      <c r="AK8" s="68">
        <v>3.7635165119418397</v>
      </c>
      <c r="AL8" s="68">
        <v>10.337704774767133</v>
      </c>
      <c r="AM8" s="68">
        <v>1.9824252997373412E-3</v>
      </c>
      <c r="AN8" s="68">
        <v>1870.4722965971825</v>
      </c>
      <c r="AO8" s="68">
        <v>0</v>
      </c>
      <c r="AP8" s="68">
        <v>6.4864779338669231E-3</v>
      </c>
      <c r="AQ8" s="68">
        <v>0</v>
      </c>
      <c r="AR8" s="68">
        <v>0</v>
      </c>
      <c r="AS8" s="68">
        <v>41.364687131257355</v>
      </c>
      <c r="AT8" s="68">
        <v>8.8848678789164831E-2</v>
      </c>
      <c r="AU8" s="68">
        <v>2.7445228837095281</v>
      </c>
      <c r="AV8" s="68">
        <v>0</v>
      </c>
      <c r="AW8" s="68">
        <v>0.12079353291044001</v>
      </c>
      <c r="AX8" s="68">
        <v>5.0292047077655296E-4</v>
      </c>
      <c r="AY8" s="68">
        <v>0.38032431441829551</v>
      </c>
      <c r="AZ8" s="68">
        <v>0</v>
      </c>
      <c r="BA8" s="68">
        <v>1.0749329027408605</v>
      </c>
      <c r="BB8" s="68">
        <v>36.528404445721229</v>
      </c>
      <c r="BC8" s="68">
        <v>175.44243754396271</v>
      </c>
      <c r="BD8" s="68">
        <v>2.2632600867591663</v>
      </c>
      <c r="BE8" s="68">
        <v>71.747776333605785</v>
      </c>
      <c r="BF8" s="68">
        <v>4.8464898918313448</v>
      </c>
      <c r="BG8" s="68">
        <v>0</v>
      </c>
      <c r="BH8" s="68">
        <v>5.9405904918496547E-3</v>
      </c>
      <c r="BI8" s="68">
        <v>57727.556745942449</v>
      </c>
      <c r="BJ8" s="68">
        <v>0</v>
      </c>
      <c r="BK8" s="68">
        <v>0</v>
      </c>
      <c r="BL8" s="68">
        <v>0</v>
      </c>
      <c r="BM8" s="68">
        <v>3156.1981474259005</v>
      </c>
      <c r="BN8" s="68">
        <v>3345.2391906857201</v>
      </c>
      <c r="BO8" s="68">
        <v>79751.278074796166</v>
      </c>
    </row>
    <row r="9" spans="1:67">
      <c r="A9">
        <v>2000</v>
      </c>
      <c r="B9" s="62" t="s">
        <v>602</v>
      </c>
      <c r="C9" s="67" t="s">
        <v>668</v>
      </c>
      <c r="D9" s="62" t="s">
        <v>725</v>
      </c>
      <c r="E9" s="68">
        <v>32.928343267869089</v>
      </c>
      <c r="F9" s="68">
        <v>8.0285227136787345</v>
      </c>
      <c r="G9" s="68">
        <v>3.2828533405707815E-2</v>
      </c>
      <c r="H9" s="68">
        <v>3.4498098383808662</v>
      </c>
      <c r="I9" s="68">
        <v>56.787338278698989</v>
      </c>
      <c r="J9" s="68">
        <v>4449.5728325335913</v>
      </c>
      <c r="K9" s="68">
        <v>18.089619212399846</v>
      </c>
      <c r="L9" s="68">
        <v>207.46402506134856</v>
      </c>
      <c r="M9" s="68">
        <v>22.535507275543498</v>
      </c>
      <c r="N9" s="68">
        <v>14.248464214857492</v>
      </c>
      <c r="O9" s="68">
        <v>26.108213253392385</v>
      </c>
      <c r="P9" s="68">
        <v>0.97839593596816621</v>
      </c>
      <c r="Q9" s="68">
        <v>162.54454807786016</v>
      </c>
      <c r="R9" s="68">
        <v>12.216390679844782</v>
      </c>
      <c r="S9" s="68">
        <v>19.456063834183528</v>
      </c>
      <c r="T9" s="68">
        <v>24.213152501637111</v>
      </c>
      <c r="U9" s="68">
        <v>110.00051716383308</v>
      </c>
      <c r="V9" s="68">
        <v>42.517128127031455</v>
      </c>
      <c r="W9" s="68">
        <v>27.752078502240611</v>
      </c>
      <c r="X9" s="68">
        <v>956.72158473973798</v>
      </c>
      <c r="Y9" s="68">
        <v>7.3591210154233559</v>
      </c>
      <c r="Z9" s="68">
        <v>317.35251206971992</v>
      </c>
      <c r="AA9" s="68">
        <v>5.799681900481659E-3</v>
      </c>
      <c r="AB9" s="68">
        <v>25.130741653954836</v>
      </c>
      <c r="AC9" s="68">
        <v>0</v>
      </c>
      <c r="AD9" s="68">
        <v>1.8532725393873599</v>
      </c>
      <c r="AE9" s="68">
        <v>51.188447753648546</v>
      </c>
      <c r="AF9" s="68">
        <v>25.023987778888038</v>
      </c>
      <c r="AG9" s="68">
        <v>120.74486292050672</v>
      </c>
      <c r="AH9" s="68">
        <v>99.465628465444112</v>
      </c>
      <c r="AI9" s="68">
        <v>54.597556798729087</v>
      </c>
      <c r="AJ9" s="68">
        <v>0</v>
      </c>
      <c r="AK9" s="68">
        <v>4.7716530149964492E-2</v>
      </c>
      <c r="AL9" s="68">
        <v>3.647793322057804</v>
      </c>
      <c r="AM9" s="68">
        <v>2.4234011156976187</v>
      </c>
      <c r="AN9" s="68">
        <v>155.22921410332143</v>
      </c>
      <c r="AO9" s="68">
        <v>2.5729466096506521E-2</v>
      </c>
      <c r="AP9" s="68">
        <v>0.10187398002649378</v>
      </c>
      <c r="AQ9" s="68">
        <v>0</v>
      </c>
      <c r="AR9" s="68">
        <v>0</v>
      </c>
      <c r="AS9" s="68">
        <v>0</v>
      </c>
      <c r="AT9" s="68">
        <v>0</v>
      </c>
      <c r="AU9" s="68">
        <v>0</v>
      </c>
      <c r="AV9" s="68">
        <v>0</v>
      </c>
      <c r="AW9" s="68">
        <v>1.3035404724604567</v>
      </c>
      <c r="AX9" s="68">
        <v>4.5749204191093691</v>
      </c>
      <c r="AY9" s="68">
        <v>10.193433078904192</v>
      </c>
      <c r="AZ9" s="68">
        <v>0</v>
      </c>
      <c r="BA9" s="68">
        <v>0.13715750724707215</v>
      </c>
      <c r="BB9" s="68">
        <v>40.221288196922004</v>
      </c>
      <c r="BC9" s="68">
        <v>68.257224780398076</v>
      </c>
      <c r="BD9" s="68">
        <v>19.539413533048446</v>
      </c>
      <c r="BE9" s="68">
        <v>138.70271635873883</v>
      </c>
      <c r="BF9" s="68">
        <v>40.206736804406454</v>
      </c>
      <c r="BG9" s="68">
        <v>0</v>
      </c>
      <c r="BH9" s="68">
        <v>0.30274029372660732</v>
      </c>
      <c r="BI9" s="68">
        <v>5912.4721419869811</v>
      </c>
      <c r="BJ9" s="68">
        <v>0</v>
      </c>
      <c r="BK9" s="68">
        <v>0</v>
      </c>
      <c r="BL9" s="68">
        <v>30.412723565005916</v>
      </c>
      <c r="BM9" s="68">
        <v>573.1242680539973</v>
      </c>
      <c r="BN9" s="68">
        <v>12819.64527168403</v>
      </c>
      <c r="BO9" s="68">
        <v>26718.936599675417</v>
      </c>
    </row>
    <row r="10" spans="1:67">
      <c r="A10">
        <v>2000</v>
      </c>
      <c r="B10" s="62" t="s">
        <v>603</v>
      </c>
      <c r="C10" s="67" t="s">
        <v>669</v>
      </c>
      <c r="D10" s="62" t="s">
        <v>725</v>
      </c>
      <c r="E10" s="68">
        <v>24.426277538093572</v>
      </c>
      <c r="F10" s="68">
        <v>2.1818491704322807E-3</v>
      </c>
      <c r="G10" s="68">
        <v>0.10510410043085826</v>
      </c>
      <c r="H10" s="68">
        <v>97.761062064025452</v>
      </c>
      <c r="I10" s="68">
        <v>118.16400375821645</v>
      </c>
      <c r="J10" s="68">
        <v>20.438916655994454</v>
      </c>
      <c r="K10" s="68">
        <v>519.2849681470708</v>
      </c>
      <c r="L10" s="68">
        <v>43.931134047014801</v>
      </c>
      <c r="M10" s="68">
        <v>2.1480518059574916</v>
      </c>
      <c r="N10" s="68">
        <v>10.361896089438833</v>
      </c>
      <c r="O10" s="68">
        <v>20.48672068313676</v>
      </c>
      <c r="P10" s="68">
        <v>6.4788050310752068</v>
      </c>
      <c r="Q10" s="68">
        <v>25.084660707231514</v>
      </c>
      <c r="R10" s="68">
        <v>52.009713631944031</v>
      </c>
      <c r="S10" s="68">
        <v>11.222452757063383</v>
      </c>
      <c r="T10" s="68">
        <v>51.694055241928062</v>
      </c>
      <c r="U10" s="68">
        <v>126.70561143606314</v>
      </c>
      <c r="V10" s="68">
        <v>34.239561929588497</v>
      </c>
      <c r="W10" s="68">
        <v>17.601199295306142</v>
      </c>
      <c r="X10" s="68">
        <v>59.596737085963632</v>
      </c>
      <c r="Y10" s="68">
        <v>14.531515115175738</v>
      </c>
      <c r="Z10" s="68">
        <v>821.3611995398951</v>
      </c>
      <c r="AA10" s="68">
        <v>0.14937537499651432</v>
      </c>
      <c r="AB10" s="68">
        <v>0.10614107986755107</v>
      </c>
      <c r="AC10" s="68">
        <v>0</v>
      </c>
      <c r="AD10" s="68">
        <v>0</v>
      </c>
      <c r="AE10" s="68">
        <v>953.47000907106394</v>
      </c>
      <c r="AF10" s="68">
        <v>49.127583620865352</v>
      </c>
      <c r="AG10" s="68">
        <v>237.04868314080943</v>
      </c>
      <c r="AH10" s="68">
        <v>195.27287269380079</v>
      </c>
      <c r="AI10" s="68">
        <v>2.1835124622442137E-2</v>
      </c>
      <c r="AJ10" s="68">
        <v>0</v>
      </c>
      <c r="AK10" s="68">
        <v>0</v>
      </c>
      <c r="AL10" s="68">
        <v>0.10324284414066387</v>
      </c>
      <c r="AM10" s="68">
        <v>0</v>
      </c>
      <c r="AN10" s="68">
        <v>0</v>
      </c>
      <c r="AO10" s="68">
        <v>0</v>
      </c>
      <c r="AP10" s="68">
        <v>0.22114629431150284</v>
      </c>
      <c r="AQ10" s="68">
        <v>29.74935741524375</v>
      </c>
      <c r="AR10" s="68">
        <v>0</v>
      </c>
      <c r="AS10" s="68">
        <v>0</v>
      </c>
      <c r="AT10" s="68">
        <v>0</v>
      </c>
      <c r="AU10" s="68">
        <v>0</v>
      </c>
      <c r="AV10" s="68">
        <v>0</v>
      </c>
      <c r="AW10" s="68">
        <v>6.6430777526761103E-2</v>
      </c>
      <c r="AX10" s="68">
        <v>2.4840296798280806E-4</v>
      </c>
      <c r="AY10" s="68">
        <v>0</v>
      </c>
      <c r="AZ10" s="68">
        <v>0</v>
      </c>
      <c r="BA10" s="68">
        <v>0.66892662786480583</v>
      </c>
      <c r="BB10" s="68">
        <v>2.8980253508882665</v>
      </c>
      <c r="BC10" s="68">
        <v>1.2392726169692763E-2</v>
      </c>
      <c r="BD10" s="68">
        <v>1.6503311539358744E-3</v>
      </c>
      <c r="BE10" s="68">
        <v>6.3315482669661374E-2</v>
      </c>
      <c r="BF10" s="68">
        <v>7.2948150802592027</v>
      </c>
      <c r="BG10" s="68">
        <v>0</v>
      </c>
      <c r="BH10" s="68">
        <v>0</v>
      </c>
      <c r="BI10" s="68">
        <v>289.40898250987851</v>
      </c>
      <c r="BJ10" s="68">
        <v>0</v>
      </c>
      <c r="BK10" s="68">
        <v>0</v>
      </c>
      <c r="BL10" s="68">
        <v>5.606415554353033</v>
      </c>
      <c r="BM10" s="68">
        <v>105.85220544536068</v>
      </c>
      <c r="BN10" s="68">
        <v>366.30419323100921</v>
      </c>
      <c r="BO10" s="68">
        <v>4321.08367668961</v>
      </c>
    </row>
    <row r="11" spans="1:67">
      <c r="A11">
        <v>2000</v>
      </c>
      <c r="B11" s="62" t="s">
        <v>604</v>
      </c>
      <c r="C11" s="67" t="s">
        <v>670</v>
      </c>
      <c r="D11" s="62" t="s">
        <v>725</v>
      </c>
      <c r="E11" s="68">
        <v>57.357389624540886</v>
      </c>
      <c r="F11" s="68">
        <v>2.3296613846507936</v>
      </c>
      <c r="G11" s="68">
        <v>0.48366856918614382</v>
      </c>
      <c r="H11" s="68">
        <v>3.0417528168142063</v>
      </c>
      <c r="I11" s="68">
        <v>439.99051431786188</v>
      </c>
      <c r="J11" s="68">
        <v>163.39064103743965</v>
      </c>
      <c r="K11" s="68">
        <v>5.3263446521253766</v>
      </c>
      <c r="L11" s="68">
        <v>2126.6135714852398</v>
      </c>
      <c r="M11" s="68">
        <v>454.62146394315386</v>
      </c>
      <c r="N11" s="68">
        <v>6.7617176440540687</v>
      </c>
      <c r="O11" s="68">
        <v>237.15683364656815</v>
      </c>
      <c r="P11" s="68">
        <v>58.564665215354253</v>
      </c>
      <c r="Q11" s="68">
        <v>123.204723250973</v>
      </c>
      <c r="R11" s="68">
        <v>203.23164667914287</v>
      </c>
      <c r="S11" s="68">
        <v>5.7705948358723598</v>
      </c>
      <c r="T11" s="68">
        <v>65.844996097296445</v>
      </c>
      <c r="U11" s="68">
        <v>409.24189862034018</v>
      </c>
      <c r="V11" s="68">
        <v>92.03973736600571</v>
      </c>
      <c r="W11" s="68">
        <v>37.443132884433524</v>
      </c>
      <c r="X11" s="68">
        <v>178.2827090403367</v>
      </c>
      <c r="Y11" s="68">
        <v>4.4111609669683993</v>
      </c>
      <c r="Z11" s="68">
        <v>163.40408687421467</v>
      </c>
      <c r="AA11" s="68">
        <v>2.7091536384404149</v>
      </c>
      <c r="AB11" s="68">
        <v>8.3197241256937193</v>
      </c>
      <c r="AC11" s="68">
        <v>4.5988946543075109</v>
      </c>
      <c r="AD11" s="68">
        <v>0.33067284024812316</v>
      </c>
      <c r="AE11" s="68">
        <v>54.269117612672773</v>
      </c>
      <c r="AF11" s="68">
        <v>85.895309044195912</v>
      </c>
      <c r="AG11" s="68">
        <v>414.45901459423021</v>
      </c>
      <c r="AH11" s="68">
        <v>341.41764181656475</v>
      </c>
      <c r="AI11" s="68">
        <v>25.377240463418886</v>
      </c>
      <c r="AJ11" s="68">
        <v>0</v>
      </c>
      <c r="AK11" s="68">
        <v>0.69899133519100831</v>
      </c>
      <c r="AL11" s="68">
        <v>11.846253621215487</v>
      </c>
      <c r="AM11" s="68">
        <v>1.3559195386410343</v>
      </c>
      <c r="AN11" s="68">
        <v>95.835737170966055</v>
      </c>
      <c r="AO11" s="68">
        <v>17.091323619811941</v>
      </c>
      <c r="AP11" s="68">
        <v>0.86384200776471942</v>
      </c>
      <c r="AQ11" s="68">
        <v>1.133778922915164</v>
      </c>
      <c r="AR11" s="68">
        <v>5.3274857268345202E-2</v>
      </c>
      <c r="AS11" s="68">
        <v>112.1842384028587</v>
      </c>
      <c r="AT11" s="68">
        <v>0.28075093822122221</v>
      </c>
      <c r="AU11" s="68">
        <v>8.9641586166521723</v>
      </c>
      <c r="AV11" s="68">
        <v>0</v>
      </c>
      <c r="AW11" s="68">
        <v>56.773496775734628</v>
      </c>
      <c r="AX11" s="68">
        <v>2.1055414879760828</v>
      </c>
      <c r="AY11" s="68">
        <v>32.63534802248374</v>
      </c>
      <c r="AZ11" s="68">
        <v>0</v>
      </c>
      <c r="BA11" s="68">
        <v>1.7097337680689304</v>
      </c>
      <c r="BB11" s="68">
        <v>78.406772137307954</v>
      </c>
      <c r="BC11" s="68">
        <v>267.31298137963489</v>
      </c>
      <c r="BD11" s="68">
        <v>42.38332309089558</v>
      </c>
      <c r="BE11" s="68">
        <v>54.84227975414958</v>
      </c>
      <c r="BF11" s="68">
        <v>36.382833298385272</v>
      </c>
      <c r="BG11" s="68">
        <v>0</v>
      </c>
      <c r="BH11" s="68">
        <v>1.8341443168073688</v>
      </c>
      <c r="BI11" s="68">
        <v>1438.9873149083521</v>
      </c>
      <c r="BJ11" s="68">
        <v>0</v>
      </c>
      <c r="BK11" s="68">
        <v>0</v>
      </c>
      <c r="BL11" s="68">
        <v>0</v>
      </c>
      <c r="BM11" s="68">
        <v>351.57261712778461</v>
      </c>
      <c r="BN11" s="68">
        <v>893.95395844243205</v>
      </c>
      <c r="BO11" s="68">
        <v>9285.0982932838542</v>
      </c>
    </row>
    <row r="12" spans="1:67">
      <c r="A12">
        <v>2000</v>
      </c>
      <c r="B12" s="62" t="s">
        <v>605</v>
      </c>
      <c r="C12" s="67" t="s">
        <v>671</v>
      </c>
      <c r="D12" s="62" t="s">
        <v>725</v>
      </c>
      <c r="E12" s="68">
        <v>0.27193173287941885</v>
      </c>
      <c r="F12" s="68">
        <v>3.0671657987404788E-4</v>
      </c>
      <c r="G12" s="68">
        <v>3.500097150422155E-3</v>
      </c>
      <c r="H12" s="68">
        <v>2.2339119191307852</v>
      </c>
      <c r="I12" s="68">
        <v>28.720601461652684</v>
      </c>
      <c r="J12" s="68">
        <v>49.182997686658595</v>
      </c>
      <c r="K12" s="68">
        <v>2.5675947335352514</v>
      </c>
      <c r="L12" s="68">
        <v>10.810609767753645</v>
      </c>
      <c r="M12" s="68">
        <v>92.694308232979083</v>
      </c>
      <c r="N12" s="68">
        <v>0.39738037323683129</v>
      </c>
      <c r="O12" s="68">
        <v>23.059684505409926</v>
      </c>
      <c r="P12" s="68">
        <v>13.304959206465925</v>
      </c>
      <c r="Q12" s="68">
        <v>16.476740384511523</v>
      </c>
      <c r="R12" s="68">
        <v>6.7023951190097337</v>
      </c>
      <c r="S12" s="68">
        <v>1.9100458845418178</v>
      </c>
      <c r="T12" s="68">
        <v>14.341778242957275</v>
      </c>
      <c r="U12" s="68">
        <v>98.306783347698627</v>
      </c>
      <c r="V12" s="68">
        <v>32.725812321164121</v>
      </c>
      <c r="W12" s="68">
        <v>8.6367207107368049</v>
      </c>
      <c r="X12" s="68">
        <v>20.487784798905587</v>
      </c>
      <c r="Y12" s="68">
        <v>2.0932280595010599</v>
      </c>
      <c r="Z12" s="68">
        <v>33.419519301404748</v>
      </c>
      <c r="AA12" s="68">
        <v>3.6207029066845755</v>
      </c>
      <c r="AB12" s="68">
        <v>1.6925130517745175</v>
      </c>
      <c r="AC12" s="68">
        <v>0</v>
      </c>
      <c r="AD12" s="68">
        <v>0.31783948898504749</v>
      </c>
      <c r="AE12" s="68">
        <v>47.792433409361806</v>
      </c>
      <c r="AF12" s="68">
        <v>11.106003901399829</v>
      </c>
      <c r="AG12" s="68">
        <v>53.58829817685929</v>
      </c>
      <c r="AH12" s="68">
        <v>44.144269392761643</v>
      </c>
      <c r="AI12" s="68">
        <v>28.757000298330183</v>
      </c>
      <c r="AJ12" s="68">
        <v>0</v>
      </c>
      <c r="AK12" s="68">
        <v>1.5870520641645134</v>
      </c>
      <c r="AL12" s="68">
        <v>19.490642650717518</v>
      </c>
      <c r="AM12" s="68">
        <v>3.0251784870494847</v>
      </c>
      <c r="AN12" s="68">
        <v>12.673988041855027</v>
      </c>
      <c r="AO12" s="68">
        <v>14.346165515357008</v>
      </c>
      <c r="AP12" s="68">
        <v>1.354188976599594</v>
      </c>
      <c r="AQ12" s="68">
        <v>2.1076187391582724</v>
      </c>
      <c r="AR12" s="68">
        <v>1.6960289560337991</v>
      </c>
      <c r="AS12" s="68">
        <v>232.75995242291262</v>
      </c>
      <c r="AT12" s="68">
        <v>0.36804863846790153</v>
      </c>
      <c r="AU12" s="68">
        <v>11.371593791055314</v>
      </c>
      <c r="AV12" s="68">
        <v>0</v>
      </c>
      <c r="AW12" s="68">
        <v>41.632650530159829</v>
      </c>
      <c r="AX12" s="68">
        <v>21.547965680439152</v>
      </c>
      <c r="AY12" s="68">
        <v>38.452828848638397</v>
      </c>
      <c r="AZ12" s="68">
        <v>0</v>
      </c>
      <c r="BA12" s="68">
        <v>3.3462105025628639</v>
      </c>
      <c r="BB12" s="68">
        <v>666.05105703297068</v>
      </c>
      <c r="BC12" s="68">
        <v>78.03895808211044</v>
      </c>
      <c r="BD12" s="68">
        <v>81.139097642557203</v>
      </c>
      <c r="BE12" s="68">
        <v>55.304601648795312</v>
      </c>
      <c r="BF12" s="68">
        <v>102.60661571068327</v>
      </c>
      <c r="BG12" s="68">
        <v>0</v>
      </c>
      <c r="BH12" s="68">
        <v>0.19657935654913106</v>
      </c>
      <c r="BI12" s="68">
        <v>647.85617799238651</v>
      </c>
      <c r="BJ12" s="68">
        <v>0</v>
      </c>
      <c r="BK12" s="68">
        <v>139.54523892750254</v>
      </c>
      <c r="BL12" s="68">
        <v>8.6672630856721913E-3</v>
      </c>
      <c r="BM12" s="68">
        <v>70.985220736565282</v>
      </c>
      <c r="BN12" s="68">
        <v>360.53208901036078</v>
      </c>
      <c r="BO12" s="68">
        <v>3257.3920724787595</v>
      </c>
    </row>
    <row r="13" spans="1:67">
      <c r="A13">
        <v>2000</v>
      </c>
      <c r="B13" s="62" t="s">
        <v>606</v>
      </c>
      <c r="C13" s="67" t="s">
        <v>672</v>
      </c>
      <c r="D13" s="62" t="s">
        <v>725</v>
      </c>
      <c r="E13" s="68">
        <v>155.89562803353817</v>
      </c>
      <c r="F13" s="68">
        <v>3.3695494050172856</v>
      </c>
      <c r="G13" s="68">
        <v>70.666716060249385</v>
      </c>
      <c r="H13" s="68">
        <v>269.46164113417944</v>
      </c>
      <c r="I13" s="68">
        <v>315.28841183144391</v>
      </c>
      <c r="J13" s="68">
        <v>59.431118280127095</v>
      </c>
      <c r="K13" s="68">
        <v>38.310502379439114</v>
      </c>
      <c r="L13" s="68">
        <v>68.086432019923492</v>
      </c>
      <c r="M13" s="68">
        <v>11.299656163206087</v>
      </c>
      <c r="N13" s="68">
        <v>2921.4908831229677</v>
      </c>
      <c r="O13" s="68">
        <v>216.9531444228723</v>
      </c>
      <c r="P13" s="68">
        <v>13.354817512949992</v>
      </c>
      <c r="Q13" s="68">
        <v>34.813152939357437</v>
      </c>
      <c r="R13" s="68">
        <v>285.52903917812239</v>
      </c>
      <c r="S13" s="68">
        <v>114.26448676747165</v>
      </c>
      <c r="T13" s="68">
        <v>46.17388741953814</v>
      </c>
      <c r="U13" s="68">
        <v>31.52651261564791</v>
      </c>
      <c r="V13" s="68">
        <v>19.919124456351568</v>
      </c>
      <c r="W13" s="68">
        <v>12.556603814786966</v>
      </c>
      <c r="X13" s="68">
        <v>27.119770238251451</v>
      </c>
      <c r="Y13" s="68">
        <v>2.3335410171897109</v>
      </c>
      <c r="Z13" s="68">
        <v>41.84715378627034</v>
      </c>
      <c r="AA13" s="68">
        <v>14.817083041564345</v>
      </c>
      <c r="AB13" s="68">
        <v>713.07406402321305</v>
      </c>
      <c r="AC13" s="68">
        <v>22.400261112030748</v>
      </c>
      <c r="AD13" s="68">
        <v>4.6522108922002072</v>
      </c>
      <c r="AE13" s="68">
        <v>568.77716674990688</v>
      </c>
      <c r="AF13" s="68">
        <v>26.56693172948982</v>
      </c>
      <c r="AG13" s="68">
        <v>128.18982163194812</v>
      </c>
      <c r="AH13" s="68">
        <v>105.59853945827311</v>
      </c>
      <c r="AI13" s="68">
        <v>4886.9314892179418</v>
      </c>
      <c r="AJ13" s="68">
        <v>19.264510112486814</v>
      </c>
      <c r="AK13" s="68">
        <v>617.86970529006032</v>
      </c>
      <c r="AL13" s="68">
        <v>24.165672812450428</v>
      </c>
      <c r="AM13" s="68">
        <v>36.512979015153711</v>
      </c>
      <c r="AN13" s="68">
        <v>128.46573255297858</v>
      </c>
      <c r="AO13" s="68">
        <v>6.2102570395184742</v>
      </c>
      <c r="AP13" s="68">
        <v>2.5928579169906283</v>
      </c>
      <c r="AQ13" s="68">
        <v>51.696638264166886</v>
      </c>
      <c r="AR13" s="68">
        <v>0.25938173610041676</v>
      </c>
      <c r="AS13" s="68">
        <v>3.1975684964291702</v>
      </c>
      <c r="AT13" s="68">
        <v>0</v>
      </c>
      <c r="AU13" s="68">
        <v>1.5281321411585793</v>
      </c>
      <c r="AV13" s="68">
        <v>0</v>
      </c>
      <c r="AW13" s="68">
        <v>48.979744553321666</v>
      </c>
      <c r="AX13" s="68">
        <v>3.7863149575980577</v>
      </c>
      <c r="AY13" s="68">
        <v>9.7345601134481736</v>
      </c>
      <c r="AZ13" s="68">
        <v>0</v>
      </c>
      <c r="BA13" s="68">
        <v>3.3570774930423783</v>
      </c>
      <c r="BB13" s="68">
        <v>403.02070223092005</v>
      </c>
      <c r="BC13" s="68">
        <v>352.98933814917825</v>
      </c>
      <c r="BD13" s="68">
        <v>19.593164097881612</v>
      </c>
      <c r="BE13" s="68">
        <v>59.834659137047375</v>
      </c>
      <c r="BF13" s="68">
        <v>86.634895277237476</v>
      </c>
      <c r="BG13" s="68">
        <v>0</v>
      </c>
      <c r="BH13" s="68">
        <v>1.531897602889519</v>
      </c>
      <c r="BI13" s="68">
        <v>4946.1672761687896</v>
      </c>
      <c r="BJ13" s="68">
        <v>0</v>
      </c>
      <c r="BK13" s="68">
        <v>0</v>
      </c>
      <c r="BL13" s="68">
        <v>0</v>
      </c>
      <c r="BM13" s="68">
        <v>1141.0006759786124</v>
      </c>
      <c r="BN13" s="68">
        <v>1023.2102648209985</v>
      </c>
      <c r="BO13" s="68">
        <v>20222.303346413955</v>
      </c>
    </row>
    <row r="14" spans="1:67">
      <c r="A14">
        <v>2000</v>
      </c>
      <c r="B14" s="62" t="s">
        <v>607</v>
      </c>
      <c r="C14" s="67" t="s">
        <v>673</v>
      </c>
      <c r="D14" s="62" t="s">
        <v>725</v>
      </c>
      <c r="E14" s="68">
        <v>1031.807467800822</v>
      </c>
      <c r="F14" s="68">
        <v>12.325911521469967</v>
      </c>
      <c r="G14" s="68">
        <v>7.8651197245907225</v>
      </c>
      <c r="H14" s="68">
        <v>1130.7930284455879</v>
      </c>
      <c r="I14" s="68">
        <v>745.21645283315922</v>
      </c>
      <c r="J14" s="68">
        <v>786.34516490423778</v>
      </c>
      <c r="K14" s="68">
        <v>73.785957104216664</v>
      </c>
      <c r="L14" s="68">
        <v>279.66478322160452</v>
      </c>
      <c r="M14" s="68">
        <v>108.62065188575902</v>
      </c>
      <c r="N14" s="68">
        <v>180.10464090953693</v>
      </c>
      <c r="O14" s="68">
        <v>7940.48132435765</v>
      </c>
      <c r="P14" s="68">
        <v>761.95585182691741</v>
      </c>
      <c r="Q14" s="68">
        <v>2878.3880796105154</v>
      </c>
      <c r="R14" s="68">
        <v>453.08626804464376</v>
      </c>
      <c r="S14" s="68">
        <v>331.37460134557398</v>
      </c>
      <c r="T14" s="68">
        <v>172.73274209877439</v>
      </c>
      <c r="U14" s="68">
        <v>373.67703843061634</v>
      </c>
      <c r="V14" s="68">
        <v>185.70139025476493</v>
      </c>
      <c r="W14" s="68">
        <v>77.966642526156519</v>
      </c>
      <c r="X14" s="68">
        <v>478.9297283064937</v>
      </c>
      <c r="Y14" s="68">
        <v>11.044102628457093</v>
      </c>
      <c r="Z14" s="68">
        <v>382.45792956100001</v>
      </c>
      <c r="AA14" s="68">
        <v>8.7358921470271671</v>
      </c>
      <c r="AB14" s="68">
        <v>1481.704510674447</v>
      </c>
      <c r="AC14" s="68">
        <v>190.84930418359673</v>
      </c>
      <c r="AD14" s="68">
        <v>3.3006792835764696</v>
      </c>
      <c r="AE14" s="68">
        <v>791.47796913090406</v>
      </c>
      <c r="AF14" s="68">
        <v>36.401727179689836</v>
      </c>
      <c r="AG14" s="68">
        <v>175.64432964155816</v>
      </c>
      <c r="AH14" s="68">
        <v>144.68999518175031</v>
      </c>
      <c r="AI14" s="68">
        <v>148.38849965128358</v>
      </c>
      <c r="AJ14" s="68">
        <v>0</v>
      </c>
      <c r="AK14" s="68">
        <v>0.11144778448764817</v>
      </c>
      <c r="AL14" s="68">
        <v>29.890221473391311</v>
      </c>
      <c r="AM14" s="68">
        <v>0.51504907942234002</v>
      </c>
      <c r="AN14" s="68">
        <v>256.18685052757007</v>
      </c>
      <c r="AO14" s="68">
        <v>15.193340161984352</v>
      </c>
      <c r="AP14" s="68">
        <v>32.557173637895772</v>
      </c>
      <c r="AQ14" s="68">
        <v>21.662977725702749</v>
      </c>
      <c r="AR14" s="68">
        <v>8.7029802140054485E-2</v>
      </c>
      <c r="AS14" s="68">
        <v>36.252137218060298</v>
      </c>
      <c r="AT14" s="68">
        <v>7.6364282400253239E-2</v>
      </c>
      <c r="AU14" s="68">
        <v>2.3594859255715277</v>
      </c>
      <c r="AV14" s="68">
        <v>0</v>
      </c>
      <c r="AW14" s="68">
        <v>3.3288449033699568</v>
      </c>
      <c r="AX14" s="68">
        <v>14.4702448877325</v>
      </c>
      <c r="AY14" s="68">
        <v>11.848270945079697</v>
      </c>
      <c r="AZ14" s="68">
        <v>0</v>
      </c>
      <c r="BA14" s="68">
        <v>18.09263227534634</v>
      </c>
      <c r="BB14" s="68">
        <v>226.75966257102556</v>
      </c>
      <c r="BC14" s="68">
        <v>84.638023116786613</v>
      </c>
      <c r="BD14" s="68">
        <v>35.15601894282711</v>
      </c>
      <c r="BE14" s="68">
        <v>99.268832445574063</v>
      </c>
      <c r="BF14" s="68">
        <v>222.59409252839532</v>
      </c>
      <c r="BG14" s="68">
        <v>0</v>
      </c>
      <c r="BH14" s="68">
        <v>9.2417217720678554E-2</v>
      </c>
      <c r="BI14" s="68">
        <v>6903.4816206173491</v>
      </c>
      <c r="BJ14" s="68">
        <v>0</v>
      </c>
      <c r="BK14" s="68">
        <v>0</v>
      </c>
      <c r="BL14" s="68">
        <v>3.4514875505032578</v>
      </c>
      <c r="BM14" s="68">
        <v>1875.2104236391849</v>
      </c>
      <c r="BN14" s="68">
        <v>3446.2099089180188</v>
      </c>
      <c r="BO14" s="68">
        <v>34725.012342593924</v>
      </c>
    </row>
    <row r="15" spans="1:67">
      <c r="A15">
        <v>2000</v>
      </c>
      <c r="B15" s="62" t="s">
        <v>608</v>
      </c>
      <c r="C15" s="67" t="s">
        <v>674</v>
      </c>
      <c r="D15" s="62" t="s">
        <v>725</v>
      </c>
      <c r="E15" s="68">
        <v>83.349847878573357</v>
      </c>
      <c r="F15" s="68">
        <v>8.0537196761997087</v>
      </c>
      <c r="G15" s="68">
        <v>3.961965661674915</v>
      </c>
      <c r="H15" s="68">
        <v>0.11172420053673601</v>
      </c>
      <c r="I15" s="68">
        <v>108.24119624222695</v>
      </c>
      <c r="J15" s="68">
        <v>3.6828859558316562</v>
      </c>
      <c r="K15" s="68">
        <v>0.57455415908879437</v>
      </c>
      <c r="L15" s="68">
        <v>19.504955992767094</v>
      </c>
      <c r="M15" s="68">
        <v>4.1676639620207228</v>
      </c>
      <c r="N15" s="68">
        <v>0.62449227294142484</v>
      </c>
      <c r="O15" s="68">
        <v>19.581058215175471</v>
      </c>
      <c r="P15" s="68">
        <v>788.99010049430581</v>
      </c>
      <c r="Q15" s="68">
        <v>1.8168307277485727</v>
      </c>
      <c r="R15" s="68">
        <v>0.94890861678517269</v>
      </c>
      <c r="S15" s="68">
        <v>0.59337902169356482</v>
      </c>
      <c r="T15" s="68">
        <v>0.51473381707386279</v>
      </c>
      <c r="U15" s="68">
        <v>329.82248481307698</v>
      </c>
      <c r="V15" s="68">
        <v>0.30291772324216582</v>
      </c>
      <c r="W15" s="68">
        <v>11.584032276508498</v>
      </c>
      <c r="X15" s="68">
        <v>4.6885479024980263</v>
      </c>
      <c r="Y15" s="68">
        <v>0.14822496953921349</v>
      </c>
      <c r="Z15" s="68">
        <v>12.862756194834855</v>
      </c>
      <c r="AA15" s="68">
        <v>0</v>
      </c>
      <c r="AB15" s="68">
        <v>3.1209009368233551E-2</v>
      </c>
      <c r="AC15" s="68">
        <v>0</v>
      </c>
      <c r="AD15" s="68">
        <v>0</v>
      </c>
      <c r="AE15" s="68">
        <v>0.15943092084828786</v>
      </c>
      <c r="AF15" s="68">
        <v>0.42844790579380948</v>
      </c>
      <c r="AG15" s="68">
        <v>2.067331718300196</v>
      </c>
      <c r="AH15" s="68">
        <v>1.7029995615022766</v>
      </c>
      <c r="AI15" s="68">
        <v>0</v>
      </c>
      <c r="AJ15" s="68">
        <v>0</v>
      </c>
      <c r="AK15" s="68">
        <v>0</v>
      </c>
      <c r="AL15" s="68">
        <v>0</v>
      </c>
      <c r="AM15" s="68">
        <v>5.4170866861641045E-3</v>
      </c>
      <c r="AN15" s="68">
        <v>0.26004340339065257</v>
      </c>
      <c r="AO15" s="68">
        <v>0</v>
      </c>
      <c r="AP15" s="68">
        <v>0</v>
      </c>
      <c r="AQ15" s="68">
        <v>0</v>
      </c>
      <c r="AR15" s="68">
        <v>0</v>
      </c>
      <c r="AS15" s="68">
        <v>0</v>
      </c>
      <c r="AT15" s="68">
        <v>0</v>
      </c>
      <c r="AU15" s="68">
        <v>0</v>
      </c>
      <c r="AV15" s="68">
        <v>0</v>
      </c>
      <c r="AW15" s="68">
        <v>0.92313395267051235</v>
      </c>
      <c r="AX15" s="68">
        <v>1.5992213295498391E-3</v>
      </c>
      <c r="AY15" s="68">
        <v>0.4494356701647873</v>
      </c>
      <c r="AZ15" s="68">
        <v>0</v>
      </c>
      <c r="BA15" s="68">
        <v>6.6209261146325282</v>
      </c>
      <c r="BB15" s="68">
        <v>7.9912336761610998</v>
      </c>
      <c r="BC15" s="68">
        <v>838.18557820714022</v>
      </c>
      <c r="BD15" s="68">
        <v>0.94517116988083105</v>
      </c>
      <c r="BE15" s="68">
        <v>787.0030647771066</v>
      </c>
      <c r="BF15" s="68">
        <v>8.5821848598502726</v>
      </c>
      <c r="BG15" s="68">
        <v>0</v>
      </c>
      <c r="BH15" s="68">
        <v>1.7930820816994268</v>
      </c>
      <c r="BI15" s="68">
        <v>6485.0952326460383</v>
      </c>
      <c r="BJ15" s="68">
        <v>0</v>
      </c>
      <c r="BK15" s="68">
        <v>0</v>
      </c>
      <c r="BL15" s="68">
        <v>0</v>
      </c>
      <c r="BM15" s="68">
        <v>593.15642825564157</v>
      </c>
      <c r="BN15" s="68">
        <v>738.91042274327594</v>
      </c>
      <c r="BO15" s="68">
        <v>10878.439353755823</v>
      </c>
    </row>
    <row r="16" spans="1:67">
      <c r="A16">
        <v>2000</v>
      </c>
      <c r="B16" s="62" t="s">
        <v>609</v>
      </c>
      <c r="C16" s="67" t="s">
        <v>675</v>
      </c>
      <c r="D16" s="62" t="s">
        <v>725</v>
      </c>
      <c r="E16" s="68">
        <v>77.014146566047955</v>
      </c>
      <c r="F16" s="68">
        <v>13.466475235797152</v>
      </c>
      <c r="G16" s="68">
        <v>1.2203992543267643</v>
      </c>
      <c r="H16" s="68">
        <v>12.374223103890129</v>
      </c>
      <c r="I16" s="68">
        <v>980.59977096183172</v>
      </c>
      <c r="J16" s="68">
        <v>298.97171674060178</v>
      </c>
      <c r="K16" s="68">
        <v>38.271372852841822</v>
      </c>
      <c r="L16" s="68">
        <v>80.887862516597252</v>
      </c>
      <c r="M16" s="68">
        <v>62.422164908167169</v>
      </c>
      <c r="N16" s="68">
        <v>9.4439759313379881</v>
      </c>
      <c r="O16" s="68">
        <v>204.88972702140197</v>
      </c>
      <c r="P16" s="68">
        <v>38.370408751584641</v>
      </c>
      <c r="Q16" s="68">
        <v>373.48806640069608</v>
      </c>
      <c r="R16" s="68">
        <v>35.403830704756132</v>
      </c>
      <c r="S16" s="68">
        <v>17.510025985471774</v>
      </c>
      <c r="T16" s="68">
        <v>141.95071445982822</v>
      </c>
      <c r="U16" s="68">
        <v>828.3876250634421</v>
      </c>
      <c r="V16" s="68">
        <v>368.41780400976489</v>
      </c>
      <c r="W16" s="68">
        <v>135.38208738559649</v>
      </c>
      <c r="X16" s="68">
        <v>2432.4395281992711</v>
      </c>
      <c r="Y16" s="68">
        <v>27.451206655612058</v>
      </c>
      <c r="Z16" s="68">
        <v>439.05663462869774</v>
      </c>
      <c r="AA16" s="68">
        <v>0.93549040868493505</v>
      </c>
      <c r="AB16" s="68">
        <v>5.514449236599031</v>
      </c>
      <c r="AC16" s="68">
        <v>0</v>
      </c>
      <c r="AD16" s="68">
        <v>1.4959572707268574</v>
      </c>
      <c r="AE16" s="68">
        <v>875.47379676819867</v>
      </c>
      <c r="AF16" s="68">
        <v>105.82587529425666</v>
      </c>
      <c r="AG16" s="68">
        <v>510.62727966275634</v>
      </c>
      <c r="AH16" s="68">
        <v>420.637881022682</v>
      </c>
      <c r="AI16" s="68">
        <v>234.25198786368094</v>
      </c>
      <c r="AJ16" s="68">
        <v>0</v>
      </c>
      <c r="AK16" s="68">
        <v>1.6173006682930933E-3</v>
      </c>
      <c r="AL16" s="68">
        <v>51.668025714222772</v>
      </c>
      <c r="AM16" s="68">
        <v>3.4693389486838005E-2</v>
      </c>
      <c r="AN16" s="68">
        <v>80.234357381697208</v>
      </c>
      <c r="AO16" s="68">
        <v>3.5499536468663169E-2</v>
      </c>
      <c r="AP16" s="68">
        <v>0.15463124034658687</v>
      </c>
      <c r="AQ16" s="68">
        <v>0</v>
      </c>
      <c r="AR16" s="68">
        <v>0</v>
      </c>
      <c r="AS16" s="68">
        <v>3.5661518269029373</v>
      </c>
      <c r="AT16" s="68">
        <v>0</v>
      </c>
      <c r="AU16" s="68">
        <v>0</v>
      </c>
      <c r="AV16" s="68">
        <v>0</v>
      </c>
      <c r="AW16" s="68">
        <v>0.14595503448697431</v>
      </c>
      <c r="AX16" s="68">
        <v>0.2322465425796231</v>
      </c>
      <c r="AY16" s="68">
        <v>0.2342374430603906</v>
      </c>
      <c r="AZ16" s="68">
        <v>0</v>
      </c>
      <c r="BA16" s="68">
        <v>1.0484976492700282</v>
      </c>
      <c r="BB16" s="68">
        <v>65.881743534170369</v>
      </c>
      <c r="BC16" s="68">
        <v>36.143326281577217</v>
      </c>
      <c r="BD16" s="68">
        <v>4.5702283322224178</v>
      </c>
      <c r="BE16" s="68">
        <v>54.539447280862312</v>
      </c>
      <c r="BF16" s="68">
        <v>16.2516193382572</v>
      </c>
      <c r="BG16" s="68">
        <v>0</v>
      </c>
      <c r="BH16" s="68">
        <v>5.8118482712591533E-2</v>
      </c>
      <c r="BI16" s="68">
        <v>471.18563016834833</v>
      </c>
      <c r="BJ16" s="68">
        <v>0</v>
      </c>
      <c r="BK16" s="68">
        <v>0</v>
      </c>
      <c r="BL16" s="68">
        <v>0.32215506074605071</v>
      </c>
      <c r="BM16" s="68">
        <v>651.63824655025257</v>
      </c>
      <c r="BN16" s="68">
        <v>3650.0251159335398</v>
      </c>
      <c r="BO16" s="68">
        <v>13860.154028887029</v>
      </c>
    </row>
    <row r="17" spans="1:67">
      <c r="A17">
        <v>2000</v>
      </c>
      <c r="B17" s="62" t="s">
        <v>610</v>
      </c>
      <c r="C17" s="67" t="s">
        <v>676</v>
      </c>
      <c r="D17" s="62" t="s">
        <v>725</v>
      </c>
      <c r="E17" s="68">
        <v>0.37605705293967917</v>
      </c>
      <c r="F17" s="68">
        <v>3.6999921540716717E-3</v>
      </c>
      <c r="G17" s="68">
        <v>3.6395311918303528</v>
      </c>
      <c r="H17" s="68">
        <v>175.33186020036763</v>
      </c>
      <c r="I17" s="68">
        <v>793.56042703011406</v>
      </c>
      <c r="J17" s="68">
        <v>13.678123488527431</v>
      </c>
      <c r="K17" s="68">
        <v>16.84123448338439</v>
      </c>
      <c r="L17" s="68">
        <v>1.2430668858206808</v>
      </c>
      <c r="M17" s="68">
        <v>2.8290228809834814</v>
      </c>
      <c r="N17" s="68">
        <v>4.8745382672807427</v>
      </c>
      <c r="O17" s="68">
        <v>20.010488329808499</v>
      </c>
      <c r="P17" s="68">
        <v>26.099346508143451</v>
      </c>
      <c r="Q17" s="68">
        <v>30.238996187075649</v>
      </c>
      <c r="R17" s="68">
        <v>1092.8288537351953</v>
      </c>
      <c r="S17" s="68">
        <v>12.004832925349131</v>
      </c>
      <c r="T17" s="68">
        <v>110.26549201952973</v>
      </c>
      <c r="U17" s="68">
        <v>148.52268554503843</v>
      </c>
      <c r="V17" s="68">
        <v>148.12898185555886</v>
      </c>
      <c r="W17" s="68">
        <v>35.226527209234909</v>
      </c>
      <c r="X17" s="68">
        <v>331.14608521844116</v>
      </c>
      <c r="Y17" s="68">
        <v>8.0060250188554409</v>
      </c>
      <c r="Z17" s="68">
        <v>120.12837824365361</v>
      </c>
      <c r="AA17" s="68">
        <v>6.8957178365600882</v>
      </c>
      <c r="AB17" s="68">
        <v>1.1136705592759266</v>
      </c>
      <c r="AC17" s="68">
        <v>0</v>
      </c>
      <c r="AD17" s="68">
        <v>0</v>
      </c>
      <c r="AE17" s="68">
        <v>5763.120788865539</v>
      </c>
      <c r="AF17" s="68">
        <v>23.077052321704482</v>
      </c>
      <c r="AG17" s="68">
        <v>111.35057864535874</v>
      </c>
      <c r="AH17" s="68">
        <v>91.726927482150074</v>
      </c>
      <c r="AI17" s="68">
        <v>20.74757594923264</v>
      </c>
      <c r="AJ17" s="68">
        <v>0</v>
      </c>
      <c r="AK17" s="68">
        <v>0</v>
      </c>
      <c r="AL17" s="68">
        <v>5.8969569805816509</v>
      </c>
      <c r="AM17" s="68">
        <v>2.2148038304594515E-2</v>
      </c>
      <c r="AN17" s="68">
        <v>168.77969124882938</v>
      </c>
      <c r="AO17" s="68">
        <v>0</v>
      </c>
      <c r="AP17" s="68">
        <v>0</v>
      </c>
      <c r="AQ17" s="68">
        <v>0</v>
      </c>
      <c r="AR17" s="68">
        <v>0</v>
      </c>
      <c r="AS17" s="68">
        <v>0</v>
      </c>
      <c r="AT17" s="68">
        <v>0</v>
      </c>
      <c r="AU17" s="68">
        <v>0</v>
      </c>
      <c r="AV17" s="68">
        <v>0</v>
      </c>
      <c r="AW17" s="68">
        <v>2.4986102973294515</v>
      </c>
      <c r="AX17" s="68">
        <v>9.6729910118956706E-4</v>
      </c>
      <c r="AY17" s="68">
        <v>4.8339292456771737E-3</v>
      </c>
      <c r="AZ17" s="68">
        <v>0</v>
      </c>
      <c r="BA17" s="68">
        <v>0.23934967429179976</v>
      </c>
      <c r="BB17" s="68">
        <v>50.743623376520844</v>
      </c>
      <c r="BC17" s="68">
        <v>0</v>
      </c>
      <c r="BD17" s="68">
        <v>1.3008497506398126E-2</v>
      </c>
      <c r="BE17" s="68">
        <v>11.627895298268013</v>
      </c>
      <c r="BF17" s="68">
        <v>5.8910442092869353</v>
      </c>
      <c r="BG17" s="68">
        <v>0</v>
      </c>
      <c r="BH17" s="68">
        <v>0</v>
      </c>
      <c r="BI17" s="68">
        <v>2776.5219652088363</v>
      </c>
      <c r="BJ17" s="68">
        <v>0</v>
      </c>
      <c r="BK17" s="68">
        <v>0</v>
      </c>
      <c r="BL17" s="68">
        <v>12.906827571533125</v>
      </c>
      <c r="BM17" s="68">
        <v>413.81512537431848</v>
      </c>
      <c r="BN17" s="68">
        <v>1836.6811920552484</v>
      </c>
      <c r="BO17" s="68">
        <v>14398.659804988289</v>
      </c>
    </row>
    <row r="18" spans="1:67">
      <c r="A18">
        <v>2000</v>
      </c>
      <c r="B18" s="62" t="s">
        <v>611</v>
      </c>
      <c r="C18" s="67" t="s">
        <v>677</v>
      </c>
      <c r="D18" s="62" t="s">
        <v>725</v>
      </c>
      <c r="E18" s="68">
        <v>41.990919734361171</v>
      </c>
      <c r="F18" s="68">
        <v>0.50473005746316968</v>
      </c>
      <c r="G18" s="68">
        <v>0.24392060257848103</v>
      </c>
      <c r="H18" s="68">
        <v>241.98213067819719</v>
      </c>
      <c r="I18" s="68">
        <v>5.0829182266936597</v>
      </c>
      <c r="J18" s="68">
        <v>31.485521890093583</v>
      </c>
      <c r="K18" s="68">
        <v>4.8156219916600946</v>
      </c>
      <c r="L18" s="68">
        <v>13.820495862293491</v>
      </c>
      <c r="M18" s="68">
        <v>4.1069091498401926</v>
      </c>
      <c r="N18" s="68">
        <v>0.55560396432409065</v>
      </c>
      <c r="O18" s="68">
        <v>19.494539269790859</v>
      </c>
      <c r="P18" s="68">
        <v>0.76868136213148641</v>
      </c>
      <c r="Q18" s="68">
        <v>98.142742578428113</v>
      </c>
      <c r="R18" s="68">
        <v>78.283750113788088</v>
      </c>
      <c r="S18" s="68">
        <v>2556.5503858124353</v>
      </c>
      <c r="T18" s="68">
        <v>1791.7857703809566</v>
      </c>
      <c r="U18" s="68">
        <v>276.5200936112177</v>
      </c>
      <c r="V18" s="68">
        <v>1156.9051326186591</v>
      </c>
      <c r="W18" s="68">
        <v>615.35822561295129</v>
      </c>
      <c r="X18" s="68">
        <v>2558.1059310443839</v>
      </c>
      <c r="Y18" s="68">
        <v>165.68530846148013</v>
      </c>
      <c r="Z18" s="68">
        <v>456.9415188046201</v>
      </c>
      <c r="AA18" s="68">
        <v>70.038885834783571</v>
      </c>
      <c r="AB18" s="68">
        <v>3.2800979526066518</v>
      </c>
      <c r="AC18" s="68">
        <v>0</v>
      </c>
      <c r="AD18" s="68">
        <v>0</v>
      </c>
      <c r="AE18" s="68">
        <v>3102.665368511447</v>
      </c>
      <c r="AF18" s="68">
        <v>5.3516774811072532</v>
      </c>
      <c r="AG18" s="68">
        <v>25.822725360992479</v>
      </c>
      <c r="AH18" s="68">
        <v>21.271907927152586</v>
      </c>
      <c r="AI18" s="68">
        <v>1.5522290515408835E-2</v>
      </c>
      <c r="AJ18" s="68">
        <v>0</v>
      </c>
      <c r="AK18" s="68">
        <v>0</v>
      </c>
      <c r="AL18" s="68">
        <v>0.58836950084914119</v>
      </c>
      <c r="AM18" s="68">
        <v>0</v>
      </c>
      <c r="AN18" s="68">
        <v>0</v>
      </c>
      <c r="AO18" s="68">
        <v>2.8443173850927748</v>
      </c>
      <c r="AP18" s="68">
        <v>0</v>
      </c>
      <c r="AQ18" s="68">
        <v>0</v>
      </c>
      <c r="AR18" s="68">
        <v>0</v>
      </c>
      <c r="AS18" s="68">
        <v>0</v>
      </c>
      <c r="AT18" s="68">
        <v>0</v>
      </c>
      <c r="AU18" s="68">
        <v>0</v>
      </c>
      <c r="AV18" s="68">
        <v>0</v>
      </c>
      <c r="AW18" s="68">
        <v>7.2126691727474324E-2</v>
      </c>
      <c r="AX18" s="68">
        <v>0</v>
      </c>
      <c r="AY18" s="68">
        <v>0.38638228632547961</v>
      </c>
      <c r="AZ18" s="68">
        <v>0</v>
      </c>
      <c r="BA18" s="68">
        <v>0.15834043329393072</v>
      </c>
      <c r="BB18" s="68">
        <v>7.9669444043715218</v>
      </c>
      <c r="BC18" s="68">
        <v>0</v>
      </c>
      <c r="BD18" s="68">
        <v>1.8885663312330336E-2</v>
      </c>
      <c r="BE18" s="68">
        <v>1.3864654005577477</v>
      </c>
      <c r="BF18" s="68">
        <v>1.2941551343399749</v>
      </c>
      <c r="BG18" s="68">
        <v>0</v>
      </c>
      <c r="BH18" s="68">
        <v>0</v>
      </c>
      <c r="BI18" s="68">
        <v>38.856332361404171</v>
      </c>
      <c r="BJ18" s="68">
        <v>0</v>
      </c>
      <c r="BK18" s="68">
        <v>0</v>
      </c>
      <c r="BL18" s="68">
        <v>472.91142230500122</v>
      </c>
      <c r="BM18" s="68">
        <v>870.04342751944819</v>
      </c>
      <c r="BN18" s="68">
        <v>3208.0763251313847</v>
      </c>
      <c r="BO18" s="68">
        <v>17952.180531404083</v>
      </c>
    </row>
    <row r="19" spans="1:67">
      <c r="A19">
        <v>2000</v>
      </c>
      <c r="B19" s="62" t="s">
        <v>612</v>
      </c>
      <c r="C19" s="67" t="s">
        <v>678</v>
      </c>
      <c r="D19" s="62" t="s">
        <v>725</v>
      </c>
      <c r="E19" s="68">
        <v>32.96396682987632</v>
      </c>
      <c r="F19" s="68">
        <v>5.8971780658232023</v>
      </c>
      <c r="G19" s="68">
        <v>0.19525301236526552</v>
      </c>
      <c r="H19" s="68">
        <v>181.34672691997034</v>
      </c>
      <c r="I19" s="68">
        <v>194.21371995083751</v>
      </c>
      <c r="J19" s="68">
        <v>54.103113544295816</v>
      </c>
      <c r="K19" s="68">
        <v>13.376985785676593</v>
      </c>
      <c r="L19" s="68">
        <v>8.811974958890648</v>
      </c>
      <c r="M19" s="68">
        <v>3.4443058491837779</v>
      </c>
      <c r="N19" s="68">
        <v>162.12416311495528</v>
      </c>
      <c r="O19" s="68">
        <v>53.170819365795438</v>
      </c>
      <c r="P19" s="68">
        <v>1.2988902723832167</v>
      </c>
      <c r="Q19" s="68">
        <v>110.60635919791279</v>
      </c>
      <c r="R19" s="68">
        <v>24.562158723137973</v>
      </c>
      <c r="S19" s="68">
        <v>199.58778643298115</v>
      </c>
      <c r="T19" s="68">
        <v>740.67804711434394</v>
      </c>
      <c r="U19" s="68">
        <v>440.42448498335563</v>
      </c>
      <c r="V19" s="68">
        <v>318.56239019579118</v>
      </c>
      <c r="W19" s="68">
        <v>162.72401615002238</v>
      </c>
      <c r="X19" s="68">
        <v>1325.1743542319359</v>
      </c>
      <c r="Y19" s="68">
        <v>20.210596213731279</v>
      </c>
      <c r="Z19" s="68">
        <v>161.07378103598177</v>
      </c>
      <c r="AA19" s="68">
        <v>6.7276904881281832</v>
      </c>
      <c r="AB19" s="68">
        <v>17.216490729588223</v>
      </c>
      <c r="AC19" s="68">
        <v>5.9494908861573288</v>
      </c>
      <c r="AD19" s="68">
        <v>0.14947880278292669</v>
      </c>
      <c r="AE19" s="68">
        <v>1377.6309635797859</v>
      </c>
      <c r="AF19" s="68">
        <v>16.597459325002578</v>
      </c>
      <c r="AG19" s="68">
        <v>80.085475134258346</v>
      </c>
      <c r="AH19" s="68">
        <v>65.971768260046119</v>
      </c>
      <c r="AI19" s="68">
        <v>3.4802113369040009</v>
      </c>
      <c r="AJ19" s="68">
        <v>0</v>
      </c>
      <c r="AK19" s="68">
        <v>0.79270260450781138</v>
      </c>
      <c r="AL19" s="68">
        <v>8.6091399969116527</v>
      </c>
      <c r="AM19" s="68">
        <v>0.30313764459570675</v>
      </c>
      <c r="AN19" s="68">
        <v>10.894651157420174</v>
      </c>
      <c r="AO19" s="68">
        <v>2.9907519532967295</v>
      </c>
      <c r="AP19" s="68">
        <v>14.490588907305943</v>
      </c>
      <c r="AQ19" s="68">
        <v>3.9843909438689029</v>
      </c>
      <c r="AR19" s="68">
        <v>0</v>
      </c>
      <c r="AS19" s="68">
        <v>0</v>
      </c>
      <c r="AT19" s="68">
        <v>0</v>
      </c>
      <c r="AU19" s="68">
        <v>0</v>
      </c>
      <c r="AV19" s="68">
        <v>0</v>
      </c>
      <c r="AW19" s="68">
        <v>0.55738552840143574</v>
      </c>
      <c r="AX19" s="68">
        <v>0.41392339075436962</v>
      </c>
      <c r="AY19" s="68">
        <v>1.6673673168466649</v>
      </c>
      <c r="AZ19" s="68">
        <v>0</v>
      </c>
      <c r="BA19" s="68">
        <v>0.37054677660096402</v>
      </c>
      <c r="BB19" s="68">
        <v>19.429571378270577</v>
      </c>
      <c r="BC19" s="68">
        <v>43.304555052034274</v>
      </c>
      <c r="BD19" s="68">
        <v>6.6063423392090561</v>
      </c>
      <c r="BE19" s="68">
        <v>6.6950691794398196</v>
      </c>
      <c r="BF19" s="68">
        <v>24.917924892619549</v>
      </c>
      <c r="BG19" s="68">
        <v>0</v>
      </c>
      <c r="BH19" s="68">
        <v>8.0002431053644879E-2</v>
      </c>
      <c r="BI19" s="68">
        <v>2086.298894645789</v>
      </c>
      <c r="BJ19" s="68">
        <v>0</v>
      </c>
      <c r="BK19" s="68">
        <v>0</v>
      </c>
      <c r="BL19" s="68">
        <v>322.3563447296188</v>
      </c>
      <c r="BM19" s="68">
        <v>126.34807178188703</v>
      </c>
      <c r="BN19" s="68">
        <v>4173.9177125308261</v>
      </c>
      <c r="BO19" s="68">
        <v>12643.389175673166</v>
      </c>
    </row>
    <row r="20" spans="1:67">
      <c r="A20">
        <v>2000</v>
      </c>
      <c r="B20" s="62" t="s">
        <v>613</v>
      </c>
      <c r="C20" s="67" t="s">
        <v>679</v>
      </c>
      <c r="D20" s="62" t="s">
        <v>725</v>
      </c>
      <c r="E20" s="68">
        <v>1.1121826137134854</v>
      </c>
      <c r="F20" s="68">
        <v>2.757618191621853</v>
      </c>
      <c r="G20" s="68">
        <v>3.4345175739951404E-2</v>
      </c>
      <c r="H20" s="68">
        <v>3.7360368382436882</v>
      </c>
      <c r="I20" s="68">
        <v>11.333134600014398</v>
      </c>
      <c r="J20" s="68">
        <v>90.813595269805305</v>
      </c>
      <c r="K20" s="68">
        <v>0.83673562731736217</v>
      </c>
      <c r="L20" s="68">
        <v>3.7379680503523929</v>
      </c>
      <c r="M20" s="68">
        <v>14.108772709837782</v>
      </c>
      <c r="N20" s="68">
        <v>3.9084369477298533</v>
      </c>
      <c r="O20" s="68">
        <v>18.292826593536294</v>
      </c>
      <c r="P20" s="68">
        <v>0.56854992418742856</v>
      </c>
      <c r="Q20" s="68">
        <v>58.434538583697488</v>
      </c>
      <c r="R20" s="68">
        <v>6.2071610699622726</v>
      </c>
      <c r="S20" s="68">
        <v>15.973311578107605</v>
      </c>
      <c r="T20" s="68">
        <v>71.330649780611409</v>
      </c>
      <c r="U20" s="68">
        <v>7085.172865611702</v>
      </c>
      <c r="V20" s="68">
        <v>673.55133114728039</v>
      </c>
      <c r="W20" s="68">
        <v>110.3957568591097</v>
      </c>
      <c r="X20" s="68">
        <v>682.45980797991899</v>
      </c>
      <c r="Y20" s="68">
        <v>22.319362956939639</v>
      </c>
      <c r="Z20" s="68">
        <v>343.54492015236252</v>
      </c>
      <c r="AA20" s="68">
        <v>22.60813487467524</v>
      </c>
      <c r="AB20" s="68">
        <v>28.584738290470646</v>
      </c>
      <c r="AC20" s="68">
        <v>0</v>
      </c>
      <c r="AD20" s="68">
        <v>2.394980637189782E-3</v>
      </c>
      <c r="AE20" s="68">
        <v>48.499147210149374</v>
      </c>
      <c r="AF20" s="68">
        <v>7.0754118881091648</v>
      </c>
      <c r="AG20" s="68">
        <v>34.140027803906925</v>
      </c>
      <c r="AH20" s="68">
        <v>28.123426862300246</v>
      </c>
      <c r="AI20" s="68">
        <v>6.3499682345034181</v>
      </c>
      <c r="AJ20" s="68">
        <v>0</v>
      </c>
      <c r="AK20" s="68">
        <v>0.5008252369719739</v>
      </c>
      <c r="AL20" s="68">
        <v>6.1390926986938066</v>
      </c>
      <c r="AM20" s="68">
        <v>0.27603408640183325</v>
      </c>
      <c r="AN20" s="68">
        <v>3.4899664130792911</v>
      </c>
      <c r="AO20" s="68">
        <v>5.3422548029963574E-2</v>
      </c>
      <c r="AP20" s="68">
        <v>33.716881708373251</v>
      </c>
      <c r="AQ20" s="68">
        <v>482.42801403556803</v>
      </c>
      <c r="AR20" s="68">
        <v>0.92037627291125634</v>
      </c>
      <c r="AS20" s="68">
        <v>17.46267751123867</v>
      </c>
      <c r="AT20" s="68">
        <v>3.221184210754955E-2</v>
      </c>
      <c r="AU20" s="68">
        <v>0.9938676377242851</v>
      </c>
      <c r="AV20" s="68">
        <v>0</v>
      </c>
      <c r="AW20" s="68">
        <v>0.14632370478207721</v>
      </c>
      <c r="AX20" s="68">
        <v>40.367141570760936</v>
      </c>
      <c r="AY20" s="68">
        <v>4.6658036536084797</v>
      </c>
      <c r="AZ20" s="68">
        <v>0</v>
      </c>
      <c r="BA20" s="68">
        <v>2.4507224570437029E-2</v>
      </c>
      <c r="BB20" s="68">
        <v>15.849798567307916</v>
      </c>
      <c r="BC20" s="68">
        <v>38.683453807145021</v>
      </c>
      <c r="BD20" s="68">
        <v>8.5335234004894573</v>
      </c>
      <c r="BE20" s="68">
        <v>17.750608039771034</v>
      </c>
      <c r="BF20" s="68">
        <v>10.299246000914701</v>
      </c>
      <c r="BG20" s="68">
        <v>0</v>
      </c>
      <c r="BH20" s="68">
        <v>0.1380230011182032</v>
      </c>
      <c r="BI20" s="68">
        <v>1095.8002148435667</v>
      </c>
      <c r="BJ20" s="68">
        <v>0</v>
      </c>
      <c r="BK20" s="68">
        <v>0</v>
      </c>
      <c r="BL20" s="68">
        <v>2002.0139446962717</v>
      </c>
      <c r="BM20" s="68">
        <v>157.71640901395756</v>
      </c>
      <c r="BN20" s="68">
        <v>40120.285635292013</v>
      </c>
      <c r="BO20" s="68">
        <v>53454.301161213923</v>
      </c>
    </row>
    <row r="21" spans="1:67">
      <c r="A21">
        <v>2000</v>
      </c>
      <c r="B21" s="62" t="s">
        <v>614</v>
      </c>
      <c r="C21" s="67" t="s">
        <v>680</v>
      </c>
      <c r="D21" s="62" t="s">
        <v>725</v>
      </c>
      <c r="E21" s="68">
        <v>0.64929918094099504</v>
      </c>
      <c r="F21" s="68">
        <v>2.0213418232201421E-3</v>
      </c>
      <c r="G21" s="68">
        <v>7.4537316701229562E-3</v>
      </c>
      <c r="H21" s="68">
        <v>3.5343439189843591</v>
      </c>
      <c r="I21" s="68">
        <v>2.2767166754120529</v>
      </c>
      <c r="J21" s="68">
        <v>13.663507896316784</v>
      </c>
      <c r="K21" s="68">
        <v>0.5992598652709199</v>
      </c>
      <c r="L21" s="68">
        <v>1.5396661456318523</v>
      </c>
      <c r="M21" s="68">
        <v>2.2620552617061165</v>
      </c>
      <c r="N21" s="68">
        <v>1.6878272444039426E-2</v>
      </c>
      <c r="O21" s="68">
        <v>5.4928621473584949</v>
      </c>
      <c r="P21" s="68">
        <v>0.15842232880503182</v>
      </c>
      <c r="Q21" s="68">
        <v>27.577577339393695</v>
      </c>
      <c r="R21" s="68">
        <v>2.5261352466128315</v>
      </c>
      <c r="S21" s="68">
        <v>31.099567592234717</v>
      </c>
      <c r="T21" s="68">
        <v>40.670219011048694</v>
      </c>
      <c r="U21" s="68">
        <v>678.72052179172886</v>
      </c>
      <c r="V21" s="68">
        <v>413.98579142466042</v>
      </c>
      <c r="W21" s="68">
        <v>72.539195447515766</v>
      </c>
      <c r="X21" s="68">
        <v>396.46450415787234</v>
      </c>
      <c r="Y21" s="68">
        <v>15.93469853639845</v>
      </c>
      <c r="Z21" s="68">
        <v>38.543400083861606</v>
      </c>
      <c r="AA21" s="68">
        <v>11.155728880454497</v>
      </c>
      <c r="AB21" s="68">
        <v>48.43873366908656</v>
      </c>
      <c r="AC21" s="68">
        <v>0</v>
      </c>
      <c r="AD21" s="68">
        <v>9.9200797507418142E-6</v>
      </c>
      <c r="AE21" s="68">
        <v>387.11464783506898</v>
      </c>
      <c r="AF21" s="68">
        <v>1.5814461341984325</v>
      </c>
      <c r="AG21" s="68">
        <v>7.630738089276683</v>
      </c>
      <c r="AH21" s="68">
        <v>6.2859499058340678</v>
      </c>
      <c r="AI21" s="68">
        <v>29.729523354657967</v>
      </c>
      <c r="AJ21" s="68">
        <v>0</v>
      </c>
      <c r="AK21" s="68">
        <v>1.8685307908255797</v>
      </c>
      <c r="AL21" s="68">
        <v>0.77177143890023348</v>
      </c>
      <c r="AM21" s="68">
        <v>0.77278115190380858</v>
      </c>
      <c r="AN21" s="68">
        <v>18.557543688821127</v>
      </c>
      <c r="AO21" s="68">
        <v>0</v>
      </c>
      <c r="AP21" s="68">
        <v>4.5078646936020208</v>
      </c>
      <c r="AQ21" s="68">
        <v>73.898254159527923</v>
      </c>
      <c r="AR21" s="68">
        <v>1.6904275415337903E-2</v>
      </c>
      <c r="AS21" s="68">
        <v>0</v>
      </c>
      <c r="AT21" s="68">
        <v>0</v>
      </c>
      <c r="AU21" s="68">
        <v>0</v>
      </c>
      <c r="AV21" s="68">
        <v>0</v>
      </c>
      <c r="AW21" s="68">
        <v>2.02187126378192E-2</v>
      </c>
      <c r="AX21" s="68">
        <v>3.5512995511287206E-2</v>
      </c>
      <c r="AY21" s="68">
        <v>0.3332872286459112</v>
      </c>
      <c r="AZ21" s="68">
        <v>0</v>
      </c>
      <c r="BA21" s="68">
        <v>2.3600686153032506E-2</v>
      </c>
      <c r="BB21" s="68">
        <v>11.049218623425991</v>
      </c>
      <c r="BC21" s="68">
        <v>16.060287086078862</v>
      </c>
      <c r="BD21" s="68">
        <v>3.0543879540477383</v>
      </c>
      <c r="BE21" s="68">
        <v>3.6685195897031972</v>
      </c>
      <c r="BF21" s="68">
        <v>1.6088661753495554</v>
      </c>
      <c r="BG21" s="68">
        <v>0</v>
      </c>
      <c r="BH21" s="68">
        <v>7.6079891833373339E-2</v>
      </c>
      <c r="BI21" s="68">
        <v>435.99069060127943</v>
      </c>
      <c r="BJ21" s="68">
        <v>0</v>
      </c>
      <c r="BK21" s="68">
        <v>0</v>
      </c>
      <c r="BL21" s="68">
        <v>308.83949885832789</v>
      </c>
      <c r="BM21" s="68">
        <v>58.860844930233107</v>
      </c>
      <c r="BN21" s="68">
        <v>13613.943874050843</v>
      </c>
      <c r="BO21" s="68">
        <v>16794.159412769415</v>
      </c>
    </row>
    <row r="22" spans="1:67">
      <c r="A22">
        <v>2000</v>
      </c>
      <c r="B22" s="62" t="s">
        <v>615</v>
      </c>
      <c r="C22" s="67" t="s">
        <v>681</v>
      </c>
      <c r="D22" s="62" t="s">
        <v>725</v>
      </c>
      <c r="E22" s="68">
        <v>6.5984814877947926</v>
      </c>
      <c r="F22" s="68">
        <v>0.13532728708469532</v>
      </c>
      <c r="G22" s="68">
        <v>0.78370369104453197</v>
      </c>
      <c r="H22" s="68">
        <v>70.597849163307217</v>
      </c>
      <c r="I22" s="68">
        <v>49.180077939349417</v>
      </c>
      <c r="J22" s="68">
        <v>53.190547730645704</v>
      </c>
      <c r="K22" s="68">
        <v>8.1708917879838232</v>
      </c>
      <c r="L22" s="68">
        <v>10.340904241650962</v>
      </c>
      <c r="M22" s="68">
        <v>3.6681300908885595</v>
      </c>
      <c r="N22" s="68">
        <v>0.26171916825917846</v>
      </c>
      <c r="O22" s="68">
        <v>12.564485618036271</v>
      </c>
      <c r="P22" s="68">
        <v>1.9052208022496202</v>
      </c>
      <c r="Q22" s="68">
        <v>31.880526902123876</v>
      </c>
      <c r="R22" s="68">
        <v>21.375622588914354</v>
      </c>
      <c r="S22" s="68">
        <v>38.464294837256638</v>
      </c>
      <c r="T22" s="68">
        <v>60.352258777085176</v>
      </c>
      <c r="U22" s="68">
        <v>856.83268883275912</v>
      </c>
      <c r="V22" s="68">
        <v>125.66865103493998</v>
      </c>
      <c r="W22" s="68">
        <v>265.13402838558341</v>
      </c>
      <c r="X22" s="68">
        <v>550.91575512084046</v>
      </c>
      <c r="Y22" s="68">
        <v>17.844691952900995</v>
      </c>
      <c r="Z22" s="68">
        <v>54.245338743436534</v>
      </c>
      <c r="AA22" s="68">
        <v>12.141125441907551</v>
      </c>
      <c r="AB22" s="68">
        <v>2.1846897158451313</v>
      </c>
      <c r="AC22" s="68">
        <v>0</v>
      </c>
      <c r="AD22" s="68">
        <v>1.2973923351273711</v>
      </c>
      <c r="AE22" s="68">
        <v>160.22653210813814</v>
      </c>
      <c r="AF22" s="68">
        <v>10.576107609170171</v>
      </c>
      <c r="AG22" s="68">
        <v>51.031461283686959</v>
      </c>
      <c r="AH22" s="68">
        <v>42.038031642254154</v>
      </c>
      <c r="AI22" s="68">
        <v>221.01794012732714</v>
      </c>
      <c r="AJ22" s="68">
        <v>36.031830308330761</v>
      </c>
      <c r="AK22" s="68">
        <v>0</v>
      </c>
      <c r="AL22" s="68">
        <v>59.316640676011794</v>
      </c>
      <c r="AM22" s="68">
        <v>7.0640357243368312E-2</v>
      </c>
      <c r="AN22" s="68">
        <v>1.9551057233991385</v>
      </c>
      <c r="AO22" s="68">
        <v>2.8514067013903643</v>
      </c>
      <c r="AP22" s="68">
        <v>3.7590460974771127</v>
      </c>
      <c r="AQ22" s="68">
        <v>17.439109613043893</v>
      </c>
      <c r="AR22" s="68">
        <v>5.9777565061446174E-3</v>
      </c>
      <c r="AS22" s="68">
        <v>0</v>
      </c>
      <c r="AT22" s="68">
        <v>0</v>
      </c>
      <c r="AU22" s="68">
        <v>0</v>
      </c>
      <c r="AV22" s="68">
        <v>0</v>
      </c>
      <c r="AW22" s="68">
        <v>0.12627260039925434</v>
      </c>
      <c r="AX22" s="68">
        <v>1.986673356666331</v>
      </c>
      <c r="AY22" s="68">
        <v>1.0703076968604173</v>
      </c>
      <c r="AZ22" s="68">
        <v>0</v>
      </c>
      <c r="BA22" s="68">
        <v>0.73038191767373384</v>
      </c>
      <c r="BB22" s="68">
        <v>30.699819770876687</v>
      </c>
      <c r="BC22" s="68">
        <v>0</v>
      </c>
      <c r="BD22" s="68">
        <v>1.8095333105935751E-2</v>
      </c>
      <c r="BE22" s="68">
        <v>1.1105457140371278</v>
      </c>
      <c r="BF22" s="68">
        <v>3.8836955454599824</v>
      </c>
      <c r="BG22" s="68">
        <v>0</v>
      </c>
      <c r="BH22" s="68">
        <v>0</v>
      </c>
      <c r="BI22" s="68">
        <v>239.12936148069335</v>
      </c>
      <c r="BJ22" s="68">
        <v>0</v>
      </c>
      <c r="BK22" s="68">
        <v>0</v>
      </c>
      <c r="BL22" s="68">
        <v>1677.8969234400747</v>
      </c>
      <c r="BM22" s="68">
        <v>39.214134022843965</v>
      </c>
      <c r="BN22" s="68">
        <v>3621.9748067905512</v>
      </c>
      <c r="BO22" s="68">
        <v>8479.8952513502336</v>
      </c>
    </row>
    <row r="23" spans="1:67">
      <c r="A23">
        <v>2000</v>
      </c>
      <c r="B23" s="62" t="s">
        <v>616</v>
      </c>
      <c r="C23" s="67" t="s">
        <v>682</v>
      </c>
      <c r="D23" s="62" t="s">
        <v>725</v>
      </c>
      <c r="E23" s="68">
        <v>9.671278053510294</v>
      </c>
      <c r="F23" s="68">
        <v>1.2636988065433281E-4</v>
      </c>
      <c r="G23" s="68">
        <v>1.2412371160795033</v>
      </c>
      <c r="H23" s="68">
        <v>35.458372092409974</v>
      </c>
      <c r="I23" s="68">
        <v>111.88930837690285</v>
      </c>
      <c r="J23" s="68">
        <v>37.049240602634192</v>
      </c>
      <c r="K23" s="68">
        <v>1.7202124067744682</v>
      </c>
      <c r="L23" s="68">
        <v>5.3210920536270185</v>
      </c>
      <c r="M23" s="68">
        <v>1.8461457776165171</v>
      </c>
      <c r="N23" s="68">
        <v>7.7864831180729066E-2</v>
      </c>
      <c r="O23" s="68">
        <v>3.3663094645561467</v>
      </c>
      <c r="P23" s="68">
        <v>1.650036811283254</v>
      </c>
      <c r="Q23" s="68">
        <v>34.247675866677831</v>
      </c>
      <c r="R23" s="68">
        <v>32.992627536063964</v>
      </c>
      <c r="S23" s="68">
        <v>15.853085323642539</v>
      </c>
      <c r="T23" s="68">
        <v>34.787597917206696</v>
      </c>
      <c r="U23" s="68">
        <v>78.032090360557419</v>
      </c>
      <c r="V23" s="68">
        <v>63.056695381093782</v>
      </c>
      <c r="W23" s="68">
        <v>47.798699080511334</v>
      </c>
      <c r="X23" s="68">
        <v>6229.418560114872</v>
      </c>
      <c r="Y23" s="68">
        <v>12.911184579018919</v>
      </c>
      <c r="Z23" s="68">
        <v>24.248156576571759</v>
      </c>
      <c r="AA23" s="68">
        <v>5.3862851660412225</v>
      </c>
      <c r="AB23" s="68">
        <v>9.372121552978161</v>
      </c>
      <c r="AC23" s="68">
        <v>0</v>
      </c>
      <c r="AD23" s="68">
        <v>4.6741603296832315</v>
      </c>
      <c r="AE23" s="68">
        <v>80.298335977453405</v>
      </c>
      <c r="AF23" s="68">
        <v>61.974882822977953</v>
      </c>
      <c r="AG23" s="68">
        <v>299.03901796532352</v>
      </c>
      <c r="AH23" s="68">
        <v>246.33846225981804</v>
      </c>
      <c r="AI23" s="68">
        <v>1281.0877734641051</v>
      </c>
      <c r="AJ23" s="68">
        <v>0.40826575428044637</v>
      </c>
      <c r="AK23" s="68">
        <v>0.24191901575389374</v>
      </c>
      <c r="AL23" s="68">
        <v>88.59766895057831</v>
      </c>
      <c r="AM23" s="68">
        <v>6.1525221738830291</v>
      </c>
      <c r="AN23" s="68">
        <v>1.5511293404181246</v>
      </c>
      <c r="AO23" s="68">
        <v>2.9200268692499201</v>
      </c>
      <c r="AP23" s="68">
        <v>7.5734728094133219</v>
      </c>
      <c r="AQ23" s="68">
        <v>146.86985554101651</v>
      </c>
      <c r="AR23" s="68">
        <v>0.16672355578892914</v>
      </c>
      <c r="AS23" s="68">
        <v>3.9269481645055522</v>
      </c>
      <c r="AT23" s="68">
        <v>0.12128223221061485</v>
      </c>
      <c r="AU23" s="68">
        <v>0.2339869076509723</v>
      </c>
      <c r="AV23" s="68">
        <v>0</v>
      </c>
      <c r="AW23" s="68">
        <v>0.59532604633810415</v>
      </c>
      <c r="AX23" s="68">
        <v>2.1463871885769822E-3</v>
      </c>
      <c r="AY23" s="68">
        <v>0.59932997740223926</v>
      </c>
      <c r="AZ23" s="68">
        <v>0</v>
      </c>
      <c r="BA23" s="68">
        <v>0.24452326386865686</v>
      </c>
      <c r="BB23" s="68">
        <v>29.210560040006779</v>
      </c>
      <c r="BC23" s="68">
        <v>17.710429208864646</v>
      </c>
      <c r="BD23" s="68">
        <v>1.8657244917806819</v>
      </c>
      <c r="BE23" s="68">
        <v>6.5775971553001895</v>
      </c>
      <c r="BF23" s="68">
        <v>10.453779172826588</v>
      </c>
      <c r="BG23" s="68">
        <v>0</v>
      </c>
      <c r="BH23" s="68">
        <v>1.136867679418201E-2</v>
      </c>
      <c r="BI23" s="68">
        <v>14814.654247154249</v>
      </c>
      <c r="BJ23" s="68">
        <v>0</v>
      </c>
      <c r="BK23" s="68">
        <v>0</v>
      </c>
      <c r="BL23" s="68">
        <v>6131.7093293773341</v>
      </c>
      <c r="BM23" s="68">
        <v>171.57788436449565</v>
      </c>
      <c r="BN23" s="68">
        <v>34392.982250565379</v>
      </c>
      <c r="BO23" s="68">
        <v>64607.766933427614</v>
      </c>
    </row>
    <row r="24" spans="1:67">
      <c r="A24">
        <v>2000</v>
      </c>
      <c r="B24" s="62" t="s">
        <v>617</v>
      </c>
      <c r="C24" s="67" t="s">
        <v>683</v>
      </c>
      <c r="D24" s="62" t="s">
        <v>725</v>
      </c>
      <c r="E24" s="68">
        <v>0.13322474211104621</v>
      </c>
      <c r="F24" s="68">
        <v>1.7210462666285163E-5</v>
      </c>
      <c r="G24" s="68">
        <v>1.6761489027574414E-3</v>
      </c>
      <c r="H24" s="68">
        <v>0.15007256634259447</v>
      </c>
      <c r="I24" s="68">
        <v>3.5212141428584949</v>
      </c>
      <c r="J24" s="68">
        <v>0.88743190244043102</v>
      </c>
      <c r="K24" s="68">
        <v>5.6424281460641081E-2</v>
      </c>
      <c r="L24" s="68">
        <v>0.1057717198337623</v>
      </c>
      <c r="M24" s="68">
        <v>0.33916762498660374</v>
      </c>
      <c r="N24" s="68">
        <v>4.4142321152355829E-3</v>
      </c>
      <c r="O24" s="68">
        <v>0.52272969822683302</v>
      </c>
      <c r="P24" s="68">
        <v>3.1040195760603764E-3</v>
      </c>
      <c r="Q24" s="68">
        <v>2.8989910169481607</v>
      </c>
      <c r="R24" s="68">
        <v>1.942307077275204</v>
      </c>
      <c r="S24" s="68">
        <v>2.9151999720890256</v>
      </c>
      <c r="T24" s="68">
        <v>4.2683793651442468</v>
      </c>
      <c r="U24" s="68">
        <v>26.11534726888506</v>
      </c>
      <c r="V24" s="68">
        <v>17.75953822017885</v>
      </c>
      <c r="W24" s="68">
        <v>8.6685343049129369</v>
      </c>
      <c r="X24" s="68">
        <v>21.383992424358699</v>
      </c>
      <c r="Y24" s="68">
        <v>110.34755963564842</v>
      </c>
      <c r="Z24" s="68">
        <v>3.3367370017988169</v>
      </c>
      <c r="AA24" s="68">
        <v>0</v>
      </c>
      <c r="AB24" s="68">
        <v>3.5384486552724365E-5</v>
      </c>
      <c r="AC24" s="68">
        <v>0</v>
      </c>
      <c r="AD24" s="68">
        <v>0</v>
      </c>
      <c r="AE24" s="68">
        <v>1.2768634427600236</v>
      </c>
      <c r="AF24" s="68">
        <v>0.95783894706557571</v>
      </c>
      <c r="AG24" s="68">
        <v>4.6217306923770662</v>
      </c>
      <c r="AH24" s="68">
        <v>3.8072290348117424</v>
      </c>
      <c r="AI24" s="68">
        <v>2.9933354077215477</v>
      </c>
      <c r="AJ24" s="68">
        <v>0</v>
      </c>
      <c r="AK24" s="68">
        <v>24.221965716440806</v>
      </c>
      <c r="AL24" s="68">
        <v>0</v>
      </c>
      <c r="AM24" s="68">
        <v>2.9710299296195855</v>
      </c>
      <c r="AN24" s="68">
        <v>6.4446420337937145</v>
      </c>
      <c r="AO24" s="68">
        <v>0</v>
      </c>
      <c r="AP24" s="68">
        <v>0</v>
      </c>
      <c r="AQ24" s="68">
        <v>0</v>
      </c>
      <c r="AR24" s="68">
        <v>0</v>
      </c>
      <c r="AS24" s="68">
        <v>0</v>
      </c>
      <c r="AT24" s="68">
        <v>0</v>
      </c>
      <c r="AU24" s="68">
        <v>0</v>
      </c>
      <c r="AV24" s="68">
        <v>0</v>
      </c>
      <c r="AW24" s="68">
        <v>0</v>
      </c>
      <c r="AX24" s="68">
        <v>0</v>
      </c>
      <c r="AY24" s="68">
        <v>0</v>
      </c>
      <c r="AZ24" s="68">
        <v>0</v>
      </c>
      <c r="BA24" s="68">
        <v>1.0575182576728755E-4</v>
      </c>
      <c r="BB24" s="68">
        <v>1.0146298135555412E-2</v>
      </c>
      <c r="BC24" s="68">
        <v>2.0526308785042193</v>
      </c>
      <c r="BD24" s="68">
        <v>0</v>
      </c>
      <c r="BE24" s="68">
        <v>0</v>
      </c>
      <c r="BF24" s="68">
        <v>0.73078051099968855</v>
      </c>
      <c r="BG24" s="68">
        <v>0</v>
      </c>
      <c r="BH24" s="68">
        <v>0</v>
      </c>
      <c r="BI24" s="68">
        <v>67.419398904192633</v>
      </c>
      <c r="BJ24" s="68">
        <v>0</v>
      </c>
      <c r="BK24" s="68">
        <v>0</v>
      </c>
      <c r="BL24" s="68">
        <v>754.73993079547006</v>
      </c>
      <c r="BM24" s="68">
        <v>8.0980742560872017</v>
      </c>
      <c r="BN24" s="68">
        <v>1287.6054382589243</v>
      </c>
      <c r="BO24" s="68">
        <v>2373.3130108197729</v>
      </c>
    </row>
    <row r="25" spans="1:67">
      <c r="A25">
        <v>2000</v>
      </c>
      <c r="B25" s="62" t="s">
        <v>618</v>
      </c>
      <c r="C25" s="67" t="s">
        <v>684</v>
      </c>
      <c r="D25" s="62" t="s">
        <v>725</v>
      </c>
      <c r="E25" s="68">
        <v>1.3975625847897106</v>
      </c>
      <c r="F25" s="68">
        <v>7.101913014187117E-4</v>
      </c>
      <c r="G25" s="68">
        <v>0.72770310436164631</v>
      </c>
      <c r="H25" s="68">
        <v>24.176243561579263</v>
      </c>
      <c r="I25" s="68">
        <v>33.66741491037633</v>
      </c>
      <c r="J25" s="68">
        <v>236.46934255336566</v>
      </c>
      <c r="K25" s="68">
        <v>7.4235001460528709</v>
      </c>
      <c r="L25" s="68">
        <v>16.847971102348552</v>
      </c>
      <c r="M25" s="68">
        <v>16.350523482499622</v>
      </c>
      <c r="N25" s="68">
        <v>4.6942862229944273</v>
      </c>
      <c r="O25" s="68">
        <v>15.795074215947269</v>
      </c>
      <c r="P25" s="68">
        <v>3.8008836283930938</v>
      </c>
      <c r="Q25" s="68">
        <v>73.799779413640564</v>
      </c>
      <c r="R25" s="68">
        <v>28.728574273265906</v>
      </c>
      <c r="S25" s="68">
        <v>24.280567368826901</v>
      </c>
      <c r="T25" s="68">
        <v>43.736774591855479</v>
      </c>
      <c r="U25" s="68">
        <v>1319.8807408811083</v>
      </c>
      <c r="V25" s="68">
        <v>75.551825694304739</v>
      </c>
      <c r="W25" s="68">
        <v>54.699030995297868</v>
      </c>
      <c r="X25" s="68">
        <v>118.80602583598457</v>
      </c>
      <c r="Y25" s="68">
        <v>10.025961464151855</v>
      </c>
      <c r="Z25" s="68">
        <v>707.19485716126587</v>
      </c>
      <c r="AA25" s="68">
        <v>5.9412294046540444</v>
      </c>
      <c r="AB25" s="68">
        <v>13.07285214302795</v>
      </c>
      <c r="AC25" s="68">
        <v>43.600194310735503</v>
      </c>
      <c r="AD25" s="68">
        <v>0.15595442046690253</v>
      </c>
      <c r="AE25" s="68">
        <v>287.89881571523347</v>
      </c>
      <c r="AF25" s="68">
        <v>28.401563052460315</v>
      </c>
      <c r="AG25" s="68">
        <v>137.0422199610679</v>
      </c>
      <c r="AH25" s="68">
        <v>112.89085270403025</v>
      </c>
      <c r="AI25" s="68">
        <v>11.832021706944992</v>
      </c>
      <c r="AJ25" s="68">
        <v>0</v>
      </c>
      <c r="AK25" s="68">
        <v>1.4150436396660515</v>
      </c>
      <c r="AL25" s="68">
        <v>14.442921451243478</v>
      </c>
      <c r="AM25" s="68">
        <v>6.0861651298705945</v>
      </c>
      <c r="AN25" s="68">
        <v>217.31949333490718</v>
      </c>
      <c r="AO25" s="68">
        <v>0.59583531558182423</v>
      </c>
      <c r="AP25" s="68">
        <v>11.991594251068479</v>
      </c>
      <c r="AQ25" s="68">
        <v>3.3670352465246762</v>
      </c>
      <c r="AR25" s="68">
        <v>0.42140271958128023</v>
      </c>
      <c r="AS25" s="68">
        <v>23.203268748668332</v>
      </c>
      <c r="AT25" s="68">
        <v>1.8561767361757863E-2</v>
      </c>
      <c r="AU25" s="68">
        <v>0.64953341521345287</v>
      </c>
      <c r="AV25" s="68">
        <v>0</v>
      </c>
      <c r="AW25" s="68">
        <v>28.939074963848562</v>
      </c>
      <c r="AX25" s="68">
        <v>2.6676555962794795</v>
      </c>
      <c r="AY25" s="68">
        <v>19.281984366868343</v>
      </c>
      <c r="AZ25" s="68">
        <v>0</v>
      </c>
      <c r="BA25" s="68">
        <v>9.4511632911882568</v>
      </c>
      <c r="BB25" s="68">
        <v>74.097718457545412</v>
      </c>
      <c r="BC25" s="68">
        <v>103.1648816010099</v>
      </c>
      <c r="BD25" s="68">
        <v>75.938243475030134</v>
      </c>
      <c r="BE25" s="68">
        <v>215.44791046147665</v>
      </c>
      <c r="BF25" s="68">
        <v>82.327470915462314</v>
      </c>
      <c r="BG25" s="68">
        <v>0</v>
      </c>
      <c r="BH25" s="68">
        <v>4.7237166228217359E-2</v>
      </c>
      <c r="BI25" s="68">
        <v>3263.9215518198016</v>
      </c>
      <c r="BJ25" s="68">
        <v>0</v>
      </c>
      <c r="BK25" s="68">
        <v>0</v>
      </c>
      <c r="BL25" s="68">
        <v>1215.3386149156106</v>
      </c>
      <c r="BM25" s="68">
        <v>183.19735441056733</v>
      </c>
      <c r="BN25" s="68">
        <v>4845.1404031393176</v>
      </c>
      <c r="BO25" s="68">
        <v>13857.363176402263</v>
      </c>
    </row>
    <row r="26" spans="1:67">
      <c r="A26">
        <v>2000</v>
      </c>
      <c r="B26" s="62" t="s">
        <v>619</v>
      </c>
      <c r="C26" s="67" t="s">
        <v>685</v>
      </c>
      <c r="D26" s="62" t="s">
        <v>725</v>
      </c>
      <c r="E26" s="68">
        <v>8.7262027332723502</v>
      </c>
      <c r="F26" s="68">
        <v>10.98897848624892</v>
      </c>
      <c r="G26" s="68">
        <v>1.2669571491869103</v>
      </c>
      <c r="H26" s="68">
        <v>49.383738882100538</v>
      </c>
      <c r="I26" s="68">
        <v>62.208936828000368</v>
      </c>
      <c r="J26" s="68">
        <v>32.966431662537367</v>
      </c>
      <c r="K26" s="68">
        <v>4.1997839523561549</v>
      </c>
      <c r="L26" s="68">
        <v>46.081647639817085</v>
      </c>
      <c r="M26" s="68">
        <v>2.6662593427148518</v>
      </c>
      <c r="N26" s="68">
        <v>1.3083969096493486</v>
      </c>
      <c r="O26" s="68">
        <v>35.669611969109837</v>
      </c>
      <c r="P26" s="68">
        <v>15.177512564921942</v>
      </c>
      <c r="Q26" s="68">
        <v>7.3154224101286722</v>
      </c>
      <c r="R26" s="68">
        <v>49.893602927323585</v>
      </c>
      <c r="S26" s="68">
        <v>22.238232083636966</v>
      </c>
      <c r="T26" s="68">
        <v>22.88248396391668</v>
      </c>
      <c r="U26" s="68">
        <v>60.600394520740224</v>
      </c>
      <c r="V26" s="68">
        <v>23.98077979421117</v>
      </c>
      <c r="W26" s="68">
        <v>7.1597702803649268</v>
      </c>
      <c r="X26" s="68">
        <v>66.097335229156798</v>
      </c>
      <c r="Y26" s="68">
        <v>2.9927571470336809</v>
      </c>
      <c r="Z26" s="68">
        <v>22.180471387146124</v>
      </c>
      <c r="AA26" s="68">
        <v>12.930759045567697</v>
      </c>
      <c r="AB26" s="68">
        <v>2.0248337688048044</v>
      </c>
      <c r="AC26" s="68">
        <v>25.010968502035468</v>
      </c>
      <c r="AD26" s="68">
        <v>0.57284974925187093</v>
      </c>
      <c r="AE26" s="68">
        <v>135.64426083200794</v>
      </c>
      <c r="AF26" s="68">
        <v>3.6127485650837086</v>
      </c>
      <c r="AG26" s="68">
        <v>17.432106909247917</v>
      </c>
      <c r="AH26" s="68">
        <v>14.35999368641197</v>
      </c>
      <c r="AI26" s="68">
        <v>38.597747185234404</v>
      </c>
      <c r="AJ26" s="68">
        <v>0</v>
      </c>
      <c r="AK26" s="68">
        <v>8.0086309161443623</v>
      </c>
      <c r="AL26" s="68">
        <v>63.438248232045169</v>
      </c>
      <c r="AM26" s="68">
        <v>1.4400131216911194</v>
      </c>
      <c r="AN26" s="68">
        <v>30.485792648307658</v>
      </c>
      <c r="AO26" s="68">
        <v>5.3245797410268452</v>
      </c>
      <c r="AP26" s="68">
        <v>8.5576120356195453</v>
      </c>
      <c r="AQ26" s="68">
        <v>17.71997211596258</v>
      </c>
      <c r="AR26" s="68">
        <v>1.0068030861221053</v>
      </c>
      <c r="AS26" s="68">
        <v>52.52539562246659</v>
      </c>
      <c r="AT26" s="68">
        <v>1.4595272210300492</v>
      </c>
      <c r="AU26" s="68">
        <v>0.77006063646195733</v>
      </c>
      <c r="AV26" s="68">
        <v>0</v>
      </c>
      <c r="AW26" s="68">
        <v>14.337602312520884</v>
      </c>
      <c r="AX26" s="68">
        <v>3.8904295479153173</v>
      </c>
      <c r="AY26" s="68">
        <v>25.098784287825438</v>
      </c>
      <c r="AZ26" s="68">
        <v>0</v>
      </c>
      <c r="BA26" s="68">
        <v>1.3642829683532052</v>
      </c>
      <c r="BB26" s="68">
        <v>138.97507198045588</v>
      </c>
      <c r="BC26" s="68">
        <v>164.03498852505166</v>
      </c>
      <c r="BD26" s="68">
        <v>27.835899681346419</v>
      </c>
      <c r="BE26" s="68">
        <v>65.058026765004414</v>
      </c>
      <c r="BF26" s="68">
        <v>31.820417450860376</v>
      </c>
      <c r="BG26" s="68">
        <v>0</v>
      </c>
      <c r="BH26" s="68">
        <v>0.98548209421171795</v>
      </c>
      <c r="BI26" s="68">
        <v>52.122734950334724</v>
      </c>
      <c r="BJ26" s="68">
        <v>0</v>
      </c>
      <c r="BK26" s="68">
        <v>0</v>
      </c>
      <c r="BL26" s="68">
        <v>0</v>
      </c>
      <c r="BM26" s="68">
        <v>0</v>
      </c>
      <c r="BN26" s="68">
        <v>315.50698267466731</v>
      </c>
      <c r="BO26" s="68">
        <v>1837.9393147226435</v>
      </c>
    </row>
    <row r="27" spans="1:67">
      <c r="A27">
        <v>2000</v>
      </c>
      <c r="B27" s="62" t="s">
        <v>620</v>
      </c>
      <c r="C27" s="67" t="s">
        <v>686</v>
      </c>
      <c r="D27" s="62" t="s">
        <v>725</v>
      </c>
      <c r="E27" s="68">
        <v>226.88991454358205</v>
      </c>
      <c r="F27" s="68">
        <v>5.9284108258424242</v>
      </c>
      <c r="G27" s="68">
        <v>6.2615071481197431</v>
      </c>
      <c r="H27" s="68">
        <v>338.3130848091883</v>
      </c>
      <c r="I27" s="68">
        <v>660.01428013640736</v>
      </c>
      <c r="J27" s="68">
        <v>319.98495080362511</v>
      </c>
      <c r="K27" s="68">
        <v>47.351273061939864</v>
      </c>
      <c r="L27" s="68">
        <v>250.9582318558958</v>
      </c>
      <c r="M27" s="68">
        <v>37.883832328845564</v>
      </c>
      <c r="N27" s="68">
        <v>17.296515945777976</v>
      </c>
      <c r="O27" s="68">
        <v>278.69601665731489</v>
      </c>
      <c r="P27" s="68">
        <v>36.995341268933707</v>
      </c>
      <c r="Q27" s="68">
        <v>308.3159479318283</v>
      </c>
      <c r="R27" s="68">
        <v>406.19425374219247</v>
      </c>
      <c r="S27" s="68">
        <v>617.35487782070004</v>
      </c>
      <c r="T27" s="68">
        <v>143.27741269743197</v>
      </c>
      <c r="U27" s="68">
        <v>68.270997233418427</v>
      </c>
      <c r="V27" s="68">
        <v>76.172671488659589</v>
      </c>
      <c r="W27" s="68">
        <v>29.169530766330055</v>
      </c>
      <c r="X27" s="68">
        <v>267.47145041205664</v>
      </c>
      <c r="Y27" s="68">
        <v>12.246017072657748</v>
      </c>
      <c r="Z27" s="68">
        <v>78.156031589546089</v>
      </c>
      <c r="AA27" s="68">
        <v>11.758211800039691</v>
      </c>
      <c r="AB27" s="68">
        <v>79.457087843735366</v>
      </c>
      <c r="AC27" s="68">
        <v>14.35069653941625</v>
      </c>
      <c r="AD27" s="68">
        <v>1.2277568791725024</v>
      </c>
      <c r="AE27" s="68">
        <v>265.66547367150588</v>
      </c>
      <c r="AF27" s="68">
        <v>179.45247954232218</v>
      </c>
      <c r="AG27" s="68">
        <v>865.88777274592985</v>
      </c>
      <c r="AH27" s="68">
        <v>713.28973683476147</v>
      </c>
      <c r="AI27" s="68">
        <v>211.17514221071221</v>
      </c>
      <c r="AJ27" s="68">
        <v>6.3584981460594117</v>
      </c>
      <c r="AK27" s="68">
        <v>4.1391394049805559</v>
      </c>
      <c r="AL27" s="68">
        <v>64.23196153511411</v>
      </c>
      <c r="AM27" s="68">
        <v>18.62611821975128</v>
      </c>
      <c r="AN27" s="68">
        <v>1027.0801531383006</v>
      </c>
      <c r="AO27" s="68">
        <v>7.5726595407611272</v>
      </c>
      <c r="AP27" s="68">
        <v>40.120976169000386</v>
      </c>
      <c r="AQ27" s="68">
        <v>107.01631591489389</v>
      </c>
      <c r="AR27" s="68">
        <v>2.8843547356477108</v>
      </c>
      <c r="AS27" s="68">
        <v>96.301181110181687</v>
      </c>
      <c r="AT27" s="68">
        <v>0.68399230448563209</v>
      </c>
      <c r="AU27" s="68">
        <v>2.5938821763525497</v>
      </c>
      <c r="AV27" s="68">
        <v>0</v>
      </c>
      <c r="AW27" s="68">
        <v>84.145908886295928</v>
      </c>
      <c r="AX27" s="68">
        <v>11.108141845918935</v>
      </c>
      <c r="AY27" s="68">
        <v>19.559814018050176</v>
      </c>
      <c r="AZ27" s="68">
        <v>0</v>
      </c>
      <c r="BA27" s="68">
        <v>12.429149852545912</v>
      </c>
      <c r="BB27" s="68">
        <v>902.38980750729502</v>
      </c>
      <c r="BC27" s="68">
        <v>506.90612642643498</v>
      </c>
      <c r="BD27" s="68">
        <v>366.10283658912891</v>
      </c>
      <c r="BE27" s="68">
        <v>252.48200955009679</v>
      </c>
      <c r="BF27" s="68">
        <v>286.18341306936782</v>
      </c>
      <c r="BG27" s="68">
        <v>0</v>
      </c>
      <c r="BH27" s="68">
        <v>4.2864525036788699</v>
      </c>
      <c r="BI27" s="68">
        <v>4881.0928336897705</v>
      </c>
      <c r="BJ27" s="68">
        <v>0</v>
      </c>
      <c r="BK27" s="68">
        <v>0</v>
      </c>
      <c r="BL27" s="68">
        <v>0</v>
      </c>
      <c r="BM27" s="68">
        <v>0</v>
      </c>
      <c r="BN27" s="68">
        <v>62.170915607098415</v>
      </c>
      <c r="BO27" s="68">
        <v>15341.93355014911</v>
      </c>
    </row>
    <row r="28" spans="1:67">
      <c r="A28">
        <v>2000</v>
      </c>
      <c r="B28" s="62" t="s">
        <v>621</v>
      </c>
      <c r="C28" s="67" t="s">
        <v>135</v>
      </c>
      <c r="D28" s="62" t="s">
        <v>725</v>
      </c>
      <c r="E28" s="68">
        <v>223.39766042878199</v>
      </c>
      <c r="F28" s="68">
        <v>0.14917978121949937</v>
      </c>
      <c r="G28" s="68">
        <v>21.474672402412487</v>
      </c>
      <c r="H28" s="68">
        <v>30.527665716950036</v>
      </c>
      <c r="I28" s="68">
        <v>353.66752772436536</v>
      </c>
      <c r="J28" s="68">
        <v>42.838318693380323</v>
      </c>
      <c r="K28" s="68">
        <v>2.5617315550396724</v>
      </c>
      <c r="L28" s="68">
        <v>26.128258872484341</v>
      </c>
      <c r="M28" s="68">
        <v>3.8449731442903139</v>
      </c>
      <c r="N28" s="68">
        <v>2.235134377744568</v>
      </c>
      <c r="O28" s="68">
        <v>47.046523880659812</v>
      </c>
      <c r="P28" s="68">
        <v>6.3202041293538613</v>
      </c>
      <c r="Q28" s="68">
        <v>26.63492775751342</v>
      </c>
      <c r="R28" s="68">
        <v>28.98648811269446</v>
      </c>
      <c r="S28" s="68">
        <v>18.863077209825423</v>
      </c>
      <c r="T28" s="68">
        <v>21.765222611011623</v>
      </c>
      <c r="U28" s="68">
        <v>2.6226228962999132</v>
      </c>
      <c r="V28" s="68">
        <v>4.1396259937328912</v>
      </c>
      <c r="W28" s="68">
        <v>4.1829377978876705</v>
      </c>
      <c r="X28" s="68">
        <v>22.984649286300705</v>
      </c>
      <c r="Y28" s="68">
        <v>0.39087441027358966</v>
      </c>
      <c r="Z28" s="68">
        <v>16.065011403738509</v>
      </c>
      <c r="AA28" s="68">
        <v>5.2239905395203001</v>
      </c>
      <c r="AB28" s="68">
        <v>9.9960743672866066</v>
      </c>
      <c r="AC28" s="68">
        <v>0</v>
      </c>
      <c r="AD28" s="68">
        <v>8.6757299770836909</v>
      </c>
      <c r="AE28" s="68">
        <v>53.996789811897514</v>
      </c>
      <c r="AF28" s="68">
        <v>8.7086677068118892</v>
      </c>
      <c r="AG28" s="68">
        <v>42.020756154875748</v>
      </c>
      <c r="AH28" s="68">
        <v>34.615310485627703</v>
      </c>
      <c r="AI28" s="68">
        <v>40.973556335330734</v>
      </c>
      <c r="AJ28" s="68">
        <v>1.2231969999457073</v>
      </c>
      <c r="AK28" s="68">
        <v>0.48965278504572535</v>
      </c>
      <c r="AL28" s="68">
        <v>17.669462297639672</v>
      </c>
      <c r="AM28" s="68">
        <v>1.0731904850458049</v>
      </c>
      <c r="AN28" s="68">
        <v>191.32819614128505</v>
      </c>
      <c r="AO28" s="68">
        <v>16.324059568096761</v>
      </c>
      <c r="AP28" s="68">
        <v>16.332684449756776</v>
      </c>
      <c r="AQ28" s="68">
        <v>3.8545244719545058</v>
      </c>
      <c r="AR28" s="68">
        <v>3.3213170495579272</v>
      </c>
      <c r="AS28" s="68">
        <v>2.4269976855907864</v>
      </c>
      <c r="AT28" s="68">
        <v>0.1923763804026481</v>
      </c>
      <c r="AU28" s="68">
        <v>0</v>
      </c>
      <c r="AV28" s="68">
        <v>0</v>
      </c>
      <c r="AW28" s="68">
        <v>30.077884261016546</v>
      </c>
      <c r="AX28" s="68">
        <v>11.983427383704084</v>
      </c>
      <c r="AY28" s="68">
        <v>32.860787833689905</v>
      </c>
      <c r="AZ28" s="68">
        <v>0</v>
      </c>
      <c r="BA28" s="68">
        <v>6.0073860321714445</v>
      </c>
      <c r="BB28" s="68">
        <v>194.79766932273313</v>
      </c>
      <c r="BC28" s="68">
        <v>109.57928239820356</v>
      </c>
      <c r="BD28" s="68">
        <v>82.348648722706741</v>
      </c>
      <c r="BE28" s="68">
        <v>54.23401567835068</v>
      </c>
      <c r="BF28" s="68">
        <v>87.786024214141989</v>
      </c>
      <c r="BG28" s="68">
        <v>0</v>
      </c>
      <c r="BH28" s="68">
        <v>0.84779472199404149</v>
      </c>
      <c r="BI28" s="68">
        <v>465.89698280588311</v>
      </c>
      <c r="BJ28" s="68">
        <v>0</v>
      </c>
      <c r="BK28" s="68">
        <v>0</v>
      </c>
      <c r="BL28" s="68">
        <v>0</v>
      </c>
      <c r="BM28" s="68">
        <v>0</v>
      </c>
      <c r="BN28" s="68">
        <v>-6.0220856994419592E-5</v>
      </c>
      <c r="BO28" s="68">
        <v>2441.6936650324546</v>
      </c>
    </row>
    <row r="29" spans="1:67">
      <c r="A29">
        <v>2000</v>
      </c>
      <c r="B29" s="62" t="s">
        <v>622</v>
      </c>
      <c r="C29" s="67" t="s">
        <v>687</v>
      </c>
      <c r="D29" s="62" t="s">
        <v>725</v>
      </c>
      <c r="E29" s="68">
        <v>1.3488811595752902E-3</v>
      </c>
      <c r="F29" s="68">
        <v>0</v>
      </c>
      <c r="G29" s="68">
        <v>0</v>
      </c>
      <c r="H29" s="68">
        <v>17.653889399134812</v>
      </c>
      <c r="I29" s="68">
        <v>3.7262053971871705E-3</v>
      </c>
      <c r="J29" s="68">
        <v>0.34278945793319915</v>
      </c>
      <c r="K29" s="68">
        <v>7.1137875802285519E-2</v>
      </c>
      <c r="L29" s="68">
        <v>1.9926909013480917E-2</v>
      </c>
      <c r="M29" s="68">
        <v>1.7792975985468037E-3</v>
      </c>
      <c r="N29" s="68">
        <v>5.6629389123619478E-2</v>
      </c>
      <c r="O29" s="68">
        <v>1.7308718363308464</v>
      </c>
      <c r="P29" s="68">
        <v>2.5040729521566302E-4</v>
      </c>
      <c r="Q29" s="68">
        <v>0.13718471352898617</v>
      </c>
      <c r="R29" s="68">
        <v>8.0970272808486454E-2</v>
      </c>
      <c r="S29" s="68">
        <v>0.41633153819899782</v>
      </c>
      <c r="T29" s="68">
        <v>0.49811667322470798</v>
      </c>
      <c r="U29" s="68">
        <v>4.9780495205910791</v>
      </c>
      <c r="V29" s="68">
        <v>0.15627621127538319</v>
      </c>
      <c r="W29" s="68">
        <v>0.18740435576601641</v>
      </c>
      <c r="X29" s="68">
        <v>0.93480593958489955</v>
      </c>
      <c r="Y29" s="68">
        <v>1.0051570394579341E-2</v>
      </c>
      <c r="Z29" s="68">
        <v>1.0424710089681675</v>
      </c>
      <c r="AA29" s="68">
        <v>0</v>
      </c>
      <c r="AB29" s="68">
        <v>4.8413839923156754</v>
      </c>
      <c r="AC29" s="68">
        <v>0</v>
      </c>
      <c r="AD29" s="68">
        <v>12.403985508411807</v>
      </c>
      <c r="AE29" s="68">
        <v>3.0465713963641557E-2</v>
      </c>
      <c r="AF29" s="68">
        <v>0.13796350214620109</v>
      </c>
      <c r="AG29" s="68">
        <v>0.66569662285122466</v>
      </c>
      <c r="AH29" s="68">
        <v>0.54837888219570241</v>
      </c>
      <c r="AI29" s="68">
        <v>0</v>
      </c>
      <c r="AJ29" s="68">
        <v>0</v>
      </c>
      <c r="AK29" s="68">
        <v>0</v>
      </c>
      <c r="AL29" s="68">
        <v>1.4389436176417723E-2</v>
      </c>
      <c r="AM29" s="68">
        <v>0</v>
      </c>
      <c r="AN29" s="68">
        <v>5.3772682587376389E-4</v>
      </c>
      <c r="AO29" s="68">
        <v>0</v>
      </c>
      <c r="AP29" s="68">
        <v>0</v>
      </c>
      <c r="AQ29" s="68">
        <v>0</v>
      </c>
      <c r="AR29" s="68">
        <v>0</v>
      </c>
      <c r="AS29" s="68">
        <v>0</v>
      </c>
      <c r="AT29" s="68">
        <v>0</v>
      </c>
      <c r="AU29" s="68">
        <v>0</v>
      </c>
      <c r="AV29" s="68">
        <v>0</v>
      </c>
      <c r="AW29" s="68">
        <v>5.6474837675744154E-5</v>
      </c>
      <c r="AX29" s="68">
        <v>7.6044105849811157E-4</v>
      </c>
      <c r="AY29" s="68">
        <v>1.4173194703874785E-4</v>
      </c>
      <c r="AZ29" s="68">
        <v>0</v>
      </c>
      <c r="BA29" s="68">
        <v>1.2220951774963901E-3</v>
      </c>
      <c r="BB29" s="68">
        <v>3.3737258037559695E-3</v>
      </c>
      <c r="BC29" s="68">
        <v>12.13887820552044</v>
      </c>
      <c r="BD29" s="68">
        <v>6.518957845054427E-4</v>
      </c>
      <c r="BE29" s="68">
        <v>17.83837016426072</v>
      </c>
      <c r="BF29" s="68">
        <v>1.0168173325196014E-3</v>
      </c>
      <c r="BG29" s="68">
        <v>0</v>
      </c>
      <c r="BH29" s="68">
        <v>0</v>
      </c>
      <c r="BI29" s="68">
        <v>222.19587850440109</v>
      </c>
      <c r="BJ29" s="68">
        <v>0</v>
      </c>
      <c r="BK29" s="68">
        <v>0</v>
      </c>
      <c r="BL29" s="68">
        <v>0</v>
      </c>
      <c r="BM29" s="68">
        <v>0</v>
      </c>
      <c r="BN29" s="68">
        <v>16.08648444951886</v>
      </c>
      <c r="BO29" s="68">
        <v>315.23364735365942</v>
      </c>
    </row>
    <row r="30" spans="1:67">
      <c r="A30">
        <v>2000</v>
      </c>
      <c r="B30" s="62" t="s">
        <v>623</v>
      </c>
      <c r="C30" s="67" t="s">
        <v>688</v>
      </c>
      <c r="D30" s="62" t="s">
        <v>725</v>
      </c>
      <c r="E30" s="68">
        <v>3.332829873098541E-2</v>
      </c>
      <c r="F30" s="68">
        <v>0</v>
      </c>
      <c r="G30" s="68">
        <v>2.6857248050362828E-4</v>
      </c>
      <c r="H30" s="68">
        <v>124.76897014142445</v>
      </c>
      <c r="I30" s="68">
        <v>16.034581486058457</v>
      </c>
      <c r="J30" s="68">
        <v>9.5564267755816257</v>
      </c>
      <c r="K30" s="68">
        <v>1.2539430059561441</v>
      </c>
      <c r="L30" s="68">
        <v>1.6729537494575479</v>
      </c>
      <c r="M30" s="68">
        <v>0.8677822279257501</v>
      </c>
      <c r="N30" s="68">
        <v>3.9335706676191058E-3</v>
      </c>
      <c r="O30" s="68">
        <v>0.85477112893439466</v>
      </c>
      <c r="P30" s="68">
        <v>0.43541645905098469</v>
      </c>
      <c r="Q30" s="68">
        <v>8.6715444032654005</v>
      </c>
      <c r="R30" s="68">
        <v>0.53399239214288685</v>
      </c>
      <c r="S30" s="68">
        <v>5.7247339141237967</v>
      </c>
      <c r="T30" s="68">
        <v>5.2193378048202721</v>
      </c>
      <c r="U30" s="68">
        <v>23.038667037864801</v>
      </c>
      <c r="V30" s="68">
        <v>20.071056440904339</v>
      </c>
      <c r="W30" s="68">
        <v>1.0424867854646747</v>
      </c>
      <c r="X30" s="68">
        <v>2.9332759289638375</v>
      </c>
      <c r="Y30" s="68">
        <v>0.37363670200841442</v>
      </c>
      <c r="Z30" s="68">
        <v>4.964216613922245</v>
      </c>
      <c r="AA30" s="68">
        <v>0.90110363449146436</v>
      </c>
      <c r="AB30" s="68">
        <v>24.660172153355184</v>
      </c>
      <c r="AC30" s="68">
        <v>0</v>
      </c>
      <c r="AD30" s="68">
        <v>0</v>
      </c>
      <c r="AE30" s="68">
        <v>4135.7768974618084</v>
      </c>
      <c r="AF30" s="68">
        <v>9.3275256207634065</v>
      </c>
      <c r="AG30" s="68">
        <v>45.00684752638724</v>
      </c>
      <c r="AH30" s="68">
        <v>37.075153892118401</v>
      </c>
      <c r="AI30" s="68">
        <v>56.734267176841129</v>
      </c>
      <c r="AJ30" s="68">
        <v>0</v>
      </c>
      <c r="AK30" s="68">
        <v>0.11303944175338412</v>
      </c>
      <c r="AL30" s="68">
        <v>11.558398539912613</v>
      </c>
      <c r="AM30" s="68">
        <v>6.8739844331112909</v>
      </c>
      <c r="AN30" s="68">
        <v>15.122450213548307</v>
      </c>
      <c r="AO30" s="68">
        <v>2.6337818690602536E-2</v>
      </c>
      <c r="AP30" s="68">
        <v>0</v>
      </c>
      <c r="AQ30" s="68">
        <v>0</v>
      </c>
      <c r="AR30" s="68">
        <v>4.2436602073356033E-2</v>
      </c>
      <c r="AS30" s="68">
        <v>0</v>
      </c>
      <c r="AT30" s="68">
        <v>0</v>
      </c>
      <c r="AU30" s="68">
        <v>0</v>
      </c>
      <c r="AV30" s="68">
        <v>0</v>
      </c>
      <c r="AW30" s="68">
        <v>2.5427038845136429E-2</v>
      </c>
      <c r="AX30" s="68">
        <v>4.8177072598129029E-4</v>
      </c>
      <c r="AY30" s="68">
        <v>0.44315601541075039</v>
      </c>
      <c r="AZ30" s="68">
        <v>0</v>
      </c>
      <c r="BA30" s="68">
        <v>8.9748203466125387E-2</v>
      </c>
      <c r="BB30" s="68">
        <v>29.418882938444479</v>
      </c>
      <c r="BC30" s="68">
        <v>82.300542115062228</v>
      </c>
      <c r="BD30" s="68">
        <v>101.38083594677757</v>
      </c>
      <c r="BE30" s="68">
        <v>131.20172079615412</v>
      </c>
      <c r="BF30" s="68">
        <v>9.1590671734970783</v>
      </c>
      <c r="BG30" s="68">
        <v>0</v>
      </c>
      <c r="BH30" s="68">
        <v>0.48050756689901264</v>
      </c>
      <c r="BI30" s="68">
        <v>0</v>
      </c>
      <c r="BJ30" s="68">
        <v>0</v>
      </c>
      <c r="BK30" s="68">
        <v>1.4041507363165968</v>
      </c>
      <c r="BL30" s="68">
        <v>84905.176946293781</v>
      </c>
      <c r="BM30" s="68">
        <v>0</v>
      </c>
      <c r="BN30" s="68">
        <v>-1.8708429266581295E-3</v>
      </c>
      <c r="BO30" s="68">
        <v>89832.35353370705</v>
      </c>
    </row>
    <row r="31" spans="1:67">
      <c r="A31">
        <v>2000</v>
      </c>
      <c r="B31" s="62" t="s">
        <v>624</v>
      </c>
      <c r="C31" s="67" t="s">
        <v>689</v>
      </c>
      <c r="D31" s="62" t="s">
        <v>725</v>
      </c>
      <c r="E31" s="68">
        <v>110.30449555486597</v>
      </c>
      <c r="F31" s="68">
        <v>1.9370703549459738</v>
      </c>
      <c r="G31" s="68">
        <v>5.3742213000850905</v>
      </c>
      <c r="H31" s="68">
        <v>69.343680731763783</v>
      </c>
      <c r="I31" s="68">
        <v>426.13108786687053</v>
      </c>
      <c r="J31" s="68">
        <v>116.72160851487607</v>
      </c>
      <c r="K31" s="68">
        <v>19.528721762094875</v>
      </c>
      <c r="L31" s="68">
        <v>70.844961227555046</v>
      </c>
      <c r="M31" s="68">
        <v>19.770843458818636</v>
      </c>
      <c r="N31" s="68">
        <v>45.070969878193814</v>
      </c>
      <c r="O31" s="68">
        <v>244.99336888753842</v>
      </c>
      <c r="P31" s="68">
        <v>39.866898149677255</v>
      </c>
      <c r="Q31" s="68">
        <v>75.851830611308216</v>
      </c>
      <c r="R31" s="68">
        <v>63.102004576087801</v>
      </c>
      <c r="S31" s="68">
        <v>141.15119856298429</v>
      </c>
      <c r="T31" s="68">
        <v>74.39094570084734</v>
      </c>
      <c r="U31" s="68">
        <v>42.957159903673926</v>
      </c>
      <c r="V31" s="68">
        <v>43.278001361602513</v>
      </c>
      <c r="W31" s="68">
        <v>30.415665579687492</v>
      </c>
      <c r="X31" s="68">
        <v>383.48304231592937</v>
      </c>
      <c r="Y31" s="68">
        <v>10.704677116239159</v>
      </c>
      <c r="Z31" s="68">
        <v>38.971093253026467</v>
      </c>
      <c r="AA31" s="68">
        <v>6.3367205764678314</v>
      </c>
      <c r="AB31" s="68">
        <v>68.166571584436994</v>
      </c>
      <c r="AC31" s="68">
        <v>7.2968978117181633</v>
      </c>
      <c r="AD31" s="68">
        <v>1.0303995077275792</v>
      </c>
      <c r="AE31" s="68">
        <v>397.19443956034252</v>
      </c>
      <c r="AF31" s="68">
        <v>255.35513843668662</v>
      </c>
      <c r="AG31" s="68">
        <v>0</v>
      </c>
      <c r="AH31" s="68">
        <v>0</v>
      </c>
      <c r="AI31" s="68">
        <v>235.16381179537362</v>
      </c>
      <c r="AJ31" s="68">
        <v>7.6180760197747022</v>
      </c>
      <c r="AK31" s="68">
        <v>18.69788525944746</v>
      </c>
      <c r="AL31" s="68">
        <v>10.354660294437366</v>
      </c>
      <c r="AM31" s="68">
        <v>1.7947196918093575</v>
      </c>
      <c r="AN31" s="68">
        <v>56.479630777597478</v>
      </c>
      <c r="AO31" s="68">
        <v>2.0011145556559891</v>
      </c>
      <c r="AP31" s="68">
        <v>4.1836110837687475</v>
      </c>
      <c r="AQ31" s="68">
        <v>35.611129634309989</v>
      </c>
      <c r="AR31" s="68">
        <v>0.10037831434703369</v>
      </c>
      <c r="AS31" s="68">
        <v>14.696332382590452</v>
      </c>
      <c r="AT31" s="68">
        <v>0.11270614428560435</v>
      </c>
      <c r="AU31" s="68">
        <v>0.91347016673879877</v>
      </c>
      <c r="AV31" s="68">
        <v>0</v>
      </c>
      <c r="AW31" s="68">
        <v>4.8857736153663849</v>
      </c>
      <c r="AX31" s="68">
        <v>3.4744062215512792</v>
      </c>
      <c r="AY31" s="68">
        <v>3.5875297439523361</v>
      </c>
      <c r="AZ31" s="68">
        <v>0</v>
      </c>
      <c r="BA31" s="68">
        <v>1.2026273408207546</v>
      </c>
      <c r="BB31" s="68">
        <v>45.960027210183441</v>
      </c>
      <c r="BC31" s="68">
        <v>65.427397038034442</v>
      </c>
      <c r="BD31" s="68">
        <v>8.6224603400109618</v>
      </c>
      <c r="BE31" s="68">
        <v>47.822414022392699</v>
      </c>
      <c r="BF31" s="68">
        <v>20.547498053882901</v>
      </c>
      <c r="BG31" s="68">
        <v>0</v>
      </c>
      <c r="BH31" s="68">
        <v>0.20295971705810673</v>
      </c>
      <c r="BI31" s="68">
        <v>4177.2142027019945</v>
      </c>
      <c r="BJ31" s="68">
        <v>0</v>
      </c>
      <c r="BK31" s="68">
        <v>0</v>
      </c>
      <c r="BL31" s="68">
        <v>1003.3935973157913</v>
      </c>
      <c r="BM31" s="68">
        <v>0</v>
      </c>
      <c r="BN31" s="68">
        <v>900.49331485185655</v>
      </c>
      <c r="BO31" s="68">
        <v>9480.1354484390886</v>
      </c>
    </row>
    <row r="32" spans="1:67">
      <c r="A32">
        <v>2000</v>
      </c>
      <c r="B32" s="62" t="s">
        <v>625</v>
      </c>
      <c r="C32" s="67" t="s">
        <v>690</v>
      </c>
      <c r="D32" s="62" t="s">
        <v>725</v>
      </c>
      <c r="E32" s="68">
        <v>725.25781825915135</v>
      </c>
      <c r="F32" s="68">
        <v>12.736338735566813</v>
      </c>
      <c r="G32" s="68">
        <v>35.335785684300063</v>
      </c>
      <c r="H32" s="68">
        <v>455.9383218661531</v>
      </c>
      <c r="I32" s="68">
        <v>2801.8341548463895</v>
      </c>
      <c r="J32" s="68">
        <v>767.450671066175</v>
      </c>
      <c r="K32" s="68">
        <v>128.4023653552907</v>
      </c>
      <c r="L32" s="68">
        <v>465.80931952128515</v>
      </c>
      <c r="M32" s="68">
        <v>129.9943281545923</v>
      </c>
      <c r="N32" s="68">
        <v>296.34398050824296</v>
      </c>
      <c r="O32" s="68">
        <v>1610.8441937341986</v>
      </c>
      <c r="P32" s="68">
        <v>262.12693714203954</v>
      </c>
      <c r="Q32" s="68">
        <v>498.72974717296842</v>
      </c>
      <c r="R32" s="68">
        <v>414.89897520875377</v>
      </c>
      <c r="S32" s="68">
        <v>928.07650132024264</v>
      </c>
      <c r="T32" s="68">
        <v>489.124352600799</v>
      </c>
      <c r="U32" s="68">
        <v>282.4455695448188</v>
      </c>
      <c r="V32" s="68">
        <v>284.55511888470602</v>
      </c>
      <c r="W32" s="68">
        <v>199.98458946083269</v>
      </c>
      <c r="X32" s="68">
        <v>2521.4210283124185</v>
      </c>
      <c r="Y32" s="68">
        <v>70.383811026365663</v>
      </c>
      <c r="Z32" s="68">
        <v>256.23697316856152</v>
      </c>
      <c r="AA32" s="68">
        <v>41.664268687226631</v>
      </c>
      <c r="AB32" s="68">
        <v>448.1987677550656</v>
      </c>
      <c r="AC32" s="68">
        <v>47.977484148453044</v>
      </c>
      <c r="AD32" s="68">
        <v>6.7749305696982614</v>
      </c>
      <c r="AE32" s="68">
        <v>2611.5741811893222</v>
      </c>
      <c r="AF32" s="68">
        <v>0</v>
      </c>
      <c r="AG32" s="68">
        <v>1062.6934221100096</v>
      </c>
      <c r="AH32" s="68">
        <v>0</v>
      </c>
      <c r="AI32" s="68">
        <v>1546.2143425639788</v>
      </c>
      <c r="AJ32" s="68">
        <v>50.089247638016388</v>
      </c>
      <c r="AK32" s="68">
        <v>122.93957196496685</v>
      </c>
      <c r="AL32" s="68">
        <v>68.082432145504853</v>
      </c>
      <c r="AM32" s="68">
        <v>11.800375692040152</v>
      </c>
      <c r="AN32" s="68">
        <v>371.3565216702155</v>
      </c>
      <c r="AO32" s="68">
        <v>13.157432699556642</v>
      </c>
      <c r="AP32" s="68">
        <v>27.50746133959429</v>
      </c>
      <c r="AQ32" s="68">
        <v>234.14503692169902</v>
      </c>
      <c r="AR32" s="68">
        <v>0.65999265848280664</v>
      </c>
      <c r="AS32" s="68">
        <v>96.629152842707256</v>
      </c>
      <c r="AT32" s="68">
        <v>0.74104878407535246</v>
      </c>
      <c r="AU32" s="68">
        <v>6.0061140467685927</v>
      </c>
      <c r="AV32" s="68">
        <v>0</v>
      </c>
      <c r="AW32" s="68">
        <v>32.12421665104506</v>
      </c>
      <c r="AX32" s="68">
        <v>22.844402336574959</v>
      </c>
      <c r="AY32" s="68">
        <v>23.588195403554458</v>
      </c>
      <c r="AZ32" s="68">
        <v>0</v>
      </c>
      <c r="BA32" s="68">
        <v>7.907337565844009</v>
      </c>
      <c r="BB32" s="68">
        <v>302.18957889172299</v>
      </c>
      <c r="BC32" s="68">
        <v>430.18855207562603</v>
      </c>
      <c r="BD32" s="68">
        <v>56.693126991473214</v>
      </c>
      <c r="BE32" s="68">
        <v>314.434869433899</v>
      </c>
      <c r="BF32" s="68">
        <v>135.10087267323416</v>
      </c>
      <c r="BG32" s="68">
        <v>0</v>
      </c>
      <c r="BH32" s="68">
        <v>1.3344707380021528</v>
      </c>
      <c r="BI32" s="68">
        <v>27465.401512541914</v>
      </c>
      <c r="BJ32" s="68">
        <v>0</v>
      </c>
      <c r="BK32" s="68">
        <v>0</v>
      </c>
      <c r="BL32" s="68">
        <v>6597.3652985202343</v>
      </c>
      <c r="BM32" s="68">
        <v>0</v>
      </c>
      <c r="BN32" s="68">
        <v>5856.1043221972504</v>
      </c>
      <c r="BO32" s="68">
        <v>61651.41942302158</v>
      </c>
    </row>
    <row r="33" spans="1:67">
      <c r="A33">
        <v>2000</v>
      </c>
      <c r="B33" s="62" t="s">
        <v>626</v>
      </c>
      <c r="C33" s="67" t="s">
        <v>691</v>
      </c>
      <c r="D33" s="62" t="s">
        <v>725</v>
      </c>
      <c r="E33" s="68">
        <v>638.81991971911361</v>
      </c>
      <c r="F33" s="68">
        <v>11.218392527087474</v>
      </c>
      <c r="G33" s="68">
        <v>31.12438529547908</v>
      </c>
      <c r="H33" s="68">
        <v>401.59854170276384</v>
      </c>
      <c r="I33" s="68">
        <v>2467.9051018870646</v>
      </c>
      <c r="J33" s="68">
        <v>675.98413107170597</v>
      </c>
      <c r="K33" s="68">
        <v>113.09907547759975</v>
      </c>
      <c r="L33" s="68">
        <v>410.29309110415443</v>
      </c>
      <c r="M33" s="68">
        <v>114.50130448091717</v>
      </c>
      <c r="N33" s="68">
        <v>261.02502182178938</v>
      </c>
      <c r="O33" s="68">
        <v>1418.8600696388241</v>
      </c>
      <c r="P33" s="68">
        <v>230.88604455617241</v>
      </c>
      <c r="Q33" s="68">
        <v>439.28998630487962</v>
      </c>
      <c r="R33" s="68">
        <v>365.45035897798709</v>
      </c>
      <c r="S33" s="68">
        <v>817.46620462455417</v>
      </c>
      <c r="T33" s="68">
        <v>430.82938479879419</v>
      </c>
      <c r="U33" s="68">
        <v>248.78305551360211</v>
      </c>
      <c r="V33" s="68">
        <v>250.64118390053227</v>
      </c>
      <c r="W33" s="68">
        <v>176.1499651132055</v>
      </c>
      <c r="X33" s="68">
        <v>2220.9122581413817</v>
      </c>
      <c r="Y33" s="68">
        <v>61.995306189614915</v>
      </c>
      <c r="Z33" s="68">
        <v>225.69806006575052</v>
      </c>
      <c r="AA33" s="68">
        <v>36.698625106608908</v>
      </c>
      <c r="AB33" s="68">
        <v>394.78140549074163</v>
      </c>
      <c r="AC33" s="68">
        <v>42.259416996850945</v>
      </c>
      <c r="AD33" s="68">
        <v>5.9674787278070154</v>
      </c>
      <c r="AE33" s="68">
        <v>2300.3207504503471</v>
      </c>
      <c r="AF33" s="68">
        <v>0</v>
      </c>
      <c r="AG33" s="68">
        <v>0</v>
      </c>
      <c r="AH33" s="68">
        <v>876.47402230007197</v>
      </c>
      <c r="AI33" s="68">
        <v>1361.9329531064991</v>
      </c>
      <c r="AJ33" s="68">
        <v>44.119495645994959</v>
      </c>
      <c r="AK33" s="68">
        <v>108.28735039557961</v>
      </c>
      <c r="AL33" s="68">
        <v>59.968210948582389</v>
      </c>
      <c r="AM33" s="68">
        <v>10.393979716535581</v>
      </c>
      <c r="AN33" s="68">
        <v>327.09739541996714</v>
      </c>
      <c r="AO33" s="68">
        <v>11.589299541803811</v>
      </c>
      <c r="AP33" s="68">
        <v>24.229058690901624</v>
      </c>
      <c r="AQ33" s="68">
        <v>206.23909170394012</v>
      </c>
      <c r="AR33" s="68">
        <v>0.58133321212476419</v>
      </c>
      <c r="AS33" s="68">
        <v>85.112667671301324</v>
      </c>
      <c r="AT33" s="68">
        <v>0.65272888183027888</v>
      </c>
      <c r="AU33" s="68">
        <v>5.2902915302452715</v>
      </c>
      <c r="AV33" s="68">
        <v>0</v>
      </c>
      <c r="AW33" s="68">
        <v>28.295578462453992</v>
      </c>
      <c r="AX33" s="68">
        <v>20.121753808474445</v>
      </c>
      <c r="AY33" s="68">
        <v>20.77689990324663</v>
      </c>
      <c r="AZ33" s="68">
        <v>0</v>
      </c>
      <c r="BA33" s="68">
        <v>6.9649228478905298</v>
      </c>
      <c r="BB33" s="68">
        <v>266.17392831549438</v>
      </c>
      <c r="BC33" s="68">
        <v>378.91768883053402</v>
      </c>
      <c r="BD33" s="68">
        <v>49.93630943579484</v>
      </c>
      <c r="BE33" s="68">
        <v>276.95979690477299</v>
      </c>
      <c r="BF33" s="68">
        <v>118.999239252956</v>
      </c>
      <c r="BG33" s="68">
        <v>0</v>
      </c>
      <c r="BH33" s="68">
        <v>1.1754254394172257</v>
      </c>
      <c r="BI33" s="68">
        <v>24192.011650987613</v>
      </c>
      <c r="BJ33" s="68">
        <v>0</v>
      </c>
      <c r="BK33" s="68">
        <v>0</v>
      </c>
      <c r="BL33" s="68">
        <v>5811.0760949458872</v>
      </c>
      <c r="BM33" s="68">
        <v>0</v>
      </c>
      <c r="BN33" s="68">
        <v>5151.9089389268765</v>
      </c>
      <c r="BO33" s="68">
        <v>54237.844626512058</v>
      </c>
    </row>
    <row r="34" spans="1:67">
      <c r="A34">
        <v>2000</v>
      </c>
      <c r="B34" s="62" t="s">
        <v>627</v>
      </c>
      <c r="C34" s="67" t="s">
        <v>692</v>
      </c>
      <c r="D34" s="62" t="s">
        <v>725</v>
      </c>
      <c r="E34" s="68">
        <v>255.12549940901386</v>
      </c>
      <c r="F34" s="68">
        <v>3.7024789745604862</v>
      </c>
      <c r="G34" s="68">
        <v>11.545238278029197</v>
      </c>
      <c r="H34" s="68">
        <v>216.73711647901843</v>
      </c>
      <c r="I34" s="68">
        <v>1054.1300419011955</v>
      </c>
      <c r="J34" s="68">
        <v>225.2448674668554</v>
      </c>
      <c r="K34" s="68">
        <v>57.324011102128054</v>
      </c>
      <c r="L34" s="68">
        <v>148.82966204861521</v>
      </c>
      <c r="M34" s="68">
        <v>37.917355101979716</v>
      </c>
      <c r="N34" s="68">
        <v>315.45968339813021</v>
      </c>
      <c r="O34" s="68">
        <v>926.89650941773209</v>
      </c>
      <c r="P34" s="68">
        <v>121.54596349156249</v>
      </c>
      <c r="Q34" s="68">
        <v>245.86652308791929</v>
      </c>
      <c r="R34" s="68">
        <v>170.41892217905723</v>
      </c>
      <c r="S34" s="68">
        <v>336.19513270911852</v>
      </c>
      <c r="T34" s="68">
        <v>195.48534906805205</v>
      </c>
      <c r="U34" s="68">
        <v>106.81976229076102</v>
      </c>
      <c r="V34" s="68">
        <v>133.80197947551324</v>
      </c>
      <c r="W34" s="68">
        <v>86.939482526587099</v>
      </c>
      <c r="X34" s="68">
        <v>1113.3620117049927</v>
      </c>
      <c r="Y34" s="68">
        <v>60.976989198366915</v>
      </c>
      <c r="Z34" s="68">
        <v>94.425486593476109</v>
      </c>
      <c r="AA34" s="68">
        <v>19.045910381469536</v>
      </c>
      <c r="AB34" s="68">
        <v>258.82269071485149</v>
      </c>
      <c r="AC34" s="68">
        <v>27.123876436365549</v>
      </c>
      <c r="AD34" s="68">
        <v>1.5209327651513203</v>
      </c>
      <c r="AE34" s="68">
        <v>1031.8409232796757</v>
      </c>
      <c r="AF34" s="68">
        <v>38.003523589773408</v>
      </c>
      <c r="AG34" s="68">
        <v>183.37326116402608</v>
      </c>
      <c r="AH34" s="68">
        <v>151.0568335933751</v>
      </c>
      <c r="AI34" s="68">
        <v>642.21188198850768</v>
      </c>
      <c r="AJ34" s="68">
        <v>10.666343926363338</v>
      </c>
      <c r="AK34" s="68">
        <v>66.10453810008174</v>
      </c>
      <c r="AL34" s="68">
        <v>44.362526991146325</v>
      </c>
      <c r="AM34" s="68">
        <v>6.6214825919301035</v>
      </c>
      <c r="AN34" s="68">
        <v>119.55354853750879</v>
      </c>
      <c r="AO34" s="68">
        <v>8.3025197107232618</v>
      </c>
      <c r="AP34" s="68">
        <v>16.504188342500765</v>
      </c>
      <c r="AQ34" s="68">
        <v>98.091608849591424</v>
      </c>
      <c r="AR34" s="68">
        <v>0.55068274124783723</v>
      </c>
      <c r="AS34" s="68">
        <v>51.62369803588237</v>
      </c>
      <c r="AT34" s="68">
        <v>0.1660196241420078</v>
      </c>
      <c r="AU34" s="68">
        <v>2.4747915754935272</v>
      </c>
      <c r="AV34" s="68">
        <v>0</v>
      </c>
      <c r="AW34" s="68">
        <v>22.0184205624047</v>
      </c>
      <c r="AX34" s="68">
        <v>8.6274259977289542</v>
      </c>
      <c r="AY34" s="68">
        <v>21.817252733251713</v>
      </c>
      <c r="AZ34" s="68">
        <v>0</v>
      </c>
      <c r="BA34" s="68">
        <v>3.865511694227362</v>
      </c>
      <c r="BB34" s="68">
        <v>186.24581450643183</v>
      </c>
      <c r="BC34" s="68">
        <v>297.02559093173056</v>
      </c>
      <c r="BD34" s="68">
        <v>61.794142104258853</v>
      </c>
      <c r="BE34" s="68">
        <v>163.11017016152053</v>
      </c>
      <c r="BF34" s="68">
        <v>94.893730086720183</v>
      </c>
      <c r="BG34" s="68">
        <v>0</v>
      </c>
      <c r="BH34" s="68">
        <v>0.8082702834286658</v>
      </c>
      <c r="BI34" s="68">
        <v>40219.503222837382</v>
      </c>
      <c r="BJ34" s="68">
        <v>0</v>
      </c>
      <c r="BK34" s="68">
        <v>0</v>
      </c>
      <c r="BL34" s="68">
        <v>6007.676344419122</v>
      </c>
      <c r="BM34" s="68">
        <v>0</v>
      </c>
      <c r="BN34" s="68">
        <v>3255.354994239136</v>
      </c>
      <c r="BO34" s="68">
        <v>59039.512739399812</v>
      </c>
    </row>
    <row r="35" spans="1:67">
      <c r="A35">
        <v>2000</v>
      </c>
      <c r="B35" s="62" t="s">
        <v>628</v>
      </c>
      <c r="C35" s="67" t="s">
        <v>693</v>
      </c>
      <c r="D35" s="62" t="s">
        <v>725</v>
      </c>
      <c r="E35" s="68">
        <v>9.3605298112876731</v>
      </c>
      <c r="F35" s="68">
        <v>0.13658162145427494</v>
      </c>
      <c r="G35" s="68">
        <v>0.79072391501631545</v>
      </c>
      <c r="H35" s="68">
        <v>7.3329695548620482</v>
      </c>
      <c r="I35" s="68">
        <v>38.775702692340062</v>
      </c>
      <c r="J35" s="68">
        <v>7.1689563110927388</v>
      </c>
      <c r="K35" s="68">
        <v>2.0707052400670696</v>
      </c>
      <c r="L35" s="68">
        <v>5.4464801692531397</v>
      </c>
      <c r="M35" s="68">
        <v>1.3478651705962035</v>
      </c>
      <c r="N35" s="68">
        <v>11.669865824694408</v>
      </c>
      <c r="O35" s="68">
        <v>33.919964244835327</v>
      </c>
      <c r="P35" s="68">
        <v>4.1950279543193929</v>
      </c>
      <c r="Q35" s="68">
        <v>8.8716753859925035</v>
      </c>
      <c r="R35" s="68">
        <v>5.8019056942250335</v>
      </c>
      <c r="S35" s="68">
        <v>12.196474724219675</v>
      </c>
      <c r="T35" s="68">
        <v>6.9395016814839519</v>
      </c>
      <c r="U35" s="68">
        <v>4.0507897125258321</v>
      </c>
      <c r="V35" s="68">
        <v>4.7925529805794076</v>
      </c>
      <c r="W35" s="68">
        <v>3.1959657513612805</v>
      </c>
      <c r="X35" s="68">
        <v>41.580653660156386</v>
      </c>
      <c r="Y35" s="68">
        <v>2.2301535788426192</v>
      </c>
      <c r="Z35" s="68">
        <v>3.3574776266282811</v>
      </c>
      <c r="AA35" s="68">
        <v>0.62480437415249579</v>
      </c>
      <c r="AB35" s="68">
        <v>8.453164666332313</v>
      </c>
      <c r="AC35" s="68">
        <v>0.91150351355364057</v>
      </c>
      <c r="AD35" s="68">
        <v>5.7094992186592169E-2</v>
      </c>
      <c r="AE35" s="68">
        <v>34.656248862437252</v>
      </c>
      <c r="AF35" s="68">
        <v>1.2469430167725681</v>
      </c>
      <c r="AG35" s="68">
        <v>6.016705449197481</v>
      </c>
      <c r="AH35" s="68">
        <v>4.9563631472246339</v>
      </c>
      <c r="AI35" s="68">
        <v>22.274083144913025</v>
      </c>
      <c r="AJ35" s="68">
        <v>0.31534996368711771</v>
      </c>
      <c r="AK35" s="68">
        <v>2.2150020974874245</v>
      </c>
      <c r="AL35" s="68">
        <v>1.1650082318252557</v>
      </c>
      <c r="AM35" s="68">
        <v>0.20125471448976973</v>
      </c>
      <c r="AN35" s="68">
        <v>4.0094031560320387</v>
      </c>
      <c r="AO35" s="68">
        <v>0.15284569273593177</v>
      </c>
      <c r="AP35" s="68">
        <v>0.39332033704625874</v>
      </c>
      <c r="AQ35" s="68">
        <v>3.6240417762646473</v>
      </c>
      <c r="AR35" s="68">
        <v>8.2845266449574108E-3</v>
      </c>
      <c r="AS35" s="68">
        <v>0.82034325685641274</v>
      </c>
      <c r="AT35" s="68">
        <v>1.8291336162900866E-3</v>
      </c>
      <c r="AU35" s="68">
        <v>4.979134785089015E-2</v>
      </c>
      <c r="AV35" s="68">
        <v>0</v>
      </c>
      <c r="AW35" s="68">
        <v>0.35694908413671522</v>
      </c>
      <c r="AX35" s="68">
        <v>0.26275136690637668</v>
      </c>
      <c r="AY35" s="68">
        <v>0.24705746165141115</v>
      </c>
      <c r="AZ35" s="68">
        <v>0</v>
      </c>
      <c r="BA35" s="68">
        <v>9.6406913121400081E-2</v>
      </c>
      <c r="BB35" s="68">
        <v>3.7754920614870793</v>
      </c>
      <c r="BC35" s="68">
        <v>4.0712004160666444</v>
      </c>
      <c r="BD35" s="68">
        <v>0.63164344251662496</v>
      </c>
      <c r="BE35" s="68">
        <v>2.6619586024502406</v>
      </c>
      <c r="BF35" s="68">
        <v>1.5953407578941097</v>
      </c>
      <c r="BG35" s="68">
        <v>0</v>
      </c>
      <c r="BH35" s="68">
        <v>1.2580153671971446E-2</v>
      </c>
      <c r="BI35" s="68">
        <v>639.42889182662645</v>
      </c>
      <c r="BJ35" s="68">
        <v>0</v>
      </c>
      <c r="BK35" s="68">
        <v>0</v>
      </c>
      <c r="BL35" s="68">
        <v>233.91457073391845</v>
      </c>
      <c r="BM35" s="68">
        <v>0</v>
      </c>
      <c r="BN35" s="68">
        <v>96.019337280964479</v>
      </c>
      <c r="BO35" s="68">
        <v>1290.4600888085513</v>
      </c>
    </row>
    <row r="36" spans="1:67">
      <c r="A36">
        <v>2000</v>
      </c>
      <c r="B36" s="62" t="s">
        <v>629</v>
      </c>
      <c r="C36" s="67" t="s">
        <v>694</v>
      </c>
      <c r="D36" s="62" t="s">
        <v>725</v>
      </c>
      <c r="E36" s="68">
        <v>4.7546552378878379</v>
      </c>
      <c r="F36" s="68">
        <v>1.1883259269640987E-2</v>
      </c>
      <c r="G36" s="68">
        <v>5.941540694370976E-2</v>
      </c>
      <c r="H36" s="68">
        <v>2.5814077217517046</v>
      </c>
      <c r="I36" s="68">
        <v>10.445720509021942</v>
      </c>
      <c r="J36" s="68">
        <v>16.650476289333238</v>
      </c>
      <c r="K36" s="68">
        <v>1.3462992861022618</v>
      </c>
      <c r="L36" s="68">
        <v>2.1090682071260285</v>
      </c>
      <c r="M36" s="68">
        <v>1.0274441504935086</v>
      </c>
      <c r="N36" s="68">
        <v>1.0742812094662733</v>
      </c>
      <c r="O36" s="68">
        <v>6.2661119835507231</v>
      </c>
      <c r="P36" s="68">
        <v>1.4503392965497062</v>
      </c>
      <c r="Q36" s="68">
        <v>5.9025718564539584</v>
      </c>
      <c r="R36" s="68">
        <v>4.4477060677696816</v>
      </c>
      <c r="S36" s="68">
        <v>10.637433053223653</v>
      </c>
      <c r="T36" s="68">
        <v>11.912489719746038</v>
      </c>
      <c r="U36" s="68">
        <v>122.95732471825498</v>
      </c>
      <c r="V36" s="68">
        <v>44.630848518919308</v>
      </c>
      <c r="W36" s="68">
        <v>13.337834174321513</v>
      </c>
      <c r="X36" s="68">
        <v>57.647914817310756</v>
      </c>
      <c r="Y36" s="68">
        <v>2.7955131386259033</v>
      </c>
      <c r="Z36" s="68">
        <v>16.733104715694299</v>
      </c>
      <c r="AA36" s="68">
        <v>0.20171896141817228</v>
      </c>
      <c r="AB36" s="68">
        <v>6.0532608691924956</v>
      </c>
      <c r="AC36" s="68">
        <v>7.2613997596726293E-2</v>
      </c>
      <c r="AD36" s="68">
        <v>1.4264353017974487E-2</v>
      </c>
      <c r="AE36" s="68">
        <v>3.7600985103090108</v>
      </c>
      <c r="AF36" s="68">
        <v>1.6005738260957516</v>
      </c>
      <c r="AG36" s="68">
        <v>7.7230323533458121</v>
      </c>
      <c r="AH36" s="68">
        <v>6.3619788710202423</v>
      </c>
      <c r="AI36" s="68">
        <v>6.3653404673788003</v>
      </c>
      <c r="AJ36" s="68">
        <v>2.3881988961597676E-2</v>
      </c>
      <c r="AK36" s="68">
        <v>1.7936002232752708</v>
      </c>
      <c r="AL36" s="68">
        <v>3.3798053790164921</v>
      </c>
      <c r="AM36" s="68">
        <v>0.35170304724844348</v>
      </c>
      <c r="AN36" s="68">
        <v>0.56440464613084818</v>
      </c>
      <c r="AO36" s="68">
        <v>1.3801444684813204</v>
      </c>
      <c r="AP36" s="68">
        <v>3.3387698618694728</v>
      </c>
      <c r="AQ36" s="68">
        <v>5.6083384424853024</v>
      </c>
      <c r="AR36" s="68">
        <v>0.14539461007427698</v>
      </c>
      <c r="AS36" s="68">
        <v>54.863694811347919</v>
      </c>
      <c r="AT36" s="68">
        <v>0.11412260459476316</v>
      </c>
      <c r="AU36" s="68">
        <v>1.1278013455745386</v>
      </c>
      <c r="AV36" s="68">
        <v>0</v>
      </c>
      <c r="AW36" s="68">
        <v>27.263516687199765</v>
      </c>
      <c r="AX36" s="68">
        <v>2.1423226917095927E-2</v>
      </c>
      <c r="AY36" s="68">
        <v>0.5174948682540923</v>
      </c>
      <c r="AZ36" s="68">
        <v>0</v>
      </c>
      <c r="BA36" s="68">
        <v>0.11279082604289976</v>
      </c>
      <c r="BB36" s="68">
        <v>16.76448923286608</v>
      </c>
      <c r="BC36" s="68">
        <v>42.216394258329395</v>
      </c>
      <c r="BD36" s="68">
        <v>6.5346307381157649</v>
      </c>
      <c r="BE36" s="68">
        <v>4.3373700598584035</v>
      </c>
      <c r="BF36" s="68">
        <v>4.2623284165491837</v>
      </c>
      <c r="BG36" s="68">
        <v>0</v>
      </c>
      <c r="BH36" s="68">
        <v>0.64438814309613401</v>
      </c>
      <c r="BI36" s="68">
        <v>2571.8628985506252</v>
      </c>
      <c r="BJ36" s="68">
        <v>0</v>
      </c>
      <c r="BK36" s="68">
        <v>0</v>
      </c>
      <c r="BL36" s="68">
        <v>85.626510003002636</v>
      </c>
      <c r="BM36" s="68">
        <v>0</v>
      </c>
      <c r="BN36" s="68">
        <v>590.07344294158429</v>
      </c>
      <c r="BO36" s="68">
        <v>3793.8620649286922</v>
      </c>
    </row>
    <row r="37" spans="1:67">
      <c r="A37">
        <v>2000</v>
      </c>
      <c r="B37" s="62" t="s">
        <v>630</v>
      </c>
      <c r="C37" s="67" t="s">
        <v>695</v>
      </c>
      <c r="D37" s="62" t="s">
        <v>725</v>
      </c>
      <c r="E37" s="68">
        <v>10.397918997104597</v>
      </c>
      <c r="F37" s="68">
        <v>0.14729980369657084</v>
      </c>
      <c r="G37" s="68">
        <v>26.4170282302975</v>
      </c>
      <c r="H37" s="68">
        <v>15.236025086835408</v>
      </c>
      <c r="I37" s="68">
        <v>81.36404769701565</v>
      </c>
      <c r="J37" s="68">
        <v>86.559809353286553</v>
      </c>
      <c r="K37" s="68">
        <v>5.2310114452935403</v>
      </c>
      <c r="L37" s="68">
        <v>19.647936190488487</v>
      </c>
      <c r="M37" s="68">
        <v>4.5796658126601386</v>
      </c>
      <c r="N37" s="68">
        <v>16.817081211190203</v>
      </c>
      <c r="O37" s="68">
        <v>62.104337690291196</v>
      </c>
      <c r="P37" s="68">
        <v>17.791116559311163</v>
      </c>
      <c r="Q37" s="68">
        <v>48.273538467602954</v>
      </c>
      <c r="R37" s="68">
        <v>17.003938985200353</v>
      </c>
      <c r="S37" s="68">
        <v>70.608278951135489</v>
      </c>
      <c r="T37" s="68">
        <v>25.759021545872557</v>
      </c>
      <c r="U37" s="68">
        <v>23.668611394398219</v>
      </c>
      <c r="V37" s="68">
        <v>15.725517634367483</v>
      </c>
      <c r="W37" s="68">
        <v>15.103618422521308</v>
      </c>
      <c r="X37" s="68">
        <v>116.73981433380155</v>
      </c>
      <c r="Y37" s="68">
        <v>10.231889107246111</v>
      </c>
      <c r="Z37" s="68">
        <v>35.446911170334531</v>
      </c>
      <c r="AA37" s="68">
        <v>1.1315823099429301</v>
      </c>
      <c r="AB37" s="68">
        <v>18.323010704584505</v>
      </c>
      <c r="AC37" s="68">
        <v>0.97396837090716704</v>
      </c>
      <c r="AD37" s="68">
        <v>2.7906282141866297</v>
      </c>
      <c r="AE37" s="68">
        <v>63.987399997039013</v>
      </c>
      <c r="AF37" s="68">
        <v>63.526920698829485</v>
      </c>
      <c r="AG37" s="68">
        <v>306.52785636402336</v>
      </c>
      <c r="AH37" s="68">
        <v>252.50751988915354</v>
      </c>
      <c r="AI37" s="68">
        <v>880.82353892763183</v>
      </c>
      <c r="AJ37" s="68">
        <v>104.90919861176307</v>
      </c>
      <c r="AK37" s="68">
        <v>409.68026719350809</v>
      </c>
      <c r="AL37" s="68">
        <v>40.448655825582364</v>
      </c>
      <c r="AM37" s="68">
        <v>1.0532839181082092</v>
      </c>
      <c r="AN37" s="68">
        <v>5.5672230734919914</v>
      </c>
      <c r="AO37" s="68">
        <v>3.7857153651150877</v>
      </c>
      <c r="AP37" s="68">
        <v>0.70375905851374576</v>
      </c>
      <c r="AQ37" s="68">
        <v>4.486755504359599</v>
      </c>
      <c r="AR37" s="68">
        <v>4.3071387200350433</v>
      </c>
      <c r="AS37" s="68">
        <v>0.93307182868661487</v>
      </c>
      <c r="AT37" s="68">
        <v>2.0415528356596095E-3</v>
      </c>
      <c r="AU37" s="68">
        <v>5.3508817127326087E-2</v>
      </c>
      <c r="AV37" s="68">
        <v>0</v>
      </c>
      <c r="AW37" s="68">
        <v>0.80446284005968516</v>
      </c>
      <c r="AX37" s="68">
        <v>2.9567399538682793</v>
      </c>
      <c r="AY37" s="68">
        <v>0.84538194640949527</v>
      </c>
      <c r="AZ37" s="68">
        <v>0</v>
      </c>
      <c r="BA37" s="68">
        <v>0.97052680166607463</v>
      </c>
      <c r="BB37" s="68">
        <v>44.758331405506119</v>
      </c>
      <c r="BC37" s="68">
        <v>128.24154780547119</v>
      </c>
      <c r="BD37" s="68">
        <v>1.5367505344661434</v>
      </c>
      <c r="BE37" s="68">
        <v>7.725776546399616</v>
      </c>
      <c r="BF37" s="68">
        <v>3.9066360285996731</v>
      </c>
      <c r="BG37" s="68">
        <v>0</v>
      </c>
      <c r="BH37" s="68">
        <v>1.3477688634952707E-2</v>
      </c>
      <c r="BI37" s="68">
        <v>2036.65383777853</v>
      </c>
      <c r="BJ37" s="68">
        <v>0</v>
      </c>
      <c r="BK37" s="68">
        <v>0</v>
      </c>
      <c r="BL37" s="68">
        <v>275.59307818251426</v>
      </c>
      <c r="BM37" s="68">
        <v>0</v>
      </c>
      <c r="BN37" s="68">
        <v>375.59090260212184</v>
      </c>
      <c r="BO37" s="68">
        <v>5770.974913149611</v>
      </c>
    </row>
    <row r="38" spans="1:67">
      <c r="A38">
        <v>2000</v>
      </c>
      <c r="B38" s="62" t="s">
        <v>631</v>
      </c>
      <c r="C38" s="67" t="s">
        <v>696</v>
      </c>
      <c r="D38" s="62" t="s">
        <v>725</v>
      </c>
      <c r="E38" s="68">
        <v>3.8640364059771379E-2</v>
      </c>
      <c r="F38" s="68">
        <v>0</v>
      </c>
      <c r="G38" s="68">
        <v>5.1302748654177377E-4</v>
      </c>
      <c r="H38" s="68">
        <v>0.81955622048645871</v>
      </c>
      <c r="I38" s="68">
        <v>6.9762391132416655</v>
      </c>
      <c r="J38" s="68">
        <v>7.2788395249882711</v>
      </c>
      <c r="K38" s="68">
        <v>0.27800431089143529</v>
      </c>
      <c r="L38" s="68">
        <v>1.559161222479027</v>
      </c>
      <c r="M38" s="68">
        <v>4.8185079412712861</v>
      </c>
      <c r="N38" s="68">
        <v>9.9213489527995927E-2</v>
      </c>
      <c r="O38" s="68">
        <v>4.6454239014793002</v>
      </c>
      <c r="P38" s="68">
        <v>2.9706018492481512</v>
      </c>
      <c r="Q38" s="68">
        <v>5.7182833968715503</v>
      </c>
      <c r="R38" s="68">
        <v>2.8913668223510078</v>
      </c>
      <c r="S38" s="68">
        <v>0.77443286078663032</v>
      </c>
      <c r="T38" s="68">
        <v>3.986461099257026</v>
      </c>
      <c r="U38" s="68">
        <v>68.283008039808237</v>
      </c>
      <c r="V38" s="68">
        <v>18.746739538339479</v>
      </c>
      <c r="W38" s="68">
        <v>2.0372329879535473</v>
      </c>
      <c r="X38" s="68">
        <v>6.3050223159983059</v>
      </c>
      <c r="Y38" s="68">
        <v>0.19143514155414806</v>
      </c>
      <c r="Z38" s="68">
        <v>5.5054151297868179</v>
      </c>
      <c r="AA38" s="68">
        <v>5.5844543744696669</v>
      </c>
      <c r="AB38" s="68">
        <v>1.1217096789412424</v>
      </c>
      <c r="AC38" s="68">
        <v>0</v>
      </c>
      <c r="AD38" s="68">
        <v>9.5304892035935049E-2</v>
      </c>
      <c r="AE38" s="68">
        <v>1.1153398370237926</v>
      </c>
      <c r="AF38" s="68">
        <v>4.1236124438973318</v>
      </c>
      <c r="AG38" s="68">
        <v>19.897109272717358</v>
      </c>
      <c r="AH38" s="68">
        <v>16.390581185713792</v>
      </c>
      <c r="AI38" s="68">
        <v>8.1587001407250455</v>
      </c>
      <c r="AJ38" s="68">
        <v>0</v>
      </c>
      <c r="AK38" s="68">
        <v>0.49438179638313273</v>
      </c>
      <c r="AL38" s="68">
        <v>2.851398133274277</v>
      </c>
      <c r="AM38" s="68">
        <v>1.1938589258517429</v>
      </c>
      <c r="AN38" s="68">
        <v>1.9754792989247729</v>
      </c>
      <c r="AO38" s="68">
        <v>0.39184609073093235</v>
      </c>
      <c r="AP38" s="68">
        <v>0.8996497357119746</v>
      </c>
      <c r="AQ38" s="68">
        <v>119.21024597506532</v>
      </c>
      <c r="AR38" s="68">
        <v>0.15348424825135587</v>
      </c>
      <c r="AS38" s="68">
        <v>98.068133667716808</v>
      </c>
      <c r="AT38" s="68">
        <v>5.5730764008945455</v>
      </c>
      <c r="AU38" s="68">
        <v>9.8675027720532107</v>
      </c>
      <c r="AV38" s="68">
        <v>0</v>
      </c>
      <c r="AW38" s="68">
        <v>10.538818620172927</v>
      </c>
      <c r="AX38" s="68">
        <v>1.0387649668677237</v>
      </c>
      <c r="AY38" s="68">
        <v>9.2374862477295583</v>
      </c>
      <c r="AZ38" s="68">
        <v>0</v>
      </c>
      <c r="BA38" s="68">
        <v>0.10967169669433303</v>
      </c>
      <c r="BB38" s="68">
        <v>35.133178401776199</v>
      </c>
      <c r="BC38" s="68">
        <v>221.74401772269673</v>
      </c>
      <c r="BD38" s="68">
        <v>24.081658633995076</v>
      </c>
      <c r="BE38" s="68">
        <v>9.1238822171206007</v>
      </c>
      <c r="BF38" s="68">
        <v>8.0726905767686112</v>
      </c>
      <c r="BG38" s="68">
        <v>0</v>
      </c>
      <c r="BH38" s="68">
        <v>0.48908391200050322</v>
      </c>
      <c r="BI38" s="68">
        <v>318.74936405780653</v>
      </c>
      <c r="BJ38" s="68">
        <v>0</v>
      </c>
      <c r="BK38" s="68">
        <v>0</v>
      </c>
      <c r="BL38" s="68">
        <v>0</v>
      </c>
      <c r="BM38" s="68">
        <v>0</v>
      </c>
      <c r="BN38" s="68">
        <v>-7.1760975970391883E-6</v>
      </c>
      <c r="BO38" s="68">
        <v>1079.4085770457802</v>
      </c>
    </row>
    <row r="39" spans="1:67">
      <c r="A39">
        <v>2000</v>
      </c>
      <c r="B39" s="62" t="s">
        <v>632</v>
      </c>
      <c r="C39" s="67" t="s">
        <v>697</v>
      </c>
      <c r="D39" s="62" t="s">
        <v>725</v>
      </c>
      <c r="E39" s="68">
        <v>0.14753815940459511</v>
      </c>
      <c r="F39" s="68">
        <v>1.7236343923795825</v>
      </c>
      <c r="G39" s="68">
        <v>21.275205255948439</v>
      </c>
      <c r="H39" s="68">
        <v>119.23214604568898</v>
      </c>
      <c r="I39" s="68">
        <v>67.960020681049414</v>
      </c>
      <c r="J39" s="68">
        <v>34.447118647650811</v>
      </c>
      <c r="K39" s="68">
        <v>2.039660328558655</v>
      </c>
      <c r="L39" s="68">
        <v>22.548364270313023</v>
      </c>
      <c r="M39" s="68">
        <v>16.778007505925828</v>
      </c>
      <c r="N39" s="68">
        <v>12.22716831972769</v>
      </c>
      <c r="O39" s="68">
        <v>72.414251949558889</v>
      </c>
      <c r="P39" s="68">
        <v>69.867952800680555</v>
      </c>
      <c r="Q39" s="68">
        <v>28.082279464706996</v>
      </c>
      <c r="R39" s="68">
        <v>26.318171886078197</v>
      </c>
      <c r="S39" s="68">
        <v>37.377964598991547</v>
      </c>
      <c r="T39" s="68">
        <v>25.209033535695816</v>
      </c>
      <c r="U39" s="68">
        <v>107.80386517436122</v>
      </c>
      <c r="V39" s="68">
        <v>64.046771328729079</v>
      </c>
      <c r="W39" s="68">
        <v>16.179604348436531</v>
      </c>
      <c r="X39" s="68">
        <v>175.18497726841895</v>
      </c>
      <c r="Y39" s="68">
        <v>2.5517702795619734</v>
      </c>
      <c r="Z39" s="68">
        <v>32.830560166304572</v>
      </c>
      <c r="AA39" s="68">
        <v>16.193642353848393</v>
      </c>
      <c r="AB39" s="68">
        <v>32.825705305468915</v>
      </c>
      <c r="AC39" s="68">
        <v>11.423698631507659</v>
      </c>
      <c r="AD39" s="68">
        <v>2.2464232362500383</v>
      </c>
      <c r="AE39" s="68">
        <v>467.64776517506999</v>
      </c>
      <c r="AF39" s="68">
        <v>40.358991392401826</v>
      </c>
      <c r="AG39" s="68">
        <v>194.73878129835035</v>
      </c>
      <c r="AH39" s="68">
        <v>160.41937354459012</v>
      </c>
      <c r="AI39" s="68">
        <v>428.90114249535827</v>
      </c>
      <c r="AJ39" s="68">
        <v>63.800376317013516</v>
      </c>
      <c r="AK39" s="68">
        <v>86.702113503911519</v>
      </c>
      <c r="AL39" s="68">
        <v>22.210040971717834</v>
      </c>
      <c r="AM39" s="68">
        <v>6.992479194310266</v>
      </c>
      <c r="AN39" s="68">
        <v>36.514261393556573</v>
      </c>
      <c r="AO39" s="68">
        <v>33.379141882315629</v>
      </c>
      <c r="AP39" s="68">
        <v>23.302151243290027</v>
      </c>
      <c r="AQ39" s="68">
        <v>106.65100779571901</v>
      </c>
      <c r="AR39" s="68">
        <v>4.5711676571031807</v>
      </c>
      <c r="AS39" s="68">
        <v>130.85735408880376</v>
      </c>
      <c r="AT39" s="68">
        <v>1.6947553830089295</v>
      </c>
      <c r="AU39" s="68">
        <v>25.367113824783637</v>
      </c>
      <c r="AV39" s="68">
        <v>0</v>
      </c>
      <c r="AW39" s="68">
        <v>24.393558972339346</v>
      </c>
      <c r="AX39" s="68">
        <v>9.0661188283121703</v>
      </c>
      <c r="AY39" s="68">
        <v>27.187635998054567</v>
      </c>
      <c r="AZ39" s="68">
        <v>0</v>
      </c>
      <c r="BA39" s="68">
        <v>5.4489470481800657</v>
      </c>
      <c r="BB39" s="68">
        <v>336.15034159416194</v>
      </c>
      <c r="BC39" s="68">
        <v>1377.2090021388799</v>
      </c>
      <c r="BD39" s="68">
        <v>179.57987351383713</v>
      </c>
      <c r="BE39" s="68">
        <v>115.23355438752627</v>
      </c>
      <c r="BF39" s="68">
        <v>99.480927897377185</v>
      </c>
      <c r="BG39" s="68">
        <v>0</v>
      </c>
      <c r="BH39" s="68">
        <v>4.2422941570972927</v>
      </c>
      <c r="BI39" s="68">
        <v>23710.259600423291</v>
      </c>
      <c r="BJ39" s="68">
        <v>0</v>
      </c>
      <c r="BK39" s="68">
        <v>0</v>
      </c>
      <c r="BL39" s="68">
        <v>0</v>
      </c>
      <c r="BM39" s="68">
        <v>0</v>
      </c>
      <c r="BN39" s="68">
        <v>7.3866766615537927E-4</v>
      </c>
      <c r="BO39" s="68">
        <v>28741.296146723274</v>
      </c>
    </row>
    <row r="40" spans="1:67">
      <c r="A40">
        <v>2000</v>
      </c>
      <c r="B40" s="62" t="s">
        <v>633</v>
      </c>
      <c r="C40" s="67" t="s">
        <v>698</v>
      </c>
      <c r="D40" s="62" t="s">
        <v>725</v>
      </c>
      <c r="E40" s="68">
        <v>3.9312891115116176E-2</v>
      </c>
      <c r="F40" s="68">
        <v>0</v>
      </c>
      <c r="G40" s="68">
        <v>4.7224646330888573E-4</v>
      </c>
      <c r="H40" s="68">
        <v>3.1676454340860083</v>
      </c>
      <c r="I40" s="68">
        <v>64.230139594044303</v>
      </c>
      <c r="J40" s="68">
        <v>14.516246843110279</v>
      </c>
      <c r="K40" s="68">
        <v>1.203053609399501</v>
      </c>
      <c r="L40" s="68">
        <v>11.22307844955159</v>
      </c>
      <c r="M40" s="68">
        <v>1.9550394741186352</v>
      </c>
      <c r="N40" s="68">
        <v>0.24020381258839546</v>
      </c>
      <c r="O40" s="68">
        <v>12.093708175402618</v>
      </c>
      <c r="P40" s="68">
        <v>59.287378626210653</v>
      </c>
      <c r="Q40" s="68">
        <v>11.151276816031181</v>
      </c>
      <c r="R40" s="68">
        <v>7.2603108252449564</v>
      </c>
      <c r="S40" s="68">
        <v>2.7120112885144829</v>
      </c>
      <c r="T40" s="68">
        <v>5.7018298964069984</v>
      </c>
      <c r="U40" s="68">
        <v>8.1055316620584552</v>
      </c>
      <c r="V40" s="68">
        <v>2.4397171248043539</v>
      </c>
      <c r="W40" s="68">
        <v>1.8864684428237211</v>
      </c>
      <c r="X40" s="68">
        <v>23.079361182177976</v>
      </c>
      <c r="Y40" s="68">
        <v>8.1683203787287842E-2</v>
      </c>
      <c r="Z40" s="68">
        <v>8.8388667633431179</v>
      </c>
      <c r="AA40" s="68">
        <v>1.7274753498119499</v>
      </c>
      <c r="AB40" s="68">
        <v>21.058152463954791</v>
      </c>
      <c r="AC40" s="68">
        <v>0</v>
      </c>
      <c r="AD40" s="68">
        <v>0.37346640524965291</v>
      </c>
      <c r="AE40" s="68">
        <v>1.7858871609622164</v>
      </c>
      <c r="AF40" s="68">
        <v>28.188836111903473</v>
      </c>
      <c r="AG40" s="68">
        <v>136.01577743304262</v>
      </c>
      <c r="AH40" s="68">
        <v>112.04530326478906</v>
      </c>
      <c r="AI40" s="68">
        <v>26.220202635109011</v>
      </c>
      <c r="AJ40" s="68">
        <v>0</v>
      </c>
      <c r="AK40" s="68">
        <v>11.910253280822811</v>
      </c>
      <c r="AL40" s="68">
        <v>3.2076772895091854</v>
      </c>
      <c r="AM40" s="68">
        <v>1.6329811632812685</v>
      </c>
      <c r="AN40" s="68">
        <v>22.280143184485347</v>
      </c>
      <c r="AO40" s="68">
        <v>7.8407511926389262</v>
      </c>
      <c r="AP40" s="68">
        <v>29.548157430759957</v>
      </c>
      <c r="AQ40" s="68">
        <v>47.891871593556154</v>
      </c>
      <c r="AR40" s="68">
        <v>1.1535260217743271</v>
      </c>
      <c r="AS40" s="68">
        <v>5.6712656993742074</v>
      </c>
      <c r="AT40" s="68">
        <v>0</v>
      </c>
      <c r="AU40" s="68">
        <v>0</v>
      </c>
      <c r="AV40" s="68">
        <v>0</v>
      </c>
      <c r="AW40" s="68">
        <v>4.8220366389631231</v>
      </c>
      <c r="AX40" s="68">
        <v>0.14333358712183764</v>
      </c>
      <c r="AY40" s="68">
        <v>8.0998987118748058</v>
      </c>
      <c r="AZ40" s="68">
        <v>0</v>
      </c>
      <c r="BA40" s="68">
        <v>2.0501952989994838</v>
      </c>
      <c r="BB40" s="68">
        <v>228.66074441959873</v>
      </c>
      <c r="BC40" s="68">
        <v>50.465048921795955</v>
      </c>
      <c r="BD40" s="68">
        <v>149.09109827457397</v>
      </c>
      <c r="BE40" s="68">
        <v>5.897425364222002</v>
      </c>
      <c r="BF40" s="68">
        <v>73.983178485696442</v>
      </c>
      <c r="BG40" s="68">
        <v>0</v>
      </c>
      <c r="BH40" s="68">
        <v>0.65823926720074355</v>
      </c>
      <c r="BI40" s="68">
        <v>457.53203681272004</v>
      </c>
      <c r="BJ40" s="68">
        <v>0</v>
      </c>
      <c r="BK40" s="68">
        <v>0</v>
      </c>
      <c r="BL40" s="68">
        <v>0</v>
      </c>
      <c r="BM40" s="68">
        <v>0</v>
      </c>
      <c r="BN40" s="68">
        <v>1.7981056998905842E-5</v>
      </c>
      <c r="BO40" s="68">
        <v>1679.1683178061321</v>
      </c>
    </row>
    <row r="41" spans="1:67">
      <c r="A41">
        <v>2000</v>
      </c>
      <c r="B41" s="62" t="s">
        <v>634</v>
      </c>
      <c r="C41" s="67" t="s">
        <v>699</v>
      </c>
      <c r="D41" s="62" t="s">
        <v>725</v>
      </c>
      <c r="E41" s="68">
        <v>0</v>
      </c>
      <c r="F41" s="68">
        <v>0</v>
      </c>
      <c r="G41" s="68">
        <v>0</v>
      </c>
      <c r="H41" s="68">
        <v>0</v>
      </c>
      <c r="I41" s="68">
        <v>4.2693772328770293E-5</v>
      </c>
      <c r="J41" s="68">
        <v>0</v>
      </c>
      <c r="K41" s="68">
        <v>0</v>
      </c>
      <c r="L41" s="68">
        <v>0</v>
      </c>
      <c r="M41" s="68">
        <v>5.3324194287068728E-2</v>
      </c>
      <c r="N41" s="68">
        <v>0</v>
      </c>
      <c r="O41" s="68">
        <v>0</v>
      </c>
      <c r="P41" s="68">
        <v>0</v>
      </c>
      <c r="Q41" s="68">
        <v>1.2595867595464958E-4</v>
      </c>
      <c r="R41" s="68">
        <v>0</v>
      </c>
      <c r="S41" s="68">
        <v>0</v>
      </c>
      <c r="T41" s="68">
        <v>0</v>
      </c>
      <c r="U41" s="68">
        <v>5.0463302775164357E-5</v>
      </c>
      <c r="V41" s="68">
        <v>0</v>
      </c>
      <c r="W41" s="68">
        <v>0</v>
      </c>
      <c r="X41" s="68">
        <v>0</v>
      </c>
      <c r="Y41" s="68">
        <v>0</v>
      </c>
      <c r="Z41" s="68">
        <v>0</v>
      </c>
      <c r="AA41" s="68">
        <v>0</v>
      </c>
      <c r="AB41" s="68">
        <v>0</v>
      </c>
      <c r="AC41" s="68">
        <v>0</v>
      </c>
      <c r="AD41" s="68">
        <v>0</v>
      </c>
      <c r="AE41" s="68">
        <v>0.16725995572627583</v>
      </c>
      <c r="AF41" s="68">
        <v>0.11345052601665327</v>
      </c>
      <c r="AG41" s="68">
        <v>0.54741747531131857</v>
      </c>
      <c r="AH41" s="68">
        <v>0.45094442858951356</v>
      </c>
      <c r="AI41" s="68">
        <v>0</v>
      </c>
      <c r="AJ41" s="68">
        <v>0</v>
      </c>
      <c r="AK41" s="68">
        <v>0</v>
      </c>
      <c r="AL41" s="68">
        <v>0</v>
      </c>
      <c r="AM41" s="68">
        <v>0</v>
      </c>
      <c r="AN41" s="68">
        <v>2.9064091534587226</v>
      </c>
      <c r="AO41" s="68">
        <v>0.74141701706773833</v>
      </c>
      <c r="AP41" s="68">
        <v>101.20142258677198</v>
      </c>
      <c r="AQ41" s="68">
        <v>8.5103338440315763</v>
      </c>
      <c r="AR41" s="68">
        <v>0</v>
      </c>
      <c r="AS41" s="68">
        <v>4.9406139822307242</v>
      </c>
      <c r="AT41" s="68">
        <v>9.9567477117376004</v>
      </c>
      <c r="AU41" s="68">
        <v>0</v>
      </c>
      <c r="AV41" s="68">
        <v>0</v>
      </c>
      <c r="AW41" s="68">
        <v>8.1944671290264068</v>
      </c>
      <c r="AX41" s="68">
        <v>0</v>
      </c>
      <c r="AY41" s="68">
        <v>36.130183861946826</v>
      </c>
      <c r="AZ41" s="68">
        <v>0</v>
      </c>
      <c r="BA41" s="68">
        <v>2.291025791905033</v>
      </c>
      <c r="BB41" s="68">
        <v>1.4599703001935542</v>
      </c>
      <c r="BC41" s="68">
        <v>134.58356183125107</v>
      </c>
      <c r="BD41" s="68">
        <v>7.8889722853049715</v>
      </c>
      <c r="BE41" s="68">
        <v>11.192872556844812</v>
      </c>
      <c r="BF41" s="68">
        <v>0</v>
      </c>
      <c r="BG41" s="68">
        <v>0</v>
      </c>
      <c r="BH41" s="68">
        <v>0.65305049714128371</v>
      </c>
      <c r="BI41" s="68">
        <v>2084.5044756438197</v>
      </c>
      <c r="BJ41" s="68">
        <v>0</v>
      </c>
      <c r="BK41" s="68">
        <v>4.265501245231671</v>
      </c>
      <c r="BL41" s="68">
        <v>18.135314368602266</v>
      </c>
      <c r="BM41" s="68">
        <v>0</v>
      </c>
      <c r="BN41" s="68">
        <v>159.44425945846822</v>
      </c>
      <c r="BO41" s="68">
        <v>2598.3332149607168</v>
      </c>
    </row>
    <row r="42" spans="1:67">
      <c r="A42">
        <v>2000</v>
      </c>
      <c r="B42" s="62" t="s">
        <v>635</v>
      </c>
      <c r="C42" s="67" t="s">
        <v>700</v>
      </c>
      <c r="D42" s="62" t="s">
        <v>725</v>
      </c>
      <c r="E42" s="68">
        <v>1.6351706794021126</v>
      </c>
      <c r="F42" s="68">
        <v>6.4785322576391504</v>
      </c>
      <c r="G42" s="68">
        <v>4.6445156613750571</v>
      </c>
      <c r="H42" s="68">
        <v>56.414019119927318</v>
      </c>
      <c r="I42" s="68">
        <v>121.20026674320458</v>
      </c>
      <c r="J42" s="68">
        <v>34.235705232911101</v>
      </c>
      <c r="K42" s="68">
        <v>5.0837823212764244</v>
      </c>
      <c r="L42" s="68">
        <v>9.7539218503329668</v>
      </c>
      <c r="M42" s="68">
        <v>14.356749855598615</v>
      </c>
      <c r="N42" s="68">
        <v>13.502116945929325</v>
      </c>
      <c r="O42" s="68">
        <v>42.699921539128155</v>
      </c>
      <c r="P42" s="68">
        <v>14.264074399753904</v>
      </c>
      <c r="Q42" s="68">
        <v>26.309683548290188</v>
      </c>
      <c r="R42" s="68">
        <v>37.292541324645214</v>
      </c>
      <c r="S42" s="68">
        <v>5.2405704409248886</v>
      </c>
      <c r="T42" s="68">
        <v>23.390821880681035</v>
      </c>
      <c r="U42" s="68">
        <v>5.4443584844096193</v>
      </c>
      <c r="V42" s="68">
        <v>9.7008048898164905</v>
      </c>
      <c r="W42" s="68">
        <v>6.7656912788828958</v>
      </c>
      <c r="X42" s="68">
        <v>41.710075372327545</v>
      </c>
      <c r="Y42" s="68">
        <v>1.0868984645299644</v>
      </c>
      <c r="Z42" s="68">
        <v>18.879319281296475</v>
      </c>
      <c r="AA42" s="68">
        <v>19.018247337929527</v>
      </c>
      <c r="AB42" s="68">
        <v>13.722833372472788</v>
      </c>
      <c r="AC42" s="68">
        <v>7.9424668063028667</v>
      </c>
      <c r="AD42" s="68">
        <v>1.9414502528202395</v>
      </c>
      <c r="AE42" s="68">
        <v>509.80927516865444</v>
      </c>
      <c r="AF42" s="68">
        <v>49.957749372339777</v>
      </c>
      <c r="AG42" s="68">
        <v>241.05436963445644</v>
      </c>
      <c r="AH42" s="68">
        <v>198.57262487281025</v>
      </c>
      <c r="AI42" s="68">
        <v>251.66742708508778</v>
      </c>
      <c r="AJ42" s="68">
        <v>7.2272974252277669</v>
      </c>
      <c r="AK42" s="68">
        <v>46.103740388672222</v>
      </c>
      <c r="AL42" s="68">
        <v>25.983862238630266</v>
      </c>
      <c r="AM42" s="68">
        <v>11.222935604258192</v>
      </c>
      <c r="AN42" s="68">
        <v>123.22364922347033</v>
      </c>
      <c r="AO42" s="68">
        <v>12.575950540109213</v>
      </c>
      <c r="AP42" s="68">
        <v>98.287782427975884</v>
      </c>
      <c r="AQ42" s="68">
        <v>678.93776727804789</v>
      </c>
      <c r="AR42" s="68">
        <v>2.3493630584185907</v>
      </c>
      <c r="AS42" s="68">
        <v>259.61307869613648</v>
      </c>
      <c r="AT42" s="68">
        <v>1285.173868150991</v>
      </c>
      <c r="AU42" s="68">
        <v>81.267526816135472</v>
      </c>
      <c r="AV42" s="68">
        <v>0</v>
      </c>
      <c r="AW42" s="68">
        <v>158.88024753223607</v>
      </c>
      <c r="AX42" s="68">
        <v>27.629083353383081</v>
      </c>
      <c r="AY42" s="68">
        <v>31.809695115387225</v>
      </c>
      <c r="AZ42" s="68">
        <v>0</v>
      </c>
      <c r="BA42" s="68">
        <v>10.786627949421295</v>
      </c>
      <c r="BB42" s="68">
        <v>436.09073524257838</v>
      </c>
      <c r="BC42" s="68">
        <v>541.27033497118896</v>
      </c>
      <c r="BD42" s="68">
        <v>163.59613332064828</v>
      </c>
      <c r="BE42" s="68">
        <v>84.988999819591598</v>
      </c>
      <c r="BF42" s="68">
        <v>120.23367226666923</v>
      </c>
      <c r="BG42" s="68">
        <v>0</v>
      </c>
      <c r="BH42" s="68">
        <v>1.8583733940945792</v>
      </c>
      <c r="BI42" s="68">
        <v>10886.983093121355</v>
      </c>
      <c r="BJ42" s="68">
        <v>0</v>
      </c>
      <c r="BK42" s="68">
        <v>0</v>
      </c>
      <c r="BL42" s="68">
        <v>0</v>
      </c>
      <c r="BM42" s="68">
        <v>0</v>
      </c>
      <c r="BN42" s="68">
        <v>326.04099762996168</v>
      </c>
      <c r="BO42" s="68">
        <v>17215.910801039754</v>
      </c>
    </row>
    <row r="43" spans="1:67">
      <c r="A43">
        <v>2000</v>
      </c>
      <c r="B43" s="62" t="s">
        <v>636</v>
      </c>
      <c r="C43" s="67" t="s">
        <v>701</v>
      </c>
      <c r="D43" s="62" t="s">
        <v>725</v>
      </c>
      <c r="E43" s="68">
        <v>0</v>
      </c>
      <c r="F43" s="68">
        <v>0</v>
      </c>
      <c r="G43" s="68">
        <v>0</v>
      </c>
      <c r="H43" s="68">
        <v>1.0653671484302201</v>
      </c>
      <c r="I43" s="68">
        <v>10.322313737889235</v>
      </c>
      <c r="J43" s="68">
        <v>3.64874283447159</v>
      </c>
      <c r="K43" s="68">
        <v>0.20306537928582341</v>
      </c>
      <c r="L43" s="68">
        <v>0.87058880293362029</v>
      </c>
      <c r="M43" s="68">
        <v>2.1587279840192379</v>
      </c>
      <c r="N43" s="68">
        <v>0.15469735895340259</v>
      </c>
      <c r="O43" s="68">
        <v>2.591220698967271</v>
      </c>
      <c r="P43" s="68">
        <v>1.200439843304538</v>
      </c>
      <c r="Q43" s="68">
        <v>3.5141244379203727</v>
      </c>
      <c r="R43" s="68">
        <v>6.6911923226343211</v>
      </c>
      <c r="S43" s="68">
        <v>1.1150695442495988</v>
      </c>
      <c r="T43" s="68">
        <v>1.8918777861990557</v>
      </c>
      <c r="U43" s="68">
        <v>0.52892930919318026</v>
      </c>
      <c r="V43" s="68">
        <v>1.0348288170645932</v>
      </c>
      <c r="W43" s="68">
        <v>0.6683257364867049</v>
      </c>
      <c r="X43" s="68">
        <v>4.1963678938737683</v>
      </c>
      <c r="Y43" s="68">
        <v>5.1978947335969132E-2</v>
      </c>
      <c r="Z43" s="68">
        <v>2.1534213811533065</v>
      </c>
      <c r="AA43" s="68">
        <v>0.77658778569883224</v>
      </c>
      <c r="AB43" s="68">
        <v>0.37810469509467998</v>
      </c>
      <c r="AC43" s="68">
        <v>0</v>
      </c>
      <c r="AD43" s="68">
        <v>0.32408217979454895</v>
      </c>
      <c r="AE43" s="68">
        <v>0.18593004693284854</v>
      </c>
      <c r="AF43" s="68">
        <v>2.9895262386378132</v>
      </c>
      <c r="AG43" s="68">
        <v>14.424956528556173</v>
      </c>
      <c r="AH43" s="68">
        <v>11.882802563982812</v>
      </c>
      <c r="AI43" s="68">
        <v>19.497667403299204</v>
      </c>
      <c r="AJ43" s="68">
        <v>0</v>
      </c>
      <c r="AK43" s="68">
        <v>1.4431913228308366</v>
      </c>
      <c r="AL43" s="68">
        <v>2.8254429076090877</v>
      </c>
      <c r="AM43" s="68">
        <v>0.88883613818578733</v>
      </c>
      <c r="AN43" s="68">
        <v>1.7703289349236904</v>
      </c>
      <c r="AO43" s="68">
        <v>0.4302505723958111</v>
      </c>
      <c r="AP43" s="68">
        <v>17.50597913765414</v>
      </c>
      <c r="AQ43" s="68">
        <v>23.197177285944388</v>
      </c>
      <c r="AR43" s="68">
        <v>4.7925734481128156E-2</v>
      </c>
      <c r="AS43" s="68">
        <v>0.34947458653350033</v>
      </c>
      <c r="AT43" s="68">
        <v>0</v>
      </c>
      <c r="AU43" s="68">
        <v>0</v>
      </c>
      <c r="AV43" s="68">
        <v>0</v>
      </c>
      <c r="AW43" s="68">
        <v>14.462454565524689</v>
      </c>
      <c r="AX43" s="68">
        <v>5.6634735873847086</v>
      </c>
      <c r="AY43" s="68">
        <v>0.64628257538477485</v>
      </c>
      <c r="AZ43" s="68">
        <v>0</v>
      </c>
      <c r="BA43" s="68">
        <v>0.29877189309922519</v>
      </c>
      <c r="BB43" s="68">
        <v>44.948359637653297</v>
      </c>
      <c r="BC43" s="68">
        <v>1.7316304837807868</v>
      </c>
      <c r="BD43" s="68">
        <v>12.672087058138981</v>
      </c>
      <c r="BE43" s="68">
        <v>2.1217915678147423</v>
      </c>
      <c r="BF43" s="68">
        <v>8.8916634799476544</v>
      </c>
      <c r="BG43" s="68">
        <v>0</v>
      </c>
      <c r="BH43" s="68">
        <v>3.7066508088867923E-3</v>
      </c>
      <c r="BI43" s="68">
        <v>15.124477196691718</v>
      </c>
      <c r="BJ43" s="68">
        <v>0</v>
      </c>
      <c r="BK43" s="68">
        <v>0</v>
      </c>
      <c r="BL43" s="68">
        <v>196.48167477893764</v>
      </c>
      <c r="BM43" s="68">
        <v>0</v>
      </c>
      <c r="BN43" s="68">
        <v>24.567463697315667</v>
      </c>
      <c r="BO43" s="68">
        <v>470.59338119940412</v>
      </c>
    </row>
    <row r="44" spans="1:67">
      <c r="A44">
        <v>2000</v>
      </c>
      <c r="B44" s="62" t="s">
        <v>637</v>
      </c>
      <c r="C44" s="67" t="s">
        <v>702</v>
      </c>
      <c r="D44" s="62" t="s">
        <v>725</v>
      </c>
      <c r="E44" s="68">
        <v>84.262778189539048</v>
      </c>
      <c r="F44" s="68">
        <v>2.1887648283568861</v>
      </c>
      <c r="G44" s="68">
        <v>3.8923939179176275</v>
      </c>
      <c r="H44" s="68">
        <v>186.40456310008619</v>
      </c>
      <c r="I44" s="68">
        <v>171.38427142541997</v>
      </c>
      <c r="J44" s="68">
        <v>50.643378710418936</v>
      </c>
      <c r="K44" s="68">
        <v>7.3043650030495186</v>
      </c>
      <c r="L44" s="68">
        <v>22.615905693910523</v>
      </c>
      <c r="M44" s="68">
        <v>4.4959888409810294</v>
      </c>
      <c r="N44" s="68">
        <v>32.194750725542953</v>
      </c>
      <c r="O44" s="68">
        <v>83.399637212963441</v>
      </c>
      <c r="P44" s="68">
        <v>15.876501679350879</v>
      </c>
      <c r="Q44" s="68">
        <v>41.315528071255756</v>
      </c>
      <c r="R44" s="68">
        <v>76.898882239942139</v>
      </c>
      <c r="S44" s="68">
        <v>55.444590740700846</v>
      </c>
      <c r="T44" s="68">
        <v>40.532598784532887</v>
      </c>
      <c r="U44" s="68">
        <v>4.6693310453487404</v>
      </c>
      <c r="V44" s="68">
        <v>15.637435360713356</v>
      </c>
      <c r="W44" s="68">
        <v>11.42654542612588</v>
      </c>
      <c r="X44" s="68">
        <v>96.971815924709702</v>
      </c>
      <c r="Y44" s="68">
        <v>3.974143998267178</v>
      </c>
      <c r="Z44" s="68">
        <v>17.746943956705689</v>
      </c>
      <c r="AA44" s="68">
        <v>4.2562479461489877</v>
      </c>
      <c r="AB44" s="68">
        <v>21.790008424193626</v>
      </c>
      <c r="AC44" s="68">
        <v>0</v>
      </c>
      <c r="AD44" s="68">
        <v>0.60746852661784689</v>
      </c>
      <c r="AE44" s="68">
        <v>991.16977588630414</v>
      </c>
      <c r="AF44" s="68">
        <v>48.521787461939901</v>
      </c>
      <c r="AG44" s="68">
        <v>234.12561688879762</v>
      </c>
      <c r="AH44" s="68">
        <v>192.86494729830056</v>
      </c>
      <c r="AI44" s="68">
        <v>188.97980693900703</v>
      </c>
      <c r="AJ44" s="68">
        <v>4.9345608250112667</v>
      </c>
      <c r="AK44" s="68">
        <v>13.530102652792944</v>
      </c>
      <c r="AL44" s="68">
        <v>20.362573193782882</v>
      </c>
      <c r="AM44" s="68">
        <v>6.8527554518124827</v>
      </c>
      <c r="AN44" s="68">
        <v>112.04159332197692</v>
      </c>
      <c r="AO44" s="68">
        <v>4.2828119559747435</v>
      </c>
      <c r="AP44" s="68">
        <v>14.899789619542242</v>
      </c>
      <c r="AQ44" s="68">
        <v>203.1978897052964</v>
      </c>
      <c r="AR44" s="68">
        <v>1.0891618719913434</v>
      </c>
      <c r="AS44" s="68">
        <v>680.17666201361124</v>
      </c>
      <c r="AT44" s="68">
        <v>305.25557817043938</v>
      </c>
      <c r="AU44" s="68">
        <v>26.93843570368475</v>
      </c>
      <c r="AV44" s="68">
        <v>0</v>
      </c>
      <c r="AW44" s="68">
        <v>103.72345010198462</v>
      </c>
      <c r="AX44" s="68">
        <v>52.253988572866298</v>
      </c>
      <c r="AY44" s="68">
        <v>38.857142366404915</v>
      </c>
      <c r="AZ44" s="68">
        <v>0</v>
      </c>
      <c r="BA44" s="68">
        <v>14.672659220879428</v>
      </c>
      <c r="BB44" s="68">
        <v>488.34478834652259</v>
      </c>
      <c r="BC44" s="68">
        <v>661.225152524897</v>
      </c>
      <c r="BD44" s="68">
        <v>48.202183883820737</v>
      </c>
      <c r="BE44" s="68">
        <v>15.896297136724321</v>
      </c>
      <c r="BF44" s="68">
        <v>29.091391954023841</v>
      </c>
      <c r="BG44" s="68">
        <v>0</v>
      </c>
      <c r="BH44" s="68">
        <v>6.0960577335189354</v>
      </c>
      <c r="BI44" s="68">
        <v>8150.2475765081163</v>
      </c>
      <c r="BJ44" s="68">
        <v>0</v>
      </c>
      <c r="BK44" s="68">
        <v>79.336165196980716</v>
      </c>
      <c r="BL44" s="68">
        <v>0</v>
      </c>
      <c r="BM44" s="68">
        <v>0</v>
      </c>
      <c r="BN44" s="68">
        <v>-3.4226401112391613E-5</v>
      </c>
      <c r="BO44" s="68">
        <v>13793.105508053406</v>
      </c>
    </row>
    <row r="45" spans="1:67">
      <c r="A45">
        <v>2000</v>
      </c>
      <c r="B45" s="62" t="s">
        <v>638</v>
      </c>
      <c r="C45" s="67" t="s">
        <v>703</v>
      </c>
      <c r="D45" s="62" t="s">
        <v>725</v>
      </c>
      <c r="E45" s="68">
        <v>19.169601909977747</v>
      </c>
      <c r="F45" s="68">
        <v>6.4962391437814988</v>
      </c>
      <c r="G45" s="68">
        <v>1.3501833645364263</v>
      </c>
      <c r="H45" s="68">
        <v>32.531375580031984</v>
      </c>
      <c r="I45" s="68">
        <v>13.790995381220322</v>
      </c>
      <c r="J45" s="68">
        <v>5.6891431134654882</v>
      </c>
      <c r="K45" s="68">
        <v>1.2882431001755259</v>
      </c>
      <c r="L45" s="68">
        <v>8.0693646518617665</v>
      </c>
      <c r="M45" s="68">
        <v>0.63997956277724533</v>
      </c>
      <c r="N45" s="68">
        <v>0.68794538724596688</v>
      </c>
      <c r="O45" s="68">
        <v>15.380130342715523</v>
      </c>
      <c r="P45" s="68">
        <v>3.1802220232136902</v>
      </c>
      <c r="Q45" s="68">
        <v>9.0327355503235509</v>
      </c>
      <c r="R45" s="68">
        <v>10.240794162599597</v>
      </c>
      <c r="S45" s="68">
        <v>3.790000219624134</v>
      </c>
      <c r="T45" s="68">
        <v>6.4595757667451856</v>
      </c>
      <c r="U45" s="68">
        <v>40.58627993329263</v>
      </c>
      <c r="V45" s="68">
        <v>13.549034365943093</v>
      </c>
      <c r="W45" s="68">
        <v>2.8182240171378075</v>
      </c>
      <c r="X45" s="68">
        <v>19.584281978744301</v>
      </c>
      <c r="Y45" s="68">
        <v>1.3919686723158116</v>
      </c>
      <c r="Z45" s="68">
        <v>6.2000250891569078</v>
      </c>
      <c r="AA45" s="68">
        <v>0.46877468850518511</v>
      </c>
      <c r="AB45" s="68">
        <v>8.8152175737269332</v>
      </c>
      <c r="AC45" s="68">
        <v>1.5438498860726315</v>
      </c>
      <c r="AD45" s="68">
        <v>0.22901701336643077</v>
      </c>
      <c r="AE45" s="68">
        <v>72.452165213757439</v>
      </c>
      <c r="AF45" s="68">
        <v>0.19610215320155852</v>
      </c>
      <c r="AG45" s="68">
        <v>0.94622519064347665</v>
      </c>
      <c r="AH45" s="68">
        <v>0.77946904721860222</v>
      </c>
      <c r="AI45" s="68">
        <v>72.187068683989608</v>
      </c>
      <c r="AJ45" s="68">
        <v>17.314594324981382</v>
      </c>
      <c r="AK45" s="68">
        <v>38.165947131608455</v>
      </c>
      <c r="AL45" s="68">
        <v>16.017848286143291</v>
      </c>
      <c r="AM45" s="68">
        <v>8.7299021133970065</v>
      </c>
      <c r="AN45" s="68">
        <v>19.148867411086304</v>
      </c>
      <c r="AO45" s="68">
        <v>1.3875194668430344</v>
      </c>
      <c r="AP45" s="68">
        <v>0.912611853555652</v>
      </c>
      <c r="AQ45" s="68">
        <v>35.90836125199916</v>
      </c>
      <c r="AR45" s="68">
        <v>2.3888523924710712</v>
      </c>
      <c r="AS45" s="68">
        <v>9.0847211800640171</v>
      </c>
      <c r="AT45" s="68">
        <v>64.89542457573576</v>
      </c>
      <c r="AU45" s="68">
        <v>0.1047023900208866</v>
      </c>
      <c r="AV45" s="68">
        <v>0</v>
      </c>
      <c r="AW45" s="68">
        <v>2.763117757918621</v>
      </c>
      <c r="AX45" s="68">
        <v>12.053775287460182</v>
      </c>
      <c r="AY45" s="68">
        <v>7.7415604077312796</v>
      </c>
      <c r="AZ45" s="68">
        <v>0</v>
      </c>
      <c r="BA45" s="68">
        <v>0.91196969480882717</v>
      </c>
      <c r="BB45" s="68">
        <v>69.282893273792553</v>
      </c>
      <c r="BC45" s="68">
        <v>2.9483445968302418E-4</v>
      </c>
      <c r="BD45" s="68">
        <v>10.63974414236972</v>
      </c>
      <c r="BE45" s="68">
        <v>3.7016398098139232</v>
      </c>
      <c r="BF45" s="68">
        <v>12.648116110066825</v>
      </c>
      <c r="BG45" s="68">
        <v>0</v>
      </c>
      <c r="BH45" s="68">
        <v>0</v>
      </c>
      <c r="BI45" s="68">
        <v>2780.8585087032898</v>
      </c>
      <c r="BJ45" s="68">
        <v>0</v>
      </c>
      <c r="BK45" s="68">
        <v>0</v>
      </c>
      <c r="BL45" s="68">
        <v>0</v>
      </c>
      <c r="BM45" s="68">
        <v>0</v>
      </c>
      <c r="BN45" s="68">
        <v>745.8419392476801</v>
      </c>
      <c r="BO45" s="68">
        <v>4240.0471444146651</v>
      </c>
    </row>
    <row r="46" spans="1:67">
      <c r="A46">
        <v>2000</v>
      </c>
      <c r="B46" s="62" t="s">
        <v>639</v>
      </c>
      <c r="C46" s="67" t="s">
        <v>704</v>
      </c>
      <c r="D46" s="62" t="s">
        <v>725</v>
      </c>
      <c r="E46" s="68">
        <v>7.8396248143469958</v>
      </c>
      <c r="F46" s="68">
        <v>2.9520680300173119</v>
      </c>
      <c r="G46" s="68">
        <v>0.62366292559746794</v>
      </c>
      <c r="H46" s="68">
        <v>15.545318595182245</v>
      </c>
      <c r="I46" s="68">
        <v>6.4918131119202389</v>
      </c>
      <c r="J46" s="68">
        <v>2.6686197892660264</v>
      </c>
      <c r="K46" s="68">
        <v>0.6042240169641836</v>
      </c>
      <c r="L46" s="68">
        <v>3.9607610484691911</v>
      </c>
      <c r="M46" s="68">
        <v>0.30446578293980375</v>
      </c>
      <c r="N46" s="68">
        <v>0.32952752899711524</v>
      </c>
      <c r="O46" s="68">
        <v>6.4099612094217271</v>
      </c>
      <c r="P46" s="68">
        <v>1.6856523056302601</v>
      </c>
      <c r="Q46" s="68">
        <v>4.4173479436554146</v>
      </c>
      <c r="R46" s="68">
        <v>5.1172772119098502</v>
      </c>
      <c r="S46" s="68">
        <v>1.7250773061283611</v>
      </c>
      <c r="T46" s="68">
        <v>2.4157644038958574</v>
      </c>
      <c r="U46" s="68">
        <v>3.4835636161633645</v>
      </c>
      <c r="V46" s="68">
        <v>1.455180818757843</v>
      </c>
      <c r="W46" s="68">
        <v>0.7744341391685936</v>
      </c>
      <c r="X46" s="68">
        <v>6.6048348116414859</v>
      </c>
      <c r="Y46" s="68">
        <v>0.15780218293806794</v>
      </c>
      <c r="Z46" s="68">
        <v>1.9670450679847051</v>
      </c>
      <c r="AA46" s="68">
        <v>0.22476297756363775</v>
      </c>
      <c r="AB46" s="68">
        <v>4.0327302234560714</v>
      </c>
      <c r="AC46" s="68">
        <v>0.73956724545758068</v>
      </c>
      <c r="AD46" s="68">
        <v>0.10971981695562805</v>
      </c>
      <c r="AE46" s="68">
        <v>34.709351826265177</v>
      </c>
      <c r="AF46" s="68">
        <v>9.3774159035702243E-2</v>
      </c>
      <c r="AG46" s="68">
        <v>0.45247576358730124</v>
      </c>
      <c r="AH46" s="68">
        <v>0.37273458350126704</v>
      </c>
      <c r="AI46" s="68">
        <v>48.286006676363463</v>
      </c>
      <c r="AJ46" s="68">
        <v>8.2938949138851203</v>
      </c>
      <c r="AK46" s="68">
        <v>18.319159017812606</v>
      </c>
      <c r="AL46" s="68">
        <v>7.6730900693197226</v>
      </c>
      <c r="AM46" s="68">
        <v>4.2103695344291028</v>
      </c>
      <c r="AN46" s="68">
        <v>9.1725466717039588</v>
      </c>
      <c r="AO46" s="68">
        <v>0.6644627833812119</v>
      </c>
      <c r="AP46" s="68">
        <v>0.43720613555803201</v>
      </c>
      <c r="AQ46" s="68">
        <v>17.200863068198071</v>
      </c>
      <c r="AR46" s="68">
        <v>1.144301950075993</v>
      </c>
      <c r="AS46" s="68">
        <v>4.3518027723090409</v>
      </c>
      <c r="AT46" s="68">
        <v>619.39270023418908</v>
      </c>
      <c r="AU46" s="68">
        <v>1.0157342241624885</v>
      </c>
      <c r="AV46" s="68">
        <v>0</v>
      </c>
      <c r="AW46" s="68">
        <v>1.3232145877185579</v>
      </c>
      <c r="AX46" s="68">
        <v>5.7757055640350474</v>
      </c>
      <c r="AY46" s="68">
        <v>3.7176447839036575</v>
      </c>
      <c r="AZ46" s="68">
        <v>0</v>
      </c>
      <c r="BA46" s="68">
        <v>0.43672168348283369</v>
      </c>
      <c r="BB46" s="68">
        <v>34.48670261623699</v>
      </c>
      <c r="BC46" s="68">
        <v>0</v>
      </c>
      <c r="BD46" s="68">
        <v>10.456940121363168</v>
      </c>
      <c r="BE46" s="68">
        <v>1.772928923481061</v>
      </c>
      <c r="BF46" s="68">
        <v>6.0591492721946087</v>
      </c>
      <c r="BG46" s="68">
        <v>0</v>
      </c>
      <c r="BH46" s="68">
        <v>0</v>
      </c>
      <c r="BI46" s="68">
        <v>654.28705226655131</v>
      </c>
      <c r="BJ46" s="68">
        <v>0</v>
      </c>
      <c r="BK46" s="68">
        <v>0</v>
      </c>
      <c r="BL46" s="68">
        <v>0</v>
      </c>
      <c r="BM46" s="68">
        <v>0</v>
      </c>
      <c r="BN46" s="68">
        <v>-1.2986906313017244E-5</v>
      </c>
      <c r="BO46" s="68">
        <v>1576.7473281402674</v>
      </c>
    </row>
    <row r="47" spans="1:67">
      <c r="A47">
        <v>2000</v>
      </c>
      <c r="B47" s="62" t="s">
        <v>640</v>
      </c>
      <c r="C47" s="67" t="s">
        <v>705</v>
      </c>
      <c r="D47" s="62" t="s">
        <v>725</v>
      </c>
      <c r="E47" s="68">
        <v>0</v>
      </c>
      <c r="F47" s="68">
        <v>0</v>
      </c>
      <c r="G47" s="68">
        <v>0</v>
      </c>
      <c r="H47" s="68">
        <v>0</v>
      </c>
      <c r="I47" s="68">
        <v>0</v>
      </c>
      <c r="J47" s="68">
        <v>0</v>
      </c>
      <c r="K47" s="68">
        <v>0</v>
      </c>
      <c r="L47" s="68">
        <v>0</v>
      </c>
      <c r="M47" s="68">
        <v>0</v>
      </c>
      <c r="N47" s="68">
        <v>0</v>
      </c>
      <c r="O47" s="68">
        <v>0</v>
      </c>
      <c r="P47" s="68">
        <v>0</v>
      </c>
      <c r="Q47" s="68">
        <v>0</v>
      </c>
      <c r="R47" s="68">
        <v>0</v>
      </c>
      <c r="S47" s="68">
        <v>0</v>
      </c>
      <c r="T47" s="68">
        <v>0</v>
      </c>
      <c r="U47" s="68">
        <v>0</v>
      </c>
      <c r="V47" s="68">
        <v>0</v>
      </c>
      <c r="W47" s="68">
        <v>0</v>
      </c>
      <c r="X47" s="68">
        <v>0</v>
      </c>
      <c r="Y47" s="68">
        <v>0</v>
      </c>
      <c r="Z47" s="68">
        <v>0</v>
      </c>
      <c r="AA47" s="68">
        <v>0</v>
      </c>
      <c r="AB47" s="68">
        <v>0</v>
      </c>
      <c r="AC47" s="68">
        <v>0</v>
      </c>
      <c r="AD47" s="68">
        <v>0</v>
      </c>
      <c r="AE47" s="68">
        <v>0</v>
      </c>
      <c r="AF47" s="68">
        <v>0</v>
      </c>
      <c r="AG47" s="68">
        <v>0</v>
      </c>
      <c r="AH47" s="68">
        <v>0</v>
      </c>
      <c r="AI47" s="68">
        <v>0</v>
      </c>
      <c r="AJ47" s="68">
        <v>0</v>
      </c>
      <c r="AK47" s="68">
        <v>0</v>
      </c>
      <c r="AL47" s="68">
        <v>0</v>
      </c>
      <c r="AM47" s="68">
        <v>0</v>
      </c>
      <c r="AN47" s="68">
        <v>0</v>
      </c>
      <c r="AO47" s="68">
        <v>0</v>
      </c>
      <c r="AP47" s="68">
        <v>0</v>
      </c>
      <c r="AQ47" s="68">
        <v>0</v>
      </c>
      <c r="AR47" s="68">
        <v>0</v>
      </c>
      <c r="AS47" s="68">
        <v>0</v>
      </c>
      <c r="AT47" s="68">
        <v>0</v>
      </c>
      <c r="AU47" s="68">
        <v>0</v>
      </c>
      <c r="AV47" s="68">
        <v>0</v>
      </c>
      <c r="AW47" s="68">
        <v>0</v>
      </c>
      <c r="AX47" s="68">
        <v>0</v>
      </c>
      <c r="AY47" s="68">
        <v>0</v>
      </c>
      <c r="AZ47" s="68">
        <v>0</v>
      </c>
      <c r="BA47" s="68">
        <v>0</v>
      </c>
      <c r="BB47" s="68">
        <v>0</v>
      </c>
      <c r="BC47" s="68">
        <v>0</v>
      </c>
      <c r="BD47" s="68">
        <v>0</v>
      </c>
      <c r="BE47" s="68">
        <v>0</v>
      </c>
      <c r="BF47" s="68">
        <v>0</v>
      </c>
      <c r="BG47" s="68">
        <v>0</v>
      </c>
      <c r="BH47" s="68">
        <v>0</v>
      </c>
      <c r="BI47" s="68">
        <v>0</v>
      </c>
      <c r="BJ47" s="68">
        <v>0</v>
      </c>
      <c r="BK47" s="68">
        <v>0</v>
      </c>
      <c r="BL47" s="68">
        <v>0</v>
      </c>
      <c r="BM47" s="68">
        <v>0</v>
      </c>
      <c r="BN47" s="68">
        <v>0</v>
      </c>
      <c r="BO47" s="68">
        <v>0</v>
      </c>
    </row>
    <row r="48" spans="1:67">
      <c r="A48">
        <v>2000</v>
      </c>
      <c r="B48" s="62" t="s">
        <v>641</v>
      </c>
      <c r="C48" s="67" t="s">
        <v>706</v>
      </c>
      <c r="D48" s="62" t="s">
        <v>725</v>
      </c>
      <c r="E48" s="68">
        <v>2.7120091086861251</v>
      </c>
      <c r="F48" s="68">
        <v>9.8991533320454562E-4</v>
      </c>
      <c r="G48" s="68">
        <v>0.22435948707714629</v>
      </c>
      <c r="H48" s="68">
        <v>366.98008220464817</v>
      </c>
      <c r="I48" s="68">
        <v>346.75563216666364</v>
      </c>
      <c r="J48" s="68">
        <v>112.94535513566953</v>
      </c>
      <c r="K48" s="68">
        <v>15.076069289198887</v>
      </c>
      <c r="L48" s="68">
        <v>41.573995241315842</v>
      </c>
      <c r="M48" s="68">
        <v>63.402309354177731</v>
      </c>
      <c r="N48" s="68">
        <v>25.25241582261409</v>
      </c>
      <c r="O48" s="68">
        <v>113.60174130390564</v>
      </c>
      <c r="P48" s="68">
        <v>103.52019342018473</v>
      </c>
      <c r="Q48" s="68">
        <v>78.722278628088503</v>
      </c>
      <c r="R48" s="68">
        <v>120.06108497300195</v>
      </c>
      <c r="S48" s="68">
        <v>76.624858983827679</v>
      </c>
      <c r="T48" s="68">
        <v>71.131948567952577</v>
      </c>
      <c r="U48" s="68">
        <v>197.54944440428332</v>
      </c>
      <c r="V48" s="68">
        <v>82.95216584222031</v>
      </c>
      <c r="W48" s="68">
        <v>48.072871812348147</v>
      </c>
      <c r="X48" s="68">
        <v>267.53765142561389</v>
      </c>
      <c r="Y48" s="68">
        <v>10.892468001684723</v>
      </c>
      <c r="Z48" s="68">
        <v>69.751972770124169</v>
      </c>
      <c r="AA48" s="68">
        <v>30.317174258513734</v>
      </c>
      <c r="AB48" s="68">
        <v>44.494814185039672</v>
      </c>
      <c r="AC48" s="68">
        <v>10.223851468546517</v>
      </c>
      <c r="AD48" s="68">
        <v>4.5818751094527945</v>
      </c>
      <c r="AE48" s="68">
        <v>369.29306612361188</v>
      </c>
      <c r="AF48" s="68">
        <v>92.353087968932329</v>
      </c>
      <c r="AG48" s="68">
        <v>445.61886161493891</v>
      </c>
      <c r="AH48" s="68">
        <v>367.08609421973136</v>
      </c>
      <c r="AI48" s="68">
        <v>1081.6832231037754</v>
      </c>
      <c r="AJ48" s="68">
        <v>38.543953698706474</v>
      </c>
      <c r="AK48" s="68">
        <v>109.69852741907785</v>
      </c>
      <c r="AL48" s="68">
        <v>184.33905498194477</v>
      </c>
      <c r="AM48" s="68">
        <v>27.676908285591981</v>
      </c>
      <c r="AN48" s="68">
        <v>290.58565829782702</v>
      </c>
      <c r="AO48" s="68">
        <v>43.435394293765704</v>
      </c>
      <c r="AP48" s="68">
        <v>106.57382210492041</v>
      </c>
      <c r="AQ48" s="68">
        <v>157.88516891478588</v>
      </c>
      <c r="AR48" s="68">
        <v>18.619389008138484</v>
      </c>
      <c r="AS48" s="68">
        <v>247.32768121832621</v>
      </c>
      <c r="AT48" s="68">
        <v>159.34646680041672</v>
      </c>
      <c r="AU48" s="68">
        <v>5.46790324791335</v>
      </c>
      <c r="AV48" s="68">
        <v>0</v>
      </c>
      <c r="AW48" s="68">
        <v>784.12931094456485</v>
      </c>
      <c r="AX48" s="68">
        <v>36.933884906468101</v>
      </c>
      <c r="AY48" s="68">
        <v>80.343158031908331</v>
      </c>
      <c r="AZ48" s="68">
        <v>0</v>
      </c>
      <c r="BA48" s="68">
        <v>37.810898731690472</v>
      </c>
      <c r="BB48" s="68">
        <v>1235.3808755751083</v>
      </c>
      <c r="BC48" s="68">
        <v>518.47048062288638</v>
      </c>
      <c r="BD48" s="68">
        <v>185.53712778242689</v>
      </c>
      <c r="BE48" s="68">
        <v>428.01179257621357</v>
      </c>
      <c r="BF48" s="68">
        <v>357.13563501380185</v>
      </c>
      <c r="BG48" s="68">
        <v>0</v>
      </c>
      <c r="BH48" s="68">
        <v>2.3390982389218387</v>
      </c>
      <c r="BI48" s="68">
        <v>1603.5722098656749</v>
      </c>
      <c r="BJ48" s="68">
        <v>0</v>
      </c>
      <c r="BK48" s="68">
        <v>0</v>
      </c>
      <c r="BL48" s="68">
        <v>1901.1780407035067</v>
      </c>
      <c r="BM48" s="68">
        <v>0</v>
      </c>
      <c r="BN48" s="68">
        <v>2.6762225024867803E-4</v>
      </c>
      <c r="BO48" s="68">
        <v>13221.336654797997</v>
      </c>
    </row>
    <row r="49" spans="1:67">
      <c r="A49">
        <v>2000</v>
      </c>
      <c r="B49" s="62" t="s">
        <v>642</v>
      </c>
      <c r="C49" s="67" t="s">
        <v>707</v>
      </c>
      <c r="D49" s="62" t="s">
        <v>725</v>
      </c>
      <c r="E49" s="68">
        <v>3.1037649492172275</v>
      </c>
      <c r="F49" s="68">
        <v>3.8318509520545445E-3</v>
      </c>
      <c r="G49" s="68">
        <v>2.3197442107726098E-4</v>
      </c>
      <c r="H49" s="68">
        <v>182.3833865108069</v>
      </c>
      <c r="I49" s="68">
        <v>25.269559202854168</v>
      </c>
      <c r="J49" s="68">
        <v>53.193741546522652</v>
      </c>
      <c r="K49" s="68">
        <v>0.67263916217724529</v>
      </c>
      <c r="L49" s="68">
        <v>17.664390093520563</v>
      </c>
      <c r="M49" s="68">
        <v>8.2813738561812507</v>
      </c>
      <c r="N49" s="68">
        <v>0.85219943177030133</v>
      </c>
      <c r="O49" s="68">
        <v>20.799084679663398</v>
      </c>
      <c r="P49" s="68">
        <v>5.9895466612982071</v>
      </c>
      <c r="Q49" s="68">
        <v>13.333037453166119</v>
      </c>
      <c r="R49" s="68">
        <v>11.542656612360393</v>
      </c>
      <c r="S49" s="68">
        <v>17.551209738444985</v>
      </c>
      <c r="T49" s="68">
        <v>7.2399090365433425</v>
      </c>
      <c r="U49" s="68">
        <v>133.88020968028178</v>
      </c>
      <c r="V49" s="68">
        <v>29.313753585330975</v>
      </c>
      <c r="W49" s="68">
        <v>11.491020582626923</v>
      </c>
      <c r="X49" s="68">
        <v>109.50188823696729</v>
      </c>
      <c r="Y49" s="68">
        <v>1.9029273686811474</v>
      </c>
      <c r="Z49" s="68">
        <v>43.451011061773315</v>
      </c>
      <c r="AA49" s="68">
        <v>1.4369518914221182</v>
      </c>
      <c r="AB49" s="68">
        <v>53.298051121661395</v>
      </c>
      <c r="AC49" s="68">
        <v>0</v>
      </c>
      <c r="AD49" s="68">
        <v>2.9624678410247188E-2</v>
      </c>
      <c r="AE49" s="68">
        <v>526.87344559281064</v>
      </c>
      <c r="AF49" s="68">
        <v>13.474927319828852</v>
      </c>
      <c r="AG49" s="68">
        <v>65.018743873796097</v>
      </c>
      <c r="AH49" s="68">
        <v>53.560292877209683</v>
      </c>
      <c r="AI49" s="68">
        <v>83.32801905313805</v>
      </c>
      <c r="AJ49" s="68">
        <v>3.3675321724094198</v>
      </c>
      <c r="AK49" s="68">
        <v>3.0901311033700383</v>
      </c>
      <c r="AL49" s="68">
        <v>18.932482379584343</v>
      </c>
      <c r="AM49" s="68">
        <v>2.6457584704192203</v>
      </c>
      <c r="AN49" s="68">
        <v>1.9934956104271457</v>
      </c>
      <c r="AO49" s="68">
        <v>19.688886522422557</v>
      </c>
      <c r="AP49" s="68">
        <v>15.903759099885079</v>
      </c>
      <c r="AQ49" s="68">
        <v>46.443673787842599</v>
      </c>
      <c r="AR49" s="68">
        <v>19.020841141771808</v>
      </c>
      <c r="AS49" s="68">
        <v>89.578571051027055</v>
      </c>
      <c r="AT49" s="68">
        <v>66.453853061589399</v>
      </c>
      <c r="AU49" s="68">
        <v>4.4628536318919467</v>
      </c>
      <c r="AV49" s="68">
        <v>0</v>
      </c>
      <c r="AW49" s="68">
        <v>68.520878494799192</v>
      </c>
      <c r="AX49" s="68">
        <v>39.403948137675471</v>
      </c>
      <c r="AY49" s="68">
        <v>98.480823059609634</v>
      </c>
      <c r="AZ49" s="68">
        <v>0</v>
      </c>
      <c r="BA49" s="68">
        <v>6.379866423367047</v>
      </c>
      <c r="BB49" s="68">
        <v>120.11091688128765</v>
      </c>
      <c r="BC49" s="68">
        <v>88.773961520067743</v>
      </c>
      <c r="BD49" s="68">
        <v>91.842901084130347</v>
      </c>
      <c r="BE49" s="68">
        <v>96.442051597069593</v>
      </c>
      <c r="BF49" s="68">
        <v>1.7016833063447485</v>
      </c>
      <c r="BG49" s="68">
        <v>0</v>
      </c>
      <c r="BH49" s="68">
        <v>0.13311503692611903</v>
      </c>
      <c r="BI49" s="68">
        <v>445.27126071943894</v>
      </c>
      <c r="BJ49" s="68">
        <v>0</v>
      </c>
      <c r="BK49" s="68">
        <v>0</v>
      </c>
      <c r="BL49" s="68">
        <v>0</v>
      </c>
      <c r="BM49" s="68">
        <v>0</v>
      </c>
      <c r="BN49" s="68">
        <v>38.87678862366468</v>
      </c>
      <c r="BO49" s="68">
        <v>2881.9614626008579</v>
      </c>
    </row>
    <row r="50" spans="1:67">
      <c r="A50">
        <v>2000</v>
      </c>
      <c r="B50" s="62" t="s">
        <v>643</v>
      </c>
      <c r="C50" s="67" t="s">
        <v>708</v>
      </c>
      <c r="D50" s="62" t="s">
        <v>725</v>
      </c>
      <c r="E50" s="68">
        <v>18.843719619342075</v>
      </c>
      <c r="F50" s="68">
        <v>7.3394403244185247</v>
      </c>
      <c r="G50" s="68">
        <v>0.11786344983548931</v>
      </c>
      <c r="H50" s="68">
        <v>210.71668114601181</v>
      </c>
      <c r="I50" s="68">
        <v>296.40709753246529</v>
      </c>
      <c r="J50" s="68">
        <v>60.909071128814929</v>
      </c>
      <c r="K50" s="68">
        <v>6.5096694988421948</v>
      </c>
      <c r="L50" s="68">
        <v>25.060152721566961</v>
      </c>
      <c r="M50" s="68">
        <v>13.817867483298958</v>
      </c>
      <c r="N50" s="68">
        <v>6.3279121025212737</v>
      </c>
      <c r="O50" s="68">
        <v>40.7206959901809</v>
      </c>
      <c r="P50" s="68">
        <v>133.91595410134227</v>
      </c>
      <c r="Q50" s="68">
        <v>25.033569706718605</v>
      </c>
      <c r="R50" s="68">
        <v>29.398434900057087</v>
      </c>
      <c r="S50" s="68">
        <v>14.115294029727083</v>
      </c>
      <c r="T50" s="68">
        <v>25.967786719563417</v>
      </c>
      <c r="U50" s="68">
        <v>65.321672086708915</v>
      </c>
      <c r="V50" s="68">
        <v>50.664378902361896</v>
      </c>
      <c r="W50" s="68">
        <v>28.851963825309966</v>
      </c>
      <c r="X50" s="68">
        <v>95.005935102860434</v>
      </c>
      <c r="Y50" s="68">
        <v>7.6723217458437007</v>
      </c>
      <c r="Z50" s="68">
        <v>33.812689871394532</v>
      </c>
      <c r="AA50" s="68">
        <v>4.0307118028900657</v>
      </c>
      <c r="AB50" s="68">
        <v>7.0581392281078781</v>
      </c>
      <c r="AC50" s="68">
        <v>7.6647078011704979</v>
      </c>
      <c r="AD50" s="68">
        <v>6.7197830745710799E-2</v>
      </c>
      <c r="AE50" s="68">
        <v>3.8445829950607222</v>
      </c>
      <c r="AF50" s="68">
        <v>47.240318478991384</v>
      </c>
      <c r="AG50" s="68">
        <v>227.94231796577222</v>
      </c>
      <c r="AH50" s="68">
        <v>187.77134995185827</v>
      </c>
      <c r="AI50" s="68">
        <v>194.36110232676015</v>
      </c>
      <c r="AJ50" s="68">
        <v>0</v>
      </c>
      <c r="AK50" s="68">
        <v>32.427729354016897</v>
      </c>
      <c r="AL50" s="68">
        <v>22.025881266659237</v>
      </c>
      <c r="AM50" s="68">
        <v>8.2000175712571473</v>
      </c>
      <c r="AN50" s="68">
        <v>87.585799464181548</v>
      </c>
      <c r="AO50" s="68">
        <v>65.263211902117504</v>
      </c>
      <c r="AP50" s="68">
        <v>35.586666476621765</v>
      </c>
      <c r="AQ50" s="68">
        <v>94.873193160620957</v>
      </c>
      <c r="AR50" s="68">
        <v>2.5964148916386254</v>
      </c>
      <c r="AS50" s="68">
        <v>301.99256528415123</v>
      </c>
      <c r="AT50" s="68">
        <v>4.0408913543175258</v>
      </c>
      <c r="AU50" s="68">
        <v>24.427819926938525</v>
      </c>
      <c r="AV50" s="68">
        <v>0</v>
      </c>
      <c r="AW50" s="68">
        <v>101.64195876431049</v>
      </c>
      <c r="AX50" s="68">
        <v>14.249094199576232</v>
      </c>
      <c r="AY50" s="68">
        <v>50.323439633803069</v>
      </c>
      <c r="AZ50" s="68">
        <v>0</v>
      </c>
      <c r="BA50" s="68">
        <v>4.1460151222867294</v>
      </c>
      <c r="BB50" s="68">
        <v>639.04534952499921</v>
      </c>
      <c r="BC50" s="68">
        <v>172.16260766733413</v>
      </c>
      <c r="BD50" s="68">
        <v>65.543408592774639</v>
      </c>
      <c r="BE50" s="68">
        <v>61.821773021251715</v>
      </c>
      <c r="BF50" s="68">
        <v>56.307117593159269</v>
      </c>
      <c r="BG50" s="68">
        <v>0</v>
      </c>
      <c r="BH50" s="68">
        <v>0.45720188509002413</v>
      </c>
      <c r="BI50" s="68">
        <v>0</v>
      </c>
      <c r="BJ50" s="68">
        <v>0</v>
      </c>
      <c r="BK50" s="68">
        <v>278.60054333656274</v>
      </c>
      <c r="BL50" s="68">
        <v>39.98006841167944</v>
      </c>
      <c r="BM50" s="68">
        <v>0</v>
      </c>
      <c r="BN50" s="68">
        <v>55.240978121668718</v>
      </c>
      <c r="BO50" s="68">
        <v>4095.0503468975521</v>
      </c>
    </row>
    <row r="51" spans="1:67">
      <c r="A51">
        <v>2000</v>
      </c>
      <c r="B51" s="62" t="s">
        <v>644</v>
      </c>
      <c r="C51" s="67" t="s">
        <v>709</v>
      </c>
      <c r="D51" s="62" t="s">
        <v>725</v>
      </c>
      <c r="E51" s="68">
        <v>0</v>
      </c>
      <c r="F51" s="68">
        <v>0</v>
      </c>
      <c r="G51" s="68">
        <v>0</v>
      </c>
      <c r="H51" s="68">
        <v>0</v>
      </c>
      <c r="I51" s="68">
        <v>0</v>
      </c>
      <c r="J51" s="68">
        <v>0</v>
      </c>
      <c r="K51" s="68">
        <v>0</v>
      </c>
      <c r="L51" s="68">
        <v>0</v>
      </c>
      <c r="M51" s="68">
        <v>0</v>
      </c>
      <c r="N51" s="68">
        <v>0</v>
      </c>
      <c r="O51" s="68">
        <v>0</v>
      </c>
      <c r="P51" s="68">
        <v>0</v>
      </c>
      <c r="Q51" s="68">
        <v>0</v>
      </c>
      <c r="R51" s="68">
        <v>0</v>
      </c>
      <c r="S51" s="68">
        <v>0</v>
      </c>
      <c r="T51" s="68">
        <v>0</v>
      </c>
      <c r="U51" s="68">
        <v>0</v>
      </c>
      <c r="V51" s="68">
        <v>0</v>
      </c>
      <c r="W51" s="68">
        <v>0</v>
      </c>
      <c r="X51" s="68">
        <v>0</v>
      </c>
      <c r="Y51" s="68">
        <v>0</v>
      </c>
      <c r="Z51" s="68">
        <v>0</v>
      </c>
      <c r="AA51" s="68">
        <v>0</v>
      </c>
      <c r="AB51" s="68">
        <v>0</v>
      </c>
      <c r="AC51" s="68">
        <v>0</v>
      </c>
      <c r="AD51" s="68">
        <v>0</v>
      </c>
      <c r="AE51" s="68">
        <v>0</v>
      </c>
      <c r="AF51" s="68">
        <v>0</v>
      </c>
      <c r="AG51" s="68">
        <v>0</v>
      </c>
      <c r="AH51" s="68">
        <v>0</v>
      </c>
      <c r="AI51" s="68">
        <v>0</v>
      </c>
      <c r="AJ51" s="68">
        <v>0</v>
      </c>
      <c r="AK51" s="68">
        <v>0</v>
      </c>
      <c r="AL51" s="68">
        <v>0</v>
      </c>
      <c r="AM51" s="68">
        <v>0</v>
      </c>
      <c r="AN51" s="68">
        <v>0</v>
      </c>
      <c r="AO51" s="68">
        <v>0</v>
      </c>
      <c r="AP51" s="68">
        <v>0</v>
      </c>
      <c r="AQ51" s="68">
        <v>0</v>
      </c>
      <c r="AR51" s="68">
        <v>0</v>
      </c>
      <c r="AS51" s="68">
        <v>0</v>
      </c>
      <c r="AT51" s="68">
        <v>0</v>
      </c>
      <c r="AU51" s="68">
        <v>0</v>
      </c>
      <c r="AV51" s="68">
        <v>0</v>
      </c>
      <c r="AW51" s="68">
        <v>0</v>
      </c>
      <c r="AX51" s="68">
        <v>0</v>
      </c>
      <c r="AY51" s="68">
        <v>0</v>
      </c>
      <c r="AZ51" s="68">
        <v>0</v>
      </c>
      <c r="BA51" s="68">
        <v>0</v>
      </c>
      <c r="BB51" s="68">
        <v>0</v>
      </c>
      <c r="BC51" s="68">
        <v>0</v>
      </c>
      <c r="BD51" s="68">
        <v>0</v>
      </c>
      <c r="BE51" s="68">
        <v>0</v>
      </c>
      <c r="BF51" s="68">
        <v>0</v>
      </c>
      <c r="BG51" s="68">
        <v>0</v>
      </c>
      <c r="BH51" s="68">
        <v>0</v>
      </c>
      <c r="BI51" s="68">
        <v>0</v>
      </c>
      <c r="BJ51" s="68">
        <v>0</v>
      </c>
      <c r="BK51" s="68">
        <v>0</v>
      </c>
      <c r="BL51" s="68">
        <v>0</v>
      </c>
      <c r="BM51" s="68">
        <v>0</v>
      </c>
      <c r="BN51" s="68">
        <v>0</v>
      </c>
      <c r="BO51" s="68">
        <v>0</v>
      </c>
    </row>
    <row r="52" spans="1:67">
      <c r="A52">
        <v>2000</v>
      </c>
      <c r="B52" s="62" t="s">
        <v>645</v>
      </c>
      <c r="C52" s="67" t="s">
        <v>710</v>
      </c>
      <c r="D52" s="62" t="s">
        <v>725</v>
      </c>
      <c r="E52" s="68">
        <v>6.3944921361845299</v>
      </c>
      <c r="F52" s="68">
        <v>0.51190664504112526</v>
      </c>
      <c r="G52" s="68">
        <v>1.5573028789373879E-3</v>
      </c>
      <c r="H52" s="68">
        <v>1.0171123898263918</v>
      </c>
      <c r="I52" s="68">
        <v>26.361314670250021</v>
      </c>
      <c r="J52" s="68">
        <v>4.1004882178735054</v>
      </c>
      <c r="K52" s="68">
        <v>0.1934344627969766</v>
      </c>
      <c r="L52" s="68">
        <v>0.6060914908397359</v>
      </c>
      <c r="M52" s="68">
        <v>2.3356369954784659</v>
      </c>
      <c r="N52" s="68">
        <v>0.18758339301701141</v>
      </c>
      <c r="O52" s="68">
        <v>22.895207362613174</v>
      </c>
      <c r="P52" s="68">
        <v>2.2006771079177465</v>
      </c>
      <c r="Q52" s="68">
        <v>4.2851293047525205</v>
      </c>
      <c r="R52" s="68">
        <v>1.413254894503404</v>
      </c>
      <c r="S52" s="68">
        <v>1.4170384838624717</v>
      </c>
      <c r="T52" s="68">
        <v>9.2676957260025752</v>
      </c>
      <c r="U52" s="68">
        <v>141.46584831247225</v>
      </c>
      <c r="V52" s="68">
        <v>48.255298504130728</v>
      </c>
      <c r="W52" s="68">
        <v>6.2498156143018413</v>
      </c>
      <c r="X52" s="68">
        <v>11.893461772772598</v>
      </c>
      <c r="Y52" s="68">
        <v>0.23226184481991713</v>
      </c>
      <c r="Z52" s="68">
        <v>11.310635789688519</v>
      </c>
      <c r="AA52" s="68">
        <v>0.24937521038236335</v>
      </c>
      <c r="AB52" s="68">
        <v>26.988921899384998</v>
      </c>
      <c r="AC52" s="68">
        <v>27.085365111934497</v>
      </c>
      <c r="AD52" s="68">
        <v>8.0435975139556213E-4</v>
      </c>
      <c r="AE52" s="68">
        <v>5.7179228123859351</v>
      </c>
      <c r="AF52" s="68">
        <v>6.7353625255204026</v>
      </c>
      <c r="AG52" s="68">
        <v>32.499233617353404</v>
      </c>
      <c r="AH52" s="68">
        <v>26.771794825950678</v>
      </c>
      <c r="AI52" s="68">
        <v>23.981425382532695</v>
      </c>
      <c r="AJ52" s="68">
        <v>19.798691949940618</v>
      </c>
      <c r="AK52" s="68">
        <v>0.76476522437118832</v>
      </c>
      <c r="AL52" s="68">
        <v>1.7828070518138495</v>
      </c>
      <c r="AM52" s="68">
        <v>0.58978045718538541</v>
      </c>
      <c r="AN52" s="68">
        <v>6.8208851573512268</v>
      </c>
      <c r="AO52" s="68">
        <v>27.531972671872872</v>
      </c>
      <c r="AP52" s="68">
        <v>37.507678997373503</v>
      </c>
      <c r="AQ52" s="68">
        <v>6.424049821129806</v>
      </c>
      <c r="AR52" s="68">
        <v>5.7923058704102406</v>
      </c>
      <c r="AS52" s="68">
        <v>104.32499347837479</v>
      </c>
      <c r="AT52" s="68">
        <v>7.3777827850607686E-2</v>
      </c>
      <c r="AU52" s="68">
        <v>4.2402875360422785</v>
      </c>
      <c r="AV52" s="68">
        <v>0</v>
      </c>
      <c r="AW52" s="68">
        <v>3.5012699480982894</v>
      </c>
      <c r="AX52" s="68">
        <v>23.987772304125411</v>
      </c>
      <c r="AY52" s="68">
        <v>16.080780574016043</v>
      </c>
      <c r="AZ52" s="68">
        <v>0</v>
      </c>
      <c r="BA52" s="68">
        <v>2.3820659674149911</v>
      </c>
      <c r="BB52" s="68">
        <v>132.72132248843505</v>
      </c>
      <c r="BC52" s="68">
        <v>92.922100417350634</v>
      </c>
      <c r="BD52" s="68">
        <v>69.322702744518423</v>
      </c>
      <c r="BE52" s="68">
        <v>22.466729702763317</v>
      </c>
      <c r="BF52" s="68">
        <v>16.912881233812346</v>
      </c>
      <c r="BG52" s="68">
        <v>0</v>
      </c>
      <c r="BH52" s="68">
        <v>0.3451980947353242</v>
      </c>
      <c r="BI52" s="68">
        <v>123.10841737458642</v>
      </c>
      <c r="BJ52" s="68">
        <v>0</v>
      </c>
      <c r="BK52" s="68">
        <v>0</v>
      </c>
      <c r="BL52" s="68">
        <v>0</v>
      </c>
      <c r="BM52" s="68">
        <v>0</v>
      </c>
      <c r="BN52" s="68">
        <v>1.7274193623961764E-5</v>
      </c>
      <c r="BO52" s="68">
        <v>1172.029402334987</v>
      </c>
    </row>
    <row r="53" spans="1:67">
      <c r="A53">
        <v>2000</v>
      </c>
      <c r="B53" s="62" t="s">
        <v>646</v>
      </c>
      <c r="C53" s="67" t="s">
        <v>711</v>
      </c>
      <c r="D53" s="62" t="s">
        <v>725</v>
      </c>
      <c r="E53" s="68">
        <v>123.53873549902276</v>
      </c>
      <c r="F53" s="68">
        <v>0.43058340757772312</v>
      </c>
      <c r="G53" s="68">
        <v>47.073221145797298</v>
      </c>
      <c r="H53" s="68">
        <v>1228.8505388438591</v>
      </c>
      <c r="I53" s="68">
        <v>2074.2832404355981</v>
      </c>
      <c r="J53" s="68">
        <v>843.29051685955756</v>
      </c>
      <c r="K53" s="68">
        <v>70.342510214144255</v>
      </c>
      <c r="L53" s="68">
        <v>326.52021539576538</v>
      </c>
      <c r="M53" s="68">
        <v>194.97010218105294</v>
      </c>
      <c r="N53" s="68">
        <v>275.88532108132802</v>
      </c>
      <c r="O53" s="68">
        <v>1115.4386822771035</v>
      </c>
      <c r="P53" s="68">
        <v>629.03002076740756</v>
      </c>
      <c r="Q53" s="68">
        <v>740.90950456318933</v>
      </c>
      <c r="R53" s="68">
        <v>709.96414991437177</v>
      </c>
      <c r="S53" s="68">
        <v>280.24403761834446</v>
      </c>
      <c r="T53" s="68">
        <v>528.85970433203147</v>
      </c>
      <c r="U53" s="68">
        <v>707.28214866873191</v>
      </c>
      <c r="V53" s="68">
        <v>429.49515722254358</v>
      </c>
      <c r="W53" s="68">
        <v>215.02135700048677</v>
      </c>
      <c r="X53" s="68">
        <v>1260.2697054793887</v>
      </c>
      <c r="Y53" s="68">
        <v>46.369929098399382</v>
      </c>
      <c r="Z53" s="68">
        <v>375.65445490060608</v>
      </c>
      <c r="AA53" s="68">
        <v>150.942232097622</v>
      </c>
      <c r="AB53" s="68">
        <v>82.236927184750115</v>
      </c>
      <c r="AC53" s="68">
        <v>27.085633994751316</v>
      </c>
      <c r="AD53" s="68">
        <v>29.717645772885735</v>
      </c>
      <c r="AE53" s="68">
        <v>1744.4332623644393</v>
      </c>
      <c r="AF53" s="68">
        <v>1153.6272131668754</v>
      </c>
      <c r="AG53" s="68">
        <v>5566.4413260591109</v>
      </c>
      <c r="AH53" s="68">
        <v>4585.4504400489668</v>
      </c>
      <c r="AI53" s="68">
        <v>1682.8287572864187</v>
      </c>
      <c r="AJ53" s="68">
        <v>216.26907363531498</v>
      </c>
      <c r="AK53" s="68">
        <v>408.43754244152598</v>
      </c>
      <c r="AL53" s="68">
        <v>667.83121987179879</v>
      </c>
      <c r="AM53" s="68">
        <v>129.28705682513262</v>
      </c>
      <c r="AN53" s="68">
        <v>2114.4302019676143</v>
      </c>
      <c r="AO53" s="68">
        <v>259.98772360861278</v>
      </c>
      <c r="AP53" s="68">
        <v>522.34145142953571</v>
      </c>
      <c r="AQ53" s="68">
        <v>904.39999718724494</v>
      </c>
      <c r="AR53" s="68">
        <v>45.798938812341689</v>
      </c>
      <c r="AS53" s="68">
        <v>1282.807003606039</v>
      </c>
      <c r="AT53" s="68">
        <v>331.96874115918757</v>
      </c>
      <c r="AU53" s="68">
        <v>215.4821501043163</v>
      </c>
      <c r="AV53" s="68">
        <v>0</v>
      </c>
      <c r="AW53" s="68">
        <v>1018.8275641453681</v>
      </c>
      <c r="AX53" s="68">
        <v>527.11340675727945</v>
      </c>
      <c r="AY53" s="68">
        <v>236.37789418952721</v>
      </c>
      <c r="AZ53" s="68">
        <v>0</v>
      </c>
      <c r="BA53" s="68">
        <v>57.19374441167006</v>
      </c>
      <c r="BB53" s="68">
        <v>3691.913490326785</v>
      </c>
      <c r="BC53" s="68">
        <v>968.79709511971566</v>
      </c>
      <c r="BD53" s="68">
        <v>688.90030455271517</v>
      </c>
      <c r="BE53" s="68">
        <v>538.98554091926701</v>
      </c>
      <c r="BF53" s="68">
        <v>1393.596192399561</v>
      </c>
      <c r="BG53" s="68">
        <v>0</v>
      </c>
      <c r="BH53" s="68">
        <v>3.2740894961570004</v>
      </c>
      <c r="BI53" s="68">
        <v>68274.280602019295</v>
      </c>
      <c r="BJ53" s="68">
        <v>0</v>
      </c>
      <c r="BK53" s="68">
        <v>413.95150037702086</v>
      </c>
      <c r="BL53" s="68">
        <v>0</v>
      </c>
      <c r="BM53" s="68">
        <v>0</v>
      </c>
      <c r="BN53" s="68">
        <v>228.60608795639456</v>
      </c>
      <c r="BO53" s="68">
        <v>112387.34588820155</v>
      </c>
    </row>
    <row r="54" spans="1:67">
      <c r="A54">
        <v>2000</v>
      </c>
      <c r="B54" s="62" t="s">
        <v>647</v>
      </c>
      <c r="C54" s="67" t="s">
        <v>712</v>
      </c>
      <c r="D54" s="62" t="s">
        <v>725</v>
      </c>
      <c r="E54" s="68">
        <v>0</v>
      </c>
      <c r="F54" s="68">
        <v>0</v>
      </c>
      <c r="G54" s="68">
        <v>0</v>
      </c>
      <c r="H54" s="68">
        <v>0</v>
      </c>
      <c r="I54" s="68">
        <v>5.7367280533190826E-3</v>
      </c>
      <c r="J54" s="68">
        <v>0</v>
      </c>
      <c r="K54" s="68">
        <v>0</v>
      </c>
      <c r="L54" s="68">
        <v>0</v>
      </c>
      <c r="M54" s="68">
        <v>0</v>
      </c>
      <c r="N54" s="68">
        <v>0</v>
      </c>
      <c r="O54" s="68">
        <v>0</v>
      </c>
      <c r="P54" s="68">
        <v>0</v>
      </c>
      <c r="Q54" s="68">
        <v>0</v>
      </c>
      <c r="R54" s="68">
        <v>0</v>
      </c>
      <c r="S54" s="68">
        <v>0</v>
      </c>
      <c r="T54" s="68">
        <v>0</v>
      </c>
      <c r="U54" s="68">
        <v>0</v>
      </c>
      <c r="V54" s="68">
        <v>0</v>
      </c>
      <c r="W54" s="68">
        <v>0</v>
      </c>
      <c r="X54" s="68">
        <v>0</v>
      </c>
      <c r="Y54" s="68">
        <v>0</v>
      </c>
      <c r="Z54" s="68">
        <v>0</v>
      </c>
      <c r="AA54" s="68">
        <v>0</v>
      </c>
      <c r="AB54" s="68">
        <v>0</v>
      </c>
      <c r="AC54" s="68">
        <v>0</v>
      </c>
      <c r="AD54" s="68">
        <v>0</v>
      </c>
      <c r="AE54" s="68">
        <v>2.1194841965489671E-4</v>
      </c>
      <c r="AF54" s="68">
        <v>1.2546659936342428</v>
      </c>
      <c r="AG54" s="68">
        <v>6.0539700846640905</v>
      </c>
      <c r="AH54" s="68">
        <v>4.9870605226373028</v>
      </c>
      <c r="AI54" s="68">
        <v>0</v>
      </c>
      <c r="AJ54" s="68">
        <v>0</v>
      </c>
      <c r="AK54" s="68">
        <v>0</v>
      </c>
      <c r="AL54" s="68">
        <v>0</v>
      </c>
      <c r="AM54" s="68">
        <v>0</v>
      </c>
      <c r="AN54" s="68">
        <v>0</v>
      </c>
      <c r="AO54" s="68">
        <v>0</v>
      </c>
      <c r="AP54" s="68">
        <v>0</v>
      </c>
      <c r="AQ54" s="68">
        <v>0</v>
      </c>
      <c r="AR54" s="68">
        <v>0</v>
      </c>
      <c r="AS54" s="68">
        <v>0</v>
      </c>
      <c r="AT54" s="68">
        <v>0</v>
      </c>
      <c r="AU54" s="68">
        <v>0</v>
      </c>
      <c r="AV54" s="68">
        <v>0</v>
      </c>
      <c r="AW54" s="68">
        <v>1.1006492400422983E-3</v>
      </c>
      <c r="AX54" s="68">
        <v>0</v>
      </c>
      <c r="AY54" s="68">
        <v>0</v>
      </c>
      <c r="AZ54" s="68">
        <v>0</v>
      </c>
      <c r="BA54" s="68">
        <v>0</v>
      </c>
      <c r="BB54" s="68">
        <v>3.1198191282012091E-2</v>
      </c>
      <c r="BC54" s="68">
        <v>0</v>
      </c>
      <c r="BD54" s="68">
        <v>0</v>
      </c>
      <c r="BE54" s="68">
        <v>0</v>
      </c>
      <c r="BF54" s="68">
        <v>0</v>
      </c>
      <c r="BG54" s="68">
        <v>0</v>
      </c>
      <c r="BH54" s="68">
        <v>0</v>
      </c>
      <c r="BI54" s="68">
        <v>79.574495988351572</v>
      </c>
      <c r="BJ54" s="68">
        <v>0</v>
      </c>
      <c r="BK54" s="68">
        <v>33026.070667087122</v>
      </c>
      <c r="BL54" s="68">
        <v>0</v>
      </c>
      <c r="BM54" s="68">
        <v>0</v>
      </c>
      <c r="BN54" s="68">
        <v>-1.4296680383267812E-3</v>
      </c>
      <c r="BO54" s="68">
        <v>33117.977677525363</v>
      </c>
    </row>
    <row r="55" spans="1:67">
      <c r="A55">
        <v>2000</v>
      </c>
      <c r="B55" s="62" t="s">
        <v>648</v>
      </c>
      <c r="C55" s="67" t="s">
        <v>713</v>
      </c>
      <c r="D55" s="62" t="s">
        <v>725</v>
      </c>
      <c r="E55" s="68">
        <v>3.0258285640341949E-2</v>
      </c>
      <c r="F55" s="68">
        <v>0</v>
      </c>
      <c r="G55" s="68">
        <v>1.8627038870271156E-4</v>
      </c>
      <c r="H55" s="68">
        <v>1.5131271888358638E-2</v>
      </c>
      <c r="I55" s="68">
        <v>0.12298652878322619</v>
      </c>
      <c r="J55" s="68">
        <v>0.12001239516030389</v>
      </c>
      <c r="K55" s="68">
        <v>6.247710144570395E-4</v>
      </c>
      <c r="L55" s="68">
        <v>4.2281011993318039E-2</v>
      </c>
      <c r="M55" s="68">
        <v>0.13277096561526294</v>
      </c>
      <c r="N55" s="68">
        <v>1.7001292664643362E-2</v>
      </c>
      <c r="O55" s="68">
        <v>1.2742383434882296E-2</v>
      </c>
      <c r="P55" s="68">
        <v>1.513805101761467E-2</v>
      </c>
      <c r="Q55" s="68">
        <v>0.13229874307365003</v>
      </c>
      <c r="R55" s="68">
        <v>0.21206536076527191</v>
      </c>
      <c r="S55" s="68">
        <v>0.12306953568695266</v>
      </c>
      <c r="T55" s="68">
        <v>0.4070008563685551</v>
      </c>
      <c r="U55" s="68">
        <v>0.5250431921091625</v>
      </c>
      <c r="V55" s="68">
        <v>0.17372552799351954</v>
      </c>
      <c r="W55" s="68">
        <v>0.2453944034991799</v>
      </c>
      <c r="X55" s="68">
        <v>0.99738406022305071</v>
      </c>
      <c r="Y55" s="68">
        <v>3.2809256004574469E-4</v>
      </c>
      <c r="Z55" s="68">
        <v>0.17153879156778473</v>
      </c>
      <c r="AA55" s="68">
        <v>5.0232518684587592E-3</v>
      </c>
      <c r="AB55" s="68">
        <v>3.3591979092042679</v>
      </c>
      <c r="AC55" s="68">
        <v>0</v>
      </c>
      <c r="AD55" s="68">
        <v>0</v>
      </c>
      <c r="AE55" s="68">
        <v>7.8511320363935905E-2</v>
      </c>
      <c r="AF55" s="68">
        <v>0.22524352902008937</v>
      </c>
      <c r="AG55" s="68">
        <v>1.086837129060906</v>
      </c>
      <c r="AH55" s="68">
        <v>0.8953005160376255</v>
      </c>
      <c r="AI55" s="68">
        <v>35.558759126465887</v>
      </c>
      <c r="AJ55" s="68">
        <v>0</v>
      </c>
      <c r="AK55" s="68">
        <v>0.16628990346194991</v>
      </c>
      <c r="AL55" s="68">
        <v>0</v>
      </c>
      <c r="AM55" s="68">
        <v>3.7416519878887708E-2</v>
      </c>
      <c r="AN55" s="68">
        <v>0</v>
      </c>
      <c r="AO55" s="68">
        <v>2.0218960359370602E-3</v>
      </c>
      <c r="AP55" s="68">
        <v>0.66574181012607647</v>
      </c>
      <c r="AQ55" s="68">
        <v>0</v>
      </c>
      <c r="AR55" s="68">
        <v>0.41469262950657487</v>
      </c>
      <c r="AS55" s="68">
        <v>8.3922799992458632</v>
      </c>
      <c r="AT55" s="68">
        <v>2.2918198663042224</v>
      </c>
      <c r="AU55" s="68">
        <v>2.997000786194477</v>
      </c>
      <c r="AV55" s="68">
        <v>0</v>
      </c>
      <c r="AW55" s="68">
        <v>7.796007631973729E-4</v>
      </c>
      <c r="AX55" s="68">
        <v>0</v>
      </c>
      <c r="AY55" s="68">
        <v>8.4425328425969575</v>
      </c>
      <c r="AZ55" s="68">
        <v>0</v>
      </c>
      <c r="BA55" s="68">
        <v>1.209521522325287E-2</v>
      </c>
      <c r="BB55" s="68">
        <v>1.0163227966774973</v>
      </c>
      <c r="BC55" s="68">
        <v>1.4499153950756833</v>
      </c>
      <c r="BD55" s="68">
        <v>6.2216200418913203</v>
      </c>
      <c r="BE55" s="68">
        <v>0</v>
      </c>
      <c r="BF55" s="68">
        <v>2.894358506939176</v>
      </c>
      <c r="BG55" s="68">
        <v>0</v>
      </c>
      <c r="BH55" s="68">
        <v>1.3078497921245E-2</v>
      </c>
      <c r="BI55" s="68">
        <v>5200.5316883768555</v>
      </c>
      <c r="BJ55" s="68">
        <v>0</v>
      </c>
      <c r="BK55" s="68">
        <v>20472.987338639803</v>
      </c>
      <c r="BL55" s="68">
        <v>0</v>
      </c>
      <c r="BM55" s="68">
        <v>0</v>
      </c>
      <c r="BN55" s="68">
        <v>5.4975162493065E-4</v>
      </c>
      <c r="BO55" s="68">
        <v>25753.243397649596</v>
      </c>
    </row>
    <row r="56" spans="1:67">
      <c r="A56">
        <v>2000</v>
      </c>
      <c r="B56" s="62" t="s">
        <v>649</v>
      </c>
      <c r="C56" s="67" t="s">
        <v>714</v>
      </c>
      <c r="D56" s="62" t="s">
        <v>725</v>
      </c>
      <c r="E56" s="68">
        <v>0</v>
      </c>
      <c r="F56" s="68">
        <v>0</v>
      </c>
      <c r="G56" s="68">
        <v>0</v>
      </c>
      <c r="H56" s="68">
        <v>0</v>
      </c>
      <c r="I56" s="68">
        <v>0</v>
      </c>
      <c r="J56" s="68">
        <v>0</v>
      </c>
      <c r="K56" s="68">
        <v>0</v>
      </c>
      <c r="L56" s="68">
        <v>0</v>
      </c>
      <c r="M56" s="68">
        <v>0</v>
      </c>
      <c r="N56" s="68">
        <v>0</v>
      </c>
      <c r="O56" s="68">
        <v>0</v>
      </c>
      <c r="P56" s="68">
        <v>0</v>
      </c>
      <c r="Q56" s="68">
        <v>0</v>
      </c>
      <c r="R56" s="68">
        <v>0</v>
      </c>
      <c r="S56" s="68">
        <v>0</v>
      </c>
      <c r="T56" s="68">
        <v>0</v>
      </c>
      <c r="U56" s="68">
        <v>0</v>
      </c>
      <c r="V56" s="68">
        <v>0</v>
      </c>
      <c r="W56" s="68">
        <v>0</v>
      </c>
      <c r="X56" s="68">
        <v>0</v>
      </c>
      <c r="Y56" s="68">
        <v>0</v>
      </c>
      <c r="Z56" s="68">
        <v>0</v>
      </c>
      <c r="AA56" s="68">
        <v>0</v>
      </c>
      <c r="AB56" s="68">
        <v>0</v>
      </c>
      <c r="AC56" s="68">
        <v>0</v>
      </c>
      <c r="AD56" s="68">
        <v>0</v>
      </c>
      <c r="AE56" s="68">
        <v>0</v>
      </c>
      <c r="AF56" s="68">
        <v>0</v>
      </c>
      <c r="AG56" s="68">
        <v>0</v>
      </c>
      <c r="AH56" s="68">
        <v>0</v>
      </c>
      <c r="AI56" s="68">
        <v>0</v>
      </c>
      <c r="AJ56" s="68">
        <v>0</v>
      </c>
      <c r="AK56" s="68">
        <v>0</v>
      </c>
      <c r="AL56" s="68">
        <v>0</v>
      </c>
      <c r="AM56" s="68">
        <v>0</v>
      </c>
      <c r="AN56" s="68">
        <v>0</v>
      </c>
      <c r="AO56" s="68">
        <v>0</v>
      </c>
      <c r="AP56" s="68">
        <v>0</v>
      </c>
      <c r="AQ56" s="68">
        <v>0</v>
      </c>
      <c r="AR56" s="68">
        <v>0</v>
      </c>
      <c r="AS56" s="68">
        <v>0</v>
      </c>
      <c r="AT56" s="68">
        <v>0</v>
      </c>
      <c r="AU56" s="68">
        <v>0</v>
      </c>
      <c r="AV56" s="68">
        <v>0</v>
      </c>
      <c r="AW56" s="68">
        <v>0</v>
      </c>
      <c r="AX56" s="68">
        <v>0</v>
      </c>
      <c r="AY56" s="68">
        <v>0</v>
      </c>
      <c r="AZ56" s="68">
        <v>0</v>
      </c>
      <c r="BA56" s="68">
        <v>0</v>
      </c>
      <c r="BB56" s="68">
        <v>0</v>
      </c>
      <c r="BC56" s="68">
        <v>0</v>
      </c>
      <c r="BD56" s="68">
        <v>0</v>
      </c>
      <c r="BE56" s="68">
        <v>0</v>
      </c>
      <c r="BF56" s="68">
        <v>0</v>
      </c>
      <c r="BG56" s="68">
        <v>0</v>
      </c>
      <c r="BH56" s="68">
        <v>0</v>
      </c>
      <c r="BI56" s="68">
        <v>5124.983915456688</v>
      </c>
      <c r="BJ56" s="68">
        <v>0</v>
      </c>
      <c r="BK56" s="68">
        <v>12073.505944722045</v>
      </c>
      <c r="BL56" s="68">
        <v>0</v>
      </c>
      <c r="BM56" s="68">
        <v>0</v>
      </c>
      <c r="BN56" s="68">
        <v>2.982246114697773E-4</v>
      </c>
      <c r="BO56" s="68">
        <v>17198.490158403343</v>
      </c>
    </row>
    <row r="57" spans="1:67">
      <c r="A57">
        <v>2000</v>
      </c>
      <c r="B57" s="62" t="s">
        <v>650</v>
      </c>
      <c r="C57" s="67" t="s">
        <v>715</v>
      </c>
      <c r="D57" s="62" t="s">
        <v>725</v>
      </c>
      <c r="E57" s="68">
        <v>4.6518453899812595</v>
      </c>
      <c r="F57" s="68">
        <v>2.2599738944088235</v>
      </c>
      <c r="G57" s="68">
        <v>1.5354048045704707</v>
      </c>
      <c r="H57" s="68">
        <v>20.896883770441939</v>
      </c>
      <c r="I57" s="68">
        <v>21.843444963594241</v>
      </c>
      <c r="J57" s="68">
        <v>6.9862819398756173</v>
      </c>
      <c r="K57" s="68">
        <v>0.91915119158636593</v>
      </c>
      <c r="L57" s="68">
        <v>11.081792769002661</v>
      </c>
      <c r="M57" s="68">
        <v>0.92969092056650959</v>
      </c>
      <c r="N57" s="68">
        <v>0.42897443821098602</v>
      </c>
      <c r="O57" s="68">
        <v>8.1820245267626035</v>
      </c>
      <c r="P57" s="68">
        <v>3.4712924600019091</v>
      </c>
      <c r="Q57" s="68">
        <v>9.3618087391681719</v>
      </c>
      <c r="R57" s="68">
        <v>11.453979193357265</v>
      </c>
      <c r="S57" s="68">
        <v>6.0958755230193917</v>
      </c>
      <c r="T57" s="68">
        <v>6.0887004373872999</v>
      </c>
      <c r="U57" s="68">
        <v>1.1464610344991537</v>
      </c>
      <c r="V57" s="68">
        <v>3.3816272365183937</v>
      </c>
      <c r="W57" s="68">
        <v>1.5059171415241051</v>
      </c>
      <c r="X57" s="68">
        <v>20.043756916429587</v>
      </c>
      <c r="Y57" s="68">
        <v>0.9747037655341394</v>
      </c>
      <c r="Z57" s="68">
        <v>4.0880386548553806</v>
      </c>
      <c r="AA57" s="68">
        <v>33.493001792050997</v>
      </c>
      <c r="AB57" s="68">
        <v>0.66613656983077363</v>
      </c>
      <c r="AC57" s="68">
        <v>0</v>
      </c>
      <c r="AD57" s="68">
        <v>0.27992556080445707</v>
      </c>
      <c r="AE57" s="68">
        <v>28.446406991979856</v>
      </c>
      <c r="AF57" s="68">
        <v>10.381370716301529</v>
      </c>
      <c r="AG57" s="68">
        <v>50.091823699031977</v>
      </c>
      <c r="AH57" s="68">
        <v>41.263989247183581</v>
      </c>
      <c r="AI57" s="68">
        <v>32.014378177796047</v>
      </c>
      <c r="AJ57" s="68">
        <v>4.9712096615327868E-3</v>
      </c>
      <c r="AK57" s="68">
        <v>13.089116401677598</v>
      </c>
      <c r="AL57" s="68">
        <v>17.419151983916816</v>
      </c>
      <c r="AM57" s="68">
        <v>1.5210882803973826</v>
      </c>
      <c r="AN57" s="68">
        <v>246.79430719513826</v>
      </c>
      <c r="AO57" s="68">
        <v>1.4113879825303413</v>
      </c>
      <c r="AP57" s="68">
        <v>44.640404929095915</v>
      </c>
      <c r="AQ57" s="68">
        <v>4.6388841525032296</v>
      </c>
      <c r="AR57" s="68">
        <v>0.52449611026243637</v>
      </c>
      <c r="AS57" s="68">
        <v>168.35496710433023</v>
      </c>
      <c r="AT57" s="68">
        <v>27.757693103543392</v>
      </c>
      <c r="AU57" s="68">
        <v>14.785011855273511</v>
      </c>
      <c r="AV57" s="68">
        <v>0</v>
      </c>
      <c r="AW57" s="68">
        <v>51.914494436600009</v>
      </c>
      <c r="AX57" s="68">
        <v>24.468501652994487</v>
      </c>
      <c r="AY57" s="68">
        <v>13.652503085115717</v>
      </c>
      <c r="AZ57" s="68">
        <v>0</v>
      </c>
      <c r="BA57" s="68">
        <v>0.5223278714188071</v>
      </c>
      <c r="BB57" s="68">
        <v>59.777806393540608</v>
      </c>
      <c r="BC57" s="68">
        <v>120.4535059185483</v>
      </c>
      <c r="BD57" s="68">
        <v>49.112245878304357</v>
      </c>
      <c r="BE57" s="68">
        <v>52.427878448539772</v>
      </c>
      <c r="BF57" s="68">
        <v>171.42787294491447</v>
      </c>
      <c r="BG57" s="68">
        <v>0</v>
      </c>
      <c r="BH57" s="68">
        <v>2.4713493812673137</v>
      </c>
      <c r="BI57" s="68">
        <v>13953.709712668462</v>
      </c>
      <c r="BJ57" s="68">
        <v>0</v>
      </c>
      <c r="BK57" s="68">
        <v>401.47034600007339</v>
      </c>
      <c r="BL57" s="68">
        <v>0</v>
      </c>
      <c r="BM57" s="68">
        <v>0</v>
      </c>
      <c r="BN57" s="68">
        <v>99.338599772993646</v>
      </c>
      <c r="BO57" s="68">
        <v>15885.65328722738</v>
      </c>
    </row>
    <row r="58" spans="1:67">
      <c r="A58">
        <v>2000</v>
      </c>
      <c r="B58" s="62" t="s">
        <v>651</v>
      </c>
      <c r="C58" s="67" t="s">
        <v>716</v>
      </c>
      <c r="D58" s="62" t="s">
        <v>725</v>
      </c>
      <c r="E58" s="68">
        <v>0</v>
      </c>
      <c r="F58" s="68">
        <v>0</v>
      </c>
      <c r="G58" s="68">
        <v>0</v>
      </c>
      <c r="H58" s="68">
        <v>0</v>
      </c>
      <c r="I58" s="68">
        <v>0</v>
      </c>
      <c r="J58" s="68">
        <v>0</v>
      </c>
      <c r="K58" s="68">
        <v>0</v>
      </c>
      <c r="L58" s="68">
        <v>0</v>
      </c>
      <c r="M58" s="68">
        <v>0</v>
      </c>
      <c r="N58" s="68">
        <v>0</v>
      </c>
      <c r="O58" s="68">
        <v>0</v>
      </c>
      <c r="P58" s="68">
        <v>0</v>
      </c>
      <c r="Q58" s="68">
        <v>0</v>
      </c>
      <c r="R58" s="68">
        <v>0</v>
      </c>
      <c r="S58" s="68">
        <v>0</v>
      </c>
      <c r="T58" s="68">
        <v>0</v>
      </c>
      <c r="U58" s="68">
        <v>0</v>
      </c>
      <c r="V58" s="68">
        <v>0</v>
      </c>
      <c r="W58" s="68">
        <v>0</v>
      </c>
      <c r="X58" s="68">
        <v>0</v>
      </c>
      <c r="Y58" s="68">
        <v>0</v>
      </c>
      <c r="Z58" s="68">
        <v>0</v>
      </c>
      <c r="AA58" s="68">
        <v>0</v>
      </c>
      <c r="AB58" s="68">
        <v>0</v>
      </c>
      <c r="AC58" s="68">
        <v>0</v>
      </c>
      <c r="AD58" s="68">
        <v>0</v>
      </c>
      <c r="AE58" s="68">
        <v>0</v>
      </c>
      <c r="AF58" s="68">
        <v>0</v>
      </c>
      <c r="AG58" s="68">
        <v>0</v>
      </c>
      <c r="AH58" s="68">
        <v>0</v>
      </c>
      <c r="AI58" s="68">
        <v>0</v>
      </c>
      <c r="AJ58" s="68">
        <v>0</v>
      </c>
      <c r="AK58" s="68">
        <v>0</v>
      </c>
      <c r="AL58" s="68">
        <v>0</v>
      </c>
      <c r="AM58" s="68">
        <v>0</v>
      </c>
      <c r="AN58" s="68">
        <v>0</v>
      </c>
      <c r="AO58" s="68">
        <v>0</v>
      </c>
      <c r="AP58" s="68">
        <v>0</v>
      </c>
      <c r="AQ58" s="68">
        <v>0</v>
      </c>
      <c r="AR58" s="68">
        <v>0</v>
      </c>
      <c r="AS58" s="68">
        <v>0</v>
      </c>
      <c r="AT58" s="68">
        <v>0</v>
      </c>
      <c r="AU58" s="68">
        <v>0</v>
      </c>
      <c r="AV58" s="68">
        <v>0</v>
      </c>
      <c r="AW58" s="68">
        <v>0</v>
      </c>
      <c r="AX58" s="68">
        <v>0</v>
      </c>
      <c r="AY58" s="68">
        <v>0</v>
      </c>
      <c r="AZ58" s="68">
        <v>0</v>
      </c>
      <c r="BA58" s="68">
        <v>0</v>
      </c>
      <c r="BB58" s="68">
        <v>0</v>
      </c>
      <c r="BC58" s="68">
        <v>0</v>
      </c>
      <c r="BD58" s="68">
        <v>0</v>
      </c>
      <c r="BE58" s="68">
        <v>0</v>
      </c>
      <c r="BF58" s="68">
        <v>0</v>
      </c>
      <c r="BG58" s="68">
        <v>0</v>
      </c>
      <c r="BH58" s="68">
        <v>0</v>
      </c>
      <c r="BI58" s="68">
        <v>2951.7580938365263</v>
      </c>
      <c r="BJ58" s="68">
        <v>0</v>
      </c>
      <c r="BK58" s="68">
        <v>0</v>
      </c>
      <c r="BL58" s="68">
        <v>0</v>
      </c>
      <c r="BM58" s="68">
        <v>0</v>
      </c>
      <c r="BN58" s="68">
        <v>1.0393218053650344E-4</v>
      </c>
      <c r="BO58" s="68">
        <v>2951.7581977687069</v>
      </c>
    </row>
    <row r="59" spans="1:67">
      <c r="A59">
        <v>2000</v>
      </c>
      <c r="B59" s="62" t="s">
        <v>652</v>
      </c>
      <c r="C59" s="67" t="s">
        <v>717</v>
      </c>
      <c r="D59" s="62" t="s">
        <v>725</v>
      </c>
      <c r="E59" s="68">
        <v>0</v>
      </c>
      <c r="F59" s="68">
        <v>0</v>
      </c>
      <c r="G59" s="68">
        <v>0</v>
      </c>
      <c r="H59" s="68">
        <v>0</v>
      </c>
      <c r="I59" s="68">
        <v>0</v>
      </c>
      <c r="J59" s="68">
        <v>0</v>
      </c>
      <c r="K59" s="68">
        <v>0</v>
      </c>
      <c r="L59" s="68">
        <v>0</v>
      </c>
      <c r="M59" s="68">
        <v>0</v>
      </c>
      <c r="N59" s="68">
        <v>0</v>
      </c>
      <c r="O59" s="68">
        <v>0</v>
      </c>
      <c r="P59" s="68">
        <v>0</v>
      </c>
      <c r="Q59" s="68">
        <v>0</v>
      </c>
      <c r="R59" s="68">
        <v>0</v>
      </c>
      <c r="S59" s="68">
        <v>0</v>
      </c>
      <c r="T59" s="68">
        <v>0</v>
      </c>
      <c r="U59" s="68">
        <v>0</v>
      </c>
      <c r="V59" s="68">
        <v>0</v>
      </c>
      <c r="W59" s="68">
        <v>0</v>
      </c>
      <c r="X59" s="68">
        <v>0</v>
      </c>
      <c r="Y59" s="68">
        <v>0</v>
      </c>
      <c r="Z59" s="68">
        <v>0</v>
      </c>
      <c r="AA59" s="68">
        <v>0</v>
      </c>
      <c r="AB59" s="68">
        <v>0</v>
      </c>
      <c r="AC59" s="68">
        <v>0</v>
      </c>
      <c r="AD59" s="68">
        <v>0</v>
      </c>
      <c r="AE59" s="68">
        <v>0</v>
      </c>
      <c r="AF59" s="68">
        <v>0</v>
      </c>
      <c r="AG59" s="68">
        <v>0</v>
      </c>
      <c r="AH59" s="68">
        <v>0</v>
      </c>
      <c r="AI59" s="68">
        <v>0</v>
      </c>
      <c r="AJ59" s="68">
        <v>0</v>
      </c>
      <c r="AK59" s="68">
        <v>0</v>
      </c>
      <c r="AL59" s="68">
        <v>0</v>
      </c>
      <c r="AM59" s="68">
        <v>0</v>
      </c>
      <c r="AN59" s="68">
        <v>0</v>
      </c>
      <c r="AO59" s="68">
        <v>0</v>
      </c>
      <c r="AP59" s="68">
        <v>0</v>
      </c>
      <c r="AQ59" s="68">
        <v>0</v>
      </c>
      <c r="AR59" s="68">
        <v>0</v>
      </c>
      <c r="AS59" s="68">
        <v>0</v>
      </c>
      <c r="AT59" s="68">
        <v>0</v>
      </c>
      <c r="AU59" s="68">
        <v>0</v>
      </c>
      <c r="AV59" s="68">
        <v>0</v>
      </c>
      <c r="AW59" s="68">
        <v>0</v>
      </c>
      <c r="AX59" s="68">
        <v>0</v>
      </c>
      <c r="AY59" s="68">
        <v>0</v>
      </c>
      <c r="AZ59" s="68">
        <v>0</v>
      </c>
      <c r="BA59" s="68">
        <v>0</v>
      </c>
      <c r="BB59" s="68">
        <v>0</v>
      </c>
      <c r="BC59" s="68">
        <v>0</v>
      </c>
      <c r="BD59" s="68">
        <v>0</v>
      </c>
      <c r="BE59" s="68">
        <v>0</v>
      </c>
      <c r="BF59" s="68">
        <v>0</v>
      </c>
      <c r="BG59" s="68">
        <v>0</v>
      </c>
      <c r="BH59" s="68">
        <v>0</v>
      </c>
      <c r="BI59" s="68">
        <v>1.2558857843500246</v>
      </c>
      <c r="BJ59" s="68">
        <v>0</v>
      </c>
      <c r="BK59" s="68">
        <v>57.573378860076559</v>
      </c>
      <c r="BL59" s="68">
        <v>0</v>
      </c>
      <c r="BM59" s="68">
        <v>0</v>
      </c>
      <c r="BN59" s="68">
        <v>-1.70640645791309E-6</v>
      </c>
      <c r="BO59" s="68">
        <v>58.829262938020129</v>
      </c>
    </row>
    <row r="60" spans="1:67">
      <c r="A60">
        <v>2000</v>
      </c>
      <c r="B60" s="62" t="s">
        <v>597</v>
      </c>
      <c r="C60" s="67" t="s">
        <v>664</v>
      </c>
      <c r="D60" s="62" t="s">
        <v>726</v>
      </c>
      <c r="E60" s="68">
        <v>486.2948594726048</v>
      </c>
      <c r="F60" s="68">
        <v>0.86141372441875064</v>
      </c>
      <c r="G60" s="68">
        <v>0.7623084850496662</v>
      </c>
      <c r="H60" s="68">
        <v>0.39481386464057477</v>
      </c>
      <c r="I60" s="68">
        <v>2731.564129843649</v>
      </c>
      <c r="J60" s="68">
        <v>112.28212605809712</v>
      </c>
      <c r="K60" s="68">
        <v>6.932807077830228</v>
      </c>
      <c r="L60" s="68">
        <v>0.16727692561492757</v>
      </c>
      <c r="M60" s="68">
        <v>6.9710388037110924E-2</v>
      </c>
      <c r="N60" s="68">
        <v>7.7387381369852279E-2</v>
      </c>
      <c r="O60" s="68">
        <v>15.360683993626424</v>
      </c>
      <c r="P60" s="68">
        <v>4.2773749472904461</v>
      </c>
      <c r="Q60" s="68">
        <v>3.5319824939918036</v>
      </c>
      <c r="R60" s="68">
        <v>0.21934657084100123</v>
      </c>
      <c r="S60" s="68">
        <v>0.11958352637987685</v>
      </c>
      <c r="T60" s="68">
        <v>0.29677016179797816</v>
      </c>
      <c r="U60" s="68">
        <v>0.47884126595715926</v>
      </c>
      <c r="V60" s="68">
        <v>1.1595183880726061</v>
      </c>
      <c r="W60" s="68">
        <v>0.30572970695463275</v>
      </c>
      <c r="X60" s="68">
        <v>1.186677639470177</v>
      </c>
      <c r="Y60" s="68">
        <v>0.24228019551127783</v>
      </c>
      <c r="Z60" s="68">
        <v>4.837420307413117</v>
      </c>
      <c r="AA60" s="68">
        <v>8.0257478979214401E-3</v>
      </c>
      <c r="AB60" s="68">
        <v>3.5016386988368229</v>
      </c>
      <c r="AC60" s="68">
        <v>3.1412638202887706E-2</v>
      </c>
      <c r="AD60" s="68">
        <v>1.7164683604636113E-3</v>
      </c>
      <c r="AE60" s="68">
        <v>5.360054644776433</v>
      </c>
      <c r="AF60" s="68">
        <v>0.13973643997765134</v>
      </c>
      <c r="AG60" s="68">
        <v>0.6742513124461722</v>
      </c>
      <c r="AH60" s="68">
        <v>0.5554259930791472</v>
      </c>
      <c r="AI60" s="68">
        <v>0.24809983428623145</v>
      </c>
      <c r="AJ60" s="68">
        <v>6.7354692752991602E-3</v>
      </c>
      <c r="AK60" s="68">
        <v>2.9121234635125143E-2</v>
      </c>
      <c r="AL60" s="68">
        <v>4.2230965349181179E-2</v>
      </c>
      <c r="AM60" s="68">
        <v>6.9966051448357072E-3</v>
      </c>
      <c r="AN60" s="68">
        <v>1.6286044353807592</v>
      </c>
      <c r="AO60" s="68">
        <v>3.7213944251052206E-2</v>
      </c>
      <c r="AP60" s="68">
        <v>3.3431058393057385E-2</v>
      </c>
      <c r="AQ60" s="68">
        <v>8.6671288597678114E-2</v>
      </c>
      <c r="AR60" s="68">
        <v>1.9579996568639597E-3</v>
      </c>
      <c r="AS60" s="68">
        <v>0.2032746007168848</v>
      </c>
      <c r="AT60" s="68">
        <v>8.6199219466653858E-3</v>
      </c>
      <c r="AU60" s="68">
        <v>1.6817647546817846E-2</v>
      </c>
      <c r="AV60" s="68">
        <v>0</v>
      </c>
      <c r="AW60" s="68">
        <v>8.3553742378141255E-2</v>
      </c>
      <c r="AX60" s="68">
        <v>1.6592779151057967E-2</v>
      </c>
      <c r="AY60" s="68">
        <v>3.2223083228499601E-2</v>
      </c>
      <c r="AZ60" s="68">
        <v>0</v>
      </c>
      <c r="BA60" s="68">
        <v>7.4035626128940071E-3</v>
      </c>
      <c r="BB60" s="68">
        <v>0.48297288811625932</v>
      </c>
      <c r="BC60" s="68">
        <v>0.27531944920234808</v>
      </c>
      <c r="BD60" s="68">
        <v>6.3515722026719637E-2</v>
      </c>
      <c r="BE60" s="68">
        <v>0.3096916307875765</v>
      </c>
      <c r="BF60" s="68">
        <v>0.1706646272375433</v>
      </c>
      <c r="BG60" s="68">
        <v>0</v>
      </c>
      <c r="BH60" s="68">
        <v>3.8441527443019524E-4</v>
      </c>
      <c r="BI60" s="68">
        <v>645.02711946305419</v>
      </c>
      <c r="BJ60" s="68">
        <v>0</v>
      </c>
      <c r="BK60" s="68">
        <v>1.108459268167469</v>
      </c>
      <c r="BL60" s="68">
        <v>23.915460930096884</v>
      </c>
      <c r="BM60" s="68">
        <v>24.060079825465873</v>
      </c>
      <c r="BN60" s="68">
        <v>0</v>
      </c>
      <c r="BO60" s="68">
        <v>0</v>
      </c>
    </row>
    <row r="61" spans="1:67">
      <c r="A61">
        <v>2000</v>
      </c>
      <c r="B61" s="62" t="s">
        <v>598</v>
      </c>
      <c r="C61" s="67" t="s">
        <v>665</v>
      </c>
      <c r="D61" s="62" t="s">
        <v>726</v>
      </c>
      <c r="E61" s="68">
        <v>1.2445609650494138</v>
      </c>
      <c r="F61" s="68">
        <v>6.3461130452515677</v>
      </c>
      <c r="G61" s="68">
        <v>2.1589815341753016E-3</v>
      </c>
      <c r="H61" s="68">
        <v>0.13788777482586329</v>
      </c>
      <c r="I61" s="68">
        <v>8.8147408217354926</v>
      </c>
      <c r="J61" s="68">
        <v>2.5756562807225682</v>
      </c>
      <c r="K61" s="68">
        <v>71.271612046833539</v>
      </c>
      <c r="L61" s="68">
        <v>0.21223389900712303</v>
      </c>
      <c r="M61" s="68">
        <v>1.5213834241372992E-2</v>
      </c>
      <c r="N61" s="68">
        <v>1.6390763401747253E-2</v>
      </c>
      <c r="O61" s="68">
        <v>0.73484763278153564</v>
      </c>
      <c r="P61" s="68">
        <v>2.0664513464927947</v>
      </c>
      <c r="Q61" s="68">
        <v>13.790712007412939</v>
      </c>
      <c r="R61" s="68">
        <v>8.1495623426423219E-2</v>
      </c>
      <c r="S61" s="68">
        <v>0.16387516121035775</v>
      </c>
      <c r="T61" s="68">
        <v>0.17226361507528379</v>
      </c>
      <c r="U61" s="68">
        <v>0.18851166609993164</v>
      </c>
      <c r="V61" s="68">
        <v>0.1177276251063024</v>
      </c>
      <c r="W61" s="68">
        <v>6.5456076891500237E-2</v>
      </c>
      <c r="X61" s="68">
        <v>0.28460291248031971</v>
      </c>
      <c r="Y61" s="68">
        <v>2.7955216732632127E-2</v>
      </c>
      <c r="Z61" s="68">
        <v>1.0225444626088529</v>
      </c>
      <c r="AA61" s="68">
        <v>4.7051399312719299E-3</v>
      </c>
      <c r="AB61" s="68">
        <v>6.3649308830261403E-2</v>
      </c>
      <c r="AC61" s="68">
        <v>4.7195146834973787E-4</v>
      </c>
      <c r="AD61" s="68">
        <v>1.1472794678019309E-4</v>
      </c>
      <c r="AE61" s="68">
        <v>1.3036307598511239</v>
      </c>
      <c r="AF61" s="68">
        <v>6.5198767727432841E-2</v>
      </c>
      <c r="AG61" s="68">
        <v>0.3145947728968389</v>
      </c>
      <c r="AH61" s="68">
        <v>0.25915274923177056</v>
      </c>
      <c r="AI61" s="68">
        <v>1.2500885336692996E-2</v>
      </c>
      <c r="AJ61" s="68">
        <v>7.2146879043313611E-4</v>
      </c>
      <c r="AK61" s="68">
        <v>2.4718405005361536E-3</v>
      </c>
      <c r="AL61" s="68">
        <v>2.6183761262984955E-3</v>
      </c>
      <c r="AM61" s="68">
        <v>6.2638293740773312E-4</v>
      </c>
      <c r="AN61" s="68">
        <v>1.5828836327703131E-2</v>
      </c>
      <c r="AO61" s="68">
        <v>3.6271196148000662E-3</v>
      </c>
      <c r="AP61" s="68">
        <v>3.3157565793601206E-3</v>
      </c>
      <c r="AQ61" s="68">
        <v>4.0456566386381676E-2</v>
      </c>
      <c r="AR61" s="68">
        <v>1.832453948093127E-4</v>
      </c>
      <c r="AS61" s="68">
        <v>1.9243221413294816E-2</v>
      </c>
      <c r="AT61" s="68">
        <v>6.3225210059802235E-4</v>
      </c>
      <c r="AU61" s="68">
        <v>1.4150567776541967E-3</v>
      </c>
      <c r="AV61" s="68">
        <v>0</v>
      </c>
      <c r="AW61" s="68">
        <v>1.16208373258201E-2</v>
      </c>
      <c r="AX61" s="68">
        <v>1.072268745343879E-3</v>
      </c>
      <c r="AY61" s="68">
        <v>4.2700586063913601E-3</v>
      </c>
      <c r="AZ61" s="68">
        <v>0</v>
      </c>
      <c r="BA61" s="68">
        <v>1.2240730314242835E-3</v>
      </c>
      <c r="BB61" s="68">
        <v>4.1544185729312955E-2</v>
      </c>
      <c r="BC61" s="68">
        <v>2.0354133514667409E-2</v>
      </c>
      <c r="BD61" s="68">
        <v>7.347561551935492E-3</v>
      </c>
      <c r="BE61" s="68">
        <v>9.9550541084311057E-3</v>
      </c>
      <c r="BF61" s="68">
        <v>1.6618465933680035E-2</v>
      </c>
      <c r="BG61" s="68">
        <v>0</v>
      </c>
      <c r="BH61" s="68">
        <v>1.0852611189789767E-4</v>
      </c>
      <c r="BI61" s="68">
        <v>50.945087644468089</v>
      </c>
      <c r="BJ61" s="68">
        <v>0</v>
      </c>
      <c r="BK61" s="68">
        <v>9.0624350874329157E-2</v>
      </c>
      <c r="BL61" s="68">
        <v>8.7890897681646707E-2</v>
      </c>
      <c r="BM61" s="68">
        <v>6.2990009110936079E-2</v>
      </c>
      <c r="BN61" s="68">
        <v>0</v>
      </c>
      <c r="BO61" s="68">
        <v>0</v>
      </c>
    </row>
    <row r="62" spans="1:67">
      <c r="A62">
        <v>2000</v>
      </c>
      <c r="B62" s="62" t="s">
        <v>599</v>
      </c>
      <c r="C62" s="67" t="s">
        <v>666</v>
      </c>
      <c r="D62" s="62" t="s">
        <v>726</v>
      </c>
      <c r="E62" s="68">
        <v>0.41386818361511923</v>
      </c>
      <c r="F62" s="68">
        <v>3.1907061480949933E-2</v>
      </c>
      <c r="G62" s="68">
        <v>0.10234469906402391</v>
      </c>
      <c r="H62" s="68">
        <v>4.0109272583817414E-3</v>
      </c>
      <c r="I62" s="68">
        <v>2.1602239228546321</v>
      </c>
      <c r="J62" s="68">
        <v>0.15359463486815281</v>
      </c>
      <c r="K62" s="68">
        <v>0.35292889196162536</v>
      </c>
      <c r="L62" s="68">
        <v>1.005858033618196E-2</v>
      </c>
      <c r="M62" s="68">
        <v>6.6763353716100344E-4</v>
      </c>
      <c r="N62" s="68">
        <v>5.1664116949818348E-4</v>
      </c>
      <c r="O62" s="68">
        <v>4.9373375527827869E-2</v>
      </c>
      <c r="P62" s="68">
        <v>4.5018707771091258E-2</v>
      </c>
      <c r="Q62" s="68">
        <v>7.0708597628767356E-2</v>
      </c>
      <c r="R62" s="68">
        <v>5.4276708436219734E-3</v>
      </c>
      <c r="S62" s="68">
        <v>3.1609650489921723E-3</v>
      </c>
      <c r="T62" s="68">
        <v>1.1798323916975923E-3</v>
      </c>
      <c r="U62" s="68">
        <v>9.1913823959131145E-3</v>
      </c>
      <c r="V62" s="68">
        <v>2.1532850307568385E-3</v>
      </c>
      <c r="W62" s="68">
        <v>9.9152632798109102E-4</v>
      </c>
      <c r="X62" s="68">
        <v>4.9979730679140079E-3</v>
      </c>
      <c r="Y62" s="68">
        <v>3.0271423556147776E-4</v>
      </c>
      <c r="Z62" s="68">
        <v>5.7069642748780042E-3</v>
      </c>
      <c r="AA62" s="68">
        <v>1.5995765083078148E-4</v>
      </c>
      <c r="AB62" s="68">
        <v>1.0350375587562944E-3</v>
      </c>
      <c r="AC62" s="68">
        <v>1.4743442417544509E-4</v>
      </c>
      <c r="AD62" s="68">
        <v>1.9350169340441764E-5</v>
      </c>
      <c r="AE62" s="68">
        <v>3.5145406162934252E-3</v>
      </c>
      <c r="AF62" s="68">
        <v>1.4555594162757417E-2</v>
      </c>
      <c r="AG62" s="68">
        <v>7.0233130862321053E-2</v>
      </c>
      <c r="AH62" s="68">
        <v>5.7855743728581252E-2</v>
      </c>
      <c r="AI62" s="68">
        <v>4.1256732324938469E-3</v>
      </c>
      <c r="AJ62" s="68">
        <v>1.7277063382281364E-4</v>
      </c>
      <c r="AK62" s="68">
        <v>1.3742442885684787E-3</v>
      </c>
      <c r="AL62" s="68">
        <v>2.1432479510606305E-3</v>
      </c>
      <c r="AM62" s="68">
        <v>1.7800880752954332E-4</v>
      </c>
      <c r="AN62" s="68">
        <v>0.27978432834160372</v>
      </c>
      <c r="AO62" s="68">
        <v>1.1838451806423119E-3</v>
      </c>
      <c r="AP62" s="68">
        <v>8.5789107556781563E-4</v>
      </c>
      <c r="AQ62" s="68">
        <v>2.3178671388765747E-3</v>
      </c>
      <c r="AR62" s="68">
        <v>6.1790670980530838E-5</v>
      </c>
      <c r="AS62" s="68">
        <v>1.1595049237410653E-2</v>
      </c>
      <c r="AT62" s="68">
        <v>1.8462855150943105E-4</v>
      </c>
      <c r="AU62" s="68">
        <v>8.5414894665413799E-4</v>
      </c>
      <c r="AV62" s="68">
        <v>0</v>
      </c>
      <c r="AW62" s="68">
        <v>2.4665126168650509E-3</v>
      </c>
      <c r="AX62" s="68">
        <v>3.4987091707182132E-4</v>
      </c>
      <c r="AY62" s="68">
        <v>1.1041476065097367E-3</v>
      </c>
      <c r="AZ62" s="68">
        <v>0</v>
      </c>
      <c r="BA62" s="68">
        <v>2.514861292070437E-4</v>
      </c>
      <c r="BB62" s="68">
        <v>1.8123464446730349E-2</v>
      </c>
      <c r="BC62" s="68">
        <v>3.0235179246611975E-2</v>
      </c>
      <c r="BD62" s="68">
        <v>2.0496305104600772E-3</v>
      </c>
      <c r="BE62" s="68">
        <v>1.2419036325491128E-2</v>
      </c>
      <c r="BF62" s="68">
        <v>2.5848032989560189E-3</v>
      </c>
      <c r="BG62" s="68">
        <v>0</v>
      </c>
      <c r="BH62" s="68">
        <v>1.3000265565177624E-5</v>
      </c>
      <c r="BI62" s="68">
        <v>10.74722049029196</v>
      </c>
      <c r="BJ62" s="68">
        <v>0</v>
      </c>
      <c r="BK62" s="68">
        <v>3.8580840495302748E-2</v>
      </c>
      <c r="BL62" s="68">
        <v>3.2520635628985454E-3</v>
      </c>
      <c r="BM62" s="68">
        <v>1.7901195423685682E-3</v>
      </c>
      <c r="BN62" s="68">
        <v>0</v>
      </c>
      <c r="BO62" s="68">
        <v>0</v>
      </c>
    </row>
    <row r="63" spans="1:67">
      <c r="A63">
        <v>2000</v>
      </c>
      <c r="B63" s="62" t="s">
        <v>600</v>
      </c>
      <c r="C63" s="67" t="s">
        <v>111</v>
      </c>
      <c r="D63" s="62" t="s">
        <v>726</v>
      </c>
      <c r="E63" s="68">
        <v>4.2011558393658373</v>
      </c>
      <c r="F63" s="68">
        <v>9.7348035486619633E-2</v>
      </c>
      <c r="G63" s="68">
        <v>1.1431629761389885</v>
      </c>
      <c r="H63" s="68">
        <v>9.7753614877169088</v>
      </c>
      <c r="I63" s="68">
        <v>6.5839795037511344</v>
      </c>
      <c r="J63" s="68">
        <v>2.2416302969895314</v>
      </c>
      <c r="K63" s="68">
        <v>0.68698129637391026</v>
      </c>
      <c r="L63" s="68">
        <v>1.711313346208315</v>
      </c>
      <c r="M63" s="68">
        <v>0.35591979753244074</v>
      </c>
      <c r="N63" s="68">
        <v>213.18262897144646</v>
      </c>
      <c r="O63" s="68">
        <v>103.49018006754471</v>
      </c>
      <c r="P63" s="68">
        <v>1.7959047346246086</v>
      </c>
      <c r="Q63" s="68">
        <v>5.1477142877025948</v>
      </c>
      <c r="R63" s="68">
        <v>17.305385133422376</v>
      </c>
      <c r="S63" s="68">
        <v>37.904859830929368</v>
      </c>
      <c r="T63" s="68">
        <v>2.7410485580947417</v>
      </c>
      <c r="U63" s="68">
        <v>2.4350761679293838</v>
      </c>
      <c r="V63" s="68">
        <v>1.951265890833656</v>
      </c>
      <c r="W63" s="68">
        <v>0.96254481907947353</v>
      </c>
      <c r="X63" s="68">
        <v>4.4139533982052379</v>
      </c>
      <c r="Y63" s="68">
        <v>0.20639272177947171</v>
      </c>
      <c r="Z63" s="68">
        <v>2.2635991855650537</v>
      </c>
      <c r="AA63" s="68">
        <v>0.28895204070123526</v>
      </c>
      <c r="AB63" s="68">
        <v>14.801810443248927</v>
      </c>
      <c r="AC63" s="68">
        <v>0.71238212828573588</v>
      </c>
      <c r="AD63" s="68">
        <v>6.999562611616103E-2</v>
      </c>
      <c r="AE63" s="68">
        <v>27.833117184168241</v>
      </c>
      <c r="AF63" s="68">
        <v>0.49528142555634996</v>
      </c>
      <c r="AG63" s="68">
        <v>2.3898143332948076</v>
      </c>
      <c r="AH63" s="68">
        <v>1.9686502748020291</v>
      </c>
      <c r="AI63" s="68">
        <v>68.289138861782675</v>
      </c>
      <c r="AJ63" s="68">
        <v>0.27661161805639145</v>
      </c>
      <c r="AK63" s="68">
        <v>8.586055384484542</v>
      </c>
      <c r="AL63" s="68">
        <v>0.46578675962766947</v>
      </c>
      <c r="AM63" s="68">
        <v>0.51449699528298343</v>
      </c>
      <c r="AN63" s="68">
        <v>2.3294374988544209</v>
      </c>
      <c r="AO63" s="68">
        <v>0.16546225678734439</v>
      </c>
      <c r="AP63" s="68">
        <v>0.13215232523361714</v>
      </c>
      <c r="AQ63" s="68">
        <v>0.89569844208667249</v>
      </c>
      <c r="AR63" s="68">
        <v>3.5049614288179341E-2</v>
      </c>
      <c r="AS63" s="68">
        <v>0.34240458925880857</v>
      </c>
      <c r="AT63" s="68">
        <v>0.10818481890314609</v>
      </c>
      <c r="AU63" s="68">
        <v>3.9852691902232631E-2</v>
      </c>
      <c r="AV63" s="68">
        <v>0</v>
      </c>
      <c r="AW63" s="68">
        <v>0.83138477602701177</v>
      </c>
      <c r="AX63" s="68">
        <v>0.14514889511688023</v>
      </c>
      <c r="AY63" s="68">
        <v>0.32856859183279263</v>
      </c>
      <c r="AZ63" s="68">
        <v>0</v>
      </c>
      <c r="BA63" s="68">
        <v>8.9780981903757009E-2</v>
      </c>
      <c r="BB63" s="68">
        <v>6.401722833956577</v>
      </c>
      <c r="BC63" s="68">
        <v>5.6374830019810851</v>
      </c>
      <c r="BD63" s="68">
        <v>0.50262578287540438</v>
      </c>
      <c r="BE63" s="68">
        <v>1.531013983719079</v>
      </c>
      <c r="BF63" s="68">
        <v>1.5923782612679926</v>
      </c>
      <c r="BG63" s="68">
        <v>0</v>
      </c>
      <c r="BH63" s="68">
        <v>2.267852557015745E-2</v>
      </c>
      <c r="BI63" s="68">
        <v>47.15116281544816</v>
      </c>
      <c r="BJ63" s="68">
        <v>0</v>
      </c>
      <c r="BK63" s="68">
        <v>0.71933287406245627</v>
      </c>
      <c r="BL63" s="68">
        <v>0.90910133461090081</v>
      </c>
      <c r="BM63" s="68">
        <v>0.27121404722701659</v>
      </c>
      <c r="BN63" s="68">
        <v>0</v>
      </c>
      <c r="BO63" s="68">
        <v>0</v>
      </c>
    </row>
    <row r="64" spans="1:67">
      <c r="A64">
        <v>2000</v>
      </c>
      <c r="B64" s="62" t="s">
        <v>601</v>
      </c>
      <c r="C64" s="67" t="s">
        <v>667</v>
      </c>
      <c r="D64" s="62" t="s">
        <v>726</v>
      </c>
      <c r="E64" s="68">
        <v>213.09198328150521</v>
      </c>
      <c r="F64" s="68">
        <v>0.17240612875293004</v>
      </c>
      <c r="G64" s="68">
        <v>11.866694968743607</v>
      </c>
      <c r="H64" s="68">
        <v>5.3819347323827786</v>
      </c>
      <c r="I64" s="68">
        <v>784.44836051392156</v>
      </c>
      <c r="J64" s="68">
        <v>52.614292992333937</v>
      </c>
      <c r="K64" s="68">
        <v>0.46944135590397573</v>
      </c>
      <c r="L64" s="68">
        <v>7.0558437200685855</v>
      </c>
      <c r="M64" s="68">
        <v>0.70530494480815031</v>
      </c>
      <c r="N64" s="68">
        <v>0.98176370135891611</v>
      </c>
      <c r="O64" s="68">
        <v>55.343667332029717</v>
      </c>
      <c r="P64" s="68">
        <v>15.387971012437546</v>
      </c>
      <c r="Q64" s="68">
        <v>13.850711362233028</v>
      </c>
      <c r="R64" s="68">
        <v>4.7967066957767477</v>
      </c>
      <c r="S64" s="68">
        <v>3.127971367728319</v>
      </c>
      <c r="T64" s="68">
        <v>1.2712152370400491</v>
      </c>
      <c r="U64" s="68">
        <v>5.9602061449896686</v>
      </c>
      <c r="V64" s="68">
        <v>1.6323220389438502</v>
      </c>
      <c r="W64" s="68">
        <v>0.82274994000078328</v>
      </c>
      <c r="X64" s="68">
        <v>8.2103371642818743</v>
      </c>
      <c r="Y64" s="68">
        <v>0.14658566781868532</v>
      </c>
      <c r="Z64" s="68">
        <v>3.7266136299138295</v>
      </c>
      <c r="AA64" s="68">
        <v>5.7863912473771942E-2</v>
      </c>
      <c r="AB64" s="68">
        <v>6.7012486701042704</v>
      </c>
      <c r="AC64" s="68">
        <v>0.839667877679519</v>
      </c>
      <c r="AD64" s="68">
        <v>2.2832850565348999E-2</v>
      </c>
      <c r="AE64" s="68">
        <v>5.5298204761808023</v>
      </c>
      <c r="AF64" s="68">
        <v>7.9531660229790111</v>
      </c>
      <c r="AG64" s="68">
        <v>38.375337333080971</v>
      </c>
      <c r="AH64" s="68">
        <v>31.612333583829543</v>
      </c>
      <c r="AI64" s="68">
        <v>1.3423755468615606</v>
      </c>
      <c r="AJ64" s="68">
        <v>1.9489773432079978E-2</v>
      </c>
      <c r="AK64" s="68">
        <v>0.37720936917296854</v>
      </c>
      <c r="AL64" s="68">
        <v>1.113974424349202</v>
      </c>
      <c r="AM64" s="68">
        <v>2.5445878290617431E-2</v>
      </c>
      <c r="AN64" s="68">
        <v>162.01074332342083</v>
      </c>
      <c r="AO64" s="68">
        <v>0.1650447920459967</v>
      </c>
      <c r="AP64" s="68">
        <v>0.20612869687836757</v>
      </c>
      <c r="AQ64" s="68">
        <v>0.31318266976216175</v>
      </c>
      <c r="AR64" s="68">
        <v>1.8041116029812974E-2</v>
      </c>
      <c r="AS64" s="68">
        <v>4.1819293214843194</v>
      </c>
      <c r="AT64" s="68">
        <v>6.4742421940055389E-2</v>
      </c>
      <c r="AU64" s="68">
        <v>0.2809826162911081</v>
      </c>
      <c r="AV64" s="68">
        <v>0</v>
      </c>
      <c r="AW64" s="68">
        <v>0.22693056505497566</v>
      </c>
      <c r="AX64" s="68">
        <v>0.13499472401700846</v>
      </c>
      <c r="AY64" s="68">
        <v>0.26738062228186071</v>
      </c>
      <c r="AZ64" s="68">
        <v>0</v>
      </c>
      <c r="BA64" s="68">
        <v>0.19417937103527438</v>
      </c>
      <c r="BB64" s="68">
        <v>5.3223892611615824</v>
      </c>
      <c r="BC64" s="68">
        <v>17.471729255715633</v>
      </c>
      <c r="BD64" s="68">
        <v>0.60021032457619805</v>
      </c>
      <c r="BE64" s="68">
        <v>8.6729056613674853</v>
      </c>
      <c r="BF64" s="68">
        <v>1.669065682923321</v>
      </c>
      <c r="BG64" s="68">
        <v>0</v>
      </c>
      <c r="BH64" s="68">
        <v>6.1926335227767224E-3</v>
      </c>
      <c r="BI64" s="68">
        <v>3335.8217108301569</v>
      </c>
      <c r="BJ64" s="68">
        <v>0</v>
      </c>
      <c r="BK64" s="68">
        <v>2.794242405712728</v>
      </c>
      <c r="BL64" s="68">
        <v>2.7860779241474956</v>
      </c>
      <c r="BM64" s="68">
        <v>0.44050717220618391</v>
      </c>
      <c r="BN64" s="68">
        <v>0</v>
      </c>
      <c r="BO64" s="68">
        <v>0</v>
      </c>
    </row>
    <row r="65" spans="1:67">
      <c r="A65">
        <v>2000</v>
      </c>
      <c r="B65" s="62" t="s">
        <v>602</v>
      </c>
      <c r="C65" s="67" t="s">
        <v>668</v>
      </c>
      <c r="D65" s="62" t="s">
        <v>726</v>
      </c>
      <c r="E65" s="68">
        <v>29.908558227864233</v>
      </c>
      <c r="F65" s="68">
        <v>6.135039562677048</v>
      </c>
      <c r="G65" s="68">
        <v>7.5258943645275786E-2</v>
      </c>
      <c r="H65" s="68">
        <v>8.3446762563324679</v>
      </c>
      <c r="I65" s="68">
        <v>50.048374139138687</v>
      </c>
      <c r="J65" s="68">
        <v>3339.649836306327</v>
      </c>
      <c r="K65" s="68">
        <v>14.050255502055037</v>
      </c>
      <c r="L65" s="68">
        <v>158.45351040194842</v>
      </c>
      <c r="M65" s="68">
        <v>17.907310843348526</v>
      </c>
      <c r="N65" s="68">
        <v>11.647719021328149</v>
      </c>
      <c r="O65" s="68">
        <v>56.861717865686046</v>
      </c>
      <c r="P65" s="68">
        <v>5.712850998787979</v>
      </c>
      <c r="Q65" s="68">
        <v>136.37272544091957</v>
      </c>
      <c r="R65" s="68">
        <v>11.665287267513213</v>
      </c>
      <c r="S65" s="68">
        <v>16.963589716904544</v>
      </c>
      <c r="T65" s="68">
        <v>20.376343203638864</v>
      </c>
      <c r="U65" s="68">
        <v>89.202759119713534</v>
      </c>
      <c r="V65" s="68">
        <v>34.713201180706577</v>
      </c>
      <c r="W65" s="68">
        <v>22.044534605642735</v>
      </c>
      <c r="X65" s="68">
        <v>740.6231851279083</v>
      </c>
      <c r="Y65" s="68">
        <v>5.7555359965685282</v>
      </c>
      <c r="Z65" s="68">
        <v>241.63815462854345</v>
      </c>
      <c r="AA65" s="68">
        <v>9.7386890050372737E-2</v>
      </c>
      <c r="AB65" s="68">
        <v>25.737245859702711</v>
      </c>
      <c r="AC65" s="68">
        <v>0.91155664064807285</v>
      </c>
      <c r="AD65" s="68">
        <v>1.4186162987310664</v>
      </c>
      <c r="AE65" s="68">
        <v>46.855531734460705</v>
      </c>
      <c r="AF65" s="68">
        <v>19.480554236376342</v>
      </c>
      <c r="AG65" s="68">
        <v>93.996890025760877</v>
      </c>
      <c r="AH65" s="68">
        <v>77.431526500347672</v>
      </c>
      <c r="AI65" s="68">
        <v>45.177375105542801</v>
      </c>
      <c r="AJ65" s="68">
        <v>8.6531372851741048E-3</v>
      </c>
      <c r="AK65" s="68">
        <v>7.8182251902034317E-2</v>
      </c>
      <c r="AL65" s="68">
        <v>3.256523735764572</v>
      </c>
      <c r="AM65" s="68">
        <v>1.8459343087422735</v>
      </c>
      <c r="AN65" s="68">
        <v>118.03829189052036</v>
      </c>
      <c r="AO65" s="68">
        <v>0.1841264384436207</v>
      </c>
      <c r="AP65" s="68">
        <v>0.30276251453129116</v>
      </c>
      <c r="AQ65" s="68">
        <v>0.5822646549969035</v>
      </c>
      <c r="AR65" s="68">
        <v>9.124608888963253E-3</v>
      </c>
      <c r="AS65" s="68">
        <v>0.64631082237964732</v>
      </c>
      <c r="AT65" s="68">
        <v>2.6896545920025595E-2</v>
      </c>
      <c r="AU65" s="68">
        <v>4.6007110946806151E-2</v>
      </c>
      <c r="AV65" s="68">
        <v>0</v>
      </c>
      <c r="AW65" s="68">
        <v>1.1807709932163222</v>
      </c>
      <c r="AX65" s="68">
        <v>3.5306288151712502</v>
      </c>
      <c r="AY65" s="68">
        <v>7.8133543722283711</v>
      </c>
      <c r="AZ65" s="68">
        <v>0</v>
      </c>
      <c r="BA65" s="68">
        <v>0.21201592235333644</v>
      </c>
      <c r="BB65" s="68">
        <v>32.369770494524644</v>
      </c>
      <c r="BC65" s="68">
        <v>53.422918291460569</v>
      </c>
      <c r="BD65" s="68">
        <v>15.002855184571848</v>
      </c>
      <c r="BE65" s="68">
        <v>106.0070871492228</v>
      </c>
      <c r="BF65" s="68">
        <v>31.398146805386911</v>
      </c>
      <c r="BG65" s="68">
        <v>0</v>
      </c>
      <c r="BH65" s="68">
        <v>0.23206329426763012</v>
      </c>
      <c r="BI65" s="68">
        <v>4099.3518239678679</v>
      </c>
      <c r="BJ65" s="68">
        <v>0</v>
      </c>
      <c r="BK65" s="68">
        <v>2.4008622876376799</v>
      </c>
      <c r="BL65" s="68">
        <v>10.370977280525896</v>
      </c>
      <c r="BM65" s="68">
        <v>0.87877591885101469</v>
      </c>
      <c r="BN65" s="68">
        <v>0</v>
      </c>
      <c r="BO65" s="68">
        <v>0</v>
      </c>
    </row>
    <row r="66" spans="1:67">
      <c r="A66">
        <v>2000</v>
      </c>
      <c r="B66" s="62" t="s">
        <v>603</v>
      </c>
      <c r="C66" s="67" t="s">
        <v>669</v>
      </c>
      <c r="D66" s="62" t="s">
        <v>726</v>
      </c>
      <c r="E66" s="68">
        <v>5.308480779069483</v>
      </c>
      <c r="F66" s="68">
        <v>5.2488023950200045E-2</v>
      </c>
      <c r="G66" s="68">
        <v>2.7780004437675782E-2</v>
      </c>
      <c r="H66" s="68">
        <v>20.407018700432268</v>
      </c>
      <c r="I66" s="68">
        <v>26.789734988351825</v>
      </c>
      <c r="J66" s="68">
        <v>5.6533562994329447</v>
      </c>
      <c r="K66" s="68">
        <v>105.03113645703476</v>
      </c>
      <c r="L66" s="68">
        <v>9.667250921382017</v>
      </c>
      <c r="M66" s="68">
        <v>0.72159516719963623</v>
      </c>
      <c r="N66" s="68">
        <v>2.5130013591305294</v>
      </c>
      <c r="O66" s="68">
        <v>5.5863999134270648</v>
      </c>
      <c r="P66" s="68">
        <v>1.5369478045744884</v>
      </c>
      <c r="Q66" s="68">
        <v>6.5329759361150472</v>
      </c>
      <c r="R66" s="68">
        <v>10.989299291481416</v>
      </c>
      <c r="S66" s="68">
        <v>2.9357526486786263</v>
      </c>
      <c r="T66" s="68">
        <v>12.60041631869834</v>
      </c>
      <c r="U66" s="68">
        <v>30.128785135580088</v>
      </c>
      <c r="V66" s="68">
        <v>8.7135925378475552</v>
      </c>
      <c r="W66" s="68">
        <v>4.3472855938421198</v>
      </c>
      <c r="X66" s="68">
        <v>20.809965623184645</v>
      </c>
      <c r="Y66" s="68">
        <v>3.0725570691553155</v>
      </c>
      <c r="Z66" s="68">
        <v>167.91229344477927</v>
      </c>
      <c r="AA66" s="68">
        <v>6.390888806723162E-2</v>
      </c>
      <c r="AB66" s="68">
        <v>0.26068138822035608</v>
      </c>
      <c r="AC66" s="68">
        <v>7.6649219149869732E-2</v>
      </c>
      <c r="AD66" s="68">
        <v>4.4889472538572148E-3</v>
      </c>
      <c r="AE66" s="68">
        <v>199.21894746694176</v>
      </c>
      <c r="AF66" s="68">
        <v>10.244021263491833</v>
      </c>
      <c r="AG66" s="68">
        <v>49.429085958617264</v>
      </c>
      <c r="AH66" s="68">
        <v>40.718048653928868</v>
      </c>
      <c r="AI66" s="68">
        <v>0.63843134918074507</v>
      </c>
      <c r="AJ66" s="68">
        <v>5.1456297595852078E-3</v>
      </c>
      <c r="AK66" s="68">
        <v>1.715308157622799E-2</v>
      </c>
      <c r="AL66" s="68">
        <v>0.18130671299193771</v>
      </c>
      <c r="AM66" s="68">
        <v>9.2535491003287555E-3</v>
      </c>
      <c r="AN66" s="68">
        <v>0.52076313116956918</v>
      </c>
      <c r="AO66" s="68">
        <v>2.3548291866970422E-2</v>
      </c>
      <c r="AP66" s="68">
        <v>0.10126179983538681</v>
      </c>
      <c r="AQ66" s="68">
        <v>6.0694251363978458</v>
      </c>
      <c r="AR66" s="68">
        <v>3.0855614459923161E-3</v>
      </c>
      <c r="AS66" s="68">
        <v>0.11323398382474163</v>
      </c>
      <c r="AT66" s="68">
        <v>8.7878266487146396E-3</v>
      </c>
      <c r="AU66" s="68">
        <v>6.6930758121629694E-3</v>
      </c>
      <c r="AV66" s="68">
        <v>0</v>
      </c>
      <c r="AW66" s="68">
        <v>8.0562252141090779E-2</v>
      </c>
      <c r="AX66" s="68">
        <v>1.4675932565590657E-2</v>
      </c>
      <c r="AY66" s="68">
        <v>5.1473581626231994E-2</v>
      </c>
      <c r="AZ66" s="68">
        <v>0</v>
      </c>
      <c r="BA66" s="68">
        <v>0.15105622075663597</v>
      </c>
      <c r="BB66" s="68">
        <v>1.012219383179622</v>
      </c>
      <c r="BC66" s="68">
        <v>0.4279929900308756</v>
      </c>
      <c r="BD66" s="68">
        <v>0.13703570674082408</v>
      </c>
      <c r="BE66" s="68">
        <v>0.43452635431244779</v>
      </c>
      <c r="BF66" s="68">
        <v>1.693575293598881</v>
      </c>
      <c r="BG66" s="68">
        <v>0</v>
      </c>
      <c r="BH66" s="68">
        <v>1.0258882685181948E-3</v>
      </c>
      <c r="BI66" s="68">
        <v>24.227154597197909</v>
      </c>
      <c r="BJ66" s="68">
        <v>0</v>
      </c>
      <c r="BK66" s="68">
        <v>0.23245194843833872</v>
      </c>
      <c r="BL66" s="68">
        <v>5.1548971909146228</v>
      </c>
      <c r="BM66" s="68">
        <v>1.117375247026438</v>
      </c>
      <c r="BN66" s="68">
        <v>0</v>
      </c>
      <c r="BO66" s="68">
        <v>0</v>
      </c>
    </row>
    <row r="67" spans="1:67">
      <c r="A67">
        <v>2000</v>
      </c>
      <c r="B67" s="62" t="s">
        <v>604</v>
      </c>
      <c r="C67" s="67" t="s">
        <v>670</v>
      </c>
      <c r="D67" s="62" t="s">
        <v>726</v>
      </c>
      <c r="E67" s="68">
        <v>30.189330748496499</v>
      </c>
      <c r="F67" s="68">
        <v>1.283986777582703</v>
      </c>
      <c r="G67" s="68">
        <v>0.25823960089884512</v>
      </c>
      <c r="H67" s="68">
        <v>3.611044947047255</v>
      </c>
      <c r="I67" s="68">
        <v>224.52295280081069</v>
      </c>
      <c r="J67" s="68">
        <v>98.012464114193037</v>
      </c>
      <c r="K67" s="68">
        <v>5.3888093462546358</v>
      </c>
      <c r="L67" s="68">
        <v>1049.6341934196571</v>
      </c>
      <c r="M67" s="68">
        <v>224.91250681182197</v>
      </c>
      <c r="N67" s="68">
        <v>3.7936428101647901</v>
      </c>
      <c r="O67" s="68">
        <v>127.39530144610364</v>
      </c>
      <c r="P67" s="68">
        <v>30.444817592935333</v>
      </c>
      <c r="Q67" s="68">
        <v>67.013390330533213</v>
      </c>
      <c r="R67" s="68">
        <v>101.25190498193891</v>
      </c>
      <c r="S67" s="68">
        <v>4.2872014756631547</v>
      </c>
      <c r="T67" s="68">
        <v>34.825135124434951</v>
      </c>
      <c r="U67" s="68">
        <v>210.29576241758625</v>
      </c>
      <c r="V67" s="68">
        <v>48.917709999392017</v>
      </c>
      <c r="W67" s="68">
        <v>19.897984266130557</v>
      </c>
      <c r="X67" s="68">
        <v>108.02483255895451</v>
      </c>
      <c r="Y67" s="68">
        <v>2.5167797136792287</v>
      </c>
      <c r="Z67" s="68">
        <v>88.777639234067564</v>
      </c>
      <c r="AA67" s="68">
        <v>1.3988005655275595</v>
      </c>
      <c r="AB67" s="68">
        <v>5.9524857192955887</v>
      </c>
      <c r="AC67" s="68">
        <v>2.4999324782651851</v>
      </c>
      <c r="AD67" s="68">
        <v>0.18307547066260829</v>
      </c>
      <c r="AE67" s="68">
        <v>39.526049105644788</v>
      </c>
      <c r="AF67" s="68">
        <v>43.365795496041649</v>
      </c>
      <c r="AG67" s="68">
        <v>209.24712513782168</v>
      </c>
      <c r="AH67" s="68">
        <v>172.3708667529568</v>
      </c>
      <c r="AI67" s="68">
        <v>14.458068091848785</v>
      </c>
      <c r="AJ67" s="68">
        <v>7.628378705773842E-3</v>
      </c>
      <c r="AK67" s="68">
        <v>0.36515113545763001</v>
      </c>
      <c r="AL67" s="68">
        <v>6.2836557928460977</v>
      </c>
      <c r="AM67" s="68">
        <v>0.69222107495014373</v>
      </c>
      <c r="AN67" s="68">
        <v>48.641773140327118</v>
      </c>
      <c r="AO67" s="68">
        <v>8.5130737985880174</v>
      </c>
      <c r="AP67" s="68">
        <v>0.50289923255236746</v>
      </c>
      <c r="AQ67" s="68">
        <v>0.85929996475535164</v>
      </c>
      <c r="AR67" s="68">
        <v>3.7715184777714288E-2</v>
      </c>
      <c r="AS67" s="68">
        <v>56.224153963689822</v>
      </c>
      <c r="AT67" s="68">
        <v>0.15840534652045016</v>
      </c>
      <c r="AU67" s="68">
        <v>4.4654621852151779</v>
      </c>
      <c r="AV67" s="68">
        <v>0</v>
      </c>
      <c r="AW67" s="68">
        <v>28.181275708571857</v>
      </c>
      <c r="AX67" s="68">
        <v>1.1620585243414803</v>
      </c>
      <c r="AY67" s="68">
        <v>16.301450330726194</v>
      </c>
      <c r="AZ67" s="68">
        <v>0</v>
      </c>
      <c r="BA67" s="68">
        <v>0.89246626670374707</v>
      </c>
      <c r="BB67" s="68">
        <v>41.893548841347737</v>
      </c>
      <c r="BC67" s="68">
        <v>133.05364286251762</v>
      </c>
      <c r="BD67" s="68">
        <v>21.354777131879068</v>
      </c>
      <c r="BE67" s="68">
        <v>28.573876446416602</v>
      </c>
      <c r="BF67" s="68">
        <v>18.847571568068211</v>
      </c>
      <c r="BG67" s="68">
        <v>0</v>
      </c>
      <c r="BH67" s="68">
        <v>0.9070451072993061</v>
      </c>
      <c r="BI67" s="68">
        <v>123.20977239143684</v>
      </c>
      <c r="BJ67" s="68">
        <v>0</v>
      </c>
      <c r="BK67" s="68">
        <v>0.60464984879199446</v>
      </c>
      <c r="BL67" s="68">
        <v>2.702083242594604</v>
      </c>
      <c r="BM67" s="68">
        <v>0.40333187699898454</v>
      </c>
      <c r="BN67" s="68">
        <v>0</v>
      </c>
      <c r="BO67" s="68">
        <v>0</v>
      </c>
    </row>
    <row r="68" spans="1:67">
      <c r="A68">
        <v>2000</v>
      </c>
      <c r="B68" s="62" t="s">
        <v>605</v>
      </c>
      <c r="C68" s="67" t="s">
        <v>671</v>
      </c>
      <c r="D68" s="62" t="s">
        <v>726</v>
      </c>
      <c r="E68" s="68">
        <v>0.51312658607713979</v>
      </c>
      <c r="F68" s="68">
        <v>5.5283929935931009E-2</v>
      </c>
      <c r="G68" s="68">
        <v>5.7854692869624968E-3</v>
      </c>
      <c r="H68" s="68">
        <v>2.062817734488652</v>
      </c>
      <c r="I68" s="68">
        <v>11.349461271599374</v>
      </c>
      <c r="J68" s="68">
        <v>18.499714588923744</v>
      </c>
      <c r="K68" s="68">
        <v>0.78008325589724159</v>
      </c>
      <c r="L68" s="68">
        <v>11.758614033022976</v>
      </c>
      <c r="M68" s="68">
        <v>26.197640997232963</v>
      </c>
      <c r="N68" s="68">
        <v>0.20878554633433172</v>
      </c>
      <c r="O68" s="68">
        <v>7.6131768117642427</v>
      </c>
      <c r="P68" s="68">
        <v>4.1752458583128034</v>
      </c>
      <c r="Q68" s="68">
        <v>5.629473907916112</v>
      </c>
      <c r="R68" s="68">
        <v>2.7852353955059499</v>
      </c>
      <c r="S68" s="68">
        <v>0.84934489710817629</v>
      </c>
      <c r="T68" s="68">
        <v>4.5662480105521972</v>
      </c>
      <c r="U68" s="68">
        <v>37.287296293451348</v>
      </c>
      <c r="V68" s="68">
        <v>10.544047994483678</v>
      </c>
      <c r="W68" s="68">
        <v>2.9221961841154203</v>
      </c>
      <c r="X68" s="68">
        <v>11.37049330164408</v>
      </c>
      <c r="Y68" s="68">
        <v>0.67177392717066375</v>
      </c>
      <c r="Z68" s="68">
        <v>11.062941305698846</v>
      </c>
      <c r="AA68" s="68">
        <v>1.0100337820189698</v>
      </c>
      <c r="AB68" s="68">
        <v>0.83099495408796042</v>
      </c>
      <c r="AC68" s="68">
        <v>5.9662565200473083E-2</v>
      </c>
      <c r="AD68" s="68">
        <v>8.8410309530353601E-2</v>
      </c>
      <c r="AE68" s="68">
        <v>16.507439371043766</v>
      </c>
      <c r="AF68" s="68">
        <v>3.5962727460486517</v>
      </c>
      <c r="AG68" s="68">
        <v>17.352608690275996</v>
      </c>
      <c r="AH68" s="68">
        <v>14.294504109745757</v>
      </c>
      <c r="AI68" s="68">
        <v>8.8579811037157974</v>
      </c>
      <c r="AJ68" s="68">
        <v>2.0266453931765557E-2</v>
      </c>
      <c r="AK68" s="68">
        <v>0.52948673508946487</v>
      </c>
      <c r="AL68" s="68">
        <v>5.3567827320605641</v>
      </c>
      <c r="AM68" s="68">
        <v>0.83515493598500146</v>
      </c>
      <c r="AN68" s="68">
        <v>4.2825246415720626</v>
      </c>
      <c r="AO68" s="68">
        <v>4.0859839826101991</v>
      </c>
      <c r="AP68" s="68">
        <v>0.8507170183999152</v>
      </c>
      <c r="AQ68" s="68">
        <v>1.5980950326022458</v>
      </c>
      <c r="AR68" s="68">
        <v>0.53202984176400014</v>
      </c>
      <c r="AS68" s="68">
        <v>62.495396786211259</v>
      </c>
      <c r="AT68" s="68">
        <v>0.4402352892979518</v>
      </c>
      <c r="AU68" s="68">
        <v>3.0954454852954112</v>
      </c>
      <c r="AV68" s="68">
        <v>0</v>
      </c>
      <c r="AW68" s="68">
        <v>11.71824492619383</v>
      </c>
      <c r="AX68" s="68">
        <v>5.8912996803184114</v>
      </c>
      <c r="AY68" s="68">
        <v>10.848335818204497</v>
      </c>
      <c r="AZ68" s="68">
        <v>0</v>
      </c>
      <c r="BA68" s="68">
        <v>0.93071978540459743</v>
      </c>
      <c r="BB68" s="68">
        <v>176.69957369941267</v>
      </c>
      <c r="BC68" s="68">
        <v>22.881726237909067</v>
      </c>
      <c r="BD68" s="68">
        <v>22.014455277112393</v>
      </c>
      <c r="BE68" s="68">
        <v>15.556178987467623</v>
      </c>
      <c r="BF68" s="68">
        <v>27.21560714154225</v>
      </c>
      <c r="BG68" s="68">
        <v>0</v>
      </c>
      <c r="BH68" s="68">
        <v>6.2903045962860532E-2</v>
      </c>
      <c r="BI68" s="68">
        <v>14.638448707233438</v>
      </c>
      <c r="BJ68" s="68">
        <v>0</v>
      </c>
      <c r="BK68" s="68">
        <v>6.6858603847945837</v>
      </c>
      <c r="BL68" s="68">
        <v>4.8384378479794261</v>
      </c>
      <c r="BM68" s="68">
        <v>0.48200991365278861</v>
      </c>
      <c r="BN68" s="68">
        <v>0</v>
      </c>
      <c r="BO68" s="68">
        <v>0</v>
      </c>
    </row>
    <row r="69" spans="1:67">
      <c r="A69">
        <v>2000</v>
      </c>
      <c r="B69" s="62" t="s">
        <v>606</v>
      </c>
      <c r="C69" s="67" t="s">
        <v>672</v>
      </c>
      <c r="D69" s="62" t="s">
        <v>726</v>
      </c>
      <c r="E69" s="68">
        <v>42.245980646865206</v>
      </c>
      <c r="F69" s="68">
        <v>0.84136032310773978</v>
      </c>
      <c r="G69" s="68">
        <v>14.475294012231975</v>
      </c>
      <c r="H69" s="68">
        <v>66.457654870434681</v>
      </c>
      <c r="I69" s="68">
        <v>72.665293327519834</v>
      </c>
      <c r="J69" s="68">
        <v>20.977640600801681</v>
      </c>
      <c r="K69" s="68">
        <v>8.5573630835795047</v>
      </c>
      <c r="L69" s="68">
        <v>16.871738468224347</v>
      </c>
      <c r="M69" s="68">
        <v>3.4396478871654601</v>
      </c>
      <c r="N69" s="68">
        <v>596.61196825537422</v>
      </c>
      <c r="O69" s="68">
        <v>122.766787588599</v>
      </c>
      <c r="P69" s="68">
        <v>12.636558722739023</v>
      </c>
      <c r="Q69" s="68">
        <v>35.714573990758588</v>
      </c>
      <c r="R69" s="68">
        <v>63.069558746275902</v>
      </c>
      <c r="S69" s="68">
        <v>28.431742874560236</v>
      </c>
      <c r="T69" s="68">
        <v>12.517861228386794</v>
      </c>
      <c r="U69" s="68">
        <v>12.011608423582212</v>
      </c>
      <c r="V69" s="68">
        <v>6.9996940047868508</v>
      </c>
      <c r="W69" s="68">
        <v>3.9146671668711881</v>
      </c>
      <c r="X69" s="68">
        <v>13.235250710887412</v>
      </c>
      <c r="Y69" s="68">
        <v>0.7258769214146561</v>
      </c>
      <c r="Z69" s="68">
        <v>12.917446440275434</v>
      </c>
      <c r="AA69" s="68">
        <v>3.1622941172083614</v>
      </c>
      <c r="AB69" s="68">
        <v>159.79358106976855</v>
      </c>
      <c r="AC69" s="68">
        <v>6.4484871161780859</v>
      </c>
      <c r="AD69" s="68">
        <v>0.98050355623168661</v>
      </c>
      <c r="AE69" s="68">
        <v>128.16271504125459</v>
      </c>
      <c r="AF69" s="68">
        <v>5.8535421059455688</v>
      </c>
      <c r="AG69" s="68">
        <v>28.244302832590208</v>
      </c>
      <c r="AH69" s="68">
        <v>23.266726164408254</v>
      </c>
      <c r="AI69" s="68">
        <v>996.40538535120652</v>
      </c>
      <c r="AJ69" s="68">
        <v>3.9271051823183707</v>
      </c>
      <c r="AK69" s="68">
        <v>125.78841729696367</v>
      </c>
      <c r="AL69" s="68">
        <v>5.2575357117794574</v>
      </c>
      <c r="AM69" s="68">
        <v>7.4446003874532023</v>
      </c>
      <c r="AN69" s="68">
        <v>28.869635828719275</v>
      </c>
      <c r="AO69" s="68">
        <v>1.4708214603051624</v>
      </c>
      <c r="AP69" s="68">
        <v>0.88337071845318849</v>
      </c>
      <c r="AQ69" s="68">
        <v>10.851750923859935</v>
      </c>
      <c r="AR69" s="68">
        <v>6.0488855115512094E-2</v>
      </c>
      <c r="AS69" s="68">
        <v>1.2633429671306982</v>
      </c>
      <c r="AT69" s="68">
        <v>2.3376555243359118E-2</v>
      </c>
      <c r="AU69" s="68">
        <v>0.35425173200132526</v>
      </c>
      <c r="AV69" s="68">
        <v>0</v>
      </c>
      <c r="AW69" s="68">
        <v>10.104404521881408</v>
      </c>
      <c r="AX69" s="68">
        <v>0.93702163111909309</v>
      </c>
      <c r="AY69" s="68">
        <v>2.1663779960925464</v>
      </c>
      <c r="AZ69" s="68">
        <v>0</v>
      </c>
      <c r="BA69" s="68">
        <v>0.8863528881330357</v>
      </c>
      <c r="BB69" s="68">
        <v>84.856826045551884</v>
      </c>
      <c r="BC69" s="68">
        <v>75.29856763687674</v>
      </c>
      <c r="BD69" s="68">
        <v>4.4201715473488212</v>
      </c>
      <c r="BE69" s="68">
        <v>15.55364841115242</v>
      </c>
      <c r="BF69" s="68">
        <v>19.919643287709693</v>
      </c>
      <c r="BG69" s="68">
        <v>0</v>
      </c>
      <c r="BH69" s="68">
        <v>0.31846257763431757</v>
      </c>
      <c r="BI69" s="68">
        <v>610.94942921390623</v>
      </c>
      <c r="BJ69" s="68">
        <v>0</v>
      </c>
      <c r="BK69" s="68">
        <v>1.7445835209996832</v>
      </c>
      <c r="BL69" s="68">
        <v>0.92913305327167672</v>
      </c>
      <c r="BM69" s="68">
        <v>0.46425518162866075</v>
      </c>
      <c r="BN69" s="68">
        <v>0</v>
      </c>
      <c r="BO69" s="68">
        <v>0</v>
      </c>
    </row>
    <row r="70" spans="1:67">
      <c r="A70">
        <v>2000</v>
      </c>
      <c r="B70" s="62" t="s">
        <v>607</v>
      </c>
      <c r="C70" s="67" t="s">
        <v>673</v>
      </c>
      <c r="D70" s="62" t="s">
        <v>726</v>
      </c>
      <c r="E70" s="68">
        <v>443.31210656718844</v>
      </c>
      <c r="F70" s="68">
        <v>5.4927361287456078</v>
      </c>
      <c r="G70" s="68">
        <v>3.8804548228669766</v>
      </c>
      <c r="H70" s="68">
        <v>487.57498876707615</v>
      </c>
      <c r="I70" s="68">
        <v>333.24763609324549</v>
      </c>
      <c r="J70" s="68">
        <v>342.10874406797933</v>
      </c>
      <c r="K70" s="68">
        <v>32.248443435869795</v>
      </c>
      <c r="L70" s="68">
        <v>121.90616358460335</v>
      </c>
      <c r="M70" s="68">
        <v>47.459935975339533</v>
      </c>
      <c r="N70" s="68">
        <v>97.484430984335731</v>
      </c>
      <c r="O70" s="68">
        <v>3396.6682137999055</v>
      </c>
      <c r="P70" s="68">
        <v>328.65745168124096</v>
      </c>
      <c r="Q70" s="68">
        <v>1234.2701711553057</v>
      </c>
      <c r="R70" s="68">
        <v>196.81912528757002</v>
      </c>
      <c r="S70" s="68">
        <v>145.31058836185136</v>
      </c>
      <c r="T70" s="68">
        <v>78.575323348031091</v>
      </c>
      <c r="U70" s="68">
        <v>211.43152447570856</v>
      </c>
      <c r="V70" s="68">
        <v>90.43351850367371</v>
      </c>
      <c r="W70" s="68">
        <v>36.880102677175657</v>
      </c>
      <c r="X70" s="68">
        <v>238.59027264200614</v>
      </c>
      <c r="Y70" s="68">
        <v>5.4334263934792597</v>
      </c>
      <c r="Z70" s="68">
        <v>170.95350908184338</v>
      </c>
      <c r="AA70" s="68">
        <v>4.1378605088543745</v>
      </c>
      <c r="AB70" s="68">
        <v>638.5815583322684</v>
      </c>
      <c r="AC70" s="68">
        <v>81.754756280595771</v>
      </c>
      <c r="AD70" s="68">
        <v>1.4595407336883857</v>
      </c>
      <c r="AE70" s="68">
        <v>360.88600947028658</v>
      </c>
      <c r="AF70" s="68">
        <v>17.171757817793473</v>
      </c>
      <c r="AG70" s="68">
        <v>82.856563749592752</v>
      </c>
      <c r="AH70" s="68">
        <v>68.25449733823487</v>
      </c>
      <c r="AI70" s="68">
        <v>100.59046758223801</v>
      </c>
      <c r="AJ70" s="68">
        <v>0.20062328944982416</v>
      </c>
      <c r="AK70" s="68">
        <v>4.4419471503309254</v>
      </c>
      <c r="AL70" s="68">
        <v>13.753062458320569</v>
      </c>
      <c r="AM70" s="68">
        <v>0.53707237257834339</v>
      </c>
      <c r="AN70" s="68">
        <v>112.1908177967746</v>
      </c>
      <c r="AO70" s="68">
        <v>7.0095272772494228</v>
      </c>
      <c r="AP70" s="68">
        <v>14.426482138929387</v>
      </c>
      <c r="AQ70" s="68">
        <v>13.295806048898017</v>
      </c>
      <c r="AR70" s="68">
        <v>0.12761361934308635</v>
      </c>
      <c r="AS70" s="68">
        <v>17.842743774588616</v>
      </c>
      <c r="AT70" s="68">
        <v>0.29880404698687513</v>
      </c>
      <c r="AU70" s="68">
        <v>1.1907329668804891</v>
      </c>
      <c r="AV70" s="68">
        <v>0</v>
      </c>
      <c r="AW70" s="68">
        <v>2.6646929940036719</v>
      </c>
      <c r="AX70" s="68">
        <v>6.6577239813619906</v>
      </c>
      <c r="AY70" s="68">
        <v>5.837644613049485</v>
      </c>
      <c r="AZ70" s="68">
        <v>0</v>
      </c>
      <c r="BA70" s="68">
        <v>7.8311820053480519</v>
      </c>
      <c r="BB70" s="68">
        <v>104.91811414773218</v>
      </c>
      <c r="BC70" s="68">
        <v>42.696442794997097</v>
      </c>
      <c r="BD70" s="68">
        <v>16.059558313775568</v>
      </c>
      <c r="BE70" s="68">
        <v>46.117368524105068</v>
      </c>
      <c r="BF70" s="68">
        <v>96.404232609123198</v>
      </c>
      <c r="BG70" s="68">
        <v>0</v>
      </c>
      <c r="BH70" s="68">
        <v>5.9879573678485822E-2</v>
      </c>
      <c r="BI70" s="68">
        <v>732.52319165654797</v>
      </c>
      <c r="BJ70" s="68">
        <v>0</v>
      </c>
      <c r="BK70" s="68">
        <v>13.79084205922177</v>
      </c>
      <c r="BL70" s="68">
        <v>21.377695679954748</v>
      </c>
      <c r="BM70" s="68">
        <v>16.933635354652054</v>
      </c>
      <c r="BN70" s="68">
        <v>0</v>
      </c>
      <c r="BO70" s="68">
        <v>0</v>
      </c>
    </row>
    <row r="71" spans="1:67">
      <c r="A71">
        <v>2000</v>
      </c>
      <c r="B71" s="62" t="s">
        <v>608</v>
      </c>
      <c r="C71" s="67" t="s">
        <v>674</v>
      </c>
      <c r="D71" s="62" t="s">
        <v>726</v>
      </c>
      <c r="E71" s="68">
        <v>22.007409229308713</v>
      </c>
      <c r="F71" s="68">
        <v>1.8697286585860207</v>
      </c>
      <c r="G71" s="68">
        <v>1.0748492856044496</v>
      </c>
      <c r="H71" s="68">
        <v>5.4122779358214608</v>
      </c>
      <c r="I71" s="68">
        <v>30.84196767113345</v>
      </c>
      <c r="J71" s="68">
        <v>4.8778562078006118</v>
      </c>
      <c r="K71" s="68">
        <v>0.57411295905865656</v>
      </c>
      <c r="L71" s="68">
        <v>6.0082290311156665</v>
      </c>
      <c r="M71" s="68">
        <v>1.6033318741775693</v>
      </c>
      <c r="N71" s="68">
        <v>8.0432208089813422</v>
      </c>
      <c r="O71" s="68">
        <v>28.755136728583452</v>
      </c>
      <c r="P71" s="68">
        <v>174.98439045296413</v>
      </c>
      <c r="Q71" s="68">
        <v>10.108246706278528</v>
      </c>
      <c r="R71" s="68">
        <v>2.5888635983388517</v>
      </c>
      <c r="S71" s="68">
        <v>1.863926328631301</v>
      </c>
      <c r="T71" s="68">
        <v>1.8276405089658505</v>
      </c>
      <c r="U71" s="68">
        <v>92.145568878591348</v>
      </c>
      <c r="V71" s="68">
        <v>3.838978262795623</v>
      </c>
      <c r="W71" s="68">
        <v>3.7692177510481457</v>
      </c>
      <c r="X71" s="68">
        <v>11.741007567667818</v>
      </c>
      <c r="Y71" s="68">
        <v>0.26341384783885929</v>
      </c>
      <c r="Z71" s="68">
        <v>6.3399754375816837</v>
      </c>
      <c r="AA71" s="68">
        <v>0.15911743622196003</v>
      </c>
      <c r="AB71" s="68">
        <v>6.3541179469858342</v>
      </c>
      <c r="AC71" s="68">
        <v>0.65277656038636278</v>
      </c>
      <c r="AD71" s="68">
        <v>2.6564318742920555E-2</v>
      </c>
      <c r="AE71" s="68">
        <v>8.4487469987341299</v>
      </c>
      <c r="AF71" s="68">
        <v>0.81115136202238947</v>
      </c>
      <c r="AG71" s="68">
        <v>3.9139390415193209</v>
      </c>
      <c r="AH71" s="68">
        <v>3.2241736303889645</v>
      </c>
      <c r="AI71" s="68">
        <v>14.231682823923235</v>
      </c>
      <c r="AJ71" s="68">
        <v>7.7822343442623301E-2</v>
      </c>
      <c r="AK71" s="68">
        <v>1.6807816718337809</v>
      </c>
      <c r="AL71" s="68">
        <v>0.45878045676638884</v>
      </c>
      <c r="AM71" s="68">
        <v>0.13647941461753357</v>
      </c>
      <c r="AN71" s="68">
        <v>1.8917738276291778</v>
      </c>
      <c r="AO71" s="68">
        <v>0.37538963272158371</v>
      </c>
      <c r="AP71" s="68">
        <v>0.37086243948261322</v>
      </c>
      <c r="AQ71" s="68">
        <v>1.8015892544616872</v>
      </c>
      <c r="AR71" s="68">
        <v>5.6215101579079933E-2</v>
      </c>
      <c r="AS71" s="68">
        <v>1.6221557932757036</v>
      </c>
      <c r="AT71" s="68">
        <v>0.16854377603796949</v>
      </c>
      <c r="AU71" s="68">
        <v>0.12423830819127885</v>
      </c>
      <c r="AV71" s="68">
        <v>0</v>
      </c>
      <c r="AW71" s="68">
        <v>0.93730841851778446</v>
      </c>
      <c r="AX71" s="68">
        <v>0.29057345534388035</v>
      </c>
      <c r="AY71" s="68">
        <v>0.60246870166878896</v>
      </c>
      <c r="AZ71" s="68">
        <v>0</v>
      </c>
      <c r="BA71" s="68">
        <v>1.5417650570090102</v>
      </c>
      <c r="BB71" s="68">
        <v>6.595520997510846</v>
      </c>
      <c r="BC71" s="68">
        <v>185.1143315576042</v>
      </c>
      <c r="BD71" s="68">
        <v>0.90289398453100689</v>
      </c>
      <c r="BE71" s="68">
        <v>172.78093056044136</v>
      </c>
      <c r="BF71" s="68">
        <v>3.1053882563647366</v>
      </c>
      <c r="BG71" s="68">
        <v>0</v>
      </c>
      <c r="BH71" s="68">
        <v>0.39822820143992299</v>
      </c>
      <c r="BI71" s="68">
        <v>1772.5917234183071</v>
      </c>
      <c r="BJ71" s="68">
        <v>0</v>
      </c>
      <c r="BK71" s="68">
        <v>9.4434429652984058</v>
      </c>
      <c r="BL71" s="68">
        <v>7.4052767499196337</v>
      </c>
      <c r="BM71" s="68">
        <v>0.69348563542374253</v>
      </c>
      <c r="BN71" s="68">
        <v>0</v>
      </c>
      <c r="BO71" s="68">
        <v>0</v>
      </c>
    </row>
    <row r="72" spans="1:67">
      <c r="A72">
        <v>2000</v>
      </c>
      <c r="B72" s="62" t="s">
        <v>609</v>
      </c>
      <c r="C72" s="67" t="s">
        <v>675</v>
      </c>
      <c r="D72" s="62" t="s">
        <v>726</v>
      </c>
      <c r="E72" s="68">
        <v>57.310092551663821</v>
      </c>
      <c r="F72" s="68">
        <v>9.4108229889551644</v>
      </c>
      <c r="G72" s="68">
        <v>0.88736544086087366</v>
      </c>
      <c r="H72" s="68">
        <v>14.437302113117417</v>
      </c>
      <c r="I72" s="68">
        <v>683.1728396748191</v>
      </c>
      <c r="J72" s="68">
        <v>223.80968252183706</v>
      </c>
      <c r="K72" s="68">
        <v>27.030126565246796</v>
      </c>
      <c r="L72" s="68">
        <v>65.098727679312745</v>
      </c>
      <c r="M72" s="68">
        <v>45.273051555830975</v>
      </c>
      <c r="N72" s="68">
        <v>7.876018553977512</v>
      </c>
      <c r="O72" s="68">
        <v>169.06730088439394</v>
      </c>
      <c r="P72" s="68">
        <v>30.20451041423156</v>
      </c>
      <c r="Q72" s="68">
        <v>269.72164141554629</v>
      </c>
      <c r="R72" s="68">
        <v>27.562914310445105</v>
      </c>
      <c r="S72" s="68">
        <v>20.979090240240804</v>
      </c>
      <c r="T72" s="68">
        <v>107.31434856307504</v>
      </c>
      <c r="U72" s="68">
        <v>603.50003643396417</v>
      </c>
      <c r="V72" s="68">
        <v>267.2436468276137</v>
      </c>
      <c r="W72" s="68">
        <v>98.742270069311431</v>
      </c>
      <c r="X72" s="68">
        <v>1727.6952592672874</v>
      </c>
      <c r="Y72" s="68">
        <v>20.080151875979663</v>
      </c>
      <c r="Z72" s="68">
        <v>309.89464993076427</v>
      </c>
      <c r="AA72" s="68">
        <v>1.15908520312783</v>
      </c>
      <c r="AB72" s="68">
        <v>9.6820014351116139</v>
      </c>
      <c r="AC72" s="68">
        <v>0.71230783549844534</v>
      </c>
      <c r="AD72" s="68">
        <v>1.0741627666860678</v>
      </c>
      <c r="AE72" s="68">
        <v>628.78754708537235</v>
      </c>
      <c r="AF72" s="68">
        <v>74.020295909648269</v>
      </c>
      <c r="AG72" s="68">
        <v>357.16015273858</v>
      </c>
      <c r="AH72" s="68">
        <v>294.21671909149057</v>
      </c>
      <c r="AI72" s="68">
        <v>168.81698466283669</v>
      </c>
      <c r="AJ72" s="68">
        <v>0.1704730851224433</v>
      </c>
      <c r="AK72" s="68">
        <v>0.10395668330673249</v>
      </c>
      <c r="AL72" s="68">
        <v>36.513367498851522</v>
      </c>
      <c r="AM72" s="68">
        <v>9.1218580805372623E-2</v>
      </c>
      <c r="AN72" s="68">
        <v>57.662581706462561</v>
      </c>
      <c r="AO72" s="68">
        <v>0.24091385035735113</v>
      </c>
      <c r="AP72" s="68">
        <v>0.48051387101978049</v>
      </c>
      <c r="AQ72" s="68">
        <v>2.5967741862345233</v>
      </c>
      <c r="AR72" s="68">
        <v>1.3205311713810373E-2</v>
      </c>
      <c r="AS72" s="68">
        <v>3.377051054860118</v>
      </c>
      <c r="AT72" s="68">
        <v>3.2586463208139682E-2</v>
      </c>
      <c r="AU72" s="68">
        <v>6.653299135087333E-2</v>
      </c>
      <c r="AV72" s="68">
        <v>0</v>
      </c>
      <c r="AW72" s="68">
        <v>0.46919941832189321</v>
      </c>
      <c r="AX72" s="68">
        <v>0.33812717764221639</v>
      </c>
      <c r="AY72" s="68">
        <v>0.47822332677383678</v>
      </c>
      <c r="AZ72" s="68">
        <v>0</v>
      </c>
      <c r="BA72" s="68">
        <v>0.81848589243693892</v>
      </c>
      <c r="BB72" s="68">
        <v>47.974504281382437</v>
      </c>
      <c r="BC72" s="68">
        <v>28.081797933510011</v>
      </c>
      <c r="BD72" s="68">
        <v>3.7448526797738397</v>
      </c>
      <c r="BE72" s="68">
        <v>39.843862477686059</v>
      </c>
      <c r="BF72" s="68">
        <v>12.55839037662631</v>
      </c>
      <c r="BG72" s="68">
        <v>0</v>
      </c>
      <c r="BH72" s="68">
        <v>5.1874707811140938E-2</v>
      </c>
      <c r="BI72" s="68">
        <v>1881.3060539586913</v>
      </c>
      <c r="BJ72" s="68">
        <v>0</v>
      </c>
      <c r="BK72" s="68">
        <v>1.8053070732582819</v>
      </c>
      <c r="BL72" s="68">
        <v>52.038868266614855</v>
      </c>
      <c r="BM72" s="68">
        <v>3.6373504242044059</v>
      </c>
      <c r="BN72" s="68">
        <v>0</v>
      </c>
      <c r="BO72" s="68">
        <v>0</v>
      </c>
    </row>
    <row r="73" spans="1:67">
      <c r="A73">
        <v>2000</v>
      </c>
      <c r="B73" s="62" t="s">
        <v>610</v>
      </c>
      <c r="C73" s="67" t="s">
        <v>676</v>
      </c>
      <c r="D73" s="62" t="s">
        <v>726</v>
      </c>
      <c r="E73" s="68">
        <v>1.0081077656684623</v>
      </c>
      <c r="F73" s="68">
        <v>4.2676766429449363E-2</v>
      </c>
      <c r="G73" s="68">
        <v>0.64228075350624902</v>
      </c>
      <c r="H73" s="68">
        <v>30.836448161363087</v>
      </c>
      <c r="I73" s="68">
        <v>134.90845377022566</v>
      </c>
      <c r="J73" s="68">
        <v>4.6733062242772272</v>
      </c>
      <c r="K73" s="68">
        <v>3.1071172633855801</v>
      </c>
      <c r="L73" s="68">
        <v>1.7744528653517786</v>
      </c>
      <c r="M73" s="68">
        <v>0.94072039516797035</v>
      </c>
      <c r="N73" s="68">
        <v>3.0362444480859789</v>
      </c>
      <c r="O73" s="68">
        <v>9.3364013987713346</v>
      </c>
      <c r="P73" s="68">
        <v>5.1005557995570889</v>
      </c>
      <c r="Q73" s="68">
        <v>7.893643820142584</v>
      </c>
      <c r="R73" s="68">
        <v>182.69813111580751</v>
      </c>
      <c r="S73" s="68">
        <v>3.9256449614107982</v>
      </c>
      <c r="T73" s="68">
        <v>20.412289532219646</v>
      </c>
      <c r="U73" s="68">
        <v>37.285461663205552</v>
      </c>
      <c r="V73" s="68">
        <v>29.456988061966911</v>
      </c>
      <c r="W73" s="68">
        <v>7.4011432530997014</v>
      </c>
      <c r="X73" s="68">
        <v>66.183725996652441</v>
      </c>
      <c r="Y73" s="68">
        <v>1.736841828563165</v>
      </c>
      <c r="Z73" s="68">
        <v>22.369669626232657</v>
      </c>
      <c r="AA73" s="68">
        <v>1.3014062559954069</v>
      </c>
      <c r="AB73" s="68">
        <v>1.8433748578170541</v>
      </c>
      <c r="AC73" s="68">
        <v>0.14402558413992378</v>
      </c>
      <c r="AD73" s="68">
        <v>8.9618463924091719E-3</v>
      </c>
      <c r="AE73" s="68">
        <v>967.94183213986025</v>
      </c>
      <c r="AF73" s="68">
        <v>4.2015102404825075</v>
      </c>
      <c r="AG73" s="68">
        <v>20.272978765708785</v>
      </c>
      <c r="AH73" s="68">
        <v>16.700212649445827</v>
      </c>
      <c r="AI73" s="68">
        <v>6.5659189270724934</v>
      </c>
      <c r="AJ73" s="68">
        <v>5.4255994104924564E-2</v>
      </c>
      <c r="AK73" s="68">
        <v>0.28299903409979854</v>
      </c>
      <c r="AL73" s="68">
        <v>1.2388882892287123</v>
      </c>
      <c r="AM73" s="68">
        <v>3.8220015481852956E-2</v>
      </c>
      <c r="AN73" s="68">
        <v>28.741425039052132</v>
      </c>
      <c r="AO73" s="68">
        <v>9.2621287160716867E-2</v>
      </c>
      <c r="AP73" s="68">
        <v>0.13652003652740927</v>
      </c>
      <c r="AQ73" s="68">
        <v>0.99773036262210357</v>
      </c>
      <c r="AR73" s="68">
        <v>4.1244202339817147E-2</v>
      </c>
      <c r="AS73" s="68">
        <v>0.41360426874134343</v>
      </c>
      <c r="AT73" s="68">
        <v>0.13951397932576867</v>
      </c>
      <c r="AU73" s="68">
        <v>2.6277426714160498E-2</v>
      </c>
      <c r="AV73" s="68">
        <v>0</v>
      </c>
      <c r="AW73" s="68">
        <v>0.65755994430542375</v>
      </c>
      <c r="AX73" s="68">
        <v>0.12927338724722634</v>
      </c>
      <c r="AY73" s="68">
        <v>0.26621348364413</v>
      </c>
      <c r="AZ73" s="68">
        <v>0</v>
      </c>
      <c r="BA73" s="68">
        <v>7.4211457872107048E-2</v>
      </c>
      <c r="BB73" s="68">
        <v>9.5701225487000592</v>
      </c>
      <c r="BC73" s="68">
        <v>0.9652437274053719</v>
      </c>
      <c r="BD73" s="68">
        <v>0.33199161033998847</v>
      </c>
      <c r="BE73" s="68">
        <v>2.6000328182556154</v>
      </c>
      <c r="BF73" s="68">
        <v>1.3008443846552067</v>
      </c>
      <c r="BG73" s="68">
        <v>0</v>
      </c>
      <c r="BH73" s="68">
        <v>3.1296644096856377E-3</v>
      </c>
      <c r="BI73" s="68">
        <v>91.478961676182777</v>
      </c>
      <c r="BJ73" s="68">
        <v>0</v>
      </c>
      <c r="BK73" s="68">
        <v>0.82009454446919339</v>
      </c>
      <c r="BL73" s="68">
        <v>13.016313804016674</v>
      </c>
      <c r="BM73" s="68">
        <v>33.6928524727632</v>
      </c>
      <c r="BN73" s="68">
        <v>0</v>
      </c>
      <c r="BO73" s="68">
        <v>0</v>
      </c>
    </row>
    <row r="74" spans="1:67">
      <c r="A74">
        <v>2000</v>
      </c>
      <c r="B74" s="62" t="s">
        <v>611</v>
      </c>
      <c r="C74" s="67" t="s">
        <v>677</v>
      </c>
      <c r="D74" s="62" t="s">
        <v>726</v>
      </c>
      <c r="E74" s="68">
        <v>26.615301160170027</v>
      </c>
      <c r="F74" s="68">
        <v>0.39636726404007966</v>
      </c>
      <c r="G74" s="68">
        <v>0.17260116531657682</v>
      </c>
      <c r="H74" s="68">
        <v>147.34890100419233</v>
      </c>
      <c r="I74" s="68">
        <v>7.2392555575397051</v>
      </c>
      <c r="J74" s="68">
        <v>21.726254470215952</v>
      </c>
      <c r="K74" s="68">
        <v>3.1544794244461793</v>
      </c>
      <c r="L74" s="68">
        <v>9.0927348061151605</v>
      </c>
      <c r="M74" s="68">
        <v>2.7757762426132109</v>
      </c>
      <c r="N74" s="68">
        <v>4.8202370267007497</v>
      </c>
      <c r="O74" s="68">
        <v>22.877573860113806</v>
      </c>
      <c r="P74" s="68">
        <v>1.7049778093573507</v>
      </c>
      <c r="Q74" s="68">
        <v>63.51444717720873</v>
      </c>
      <c r="R74" s="68">
        <v>47.745471551901389</v>
      </c>
      <c r="S74" s="68">
        <v>1519.0611202120492</v>
      </c>
      <c r="T74" s="68">
        <v>1071.185341505462</v>
      </c>
      <c r="U74" s="68">
        <v>185.29931168384437</v>
      </c>
      <c r="V74" s="68">
        <v>695.31114335300617</v>
      </c>
      <c r="W74" s="68">
        <v>368.19498095514393</v>
      </c>
      <c r="X74" s="68">
        <v>1540.6641445828161</v>
      </c>
      <c r="Y74" s="68">
        <v>98.763141135332575</v>
      </c>
      <c r="Z74" s="68">
        <v>274.4387666901074</v>
      </c>
      <c r="AA74" s="68">
        <v>41.780010152794901</v>
      </c>
      <c r="AB74" s="68">
        <v>4.652632834675166</v>
      </c>
      <c r="AC74" s="68">
        <v>0.29868738811509571</v>
      </c>
      <c r="AD74" s="68">
        <v>1.1001309059378024E-2</v>
      </c>
      <c r="AE74" s="68">
        <v>1862.3454610399731</v>
      </c>
      <c r="AF74" s="68">
        <v>3.5854851928405074</v>
      </c>
      <c r="AG74" s="68">
        <v>17.300555546267859</v>
      </c>
      <c r="AH74" s="68">
        <v>14.251626580738154</v>
      </c>
      <c r="AI74" s="68">
        <v>2.2470408001108542</v>
      </c>
      <c r="AJ74" s="68">
        <v>7.4783955843847311E-2</v>
      </c>
      <c r="AK74" s="68">
        <v>0.14294230029936905</v>
      </c>
      <c r="AL74" s="68">
        <v>0.69482740550572819</v>
      </c>
      <c r="AM74" s="68">
        <v>2.8266656643055683E-2</v>
      </c>
      <c r="AN74" s="68">
        <v>0.84240889042315104</v>
      </c>
      <c r="AO74" s="68">
        <v>1.794605547551033</v>
      </c>
      <c r="AP74" s="68">
        <v>0.31662917102946425</v>
      </c>
      <c r="AQ74" s="68">
        <v>1.4649065539441306</v>
      </c>
      <c r="AR74" s="68">
        <v>2.7407778187990065E-2</v>
      </c>
      <c r="AS74" s="68">
        <v>0.31149077790988172</v>
      </c>
      <c r="AT74" s="68">
        <v>9.0292599881326263E-2</v>
      </c>
      <c r="AU74" s="68">
        <v>2.0037711700331882E-2</v>
      </c>
      <c r="AV74" s="68">
        <v>0</v>
      </c>
      <c r="AW74" s="68">
        <v>0.20142146297355254</v>
      </c>
      <c r="AX74" s="68">
        <v>0.11968639719623994</v>
      </c>
      <c r="AY74" s="68">
        <v>0.42961540376881702</v>
      </c>
      <c r="AZ74" s="68">
        <v>0</v>
      </c>
      <c r="BA74" s="68">
        <v>0.13513384512523119</v>
      </c>
      <c r="BB74" s="68">
        <v>5.9541985599299618</v>
      </c>
      <c r="BC74" s="68">
        <v>1.3601682022264046</v>
      </c>
      <c r="BD74" s="68">
        <v>0.3393305151657216</v>
      </c>
      <c r="BE74" s="68">
        <v>1.5621933860586581</v>
      </c>
      <c r="BF74" s="68">
        <v>1.4101728056881666</v>
      </c>
      <c r="BG74" s="68">
        <v>0</v>
      </c>
      <c r="BH74" s="68">
        <v>3.4531298740872727E-3</v>
      </c>
      <c r="BI74" s="68">
        <v>15.999758222232897</v>
      </c>
      <c r="BJ74" s="68">
        <v>0</v>
      </c>
      <c r="BK74" s="68">
        <v>0.79519767309276834</v>
      </c>
      <c r="BL74" s="68">
        <v>31.756810853236637</v>
      </c>
      <c r="BM74" s="68">
        <v>6.8803063732171035</v>
      </c>
      <c r="BN74" s="68">
        <v>0</v>
      </c>
      <c r="BO74" s="68">
        <v>0</v>
      </c>
    </row>
    <row r="75" spans="1:67">
      <c r="A75">
        <v>2000</v>
      </c>
      <c r="B75" s="62" t="s">
        <v>612</v>
      </c>
      <c r="C75" s="67" t="s">
        <v>678</v>
      </c>
      <c r="D75" s="62" t="s">
        <v>726</v>
      </c>
      <c r="E75" s="68">
        <v>36.502223046571345</v>
      </c>
      <c r="F75" s="68">
        <v>6.2731927520246993</v>
      </c>
      <c r="G75" s="68">
        <v>0.2508890883264262</v>
      </c>
      <c r="H75" s="68">
        <v>196.86531736144272</v>
      </c>
      <c r="I75" s="68">
        <v>212.96337225586637</v>
      </c>
      <c r="J75" s="68">
        <v>63.363916828523351</v>
      </c>
      <c r="K75" s="68">
        <v>14.808356980367606</v>
      </c>
      <c r="L75" s="68">
        <v>11.298145942922231</v>
      </c>
      <c r="M75" s="68">
        <v>4.5998573952311181</v>
      </c>
      <c r="N75" s="68">
        <v>168.59072784814637</v>
      </c>
      <c r="O75" s="68">
        <v>61.084939210346775</v>
      </c>
      <c r="P75" s="68">
        <v>2.305205812477686</v>
      </c>
      <c r="Q75" s="68">
        <v>123.1249704865275</v>
      </c>
      <c r="R75" s="68">
        <v>29.327536541773281</v>
      </c>
      <c r="S75" s="68">
        <v>266.09838338231526</v>
      </c>
      <c r="T75" s="68">
        <v>813.10142764130183</v>
      </c>
      <c r="U75" s="68">
        <v>532.9819311421212</v>
      </c>
      <c r="V75" s="68">
        <v>374.65439301460759</v>
      </c>
      <c r="W75" s="68">
        <v>191.88010070171177</v>
      </c>
      <c r="X75" s="68">
        <v>1516.9449228546857</v>
      </c>
      <c r="Y75" s="68">
        <v>26.624356513773531</v>
      </c>
      <c r="Z75" s="68">
        <v>185.90568928400501</v>
      </c>
      <c r="AA75" s="68">
        <v>9.1931691670834699</v>
      </c>
      <c r="AB75" s="68">
        <v>20.002171618487349</v>
      </c>
      <c r="AC75" s="68">
        <v>6.3011762716420829</v>
      </c>
      <c r="AD75" s="68">
        <v>0.22717162433000931</v>
      </c>
      <c r="AE75" s="68">
        <v>1525.0710761337409</v>
      </c>
      <c r="AF75" s="68">
        <v>19.08080310286638</v>
      </c>
      <c r="AG75" s="68">
        <v>92.068009006175998</v>
      </c>
      <c r="AH75" s="68">
        <v>75.842594202428344</v>
      </c>
      <c r="AI75" s="68">
        <v>19.601470051484508</v>
      </c>
      <c r="AJ75" s="68">
        <v>0.77108036552940107</v>
      </c>
      <c r="AK75" s="68">
        <v>1.0851830353364578</v>
      </c>
      <c r="AL75" s="68">
        <v>11.336024819351277</v>
      </c>
      <c r="AM75" s="68">
        <v>0.41666314653839137</v>
      </c>
      <c r="AN75" s="68">
        <v>13.038413860292811</v>
      </c>
      <c r="AO75" s="68">
        <v>3.3664478529251456</v>
      </c>
      <c r="AP75" s="68">
        <v>15.501488938473768</v>
      </c>
      <c r="AQ75" s="68">
        <v>9.1483405283360213</v>
      </c>
      <c r="AR75" s="68">
        <v>5.3735691534729423E-2</v>
      </c>
      <c r="AS75" s="68">
        <v>0.6943509117710388</v>
      </c>
      <c r="AT75" s="68">
        <v>0.16533795862787648</v>
      </c>
      <c r="AU75" s="68">
        <v>4.2742342688043826E-2</v>
      </c>
      <c r="AV75" s="68">
        <v>0</v>
      </c>
      <c r="AW75" s="68">
        <v>0.89786512220256953</v>
      </c>
      <c r="AX75" s="68">
        <v>0.75009205562343706</v>
      </c>
      <c r="AY75" s="68">
        <v>2.1138303254266351</v>
      </c>
      <c r="AZ75" s="68">
        <v>0</v>
      </c>
      <c r="BA75" s="68">
        <v>0.45077744457003127</v>
      </c>
      <c r="BB75" s="68">
        <v>23.174774166382807</v>
      </c>
      <c r="BC75" s="68">
        <v>46.613576342998883</v>
      </c>
      <c r="BD75" s="68">
        <v>7.3979972571084458</v>
      </c>
      <c r="BE75" s="68">
        <v>8.324131388962055</v>
      </c>
      <c r="BF75" s="68">
        <v>26.528273780512365</v>
      </c>
      <c r="BG75" s="68">
        <v>0</v>
      </c>
      <c r="BH75" s="68">
        <v>8.760613224139184E-2</v>
      </c>
      <c r="BI75" s="68">
        <v>165.04845838956658</v>
      </c>
      <c r="BJ75" s="68">
        <v>0</v>
      </c>
      <c r="BK75" s="68">
        <v>2.0457426055864412</v>
      </c>
      <c r="BL75" s="68">
        <v>922.87916721266822</v>
      </c>
      <c r="BM75" s="68">
        <v>299.78863685884858</v>
      </c>
      <c r="BN75" s="68">
        <v>0</v>
      </c>
      <c r="BO75" s="68">
        <v>0</v>
      </c>
    </row>
    <row r="76" spans="1:67">
      <c r="A76">
        <v>2000</v>
      </c>
      <c r="B76" s="62" t="s">
        <v>613</v>
      </c>
      <c r="C76" s="67" t="s">
        <v>679</v>
      </c>
      <c r="D76" s="62" t="s">
        <v>726</v>
      </c>
      <c r="E76" s="68">
        <v>5.1603018902770827</v>
      </c>
      <c r="F76" s="68">
        <v>6.5570876102167119</v>
      </c>
      <c r="G76" s="68">
        <v>0.11780426308048271</v>
      </c>
      <c r="H76" s="68">
        <v>16.288961197283747</v>
      </c>
      <c r="I76" s="68">
        <v>36.686956733809751</v>
      </c>
      <c r="J76" s="68">
        <v>221.17759385661216</v>
      </c>
      <c r="K76" s="68">
        <v>2.5076078625002864</v>
      </c>
      <c r="L76" s="68">
        <v>12.586037835821434</v>
      </c>
      <c r="M76" s="68">
        <v>34.106104558368742</v>
      </c>
      <c r="N76" s="68">
        <v>9.9121407909075199</v>
      </c>
      <c r="O76" s="68">
        <v>57.207288346644603</v>
      </c>
      <c r="P76" s="68">
        <v>5.21919256303305</v>
      </c>
      <c r="Q76" s="68">
        <v>145.65148451856348</v>
      </c>
      <c r="R76" s="68">
        <v>16.931731333480183</v>
      </c>
      <c r="S76" s="68">
        <v>44.947541262922336</v>
      </c>
      <c r="T76" s="68">
        <v>175.44317901054268</v>
      </c>
      <c r="U76" s="68">
        <v>16458.279372677425</v>
      </c>
      <c r="V76" s="68">
        <v>1615.3028490216311</v>
      </c>
      <c r="W76" s="68">
        <v>269.10914521514678</v>
      </c>
      <c r="X76" s="68">
        <v>1662.2695067801562</v>
      </c>
      <c r="Y76" s="68">
        <v>56.166159422844274</v>
      </c>
      <c r="Z76" s="68">
        <v>803.64907925426269</v>
      </c>
      <c r="AA76" s="68">
        <v>53.96109851284092</v>
      </c>
      <c r="AB76" s="68">
        <v>75.272973243206906</v>
      </c>
      <c r="AC76" s="68">
        <v>0.51099138462124405</v>
      </c>
      <c r="AD76" s="68">
        <v>4.2030048440636784E-2</v>
      </c>
      <c r="AE76" s="68">
        <v>179.70444019092068</v>
      </c>
      <c r="AF76" s="68">
        <v>18.115547264299714</v>
      </c>
      <c r="AG76" s="68">
        <v>87.410494610616894</v>
      </c>
      <c r="AH76" s="68">
        <v>72.005884004096046</v>
      </c>
      <c r="AI76" s="68">
        <v>27.536270106010349</v>
      </c>
      <c r="AJ76" s="68">
        <v>0.35546289729931851</v>
      </c>
      <c r="AK76" s="68">
        <v>2.3293572138183802</v>
      </c>
      <c r="AL76" s="68">
        <v>15.686394918314949</v>
      </c>
      <c r="AM76" s="68">
        <v>0.95637359529102128</v>
      </c>
      <c r="AN76" s="68">
        <v>13.33832448127586</v>
      </c>
      <c r="AO76" s="68">
        <v>1.2421189529959156</v>
      </c>
      <c r="AP76" s="68">
        <v>79.231719231227956</v>
      </c>
      <c r="AQ76" s="68">
        <v>1125.2877713193575</v>
      </c>
      <c r="AR76" s="68">
        <v>2.2623868822091131</v>
      </c>
      <c r="AS76" s="68">
        <v>45.474224604576683</v>
      </c>
      <c r="AT76" s="68">
        <v>0.49336909737926765</v>
      </c>
      <c r="AU76" s="68">
        <v>2.6860761539627616</v>
      </c>
      <c r="AV76" s="68">
        <v>0</v>
      </c>
      <c r="AW76" s="68">
        <v>2.3308361683806758</v>
      </c>
      <c r="AX76" s="68">
        <v>93.641496032521317</v>
      </c>
      <c r="AY76" s="68">
        <v>12.196033504632188</v>
      </c>
      <c r="AZ76" s="68">
        <v>0</v>
      </c>
      <c r="BA76" s="68">
        <v>0.21967585006597262</v>
      </c>
      <c r="BB76" s="68">
        <v>49.634718662168673</v>
      </c>
      <c r="BC76" s="68">
        <v>96.085752566490669</v>
      </c>
      <c r="BD76" s="68">
        <v>21.900047762306116</v>
      </c>
      <c r="BE76" s="68">
        <v>44.423407646419491</v>
      </c>
      <c r="BF76" s="68">
        <v>25.734003338789272</v>
      </c>
      <c r="BG76" s="68">
        <v>0</v>
      </c>
      <c r="BH76" s="68">
        <v>0.34088330784687743</v>
      </c>
      <c r="BI76" s="68">
        <v>2607.1559134594709</v>
      </c>
      <c r="BJ76" s="68">
        <v>0</v>
      </c>
      <c r="BK76" s="68">
        <v>33.042661066155127</v>
      </c>
      <c r="BL76" s="68">
        <v>4698.2718909091573</v>
      </c>
      <c r="BM76" s="68">
        <v>372.13854998182597</v>
      </c>
      <c r="BN76" s="68">
        <v>0</v>
      </c>
      <c r="BO76" s="68">
        <v>0</v>
      </c>
    </row>
    <row r="77" spans="1:67">
      <c r="A77">
        <v>2000</v>
      </c>
      <c r="B77" s="62" t="s">
        <v>614</v>
      </c>
      <c r="C77" s="67" t="s">
        <v>680</v>
      </c>
      <c r="D77" s="62" t="s">
        <v>726</v>
      </c>
      <c r="E77" s="68">
        <v>4.2796311328785066</v>
      </c>
      <c r="F77" s="68">
        <v>0.14370793329475592</v>
      </c>
      <c r="G77" s="68">
        <v>6.688425651541452E-2</v>
      </c>
      <c r="H77" s="68">
        <v>20.878732314503196</v>
      </c>
      <c r="I77" s="68">
        <v>15.396714180777911</v>
      </c>
      <c r="J77" s="68">
        <v>66.271164265942133</v>
      </c>
      <c r="K77" s="68">
        <v>3.0638295824342823</v>
      </c>
      <c r="L77" s="68">
        <v>8.1923775241287284</v>
      </c>
      <c r="M77" s="68">
        <v>10.928637919002895</v>
      </c>
      <c r="N77" s="68">
        <v>1.6331922146254267</v>
      </c>
      <c r="O77" s="68">
        <v>30.400498003036279</v>
      </c>
      <c r="P77" s="68">
        <v>1.6424858231961235</v>
      </c>
      <c r="Q77" s="68">
        <v>130.30502849395822</v>
      </c>
      <c r="R77" s="68">
        <v>13.239551623667158</v>
      </c>
      <c r="S77" s="68">
        <v>159.22401732422514</v>
      </c>
      <c r="T77" s="68">
        <v>202.95219648239822</v>
      </c>
      <c r="U77" s="68">
        <v>3230.760976043875</v>
      </c>
      <c r="V77" s="68">
        <v>1906.5360136217696</v>
      </c>
      <c r="W77" s="68">
        <v>339.81655250686629</v>
      </c>
      <c r="X77" s="68">
        <v>1867.7714561552316</v>
      </c>
      <c r="Y77" s="68">
        <v>74.660996436775093</v>
      </c>
      <c r="Z77" s="68">
        <v>187.13606706481787</v>
      </c>
      <c r="AA77" s="68">
        <v>51.779926758556151</v>
      </c>
      <c r="AB77" s="68">
        <v>221.95135840567445</v>
      </c>
      <c r="AC77" s="68">
        <v>0.16929841459735323</v>
      </c>
      <c r="AD77" s="68">
        <v>3.2989323708866432E-2</v>
      </c>
      <c r="AE77" s="68">
        <v>1794.8290906497527</v>
      </c>
      <c r="AF77" s="68">
        <v>8.0716891216290279</v>
      </c>
      <c r="AG77" s="68">
        <v>38.947231160456305</v>
      </c>
      <c r="AH77" s="68">
        <v>32.083443164098654</v>
      </c>
      <c r="AI77" s="68">
        <v>142.83579985117987</v>
      </c>
      <c r="AJ77" s="68">
        <v>0.36846323870959363</v>
      </c>
      <c r="AK77" s="68">
        <v>8.7372034731304655</v>
      </c>
      <c r="AL77" s="68">
        <v>4.7115774411884379</v>
      </c>
      <c r="AM77" s="68">
        <v>3.577254021680556</v>
      </c>
      <c r="AN77" s="68">
        <v>85.170385227656567</v>
      </c>
      <c r="AO77" s="68">
        <v>0.23569214334719002</v>
      </c>
      <c r="AP77" s="68">
        <v>21.378106792056265</v>
      </c>
      <c r="AQ77" s="68">
        <v>345.76472119354548</v>
      </c>
      <c r="AR77" s="68">
        <v>0.12607116142066924</v>
      </c>
      <c r="AS77" s="68">
        <v>1.0788511781913537</v>
      </c>
      <c r="AT77" s="68">
        <v>0.10450227684482954</v>
      </c>
      <c r="AU77" s="68">
        <v>7.3745553959463472E-2</v>
      </c>
      <c r="AV77" s="68">
        <v>0</v>
      </c>
      <c r="AW77" s="68">
        <v>0.43224630719209794</v>
      </c>
      <c r="AX77" s="68">
        <v>1.0077579499373683</v>
      </c>
      <c r="AY77" s="68">
        <v>1.8815154878070577</v>
      </c>
      <c r="AZ77" s="68">
        <v>0</v>
      </c>
      <c r="BA77" s="68">
        <v>0.15177725017755192</v>
      </c>
      <c r="BB77" s="68">
        <v>52.829686843285543</v>
      </c>
      <c r="BC77" s="68">
        <v>74.971908196813743</v>
      </c>
      <c r="BD77" s="68">
        <v>14.420396662284761</v>
      </c>
      <c r="BE77" s="68">
        <v>17.731200922989789</v>
      </c>
      <c r="BF77" s="68">
        <v>8.0635086223343411</v>
      </c>
      <c r="BG77" s="68">
        <v>0</v>
      </c>
      <c r="BH77" s="68">
        <v>0.35149584355455998</v>
      </c>
      <c r="BI77" s="68">
        <v>2047.7772828469119</v>
      </c>
      <c r="BJ77" s="68">
        <v>0</v>
      </c>
      <c r="BK77" s="68">
        <v>4.22607548666128</v>
      </c>
      <c r="BL77" s="68">
        <v>1536.7877343559076</v>
      </c>
      <c r="BM77" s="68">
        <v>275.91244630662936</v>
      </c>
      <c r="BN77" s="68">
        <v>0</v>
      </c>
      <c r="BO77" s="68">
        <v>0</v>
      </c>
    </row>
    <row r="78" spans="1:67">
      <c r="A78">
        <v>2000</v>
      </c>
      <c r="B78" s="62" t="s">
        <v>615</v>
      </c>
      <c r="C78" s="67" t="s">
        <v>681</v>
      </c>
      <c r="D78" s="62" t="s">
        <v>726</v>
      </c>
      <c r="E78" s="68">
        <v>11.15104850778058</v>
      </c>
      <c r="F78" s="68">
        <v>0.39764094945181855</v>
      </c>
      <c r="G78" s="68">
        <v>1.0701024474863787</v>
      </c>
      <c r="H78" s="68">
        <v>100.43265529854493</v>
      </c>
      <c r="I78" s="68">
        <v>74.932674118831628</v>
      </c>
      <c r="J78" s="68">
        <v>76.213049297617246</v>
      </c>
      <c r="K78" s="68">
        <v>11.338295318700572</v>
      </c>
      <c r="L78" s="68">
        <v>15.036018296239209</v>
      </c>
      <c r="M78" s="68">
        <v>5.6998882480075022</v>
      </c>
      <c r="N78" s="68">
        <v>3.745822706578763</v>
      </c>
      <c r="O78" s="68">
        <v>28.356136773052864</v>
      </c>
      <c r="P78" s="68">
        <v>4.3731528462507381</v>
      </c>
      <c r="Q78" s="68">
        <v>52.252329851737187</v>
      </c>
      <c r="R78" s="68">
        <v>30.66034654875444</v>
      </c>
      <c r="S78" s="68">
        <v>64.483123152041017</v>
      </c>
      <c r="T78" s="68">
        <v>103.44736474666031</v>
      </c>
      <c r="U78" s="68">
        <v>1270.1352349136996</v>
      </c>
      <c r="V78" s="68">
        <v>220.83613810156945</v>
      </c>
      <c r="W78" s="68">
        <v>362.08519699626504</v>
      </c>
      <c r="X78" s="68">
        <v>878.09816360086586</v>
      </c>
      <c r="Y78" s="68">
        <v>27.779069562005066</v>
      </c>
      <c r="Z78" s="68">
        <v>85.130787974561159</v>
      </c>
      <c r="AA78" s="68">
        <v>17.604034478293475</v>
      </c>
      <c r="AB78" s="68">
        <v>9.987648487789162</v>
      </c>
      <c r="AC78" s="68">
        <v>0.41367334074232626</v>
      </c>
      <c r="AD78" s="68">
        <v>1.7711936412436791</v>
      </c>
      <c r="AE78" s="68">
        <v>288.38048712760485</v>
      </c>
      <c r="AF78" s="68">
        <v>15.751398321015293</v>
      </c>
      <c r="AG78" s="68">
        <v>76.003093334587192</v>
      </c>
      <c r="AH78" s="68">
        <v>62.608833152160898</v>
      </c>
      <c r="AI78" s="68">
        <v>309.99909308951032</v>
      </c>
      <c r="AJ78" s="68">
        <v>47.382453824335165</v>
      </c>
      <c r="AK78" s="68">
        <v>0.68514291565345264</v>
      </c>
      <c r="AL78" s="68">
        <v>79.63242857226723</v>
      </c>
      <c r="AM78" s="68">
        <v>0.3326523106203445</v>
      </c>
      <c r="AN78" s="68">
        <v>5.7786511795399464</v>
      </c>
      <c r="AO78" s="68">
        <v>4.1692930847563652</v>
      </c>
      <c r="AP78" s="68">
        <v>6.2733570106151344</v>
      </c>
      <c r="AQ78" s="68">
        <v>36.567013248743685</v>
      </c>
      <c r="AR78" s="68">
        <v>9.4900757213805628E-2</v>
      </c>
      <c r="AS78" s="68">
        <v>1.709925855778615</v>
      </c>
      <c r="AT78" s="68">
        <v>0.24778932705770221</v>
      </c>
      <c r="AU78" s="68">
        <v>0.1199886216672507</v>
      </c>
      <c r="AV78" s="68">
        <v>0</v>
      </c>
      <c r="AW78" s="68">
        <v>0.85013420713177024</v>
      </c>
      <c r="AX78" s="68">
        <v>3.2137751402311823</v>
      </c>
      <c r="AY78" s="68">
        <v>2.08231827470361</v>
      </c>
      <c r="AZ78" s="68">
        <v>0</v>
      </c>
      <c r="BA78" s="68">
        <v>1.0455894161086692</v>
      </c>
      <c r="BB78" s="68">
        <v>45.5880630781447</v>
      </c>
      <c r="BC78" s="68">
        <v>4.5399385982234</v>
      </c>
      <c r="BD78" s="68">
        <v>1.2361918379722705</v>
      </c>
      <c r="BE78" s="68">
        <v>3.521637571495007</v>
      </c>
      <c r="BF78" s="68">
        <v>6.6049635388455714</v>
      </c>
      <c r="BG78" s="68">
        <v>0</v>
      </c>
      <c r="BH78" s="68">
        <v>1.369741840682232E-2</v>
      </c>
      <c r="BI78" s="68">
        <v>136.05338389783557</v>
      </c>
      <c r="BJ78" s="68">
        <v>0</v>
      </c>
      <c r="BK78" s="68">
        <v>8.3006673327564986</v>
      </c>
      <c r="BL78" s="68">
        <v>7659.3474184368742</v>
      </c>
      <c r="BM78" s="68">
        <v>190.99570922382904</v>
      </c>
      <c r="BN78" s="68">
        <v>0</v>
      </c>
      <c r="BO78" s="68">
        <v>0</v>
      </c>
    </row>
    <row r="79" spans="1:67">
      <c r="A79">
        <v>2000</v>
      </c>
      <c r="B79" s="62" t="s">
        <v>616</v>
      </c>
      <c r="C79" s="67" t="s">
        <v>682</v>
      </c>
      <c r="D79" s="62" t="s">
        <v>726</v>
      </c>
      <c r="E79" s="68">
        <v>14.924878478182384</v>
      </c>
      <c r="F79" s="68">
        <v>0.21474522853393832</v>
      </c>
      <c r="G79" s="68">
        <v>1.801764988275671</v>
      </c>
      <c r="H79" s="68">
        <v>57.505894312437412</v>
      </c>
      <c r="I79" s="68">
        <v>169.58026070640051</v>
      </c>
      <c r="J79" s="68">
        <v>58.296442150271062</v>
      </c>
      <c r="K79" s="68">
        <v>2.9219070774656166</v>
      </c>
      <c r="L79" s="68">
        <v>8.7136086215040169</v>
      </c>
      <c r="M79" s="68">
        <v>3.398716842452842</v>
      </c>
      <c r="N79" s="68">
        <v>1.2425085251039207</v>
      </c>
      <c r="O79" s="68">
        <v>8.351293502096615</v>
      </c>
      <c r="P79" s="68">
        <v>4.6205418957249433</v>
      </c>
      <c r="Q79" s="68">
        <v>53.656345377031393</v>
      </c>
      <c r="R79" s="68">
        <v>48.812565646687148</v>
      </c>
      <c r="S79" s="68">
        <v>29.229591938927133</v>
      </c>
      <c r="T79" s="68">
        <v>60.118931038483822</v>
      </c>
      <c r="U79" s="68">
        <v>241.64710275766998</v>
      </c>
      <c r="V79" s="68">
        <v>115.53122607825406</v>
      </c>
      <c r="W79" s="68">
        <v>78.36274991392105</v>
      </c>
      <c r="X79" s="68">
        <v>8973.9732441925426</v>
      </c>
      <c r="Y79" s="68">
        <v>21.005524740506786</v>
      </c>
      <c r="Z79" s="68">
        <v>44.620749459867589</v>
      </c>
      <c r="AA79" s="68">
        <v>8.6545634322672012</v>
      </c>
      <c r="AB79" s="68">
        <v>15.609038170773568</v>
      </c>
      <c r="AC79" s="68">
        <v>0.18330525090074445</v>
      </c>
      <c r="AD79" s="68">
        <v>6.7266685017192112</v>
      </c>
      <c r="AE79" s="68">
        <v>144.12456576241559</v>
      </c>
      <c r="AF79" s="68">
        <v>90.263028387464587</v>
      </c>
      <c r="AG79" s="68">
        <v>435.53396510825149</v>
      </c>
      <c r="AH79" s="68">
        <v>358.77848491456263</v>
      </c>
      <c r="AI79" s="68">
        <v>1844.1444016488163</v>
      </c>
      <c r="AJ79" s="68">
        <v>1.1721231920840682</v>
      </c>
      <c r="AK79" s="68">
        <v>1.1100032363862531</v>
      </c>
      <c r="AL79" s="68">
        <v>128.60993852342156</v>
      </c>
      <c r="AM79" s="68">
        <v>8.9997160452580491</v>
      </c>
      <c r="AN79" s="68">
        <v>4.4064689865205375</v>
      </c>
      <c r="AO79" s="68">
        <v>5.2702644603987903</v>
      </c>
      <c r="AP79" s="68">
        <v>12.130948667486347</v>
      </c>
      <c r="AQ79" s="68">
        <v>220.39688746774948</v>
      </c>
      <c r="AR79" s="68">
        <v>0.37734731323310988</v>
      </c>
      <c r="AS79" s="68">
        <v>10.575459642774685</v>
      </c>
      <c r="AT79" s="68">
        <v>0.54367486411003751</v>
      </c>
      <c r="AU79" s="68">
        <v>0.71601567343578754</v>
      </c>
      <c r="AV79" s="68">
        <v>0</v>
      </c>
      <c r="AW79" s="68">
        <v>2.6382117439798578</v>
      </c>
      <c r="AX79" s="68">
        <v>0.9694680530431633</v>
      </c>
      <c r="AY79" s="68">
        <v>2.1329053325594529</v>
      </c>
      <c r="AZ79" s="68">
        <v>0</v>
      </c>
      <c r="BA79" s="68">
        <v>0.46170225455205843</v>
      </c>
      <c r="BB79" s="68">
        <v>52.788000205435651</v>
      </c>
      <c r="BC79" s="68">
        <v>29.558754491435305</v>
      </c>
      <c r="BD79" s="68">
        <v>4.288553625966971</v>
      </c>
      <c r="BE79" s="68">
        <v>11.380677524275365</v>
      </c>
      <c r="BF79" s="68">
        <v>16.294915721278215</v>
      </c>
      <c r="BG79" s="68">
        <v>0</v>
      </c>
      <c r="BH79" s="68">
        <v>2.7714164392660574E-2</v>
      </c>
      <c r="BI79" s="68">
        <v>2241.1996575430994</v>
      </c>
      <c r="BJ79" s="68">
        <v>0</v>
      </c>
      <c r="BK79" s="68">
        <v>33.477913059980068</v>
      </c>
      <c r="BL79" s="68">
        <v>4475.8880668200718</v>
      </c>
      <c r="BM79" s="68">
        <v>128.62854918897733</v>
      </c>
      <c r="BN79" s="68">
        <v>0</v>
      </c>
      <c r="BO79" s="68">
        <v>0</v>
      </c>
    </row>
    <row r="80" spans="1:67">
      <c r="A80">
        <v>2000</v>
      </c>
      <c r="B80" s="62" t="s">
        <v>617</v>
      </c>
      <c r="C80" s="67" t="s">
        <v>683</v>
      </c>
      <c r="D80" s="62" t="s">
        <v>726</v>
      </c>
      <c r="E80" s="68">
        <v>0.86823680425527283</v>
      </c>
      <c r="F80" s="68">
        <v>8.6393306503946832E-2</v>
      </c>
      <c r="G80" s="68">
        <v>1.9833306837708231E-2</v>
      </c>
      <c r="H80" s="68">
        <v>4.1680374362366006</v>
      </c>
      <c r="I80" s="68">
        <v>9.8887156793411499</v>
      </c>
      <c r="J80" s="68">
        <v>6.193939019886411</v>
      </c>
      <c r="K80" s="68">
        <v>0.36375163504349395</v>
      </c>
      <c r="L80" s="68">
        <v>0.84832375828236795</v>
      </c>
      <c r="M80" s="68">
        <v>0.92521837363241222</v>
      </c>
      <c r="N80" s="68">
        <v>0.70462353931386557</v>
      </c>
      <c r="O80" s="68">
        <v>3.5318991616545055</v>
      </c>
      <c r="P80" s="68">
        <v>0.90665082532712782</v>
      </c>
      <c r="Q80" s="68">
        <v>7.6870746651176427</v>
      </c>
      <c r="R80" s="68">
        <v>4.0400923627746437</v>
      </c>
      <c r="S80" s="68">
        <v>7.3826783942612675</v>
      </c>
      <c r="T80" s="68">
        <v>12.325607930617673</v>
      </c>
      <c r="U80" s="68">
        <v>101.52900649888822</v>
      </c>
      <c r="V80" s="68">
        <v>45.244257462956902</v>
      </c>
      <c r="W80" s="68">
        <v>20.959886634673161</v>
      </c>
      <c r="X80" s="68">
        <v>70.029250741300956</v>
      </c>
      <c r="Y80" s="68">
        <v>182.35882053447412</v>
      </c>
      <c r="Z80" s="68">
        <v>10.171676398415025</v>
      </c>
      <c r="AA80" s="68">
        <v>0.57793230150590857</v>
      </c>
      <c r="AB80" s="68">
        <v>1.9728440310494773</v>
      </c>
      <c r="AC80" s="68">
        <v>0.10138470437937001</v>
      </c>
      <c r="AD80" s="68">
        <v>2.6537434527689897E-2</v>
      </c>
      <c r="AE80" s="68">
        <v>22.717407226273615</v>
      </c>
      <c r="AF80" s="68">
        <v>2.3098665148726605</v>
      </c>
      <c r="AG80" s="68">
        <v>11.145486213937351</v>
      </c>
      <c r="AH80" s="68">
        <v>9.1812831307451077</v>
      </c>
      <c r="AI80" s="68">
        <v>11.577708550018793</v>
      </c>
      <c r="AJ80" s="68">
        <v>0.50000598810880892</v>
      </c>
      <c r="AK80" s="68">
        <v>40.049204555956159</v>
      </c>
      <c r="AL80" s="68">
        <v>1.2242426469155812</v>
      </c>
      <c r="AM80" s="68">
        <v>4.9668215217453122</v>
      </c>
      <c r="AN80" s="68">
        <v>11.735214296338027</v>
      </c>
      <c r="AO80" s="68">
        <v>0.45033852258626361</v>
      </c>
      <c r="AP80" s="68">
        <v>0.60074434685340194</v>
      </c>
      <c r="AQ80" s="68">
        <v>4.6849968403625963</v>
      </c>
      <c r="AR80" s="68">
        <v>0.11730987454508592</v>
      </c>
      <c r="AS80" s="68">
        <v>1.9262227067082618</v>
      </c>
      <c r="AT80" s="68">
        <v>0.37322614923624886</v>
      </c>
      <c r="AU80" s="68">
        <v>0.13700143992575525</v>
      </c>
      <c r="AV80" s="68">
        <v>0</v>
      </c>
      <c r="AW80" s="68">
        <v>0.84183437967670394</v>
      </c>
      <c r="AX80" s="68">
        <v>0.46625386372406041</v>
      </c>
      <c r="AY80" s="68">
        <v>0.80610793926931557</v>
      </c>
      <c r="AZ80" s="68">
        <v>0</v>
      </c>
      <c r="BA80" s="68">
        <v>7.0723370278560543E-2</v>
      </c>
      <c r="BB80" s="68">
        <v>4.4783596379128099</v>
      </c>
      <c r="BC80" s="68">
        <v>5.4962798783026825</v>
      </c>
      <c r="BD80" s="68">
        <v>0.94641393601324764</v>
      </c>
      <c r="BE80" s="68">
        <v>1.2008024267717106</v>
      </c>
      <c r="BF80" s="68">
        <v>1.7930848030365756</v>
      </c>
      <c r="BG80" s="68">
        <v>0</v>
      </c>
      <c r="BH80" s="68">
        <v>6.0783542533533212E-3</v>
      </c>
      <c r="BI80" s="68">
        <v>121.27042371377364</v>
      </c>
      <c r="BJ80" s="68">
        <v>0</v>
      </c>
      <c r="BK80" s="68">
        <v>10.444288195380459</v>
      </c>
      <c r="BL80" s="68">
        <v>353.3754143575062</v>
      </c>
      <c r="BM80" s="68">
        <v>7.6332859032220082</v>
      </c>
      <c r="BN80" s="68">
        <v>0</v>
      </c>
      <c r="BO80" s="68">
        <v>0</v>
      </c>
    </row>
    <row r="81" spans="1:67">
      <c r="A81">
        <v>2000</v>
      </c>
      <c r="B81" s="62" t="s">
        <v>618</v>
      </c>
      <c r="C81" s="67" t="s">
        <v>684</v>
      </c>
      <c r="D81" s="62" t="s">
        <v>726</v>
      </c>
      <c r="E81" s="68">
        <v>2.5305404376069069</v>
      </c>
      <c r="F81" s="68">
        <v>0.17743741316213707</v>
      </c>
      <c r="G81" s="68">
        <v>0.14560341732285059</v>
      </c>
      <c r="H81" s="68">
        <v>7.7506582660933026</v>
      </c>
      <c r="I81" s="68">
        <v>13.789416650044537</v>
      </c>
      <c r="J81" s="68">
        <v>50.263100254709713</v>
      </c>
      <c r="K81" s="68">
        <v>3.4299111049063322</v>
      </c>
      <c r="L81" s="68">
        <v>5.9937682463996467</v>
      </c>
      <c r="M81" s="68">
        <v>3.3990897595756806</v>
      </c>
      <c r="N81" s="68">
        <v>2.5510685546656569</v>
      </c>
      <c r="O81" s="68">
        <v>14.241890773795676</v>
      </c>
      <c r="P81" s="68">
        <v>2.5481907664783559</v>
      </c>
      <c r="Q81" s="68">
        <v>18.124441386316512</v>
      </c>
      <c r="R81" s="68">
        <v>6.3598681134999886</v>
      </c>
      <c r="S81" s="68">
        <v>8.9438897069608068</v>
      </c>
      <c r="T81" s="68">
        <v>15.365775632418154</v>
      </c>
      <c r="U81" s="68">
        <v>230.72517889378915</v>
      </c>
      <c r="V81" s="68">
        <v>24.074206481603603</v>
      </c>
      <c r="W81" s="68">
        <v>12.623343053095606</v>
      </c>
      <c r="X81" s="68">
        <v>60.107379990849367</v>
      </c>
      <c r="Y81" s="68">
        <v>2.9892706203363342</v>
      </c>
      <c r="Z81" s="68">
        <v>112.09433422106243</v>
      </c>
      <c r="AA81" s="68">
        <v>1.2716402781012799</v>
      </c>
      <c r="AB81" s="68">
        <v>4.8389852712239865</v>
      </c>
      <c r="AC81" s="68">
        <v>6.642005006690602</v>
      </c>
      <c r="AD81" s="68">
        <v>5.1547990594048722E-2</v>
      </c>
      <c r="AE81" s="68">
        <v>71.415614383854745</v>
      </c>
      <c r="AF81" s="68">
        <v>5.3142846710079477</v>
      </c>
      <c r="AG81" s="68">
        <v>25.642300289092077</v>
      </c>
      <c r="AH81" s="68">
        <v>21.123278332652134</v>
      </c>
      <c r="AI81" s="68">
        <v>6.9888268956706368</v>
      </c>
      <c r="AJ81" s="68">
        <v>0.10901570788075521</v>
      </c>
      <c r="AK81" s="68">
        <v>0.53677233963176496</v>
      </c>
      <c r="AL81" s="68">
        <v>2.889787609613542</v>
      </c>
      <c r="AM81" s="68">
        <v>0.95024627690826191</v>
      </c>
      <c r="AN81" s="68">
        <v>33.265499466800307</v>
      </c>
      <c r="AO81" s="68">
        <v>0.27040594120946326</v>
      </c>
      <c r="AP81" s="68">
        <v>2.1210109313680365</v>
      </c>
      <c r="AQ81" s="68">
        <v>3.3607663443568518</v>
      </c>
      <c r="AR81" s="68">
        <v>9.1664266098412606E-2</v>
      </c>
      <c r="AS81" s="68">
        <v>4.1697147916722805</v>
      </c>
      <c r="AT81" s="68">
        <v>9.064295942328264E-2</v>
      </c>
      <c r="AU81" s="68">
        <v>0.14678811263527664</v>
      </c>
      <c r="AV81" s="68">
        <v>0</v>
      </c>
      <c r="AW81" s="68">
        <v>4.5089671254412025</v>
      </c>
      <c r="AX81" s="68">
        <v>0.6177430963110625</v>
      </c>
      <c r="AY81" s="68">
        <v>3.1169570229248511</v>
      </c>
      <c r="AZ81" s="68">
        <v>0</v>
      </c>
      <c r="BA81" s="68">
        <v>1.4257298814794974</v>
      </c>
      <c r="BB81" s="68">
        <v>13.299999984229753</v>
      </c>
      <c r="BC81" s="68">
        <v>17.46383089440717</v>
      </c>
      <c r="BD81" s="68">
        <v>11.509238600042039</v>
      </c>
      <c r="BE81" s="68">
        <v>33.004097914323545</v>
      </c>
      <c r="BF81" s="68">
        <v>12.85803180258255</v>
      </c>
      <c r="BG81" s="68">
        <v>0</v>
      </c>
      <c r="BH81" s="68">
        <v>1.517101973920834E-2</v>
      </c>
      <c r="BI81" s="68">
        <v>1338.7895249407106</v>
      </c>
      <c r="BJ81" s="68">
        <v>0</v>
      </c>
      <c r="BK81" s="68">
        <v>2.832806562299774</v>
      </c>
      <c r="BL81" s="68">
        <v>559.66655499481794</v>
      </c>
      <c r="BM81" s="68">
        <v>82.468519504557591</v>
      </c>
      <c r="BN81" s="68">
        <v>0</v>
      </c>
      <c r="BO81" s="68">
        <v>0</v>
      </c>
    </row>
    <row r="82" spans="1:67">
      <c r="A82">
        <v>2000</v>
      </c>
      <c r="B82" s="62" t="s">
        <v>619</v>
      </c>
      <c r="C82" s="67" t="s">
        <v>685</v>
      </c>
      <c r="D82" s="62" t="s">
        <v>726</v>
      </c>
      <c r="E82" s="68">
        <v>0.18857786668891335</v>
      </c>
      <c r="F82" s="68">
        <v>0.18406890822011043</v>
      </c>
      <c r="G82" s="68">
        <v>2.2484902248430267E-2</v>
      </c>
      <c r="H82" s="68">
        <v>1.1498398004561958</v>
      </c>
      <c r="I82" s="68">
        <v>1.3541839962045736</v>
      </c>
      <c r="J82" s="68">
        <v>0.75860905858968442</v>
      </c>
      <c r="K82" s="68">
        <v>8.988066525615071E-2</v>
      </c>
      <c r="L82" s="68">
        <v>0.86228026265547397</v>
      </c>
      <c r="M82" s="68">
        <v>8.6412190046574966E-2</v>
      </c>
      <c r="N82" s="68">
        <v>7.1113277250042059E-2</v>
      </c>
      <c r="O82" s="68">
        <v>0.70080993998763841</v>
      </c>
      <c r="P82" s="68">
        <v>0.32877506879362733</v>
      </c>
      <c r="Q82" s="68">
        <v>0.315161201239825</v>
      </c>
      <c r="R82" s="68">
        <v>0.89691773603824598</v>
      </c>
      <c r="S82" s="68">
        <v>0.67734843591617799</v>
      </c>
      <c r="T82" s="68">
        <v>0.86384477683526184</v>
      </c>
      <c r="U82" s="68">
        <v>5.3587839851524821</v>
      </c>
      <c r="V82" s="68">
        <v>1.7220795946743817</v>
      </c>
      <c r="W82" s="68">
        <v>0.73292614227321196</v>
      </c>
      <c r="X82" s="68">
        <v>3.6676548559611528</v>
      </c>
      <c r="Y82" s="68">
        <v>0.75108644923698387</v>
      </c>
      <c r="Z82" s="68">
        <v>0.72342571041755799</v>
      </c>
      <c r="AA82" s="68">
        <v>0.25808784419608094</v>
      </c>
      <c r="AB82" s="68">
        <v>0.17092660268704163</v>
      </c>
      <c r="AC82" s="68">
        <v>0.41135230554466384</v>
      </c>
      <c r="AD82" s="68">
        <v>1.1433878161562959E-2</v>
      </c>
      <c r="AE82" s="68">
        <v>3.9317105935393268</v>
      </c>
      <c r="AF82" s="68">
        <v>0.12950738252061408</v>
      </c>
      <c r="AG82" s="68">
        <v>0.62489447383024677</v>
      </c>
      <c r="AH82" s="68">
        <v>0.51476741415645777</v>
      </c>
      <c r="AI82" s="68">
        <v>1.1691067803780868</v>
      </c>
      <c r="AJ82" s="68">
        <v>4.7025205443848681E-2</v>
      </c>
      <c r="AK82" s="68">
        <v>0.29106247273193597</v>
      </c>
      <c r="AL82" s="68">
        <v>1.1327724512411959</v>
      </c>
      <c r="AM82" s="68">
        <v>4.7657633149489995E-2</v>
      </c>
      <c r="AN82" s="68">
        <v>0.62775068375831788</v>
      </c>
      <c r="AO82" s="68">
        <v>0.13086156215784719</v>
      </c>
      <c r="AP82" s="68">
        <v>0.18944613550722997</v>
      </c>
      <c r="AQ82" s="68">
        <v>0.63580986398338657</v>
      </c>
      <c r="AR82" s="68">
        <v>2.8066007823481027E-2</v>
      </c>
      <c r="AS82" s="68">
        <v>1.0460862472881167</v>
      </c>
      <c r="AT82" s="68">
        <v>6.2578852674107802E-2</v>
      </c>
      <c r="AU82" s="68">
        <v>2.632799640325675E-2</v>
      </c>
      <c r="AV82" s="68">
        <v>0</v>
      </c>
      <c r="AW82" s="68">
        <v>0.32557825055982537</v>
      </c>
      <c r="AX82" s="68">
        <v>0.10415373782746279</v>
      </c>
      <c r="AY82" s="68">
        <v>0.48599231021592609</v>
      </c>
      <c r="AZ82" s="68">
        <v>0</v>
      </c>
      <c r="BA82" s="68">
        <v>2.894594226812475E-2</v>
      </c>
      <c r="BB82" s="68">
        <v>2.6889284626116146</v>
      </c>
      <c r="BC82" s="68">
        <v>2.8785320132226961</v>
      </c>
      <c r="BD82" s="68">
        <v>0.5462805638946685</v>
      </c>
      <c r="BE82" s="68">
        <v>1.1685888391166868</v>
      </c>
      <c r="BF82" s="68">
        <v>0.57829892608200295</v>
      </c>
      <c r="BG82" s="68">
        <v>0</v>
      </c>
      <c r="BH82" s="68">
        <v>1.6612447108759028E-2</v>
      </c>
      <c r="BI82" s="68">
        <v>51.184410741036615</v>
      </c>
      <c r="BJ82" s="68">
        <v>0</v>
      </c>
      <c r="BK82" s="68">
        <v>0.97885665300266811</v>
      </c>
      <c r="BL82" s="68">
        <v>15.692234750386998</v>
      </c>
      <c r="BM82" s="68">
        <v>0.57972907691804765</v>
      </c>
      <c r="BN82" s="68">
        <v>0</v>
      </c>
      <c r="BO82" s="68">
        <v>0</v>
      </c>
    </row>
    <row r="83" spans="1:67">
      <c r="A83">
        <v>2000</v>
      </c>
      <c r="B83" s="62" t="s">
        <v>620</v>
      </c>
      <c r="C83" s="67" t="s">
        <v>686</v>
      </c>
      <c r="D83" s="62" t="s">
        <v>726</v>
      </c>
      <c r="E83" s="68">
        <v>0.62614841656465547</v>
      </c>
      <c r="F83" s="68">
        <v>2.4501399593035808E-2</v>
      </c>
      <c r="G83" s="68">
        <v>1.8357332351342296E-2</v>
      </c>
      <c r="H83" s="68">
        <v>2.102338522811718</v>
      </c>
      <c r="I83" s="68">
        <v>2.1984031882966302</v>
      </c>
      <c r="J83" s="68">
        <v>1.1673808659533069</v>
      </c>
      <c r="K83" s="68">
        <v>0.14645924542893871</v>
      </c>
      <c r="L83" s="68">
        <v>0.77536950284460215</v>
      </c>
      <c r="M83" s="68">
        <v>0.17318130665183298</v>
      </c>
      <c r="N83" s="68">
        <v>0.3270387866047425</v>
      </c>
      <c r="O83" s="68">
        <v>1.0413161678666489</v>
      </c>
      <c r="P83" s="68">
        <v>0.29364580900073139</v>
      </c>
      <c r="Q83" s="68">
        <v>0.93051869414994748</v>
      </c>
      <c r="R83" s="68">
        <v>1.0944631812069112</v>
      </c>
      <c r="S83" s="68">
        <v>2.6604066442519176</v>
      </c>
      <c r="T83" s="68">
        <v>1.2108573438947565</v>
      </c>
      <c r="U83" s="68">
        <v>1.8493870378547446</v>
      </c>
      <c r="V83" s="68">
        <v>1.2510866736695516</v>
      </c>
      <c r="W83" s="68">
        <v>0.50580703977116981</v>
      </c>
      <c r="X83" s="68">
        <v>3.0414581182544573</v>
      </c>
      <c r="Y83" s="68">
        <v>0.13479065443718563</v>
      </c>
      <c r="Z83" s="68">
        <v>0.72444853403744858</v>
      </c>
      <c r="AA83" s="68">
        <v>8.2545051574082068E-2</v>
      </c>
      <c r="AB83" s="68">
        <v>0.53088303379910629</v>
      </c>
      <c r="AC83" s="68">
        <v>4.339027707130335E-2</v>
      </c>
      <c r="AD83" s="68">
        <v>4.167489563923054E-3</v>
      </c>
      <c r="AE83" s="68">
        <v>5.1696786428579973</v>
      </c>
      <c r="AF83" s="68">
        <v>0.57338894344668434</v>
      </c>
      <c r="AG83" s="68">
        <v>2.7666961135422374</v>
      </c>
      <c r="AH83" s="68">
        <v>2.2791128530986331</v>
      </c>
      <c r="AI83" s="68">
        <v>1.2633774572854437</v>
      </c>
      <c r="AJ83" s="68">
        <v>4.2410428406427308E-2</v>
      </c>
      <c r="AK83" s="68">
        <v>7.8902499012676014E-2</v>
      </c>
      <c r="AL83" s="68">
        <v>0.29395138543598998</v>
      </c>
      <c r="AM83" s="68">
        <v>6.8012804856682985E-2</v>
      </c>
      <c r="AN83" s="68">
        <v>2.5062842566341628</v>
      </c>
      <c r="AO83" s="68">
        <v>0.19831756279175122</v>
      </c>
      <c r="AP83" s="68">
        <v>0.22635098426530947</v>
      </c>
      <c r="AQ83" s="68">
        <v>0.68529316989916955</v>
      </c>
      <c r="AR83" s="68">
        <v>0.11056430957876384</v>
      </c>
      <c r="AS83" s="68">
        <v>1.0472177264249483</v>
      </c>
      <c r="AT83" s="68">
        <v>0.36742293019058103</v>
      </c>
      <c r="AU83" s="68">
        <v>5.8832649872800263E-2</v>
      </c>
      <c r="AV83" s="68">
        <v>0</v>
      </c>
      <c r="AW83" s="68">
        <v>0.69507194371992009</v>
      </c>
      <c r="AX83" s="68">
        <v>0.25706736241311051</v>
      </c>
      <c r="AY83" s="68">
        <v>0.62359621344033234</v>
      </c>
      <c r="AZ83" s="68">
        <v>0</v>
      </c>
      <c r="BA83" s="68">
        <v>6.7941641843025799E-2</v>
      </c>
      <c r="BB83" s="68">
        <v>3.4988174740360751</v>
      </c>
      <c r="BC83" s="68">
        <v>1.8741389526682848</v>
      </c>
      <c r="BD83" s="68">
        <v>1.4093898384630883</v>
      </c>
      <c r="BE83" s="68">
        <v>1.187179051931095</v>
      </c>
      <c r="BF83" s="68">
        <v>0.77169967583514931</v>
      </c>
      <c r="BG83" s="68">
        <v>0</v>
      </c>
      <c r="BH83" s="68">
        <v>1.113503192285829E-2</v>
      </c>
      <c r="BI83" s="68">
        <v>5.6048800652900441</v>
      </c>
      <c r="BJ83" s="68">
        <v>0</v>
      </c>
      <c r="BK83" s="68">
        <v>2.4962952939997232</v>
      </c>
      <c r="BL83" s="68">
        <v>1.7131634763653709</v>
      </c>
      <c r="BM83" s="68">
        <v>0.21455940484479491</v>
      </c>
      <c r="BN83" s="68">
        <v>0</v>
      </c>
      <c r="BO83" s="68">
        <v>0</v>
      </c>
    </row>
    <row r="84" spans="1:67">
      <c r="A84">
        <v>2000</v>
      </c>
      <c r="B84" s="62" t="s">
        <v>621</v>
      </c>
      <c r="C84" s="67" t="s">
        <v>135</v>
      </c>
      <c r="D84" s="62" t="s">
        <v>726</v>
      </c>
      <c r="E84" s="68">
        <v>1.5001394772054779E-2</v>
      </c>
      <c r="F84" s="68">
        <v>7.2737031610436997E-4</v>
      </c>
      <c r="G84" s="68">
        <v>3.048141060196974E-3</v>
      </c>
      <c r="H84" s="68">
        <v>0.13883891093706524</v>
      </c>
      <c r="I84" s="68">
        <v>6.5602305741937511E-2</v>
      </c>
      <c r="J84" s="68">
        <v>4.7826553025567556E-2</v>
      </c>
      <c r="K84" s="68">
        <v>3.8226629650203957E-3</v>
      </c>
      <c r="L84" s="68">
        <v>2.1424475753813295E-2</v>
      </c>
      <c r="M84" s="68">
        <v>7.8212967699458832E-3</v>
      </c>
      <c r="N84" s="68">
        <v>0.13026440183375831</v>
      </c>
      <c r="O84" s="68">
        <v>4.4500770770565072E-2</v>
      </c>
      <c r="P84" s="68">
        <v>1.6372716894724249E-2</v>
      </c>
      <c r="Q84" s="68">
        <v>2.4476661572064302E-2</v>
      </c>
      <c r="R84" s="68">
        <v>3.1561857763904966E-2</v>
      </c>
      <c r="S84" s="68">
        <v>3.8393202071949135E-2</v>
      </c>
      <c r="T84" s="68">
        <v>2.2393417506429404E-2</v>
      </c>
      <c r="U84" s="68">
        <v>0.2046234640676495</v>
      </c>
      <c r="V84" s="68">
        <v>8.8957414488089886E-2</v>
      </c>
      <c r="W84" s="68">
        <v>2.5421343522489901E-2</v>
      </c>
      <c r="X84" s="68">
        <v>0.15175641815915292</v>
      </c>
      <c r="Y84" s="68">
        <v>4.8040809019370932E-3</v>
      </c>
      <c r="Z84" s="68">
        <v>3.860275170690948E-2</v>
      </c>
      <c r="AA84" s="68">
        <v>4.3441596242293516E-3</v>
      </c>
      <c r="AB84" s="68">
        <v>6.7916495205885663E-2</v>
      </c>
      <c r="AC84" s="68">
        <v>1.8367718326525548E-3</v>
      </c>
      <c r="AD84" s="68">
        <v>3.3084486572601134E-4</v>
      </c>
      <c r="AE84" s="68">
        <v>0.38908454096235595</v>
      </c>
      <c r="AF84" s="68">
        <v>1.8781067490793103E-2</v>
      </c>
      <c r="AG84" s="68">
        <v>9.062174470135255E-2</v>
      </c>
      <c r="AH84" s="68">
        <v>7.4651199929331086E-2</v>
      </c>
      <c r="AI84" s="68">
        <v>0.26845612032973643</v>
      </c>
      <c r="AJ84" s="68">
        <v>3.7434815488136489E-3</v>
      </c>
      <c r="AK84" s="68">
        <v>2.9372927841872419E-2</v>
      </c>
      <c r="AL84" s="68">
        <v>1.6849298451821055E-2</v>
      </c>
      <c r="AM84" s="68">
        <v>4.3014423083920254E-3</v>
      </c>
      <c r="AN84" s="68">
        <v>3.8930097910561165E-2</v>
      </c>
      <c r="AO84" s="68">
        <v>1.5877228708874556E-2</v>
      </c>
      <c r="AP84" s="68">
        <v>1.4215025256260087E-2</v>
      </c>
      <c r="AQ84" s="68">
        <v>4.9884855432786826E-2</v>
      </c>
      <c r="AR84" s="68">
        <v>1.0807731698277595E-2</v>
      </c>
      <c r="AS84" s="68">
        <v>7.4749556316477159E-2</v>
      </c>
      <c r="AT84" s="68">
        <v>3.8038408514234838E-2</v>
      </c>
      <c r="AU84" s="68">
        <v>4.7202153990817527E-3</v>
      </c>
      <c r="AV84" s="68">
        <v>0</v>
      </c>
      <c r="AW84" s="68">
        <v>5.1281326122350222E-2</v>
      </c>
      <c r="AX84" s="68">
        <v>2.4550125688455653E-2</v>
      </c>
      <c r="AY84" s="68">
        <v>5.8653238424876047E-2</v>
      </c>
      <c r="AZ84" s="68">
        <v>0</v>
      </c>
      <c r="BA84" s="68">
        <v>4.2887384040609117E-3</v>
      </c>
      <c r="BB84" s="68">
        <v>0.15130066638885056</v>
      </c>
      <c r="BC84" s="68">
        <v>9.180753517804835E-2</v>
      </c>
      <c r="BD84" s="68">
        <v>6.5767579206738327E-2</v>
      </c>
      <c r="BE84" s="68">
        <v>6.8043468491552211E-2</v>
      </c>
      <c r="BF84" s="68">
        <v>1.9049508713201005E-2</v>
      </c>
      <c r="BG84" s="68">
        <v>0</v>
      </c>
      <c r="BH84" s="68">
        <v>2.7827105761819783E-4</v>
      </c>
      <c r="BI84" s="68">
        <v>0.23939533161156581</v>
      </c>
      <c r="BJ84" s="68">
        <v>0</v>
      </c>
      <c r="BK84" s="68">
        <v>0.15748276366061176</v>
      </c>
      <c r="BL84" s="68">
        <v>0.14230110672760882</v>
      </c>
      <c r="BM84" s="68">
        <v>1.1476577288997161E-2</v>
      </c>
      <c r="BN84" s="68">
        <v>0</v>
      </c>
      <c r="BO84" s="68">
        <v>0</v>
      </c>
    </row>
    <row r="85" spans="1:67">
      <c r="A85">
        <v>2000</v>
      </c>
      <c r="B85" s="62" t="s">
        <v>622</v>
      </c>
      <c r="C85" s="67" t="s">
        <v>687</v>
      </c>
      <c r="D85" s="62" t="s">
        <v>726</v>
      </c>
      <c r="E85" s="68">
        <v>8.8489689605372512E-2</v>
      </c>
      <c r="F85" s="68">
        <v>2.8818069915940575E-3</v>
      </c>
      <c r="G85" s="68">
        <v>2.2197080780677497E-3</v>
      </c>
      <c r="H85" s="68">
        <v>0.25723082784868911</v>
      </c>
      <c r="I85" s="68">
        <v>0.217492081554015</v>
      </c>
      <c r="J85" s="68">
        <v>0.12084964783842593</v>
      </c>
      <c r="K85" s="68">
        <v>1.0886852641072357E-2</v>
      </c>
      <c r="L85" s="68">
        <v>7.3701909396881843E-2</v>
      </c>
      <c r="M85" s="68">
        <v>2.4554536824552973E-2</v>
      </c>
      <c r="N85" s="68">
        <v>0.18722599293182668</v>
      </c>
      <c r="O85" s="68">
        <v>0.50985624134587315</v>
      </c>
      <c r="P85" s="68">
        <v>6.9588854091830105E-2</v>
      </c>
      <c r="Q85" s="68">
        <v>0.20957643638981024</v>
      </c>
      <c r="R85" s="68">
        <v>8.2575595343914024E-2</v>
      </c>
      <c r="S85" s="68">
        <v>0.78738910259189498</v>
      </c>
      <c r="T85" s="68">
        <v>0.57184444654130573</v>
      </c>
      <c r="U85" s="68">
        <v>0.46443379141827418</v>
      </c>
      <c r="V85" s="68">
        <v>0.45403544601186918</v>
      </c>
      <c r="W85" s="68">
        <v>0.2145357860007121</v>
      </c>
      <c r="X85" s="68">
        <v>1.0414260672291982</v>
      </c>
      <c r="Y85" s="68">
        <v>5.4044540541989469E-2</v>
      </c>
      <c r="Z85" s="68">
        <v>0.21513178232200914</v>
      </c>
      <c r="AA85" s="68">
        <v>2.5398554546303749E-2</v>
      </c>
      <c r="AB85" s="68">
        <v>0.11012339876987307</v>
      </c>
      <c r="AC85" s="68">
        <v>1.1314122466279351E-2</v>
      </c>
      <c r="AD85" s="68">
        <v>5.8919260411717674E-4</v>
      </c>
      <c r="AE85" s="68">
        <v>1.3086968171618034</v>
      </c>
      <c r="AF85" s="68">
        <v>3.5403502328027664E-2</v>
      </c>
      <c r="AG85" s="68">
        <v>0.17082774053362074</v>
      </c>
      <c r="AH85" s="68">
        <v>0.1407222484693206</v>
      </c>
      <c r="AI85" s="68">
        <v>0.13505987342698489</v>
      </c>
      <c r="AJ85" s="68">
        <v>4.2117469675765351E-3</v>
      </c>
      <c r="AK85" s="68">
        <v>1.4655910480809081E-2</v>
      </c>
      <c r="AL85" s="68">
        <v>2.2107045970408738E-2</v>
      </c>
      <c r="AM85" s="68">
        <v>3.9389917989163031E-3</v>
      </c>
      <c r="AN85" s="68">
        <v>6.3497876066061248E-2</v>
      </c>
      <c r="AO85" s="68">
        <v>2.1796913568577943E-2</v>
      </c>
      <c r="AP85" s="68">
        <v>1.976080743938018E-2</v>
      </c>
      <c r="AQ85" s="68">
        <v>6.3161299944200028E-2</v>
      </c>
      <c r="AR85" s="68">
        <v>8.1746589868440713E-3</v>
      </c>
      <c r="AS85" s="68">
        <v>9.9250014492972494E-2</v>
      </c>
      <c r="AT85" s="68">
        <v>2.9995229239305723E-2</v>
      </c>
      <c r="AU85" s="68">
        <v>7.338766770565476E-3</v>
      </c>
      <c r="AV85" s="68">
        <v>0</v>
      </c>
      <c r="AW85" s="68">
        <v>5.6682692949503927E-2</v>
      </c>
      <c r="AX85" s="68">
        <v>2.3026716256614989E-2</v>
      </c>
      <c r="AY85" s="68">
        <v>4.9258216634193185E-2</v>
      </c>
      <c r="AZ85" s="68">
        <v>0</v>
      </c>
      <c r="BA85" s="68">
        <v>4.6292087548953677E-3</v>
      </c>
      <c r="BB85" s="68">
        <v>0.21038762478250567</v>
      </c>
      <c r="BC85" s="68">
        <v>9.661554638472214E-2</v>
      </c>
      <c r="BD85" s="68">
        <v>6.0294690916348842E-2</v>
      </c>
      <c r="BE85" s="68">
        <v>6.6598485782059999E-2</v>
      </c>
      <c r="BF85" s="68">
        <v>4.300119669803576E-2</v>
      </c>
      <c r="BG85" s="68">
        <v>0</v>
      </c>
      <c r="BH85" s="68">
        <v>2.6052053627164708E-4</v>
      </c>
      <c r="BI85" s="68">
        <v>0.78646658123901225</v>
      </c>
      <c r="BJ85" s="68">
        <v>0</v>
      </c>
      <c r="BK85" s="68">
        <v>0.38468795486551977</v>
      </c>
      <c r="BL85" s="68">
        <v>0.2075664115945893</v>
      </c>
      <c r="BM85" s="68">
        <v>2.507564071099324E-2</v>
      </c>
      <c r="BN85" s="68">
        <v>0</v>
      </c>
      <c r="BO85" s="68">
        <v>0</v>
      </c>
    </row>
    <row r="86" spans="1:67">
      <c r="A86">
        <v>2000</v>
      </c>
      <c r="B86" s="62" t="s">
        <v>623</v>
      </c>
      <c r="C86" s="67" t="s">
        <v>688</v>
      </c>
      <c r="D86" s="62" t="s">
        <v>726</v>
      </c>
      <c r="E86" s="68">
        <v>0.13312241945307829</v>
      </c>
      <c r="F86" s="68">
        <v>1.9624869074682201E-2</v>
      </c>
      <c r="G86" s="68">
        <v>6.8418070110163494E-3</v>
      </c>
      <c r="H86" s="68">
        <v>2.1498169635310109</v>
      </c>
      <c r="I86" s="68">
        <v>1.1782254340497968</v>
      </c>
      <c r="J86" s="68">
        <v>0.82284716832158555</v>
      </c>
      <c r="K86" s="68">
        <v>0.11208451981583019</v>
      </c>
      <c r="L86" s="68">
        <v>0.24881836233193064</v>
      </c>
      <c r="M86" s="68">
        <v>0.11145372790489629</v>
      </c>
      <c r="N86" s="68">
        <v>0.50654978987575394</v>
      </c>
      <c r="O86" s="68">
        <v>0.6280695246819511</v>
      </c>
      <c r="P86" s="68">
        <v>0.22075687600157101</v>
      </c>
      <c r="Q86" s="68">
        <v>0.44075268871802131</v>
      </c>
      <c r="R86" s="68">
        <v>0.53981307645446608</v>
      </c>
      <c r="S86" s="68">
        <v>0.6017247874918128</v>
      </c>
      <c r="T86" s="68">
        <v>1.0366479241982136</v>
      </c>
      <c r="U86" s="68">
        <v>4.4892112136938973</v>
      </c>
      <c r="V86" s="68">
        <v>1.3993628154025248</v>
      </c>
      <c r="W86" s="68">
        <v>0.98493316279321208</v>
      </c>
      <c r="X86" s="68">
        <v>5.4156225573345145</v>
      </c>
      <c r="Y86" s="68">
        <v>0.11222806758568814</v>
      </c>
      <c r="Z86" s="68">
        <v>0.83830912555114756</v>
      </c>
      <c r="AA86" s="68">
        <v>7.4721873216582579E-2</v>
      </c>
      <c r="AB86" s="68">
        <v>0.550596989400996</v>
      </c>
      <c r="AC86" s="68">
        <v>2.2133010650660194E-2</v>
      </c>
      <c r="AD86" s="68">
        <v>5.7472405436662863E-3</v>
      </c>
      <c r="AE86" s="68">
        <v>8.1348337529478307</v>
      </c>
      <c r="AF86" s="68">
        <v>0.26261028762587829</v>
      </c>
      <c r="AG86" s="68">
        <v>1.2671379175669695</v>
      </c>
      <c r="AH86" s="68">
        <v>1.043826382914022</v>
      </c>
      <c r="AI86" s="68">
        <v>1.7787003875276159</v>
      </c>
      <c r="AJ86" s="68">
        <v>0.12000393165140924</v>
      </c>
      <c r="AK86" s="68">
        <v>8.8219749321898119E-2</v>
      </c>
      <c r="AL86" s="68">
        <v>0.37156522588024754</v>
      </c>
      <c r="AM86" s="68">
        <v>3.6408160961364344E-2</v>
      </c>
      <c r="AN86" s="68">
        <v>0.2526211966332953</v>
      </c>
      <c r="AO86" s="68">
        <v>0.24152928874293675</v>
      </c>
      <c r="AP86" s="68">
        <v>0.2196666181554458</v>
      </c>
      <c r="AQ86" s="68">
        <v>0.76950537021357535</v>
      </c>
      <c r="AR86" s="68">
        <v>0.16101937048703455</v>
      </c>
      <c r="AS86" s="68">
        <v>1.0963374763010696</v>
      </c>
      <c r="AT86" s="68">
        <v>0.76816672734535385</v>
      </c>
      <c r="AU86" s="68">
        <v>7.5942892170838619E-2</v>
      </c>
      <c r="AV86" s="68">
        <v>0</v>
      </c>
      <c r="AW86" s="68">
        <v>0.72040633360141615</v>
      </c>
      <c r="AX86" s="68">
        <v>0.35744457977526189</v>
      </c>
      <c r="AY86" s="68">
        <v>0.8781071027567815</v>
      </c>
      <c r="AZ86" s="68">
        <v>0</v>
      </c>
      <c r="BA86" s="68">
        <v>6.2392405080832082E-2</v>
      </c>
      <c r="BB86" s="68">
        <v>1.9089945399332122</v>
      </c>
      <c r="BC86" s="68">
        <v>1.119543866775091</v>
      </c>
      <c r="BD86" s="68">
        <v>0.8841534093965534</v>
      </c>
      <c r="BE86" s="68">
        <v>0.92596791546384027</v>
      </c>
      <c r="BF86" s="68">
        <v>0.18000852691588856</v>
      </c>
      <c r="BG86" s="68">
        <v>0</v>
      </c>
      <c r="BH86" s="68">
        <v>2.3041932312575027E-3</v>
      </c>
      <c r="BI86" s="68">
        <v>3.3484818362812332</v>
      </c>
      <c r="BJ86" s="68">
        <v>0</v>
      </c>
      <c r="BK86" s="68">
        <v>2.1576691279673721</v>
      </c>
      <c r="BL86" s="68">
        <v>18.64435488274734</v>
      </c>
      <c r="BM86" s="68">
        <v>0.72139203854055145</v>
      </c>
      <c r="BN86" s="68">
        <v>0</v>
      </c>
      <c r="BO86" s="68">
        <v>0</v>
      </c>
    </row>
    <row r="87" spans="1:67">
      <c r="A87">
        <v>2000</v>
      </c>
      <c r="B87" s="62" t="s">
        <v>624</v>
      </c>
      <c r="C87" s="67" t="s">
        <v>689</v>
      </c>
      <c r="D87" s="62" t="s">
        <v>726</v>
      </c>
      <c r="E87" s="68">
        <v>0.36009250013665028</v>
      </c>
      <c r="F87" s="68">
        <v>2.8841484023636059E-2</v>
      </c>
      <c r="G87" s="68">
        <v>2.3313141384514437E-2</v>
      </c>
      <c r="H87" s="68">
        <v>0.55211096478160604</v>
      </c>
      <c r="I87" s="68">
        <v>1.698603982547336</v>
      </c>
      <c r="J87" s="68">
        <v>1.3716670734698573</v>
      </c>
      <c r="K87" s="68">
        <v>0.16817780617181996</v>
      </c>
      <c r="L87" s="68">
        <v>0.33932457951912387</v>
      </c>
      <c r="M87" s="68">
        <v>0.10829990889574231</v>
      </c>
      <c r="N87" s="68">
        <v>7.9997965777934069E-2</v>
      </c>
      <c r="O87" s="68">
        <v>0.98253435553656154</v>
      </c>
      <c r="P87" s="68">
        <v>0.47885808092267035</v>
      </c>
      <c r="Q87" s="68">
        <v>0.73824488162513169</v>
      </c>
      <c r="R87" s="68">
        <v>0.38046012630154641</v>
      </c>
      <c r="S87" s="68">
        <v>0.48276737833295097</v>
      </c>
      <c r="T87" s="68">
        <v>0.71350370106535599</v>
      </c>
      <c r="U87" s="68">
        <v>7.0070882333109701</v>
      </c>
      <c r="V87" s="68">
        <v>1.4859301920385872</v>
      </c>
      <c r="W87" s="68">
        <v>0.58626255725488297</v>
      </c>
      <c r="X87" s="68">
        <v>29.543182603931783</v>
      </c>
      <c r="Y87" s="68">
        <v>0.16177339196462051</v>
      </c>
      <c r="Z87" s="68">
        <v>0.79711990660393872</v>
      </c>
      <c r="AA87" s="68">
        <v>8.0877406074631494E-2</v>
      </c>
      <c r="AB87" s="68">
        <v>0.28158766395693019</v>
      </c>
      <c r="AC87" s="68">
        <v>3.5053797714117291E-2</v>
      </c>
      <c r="AD87" s="68">
        <v>2.6819093251033717E-2</v>
      </c>
      <c r="AE87" s="68">
        <v>2.2694626000773632</v>
      </c>
      <c r="AF87" s="68">
        <v>0.50970725205536138</v>
      </c>
      <c r="AG87" s="68">
        <v>2.4594215132966397</v>
      </c>
      <c r="AH87" s="68">
        <v>2.0259903260250591</v>
      </c>
      <c r="AI87" s="68">
        <v>6.1766161895314919</v>
      </c>
      <c r="AJ87" s="68">
        <v>6.5249240510353593E-2</v>
      </c>
      <c r="AK87" s="68">
        <v>0.17217987513839525</v>
      </c>
      <c r="AL87" s="68">
        <v>0.511251970396984</v>
      </c>
      <c r="AM87" s="68">
        <v>4.5211943093946459E-2</v>
      </c>
      <c r="AN87" s="68">
        <v>0.52151994394880075</v>
      </c>
      <c r="AO87" s="68">
        <v>6.1570081447368162E-2</v>
      </c>
      <c r="AP87" s="68">
        <v>0.15051187410447481</v>
      </c>
      <c r="AQ87" s="68">
        <v>1.1972957084479836</v>
      </c>
      <c r="AR87" s="68">
        <v>1.0357747516358456E-2</v>
      </c>
      <c r="AS87" s="68">
        <v>0.24908423892986589</v>
      </c>
      <c r="AT87" s="68">
        <v>6.4273688431023546E-2</v>
      </c>
      <c r="AU87" s="68">
        <v>1.9573908560000765E-2</v>
      </c>
      <c r="AV87" s="68">
        <v>0</v>
      </c>
      <c r="AW87" s="68">
        <v>0.25694214648235059</v>
      </c>
      <c r="AX87" s="68">
        <v>6.8794347694949728E-2</v>
      </c>
      <c r="AY87" s="68">
        <v>0.11646795074778486</v>
      </c>
      <c r="AZ87" s="68">
        <v>0</v>
      </c>
      <c r="BA87" s="68">
        <v>1.3904864755883952E-2</v>
      </c>
      <c r="BB87" s="68">
        <v>0.92384287918047514</v>
      </c>
      <c r="BC87" s="68">
        <v>0.79454725372400259</v>
      </c>
      <c r="BD87" s="68">
        <v>0.21413661360262587</v>
      </c>
      <c r="BE87" s="68">
        <v>0.68230562401851846</v>
      </c>
      <c r="BF87" s="68">
        <v>0.31886213161210342</v>
      </c>
      <c r="BG87" s="68">
        <v>0</v>
      </c>
      <c r="BH87" s="68">
        <v>2.0117619538747933E-3</v>
      </c>
      <c r="BI87" s="68">
        <v>19.641327011700621</v>
      </c>
      <c r="BJ87" s="68">
        <v>0</v>
      </c>
      <c r="BK87" s="68">
        <v>0.61861035282905363</v>
      </c>
      <c r="BL87" s="68">
        <v>17.68203866266899</v>
      </c>
      <c r="BM87" s="68">
        <v>0.88289763521252385</v>
      </c>
      <c r="BN87" s="68">
        <v>0</v>
      </c>
      <c r="BO87" s="68">
        <v>0</v>
      </c>
    </row>
    <row r="88" spans="1:67">
      <c r="A88">
        <v>2000</v>
      </c>
      <c r="B88" s="62" t="s">
        <v>625</v>
      </c>
      <c r="C88" s="67" t="s">
        <v>690</v>
      </c>
      <c r="D88" s="62" t="s">
        <v>726</v>
      </c>
      <c r="E88" s="68">
        <v>8.0791956761245949</v>
      </c>
      <c r="F88" s="68">
        <v>0.38847692472649192</v>
      </c>
      <c r="G88" s="68">
        <v>0.31326484102366092</v>
      </c>
      <c r="H88" s="68">
        <v>6.3430374983190863</v>
      </c>
      <c r="I88" s="68">
        <v>28.311084738759952</v>
      </c>
      <c r="J88" s="68">
        <v>33.661096681814833</v>
      </c>
      <c r="K88" s="68">
        <v>2.2030037151594883</v>
      </c>
      <c r="L88" s="68">
        <v>4.5214370573590976</v>
      </c>
      <c r="M88" s="68">
        <v>1.3149077465007957</v>
      </c>
      <c r="N88" s="68">
        <v>3.9218979169958237</v>
      </c>
      <c r="O88" s="68">
        <v>19.519597868490902</v>
      </c>
      <c r="P88" s="68">
        <v>7.5387758314322069</v>
      </c>
      <c r="Q88" s="68">
        <v>11.13631118102747</v>
      </c>
      <c r="R88" s="68">
        <v>3.9609799191270687</v>
      </c>
      <c r="S88" s="68">
        <v>9.1475969428979589</v>
      </c>
      <c r="T88" s="68">
        <v>12.485696086499456</v>
      </c>
      <c r="U88" s="68">
        <v>91.884835549894973</v>
      </c>
      <c r="V88" s="68">
        <v>23.013517089067026</v>
      </c>
      <c r="W88" s="68">
        <v>8.2633437855399983</v>
      </c>
      <c r="X88" s="68">
        <v>59.248158378118823</v>
      </c>
      <c r="Y88" s="68">
        <v>1.8756984426164922</v>
      </c>
      <c r="Z88" s="68">
        <v>12.814858590908219</v>
      </c>
      <c r="AA88" s="68">
        <v>0.84818947652153054</v>
      </c>
      <c r="AB88" s="68">
        <v>4.95039736853583</v>
      </c>
      <c r="AC88" s="68">
        <v>0.58921264619253466</v>
      </c>
      <c r="AD88" s="68">
        <v>5.4330430968849625E-2</v>
      </c>
      <c r="AE88" s="68">
        <v>42.279644920889517</v>
      </c>
      <c r="AF88" s="68">
        <v>1.7763480063964874</v>
      </c>
      <c r="AG88" s="68">
        <v>8.5711722494927649</v>
      </c>
      <c r="AH88" s="68">
        <v>7.0606485296691197</v>
      </c>
      <c r="AI88" s="68">
        <v>8.1521135350572944</v>
      </c>
      <c r="AJ88" s="68">
        <v>0.43560015665774532</v>
      </c>
      <c r="AK88" s="68">
        <v>0.71937870041696961</v>
      </c>
      <c r="AL88" s="68">
        <v>1.4127693715509464</v>
      </c>
      <c r="AM88" s="68">
        <v>0.13041716928095462</v>
      </c>
      <c r="AN88" s="68">
        <v>6.5250196551204933</v>
      </c>
      <c r="AO88" s="68">
        <v>0.3403731829080574</v>
      </c>
      <c r="AP88" s="68">
        <v>1.0512790730944555</v>
      </c>
      <c r="AQ88" s="68">
        <v>6.688082328307476</v>
      </c>
      <c r="AR88" s="68">
        <v>6.4264345700340286E-2</v>
      </c>
      <c r="AS88" s="68">
        <v>1.6561785531023201</v>
      </c>
      <c r="AT88" s="68">
        <v>0.56638331595420421</v>
      </c>
      <c r="AU88" s="68">
        <v>0.12475049092861222</v>
      </c>
      <c r="AV88" s="68">
        <v>0</v>
      </c>
      <c r="AW88" s="68">
        <v>0.93499339838417805</v>
      </c>
      <c r="AX88" s="68">
        <v>0.58303964059557911</v>
      </c>
      <c r="AY88" s="68">
        <v>0.709758691229053</v>
      </c>
      <c r="AZ88" s="68">
        <v>0</v>
      </c>
      <c r="BA88" s="68">
        <v>0.15889946996876186</v>
      </c>
      <c r="BB88" s="68">
        <v>5.3398100070537655</v>
      </c>
      <c r="BC88" s="68">
        <v>9.5808618763801352</v>
      </c>
      <c r="BD88" s="68">
        <v>1.2747944633930424</v>
      </c>
      <c r="BE88" s="68">
        <v>7.9792714707928827</v>
      </c>
      <c r="BF88" s="68">
        <v>2.0782303220524607</v>
      </c>
      <c r="BG88" s="68">
        <v>0</v>
      </c>
      <c r="BH88" s="68">
        <v>2.5320333140298489E-2</v>
      </c>
      <c r="BI88" s="68">
        <v>172.33591289453992</v>
      </c>
      <c r="BJ88" s="68">
        <v>0</v>
      </c>
      <c r="BK88" s="68">
        <v>4.2900924807952503</v>
      </c>
      <c r="BL88" s="68">
        <v>108.13560882582367</v>
      </c>
      <c r="BM88" s="68">
        <v>10.28505533589604</v>
      </c>
      <c r="BN88" s="68">
        <v>0</v>
      </c>
      <c r="BO88" s="68">
        <v>0</v>
      </c>
    </row>
    <row r="89" spans="1:67">
      <c r="A89">
        <v>2000</v>
      </c>
      <c r="B89" s="62" t="s">
        <v>626</v>
      </c>
      <c r="C89" s="67" t="s">
        <v>691</v>
      </c>
      <c r="D89" s="62" t="s">
        <v>726</v>
      </c>
      <c r="E89" s="68">
        <v>4.4633600691269937</v>
      </c>
      <c r="F89" s="68">
        <v>0.1443605593375504</v>
      </c>
      <c r="G89" s="68">
        <v>0.19607202262046894</v>
      </c>
      <c r="H89" s="68">
        <v>1.5692044685495736</v>
      </c>
      <c r="I89" s="68">
        <v>16.629583293952255</v>
      </c>
      <c r="J89" s="68">
        <v>16.174986650754857</v>
      </c>
      <c r="K89" s="68">
        <v>0.86415642772510859</v>
      </c>
      <c r="L89" s="68">
        <v>1.7072086377941702</v>
      </c>
      <c r="M89" s="68">
        <v>0.47572499123867917</v>
      </c>
      <c r="N89" s="68">
        <v>0.56299725094601083</v>
      </c>
      <c r="O89" s="68">
        <v>5.6893408562780774</v>
      </c>
      <c r="P89" s="68">
        <v>2.5921671524109695</v>
      </c>
      <c r="Q89" s="68">
        <v>3.4702986007039343</v>
      </c>
      <c r="R89" s="68">
        <v>1.0861728014873857</v>
      </c>
      <c r="S89" s="68">
        <v>1.9895664301520044</v>
      </c>
      <c r="T89" s="68">
        <v>2.8367753709713974</v>
      </c>
      <c r="U89" s="68">
        <v>42.64334769838544</v>
      </c>
      <c r="V89" s="68">
        <v>6.7804877453309755</v>
      </c>
      <c r="W89" s="68">
        <v>2.0231628078544985</v>
      </c>
      <c r="X89" s="68">
        <v>16.742150128956261</v>
      </c>
      <c r="Y89" s="68">
        <v>0.53076632902300069</v>
      </c>
      <c r="Z89" s="68">
        <v>4.9583022363993905</v>
      </c>
      <c r="AA89" s="68">
        <v>0.25198477906614714</v>
      </c>
      <c r="AB89" s="68">
        <v>1.3993030101162338</v>
      </c>
      <c r="AC89" s="68">
        <v>0.18223209238722762</v>
      </c>
      <c r="AD89" s="68">
        <v>1.9682915382922869E-2</v>
      </c>
      <c r="AE89" s="68">
        <v>9.4471523298265154</v>
      </c>
      <c r="AF89" s="68">
        <v>0.69767144235866885</v>
      </c>
      <c r="AG89" s="68">
        <v>3.3663796725390287</v>
      </c>
      <c r="AH89" s="68">
        <v>2.7731124202684194</v>
      </c>
      <c r="AI89" s="68">
        <v>2.2956573468493047</v>
      </c>
      <c r="AJ89" s="68">
        <v>0.13957004940720247</v>
      </c>
      <c r="AK89" s="68">
        <v>0.33671940101404729</v>
      </c>
      <c r="AL89" s="68">
        <v>0.37199905621338453</v>
      </c>
      <c r="AM89" s="68">
        <v>4.8909340287610514E-2</v>
      </c>
      <c r="AN89" s="68">
        <v>3.5757476494722971</v>
      </c>
      <c r="AO89" s="68">
        <v>9.9868239242139084E-2</v>
      </c>
      <c r="AP89" s="68">
        <v>0.35871579568616435</v>
      </c>
      <c r="AQ89" s="68">
        <v>3.0037896730807239</v>
      </c>
      <c r="AR89" s="68">
        <v>2.1892939366729262E-2</v>
      </c>
      <c r="AS89" s="68">
        <v>0.59944325250526465</v>
      </c>
      <c r="AT89" s="68">
        <v>0.17900424844969565</v>
      </c>
      <c r="AU89" s="68">
        <v>4.9009863167061664E-2</v>
      </c>
      <c r="AV89" s="68">
        <v>0</v>
      </c>
      <c r="AW89" s="68">
        <v>0.38455885783165067</v>
      </c>
      <c r="AX89" s="68">
        <v>0.28737565470386917</v>
      </c>
      <c r="AY89" s="68">
        <v>0.23798725079615318</v>
      </c>
      <c r="AZ89" s="68">
        <v>0</v>
      </c>
      <c r="BA89" s="68">
        <v>5.470150937845597E-2</v>
      </c>
      <c r="BB89" s="68">
        <v>1.8542720277525548</v>
      </c>
      <c r="BC89" s="68">
        <v>3.6069101917178319</v>
      </c>
      <c r="BD89" s="68">
        <v>0.53309575991235914</v>
      </c>
      <c r="BE89" s="68">
        <v>3.0813764574292475</v>
      </c>
      <c r="BF89" s="68">
        <v>0.82329589547052695</v>
      </c>
      <c r="BG89" s="68">
        <v>0</v>
      </c>
      <c r="BH89" s="68">
        <v>8.9465840315533646E-3</v>
      </c>
      <c r="BI89" s="68">
        <v>101.8147990757266</v>
      </c>
      <c r="BJ89" s="68">
        <v>0</v>
      </c>
      <c r="BK89" s="68">
        <v>0.85739542926215329</v>
      </c>
      <c r="BL89" s="68">
        <v>32.807589206146005</v>
      </c>
      <c r="BM89" s="68">
        <v>3.47578051633944</v>
      </c>
      <c r="BN89" s="68">
        <v>0</v>
      </c>
      <c r="BO89" s="68">
        <v>0</v>
      </c>
    </row>
    <row r="90" spans="1:67">
      <c r="A90">
        <v>2000</v>
      </c>
      <c r="B90" s="62" t="s">
        <v>627</v>
      </c>
      <c r="C90" s="67" t="s">
        <v>692</v>
      </c>
      <c r="D90" s="62" t="s">
        <v>726</v>
      </c>
      <c r="E90" s="68">
        <v>1.672684291488101</v>
      </c>
      <c r="F90" s="68">
        <v>7.6272911538412327E-2</v>
      </c>
      <c r="G90" s="68">
        <v>0.10580358751025835</v>
      </c>
      <c r="H90" s="68">
        <v>1.1215415941072346</v>
      </c>
      <c r="I90" s="68">
        <v>7.7267030814773419</v>
      </c>
      <c r="J90" s="68">
        <v>7.3912041252615781</v>
      </c>
      <c r="K90" s="68">
        <v>0.40185675060526965</v>
      </c>
      <c r="L90" s="68">
        <v>0.83390692515257347</v>
      </c>
      <c r="M90" s="68">
        <v>0.21536873762913741</v>
      </c>
      <c r="N90" s="68">
        <v>1.1419659046399706</v>
      </c>
      <c r="O90" s="68">
        <v>2.7275152157080385</v>
      </c>
      <c r="P90" s="68">
        <v>1.2641256555058684</v>
      </c>
      <c r="Q90" s="68">
        <v>1.4985399949504832</v>
      </c>
      <c r="R90" s="68">
        <v>0.59650901123072886</v>
      </c>
      <c r="S90" s="68">
        <v>1.302138786709139</v>
      </c>
      <c r="T90" s="68">
        <v>1.4220575139698817</v>
      </c>
      <c r="U90" s="68">
        <v>9.26877477512169</v>
      </c>
      <c r="V90" s="68">
        <v>2.4188017731120208</v>
      </c>
      <c r="W90" s="68">
        <v>0.88532991169720665</v>
      </c>
      <c r="X90" s="68">
        <v>8.4163036292481568</v>
      </c>
      <c r="Y90" s="68">
        <v>0.37057473547071262</v>
      </c>
      <c r="Z90" s="68">
        <v>1.6678671316973936</v>
      </c>
      <c r="AA90" s="68">
        <v>9.510399501145117E-2</v>
      </c>
      <c r="AB90" s="68">
        <v>0.59033443207595326</v>
      </c>
      <c r="AC90" s="68">
        <v>7.6779218814986047E-2</v>
      </c>
      <c r="AD90" s="68">
        <v>1.5220332748010879E-2</v>
      </c>
      <c r="AE90" s="68">
        <v>4.5439225652195541</v>
      </c>
      <c r="AF90" s="68">
        <v>0.48842703274758992</v>
      </c>
      <c r="AG90" s="68">
        <v>2.3567409418453225</v>
      </c>
      <c r="AH90" s="68">
        <v>1.9414053204316251</v>
      </c>
      <c r="AI90" s="68">
        <v>3.6237229890736189</v>
      </c>
      <c r="AJ90" s="68">
        <v>0.30024072537650015</v>
      </c>
      <c r="AK90" s="68">
        <v>1.1904445738800737</v>
      </c>
      <c r="AL90" s="68">
        <v>0.30385936846347472</v>
      </c>
      <c r="AM90" s="68">
        <v>3.9859303970012548E-2</v>
      </c>
      <c r="AN90" s="68">
        <v>1.0583444878799444</v>
      </c>
      <c r="AO90" s="68">
        <v>0.17463275074814177</v>
      </c>
      <c r="AP90" s="68">
        <v>0.19140041725301019</v>
      </c>
      <c r="AQ90" s="68">
        <v>0.92903877078586239</v>
      </c>
      <c r="AR90" s="68">
        <v>2.2899086160370102E-2</v>
      </c>
      <c r="AS90" s="68">
        <v>0.79503607885345184</v>
      </c>
      <c r="AT90" s="68">
        <v>0.12961310902361653</v>
      </c>
      <c r="AU90" s="68">
        <v>6.6045248876312829E-2</v>
      </c>
      <c r="AV90" s="68">
        <v>0</v>
      </c>
      <c r="AW90" s="68">
        <v>0.32179247961436169</v>
      </c>
      <c r="AX90" s="68">
        <v>0.10409631777870329</v>
      </c>
      <c r="AY90" s="68">
        <v>0.18204397203949479</v>
      </c>
      <c r="AZ90" s="68">
        <v>0</v>
      </c>
      <c r="BA90" s="68">
        <v>2.8816858608585585E-2</v>
      </c>
      <c r="BB90" s="68">
        <v>2.0049096795593249</v>
      </c>
      <c r="BC90" s="68">
        <v>1.9256773148955117</v>
      </c>
      <c r="BD90" s="68">
        <v>0.2931085729544286</v>
      </c>
      <c r="BE90" s="68">
        <v>1.2195490832460347</v>
      </c>
      <c r="BF90" s="68">
        <v>0.3988813292398708</v>
      </c>
      <c r="BG90" s="68">
        <v>0</v>
      </c>
      <c r="BH90" s="68">
        <v>4.4671966605196586E-3</v>
      </c>
      <c r="BI90" s="68">
        <v>28.48448836948419</v>
      </c>
      <c r="BJ90" s="68">
        <v>0</v>
      </c>
      <c r="BK90" s="68">
        <v>4.9885880725853102</v>
      </c>
      <c r="BL90" s="68">
        <v>10.07904735560059</v>
      </c>
      <c r="BM90" s="68">
        <v>1.9576234268960429</v>
      </c>
      <c r="BN90" s="68">
        <v>0</v>
      </c>
      <c r="BO90" s="68">
        <v>0</v>
      </c>
    </row>
    <row r="91" spans="1:67">
      <c r="A91">
        <v>2000</v>
      </c>
      <c r="B91" s="62" t="s">
        <v>628</v>
      </c>
      <c r="C91" s="67" t="s">
        <v>693</v>
      </c>
      <c r="D91" s="62" t="s">
        <v>726</v>
      </c>
      <c r="E91" s="68">
        <v>4.4170380220861408E-2</v>
      </c>
      <c r="F91" s="68">
        <v>1.4556127119283897E-3</v>
      </c>
      <c r="G91" s="68">
        <v>7.8265968428963047E-3</v>
      </c>
      <c r="H91" s="68">
        <v>6.3611772074611078E-2</v>
      </c>
      <c r="I91" s="68">
        <v>0.18942925043908804</v>
      </c>
      <c r="J91" s="68">
        <v>0.15221843339218766</v>
      </c>
      <c r="K91" s="68">
        <v>6.6687156854910827E-3</v>
      </c>
      <c r="L91" s="68">
        <v>4.4070430908890415E-2</v>
      </c>
      <c r="M91" s="68">
        <v>1.4265206913827901E-2</v>
      </c>
      <c r="N91" s="68">
        <v>1.6239631774756472E-2</v>
      </c>
      <c r="O91" s="68">
        <v>8.6682154924086957E-2</v>
      </c>
      <c r="P91" s="68">
        <v>3.7221485612424082E-2</v>
      </c>
      <c r="Q91" s="68">
        <v>5.9500667113894026E-2</v>
      </c>
      <c r="R91" s="68">
        <v>2.7717581409330713E-2</v>
      </c>
      <c r="S91" s="68">
        <v>6.5503639426113452E-2</v>
      </c>
      <c r="T91" s="68">
        <v>6.7613764977237784E-2</v>
      </c>
      <c r="U91" s="68">
        <v>0.57728953315555143</v>
      </c>
      <c r="V91" s="68">
        <v>0.12080399127242064</v>
      </c>
      <c r="W91" s="68">
        <v>4.8172003609816563E-2</v>
      </c>
      <c r="X91" s="68">
        <v>0.34909366268538428</v>
      </c>
      <c r="Y91" s="68">
        <v>2.0100774927127762E-2</v>
      </c>
      <c r="Z91" s="68">
        <v>7.1856186772031511E-2</v>
      </c>
      <c r="AA91" s="68">
        <v>8.1469435207423575E-3</v>
      </c>
      <c r="AB91" s="68">
        <v>2.5079796686422559E-2</v>
      </c>
      <c r="AC91" s="68">
        <v>2.7793441229568136E-3</v>
      </c>
      <c r="AD91" s="68">
        <v>1.4999197479194548E-3</v>
      </c>
      <c r="AE91" s="68">
        <v>0.1980569888148016</v>
      </c>
      <c r="AF91" s="68">
        <v>4.9005147815686143E-2</v>
      </c>
      <c r="AG91" s="68">
        <v>0.2364579153497029</v>
      </c>
      <c r="AH91" s="68">
        <v>0.19478621447340649</v>
      </c>
      <c r="AI91" s="68">
        <v>0.2804589568059857</v>
      </c>
      <c r="AJ91" s="68">
        <v>3.1067992716238464E-2</v>
      </c>
      <c r="AK91" s="68">
        <v>0.10361632129021618</v>
      </c>
      <c r="AL91" s="68">
        <v>2.8452339339238471E-2</v>
      </c>
      <c r="AM91" s="68">
        <v>3.1322290805608495E-3</v>
      </c>
      <c r="AN91" s="68">
        <v>5.6223888301565411E-2</v>
      </c>
      <c r="AO91" s="68">
        <v>1.2800583872540272E-2</v>
      </c>
      <c r="AP91" s="68">
        <v>1.2975158097568981E-2</v>
      </c>
      <c r="AQ91" s="68">
        <v>7.1797830892058517E-2</v>
      </c>
      <c r="AR91" s="68">
        <v>2.4860420312575E-3</v>
      </c>
      <c r="AS91" s="68">
        <v>5.7699914953075165E-2</v>
      </c>
      <c r="AT91" s="68">
        <v>1.0526767097352447E-2</v>
      </c>
      <c r="AU91" s="68">
        <v>4.1367687692292522E-3</v>
      </c>
      <c r="AV91" s="68">
        <v>0</v>
      </c>
      <c r="AW91" s="68">
        <v>4.2869884614574603E-2</v>
      </c>
      <c r="AX91" s="68">
        <v>9.9790925203956885E-3</v>
      </c>
      <c r="AY91" s="68">
        <v>1.14930145945154E-2</v>
      </c>
      <c r="AZ91" s="68">
        <v>0</v>
      </c>
      <c r="BA91" s="68">
        <v>2.0985732671931099E-3</v>
      </c>
      <c r="BB91" s="68">
        <v>0.18252119050416948</v>
      </c>
      <c r="BC91" s="68">
        <v>0.10027700258253545</v>
      </c>
      <c r="BD91" s="68">
        <v>3.2310965254112638E-2</v>
      </c>
      <c r="BE91" s="68">
        <v>4.0430850640010847E-2</v>
      </c>
      <c r="BF91" s="68">
        <v>5.3318835683234048E-2</v>
      </c>
      <c r="BG91" s="68">
        <v>0</v>
      </c>
      <c r="BH91" s="68">
        <v>2.6761204728061695E-4</v>
      </c>
      <c r="BI91" s="68">
        <v>1.8268310870232178</v>
      </c>
      <c r="BJ91" s="68">
        <v>0</v>
      </c>
      <c r="BK91" s="68">
        <v>0.16725933169662552</v>
      </c>
      <c r="BL91" s="68">
        <v>0.77011172417282492</v>
      </c>
      <c r="BM91" s="68">
        <v>5.8253919295455224E-2</v>
      </c>
      <c r="BN91" s="68">
        <v>0</v>
      </c>
      <c r="BO91" s="68">
        <v>0</v>
      </c>
    </row>
    <row r="92" spans="1:67">
      <c r="A92">
        <v>2000</v>
      </c>
      <c r="B92" s="62" t="s">
        <v>629</v>
      </c>
      <c r="C92" s="67" t="s">
        <v>694</v>
      </c>
      <c r="D92" s="62" t="s">
        <v>726</v>
      </c>
      <c r="E92" s="68">
        <v>16.53972545087964</v>
      </c>
      <c r="F92" s="68">
        <v>4.2774288628608881E-2</v>
      </c>
      <c r="G92" s="68">
        <v>0.20990038234247316</v>
      </c>
      <c r="H92" s="68">
        <v>9.0483198640908693</v>
      </c>
      <c r="I92" s="68">
        <v>36.414940497420325</v>
      </c>
      <c r="J92" s="68">
        <v>57.920088733346063</v>
      </c>
      <c r="K92" s="68">
        <v>4.6822529574832554</v>
      </c>
      <c r="L92" s="68">
        <v>7.3504693615829506</v>
      </c>
      <c r="M92" s="68">
        <v>3.5797681657586296</v>
      </c>
      <c r="N92" s="68">
        <v>3.7408846040383619</v>
      </c>
      <c r="O92" s="68">
        <v>21.815088761154357</v>
      </c>
      <c r="P92" s="68">
        <v>5.0733411500349401</v>
      </c>
      <c r="Q92" s="68">
        <v>20.541327094357118</v>
      </c>
      <c r="R92" s="68">
        <v>15.480511602518369</v>
      </c>
      <c r="S92" s="68">
        <v>36.988605559543217</v>
      </c>
      <c r="T92" s="68">
        <v>41.425940221933402</v>
      </c>
      <c r="U92" s="68">
        <v>427.50712058361773</v>
      </c>
      <c r="V92" s="68">
        <v>155.15702124836676</v>
      </c>
      <c r="W92" s="68">
        <v>46.376909615483804</v>
      </c>
      <c r="X92" s="68">
        <v>200.45858770180402</v>
      </c>
      <c r="Y92" s="68">
        <v>9.831735769678362</v>
      </c>
      <c r="Z92" s="68">
        <v>58.185204037664953</v>
      </c>
      <c r="AA92" s="68">
        <v>0.70727803036841885</v>
      </c>
      <c r="AB92" s="68">
        <v>21.046961528700976</v>
      </c>
      <c r="AC92" s="68">
        <v>0.25501516260889534</v>
      </c>
      <c r="AD92" s="68">
        <v>5.0613344137554556E-2</v>
      </c>
      <c r="AE92" s="68">
        <v>13.182321446378051</v>
      </c>
      <c r="AF92" s="68">
        <v>5.6061149737298193</v>
      </c>
      <c r="AG92" s="68">
        <v>27.05042806902895</v>
      </c>
      <c r="AH92" s="68">
        <v>22.283248216497885</v>
      </c>
      <c r="AI92" s="68">
        <v>22.27425709976141</v>
      </c>
      <c r="AJ92" s="68">
        <v>9.9223697637533914E-2</v>
      </c>
      <c r="AK92" s="68">
        <v>6.3072332245650209</v>
      </c>
      <c r="AL92" s="68">
        <v>11.770188987348488</v>
      </c>
      <c r="AM92" s="68">
        <v>1.2289989073989807</v>
      </c>
      <c r="AN92" s="68">
        <v>2.0173024901269119</v>
      </c>
      <c r="AO92" s="68">
        <v>4.8136013602748182</v>
      </c>
      <c r="AP92" s="68">
        <v>11.618820814798433</v>
      </c>
      <c r="AQ92" s="68">
        <v>19.544115392030321</v>
      </c>
      <c r="AR92" s="68">
        <v>0.5084411182462133</v>
      </c>
      <c r="AS92" s="68">
        <v>190.73854146222359</v>
      </c>
      <c r="AT92" s="68">
        <v>0.41157918954251538</v>
      </c>
      <c r="AU92" s="68">
        <v>3.9260119260725621</v>
      </c>
      <c r="AV92" s="68">
        <v>0</v>
      </c>
      <c r="AW92" s="68">
        <v>94.796380911558714</v>
      </c>
      <c r="AX92" s="68">
        <v>8.7964924155085E-2</v>
      </c>
      <c r="AY92" s="68">
        <v>1.8182722506752034</v>
      </c>
      <c r="AZ92" s="68">
        <v>0</v>
      </c>
      <c r="BA92" s="68">
        <v>0.39438577432484645</v>
      </c>
      <c r="BB92" s="68">
        <v>58.479717110499806</v>
      </c>
      <c r="BC92" s="68">
        <v>146.79351513024318</v>
      </c>
      <c r="BD92" s="68">
        <v>22.749652228952787</v>
      </c>
      <c r="BE92" s="68">
        <v>15.109740884284106</v>
      </c>
      <c r="BF92" s="68">
        <v>14.869587889400991</v>
      </c>
      <c r="BG92" s="68">
        <v>0</v>
      </c>
      <c r="BH92" s="68">
        <v>2.2395446294865922</v>
      </c>
      <c r="BI92" s="68">
        <v>1212.6616607694664</v>
      </c>
      <c r="BJ92" s="68">
        <v>0</v>
      </c>
      <c r="BK92" s="68">
        <v>0.3468288470152262</v>
      </c>
      <c r="BL92" s="68">
        <v>0.38112459835370371</v>
      </c>
      <c r="BM92" s="68">
        <v>1.4669371599696824E-2</v>
      </c>
      <c r="BN92" s="68">
        <v>0</v>
      </c>
      <c r="BO92" s="68">
        <v>0</v>
      </c>
    </row>
    <row r="93" spans="1:67">
      <c r="A93">
        <v>2000</v>
      </c>
      <c r="B93" s="62" t="s">
        <v>630</v>
      </c>
      <c r="C93" s="67" t="s">
        <v>695</v>
      </c>
      <c r="D93" s="62" t="s">
        <v>726</v>
      </c>
      <c r="E93" s="68">
        <v>0.87513173818248213</v>
      </c>
      <c r="F93" s="68">
        <v>1.7313455069647106E-2</v>
      </c>
      <c r="G93" s="68">
        <v>1.8029508452233931</v>
      </c>
      <c r="H93" s="68">
        <v>1.2554404399254016</v>
      </c>
      <c r="I93" s="68">
        <v>6.2560990889238424</v>
      </c>
      <c r="J93" s="68">
        <v>6.2092026414787016</v>
      </c>
      <c r="K93" s="68">
        <v>0.3971807977570152</v>
      </c>
      <c r="L93" s="68">
        <v>1.434490724247923</v>
      </c>
      <c r="M93" s="68">
        <v>0.34529155538260103</v>
      </c>
      <c r="N93" s="68">
        <v>1.1968093238050679</v>
      </c>
      <c r="O93" s="68">
        <v>4.4645872903284172</v>
      </c>
      <c r="P93" s="68">
        <v>1.3471885835094686</v>
      </c>
      <c r="Q93" s="68">
        <v>3.4466818808452717</v>
      </c>
      <c r="R93" s="68">
        <v>1.2462489480587851</v>
      </c>
      <c r="S93" s="68">
        <v>4.9293164446006816</v>
      </c>
      <c r="T93" s="68">
        <v>1.9910953135418139</v>
      </c>
      <c r="U93" s="68">
        <v>3.2392643820284652</v>
      </c>
      <c r="V93" s="68">
        <v>1.5520616980824204</v>
      </c>
      <c r="W93" s="68">
        <v>1.2002637521106725</v>
      </c>
      <c r="X93" s="68">
        <v>10.270976821268187</v>
      </c>
      <c r="Y93" s="68">
        <v>0.93554832489458883</v>
      </c>
      <c r="Z93" s="68">
        <v>2.6249340385112427</v>
      </c>
      <c r="AA93" s="68">
        <v>9.5254323864474535E-2</v>
      </c>
      <c r="AB93" s="68">
        <v>1.3341306622928155</v>
      </c>
      <c r="AC93" s="68">
        <v>7.4622303927050757E-2</v>
      </c>
      <c r="AD93" s="68">
        <v>0.19217073869569853</v>
      </c>
      <c r="AE93" s="68">
        <v>5.1298371086875232</v>
      </c>
      <c r="AF93" s="68">
        <v>4.4052254331773772</v>
      </c>
      <c r="AG93" s="68">
        <v>21.255937154811519</v>
      </c>
      <c r="AH93" s="68">
        <v>17.509938293219491</v>
      </c>
      <c r="AI93" s="68">
        <v>60.375684914849593</v>
      </c>
      <c r="AJ93" s="68">
        <v>7.1442349070201292</v>
      </c>
      <c r="AK93" s="68">
        <v>27.925238599054591</v>
      </c>
      <c r="AL93" s="68">
        <v>2.8193476340215824</v>
      </c>
      <c r="AM93" s="68">
        <v>8.6337340934062354E-2</v>
      </c>
      <c r="AN93" s="68">
        <v>0.5449098707297515</v>
      </c>
      <c r="AO93" s="68">
        <v>0.29208893155253784</v>
      </c>
      <c r="AP93" s="68">
        <v>9.6562211283374597E-2</v>
      </c>
      <c r="AQ93" s="68">
        <v>0.53711708408680092</v>
      </c>
      <c r="AR93" s="68">
        <v>0.30088026670088064</v>
      </c>
      <c r="AS93" s="68">
        <v>0.36460340666916313</v>
      </c>
      <c r="AT93" s="68">
        <v>0.10934637689479496</v>
      </c>
      <c r="AU93" s="68">
        <v>2.2587453850086588E-2</v>
      </c>
      <c r="AV93" s="68">
        <v>0</v>
      </c>
      <c r="AW93" s="68">
        <v>0.22045787362857322</v>
      </c>
      <c r="AX93" s="68">
        <v>0.23169544707430412</v>
      </c>
      <c r="AY93" s="68">
        <v>0.1100429212233867</v>
      </c>
      <c r="AZ93" s="68">
        <v>0</v>
      </c>
      <c r="BA93" s="68">
        <v>7.2453248529009501E-2</v>
      </c>
      <c r="BB93" s="68">
        <v>3.4598161136837446</v>
      </c>
      <c r="BC93" s="68">
        <v>9.0841101826752393</v>
      </c>
      <c r="BD93" s="68">
        <v>0.20864982083297781</v>
      </c>
      <c r="BE93" s="68">
        <v>0.68931425794888868</v>
      </c>
      <c r="BF93" s="68">
        <v>0.37055651281293006</v>
      </c>
      <c r="BG93" s="68">
        <v>0</v>
      </c>
      <c r="BH93" s="68">
        <v>3.2881485369370923E-3</v>
      </c>
      <c r="BI93" s="68">
        <v>138.87548276683214</v>
      </c>
      <c r="BJ93" s="68">
        <v>0</v>
      </c>
      <c r="BK93" s="68">
        <v>0.56756923114823032</v>
      </c>
      <c r="BL93" s="68">
        <v>2.173969883688244</v>
      </c>
      <c r="BM93" s="68">
        <v>0.184754137955292</v>
      </c>
      <c r="BN93" s="68">
        <v>0</v>
      </c>
      <c r="BO93" s="68">
        <v>0</v>
      </c>
    </row>
    <row r="94" spans="1:67">
      <c r="A94">
        <v>2000</v>
      </c>
      <c r="B94" s="62" t="s">
        <v>631</v>
      </c>
      <c r="C94" s="67" t="s">
        <v>696</v>
      </c>
      <c r="D94" s="62" t="s">
        <v>726</v>
      </c>
      <c r="E94" s="68">
        <v>3.2227952527992106E-2</v>
      </c>
      <c r="F94" s="68">
        <v>1.9672553291228316E-3</v>
      </c>
      <c r="G94" s="68">
        <v>3.6801961536871368E-2</v>
      </c>
      <c r="H94" s="68">
        <v>0.11888170624900314</v>
      </c>
      <c r="I94" s="68">
        <v>0.21696209445456827</v>
      </c>
      <c r="J94" s="68">
        <v>0.20315319407517968</v>
      </c>
      <c r="K94" s="68">
        <v>1.3850326138559499E-2</v>
      </c>
      <c r="L94" s="68">
        <v>4.5526274113597699E-2</v>
      </c>
      <c r="M94" s="68">
        <v>1.5340275561383511E-2</v>
      </c>
      <c r="N94" s="68">
        <v>2.8637920105926189E-2</v>
      </c>
      <c r="O94" s="68">
        <v>0.11938290882515712</v>
      </c>
      <c r="P94" s="68">
        <v>6.017486792478615E-2</v>
      </c>
      <c r="Q94" s="68">
        <v>9.4103081659080781E-2</v>
      </c>
      <c r="R94" s="68">
        <v>4.6669801702685414E-2</v>
      </c>
      <c r="S94" s="68">
        <v>0.13101306610619043</v>
      </c>
      <c r="T94" s="68">
        <v>7.601235992299904E-2</v>
      </c>
      <c r="U94" s="68">
        <v>0.38564406540994267</v>
      </c>
      <c r="V94" s="68">
        <v>0.14868023216323259</v>
      </c>
      <c r="W94" s="68">
        <v>6.540354775788676E-2</v>
      </c>
      <c r="X94" s="68">
        <v>0.36651024977455576</v>
      </c>
      <c r="Y94" s="68">
        <v>2.3580108686859565E-2</v>
      </c>
      <c r="Z94" s="68">
        <v>0.11008677457427529</v>
      </c>
      <c r="AA94" s="68">
        <v>4.710097217240629E-3</v>
      </c>
      <c r="AB94" s="68">
        <v>5.3148527735900758E-2</v>
      </c>
      <c r="AC94" s="68">
        <v>3.3832345770283046E-3</v>
      </c>
      <c r="AD94" s="68">
        <v>4.146676687148753E-3</v>
      </c>
      <c r="AE94" s="68">
        <v>0.23539037802481722</v>
      </c>
      <c r="AF94" s="68">
        <v>0.11276060142075578</v>
      </c>
      <c r="AG94" s="68">
        <v>0.54408845069576384</v>
      </c>
      <c r="AH94" s="68">
        <v>0.44820208185322119</v>
      </c>
      <c r="AI94" s="68">
        <v>1.3001228124911901</v>
      </c>
      <c r="AJ94" s="68">
        <v>0.14753553163066768</v>
      </c>
      <c r="AK94" s="68">
        <v>0.5780934198093971</v>
      </c>
      <c r="AL94" s="68">
        <v>7.7008549712042476E-2</v>
      </c>
      <c r="AM94" s="68">
        <v>5.2163204604554368E-3</v>
      </c>
      <c r="AN94" s="68">
        <v>3.8082324797672998E-2</v>
      </c>
      <c r="AO94" s="68">
        <v>2.7932433526965866E-2</v>
      </c>
      <c r="AP94" s="68">
        <v>2.2545854965924567E-2</v>
      </c>
      <c r="AQ94" s="68">
        <v>5.915233296309054E-2</v>
      </c>
      <c r="AR94" s="68">
        <v>1.113424226917264E-2</v>
      </c>
      <c r="AS94" s="68">
        <v>0.21745762789965459</v>
      </c>
      <c r="AT94" s="68">
        <v>2.1506053846681042E-2</v>
      </c>
      <c r="AU94" s="68">
        <v>9.7664103661993136E-3</v>
      </c>
      <c r="AV94" s="68">
        <v>0</v>
      </c>
      <c r="AW94" s="68">
        <v>0.10895196109069274</v>
      </c>
      <c r="AX94" s="68">
        <v>1.7676925614253724E-2</v>
      </c>
      <c r="AY94" s="68">
        <v>3.567943695168585E-2</v>
      </c>
      <c r="AZ94" s="68">
        <v>0</v>
      </c>
      <c r="BA94" s="68">
        <v>4.2143043668784116E-3</v>
      </c>
      <c r="BB94" s="68">
        <v>0.29340835148099181</v>
      </c>
      <c r="BC94" s="68">
        <v>0.34085189784188602</v>
      </c>
      <c r="BD94" s="68">
        <v>5.8014276836757819E-2</v>
      </c>
      <c r="BE94" s="68">
        <v>6.0756598191640337E-2</v>
      </c>
      <c r="BF94" s="68">
        <v>4.1362956557192937E-2</v>
      </c>
      <c r="BG94" s="68">
        <v>0</v>
      </c>
      <c r="BH94" s="68">
        <v>1.6548498016664027E-3</v>
      </c>
      <c r="BI94" s="68">
        <v>3.7167423424580366</v>
      </c>
      <c r="BJ94" s="68">
        <v>0</v>
      </c>
      <c r="BK94" s="68">
        <v>0.49393460876606821</v>
      </c>
      <c r="BL94" s="68">
        <v>0.10668591624911263</v>
      </c>
      <c r="BM94" s="68">
        <v>4.4572774889004062E-3</v>
      </c>
      <c r="BN94" s="68">
        <v>0</v>
      </c>
      <c r="BO94" s="68">
        <v>0</v>
      </c>
    </row>
    <row r="95" spans="1:67">
      <c r="A95">
        <v>2000</v>
      </c>
      <c r="B95" s="62" t="s">
        <v>632</v>
      </c>
      <c r="C95" s="67" t="s">
        <v>697</v>
      </c>
      <c r="D95" s="62" t="s">
        <v>726</v>
      </c>
      <c r="E95" s="68">
        <v>4.7085150048732807</v>
      </c>
      <c r="F95" s="68">
        <v>1.766681349306163E-2</v>
      </c>
      <c r="G95" s="68">
        <v>0.46028937746108833</v>
      </c>
      <c r="H95" s="68">
        <v>1.0973249413710358</v>
      </c>
      <c r="I95" s="68">
        <v>18.208226111103667</v>
      </c>
      <c r="J95" s="68">
        <v>1.0634974925833751</v>
      </c>
      <c r="K95" s="68">
        <v>2.4395242541634103E-2</v>
      </c>
      <c r="L95" s="68">
        <v>0.34504134669108377</v>
      </c>
      <c r="M95" s="68">
        <v>0.16278395119026998</v>
      </c>
      <c r="N95" s="68">
        <v>0.11394595039437179</v>
      </c>
      <c r="O95" s="68">
        <v>1.1423441215551391</v>
      </c>
      <c r="P95" s="68">
        <v>0.87911000550739449</v>
      </c>
      <c r="Q95" s="68">
        <v>0.28713505768267056</v>
      </c>
      <c r="R95" s="68">
        <v>0.32717740003298668</v>
      </c>
      <c r="S95" s="68">
        <v>0.38302251424375566</v>
      </c>
      <c r="T95" s="68">
        <v>0.26341997534942413</v>
      </c>
      <c r="U95" s="68">
        <v>1.1321557076168001</v>
      </c>
      <c r="V95" s="68">
        <v>0.63454359030828578</v>
      </c>
      <c r="W95" s="68">
        <v>0.1640925229172025</v>
      </c>
      <c r="X95" s="68">
        <v>1.7155641129997767</v>
      </c>
      <c r="Y95" s="68">
        <v>3.0416472852347845E-2</v>
      </c>
      <c r="Z95" s="68">
        <v>0.32973478220730035</v>
      </c>
      <c r="AA95" s="68">
        <v>0.1511515104610533</v>
      </c>
      <c r="AB95" s="68">
        <v>0.30402836035444958</v>
      </c>
      <c r="AC95" s="68">
        <v>0.10340147616200847</v>
      </c>
      <c r="AD95" s="68">
        <v>2.2261541965460995E-2</v>
      </c>
      <c r="AE95" s="68">
        <v>4.358726421165005</v>
      </c>
      <c r="AF95" s="68">
        <v>0.61451662995640177</v>
      </c>
      <c r="AG95" s="68">
        <v>2.9651437721885787</v>
      </c>
      <c r="AH95" s="68">
        <v>2.4425877845590591</v>
      </c>
      <c r="AI95" s="68">
        <v>3.9024197494394777</v>
      </c>
      <c r="AJ95" s="68">
        <v>0.57531585031781007</v>
      </c>
      <c r="AK95" s="68">
        <v>0.79799868232135118</v>
      </c>
      <c r="AL95" s="68">
        <v>0.23409978330145653</v>
      </c>
      <c r="AM95" s="68">
        <v>6.9228582556824902E-2</v>
      </c>
      <c r="AN95" s="68">
        <v>4.1894908804043212</v>
      </c>
      <c r="AO95" s="68">
        <v>0.305522677186503</v>
      </c>
      <c r="AP95" s="68">
        <v>0.25637156322106741</v>
      </c>
      <c r="AQ95" s="68">
        <v>1.0415874802638334</v>
      </c>
      <c r="AR95" s="68">
        <v>4.1809284863836241E-2</v>
      </c>
      <c r="AS95" s="68">
        <v>1.3009964479570069</v>
      </c>
      <c r="AT95" s="68">
        <v>0.13710577272049199</v>
      </c>
      <c r="AU95" s="68">
        <v>0.24242872971684504</v>
      </c>
      <c r="AV95" s="68">
        <v>0</v>
      </c>
      <c r="AW95" s="68">
        <v>0.34191681123686612</v>
      </c>
      <c r="AX95" s="68">
        <v>9.1048837768616359E-2</v>
      </c>
      <c r="AY95" s="68">
        <v>0.29000774861698941</v>
      </c>
      <c r="AZ95" s="68">
        <v>0</v>
      </c>
      <c r="BA95" s="68">
        <v>5.2883052420057163E-2</v>
      </c>
      <c r="BB95" s="68">
        <v>3.2686311505411627</v>
      </c>
      <c r="BC95" s="68">
        <v>12.720230579276411</v>
      </c>
      <c r="BD95" s="68">
        <v>1.6900588677429207</v>
      </c>
      <c r="BE95" s="68">
        <v>1.3269652220580945</v>
      </c>
      <c r="BF95" s="68">
        <v>0.9781900562384217</v>
      </c>
      <c r="BG95" s="68">
        <v>0</v>
      </c>
      <c r="BH95" s="68">
        <v>3.8090946782388599E-2</v>
      </c>
      <c r="BI95" s="68">
        <v>127.10342453945563</v>
      </c>
      <c r="BJ95" s="68">
        <v>0</v>
      </c>
      <c r="BK95" s="68">
        <v>9.4350917734767059E-2</v>
      </c>
      <c r="BL95" s="68">
        <v>0.15752837189633434</v>
      </c>
      <c r="BM95" s="68">
        <v>1.7960103880108286E-2</v>
      </c>
      <c r="BN95" s="68">
        <v>0</v>
      </c>
      <c r="BO95" s="68">
        <v>0</v>
      </c>
    </row>
    <row r="96" spans="1:67">
      <c r="A96">
        <v>2000</v>
      </c>
      <c r="B96" s="62" t="s">
        <v>633</v>
      </c>
      <c r="C96" s="67" t="s">
        <v>698</v>
      </c>
      <c r="D96" s="62" t="s">
        <v>726</v>
      </c>
      <c r="E96" s="68">
        <v>0.16216072050021599</v>
      </c>
      <c r="F96" s="68">
        <v>4.5098208352830155E-2</v>
      </c>
      <c r="G96" s="68">
        <v>1.7138491225710383E-3</v>
      </c>
      <c r="H96" s="68">
        <v>3.0336106669372951</v>
      </c>
      <c r="I96" s="68">
        <v>2.2146876725118823</v>
      </c>
      <c r="J96" s="68">
        <v>1.1045093941732196</v>
      </c>
      <c r="K96" s="68">
        <v>5.9453067691603877E-2</v>
      </c>
      <c r="L96" s="68">
        <v>0.47026218385118257</v>
      </c>
      <c r="M96" s="68">
        <v>0.53480330985663516</v>
      </c>
      <c r="N96" s="68">
        <v>5.4284451118812277E-2</v>
      </c>
      <c r="O96" s="68">
        <v>0.59692013193592741</v>
      </c>
      <c r="P96" s="68">
        <v>0.93582814125131675</v>
      </c>
      <c r="Q96" s="68">
        <v>0.38148370439840129</v>
      </c>
      <c r="R96" s="68">
        <v>0.33672547880959597</v>
      </c>
      <c r="S96" s="68">
        <v>0.28420293884980985</v>
      </c>
      <c r="T96" s="68">
        <v>0.31978285390670008</v>
      </c>
      <c r="U96" s="68">
        <v>2.607282942330909</v>
      </c>
      <c r="V96" s="68">
        <v>0.82418563371381526</v>
      </c>
      <c r="W96" s="68">
        <v>0.35448173119822479</v>
      </c>
      <c r="X96" s="68">
        <v>1.9251166097798362</v>
      </c>
      <c r="Y96" s="68">
        <v>8.0019077538308059E-2</v>
      </c>
      <c r="Z96" s="68">
        <v>0.7984249280192165</v>
      </c>
      <c r="AA96" s="68">
        <v>5.7706540871563003E-2</v>
      </c>
      <c r="AB96" s="68">
        <v>0.57259253438296387</v>
      </c>
      <c r="AC96" s="68">
        <v>4.8299245198847755E-2</v>
      </c>
      <c r="AD96" s="68">
        <v>2.4567617452017146E-3</v>
      </c>
      <c r="AE96" s="68">
        <v>5.3184379687996781</v>
      </c>
      <c r="AF96" s="68">
        <v>0.47858978162227472</v>
      </c>
      <c r="AG96" s="68">
        <v>2.3092746537114262</v>
      </c>
      <c r="AH96" s="68">
        <v>1.9023041024925638</v>
      </c>
      <c r="AI96" s="68">
        <v>2.153681986400295</v>
      </c>
      <c r="AJ96" s="68">
        <v>3.7798259453338631E-2</v>
      </c>
      <c r="AK96" s="68">
        <v>0.23973571703142366</v>
      </c>
      <c r="AL96" s="68">
        <v>0.39794235274769207</v>
      </c>
      <c r="AM96" s="68">
        <v>8.7442239455766319E-2</v>
      </c>
      <c r="AN96" s="68">
        <v>0.62680768643043605</v>
      </c>
      <c r="AO96" s="68">
        <v>0.63855430566916538</v>
      </c>
      <c r="AP96" s="68">
        <v>0.4008184036672181</v>
      </c>
      <c r="AQ96" s="68">
        <v>1.0753178546673055</v>
      </c>
      <c r="AR96" s="68">
        <v>0.20253934825975656</v>
      </c>
      <c r="AS96" s="68">
        <v>3.5733428425470448</v>
      </c>
      <c r="AT96" s="68">
        <v>0.66442260147865739</v>
      </c>
      <c r="AU96" s="68">
        <v>0.23703356566512035</v>
      </c>
      <c r="AV96" s="68">
        <v>0</v>
      </c>
      <c r="AW96" s="68">
        <v>1.4410978883533627</v>
      </c>
      <c r="AX96" s="68">
        <v>0.54499562917166422</v>
      </c>
      <c r="AY96" s="68">
        <v>1.3969289986670228</v>
      </c>
      <c r="AZ96" s="68">
        <v>0</v>
      </c>
      <c r="BA96" s="68">
        <v>9.9309173058983957E-2</v>
      </c>
      <c r="BB96" s="68">
        <v>7.5561967078539087</v>
      </c>
      <c r="BC96" s="68">
        <v>2.2494920446456419</v>
      </c>
      <c r="BD96" s="68">
        <v>1.5905131998582391</v>
      </c>
      <c r="BE96" s="68">
        <v>1.5171716807756175</v>
      </c>
      <c r="BF96" s="68">
        <v>0.77344155227075351</v>
      </c>
      <c r="BG96" s="68">
        <v>0</v>
      </c>
      <c r="BH96" s="68">
        <v>5.1224533907947272E-3</v>
      </c>
      <c r="BI96" s="68">
        <v>1.0260057762602397</v>
      </c>
      <c r="BJ96" s="68">
        <v>0</v>
      </c>
      <c r="BK96" s="68">
        <v>14.395323409777433</v>
      </c>
      <c r="BL96" s="68">
        <v>0.89579984218551167</v>
      </c>
      <c r="BM96" s="68">
        <v>5.973538421964994E-2</v>
      </c>
      <c r="BN96" s="68">
        <v>0</v>
      </c>
      <c r="BO96" s="68">
        <v>0</v>
      </c>
    </row>
    <row r="97" spans="1:67">
      <c r="A97">
        <v>2000</v>
      </c>
      <c r="B97" s="62" t="s">
        <v>634</v>
      </c>
      <c r="C97" s="67" t="s">
        <v>699</v>
      </c>
      <c r="D97" s="62" t="s">
        <v>726</v>
      </c>
      <c r="E97" s="68">
        <v>6.5563283365722883E-2</v>
      </c>
      <c r="F97" s="68">
        <v>1.0057699125580528E-2</v>
      </c>
      <c r="G97" s="68">
        <v>2.7444047262994336E-3</v>
      </c>
      <c r="H97" s="68">
        <v>0.50380885589196933</v>
      </c>
      <c r="I97" s="68">
        <v>0.50726531329920488</v>
      </c>
      <c r="J97" s="68">
        <v>0.42217110930966556</v>
      </c>
      <c r="K97" s="68">
        <v>1.2885689569537884E-2</v>
      </c>
      <c r="L97" s="68">
        <v>7.969293761590536E-2</v>
      </c>
      <c r="M97" s="68">
        <v>9.0535020521153822E-2</v>
      </c>
      <c r="N97" s="68">
        <v>1.6410570535778178E-2</v>
      </c>
      <c r="O97" s="68">
        <v>0.13444652697996962</v>
      </c>
      <c r="P97" s="68">
        <v>0.15876090456409489</v>
      </c>
      <c r="Q97" s="68">
        <v>0.1182206261790686</v>
      </c>
      <c r="R97" s="68">
        <v>6.536941070855512E-2</v>
      </c>
      <c r="S97" s="68">
        <v>7.8134994916203737E-2</v>
      </c>
      <c r="T97" s="68">
        <v>0.12834351475271213</v>
      </c>
      <c r="U97" s="68">
        <v>4.4795886798152251</v>
      </c>
      <c r="V97" s="68">
        <v>0.5375660286308116</v>
      </c>
      <c r="W97" s="68">
        <v>0.13528726649421041</v>
      </c>
      <c r="X97" s="68">
        <v>0.82745429927536784</v>
      </c>
      <c r="Y97" s="68">
        <v>3.0568598809588319E-2</v>
      </c>
      <c r="Z97" s="68">
        <v>0.3438522658622043</v>
      </c>
      <c r="AA97" s="68">
        <v>2.4790776496483018E-2</v>
      </c>
      <c r="AB97" s="68">
        <v>0.11238661918408011</v>
      </c>
      <c r="AC97" s="68">
        <v>9.3716259680452427E-3</v>
      </c>
      <c r="AD97" s="68">
        <v>1.4793465256937397E-3</v>
      </c>
      <c r="AE97" s="68">
        <v>1.0275636177767522</v>
      </c>
      <c r="AF97" s="68">
        <v>0.17740618798778759</v>
      </c>
      <c r="AG97" s="68">
        <v>0.85601410622043295</v>
      </c>
      <c r="AH97" s="68">
        <v>0.70515613443796166</v>
      </c>
      <c r="AI97" s="68">
        <v>0.37462755844609319</v>
      </c>
      <c r="AJ97" s="68">
        <v>1.0420408863661934E-2</v>
      </c>
      <c r="AK97" s="68">
        <v>4.7626749736872989E-2</v>
      </c>
      <c r="AL97" s="68">
        <v>6.8497925687887831E-2</v>
      </c>
      <c r="AM97" s="68">
        <v>1.6181495262829346E-2</v>
      </c>
      <c r="AN97" s="68">
        <v>1.7208029273921264</v>
      </c>
      <c r="AO97" s="68">
        <v>0.48268321572129164</v>
      </c>
      <c r="AP97" s="68">
        <v>52.177899347647212</v>
      </c>
      <c r="AQ97" s="68">
        <v>4.8739756178747653</v>
      </c>
      <c r="AR97" s="68">
        <v>3.1611927904134043E-2</v>
      </c>
      <c r="AS97" s="68">
        <v>3.0663012866592583</v>
      </c>
      <c r="AT97" s="68">
        <v>5.2970926323692593</v>
      </c>
      <c r="AU97" s="68">
        <v>3.9630972528979083E-2</v>
      </c>
      <c r="AV97" s="68">
        <v>0</v>
      </c>
      <c r="AW97" s="68">
        <v>4.491319759552086</v>
      </c>
      <c r="AX97" s="68">
        <v>0.10381521831419363</v>
      </c>
      <c r="AY97" s="68">
        <v>18.818588820691843</v>
      </c>
      <c r="AZ97" s="68">
        <v>0</v>
      </c>
      <c r="BA97" s="68">
        <v>1.194466058430693</v>
      </c>
      <c r="BB97" s="68">
        <v>1.845831488009829</v>
      </c>
      <c r="BC97" s="68">
        <v>69.664481474210604</v>
      </c>
      <c r="BD97" s="68">
        <v>4.3285318326257824</v>
      </c>
      <c r="BE97" s="68">
        <v>6.0714537659425893</v>
      </c>
      <c r="BF97" s="68">
        <v>0.14026392536543955</v>
      </c>
      <c r="BG97" s="68">
        <v>0</v>
      </c>
      <c r="BH97" s="68">
        <v>0.33700762707144249</v>
      </c>
      <c r="BI97" s="68">
        <v>362.39744305741937</v>
      </c>
      <c r="BJ97" s="68">
        <v>0</v>
      </c>
      <c r="BK97" s="68">
        <v>3.1069278784164553</v>
      </c>
      <c r="BL97" s="68">
        <v>1.3643980364439785</v>
      </c>
      <c r="BM97" s="68">
        <v>0.11262532875115702</v>
      </c>
      <c r="BN97" s="68">
        <v>0</v>
      </c>
      <c r="BO97" s="68">
        <v>0</v>
      </c>
    </row>
    <row r="98" spans="1:67">
      <c r="A98">
        <v>2000</v>
      </c>
      <c r="B98" s="62" t="s">
        <v>635</v>
      </c>
      <c r="C98" s="67" t="s">
        <v>700</v>
      </c>
      <c r="D98" s="62" t="s">
        <v>726</v>
      </c>
      <c r="E98" s="68">
        <v>0.32513355651020193</v>
      </c>
      <c r="F98" s="68">
        <v>0.71268903456159993</v>
      </c>
      <c r="G98" s="68">
        <v>0.48126254004326735</v>
      </c>
      <c r="H98" s="68">
        <v>9.0642431478402479</v>
      </c>
      <c r="I98" s="68">
        <v>14.587517867261809</v>
      </c>
      <c r="J98" s="68">
        <v>4.534994267396887</v>
      </c>
      <c r="K98" s="68">
        <v>0.57427746879621588</v>
      </c>
      <c r="L98" s="68">
        <v>1.3653278042892003</v>
      </c>
      <c r="M98" s="68">
        <v>1.666426553584992</v>
      </c>
      <c r="N98" s="68">
        <v>1.4430111442137286</v>
      </c>
      <c r="O98" s="68">
        <v>4.8978401361039285</v>
      </c>
      <c r="P98" s="68">
        <v>2.3423174735070855</v>
      </c>
      <c r="Q98" s="68">
        <v>3.061458064703368</v>
      </c>
      <c r="R98" s="68">
        <v>4.1664538422671802</v>
      </c>
      <c r="S98" s="68">
        <v>0.84532712220134998</v>
      </c>
      <c r="T98" s="68">
        <v>2.7138263347516136</v>
      </c>
      <c r="U98" s="68">
        <v>5.5333659067799044</v>
      </c>
      <c r="V98" s="68">
        <v>2.098863264406166</v>
      </c>
      <c r="W98" s="68">
        <v>1.1021218082737407</v>
      </c>
      <c r="X98" s="68">
        <v>6.5950309864779282</v>
      </c>
      <c r="Y98" s="68">
        <v>0.19996779765820649</v>
      </c>
      <c r="Z98" s="68">
        <v>2.7839002978801362</v>
      </c>
      <c r="AA98" s="68">
        <v>2.0213432409200718</v>
      </c>
      <c r="AB98" s="68">
        <v>2.0639757694530507</v>
      </c>
      <c r="AC98" s="68">
        <v>0.86531805934368422</v>
      </c>
      <c r="AD98" s="68">
        <v>0.20223207821292322</v>
      </c>
      <c r="AE98" s="68">
        <v>58.509481571179734</v>
      </c>
      <c r="AF98" s="68">
        <v>5.6279758946426464</v>
      </c>
      <c r="AG98" s="68">
        <v>27.15590953744254</v>
      </c>
      <c r="AH98" s="68">
        <v>22.370141113548179</v>
      </c>
      <c r="AI98" s="68">
        <v>28.092651921967668</v>
      </c>
      <c r="AJ98" s="68">
        <v>0.79703263227926691</v>
      </c>
      <c r="AK98" s="68">
        <v>5.0019597375187281</v>
      </c>
      <c r="AL98" s="68">
        <v>3.041124442979843</v>
      </c>
      <c r="AM98" s="68">
        <v>1.2375608252247452</v>
      </c>
      <c r="AN98" s="68">
        <v>13.353641065833623</v>
      </c>
      <c r="AO98" s="68">
        <v>1.9166639050960854</v>
      </c>
      <c r="AP98" s="68">
        <v>12.167466560354935</v>
      </c>
      <c r="AQ98" s="68">
        <v>71.452164610428326</v>
      </c>
      <c r="AR98" s="68">
        <v>0.46259524976952315</v>
      </c>
      <c r="AS98" s="68">
        <v>29.643569385001257</v>
      </c>
      <c r="AT98" s="68">
        <v>133.39781236428632</v>
      </c>
      <c r="AU98" s="68">
        <v>8.5747443110047623</v>
      </c>
      <c r="AV98" s="68">
        <v>0</v>
      </c>
      <c r="AW98" s="68">
        <v>17.900865756147695</v>
      </c>
      <c r="AX98" s="68">
        <v>3.3780510497827398</v>
      </c>
      <c r="AY98" s="68">
        <v>5.2213588725827913</v>
      </c>
      <c r="AZ98" s="68">
        <v>0</v>
      </c>
      <c r="BA98" s="68">
        <v>1.2434840435496961</v>
      </c>
      <c r="BB98" s="68">
        <v>50.255909297392677</v>
      </c>
      <c r="BC98" s="68">
        <v>60.007885353407893</v>
      </c>
      <c r="BD98" s="68">
        <v>18.405552817169418</v>
      </c>
      <c r="BE98" s="68">
        <v>10.378469799178665</v>
      </c>
      <c r="BF98" s="68">
        <v>12.824352661797594</v>
      </c>
      <c r="BG98" s="68">
        <v>0</v>
      </c>
      <c r="BH98" s="68">
        <v>0.20646868089044859</v>
      </c>
      <c r="BI98" s="68">
        <v>407.98052150874707</v>
      </c>
      <c r="BJ98" s="68">
        <v>0</v>
      </c>
      <c r="BK98" s="68">
        <v>14.140957280041039</v>
      </c>
      <c r="BL98" s="68">
        <v>2.5323224845954244</v>
      </c>
      <c r="BM98" s="68">
        <v>0.16654283242135443</v>
      </c>
      <c r="BN98" s="68">
        <v>0</v>
      </c>
      <c r="BO98" s="68">
        <v>0</v>
      </c>
    </row>
    <row r="99" spans="1:67">
      <c r="A99">
        <v>2000</v>
      </c>
      <c r="B99" s="62" t="s">
        <v>636</v>
      </c>
      <c r="C99" s="67" t="s">
        <v>701</v>
      </c>
      <c r="D99" s="62" t="s">
        <v>726</v>
      </c>
      <c r="E99" s="68">
        <v>8.2217087412821854E-2</v>
      </c>
      <c r="F99" s="68">
        <v>2.4257504495520971E-2</v>
      </c>
      <c r="G99" s="68">
        <v>4.0820728344638816E-3</v>
      </c>
      <c r="H99" s="68">
        <v>1.1037833876610414</v>
      </c>
      <c r="I99" s="68">
        <v>1.0432869840618741</v>
      </c>
      <c r="J99" s="68">
        <v>0.42810008738819139</v>
      </c>
      <c r="K99" s="68">
        <v>2.8421292158211486E-2</v>
      </c>
      <c r="L99" s="68">
        <v>0.15433208551870375</v>
      </c>
      <c r="M99" s="68">
        <v>8.7876020922104114E-2</v>
      </c>
      <c r="N99" s="68">
        <v>3.2951476718455434E-2</v>
      </c>
      <c r="O99" s="68">
        <v>0.22844993068042757</v>
      </c>
      <c r="P99" s="68">
        <v>0.42542883506978202</v>
      </c>
      <c r="Q99" s="68">
        <v>0.19156569500292739</v>
      </c>
      <c r="R99" s="68">
        <v>0.15799406207067307</v>
      </c>
      <c r="S99" s="68">
        <v>0.11575182942330509</v>
      </c>
      <c r="T99" s="68">
        <v>0.1950994987916565</v>
      </c>
      <c r="U99" s="68">
        <v>6.0484534391572629</v>
      </c>
      <c r="V99" s="68">
        <v>0.81256365725764113</v>
      </c>
      <c r="W99" s="68">
        <v>0.23489479771568739</v>
      </c>
      <c r="X99" s="68">
        <v>1.2279463171122811</v>
      </c>
      <c r="Y99" s="68">
        <v>5.5260605035712854E-2</v>
      </c>
      <c r="Z99" s="68">
        <v>0.49874880809824973</v>
      </c>
      <c r="AA99" s="68">
        <v>4.8762446323763087E-2</v>
      </c>
      <c r="AB99" s="68">
        <v>0.17993149747569484</v>
      </c>
      <c r="AC99" s="68">
        <v>2.4929877653608434E-2</v>
      </c>
      <c r="AD99" s="68">
        <v>3.4134718969252324E-3</v>
      </c>
      <c r="AE99" s="68">
        <v>1.4842599375411694</v>
      </c>
      <c r="AF99" s="68">
        <v>0.28532642099929301</v>
      </c>
      <c r="AG99" s="68">
        <v>1.3767470351181492</v>
      </c>
      <c r="AH99" s="68">
        <v>1.1341187117602849</v>
      </c>
      <c r="AI99" s="68">
        <v>0.97480250570432347</v>
      </c>
      <c r="AJ99" s="68">
        <v>3.3731834614017756E-2</v>
      </c>
      <c r="AK99" s="68">
        <v>0.14842349931973892</v>
      </c>
      <c r="AL99" s="68">
        <v>0.15716824645399372</v>
      </c>
      <c r="AM99" s="68">
        <v>3.8696671289343801E-2</v>
      </c>
      <c r="AN99" s="68">
        <v>0.43176860703785036</v>
      </c>
      <c r="AO99" s="68">
        <v>0.25253754852116461</v>
      </c>
      <c r="AP99" s="68">
        <v>0.23677941409728831</v>
      </c>
      <c r="AQ99" s="68">
        <v>0.92034918239910735</v>
      </c>
      <c r="AR99" s="68">
        <v>5.3991983593309319E-2</v>
      </c>
      <c r="AS99" s="68">
        <v>1.2132106208916711</v>
      </c>
      <c r="AT99" s="68">
        <v>0.36079405051883151</v>
      </c>
      <c r="AU99" s="68">
        <v>0.10301281033531409</v>
      </c>
      <c r="AV99" s="68">
        <v>0</v>
      </c>
      <c r="AW99" s="68">
        <v>0.6001252389594397</v>
      </c>
      <c r="AX99" s="68">
        <v>0.17996472699307528</v>
      </c>
      <c r="AY99" s="68">
        <v>0.42097986611560267</v>
      </c>
      <c r="AZ99" s="68">
        <v>0</v>
      </c>
      <c r="BA99" s="68">
        <v>3.1553227544499379E-2</v>
      </c>
      <c r="BB99" s="68">
        <v>2.5462054133708145</v>
      </c>
      <c r="BC99" s="68">
        <v>0.93683299500135342</v>
      </c>
      <c r="BD99" s="68">
        <v>0.52230226269769486</v>
      </c>
      <c r="BE99" s="68">
        <v>0.52520086951397393</v>
      </c>
      <c r="BF99" s="68">
        <v>0.34295069570939679</v>
      </c>
      <c r="BG99" s="68">
        <v>0</v>
      </c>
      <c r="BH99" s="68">
        <v>2.4656263459691121E-3</v>
      </c>
      <c r="BI99" s="68">
        <v>4.2399385224586679</v>
      </c>
      <c r="BJ99" s="68">
        <v>0</v>
      </c>
      <c r="BK99" s="68">
        <v>6.9356369167166658</v>
      </c>
      <c r="BL99" s="68">
        <v>3.9157247019589034</v>
      </c>
      <c r="BM99" s="68">
        <v>0.28091821037009879</v>
      </c>
      <c r="BN99" s="68">
        <v>0</v>
      </c>
      <c r="BO99" s="68">
        <v>0</v>
      </c>
    </row>
    <row r="100" spans="1:67">
      <c r="A100">
        <v>2000</v>
      </c>
      <c r="B100" s="62" t="s">
        <v>637</v>
      </c>
      <c r="C100" s="67" t="s">
        <v>702</v>
      </c>
      <c r="D100" s="62" t="s">
        <v>726</v>
      </c>
      <c r="E100" s="68">
        <v>0.71857925090539743</v>
      </c>
      <c r="F100" s="68">
        <v>0.19038206759385284</v>
      </c>
      <c r="G100" s="68">
        <v>6.6053086060714972E-2</v>
      </c>
      <c r="H100" s="68">
        <v>1.5703254364464347</v>
      </c>
      <c r="I100" s="68">
        <v>1.3013072165708257</v>
      </c>
      <c r="J100" s="68">
        <v>0.61548608096948976</v>
      </c>
      <c r="K100" s="68">
        <v>8.4562609375271061E-2</v>
      </c>
      <c r="L100" s="68">
        <v>0.40655037487287943</v>
      </c>
      <c r="M100" s="68">
        <v>0.12234001866207878</v>
      </c>
      <c r="N100" s="68">
        <v>3.9193925429679088E-2</v>
      </c>
      <c r="O100" s="68">
        <v>0.67980137245045713</v>
      </c>
      <c r="P100" s="68">
        <v>0.272473178752273</v>
      </c>
      <c r="Q100" s="68">
        <v>0.5727898441148046</v>
      </c>
      <c r="R100" s="68">
        <v>0.58439672866482029</v>
      </c>
      <c r="S100" s="68">
        <v>0.23674107394411292</v>
      </c>
      <c r="T100" s="68">
        <v>0.4709049691871855</v>
      </c>
      <c r="U100" s="68">
        <v>1.9949252495656311</v>
      </c>
      <c r="V100" s="68">
        <v>0.71827952359721159</v>
      </c>
      <c r="W100" s="68">
        <v>0.23027046421827108</v>
      </c>
      <c r="X100" s="68">
        <v>6.4254622321448895</v>
      </c>
      <c r="Y100" s="68">
        <v>9.0574835554268651E-2</v>
      </c>
      <c r="Z100" s="68">
        <v>0.46622958606651732</v>
      </c>
      <c r="AA100" s="68">
        <v>0.11899396497488951</v>
      </c>
      <c r="AB100" s="68">
        <v>0.3006359015217418</v>
      </c>
      <c r="AC100" s="68">
        <v>6.024121773991313E-2</v>
      </c>
      <c r="AD100" s="68">
        <v>2.9406589887383264E-2</v>
      </c>
      <c r="AE100" s="68">
        <v>3.2427326460112904</v>
      </c>
      <c r="AF100" s="68">
        <v>0.78253457509469326</v>
      </c>
      <c r="AG100" s="68">
        <v>3.7758583793417375</v>
      </c>
      <c r="AH100" s="68">
        <v>3.1104273753999276</v>
      </c>
      <c r="AI100" s="68">
        <v>4.16281447285846</v>
      </c>
      <c r="AJ100" s="68">
        <v>0.71029735790111714</v>
      </c>
      <c r="AK100" s="68">
        <v>1.482083454864338</v>
      </c>
      <c r="AL100" s="68">
        <v>0.86651914076013448</v>
      </c>
      <c r="AM100" s="68">
        <v>0.30164771572968796</v>
      </c>
      <c r="AN100" s="68">
        <v>1.2162731456097244</v>
      </c>
      <c r="AO100" s="68">
        <v>0.22209072380262182</v>
      </c>
      <c r="AP100" s="68">
        <v>0.21116235216899576</v>
      </c>
      <c r="AQ100" s="68">
        <v>1.855989338804374</v>
      </c>
      <c r="AR100" s="68">
        <v>8.8136022617126081E-2</v>
      </c>
      <c r="AS100" s="68">
        <v>1.0001612959129933</v>
      </c>
      <c r="AT100" s="68">
        <v>2.0197060844693375</v>
      </c>
      <c r="AU100" s="68">
        <v>5.651619682505736E-2</v>
      </c>
      <c r="AV100" s="68">
        <v>0</v>
      </c>
      <c r="AW100" s="68">
        <v>0.90835771906943041</v>
      </c>
      <c r="AX100" s="68">
        <v>0.46467156132665366</v>
      </c>
      <c r="AY100" s="68">
        <v>0.31866454081072065</v>
      </c>
      <c r="AZ100" s="68">
        <v>0</v>
      </c>
      <c r="BA100" s="68">
        <v>5.5078921736405606E-2</v>
      </c>
      <c r="BB100" s="68">
        <v>5.1638375461860351</v>
      </c>
      <c r="BC100" s="68">
        <v>0.79127273465903447</v>
      </c>
      <c r="BD100" s="68">
        <v>0.88036098700309151</v>
      </c>
      <c r="BE100" s="68">
        <v>0.45122066111116493</v>
      </c>
      <c r="BF100" s="68">
        <v>1.5379101463523683</v>
      </c>
      <c r="BG100" s="68">
        <v>0</v>
      </c>
      <c r="BH100" s="68">
        <v>2.5799468378538823E-3</v>
      </c>
      <c r="BI100" s="68">
        <v>29.232574692658371</v>
      </c>
      <c r="BJ100" s="68">
        <v>0</v>
      </c>
      <c r="BK100" s="68">
        <v>0.72131829795385816</v>
      </c>
      <c r="BL100" s="68">
        <v>2.7846893312397691</v>
      </c>
      <c r="BM100" s="68">
        <v>9.3152193612969711E-2</v>
      </c>
      <c r="BN100" s="68">
        <v>0</v>
      </c>
      <c r="BO100" s="68">
        <v>0</v>
      </c>
    </row>
    <row r="101" spans="1:67">
      <c r="A101">
        <v>2000</v>
      </c>
      <c r="B101" s="62" t="s">
        <v>638</v>
      </c>
      <c r="C101" s="67" t="s">
        <v>703</v>
      </c>
      <c r="D101" s="62" t="s">
        <v>726</v>
      </c>
      <c r="E101" s="68">
        <v>91.9595047898122</v>
      </c>
      <c r="F101" s="68">
        <v>31.155670965456252</v>
      </c>
      <c r="G101" s="68">
        <v>6.4764531881821998</v>
      </c>
      <c r="H101" s="68">
        <v>156.07086118542716</v>
      </c>
      <c r="I101" s="68">
        <v>66.286191417244964</v>
      </c>
      <c r="J101" s="68">
        <v>27.385277666376805</v>
      </c>
      <c r="K101" s="68">
        <v>6.1809750884878802</v>
      </c>
      <c r="L101" s="68">
        <v>38.715019711923901</v>
      </c>
      <c r="M101" s="68">
        <v>3.0756754589435227</v>
      </c>
      <c r="N101" s="68">
        <v>3.3079176481996786</v>
      </c>
      <c r="O101" s="68">
        <v>73.783794146800673</v>
      </c>
      <c r="P101" s="68">
        <v>15.274909329767738</v>
      </c>
      <c r="Q101" s="68">
        <v>43.337469926528755</v>
      </c>
      <c r="R101" s="68">
        <v>49.128225619142256</v>
      </c>
      <c r="S101" s="68">
        <v>18.186961500419862</v>
      </c>
      <c r="T101" s="68">
        <v>30.995431455269827</v>
      </c>
      <c r="U101" s="68">
        <v>194.77487473204874</v>
      </c>
      <c r="V101" s="68">
        <v>65.008381708737474</v>
      </c>
      <c r="W101" s="68">
        <v>13.532259051781203</v>
      </c>
      <c r="X101" s="68">
        <v>94.016143157777918</v>
      </c>
      <c r="Y101" s="68">
        <v>6.6792894737421138</v>
      </c>
      <c r="Z101" s="68">
        <v>29.760171851276425</v>
      </c>
      <c r="AA101" s="68">
        <v>2.2525456786707405</v>
      </c>
      <c r="AB101" s="68">
        <v>42.283910194225811</v>
      </c>
      <c r="AC101" s="68">
        <v>7.4053042894416699</v>
      </c>
      <c r="AD101" s="68">
        <v>1.0989923908830788</v>
      </c>
      <c r="AE101" s="68">
        <v>347.55636591770758</v>
      </c>
      <c r="AF101" s="68">
        <v>0.96991811135176276</v>
      </c>
      <c r="AG101" s="68">
        <v>4.6800145651565463</v>
      </c>
      <c r="AH101" s="68">
        <v>3.8552414285040069</v>
      </c>
      <c r="AI101" s="68">
        <v>346.26414847087051</v>
      </c>
      <c r="AJ101" s="68">
        <v>83.044876583858269</v>
      </c>
      <c r="AK101" s="68">
        <v>183.0512570644687</v>
      </c>
      <c r="AL101" s="68">
        <v>76.834421350211997</v>
      </c>
      <c r="AM101" s="68">
        <v>41.869505696616173</v>
      </c>
      <c r="AN101" s="68">
        <v>91.869726350873151</v>
      </c>
      <c r="AO101" s="68">
        <v>6.6673375466147959</v>
      </c>
      <c r="AP101" s="68">
        <v>4.3877874896630722</v>
      </c>
      <c r="AQ101" s="68">
        <v>172.24844985196387</v>
      </c>
      <c r="AR101" s="68">
        <v>11.458719804989851</v>
      </c>
      <c r="AS101" s="68">
        <v>43.628185379883803</v>
      </c>
      <c r="AT101" s="68">
        <v>311.23583762348346</v>
      </c>
      <c r="AU101" s="68">
        <v>0.50682747182259369</v>
      </c>
      <c r="AV101" s="68">
        <v>0</v>
      </c>
      <c r="AW101" s="68">
        <v>13.291847894169262</v>
      </c>
      <c r="AX101" s="68">
        <v>57.816571394585942</v>
      </c>
      <c r="AY101" s="68">
        <v>37.142385531260231</v>
      </c>
      <c r="AZ101" s="68">
        <v>0</v>
      </c>
      <c r="BA101" s="68">
        <v>4.3754109703698782</v>
      </c>
      <c r="BB101" s="68">
        <v>332.43321547600345</v>
      </c>
      <c r="BC101" s="68">
        <v>5.330924668264117E-2</v>
      </c>
      <c r="BD101" s="68">
        <v>51.057462697163501</v>
      </c>
      <c r="BE101" s="68">
        <v>17.781404734541461</v>
      </c>
      <c r="BF101" s="68">
        <v>60.70117148344282</v>
      </c>
      <c r="BG101" s="68">
        <v>0</v>
      </c>
      <c r="BH101" s="68">
        <v>1.5229531121840317E-4</v>
      </c>
      <c r="BI101" s="68">
        <v>2183.9982903660111</v>
      </c>
      <c r="BJ101" s="68">
        <v>0</v>
      </c>
      <c r="BK101" s="68">
        <v>0.25175647192468553</v>
      </c>
      <c r="BL101" s="68">
        <v>0.25217297903611763</v>
      </c>
      <c r="BM101" s="68">
        <v>2.6247292656181864E-2</v>
      </c>
      <c r="BN101" s="68">
        <v>0</v>
      </c>
      <c r="BO101" s="68">
        <v>0</v>
      </c>
    </row>
    <row r="102" spans="1:67">
      <c r="A102">
        <v>2000</v>
      </c>
      <c r="B102" s="62" t="s">
        <v>639</v>
      </c>
      <c r="C102" s="67" t="s">
        <v>704</v>
      </c>
      <c r="D102" s="62" t="s">
        <v>726</v>
      </c>
      <c r="E102" s="68">
        <v>8.2833041568695059E-2</v>
      </c>
      <c r="F102" s="68">
        <v>2.690165920404277E-2</v>
      </c>
      <c r="G102" s="68">
        <v>6.082851668119023E-3</v>
      </c>
      <c r="H102" s="68">
        <v>0.16601593964504849</v>
      </c>
      <c r="I102" s="68">
        <v>9.4865454713712646E-2</v>
      </c>
      <c r="J102" s="68">
        <v>4.0539427765971206E-2</v>
      </c>
      <c r="K102" s="68">
        <v>6.7289682659055459E-3</v>
      </c>
      <c r="L102" s="68">
        <v>3.9208088010746288E-2</v>
      </c>
      <c r="M102" s="68">
        <v>6.0709713118360653E-3</v>
      </c>
      <c r="N102" s="68">
        <v>5.0022873833877072E-3</v>
      </c>
      <c r="O102" s="68">
        <v>7.4047808617160704E-2</v>
      </c>
      <c r="P102" s="68">
        <v>2.5866463389456966E-2</v>
      </c>
      <c r="Q102" s="68">
        <v>4.5730387365771438E-2</v>
      </c>
      <c r="R102" s="68">
        <v>5.0332122314794878E-2</v>
      </c>
      <c r="S102" s="68">
        <v>2.0253011540180645E-2</v>
      </c>
      <c r="T102" s="68">
        <v>3.4775552452166646E-2</v>
      </c>
      <c r="U102" s="68">
        <v>0.21188077885697537</v>
      </c>
      <c r="V102" s="68">
        <v>6.800090306812713E-2</v>
      </c>
      <c r="W102" s="68">
        <v>2.0261153734702986E-2</v>
      </c>
      <c r="X102" s="68">
        <v>0.11372366651171062</v>
      </c>
      <c r="Y102" s="68">
        <v>7.3800127524990908E-3</v>
      </c>
      <c r="Z102" s="68">
        <v>3.5821436979500687E-2</v>
      </c>
      <c r="AA102" s="68">
        <v>4.5962766971088167E-3</v>
      </c>
      <c r="AB102" s="68">
        <v>3.925772162700699E-2</v>
      </c>
      <c r="AC102" s="68">
        <v>7.0583129348680803E-3</v>
      </c>
      <c r="AD102" s="68">
        <v>1.3514754403890774E-3</v>
      </c>
      <c r="AE102" s="68">
        <v>0.33813721181065293</v>
      </c>
      <c r="AF102" s="68">
        <v>1.9302640233349398E-2</v>
      </c>
      <c r="AG102" s="68">
        <v>9.313842229785077E-2</v>
      </c>
      <c r="AH102" s="68">
        <v>7.6724354501697636E-2</v>
      </c>
      <c r="AI102" s="68">
        <v>0.33411519103068898</v>
      </c>
      <c r="AJ102" s="68">
        <v>7.5252665170088523E-2</v>
      </c>
      <c r="AK102" s="68">
        <v>0.16479101097492421</v>
      </c>
      <c r="AL102" s="68">
        <v>7.5252895443141399E-2</v>
      </c>
      <c r="AM102" s="68">
        <v>3.7193937324656041E-2</v>
      </c>
      <c r="AN102" s="68">
        <v>9.8060722648455279E-2</v>
      </c>
      <c r="AO102" s="68">
        <v>1.3656906605513185E-2</v>
      </c>
      <c r="AP102" s="68">
        <v>1.0665973800275102E-2</v>
      </c>
      <c r="AQ102" s="68">
        <v>0.16817480312859356</v>
      </c>
      <c r="AR102" s="68">
        <v>1.0951458694624043E-2</v>
      </c>
      <c r="AS102" s="68">
        <v>7.347919446439978E-2</v>
      </c>
      <c r="AT102" s="68">
        <v>0.27000243325989126</v>
      </c>
      <c r="AU102" s="68">
        <v>3.4057110906386438E-3</v>
      </c>
      <c r="AV102" s="68">
        <v>0</v>
      </c>
      <c r="AW102" s="68">
        <v>3.6369046766046083E-2</v>
      </c>
      <c r="AX102" s="68">
        <v>5.4589010141459143E-2</v>
      </c>
      <c r="AY102" s="68">
        <v>3.9790210903757284E-2</v>
      </c>
      <c r="AZ102" s="68">
        <v>0</v>
      </c>
      <c r="BA102" s="68">
        <v>4.7761818890810839E-3</v>
      </c>
      <c r="BB102" s="68">
        <v>0.38507705931715552</v>
      </c>
      <c r="BC102" s="68">
        <v>3.0914687929708654E-2</v>
      </c>
      <c r="BD102" s="68">
        <v>6.2089973139278179E-2</v>
      </c>
      <c r="BE102" s="68">
        <v>2.959867973398355E-2</v>
      </c>
      <c r="BF102" s="68">
        <v>7.8846275517523753E-2</v>
      </c>
      <c r="BG102" s="68">
        <v>0</v>
      </c>
      <c r="BH102" s="68">
        <v>9.0691649191542689E-5</v>
      </c>
      <c r="BI102" s="68">
        <v>2.1679720358755987</v>
      </c>
      <c r="BJ102" s="68">
        <v>0</v>
      </c>
      <c r="BK102" s="68">
        <v>0.15410409411117443</v>
      </c>
      <c r="BL102" s="68">
        <v>0.1318534706961412</v>
      </c>
      <c r="BM102" s="68">
        <v>4.1763389194692212E-3</v>
      </c>
      <c r="BN102" s="68">
        <v>0</v>
      </c>
      <c r="BO102" s="68">
        <v>0</v>
      </c>
    </row>
    <row r="103" spans="1:67">
      <c r="A103">
        <v>2000</v>
      </c>
      <c r="B103" s="62" t="s">
        <v>640</v>
      </c>
      <c r="C103" s="67" t="s">
        <v>705</v>
      </c>
      <c r="D103" s="62" t="s">
        <v>726</v>
      </c>
      <c r="E103" s="68">
        <v>1.0771504168698794E-2</v>
      </c>
      <c r="F103" s="68">
        <v>1.787167713925657E-3</v>
      </c>
      <c r="G103" s="68">
        <v>9.0160852637038687E-4</v>
      </c>
      <c r="H103" s="68">
        <v>8.0505146021466314E-2</v>
      </c>
      <c r="I103" s="68">
        <v>7.762322523188224E-2</v>
      </c>
      <c r="J103" s="68">
        <v>4.4945497552767458E-2</v>
      </c>
      <c r="K103" s="68">
        <v>1.328310495146966E-2</v>
      </c>
      <c r="L103" s="68">
        <v>4.6919148585024294E-2</v>
      </c>
      <c r="M103" s="68">
        <v>1.4234766059183708E-2</v>
      </c>
      <c r="N103" s="68">
        <v>3.4362519663700582E-3</v>
      </c>
      <c r="O103" s="68">
        <v>2.7283322675551367E-2</v>
      </c>
      <c r="P103" s="68">
        <v>2.3577856345614955E-2</v>
      </c>
      <c r="Q103" s="68">
        <v>2.4370715243037487E-2</v>
      </c>
      <c r="R103" s="68">
        <v>1.8364762590420261E-2</v>
      </c>
      <c r="S103" s="68">
        <v>1.9486382643339826E-2</v>
      </c>
      <c r="T103" s="68">
        <v>2.6383808114454059E-2</v>
      </c>
      <c r="U103" s="68">
        <v>0.16253039070795997</v>
      </c>
      <c r="V103" s="68">
        <v>7.3031914968135672E-2</v>
      </c>
      <c r="W103" s="68">
        <v>2.1981010473083967E-2</v>
      </c>
      <c r="X103" s="68">
        <v>0.19078354802393593</v>
      </c>
      <c r="Y103" s="68">
        <v>5.3234200569473693E-3</v>
      </c>
      <c r="Z103" s="68">
        <v>3.5405236044778798E-2</v>
      </c>
      <c r="AA103" s="68">
        <v>5.1305774541646598E-3</v>
      </c>
      <c r="AB103" s="68">
        <v>1.9625724837337714E-2</v>
      </c>
      <c r="AC103" s="68">
        <v>1.4813853772022267E-3</v>
      </c>
      <c r="AD103" s="68">
        <v>6.352188822709695E-4</v>
      </c>
      <c r="AE103" s="68">
        <v>0.2057124760548299</v>
      </c>
      <c r="AF103" s="68">
        <v>3.122401163160413E-2</v>
      </c>
      <c r="AG103" s="68">
        <v>0.15066101123974635</v>
      </c>
      <c r="AH103" s="68">
        <v>0.12410955833724653</v>
      </c>
      <c r="AI103" s="68">
        <v>8.8447371414417372E-2</v>
      </c>
      <c r="AJ103" s="68">
        <v>6.94804223729816E-3</v>
      </c>
      <c r="AK103" s="68">
        <v>1.5820558913339604E-2</v>
      </c>
      <c r="AL103" s="68">
        <v>1.7369325192498106E-2</v>
      </c>
      <c r="AM103" s="68">
        <v>3.0403709513422417E-3</v>
      </c>
      <c r="AN103" s="68">
        <v>3.8532574926681343E-2</v>
      </c>
      <c r="AO103" s="68">
        <v>1.588888327265698E-2</v>
      </c>
      <c r="AP103" s="68">
        <v>1.3661507559985291E-2</v>
      </c>
      <c r="AQ103" s="68">
        <v>4.9005055375535442E-2</v>
      </c>
      <c r="AR103" s="68">
        <v>4.7615233815568349E-3</v>
      </c>
      <c r="AS103" s="68">
        <v>7.2242851300550359E-2</v>
      </c>
      <c r="AT103" s="68">
        <v>1.8724932817183942E-2</v>
      </c>
      <c r="AU103" s="68">
        <v>5.1801034572522978E-3</v>
      </c>
      <c r="AV103" s="68">
        <v>0</v>
      </c>
      <c r="AW103" s="68">
        <v>4.9393426183785713E-2</v>
      </c>
      <c r="AX103" s="68">
        <v>1.3465643900706498E-2</v>
      </c>
      <c r="AY103" s="68">
        <v>2.9736766471436908E-2</v>
      </c>
      <c r="AZ103" s="68">
        <v>0</v>
      </c>
      <c r="BA103" s="68">
        <v>2.6080272582855017E-3</v>
      </c>
      <c r="BB103" s="68">
        <v>0.18082089495326509</v>
      </c>
      <c r="BC103" s="68">
        <v>7.057887549689941E-2</v>
      </c>
      <c r="BD103" s="68">
        <v>4.4000788206975422E-2</v>
      </c>
      <c r="BE103" s="68">
        <v>4.189771641917487E-2</v>
      </c>
      <c r="BF103" s="68">
        <v>3.9959430903634574E-2</v>
      </c>
      <c r="BG103" s="68">
        <v>0</v>
      </c>
      <c r="BH103" s="68">
        <v>1.9633951168386251E-4</v>
      </c>
      <c r="BI103" s="68">
        <v>0.4941889179157381</v>
      </c>
      <c r="BJ103" s="68">
        <v>0</v>
      </c>
      <c r="BK103" s="68">
        <v>0.26246336533340331</v>
      </c>
      <c r="BL103" s="68">
        <v>0.21010934306381043</v>
      </c>
      <c r="BM103" s="68">
        <v>2.083419698831683E-2</v>
      </c>
      <c r="BN103" s="68">
        <v>0</v>
      </c>
      <c r="BO103" s="68">
        <v>0</v>
      </c>
    </row>
    <row r="104" spans="1:67">
      <c r="A104">
        <v>2000</v>
      </c>
      <c r="B104" s="62" t="s">
        <v>641</v>
      </c>
      <c r="C104" s="67" t="s">
        <v>706</v>
      </c>
      <c r="D104" s="62" t="s">
        <v>726</v>
      </c>
      <c r="E104" s="68">
        <v>6.8569887068702179E-2</v>
      </c>
      <c r="F104" s="68">
        <v>1.4833675586983348E-2</v>
      </c>
      <c r="G104" s="68">
        <v>6.8525989606774782E-3</v>
      </c>
      <c r="H104" s="68">
        <v>0.81663279849443116</v>
      </c>
      <c r="I104" s="68">
        <v>0.89903973830711847</v>
      </c>
      <c r="J104" s="68">
        <v>0.35121930961699327</v>
      </c>
      <c r="K104" s="68">
        <v>2.3425490086334998E-2</v>
      </c>
      <c r="L104" s="68">
        <v>0.127562613004396</v>
      </c>
      <c r="M104" s="68">
        <v>6.8666623872758015E-2</v>
      </c>
      <c r="N104" s="68">
        <v>2.7426751245570532E-2</v>
      </c>
      <c r="O104" s="68">
        <v>0.21667814181425182</v>
      </c>
      <c r="P104" s="68">
        <v>0.31983088354722194</v>
      </c>
      <c r="Q104" s="68">
        <v>0.17798909424866605</v>
      </c>
      <c r="R104" s="68">
        <v>0.15927730303523716</v>
      </c>
      <c r="S104" s="68">
        <v>9.8260755900484553E-2</v>
      </c>
      <c r="T104" s="68">
        <v>0.14919027797034504</v>
      </c>
      <c r="U104" s="68">
        <v>0.74399473263602389</v>
      </c>
      <c r="V104" s="68">
        <v>0.25521902010680542</v>
      </c>
      <c r="W104" s="68">
        <v>0.12037541115294315</v>
      </c>
      <c r="X104" s="68">
        <v>0.64498316397070887</v>
      </c>
      <c r="Y104" s="68">
        <v>3.4279395612005312E-2</v>
      </c>
      <c r="Z104" s="68">
        <v>0.20457264840972089</v>
      </c>
      <c r="AA104" s="68">
        <v>2.8327480724474344E-2</v>
      </c>
      <c r="AB104" s="68">
        <v>0.11739424615255536</v>
      </c>
      <c r="AC104" s="68">
        <v>1.8245907810247399E-2</v>
      </c>
      <c r="AD104" s="68">
        <v>4.0103013361384669E-3</v>
      </c>
      <c r="AE104" s="68">
        <v>1.2166052851800333</v>
      </c>
      <c r="AF104" s="68">
        <v>0.25421774036917089</v>
      </c>
      <c r="AG104" s="68">
        <v>1.2266425148137505</v>
      </c>
      <c r="AH104" s="68">
        <v>1.0104675584355209</v>
      </c>
      <c r="AI104" s="68">
        <v>0.70689828005790367</v>
      </c>
      <c r="AJ104" s="68">
        <v>3.8154353157031064E-2</v>
      </c>
      <c r="AK104" s="68">
        <v>0.12438301101436866</v>
      </c>
      <c r="AL104" s="68">
        <v>0.15489375951379092</v>
      </c>
      <c r="AM104" s="68">
        <v>3.3882356531128428E-2</v>
      </c>
      <c r="AN104" s="68">
        <v>0.45268610750341848</v>
      </c>
      <c r="AO104" s="68">
        <v>0.18929122763685638</v>
      </c>
      <c r="AP104" s="68">
        <v>0.16864086716632065</v>
      </c>
      <c r="AQ104" s="68">
        <v>0.40188200576718813</v>
      </c>
      <c r="AR104" s="68">
        <v>4.2361401212461333E-2</v>
      </c>
      <c r="AS104" s="68">
        <v>0.85836248209269961</v>
      </c>
      <c r="AT104" s="68">
        <v>0.18205198604508444</v>
      </c>
      <c r="AU104" s="68">
        <v>7.9226902322027046E-2</v>
      </c>
      <c r="AV104" s="68">
        <v>0</v>
      </c>
      <c r="AW104" s="68">
        <v>0.42588277108030248</v>
      </c>
      <c r="AX104" s="68">
        <v>0.1496396720167274</v>
      </c>
      <c r="AY104" s="68">
        <v>0.30132728664066388</v>
      </c>
      <c r="AZ104" s="68">
        <v>0</v>
      </c>
      <c r="BA104" s="68">
        <v>2.6529420743951305E-2</v>
      </c>
      <c r="BB104" s="68">
        <v>1.8982191682651819</v>
      </c>
      <c r="BC104" s="68">
        <v>0.59863415819080779</v>
      </c>
      <c r="BD104" s="68">
        <v>0.36486426252462456</v>
      </c>
      <c r="BE104" s="68">
        <v>0.34294959837226624</v>
      </c>
      <c r="BF104" s="68">
        <v>0.27462734963500346</v>
      </c>
      <c r="BG104" s="68">
        <v>0</v>
      </c>
      <c r="BH104" s="68">
        <v>1.5400740292885909E-3</v>
      </c>
      <c r="BI104" s="68">
        <v>1.9860993012598862</v>
      </c>
      <c r="BJ104" s="68">
        <v>0</v>
      </c>
      <c r="BK104" s="68">
        <v>4.6614590652867385</v>
      </c>
      <c r="BL104" s="68">
        <v>0.53835548641292008</v>
      </c>
      <c r="BM104" s="68">
        <v>4.0860772925802161E-2</v>
      </c>
      <c r="BN104" s="68">
        <v>0</v>
      </c>
      <c r="BO104" s="68">
        <v>0</v>
      </c>
    </row>
    <row r="105" spans="1:67">
      <c r="A105">
        <v>2000</v>
      </c>
      <c r="B105" s="62" t="s">
        <v>642</v>
      </c>
      <c r="C105" s="67" t="s">
        <v>707</v>
      </c>
      <c r="D105" s="62" t="s">
        <v>726</v>
      </c>
      <c r="E105" s="68">
        <v>2.2431618567062679</v>
      </c>
      <c r="F105" s="68">
        <v>1.1837803731879955E-2</v>
      </c>
      <c r="G105" s="68">
        <v>1.1383498957715358E-3</v>
      </c>
      <c r="H105" s="68">
        <v>130.11526999859561</v>
      </c>
      <c r="I105" s="68">
        <v>18.386318773713718</v>
      </c>
      <c r="J105" s="68">
        <v>37.987881801660819</v>
      </c>
      <c r="K105" s="68">
        <v>0.4909875214487508</v>
      </c>
      <c r="L105" s="68">
        <v>12.652849060915509</v>
      </c>
      <c r="M105" s="68">
        <v>5.9267679270536222</v>
      </c>
      <c r="N105" s="68">
        <v>0.62938879071104548</v>
      </c>
      <c r="O105" s="68">
        <v>14.885047549639026</v>
      </c>
      <c r="P105" s="68">
        <v>4.4223986469578342</v>
      </c>
      <c r="Q105" s="68">
        <v>9.5612269544035051</v>
      </c>
      <c r="R105" s="68">
        <v>8.2691910393428163</v>
      </c>
      <c r="S105" s="68">
        <v>12.557956881837708</v>
      </c>
      <c r="T105" s="68">
        <v>5.2879520305049752</v>
      </c>
      <c r="U105" s="68">
        <v>96.243595396232422</v>
      </c>
      <c r="V105" s="68">
        <v>21.130875951961006</v>
      </c>
      <c r="W105" s="68">
        <v>8.3144668669203696</v>
      </c>
      <c r="X105" s="68">
        <v>78.558889642410676</v>
      </c>
      <c r="Y105" s="68">
        <v>1.3826516042483157</v>
      </c>
      <c r="Z105" s="68">
        <v>31.041690593562681</v>
      </c>
      <c r="AA105" s="68">
        <v>1.0369866939603454</v>
      </c>
      <c r="AB105" s="68">
        <v>37.967483496154287</v>
      </c>
      <c r="AC105" s="68">
        <v>9.7370026401099787E-3</v>
      </c>
      <c r="AD105" s="68">
        <v>2.191387822575817E-2</v>
      </c>
      <c r="AE105" s="68">
        <v>375.36036925958399</v>
      </c>
      <c r="AF105" s="68">
        <v>9.6667815592200643</v>
      </c>
      <c r="AG105" s="68">
        <v>46.643815424270826</v>
      </c>
      <c r="AH105" s="68">
        <v>38.423633287395603</v>
      </c>
      <c r="AI105" s="68">
        <v>59.632191958582432</v>
      </c>
      <c r="AJ105" s="68">
        <v>2.4088403292601916</v>
      </c>
      <c r="AK105" s="68">
        <v>2.2447363240556162</v>
      </c>
      <c r="AL105" s="68">
        <v>13.524664793648009</v>
      </c>
      <c r="AM105" s="68">
        <v>1.8940831355956096</v>
      </c>
      <c r="AN105" s="68">
        <v>1.5407944673319456</v>
      </c>
      <c r="AO105" s="68">
        <v>14.093367251412332</v>
      </c>
      <c r="AP105" s="68">
        <v>11.370271743476511</v>
      </c>
      <c r="AQ105" s="68">
        <v>33.233864976617625</v>
      </c>
      <c r="AR105" s="68">
        <v>13.543839906762006</v>
      </c>
      <c r="AS105" s="68">
        <v>64.127074255656822</v>
      </c>
      <c r="AT105" s="68">
        <v>47.313949176824565</v>
      </c>
      <c r="AU105" s="68">
        <v>3.2057235108732356</v>
      </c>
      <c r="AV105" s="68">
        <v>0</v>
      </c>
      <c r="AW105" s="68">
        <v>48.909222682441936</v>
      </c>
      <c r="AX105" s="68">
        <v>28.072593293302322</v>
      </c>
      <c r="AY105" s="68">
        <v>70.1665871973143</v>
      </c>
      <c r="AZ105" s="68">
        <v>0</v>
      </c>
      <c r="BA105" s="68">
        <v>4.5471812070262514</v>
      </c>
      <c r="BB105" s="68">
        <v>86.300955585103353</v>
      </c>
      <c r="BC105" s="68">
        <v>63.423773647651224</v>
      </c>
      <c r="BD105" s="68">
        <v>65.469358714327228</v>
      </c>
      <c r="BE105" s="68">
        <v>68.74000900181872</v>
      </c>
      <c r="BF105" s="68">
        <v>1.3034535166212902</v>
      </c>
      <c r="BG105" s="68">
        <v>0</v>
      </c>
      <c r="BH105" s="68">
        <v>9.5402259003843429E-2</v>
      </c>
      <c r="BI105" s="68">
        <v>0.71669725069253876</v>
      </c>
      <c r="BJ105" s="68">
        <v>0</v>
      </c>
      <c r="BK105" s="68">
        <v>2.6523035086026994</v>
      </c>
      <c r="BL105" s="68">
        <v>2.2678871517299535</v>
      </c>
      <c r="BM105" s="68">
        <v>0.11613706543026865</v>
      </c>
      <c r="BN105" s="68">
        <v>0</v>
      </c>
      <c r="BO105" s="68">
        <v>0</v>
      </c>
    </row>
    <row r="106" spans="1:67">
      <c r="A106">
        <v>2000</v>
      </c>
      <c r="B106" s="62" t="s">
        <v>643</v>
      </c>
      <c r="C106" s="67" t="s">
        <v>708</v>
      </c>
      <c r="D106" s="62" t="s">
        <v>726</v>
      </c>
      <c r="E106" s="68">
        <v>6.4823163730722673</v>
      </c>
      <c r="F106" s="68">
        <v>2.5082921446538005</v>
      </c>
      <c r="G106" s="68">
        <v>4.2890705592523004E-2</v>
      </c>
      <c r="H106" s="68">
        <v>72.088338171935789</v>
      </c>
      <c r="I106" s="68">
        <v>101.31504347111974</v>
      </c>
      <c r="J106" s="68">
        <v>20.889503320719339</v>
      </c>
      <c r="K106" s="68">
        <v>2.2283801476204808</v>
      </c>
      <c r="L106" s="68">
        <v>8.6032541560608085</v>
      </c>
      <c r="M106" s="68">
        <v>4.7686129241842083</v>
      </c>
      <c r="N106" s="68">
        <v>2.1681134097482415</v>
      </c>
      <c r="O106" s="68">
        <v>14.062277456689547</v>
      </c>
      <c r="P106" s="68">
        <v>45.953740429005826</v>
      </c>
      <c r="Q106" s="68">
        <v>8.6251468998055731</v>
      </c>
      <c r="R106" s="68">
        <v>10.070811156976067</v>
      </c>
      <c r="S106" s="68">
        <v>4.8590960163732611</v>
      </c>
      <c r="T106" s="68">
        <v>8.9131510112331345</v>
      </c>
      <c r="U106" s="68">
        <v>22.910597694441197</v>
      </c>
      <c r="V106" s="68">
        <v>17.400096083802971</v>
      </c>
      <c r="W106" s="68">
        <v>9.9001029249635426</v>
      </c>
      <c r="X106" s="68">
        <v>32.677126209375743</v>
      </c>
      <c r="Y106" s="68">
        <v>2.6327082380471571</v>
      </c>
      <c r="Z106" s="68">
        <v>11.62512185170187</v>
      </c>
      <c r="AA106" s="68">
        <v>1.3862811674297881</v>
      </c>
      <c r="AB106" s="68">
        <v>2.463876189369925</v>
      </c>
      <c r="AC106" s="68">
        <v>2.6204476955160709</v>
      </c>
      <c r="AD106" s="68">
        <v>2.4237020511474486E-2</v>
      </c>
      <c r="AE106" s="68">
        <v>1.7088822386003417</v>
      </c>
      <c r="AF106" s="68">
        <v>16.179808444403818</v>
      </c>
      <c r="AG106" s="68">
        <v>78.070244306804398</v>
      </c>
      <c r="AH106" s="68">
        <v>64.311686751667935</v>
      </c>
      <c r="AI106" s="68">
        <v>66.491022986145779</v>
      </c>
      <c r="AJ106" s="68">
        <v>1.4811320656391038E-2</v>
      </c>
      <c r="AK106" s="68">
        <v>11.093595781764071</v>
      </c>
      <c r="AL106" s="68">
        <v>7.5597902643856791</v>
      </c>
      <c r="AM106" s="68">
        <v>2.8047662136991627</v>
      </c>
      <c r="AN106" s="68">
        <v>29.950614144191888</v>
      </c>
      <c r="AO106" s="68">
        <v>22.305788337980495</v>
      </c>
      <c r="AP106" s="68">
        <v>12.170312705762772</v>
      </c>
      <c r="AQ106" s="68">
        <v>32.472996556964439</v>
      </c>
      <c r="AR106" s="68">
        <v>0.89756871351890077</v>
      </c>
      <c r="AS106" s="68">
        <v>103.27410999038112</v>
      </c>
      <c r="AT106" s="68">
        <v>1.4199001449157247</v>
      </c>
      <c r="AU106" s="68">
        <v>8.3495555989462282</v>
      </c>
      <c r="AV106" s="68">
        <v>0</v>
      </c>
      <c r="AW106" s="68">
        <v>34.794185891228707</v>
      </c>
      <c r="AX106" s="68">
        <v>4.9014924275094982</v>
      </c>
      <c r="AY106" s="68">
        <v>17.249986860696367</v>
      </c>
      <c r="AZ106" s="68">
        <v>0</v>
      </c>
      <c r="BA106" s="68">
        <v>1.423397021665405</v>
      </c>
      <c r="BB106" s="68">
        <v>218.64864386626172</v>
      </c>
      <c r="BC106" s="68">
        <v>59.11346995278754</v>
      </c>
      <c r="BD106" s="68">
        <v>22.484090702272393</v>
      </c>
      <c r="BE106" s="68">
        <v>21.399804589643342</v>
      </c>
      <c r="BF106" s="68">
        <v>19.330037913882236</v>
      </c>
      <c r="BG106" s="68">
        <v>0</v>
      </c>
      <c r="BH106" s="68">
        <v>0.15685497182312738</v>
      </c>
      <c r="BI106" s="68">
        <v>2.9910847313086357</v>
      </c>
      <c r="BJ106" s="68">
        <v>0</v>
      </c>
      <c r="BK106" s="68">
        <v>810.84634898096351</v>
      </c>
      <c r="BL106" s="68">
        <v>0.86087487260882711</v>
      </c>
      <c r="BM106" s="68">
        <v>3.9689676434615594E-2</v>
      </c>
      <c r="BN106" s="68">
        <v>0</v>
      </c>
      <c r="BO106" s="68">
        <v>0</v>
      </c>
    </row>
    <row r="107" spans="1:67">
      <c r="A107">
        <v>2000</v>
      </c>
      <c r="B107" s="62" t="s">
        <v>644</v>
      </c>
      <c r="C107" s="67" t="s">
        <v>709</v>
      </c>
      <c r="D107" s="62" t="s">
        <v>726</v>
      </c>
      <c r="E107" s="68">
        <v>5.9784572358427285E-3</v>
      </c>
      <c r="F107" s="68">
        <v>1.407948343179693E-3</v>
      </c>
      <c r="G107" s="68">
        <v>2.9515692131247529E-4</v>
      </c>
      <c r="H107" s="68">
        <v>4.4252804558372022E-2</v>
      </c>
      <c r="I107" s="68">
        <v>6.6388125965154865E-2</v>
      </c>
      <c r="J107" s="68">
        <v>1.9692568922802328E-2</v>
      </c>
      <c r="K107" s="68">
        <v>1.9963598622822474E-3</v>
      </c>
      <c r="L107" s="68">
        <v>1.5709677838937175E-2</v>
      </c>
      <c r="M107" s="68">
        <v>6.5694199829329693E-3</v>
      </c>
      <c r="N107" s="68">
        <v>2.5379320260377025E-3</v>
      </c>
      <c r="O107" s="68">
        <v>1.3618707900748232E-2</v>
      </c>
      <c r="P107" s="68">
        <v>2.6317095763086218E-2</v>
      </c>
      <c r="Q107" s="68">
        <v>1.0414092342657348E-2</v>
      </c>
      <c r="R107" s="68">
        <v>9.3176234831987836E-3</v>
      </c>
      <c r="S107" s="68">
        <v>6.5393949271729049E-3</v>
      </c>
      <c r="T107" s="68">
        <v>1.3164819381795751E-2</v>
      </c>
      <c r="U107" s="68">
        <v>8.8270347023849352E-2</v>
      </c>
      <c r="V107" s="68">
        <v>2.7357546861814585E-2</v>
      </c>
      <c r="W107" s="68">
        <v>1.1591711867603693E-2</v>
      </c>
      <c r="X107" s="68">
        <v>5.9967407696203887E-2</v>
      </c>
      <c r="Y107" s="68">
        <v>3.3411202634011736E-3</v>
      </c>
      <c r="Z107" s="68">
        <v>1.4774195640183729E-2</v>
      </c>
      <c r="AA107" s="68">
        <v>2.1236739815881671E-3</v>
      </c>
      <c r="AB107" s="68">
        <v>3.4358035145842462E-3</v>
      </c>
      <c r="AC107" s="68">
        <v>1.5749422155922294E-3</v>
      </c>
      <c r="AD107" s="68">
        <v>1.985263149723308E-4</v>
      </c>
      <c r="AE107" s="68">
        <v>3.3107680125148212E-2</v>
      </c>
      <c r="AF107" s="68">
        <v>1.5348553556957238E-2</v>
      </c>
      <c r="AG107" s="68">
        <v>7.4059303917289723E-2</v>
      </c>
      <c r="AH107" s="68">
        <v>6.1007606375017787E-2</v>
      </c>
      <c r="AI107" s="68">
        <v>4.8723394257077834E-2</v>
      </c>
      <c r="AJ107" s="68">
        <v>1.8573428478671418E-3</v>
      </c>
      <c r="AK107" s="68">
        <v>8.8898884661567333E-3</v>
      </c>
      <c r="AL107" s="68">
        <v>7.5688595444566315E-3</v>
      </c>
      <c r="AM107" s="68">
        <v>1.9597277285471441E-3</v>
      </c>
      <c r="AN107" s="68">
        <v>2.4345775927927055E-2</v>
      </c>
      <c r="AO107" s="68">
        <v>1.3120271337986026E-2</v>
      </c>
      <c r="AP107" s="68">
        <v>2.0820283445256018E-2</v>
      </c>
      <c r="AQ107" s="68">
        <v>3.0436573018935632E-2</v>
      </c>
      <c r="AR107" s="68">
        <v>7.1099477509241945E-4</v>
      </c>
      <c r="AS107" s="68">
        <v>6.3251611676356193E-2</v>
      </c>
      <c r="AT107" s="68">
        <v>8.6686356494522533E-3</v>
      </c>
      <c r="AU107" s="68">
        <v>5.2578860644745037E-3</v>
      </c>
      <c r="AV107" s="68">
        <v>0</v>
      </c>
      <c r="AW107" s="68">
        <v>2.7008438246826888E-2</v>
      </c>
      <c r="AX107" s="68">
        <v>4.2698647798090437E-3</v>
      </c>
      <c r="AY107" s="68">
        <v>1.5275280303244222E-2</v>
      </c>
      <c r="AZ107" s="68">
        <v>0</v>
      </c>
      <c r="BA107" s="68">
        <v>1.3412333705430997E-3</v>
      </c>
      <c r="BB107" s="68">
        <v>0.14495310554663901</v>
      </c>
      <c r="BC107" s="68">
        <v>5.8826243342378418E-2</v>
      </c>
      <c r="BD107" s="68">
        <v>1.934355262471911E-2</v>
      </c>
      <c r="BE107" s="68">
        <v>1.8423509700859583E-2</v>
      </c>
      <c r="BF107" s="68">
        <v>2.0914141856733556E-2</v>
      </c>
      <c r="BG107" s="68">
        <v>0</v>
      </c>
      <c r="BH107" s="68">
        <v>2.0120357547903612E-4</v>
      </c>
      <c r="BI107" s="68">
        <v>0.27196294485397732</v>
      </c>
      <c r="BJ107" s="68">
        <v>0</v>
      </c>
      <c r="BK107" s="68">
        <v>0.41864001045238974</v>
      </c>
      <c r="BL107" s="68">
        <v>0.11401856079034169</v>
      </c>
      <c r="BM107" s="68">
        <v>7.7975830503078493E-3</v>
      </c>
      <c r="BN107" s="68">
        <v>0</v>
      </c>
      <c r="BO107" s="68">
        <v>0</v>
      </c>
    </row>
    <row r="108" spans="1:67">
      <c r="A108">
        <v>2000</v>
      </c>
      <c r="B108" s="62" t="s">
        <v>645</v>
      </c>
      <c r="C108" s="67" t="s">
        <v>710</v>
      </c>
      <c r="D108" s="62" t="s">
        <v>726</v>
      </c>
      <c r="E108" s="68">
        <v>6.5571143846565205E-2</v>
      </c>
      <c r="F108" s="68">
        <v>3.8446330860883535E-3</v>
      </c>
      <c r="G108" s="68">
        <v>4.4870266052018416E-3</v>
      </c>
      <c r="H108" s="68">
        <v>0.2465100443139481</v>
      </c>
      <c r="I108" s="68">
        <v>0.35186777334137559</v>
      </c>
      <c r="J108" s="68">
        <v>0.12540480914976668</v>
      </c>
      <c r="K108" s="68">
        <v>1.7275532403314801E-2</v>
      </c>
      <c r="L108" s="68">
        <v>4.6408120000515488E-2</v>
      </c>
      <c r="M108" s="68">
        <v>5.5603530338189731E-2</v>
      </c>
      <c r="N108" s="68">
        <v>5.713954537401607E-3</v>
      </c>
      <c r="O108" s="68">
        <v>8.5914301512696883E-2</v>
      </c>
      <c r="P108" s="68">
        <v>7.7714236520649502E-2</v>
      </c>
      <c r="Q108" s="68">
        <v>5.8092227015921136E-2</v>
      </c>
      <c r="R108" s="68">
        <v>4.1652906836006864E-2</v>
      </c>
      <c r="S108" s="68">
        <v>3.24090448482783E-2</v>
      </c>
      <c r="T108" s="68">
        <v>4.4964646948644563E-2</v>
      </c>
      <c r="U108" s="68">
        <v>0.33131664045793269</v>
      </c>
      <c r="V108" s="68">
        <v>9.8492237949227276E-2</v>
      </c>
      <c r="W108" s="68">
        <v>3.8238335443858407E-2</v>
      </c>
      <c r="X108" s="68">
        <v>0.21644784068355027</v>
      </c>
      <c r="Y108" s="68">
        <v>9.7883516728645738E-3</v>
      </c>
      <c r="Z108" s="68">
        <v>8.3860582986943571E-2</v>
      </c>
      <c r="AA108" s="68">
        <v>1.1028964506200899E-2</v>
      </c>
      <c r="AB108" s="68">
        <v>5.1379345048293452E-2</v>
      </c>
      <c r="AC108" s="68">
        <v>4.3552020957686489E-3</v>
      </c>
      <c r="AD108" s="68">
        <v>1.5652926727493747E-3</v>
      </c>
      <c r="AE108" s="68">
        <v>0.49010169854561458</v>
      </c>
      <c r="AF108" s="68">
        <v>8.4433462500462853E-2</v>
      </c>
      <c r="AG108" s="68">
        <v>0.40740537719790337</v>
      </c>
      <c r="AH108" s="68">
        <v>0.33560708634573044</v>
      </c>
      <c r="AI108" s="68">
        <v>0.22585021713852838</v>
      </c>
      <c r="AJ108" s="68">
        <v>1.698141354562234E-2</v>
      </c>
      <c r="AK108" s="68">
        <v>4.307165541727867E-2</v>
      </c>
      <c r="AL108" s="68">
        <v>5.0585199369835812E-2</v>
      </c>
      <c r="AM108" s="68">
        <v>9.1800140416113864E-3</v>
      </c>
      <c r="AN108" s="68">
        <v>0.13445938686615014</v>
      </c>
      <c r="AO108" s="68">
        <v>5.4216371882859687E-2</v>
      </c>
      <c r="AP108" s="68">
        <v>0.13118175456373626</v>
      </c>
      <c r="AQ108" s="68">
        <v>0.1252399405794781</v>
      </c>
      <c r="AR108" s="68">
        <v>1.6280993822160698E-2</v>
      </c>
      <c r="AS108" s="68">
        <v>0.31187265324601676</v>
      </c>
      <c r="AT108" s="68">
        <v>6.5746274141566335E-2</v>
      </c>
      <c r="AU108" s="68">
        <v>1.9970451967220401E-2</v>
      </c>
      <c r="AV108" s="68">
        <v>0</v>
      </c>
      <c r="AW108" s="68">
        <v>0.1687186014423942</v>
      </c>
      <c r="AX108" s="68">
        <v>4.879190740338623E-2</v>
      </c>
      <c r="AY108" s="68">
        <v>0.14712189437128778</v>
      </c>
      <c r="AZ108" s="68">
        <v>0</v>
      </c>
      <c r="BA108" s="68">
        <v>1.1205029802801214E-2</v>
      </c>
      <c r="BB108" s="68">
        <v>0.77089759186088991</v>
      </c>
      <c r="BC108" s="68">
        <v>0.33763339687722427</v>
      </c>
      <c r="BD108" s="68">
        <v>0.16941572936787186</v>
      </c>
      <c r="BE108" s="68">
        <v>0.16668149886076028</v>
      </c>
      <c r="BF108" s="68">
        <v>0.13789413184821761</v>
      </c>
      <c r="BG108" s="68">
        <v>0</v>
      </c>
      <c r="BH108" s="68">
        <v>1.1040339674222611E-3</v>
      </c>
      <c r="BI108" s="68">
        <v>2.6284136271668377</v>
      </c>
      <c r="BJ108" s="68">
        <v>0</v>
      </c>
      <c r="BK108" s="68">
        <v>0.89331130386357904</v>
      </c>
      <c r="BL108" s="68">
        <v>0.24684431688524228</v>
      </c>
      <c r="BM108" s="68">
        <v>1.4022918336071522E-2</v>
      </c>
      <c r="BN108" s="68">
        <v>0</v>
      </c>
      <c r="BO108" s="68">
        <v>0</v>
      </c>
    </row>
    <row r="109" spans="1:67">
      <c r="A109">
        <v>2000</v>
      </c>
      <c r="B109" s="62" t="s">
        <v>646</v>
      </c>
      <c r="C109" s="67" t="s">
        <v>711</v>
      </c>
      <c r="D109" s="62" t="s">
        <v>726</v>
      </c>
      <c r="E109" s="68">
        <v>3.1964556499789074</v>
      </c>
      <c r="F109" s="68">
        <v>4.4083287418948451E-2</v>
      </c>
      <c r="G109" s="68">
        <v>0.68873732479527305</v>
      </c>
      <c r="H109" s="68">
        <v>15.312043012781569</v>
      </c>
      <c r="I109" s="68">
        <v>24.011033278328313</v>
      </c>
      <c r="J109" s="68">
        <v>11.119386412741331</v>
      </c>
      <c r="K109" s="68">
        <v>1.1175678607911181</v>
      </c>
      <c r="L109" s="68">
        <v>4.3313810212836952</v>
      </c>
      <c r="M109" s="68">
        <v>3.0071604620858521</v>
      </c>
      <c r="N109" s="68">
        <v>1.4099514293770417</v>
      </c>
      <c r="O109" s="68">
        <v>9.2039190638945261</v>
      </c>
      <c r="P109" s="68">
        <v>5.79934091877666</v>
      </c>
      <c r="Q109" s="68">
        <v>8.7154122849604256</v>
      </c>
      <c r="R109" s="68">
        <v>7.9591140402092773</v>
      </c>
      <c r="S109" s="68">
        <v>3.2279902256973374</v>
      </c>
      <c r="T109" s="68">
        <v>6.913018470388459</v>
      </c>
      <c r="U109" s="68">
        <v>11.905119789824258</v>
      </c>
      <c r="V109" s="68">
        <v>6.2467807131083664</v>
      </c>
      <c r="W109" s="68">
        <v>2.6007141051621891</v>
      </c>
      <c r="X109" s="68">
        <v>24.405087609681079</v>
      </c>
      <c r="Y109" s="68">
        <v>0.83206847596246858</v>
      </c>
      <c r="Z109" s="68">
        <v>6.091866966354635</v>
      </c>
      <c r="AA109" s="68">
        <v>2.4138313705203291</v>
      </c>
      <c r="AB109" s="68">
        <v>0.92443426928864669</v>
      </c>
      <c r="AC109" s="68">
        <v>0.39275501249870998</v>
      </c>
      <c r="AD109" s="68">
        <v>0.47750703068232359</v>
      </c>
      <c r="AE109" s="68">
        <v>26.342961956000959</v>
      </c>
      <c r="AF109" s="68">
        <v>18.123650426285586</v>
      </c>
      <c r="AG109" s="68">
        <v>87.449600967871305</v>
      </c>
      <c r="AH109" s="68">
        <v>72.038091449800618</v>
      </c>
      <c r="AI109" s="68">
        <v>26.138392273742127</v>
      </c>
      <c r="AJ109" s="68">
        <v>4.6434923739222622</v>
      </c>
      <c r="AK109" s="68">
        <v>8.4504591556065147</v>
      </c>
      <c r="AL109" s="68">
        <v>9.0766463539933149</v>
      </c>
      <c r="AM109" s="68">
        <v>1.4065621154090495</v>
      </c>
      <c r="AN109" s="68">
        <v>22.424924166551726</v>
      </c>
      <c r="AO109" s="68">
        <v>4.311166169792112</v>
      </c>
      <c r="AP109" s="68">
        <v>5.5841586409113404</v>
      </c>
      <c r="AQ109" s="68">
        <v>15.853214386242451</v>
      </c>
      <c r="AR109" s="68">
        <v>0.53409928023065778</v>
      </c>
      <c r="AS109" s="68">
        <v>18.819527716388407</v>
      </c>
      <c r="AT109" s="68">
        <v>3.6236127710933395</v>
      </c>
      <c r="AU109" s="68">
        <v>1.9766526695497184</v>
      </c>
      <c r="AV109" s="68">
        <v>0</v>
      </c>
      <c r="AW109" s="68">
        <v>18.793367472572307</v>
      </c>
      <c r="AX109" s="68">
        <v>4.6519325288578344</v>
      </c>
      <c r="AY109" s="68">
        <v>2.7978179547920288</v>
      </c>
      <c r="AZ109" s="68">
        <v>0</v>
      </c>
      <c r="BA109" s="68">
        <v>0.7798127805618893</v>
      </c>
      <c r="BB109" s="68">
        <v>73.084772879103184</v>
      </c>
      <c r="BC109" s="68">
        <v>16.963472524724558</v>
      </c>
      <c r="BD109" s="68">
        <v>12.997999614186508</v>
      </c>
      <c r="BE109" s="68">
        <v>8.1553042106088807</v>
      </c>
      <c r="BF109" s="68">
        <v>26.681727784442153</v>
      </c>
      <c r="BG109" s="68">
        <v>0</v>
      </c>
      <c r="BH109" s="68">
        <v>5.7022208127509598E-2</v>
      </c>
      <c r="BI109" s="68">
        <v>313.73933960580064</v>
      </c>
      <c r="BJ109" s="68">
        <v>0</v>
      </c>
      <c r="BK109" s="68">
        <v>21.605367341719827</v>
      </c>
      <c r="BL109" s="68">
        <v>4.9675620153949716</v>
      </c>
      <c r="BM109" s="68">
        <v>0.17119397432658501</v>
      </c>
      <c r="BN109" s="68">
        <v>0</v>
      </c>
      <c r="BO109" s="68">
        <v>0</v>
      </c>
    </row>
    <row r="110" spans="1:67">
      <c r="A110">
        <v>2000</v>
      </c>
      <c r="B110" s="62" t="s">
        <v>647</v>
      </c>
      <c r="C110" s="67" t="s">
        <v>712</v>
      </c>
      <c r="D110" s="62" t="s">
        <v>726</v>
      </c>
      <c r="E110" s="68">
        <v>2.9659916678871587</v>
      </c>
      <c r="F110" s="68">
        <v>0.67118872870206259</v>
      </c>
      <c r="G110" s="68">
        <v>0.18167911645090276</v>
      </c>
      <c r="H110" s="68">
        <v>8.3528444180448105</v>
      </c>
      <c r="I110" s="68">
        <v>11.722385250555497</v>
      </c>
      <c r="J110" s="68">
        <v>14.869887301029552</v>
      </c>
      <c r="K110" s="68">
        <v>1.3772366768110074</v>
      </c>
      <c r="L110" s="68">
        <v>3.9338296742935381</v>
      </c>
      <c r="M110" s="68">
        <v>1.0195018419597406</v>
      </c>
      <c r="N110" s="68">
        <v>0.58409074387581206</v>
      </c>
      <c r="O110" s="68">
        <v>3.3073744814150023</v>
      </c>
      <c r="P110" s="68">
        <v>2.4716645683627245</v>
      </c>
      <c r="Q110" s="68">
        <v>2.4359234167136101</v>
      </c>
      <c r="R110" s="68">
        <v>1.8137555111834096</v>
      </c>
      <c r="S110" s="68">
        <v>1.2141913464010567</v>
      </c>
      <c r="T110" s="68">
        <v>1.3037368253336812</v>
      </c>
      <c r="U110" s="68">
        <v>7.7733427226013472</v>
      </c>
      <c r="V110" s="68">
        <v>2.5620571414391828</v>
      </c>
      <c r="W110" s="68">
        <v>1.0181340275848247</v>
      </c>
      <c r="X110" s="68">
        <v>8.0209215967162866</v>
      </c>
      <c r="Y110" s="68">
        <v>0.30782533843934046</v>
      </c>
      <c r="Z110" s="68">
        <v>3.3089085735681203</v>
      </c>
      <c r="AA110" s="68">
        <v>0.1501679109372468</v>
      </c>
      <c r="AB110" s="68">
        <v>1.9384465014534924</v>
      </c>
      <c r="AC110" s="68">
        <v>0.25733188193671669</v>
      </c>
      <c r="AD110" s="68">
        <v>3.4878170126814101E-2</v>
      </c>
      <c r="AE110" s="68">
        <v>14.725073823846312</v>
      </c>
      <c r="AF110" s="68">
        <v>1.4262874259807967</v>
      </c>
      <c r="AG110" s="68">
        <v>6.8820720241635582</v>
      </c>
      <c r="AH110" s="68">
        <v>5.6692234469070115</v>
      </c>
      <c r="AI110" s="68">
        <v>12.595907546845492</v>
      </c>
      <c r="AJ110" s="68">
        <v>1.5316756020349818</v>
      </c>
      <c r="AK110" s="68">
        <v>4.0797278083820796</v>
      </c>
      <c r="AL110" s="68">
        <v>1.9549950726955032</v>
      </c>
      <c r="AM110" s="68">
        <v>0.80168392839393965</v>
      </c>
      <c r="AN110" s="68">
        <v>3.9287037587889024</v>
      </c>
      <c r="AO110" s="68">
        <v>1.3588212941202449</v>
      </c>
      <c r="AP110" s="68">
        <v>0.9613139785976379</v>
      </c>
      <c r="AQ110" s="68">
        <v>4.7431321081437243</v>
      </c>
      <c r="AR110" s="68">
        <v>0.53522573470624835</v>
      </c>
      <c r="AS110" s="68">
        <v>6.9490827504587411</v>
      </c>
      <c r="AT110" s="68">
        <v>5.8131381225426892</v>
      </c>
      <c r="AU110" s="68">
        <v>0.55476458636266002</v>
      </c>
      <c r="AV110" s="68">
        <v>0</v>
      </c>
      <c r="AW110" s="68">
        <v>2.9925268640464151</v>
      </c>
      <c r="AX110" s="68">
        <v>1.7552197687453479</v>
      </c>
      <c r="AY110" s="68">
        <v>3.2607922933795095</v>
      </c>
      <c r="AZ110" s="68">
        <v>0</v>
      </c>
      <c r="BA110" s="68">
        <v>0.24654648318239322</v>
      </c>
      <c r="BB110" s="68">
        <v>17.238289115280288</v>
      </c>
      <c r="BC110" s="68">
        <v>5.2128574756547614</v>
      </c>
      <c r="BD110" s="68">
        <v>3.7672143204361568</v>
      </c>
      <c r="BE110" s="68">
        <v>3.5526023213370146</v>
      </c>
      <c r="BF110" s="68">
        <v>2.4154747445174571</v>
      </c>
      <c r="BG110" s="68">
        <v>0</v>
      </c>
      <c r="BH110" s="68">
        <v>1.3976502356080906E-2</v>
      </c>
      <c r="BI110" s="68">
        <v>66.814167419842875</v>
      </c>
      <c r="BJ110" s="68">
        <v>0</v>
      </c>
      <c r="BK110" s="68">
        <v>33.081157953818916</v>
      </c>
      <c r="BL110" s="68">
        <v>2.5923255965307632</v>
      </c>
      <c r="BM110" s="68">
        <v>0.33570474626977159</v>
      </c>
      <c r="BN110" s="68">
        <v>0</v>
      </c>
      <c r="BO110" s="68">
        <v>0</v>
      </c>
    </row>
    <row r="111" spans="1:67">
      <c r="A111">
        <v>2000</v>
      </c>
      <c r="B111" s="62" t="s">
        <v>648</v>
      </c>
      <c r="C111" s="67" t="s">
        <v>713</v>
      </c>
      <c r="D111" s="62" t="s">
        <v>726</v>
      </c>
      <c r="E111" s="68">
        <v>0.40725930549037537</v>
      </c>
      <c r="F111" s="68">
        <v>0.11440879815105288</v>
      </c>
      <c r="G111" s="68">
        <v>8.3528279674631271E-3</v>
      </c>
      <c r="H111" s="68">
        <v>4.8092017360694204</v>
      </c>
      <c r="I111" s="68">
        <v>5.1052203075925453</v>
      </c>
      <c r="J111" s="68">
        <v>1.541396657150647</v>
      </c>
      <c r="K111" s="68">
        <v>0.12481161118222886</v>
      </c>
      <c r="L111" s="68">
        <v>0.58310736418204279</v>
      </c>
      <c r="M111" s="68">
        <v>0.38732443073970568</v>
      </c>
      <c r="N111" s="68">
        <v>0.12209457659430391</v>
      </c>
      <c r="O111" s="68">
        <v>0.86790799448665912</v>
      </c>
      <c r="P111" s="68">
        <v>2.1224195717197079</v>
      </c>
      <c r="Q111" s="68">
        <v>0.62743336639257119</v>
      </c>
      <c r="R111" s="68">
        <v>0.71770706854799071</v>
      </c>
      <c r="S111" s="68">
        <v>0.47055876246596517</v>
      </c>
      <c r="T111" s="68">
        <v>0.77638963992287091</v>
      </c>
      <c r="U111" s="68">
        <v>2.885314445756916</v>
      </c>
      <c r="V111" s="68">
        <v>1.2075853305649618</v>
      </c>
      <c r="W111" s="68">
        <v>0.76347465862564634</v>
      </c>
      <c r="X111" s="68">
        <v>3.2819463836433096</v>
      </c>
      <c r="Y111" s="68">
        <v>0.1392980372354907</v>
      </c>
      <c r="Z111" s="68">
        <v>1.0445160720758082</v>
      </c>
      <c r="AA111" s="68">
        <v>8.4027860337067314E-2</v>
      </c>
      <c r="AB111" s="68">
        <v>2.9910292925647806</v>
      </c>
      <c r="AC111" s="68">
        <v>0.11945073900819525</v>
      </c>
      <c r="AD111" s="68">
        <v>2.3820987528218826E-3</v>
      </c>
      <c r="AE111" s="68">
        <v>4.6975446136957713</v>
      </c>
      <c r="AF111" s="68">
        <v>1.027782603073736</v>
      </c>
      <c r="AG111" s="68">
        <v>4.9592206117305446</v>
      </c>
      <c r="AH111" s="68">
        <v>4.0852419635348856</v>
      </c>
      <c r="AI111" s="68">
        <v>29.389084673801335</v>
      </c>
      <c r="AJ111" s="68">
        <v>4.695521580464946E-2</v>
      </c>
      <c r="AK111" s="68">
        <v>0.66343457798702798</v>
      </c>
      <c r="AL111" s="68">
        <v>0.51898340784006569</v>
      </c>
      <c r="AM111" s="68">
        <v>0.17771672504344527</v>
      </c>
      <c r="AN111" s="68">
        <v>1.4429770322447502</v>
      </c>
      <c r="AO111" s="68">
        <v>1.1708476070536729</v>
      </c>
      <c r="AP111" s="68">
        <v>1.1695373926788859</v>
      </c>
      <c r="AQ111" s="68">
        <v>1.8872504213966321</v>
      </c>
      <c r="AR111" s="68">
        <v>0.50042426718589428</v>
      </c>
      <c r="AS111" s="68">
        <v>11.44219584939578</v>
      </c>
      <c r="AT111" s="68">
        <v>2.2877651949790065</v>
      </c>
      <c r="AU111" s="68">
        <v>2.5728803887332115</v>
      </c>
      <c r="AV111" s="68">
        <v>0</v>
      </c>
      <c r="AW111" s="68">
        <v>2.1590925142615869</v>
      </c>
      <c r="AX111" s="68">
        <v>0.55942054940966712</v>
      </c>
      <c r="AY111" s="68">
        <v>7.6908213740490092</v>
      </c>
      <c r="AZ111" s="68">
        <v>0</v>
      </c>
      <c r="BA111" s="68">
        <v>0.12768014184442669</v>
      </c>
      <c r="BB111" s="68">
        <v>11.628688122260041</v>
      </c>
      <c r="BC111" s="68">
        <v>4.5843552083080921</v>
      </c>
      <c r="BD111" s="68">
        <v>6.2952811732128104</v>
      </c>
      <c r="BE111" s="68">
        <v>1.7979295956094039</v>
      </c>
      <c r="BF111" s="68">
        <v>3.0020027275326604</v>
      </c>
      <c r="BG111" s="68">
        <v>0</v>
      </c>
      <c r="BH111" s="68">
        <v>1.8006232070075651E-2</v>
      </c>
      <c r="BI111" s="68">
        <v>9.472478700641469</v>
      </c>
      <c r="BJ111" s="68">
        <v>0</v>
      </c>
      <c r="BK111" s="68">
        <v>65.409298106338468</v>
      </c>
      <c r="BL111" s="68">
        <v>1.251701412246216</v>
      </c>
      <c r="BM111" s="68">
        <v>4.7934756577337798E-2</v>
      </c>
      <c r="BN111" s="68">
        <v>0</v>
      </c>
      <c r="BO111" s="68">
        <v>0</v>
      </c>
    </row>
    <row r="112" spans="1:67">
      <c r="A112">
        <v>2000</v>
      </c>
      <c r="B112" s="62" t="s">
        <v>649</v>
      </c>
      <c r="C112" s="67" t="s">
        <v>714</v>
      </c>
      <c r="D112" s="62" t="s">
        <v>726</v>
      </c>
      <c r="E112" s="68">
        <v>6.9144764320443364E-2</v>
      </c>
      <c r="F112" s="68">
        <v>7.0220024107764149E-3</v>
      </c>
      <c r="G112" s="68">
        <v>4.2081018132725332E-3</v>
      </c>
      <c r="H112" s="68">
        <v>0.36200521997335466</v>
      </c>
      <c r="I112" s="68">
        <v>0.42637546665660686</v>
      </c>
      <c r="J112" s="68">
        <v>0.20298702427813886</v>
      </c>
      <c r="K112" s="68">
        <v>1.3690433545910458E-2</v>
      </c>
      <c r="L112" s="68">
        <v>5.9233154453934941E-2</v>
      </c>
      <c r="M112" s="68">
        <v>3.3061749723950318E-2</v>
      </c>
      <c r="N112" s="68">
        <v>1.3461276444638112E-2</v>
      </c>
      <c r="O112" s="68">
        <v>8.948459938283837E-2</v>
      </c>
      <c r="P112" s="68">
        <v>0.13635802748356721</v>
      </c>
      <c r="Q112" s="68">
        <v>8.8180008968436502E-2</v>
      </c>
      <c r="R112" s="68">
        <v>5.2957438064846318E-2</v>
      </c>
      <c r="S112" s="68">
        <v>5.4985184752643232E-2</v>
      </c>
      <c r="T112" s="68">
        <v>0.10242582882454759</v>
      </c>
      <c r="U112" s="68">
        <v>4.0499341517067533</v>
      </c>
      <c r="V112" s="68">
        <v>0.48863828702437095</v>
      </c>
      <c r="W112" s="68">
        <v>0.11982810052188678</v>
      </c>
      <c r="X112" s="68">
        <v>0.69124434503548193</v>
      </c>
      <c r="Y112" s="68">
        <v>2.6921728783830472E-2</v>
      </c>
      <c r="Z112" s="68">
        <v>0.29494012441049711</v>
      </c>
      <c r="AA112" s="68">
        <v>2.2276072816343369E-2</v>
      </c>
      <c r="AB112" s="68">
        <v>8.8644284405254417E-2</v>
      </c>
      <c r="AC112" s="68">
        <v>7.4312918081101201E-3</v>
      </c>
      <c r="AD112" s="68">
        <v>1.0056397589702684E-3</v>
      </c>
      <c r="AE112" s="68">
        <v>0.73903055677895269</v>
      </c>
      <c r="AF112" s="68">
        <v>8.3123848248581239E-2</v>
      </c>
      <c r="AG112" s="68">
        <v>0.40108627274424763</v>
      </c>
      <c r="AH112" s="68">
        <v>0.33040161984886257</v>
      </c>
      <c r="AI112" s="68">
        <v>0.31836304506879531</v>
      </c>
      <c r="AJ112" s="68">
        <v>1.4860421193051525E-2</v>
      </c>
      <c r="AK112" s="68">
        <v>4.3350679665407101E-2</v>
      </c>
      <c r="AL112" s="68">
        <v>5.4426133749893746E-2</v>
      </c>
      <c r="AM112" s="68">
        <v>1.0574098133359465E-2</v>
      </c>
      <c r="AN112" s="68">
        <v>0.1341317552784097</v>
      </c>
      <c r="AO112" s="68">
        <v>6.9717668614439343E-2</v>
      </c>
      <c r="AP112" s="68">
        <v>6.8010698563282873E-2</v>
      </c>
      <c r="AQ112" s="68">
        <v>0.39561133412899563</v>
      </c>
      <c r="AR112" s="68">
        <v>2.3050694276621358E-2</v>
      </c>
      <c r="AS112" s="68">
        <v>0.33525989033068182</v>
      </c>
      <c r="AT112" s="68">
        <v>7.8538844136331179E-2</v>
      </c>
      <c r="AU112" s="68">
        <v>2.643776780960222E-2</v>
      </c>
      <c r="AV112" s="68">
        <v>0</v>
      </c>
      <c r="AW112" s="68">
        <v>0.17153847475879658</v>
      </c>
      <c r="AX112" s="68">
        <v>7.5941110252241373E-2</v>
      </c>
      <c r="AY112" s="68">
        <v>0.15126842320615466</v>
      </c>
      <c r="AZ112" s="68">
        <v>0</v>
      </c>
      <c r="BA112" s="68">
        <v>1.1122374505457808E-2</v>
      </c>
      <c r="BB112" s="68">
        <v>0.67590914285282255</v>
      </c>
      <c r="BC112" s="68">
        <v>0.3289857152943535</v>
      </c>
      <c r="BD112" s="68">
        <v>0.17761513875788404</v>
      </c>
      <c r="BE112" s="68">
        <v>0.20922588393111813</v>
      </c>
      <c r="BF112" s="68">
        <v>9.8310422686396282E-2</v>
      </c>
      <c r="BG112" s="68">
        <v>0</v>
      </c>
      <c r="BH112" s="68">
        <v>8.0615197460858976E-4</v>
      </c>
      <c r="BI112" s="68">
        <v>3.6747928439693474</v>
      </c>
      <c r="BJ112" s="68">
        <v>0</v>
      </c>
      <c r="BK112" s="68">
        <v>1.57709548063854</v>
      </c>
      <c r="BL112" s="68">
        <v>4.1452943925816408</v>
      </c>
      <c r="BM112" s="68">
        <v>0.3334035723325785</v>
      </c>
      <c r="BN112" s="68">
        <v>0</v>
      </c>
      <c r="BO112" s="68">
        <v>0</v>
      </c>
    </row>
    <row r="113" spans="1:67">
      <c r="A113">
        <v>2000</v>
      </c>
      <c r="B113" s="62" t="s">
        <v>650</v>
      </c>
      <c r="C113" s="67" t="s">
        <v>715</v>
      </c>
      <c r="D113" s="62" t="s">
        <v>726</v>
      </c>
      <c r="E113" s="68">
        <v>0.20257494532837481</v>
      </c>
      <c r="F113" s="68">
        <v>1.0131509644187383E-2</v>
      </c>
      <c r="G113" s="68">
        <v>1.5205419904518749E-2</v>
      </c>
      <c r="H113" s="68">
        <v>0.42676128451737405</v>
      </c>
      <c r="I113" s="68">
        <v>1.5044021106498016</v>
      </c>
      <c r="J113" s="68">
        <v>0.51521204842491164</v>
      </c>
      <c r="K113" s="68">
        <v>0.1718544251553753</v>
      </c>
      <c r="L113" s="68">
        <v>0.39664592421847078</v>
      </c>
      <c r="M113" s="68">
        <v>0.17252855963126829</v>
      </c>
      <c r="N113" s="68">
        <v>1.8501988574973247E-2</v>
      </c>
      <c r="O113" s="68">
        <v>0.23513045325085685</v>
      </c>
      <c r="P113" s="68">
        <v>0.1888460877702407</v>
      </c>
      <c r="Q113" s="68">
        <v>0.24985418304124415</v>
      </c>
      <c r="R113" s="68">
        <v>0.31554868439814521</v>
      </c>
      <c r="S113" s="68">
        <v>7.0015647908205317E-2</v>
      </c>
      <c r="T113" s="68">
        <v>0.77295898771800231</v>
      </c>
      <c r="U113" s="68">
        <v>2.4924226379706553</v>
      </c>
      <c r="V113" s="68">
        <v>0.88883629538514031</v>
      </c>
      <c r="W113" s="68">
        <v>0.18490930342555184</v>
      </c>
      <c r="X113" s="68">
        <v>1.488118535928086</v>
      </c>
      <c r="Y113" s="68">
        <v>0.23566796637078757</v>
      </c>
      <c r="Z113" s="68">
        <v>0.48222596849422911</v>
      </c>
      <c r="AA113" s="68">
        <v>8.6204926983764668E-2</v>
      </c>
      <c r="AB113" s="68">
        <v>0.16535273018749991</v>
      </c>
      <c r="AC113" s="68">
        <v>1.3394642720921748E-2</v>
      </c>
      <c r="AD113" s="68">
        <v>9.5355038695686387E-2</v>
      </c>
      <c r="AE113" s="68">
        <v>0.62952863025018257</v>
      </c>
      <c r="AF113" s="68">
        <v>3.5649224856349129</v>
      </c>
      <c r="AG113" s="68">
        <v>17.201337941841373</v>
      </c>
      <c r="AH113" s="68">
        <v>14.16989432621169</v>
      </c>
      <c r="AI113" s="68">
        <v>0.7191332541299662</v>
      </c>
      <c r="AJ113" s="68">
        <v>3.4986689476595015E-2</v>
      </c>
      <c r="AK113" s="68">
        <v>9.4617660331820092E-2</v>
      </c>
      <c r="AL113" s="68">
        <v>0.10573221599977337</v>
      </c>
      <c r="AM113" s="68">
        <v>0.2498925009930536</v>
      </c>
      <c r="AN113" s="68">
        <v>11.123618728659377</v>
      </c>
      <c r="AO113" s="68">
        <v>0.11434600922112015</v>
      </c>
      <c r="AP113" s="68">
        <v>2.2063903515483263</v>
      </c>
      <c r="AQ113" s="68">
        <v>0.38771333042031231</v>
      </c>
      <c r="AR113" s="68">
        <v>1.7390068954952497E-2</v>
      </c>
      <c r="AS113" s="68">
        <v>0.50723551689162005</v>
      </c>
      <c r="AT113" s="68">
        <v>8.0345603328949716E-2</v>
      </c>
      <c r="AU113" s="68">
        <v>4.5398628968223581E-2</v>
      </c>
      <c r="AV113" s="68">
        <v>0</v>
      </c>
      <c r="AW113" s="68">
        <v>5.7814944547563609</v>
      </c>
      <c r="AX113" s="68">
        <v>6.4917326971475564E-2</v>
      </c>
      <c r="AY113" s="68">
        <v>2.6607624759642103</v>
      </c>
      <c r="AZ113" s="68">
        <v>0</v>
      </c>
      <c r="BA113" s="68">
        <v>2.266054481079641E-2</v>
      </c>
      <c r="BB113" s="68">
        <v>5.422222605994488</v>
      </c>
      <c r="BC113" s="68">
        <v>2.4503510306751757</v>
      </c>
      <c r="BD113" s="68">
        <v>3.7060675344540135</v>
      </c>
      <c r="BE113" s="68">
        <v>8.9853881310273067</v>
      </c>
      <c r="BF113" s="68">
        <v>2.8091893008282458</v>
      </c>
      <c r="BG113" s="68">
        <v>0</v>
      </c>
      <c r="BH113" s="68">
        <v>2.778848442612448E-3</v>
      </c>
      <c r="BI113" s="68">
        <v>58.287876969280561</v>
      </c>
      <c r="BJ113" s="68">
        <v>0</v>
      </c>
      <c r="BK113" s="68">
        <v>2.7002491793728267</v>
      </c>
      <c r="BL113" s="68">
        <v>2.2024450737441517</v>
      </c>
      <c r="BM113" s="68">
        <v>0.13455136494763015</v>
      </c>
      <c r="BN113" s="68">
        <v>0</v>
      </c>
      <c r="BO113" s="68">
        <v>0</v>
      </c>
    </row>
    <row r="114" spans="1:67">
      <c r="A114">
        <v>2000</v>
      </c>
      <c r="B114" s="62" t="s">
        <v>651</v>
      </c>
      <c r="C114" s="67" t="s">
        <v>716</v>
      </c>
      <c r="D114" s="62" t="s">
        <v>726</v>
      </c>
      <c r="E114" s="68">
        <v>1.5937531506731161E-4</v>
      </c>
      <c r="F114" s="68">
        <v>2.9925034328668731E-5</v>
      </c>
      <c r="G114" s="68">
        <v>2.2611629309427039E-5</v>
      </c>
      <c r="H114" s="68">
        <v>2.2546806083259007E-3</v>
      </c>
      <c r="I114" s="68">
        <v>1.908431301606092E-3</v>
      </c>
      <c r="J114" s="68">
        <v>8.0468636430841524E-4</v>
      </c>
      <c r="K114" s="68">
        <v>1.0676391293806197E-4</v>
      </c>
      <c r="L114" s="68">
        <v>4.1243682915242187E-4</v>
      </c>
      <c r="M114" s="68">
        <v>2.0692579302820823E-4</v>
      </c>
      <c r="N114" s="68">
        <v>6.6836877812078067E-5</v>
      </c>
      <c r="O114" s="68">
        <v>4.9240411698280777E-4</v>
      </c>
      <c r="P114" s="68">
        <v>6.7549057144818017E-4</v>
      </c>
      <c r="Q114" s="68">
        <v>3.5927874748331351E-4</v>
      </c>
      <c r="R114" s="68">
        <v>4.0080402381536135E-4</v>
      </c>
      <c r="S114" s="68">
        <v>2.3222270548421529E-4</v>
      </c>
      <c r="T114" s="68">
        <v>5.3148018270986544E-4</v>
      </c>
      <c r="U114" s="68">
        <v>1.4039423349865921E-3</v>
      </c>
      <c r="V114" s="68">
        <v>7.3066920910612129E-4</v>
      </c>
      <c r="W114" s="68">
        <v>2.5732438206084695E-4</v>
      </c>
      <c r="X114" s="68">
        <v>1.3695204930518931E-3</v>
      </c>
      <c r="Y114" s="68">
        <v>1.4227033990037811E-4</v>
      </c>
      <c r="Z114" s="68">
        <v>6.0861271958530141E-4</v>
      </c>
      <c r="AA114" s="68">
        <v>9.6915951238986549E-5</v>
      </c>
      <c r="AB114" s="68">
        <v>4.3008471692917018E-4</v>
      </c>
      <c r="AC114" s="68">
        <v>4.1713211200030235E-5</v>
      </c>
      <c r="AD114" s="68">
        <v>4.7227212244943883E-5</v>
      </c>
      <c r="AE114" s="68">
        <v>3.921982023612533E-3</v>
      </c>
      <c r="AF114" s="68">
        <v>1.9815466304476761E-3</v>
      </c>
      <c r="AG114" s="68">
        <v>9.5612892203321663E-3</v>
      </c>
      <c r="AH114" s="68">
        <v>7.876274155389721E-3</v>
      </c>
      <c r="AI114" s="68">
        <v>1.9113670813300735E-3</v>
      </c>
      <c r="AJ114" s="68">
        <v>1.3100712987347641E-4</v>
      </c>
      <c r="AK114" s="68">
        <v>3.285317869156628E-4</v>
      </c>
      <c r="AL114" s="68">
        <v>3.4748952140248475E-4</v>
      </c>
      <c r="AM114" s="68">
        <v>1.6807473542123226E-4</v>
      </c>
      <c r="AN114" s="68">
        <v>5.1488752163774496E-3</v>
      </c>
      <c r="AO114" s="68">
        <v>4.6086422798123042E-4</v>
      </c>
      <c r="AP114" s="68">
        <v>1.1686774159209116E-3</v>
      </c>
      <c r="AQ114" s="68">
        <v>9.6352185621103985E-4</v>
      </c>
      <c r="AR114" s="68">
        <v>1.3772826764640229E-4</v>
      </c>
      <c r="AS114" s="68">
        <v>2.0823566227117216E-3</v>
      </c>
      <c r="AT114" s="68">
        <v>4.84511998182245E-4</v>
      </c>
      <c r="AU114" s="68">
        <v>1.6100215118333133E-4</v>
      </c>
      <c r="AV114" s="68">
        <v>0</v>
      </c>
      <c r="AW114" s="68">
        <v>3.4470030960599921E-3</v>
      </c>
      <c r="AX114" s="68">
        <v>3.5968245902251819E-4</v>
      </c>
      <c r="AY114" s="68">
        <v>1.890872059141421E-3</v>
      </c>
      <c r="AZ114" s="68">
        <v>0</v>
      </c>
      <c r="BA114" s="68">
        <v>7.2479508153772121E-5</v>
      </c>
      <c r="BB114" s="68">
        <v>6.3077505451364551E-3</v>
      </c>
      <c r="BC114" s="68">
        <v>3.0452475385016669E-3</v>
      </c>
      <c r="BD114" s="68">
        <v>2.5858374530597248E-3</v>
      </c>
      <c r="BE114" s="68">
        <v>4.695790593311917E-3</v>
      </c>
      <c r="BF114" s="68">
        <v>1.8007122259787833E-3</v>
      </c>
      <c r="BG114" s="68">
        <v>0</v>
      </c>
      <c r="BH114" s="68">
        <v>6.2890251060132278E-6</v>
      </c>
      <c r="BI114" s="68">
        <v>2.8529818285804344E-2</v>
      </c>
      <c r="BJ114" s="68">
        <v>0</v>
      </c>
      <c r="BK114" s="68">
        <v>9.4961509584215245E-3</v>
      </c>
      <c r="BL114" s="68">
        <v>2.8046150584915795E-5</v>
      </c>
      <c r="BM114" s="68">
        <v>1.4800108245808405E-5</v>
      </c>
      <c r="BN114" s="68">
        <v>0</v>
      </c>
      <c r="BO114" s="68">
        <v>0</v>
      </c>
    </row>
    <row r="115" spans="1:67">
      <c r="A115">
        <v>2000</v>
      </c>
      <c r="B115" s="62" t="s">
        <v>652</v>
      </c>
      <c r="C115" s="67" t="s">
        <v>717</v>
      </c>
      <c r="D115" s="62" t="s">
        <v>726</v>
      </c>
      <c r="E115" s="68">
        <v>0</v>
      </c>
      <c r="F115" s="68">
        <v>0</v>
      </c>
      <c r="G115" s="68">
        <v>0</v>
      </c>
      <c r="H115" s="68">
        <v>0</v>
      </c>
      <c r="I115" s="68">
        <v>0</v>
      </c>
      <c r="J115" s="68">
        <v>0</v>
      </c>
      <c r="K115" s="68">
        <v>0</v>
      </c>
      <c r="L115" s="68">
        <v>0</v>
      </c>
      <c r="M115" s="68">
        <v>0</v>
      </c>
      <c r="N115" s="68">
        <v>0</v>
      </c>
      <c r="O115" s="68">
        <v>0</v>
      </c>
      <c r="P115" s="68">
        <v>0</v>
      </c>
      <c r="Q115" s="68">
        <v>0</v>
      </c>
      <c r="R115" s="68">
        <v>0</v>
      </c>
      <c r="S115" s="68">
        <v>0</v>
      </c>
      <c r="T115" s="68">
        <v>0</v>
      </c>
      <c r="U115" s="68">
        <v>0</v>
      </c>
      <c r="V115" s="68">
        <v>0</v>
      </c>
      <c r="W115" s="68">
        <v>0</v>
      </c>
      <c r="X115" s="68">
        <v>0</v>
      </c>
      <c r="Y115" s="68">
        <v>0</v>
      </c>
      <c r="Z115" s="68">
        <v>0</v>
      </c>
      <c r="AA115" s="68">
        <v>0</v>
      </c>
      <c r="AB115" s="68">
        <v>0</v>
      </c>
      <c r="AC115" s="68">
        <v>0</v>
      </c>
      <c r="AD115" s="68">
        <v>0</v>
      </c>
      <c r="AE115" s="68">
        <v>0</v>
      </c>
      <c r="AF115" s="68">
        <v>0</v>
      </c>
      <c r="AG115" s="68">
        <v>0</v>
      </c>
      <c r="AH115" s="68">
        <v>0</v>
      </c>
      <c r="AI115" s="68">
        <v>0</v>
      </c>
      <c r="AJ115" s="68">
        <v>0</v>
      </c>
      <c r="AK115" s="68">
        <v>0</v>
      </c>
      <c r="AL115" s="68">
        <v>0</v>
      </c>
      <c r="AM115" s="68">
        <v>0</v>
      </c>
      <c r="AN115" s="68">
        <v>0</v>
      </c>
      <c r="AO115" s="68">
        <v>0</v>
      </c>
      <c r="AP115" s="68">
        <v>0</v>
      </c>
      <c r="AQ115" s="68">
        <v>0</v>
      </c>
      <c r="AR115" s="68">
        <v>0</v>
      </c>
      <c r="AS115" s="68">
        <v>0</v>
      </c>
      <c r="AT115" s="68">
        <v>0</v>
      </c>
      <c r="AU115" s="68">
        <v>0</v>
      </c>
      <c r="AV115" s="68">
        <v>0</v>
      </c>
      <c r="AW115" s="68">
        <v>0</v>
      </c>
      <c r="AX115" s="68">
        <v>0</v>
      </c>
      <c r="AY115" s="68">
        <v>0</v>
      </c>
      <c r="AZ115" s="68">
        <v>0</v>
      </c>
      <c r="BA115" s="68">
        <v>0</v>
      </c>
      <c r="BB115" s="68">
        <v>0</v>
      </c>
      <c r="BC115" s="68">
        <v>0</v>
      </c>
      <c r="BD115" s="68">
        <v>0</v>
      </c>
      <c r="BE115" s="68">
        <v>0</v>
      </c>
      <c r="BF115" s="68">
        <v>0</v>
      </c>
      <c r="BG115" s="68">
        <v>0</v>
      </c>
      <c r="BH115" s="68">
        <v>0</v>
      </c>
      <c r="BI115" s="68">
        <v>0</v>
      </c>
      <c r="BJ115" s="68">
        <v>0</v>
      </c>
      <c r="BK115" s="68">
        <v>0</v>
      </c>
      <c r="BL115" s="68">
        <v>0</v>
      </c>
      <c r="BM115" s="68">
        <v>0</v>
      </c>
      <c r="BN115" s="68">
        <v>0</v>
      </c>
      <c r="BO115" s="68">
        <v>0</v>
      </c>
    </row>
    <row r="116" spans="1:67">
      <c r="A116">
        <v>2000</v>
      </c>
      <c r="B116" s="69" t="s">
        <v>727</v>
      </c>
      <c r="C116" s="69" t="s">
        <v>728</v>
      </c>
      <c r="D116" s="62" t="s">
        <v>729</v>
      </c>
      <c r="E116" s="68">
        <v>11292.101216190957</v>
      </c>
      <c r="F116" s="68">
        <v>316.4001478901896</v>
      </c>
      <c r="G116" s="68">
        <v>546.42872305760636</v>
      </c>
      <c r="H116" s="68">
        <v>8282.7432902835753</v>
      </c>
      <c r="I116" s="68">
        <v>48634.882513269702</v>
      </c>
      <c r="J116" s="68">
        <v>16113.264476752729</v>
      </c>
      <c r="K116" s="68">
        <v>2643.0807227883047</v>
      </c>
      <c r="L116" s="68">
        <v>6536.8809360179448</v>
      </c>
      <c r="M116" s="68">
        <v>1955.2599338620651</v>
      </c>
      <c r="N116" s="68">
        <v>17118.175214376941</v>
      </c>
      <c r="O116" s="68">
        <v>25699.755261171416</v>
      </c>
      <c r="P116" s="68">
        <v>4427.7953744211782</v>
      </c>
      <c r="Q116" s="68">
        <v>9510.6688403884727</v>
      </c>
      <c r="R116" s="68">
        <v>6664.0688688751352</v>
      </c>
      <c r="S116" s="68">
        <v>11577.542758457141</v>
      </c>
      <c r="T116" s="68">
        <v>8482.2512125013527</v>
      </c>
      <c r="U116" s="68">
        <v>40265.265433383087</v>
      </c>
      <c r="V116" s="68">
        <v>11276.51674809342</v>
      </c>
      <c r="W116" s="68">
        <v>4573.1662614851921</v>
      </c>
      <c r="X116" s="68">
        <v>45473.686119225196</v>
      </c>
      <c r="Y116" s="68">
        <v>1326.3219874738268</v>
      </c>
      <c r="Z116" s="68">
        <v>8534.9276915393348</v>
      </c>
      <c r="AA116" s="68">
        <v>787.22564445388173</v>
      </c>
      <c r="AB116" s="68">
        <v>5545.9350350190107</v>
      </c>
      <c r="AC116" s="68">
        <v>656.9376294175737</v>
      </c>
      <c r="AD116" s="68">
        <v>116.51030424553426</v>
      </c>
      <c r="AE116" s="68">
        <v>40406.668180708853</v>
      </c>
      <c r="AF116" s="68">
        <v>3069.279052738199</v>
      </c>
      <c r="AG116" s="68">
        <v>14640.339786883069</v>
      </c>
      <c r="AH116" s="68">
        <v>12061.290463908157</v>
      </c>
      <c r="AI116" s="68">
        <v>20661.633047426447</v>
      </c>
      <c r="AJ116" s="68">
        <v>818.74026128058927</v>
      </c>
      <c r="AK116" s="68">
        <v>2632.5242377645964</v>
      </c>
      <c r="AL116" s="68">
        <v>2188.1889229912467</v>
      </c>
      <c r="AM116" s="68">
        <v>417.64748630260544</v>
      </c>
      <c r="AN116" s="68">
        <v>9192.0000234799481</v>
      </c>
      <c r="AO116" s="68">
        <v>713.58457310143922</v>
      </c>
      <c r="AP116" s="68">
        <v>1579.8493244331951</v>
      </c>
      <c r="AQ116" s="68">
        <v>6170.2221561857305</v>
      </c>
      <c r="AR116" s="68">
        <v>156.71411355575606</v>
      </c>
      <c r="AS116" s="68">
        <v>5028.7412621459534</v>
      </c>
      <c r="AT116" s="68">
        <v>3409.610316168365</v>
      </c>
      <c r="AU116" s="68">
        <v>509.20684949847146</v>
      </c>
      <c r="AV116" s="68">
        <v>0</v>
      </c>
      <c r="AW116" s="68">
        <v>3110.2601631287362</v>
      </c>
      <c r="AX116" s="68">
        <v>1182.3910421278106</v>
      </c>
      <c r="AY116" s="68">
        <v>1191.6067168868349</v>
      </c>
      <c r="AZ116" s="68">
        <v>0</v>
      </c>
      <c r="BA116" s="68">
        <v>266.5298280673328</v>
      </c>
      <c r="BB116" s="68">
        <v>13119.392950346692</v>
      </c>
      <c r="BC116" s="68">
        <v>10613.659223018247</v>
      </c>
      <c r="BD116" s="68">
        <v>3197.2933600847095</v>
      </c>
      <c r="BE116" s="68">
        <v>5117.6093944921286</v>
      </c>
      <c r="BF116" s="68">
        <v>4289.1282347142787</v>
      </c>
      <c r="BG116" s="68">
        <v>0</v>
      </c>
      <c r="BH116" s="68">
        <v>46.159430013957675</v>
      </c>
      <c r="BI116" s="68">
        <v>398252.12635350856</v>
      </c>
      <c r="BJ116" s="68">
        <v>0</v>
      </c>
      <c r="BK116" s="68">
        <v>68088.57805757194</v>
      </c>
      <c r="BL116" s="68">
        <v>148409.09789376019</v>
      </c>
      <c r="BM116" s="68">
        <v>12785.186547224495</v>
      </c>
      <c r="BN116" s="68">
        <v>0</v>
      </c>
      <c r="BO116" s="68">
        <v>0</v>
      </c>
    </row>
    <row r="117" spans="1:67">
      <c r="A117">
        <v>2000</v>
      </c>
      <c r="B117" s="70" t="s">
        <v>730</v>
      </c>
      <c r="C117" s="70" t="s">
        <v>731</v>
      </c>
      <c r="D117" s="62" t="s">
        <v>729</v>
      </c>
      <c r="E117" s="68">
        <v>92.212867195654113</v>
      </c>
      <c r="F117" s="68">
        <v>5.9040127101102913</v>
      </c>
      <c r="G117" s="68">
        <v>27.838211467396626</v>
      </c>
      <c r="H117" s="68">
        <v>77.124265619275633</v>
      </c>
      <c r="I117" s="68">
        <v>127.10102383935288</v>
      </c>
      <c r="J117" s="68">
        <v>105.23272544430087</v>
      </c>
      <c r="K117" s="68">
        <v>16.467852317104956</v>
      </c>
      <c r="L117" s="68">
        <v>35.426714682612186</v>
      </c>
      <c r="M117" s="68">
        <v>6.5790828097445786</v>
      </c>
      <c r="N117" s="68">
        <v>63.20636549620427</v>
      </c>
      <c r="O117" s="68">
        <v>154.34064344664003</v>
      </c>
      <c r="P117" s="68">
        <v>26.507402474616242</v>
      </c>
      <c r="Q117" s="68">
        <v>34.118264819531262</v>
      </c>
      <c r="R117" s="68">
        <v>78.183238998471211</v>
      </c>
      <c r="S117" s="68">
        <v>118.59880078157053</v>
      </c>
      <c r="T117" s="68">
        <v>34.862136350711417</v>
      </c>
      <c r="U117" s="68">
        <v>25.129525609974714</v>
      </c>
      <c r="V117" s="68">
        <v>26.344678979157873</v>
      </c>
      <c r="W117" s="68">
        <v>21.619397358607266</v>
      </c>
      <c r="X117" s="68">
        <v>136.54876160615424</v>
      </c>
      <c r="Y117" s="68">
        <v>3.9585690422442159</v>
      </c>
      <c r="Z117" s="68">
        <v>47.162532419907158</v>
      </c>
      <c r="AA117" s="68">
        <v>6.7476867430883134</v>
      </c>
      <c r="AB117" s="68">
        <v>97.664010490078127</v>
      </c>
      <c r="AC117" s="68">
        <v>-1.3520928491220128</v>
      </c>
      <c r="AD117" s="68">
        <v>1.243915318436867</v>
      </c>
      <c r="AE117" s="68">
        <v>283.84672150924814</v>
      </c>
      <c r="AF117" s="68">
        <v>4.3779333147786907</v>
      </c>
      <c r="AG117" s="68">
        <v>20.885549397052383</v>
      </c>
      <c r="AH117" s="68">
        <v>17.206322049599212</v>
      </c>
      <c r="AI117" s="68">
        <v>1141.240961055483</v>
      </c>
      <c r="AJ117" s="68">
        <v>10.368456151568704</v>
      </c>
      <c r="AK117" s="68">
        <v>98.163957909500411</v>
      </c>
      <c r="AL117" s="68">
        <v>22.811717840221721</v>
      </c>
      <c r="AM117" s="68">
        <v>8.7868444409744964</v>
      </c>
      <c r="AN117" s="68">
        <v>40.662214110786095</v>
      </c>
      <c r="AO117" s="68">
        <v>1.7242792274130085</v>
      </c>
      <c r="AP117" s="68">
        <v>-1.9726623923573587</v>
      </c>
      <c r="AQ117" s="68">
        <v>65.125213773571048</v>
      </c>
      <c r="AR117" s="68">
        <v>0.21503780212860013</v>
      </c>
      <c r="AS117" s="68">
        <v>-3.1969917897172282</v>
      </c>
      <c r="AT117" s="68">
        <v>-0.70701915680167882</v>
      </c>
      <c r="AU117" s="68">
        <v>-0.10441279090095544</v>
      </c>
      <c r="AV117" s="68">
        <v>0</v>
      </c>
      <c r="AW117" s="68">
        <v>4.4302873039012036</v>
      </c>
      <c r="AX117" s="68">
        <v>6.1717194144367236</v>
      </c>
      <c r="AY117" s="68">
        <v>6.1907727339538701</v>
      </c>
      <c r="AZ117" s="68">
        <v>0</v>
      </c>
      <c r="BA117" s="68">
        <v>0.79177885930423242</v>
      </c>
      <c r="BB117" s="68">
        <v>42.870325466427047</v>
      </c>
      <c r="BC117" s="68">
        <v>84.026149686349555</v>
      </c>
      <c r="BD117" s="68">
        <v>5.2546513171065792</v>
      </c>
      <c r="BE117" s="68">
        <v>25.906004513895045</v>
      </c>
      <c r="BF117" s="68">
        <v>14.24289536395213</v>
      </c>
      <c r="BG117" s="68">
        <v>0</v>
      </c>
      <c r="BH117" s="68">
        <v>0</v>
      </c>
      <c r="BI117" s="68">
        <v>28956.819033259017</v>
      </c>
      <c r="BJ117" s="68">
        <v>0</v>
      </c>
      <c r="BK117" s="68">
        <v>0</v>
      </c>
      <c r="BL117" s="68">
        <v>475.40321250021265</v>
      </c>
      <c r="BM117" s="68">
        <v>0</v>
      </c>
      <c r="BN117" s="68">
        <v>0</v>
      </c>
      <c r="BO117" s="68">
        <v>0</v>
      </c>
    </row>
    <row r="118" spans="1:67">
      <c r="A118">
        <v>2000</v>
      </c>
      <c r="B118" s="70" t="s">
        <v>732</v>
      </c>
      <c r="C118" s="70" t="s">
        <v>733</v>
      </c>
      <c r="D118" s="62" t="s">
        <v>729</v>
      </c>
      <c r="E118" s="68">
        <v>0</v>
      </c>
      <c r="F118" s="68">
        <v>0</v>
      </c>
      <c r="G118" s="68">
        <v>0</v>
      </c>
      <c r="H118" s="68">
        <v>0</v>
      </c>
      <c r="I118" s="68">
        <v>0</v>
      </c>
      <c r="J118" s="68">
        <v>0</v>
      </c>
      <c r="K118" s="68">
        <v>0</v>
      </c>
      <c r="L118" s="68">
        <v>0</v>
      </c>
      <c r="M118" s="68">
        <v>0</v>
      </c>
      <c r="N118" s="68">
        <v>0</v>
      </c>
      <c r="O118" s="68">
        <v>0</v>
      </c>
      <c r="P118" s="68">
        <v>0</v>
      </c>
      <c r="Q118" s="68">
        <v>0</v>
      </c>
      <c r="R118" s="68">
        <v>0</v>
      </c>
      <c r="S118" s="68">
        <v>0</v>
      </c>
      <c r="T118" s="68">
        <v>0</v>
      </c>
      <c r="U118" s="68">
        <v>0</v>
      </c>
      <c r="V118" s="68">
        <v>0</v>
      </c>
      <c r="W118" s="68">
        <v>0</v>
      </c>
      <c r="X118" s="68">
        <v>0</v>
      </c>
      <c r="Y118" s="68">
        <v>0</v>
      </c>
      <c r="Z118" s="68">
        <v>0</v>
      </c>
      <c r="AA118" s="68">
        <v>0</v>
      </c>
      <c r="AB118" s="68">
        <v>0</v>
      </c>
      <c r="AC118" s="68">
        <v>0</v>
      </c>
      <c r="AD118" s="68">
        <v>0</v>
      </c>
      <c r="AE118" s="68">
        <v>0</v>
      </c>
      <c r="AF118" s="68">
        <v>0</v>
      </c>
      <c r="AG118" s="68">
        <v>0</v>
      </c>
      <c r="AH118" s="68">
        <v>0</v>
      </c>
      <c r="AI118" s="68">
        <v>0</v>
      </c>
      <c r="AJ118" s="68">
        <v>0</v>
      </c>
      <c r="AK118" s="68">
        <v>0</v>
      </c>
      <c r="AL118" s="68">
        <v>0</v>
      </c>
      <c r="AM118" s="68">
        <v>0</v>
      </c>
      <c r="AN118" s="68">
        <v>0</v>
      </c>
      <c r="AO118" s="68">
        <v>0</v>
      </c>
      <c r="AP118" s="68">
        <v>0</v>
      </c>
      <c r="AQ118" s="68">
        <v>0</v>
      </c>
      <c r="AR118" s="68">
        <v>0</v>
      </c>
      <c r="AS118" s="68">
        <v>0</v>
      </c>
      <c r="AT118" s="68">
        <v>0</v>
      </c>
      <c r="AU118" s="68">
        <v>0</v>
      </c>
      <c r="AV118" s="68">
        <v>0</v>
      </c>
      <c r="AW118" s="68">
        <v>0</v>
      </c>
      <c r="AX118" s="68">
        <v>0</v>
      </c>
      <c r="AY118" s="68">
        <v>0</v>
      </c>
      <c r="AZ118" s="68">
        <v>0</v>
      </c>
      <c r="BA118" s="68">
        <v>0</v>
      </c>
      <c r="BB118" s="68">
        <v>0</v>
      </c>
      <c r="BC118" s="68">
        <v>0</v>
      </c>
      <c r="BD118" s="68">
        <v>0</v>
      </c>
      <c r="BE118" s="68">
        <v>0</v>
      </c>
      <c r="BF118" s="68">
        <v>0</v>
      </c>
      <c r="BG118" s="68">
        <v>0</v>
      </c>
      <c r="BH118" s="68">
        <v>0</v>
      </c>
      <c r="BI118" s="68">
        <v>0</v>
      </c>
      <c r="BJ118" s="68">
        <v>0</v>
      </c>
      <c r="BK118" s="68">
        <v>0</v>
      </c>
      <c r="BL118" s="68">
        <v>0</v>
      </c>
      <c r="BM118" s="68">
        <v>0</v>
      </c>
      <c r="BN118" s="68">
        <v>0</v>
      </c>
      <c r="BO118" s="68">
        <v>0</v>
      </c>
    </row>
    <row r="119" spans="1:67">
      <c r="A119">
        <v>2000</v>
      </c>
      <c r="B119" s="70" t="s">
        <v>734</v>
      </c>
      <c r="C119" s="70" t="s">
        <v>735</v>
      </c>
      <c r="D119" s="62" t="s">
        <v>729</v>
      </c>
      <c r="E119" s="68">
        <v>0</v>
      </c>
      <c r="F119" s="68">
        <v>0</v>
      </c>
      <c r="G119" s="68">
        <v>0</v>
      </c>
      <c r="H119" s="68">
        <v>0</v>
      </c>
      <c r="I119" s="68">
        <v>0</v>
      </c>
      <c r="J119" s="68">
        <v>0</v>
      </c>
      <c r="K119" s="68">
        <v>0</v>
      </c>
      <c r="L119" s="68">
        <v>0</v>
      </c>
      <c r="M119" s="68">
        <v>0</v>
      </c>
      <c r="N119" s="68">
        <v>0</v>
      </c>
      <c r="O119" s="68">
        <v>0</v>
      </c>
      <c r="P119" s="68">
        <v>0</v>
      </c>
      <c r="Q119" s="68">
        <v>0</v>
      </c>
      <c r="R119" s="68">
        <v>0</v>
      </c>
      <c r="S119" s="68">
        <v>0</v>
      </c>
      <c r="T119" s="68">
        <v>0</v>
      </c>
      <c r="U119" s="68">
        <v>0</v>
      </c>
      <c r="V119" s="68">
        <v>0</v>
      </c>
      <c r="W119" s="68">
        <v>0</v>
      </c>
      <c r="X119" s="68">
        <v>0</v>
      </c>
      <c r="Y119" s="68">
        <v>0</v>
      </c>
      <c r="Z119" s="68">
        <v>0</v>
      </c>
      <c r="AA119" s="68">
        <v>0</v>
      </c>
      <c r="AB119" s="68">
        <v>0</v>
      </c>
      <c r="AC119" s="68">
        <v>0</v>
      </c>
      <c r="AD119" s="68">
        <v>0</v>
      </c>
      <c r="AE119" s="68">
        <v>0</v>
      </c>
      <c r="AF119" s="68">
        <v>0</v>
      </c>
      <c r="AG119" s="68">
        <v>0</v>
      </c>
      <c r="AH119" s="68">
        <v>0</v>
      </c>
      <c r="AI119" s="68">
        <v>0</v>
      </c>
      <c r="AJ119" s="68">
        <v>0</v>
      </c>
      <c r="AK119" s="68">
        <v>0</v>
      </c>
      <c r="AL119" s="68">
        <v>0</v>
      </c>
      <c r="AM119" s="68">
        <v>0</v>
      </c>
      <c r="AN119" s="68">
        <v>0</v>
      </c>
      <c r="AO119" s="68">
        <v>0</v>
      </c>
      <c r="AP119" s="68">
        <v>0</v>
      </c>
      <c r="AQ119" s="68">
        <v>0</v>
      </c>
      <c r="AR119" s="68">
        <v>0</v>
      </c>
      <c r="AS119" s="68">
        <v>0</v>
      </c>
      <c r="AT119" s="68">
        <v>0</v>
      </c>
      <c r="AU119" s="68">
        <v>0</v>
      </c>
      <c r="AV119" s="68">
        <v>0</v>
      </c>
      <c r="AW119" s="68">
        <v>0</v>
      </c>
      <c r="AX119" s="68">
        <v>0</v>
      </c>
      <c r="AY119" s="68">
        <v>0</v>
      </c>
      <c r="AZ119" s="68">
        <v>0</v>
      </c>
      <c r="BA119" s="68">
        <v>0</v>
      </c>
      <c r="BB119" s="68">
        <v>0</v>
      </c>
      <c r="BC119" s="68">
        <v>0</v>
      </c>
      <c r="BD119" s="68">
        <v>0</v>
      </c>
      <c r="BE119" s="68">
        <v>0</v>
      </c>
      <c r="BF119" s="68">
        <v>0</v>
      </c>
      <c r="BG119" s="68">
        <v>0</v>
      </c>
      <c r="BH119" s="68">
        <v>0</v>
      </c>
      <c r="BI119" s="68">
        <v>5569.0406451895769</v>
      </c>
      <c r="BJ119" s="68">
        <v>0</v>
      </c>
      <c r="BK119" s="68">
        <v>92.465148526409692</v>
      </c>
      <c r="BL119" s="68">
        <v>0</v>
      </c>
      <c r="BM119" s="68">
        <v>0</v>
      </c>
      <c r="BN119" s="68">
        <v>0</v>
      </c>
      <c r="BO119" s="68">
        <v>0</v>
      </c>
    </row>
    <row r="120" spans="1:67">
      <c r="A120">
        <v>2000</v>
      </c>
      <c r="B120" s="70" t="s">
        <v>736</v>
      </c>
      <c r="C120" s="70" t="s">
        <v>737</v>
      </c>
      <c r="D120" s="62" t="s">
        <v>729</v>
      </c>
      <c r="E120" s="68">
        <v>0</v>
      </c>
      <c r="F120" s="68">
        <v>0</v>
      </c>
      <c r="G120" s="68">
        <v>0</v>
      </c>
      <c r="H120" s="68">
        <v>0</v>
      </c>
      <c r="I120" s="68">
        <v>0</v>
      </c>
      <c r="J120" s="68">
        <v>0</v>
      </c>
      <c r="K120" s="68">
        <v>0</v>
      </c>
      <c r="L120" s="68">
        <v>0</v>
      </c>
      <c r="M120" s="68">
        <v>0</v>
      </c>
      <c r="N120" s="68">
        <v>0</v>
      </c>
      <c r="O120" s="68">
        <v>0</v>
      </c>
      <c r="P120" s="68">
        <v>0</v>
      </c>
      <c r="Q120" s="68">
        <v>0</v>
      </c>
      <c r="R120" s="68">
        <v>0</v>
      </c>
      <c r="S120" s="68">
        <v>0</v>
      </c>
      <c r="T120" s="68">
        <v>0</v>
      </c>
      <c r="U120" s="68">
        <v>0</v>
      </c>
      <c r="V120" s="68">
        <v>0</v>
      </c>
      <c r="W120" s="68">
        <v>0</v>
      </c>
      <c r="X120" s="68">
        <v>0</v>
      </c>
      <c r="Y120" s="68">
        <v>0</v>
      </c>
      <c r="Z120" s="68">
        <v>0</v>
      </c>
      <c r="AA120" s="68">
        <v>0</v>
      </c>
      <c r="AB120" s="68">
        <v>0</v>
      </c>
      <c r="AC120" s="68">
        <v>0</v>
      </c>
      <c r="AD120" s="68">
        <v>0</v>
      </c>
      <c r="AE120" s="68">
        <v>0</v>
      </c>
      <c r="AF120" s="68">
        <v>0</v>
      </c>
      <c r="AG120" s="68">
        <v>0</v>
      </c>
      <c r="AH120" s="68">
        <v>0</v>
      </c>
      <c r="AI120" s="68">
        <v>0</v>
      </c>
      <c r="AJ120" s="68">
        <v>0</v>
      </c>
      <c r="AK120" s="68">
        <v>0</v>
      </c>
      <c r="AL120" s="68">
        <v>0</v>
      </c>
      <c r="AM120" s="68">
        <v>0</v>
      </c>
      <c r="AN120" s="68">
        <v>0</v>
      </c>
      <c r="AO120" s="68">
        <v>0</v>
      </c>
      <c r="AP120" s="68">
        <v>0</v>
      </c>
      <c r="AQ120" s="68">
        <v>0</v>
      </c>
      <c r="AR120" s="68">
        <v>0</v>
      </c>
      <c r="AS120" s="68">
        <v>0</v>
      </c>
      <c r="AT120" s="68">
        <v>0</v>
      </c>
      <c r="AU120" s="68">
        <v>0</v>
      </c>
      <c r="AV120" s="68">
        <v>0</v>
      </c>
      <c r="AW120" s="68">
        <v>0</v>
      </c>
      <c r="AX120" s="68">
        <v>0</v>
      </c>
      <c r="AY120" s="68">
        <v>0</v>
      </c>
      <c r="AZ120" s="68">
        <v>0</v>
      </c>
      <c r="BA120" s="68">
        <v>0</v>
      </c>
      <c r="BB120" s="68">
        <v>0</v>
      </c>
      <c r="BC120" s="68">
        <v>0</v>
      </c>
      <c r="BD120" s="68">
        <v>0</v>
      </c>
      <c r="BE120" s="68">
        <v>0</v>
      </c>
      <c r="BF120" s="68">
        <v>0</v>
      </c>
      <c r="BG120" s="68">
        <v>0</v>
      </c>
      <c r="BH120" s="68">
        <v>0</v>
      </c>
      <c r="BI120" s="68">
        <v>-8976.6875643501044</v>
      </c>
      <c r="BJ120" s="68">
        <v>0</v>
      </c>
      <c r="BK120" s="68">
        <v>0</v>
      </c>
      <c r="BL120" s="68">
        <v>0</v>
      </c>
      <c r="BM120" s="68">
        <v>0</v>
      </c>
      <c r="BN120" s="68">
        <v>0</v>
      </c>
      <c r="BO120" s="68">
        <v>0</v>
      </c>
    </row>
    <row r="121" spans="1:67">
      <c r="A121">
        <v>2000</v>
      </c>
      <c r="B121" s="69" t="s">
        <v>738</v>
      </c>
      <c r="C121" s="69" t="s">
        <v>739</v>
      </c>
      <c r="D121" s="62" t="s">
        <v>729</v>
      </c>
      <c r="E121" s="68">
        <v>21279.886757810102</v>
      </c>
      <c r="F121" s="68">
        <v>1223.0533821636313</v>
      </c>
      <c r="G121" s="68">
        <v>868.69999394399792</v>
      </c>
      <c r="H121" s="68">
        <v>35999.981948047578</v>
      </c>
      <c r="I121" s="68">
        <v>30430.349819952422</v>
      </c>
      <c r="J121" s="68">
        <v>10001.091903356286</v>
      </c>
      <c r="K121" s="68">
        <v>1627.6979895867971</v>
      </c>
      <c r="L121" s="68">
        <v>2549.0873657030834</v>
      </c>
      <c r="M121" s="68">
        <v>1247.9875617782116</v>
      </c>
      <c r="N121" s="68">
        <v>2932.1145983686142</v>
      </c>
      <c r="O121" s="68">
        <v>8421.5449072415813</v>
      </c>
      <c r="P121" s="68">
        <v>6360.9215942299516</v>
      </c>
      <c r="Q121" s="68">
        <v>4058.5958660547944</v>
      </c>
      <c r="R121" s="68">
        <v>7570.0741898854494</v>
      </c>
      <c r="S121" s="68">
        <v>6002.887758019674</v>
      </c>
      <c r="T121" s="68">
        <v>3824.8955901193717</v>
      </c>
      <c r="U121" s="68">
        <v>10653.522817146652</v>
      </c>
      <c r="V121" s="68">
        <v>4884.7352130423196</v>
      </c>
      <c r="W121" s="68">
        <v>3682.7022984475511</v>
      </c>
      <c r="X121" s="68">
        <v>16819.427724143199</v>
      </c>
      <c r="Y121" s="68">
        <v>987.92190255202388</v>
      </c>
      <c r="Z121" s="68">
        <v>4980.8422725309811</v>
      </c>
      <c r="AA121" s="68">
        <v>1022.4888356364721</v>
      </c>
      <c r="AB121" s="68">
        <v>9570.6138386324346</v>
      </c>
      <c r="AC121" s="68">
        <v>1774.8501055333963</v>
      </c>
      <c r="AD121" s="68">
        <v>195.93071339452933</v>
      </c>
      <c r="AE121" s="68">
        <v>48223.507734914463</v>
      </c>
      <c r="AF121" s="68">
        <v>6368.1535808259114</v>
      </c>
      <c r="AG121" s="68">
        <v>46805.270259588753</v>
      </c>
      <c r="AH121" s="68">
        <v>42007.013689478386</v>
      </c>
      <c r="AI121" s="68">
        <v>36839.0539234014</v>
      </c>
      <c r="AJ121" s="68">
        <v>455.38777781845533</v>
      </c>
      <c r="AK121" s="68">
        <v>1045.4062729372922</v>
      </c>
      <c r="AL121" s="68">
        <v>3524.7728123845664</v>
      </c>
      <c r="AM121" s="68">
        <v>649.70577662450796</v>
      </c>
      <c r="AN121" s="68">
        <v>19432.356885242891</v>
      </c>
      <c r="AO121" s="68">
        <v>960.0709122013069</v>
      </c>
      <c r="AP121" s="68">
        <v>1004.0297185051624</v>
      </c>
      <c r="AQ121" s="68">
        <v>10789.530277739854</v>
      </c>
      <c r="AR121" s="68">
        <v>313.32317172072976</v>
      </c>
      <c r="AS121" s="68">
        <v>8745.7508252173811</v>
      </c>
      <c r="AT121" s="68">
        <v>831.08333557101923</v>
      </c>
      <c r="AU121" s="68">
        <v>1066.3074733523256</v>
      </c>
      <c r="AV121" s="68">
        <v>0</v>
      </c>
      <c r="AW121" s="68">
        <v>10100.104269018424</v>
      </c>
      <c r="AX121" s="68">
        <v>1681.0397928294071</v>
      </c>
      <c r="AY121" s="68">
        <v>2890.4211942104494</v>
      </c>
      <c r="AZ121" s="68">
        <v>0</v>
      </c>
      <c r="BA121" s="68">
        <v>902.92812203411347</v>
      </c>
      <c r="BB121" s="68">
        <v>99145.032387616142</v>
      </c>
      <c r="BC121" s="68">
        <v>22335.734448534957</v>
      </c>
      <c r="BD121" s="68">
        <v>22535.408184188833</v>
      </c>
      <c r="BE121" s="68">
        <v>11999.514349661806</v>
      </c>
      <c r="BF121" s="68">
        <v>11548.951395466709</v>
      </c>
      <c r="BG121" s="68">
        <v>2951.7581977687069</v>
      </c>
      <c r="BH121" s="68">
        <v>12.371711577886256</v>
      </c>
      <c r="BI121" s="68">
        <v>0</v>
      </c>
      <c r="BJ121" s="68">
        <v>0</v>
      </c>
      <c r="BK121" s="68">
        <v>0</v>
      </c>
      <c r="BL121" s="68">
        <v>0</v>
      </c>
      <c r="BM121" s="68">
        <v>0</v>
      </c>
      <c r="BN121" s="68">
        <v>0</v>
      </c>
      <c r="BO121" s="68">
        <v>0</v>
      </c>
    </row>
    <row r="122" spans="1:67">
      <c r="A122">
        <v>2000</v>
      </c>
      <c r="B122" s="70" t="s">
        <v>740</v>
      </c>
      <c r="C122" s="70" t="s">
        <v>741</v>
      </c>
      <c r="D122" s="62" t="s">
        <v>729</v>
      </c>
      <c r="E122" s="68">
        <v>142.25998243580509</v>
      </c>
      <c r="F122" s="68">
        <v>5.0531988613948293</v>
      </c>
      <c r="G122" s="68">
        <v>3.710310625552824</v>
      </c>
      <c r="H122" s="68">
        <v>125.82923087274875</v>
      </c>
      <c r="I122" s="68">
        <v>558.94471251411574</v>
      </c>
      <c r="J122" s="68">
        <v>499.34723891241106</v>
      </c>
      <c r="K122" s="68">
        <v>33.83710818640013</v>
      </c>
      <c r="L122" s="68">
        <v>163.70336497352304</v>
      </c>
      <c r="M122" s="68">
        <v>47.565496249386811</v>
      </c>
      <c r="N122" s="68">
        <v>108.80712110671809</v>
      </c>
      <c r="O122" s="68">
        <v>449.37154964080014</v>
      </c>
      <c r="P122" s="68">
        <v>63.215018991279841</v>
      </c>
      <c r="Q122" s="68">
        <v>256.77107867684708</v>
      </c>
      <c r="R122" s="68">
        <v>86.333516729369364</v>
      </c>
      <c r="S122" s="68">
        <v>253.15119881047411</v>
      </c>
      <c r="T122" s="68">
        <v>301.38025632321978</v>
      </c>
      <c r="U122" s="68">
        <v>2510.3835438020969</v>
      </c>
      <c r="V122" s="68">
        <v>606.56283288415489</v>
      </c>
      <c r="W122" s="68">
        <v>202.40728497666376</v>
      </c>
      <c r="X122" s="68">
        <v>2178.1043139824042</v>
      </c>
      <c r="Y122" s="68">
        <v>55.110548219300426</v>
      </c>
      <c r="Z122" s="68">
        <v>294.43071121647637</v>
      </c>
      <c r="AA122" s="68">
        <v>21.477143430440364</v>
      </c>
      <c r="AB122" s="68">
        <v>127.72066497422426</v>
      </c>
      <c r="AC122" s="68">
        <v>11.258036686489612</v>
      </c>
      <c r="AD122" s="68">
        <v>1.5487152115779064</v>
      </c>
      <c r="AE122" s="68">
        <v>918.33080571378514</v>
      </c>
      <c r="AF122" s="68">
        <v>38.324874940716782</v>
      </c>
      <c r="AG122" s="68">
        <v>184.92384017465869</v>
      </c>
      <c r="AH122" s="68">
        <v>152.33417161726481</v>
      </c>
      <c r="AI122" s="68">
        <v>397.58491207179918</v>
      </c>
      <c r="AJ122" s="68">
        <v>5.9635870015964603</v>
      </c>
      <c r="AK122" s="68">
        <v>17.767592777201244</v>
      </c>
      <c r="AL122" s="68">
        <v>35.201460860468195</v>
      </c>
      <c r="AM122" s="68">
        <v>3.2684704633591983</v>
      </c>
      <c r="AN122" s="68">
        <v>76.277042934043394</v>
      </c>
      <c r="AO122" s="68">
        <v>3.7885546368155558</v>
      </c>
      <c r="AP122" s="68">
        <v>16.426827835200577</v>
      </c>
      <c r="AQ122" s="68">
        <v>191.03316242496948</v>
      </c>
      <c r="AR122" s="68">
        <v>0.34105823283783848</v>
      </c>
      <c r="AS122" s="68">
        <v>21.810440384762131</v>
      </c>
      <c r="AT122" s="68">
        <v>6.0504262493378924E-2</v>
      </c>
      <c r="AU122" s="68">
        <v>1.3374194157532704</v>
      </c>
      <c r="AV122" s="68">
        <v>0</v>
      </c>
      <c r="AW122" s="68">
        <v>6.5419476838313475</v>
      </c>
      <c r="AX122" s="68">
        <v>12.358912579048312</v>
      </c>
      <c r="AY122" s="68">
        <v>6.8316659673799851</v>
      </c>
      <c r="AZ122" s="68">
        <v>0</v>
      </c>
      <c r="BA122" s="68">
        <v>1.7796742212711407</v>
      </c>
      <c r="BB122" s="68">
        <v>80.05022211594158</v>
      </c>
      <c r="BC122" s="68">
        <v>84.557844705649245</v>
      </c>
      <c r="BD122" s="68">
        <v>15.287205925042295</v>
      </c>
      <c r="BE122" s="68">
        <v>55.460413253984441</v>
      </c>
      <c r="BF122" s="68">
        <v>33.330762863928456</v>
      </c>
      <c r="BG122" s="68">
        <v>0</v>
      </c>
      <c r="BH122" s="68">
        <v>0.29812124857142269</v>
      </c>
      <c r="BI122" s="68">
        <v>2256.4938726010992</v>
      </c>
      <c r="BJ122" s="68">
        <v>0</v>
      </c>
      <c r="BK122" s="68">
        <v>0</v>
      </c>
      <c r="BL122" s="68">
        <v>2159.2915744879629</v>
      </c>
      <c r="BM122" s="68">
        <v>155.52129844712192</v>
      </c>
      <c r="BN122" s="68">
        <v>0</v>
      </c>
      <c r="BO122" s="68">
        <v>0</v>
      </c>
    </row>
    <row r="123" spans="1:67">
      <c r="A123">
        <v>2000</v>
      </c>
      <c r="B123" s="71" t="s">
        <v>659</v>
      </c>
      <c r="C123" s="72" t="s">
        <v>742</v>
      </c>
      <c r="D123" s="62" t="s">
        <v>729</v>
      </c>
      <c r="E123" s="68">
        <v>32806.460877406149</v>
      </c>
      <c r="F123" s="68">
        <v>1550.4107397069035</v>
      </c>
      <c r="G123" s="68">
        <v>1446.6772404741243</v>
      </c>
      <c r="H123" s="68">
        <v>44485.678702600075</v>
      </c>
      <c r="I123" s="68">
        <v>79751.278074796166</v>
      </c>
      <c r="J123" s="68">
        <v>26718.936599675417</v>
      </c>
      <c r="K123" s="68">
        <v>4321.08367668961</v>
      </c>
      <c r="L123" s="68">
        <v>9285.0982932838542</v>
      </c>
      <c r="M123" s="68">
        <v>3257.3920724787595</v>
      </c>
      <c r="N123" s="68">
        <v>20222.303346413955</v>
      </c>
      <c r="O123" s="68">
        <v>34725.012342593924</v>
      </c>
      <c r="P123" s="68">
        <v>10878.439353755823</v>
      </c>
      <c r="Q123" s="68">
        <v>13860.154028887029</v>
      </c>
      <c r="R123" s="68">
        <v>14398.659804988289</v>
      </c>
      <c r="S123" s="68">
        <v>17952.180531404083</v>
      </c>
      <c r="T123" s="68">
        <v>12643.389175673166</v>
      </c>
      <c r="U123" s="68">
        <v>53454.301161213923</v>
      </c>
      <c r="V123" s="68">
        <v>16794.159412769415</v>
      </c>
      <c r="W123" s="68">
        <v>8479.8952513502336</v>
      </c>
      <c r="X123" s="68">
        <v>64607.766933427614</v>
      </c>
      <c r="Y123" s="68">
        <v>2373.3130108197729</v>
      </c>
      <c r="Z123" s="68">
        <v>13857.363176402263</v>
      </c>
      <c r="AA123" s="68">
        <v>1837.9393147226435</v>
      </c>
      <c r="AB123" s="68">
        <v>15341.93355014911</v>
      </c>
      <c r="AC123" s="68">
        <v>2441.6936650324546</v>
      </c>
      <c r="AD123" s="68">
        <v>315.23364735365942</v>
      </c>
      <c r="AE123" s="68">
        <v>89832.35353370705</v>
      </c>
      <c r="AF123" s="68">
        <v>9480.1354484390886</v>
      </c>
      <c r="AG123" s="68">
        <v>61651.41942302158</v>
      </c>
      <c r="AH123" s="68">
        <v>54237.844626512058</v>
      </c>
      <c r="AI123" s="68">
        <v>59039.512739399812</v>
      </c>
      <c r="AJ123" s="68">
        <v>1290.4600888085513</v>
      </c>
      <c r="AK123" s="68">
        <v>3793.8620649286922</v>
      </c>
      <c r="AL123" s="68">
        <v>5770.974913149611</v>
      </c>
      <c r="AM123" s="68">
        <v>1079.4085770457802</v>
      </c>
      <c r="AN123" s="68">
        <v>28741.296146723274</v>
      </c>
      <c r="AO123" s="68">
        <v>1679.1683178061321</v>
      </c>
      <c r="AP123" s="68">
        <v>2598.3332149607168</v>
      </c>
      <c r="AQ123" s="68">
        <v>17215.910801039754</v>
      </c>
      <c r="AR123" s="68">
        <v>470.59338119940412</v>
      </c>
      <c r="AS123" s="68">
        <v>13793.105508053406</v>
      </c>
      <c r="AT123" s="68">
        <v>4240.0471444146651</v>
      </c>
      <c r="AU123" s="68">
        <v>1576.7473281402674</v>
      </c>
      <c r="AV123" s="68">
        <v>0</v>
      </c>
      <c r="AW123" s="68">
        <v>13221.336654797997</v>
      </c>
      <c r="AX123" s="68">
        <v>2881.9614626008579</v>
      </c>
      <c r="AY123" s="68">
        <v>4095.0503468975521</v>
      </c>
      <c r="AZ123" s="68">
        <v>0</v>
      </c>
      <c r="BA123" s="68">
        <v>1172.029402334987</v>
      </c>
      <c r="BB123" s="68">
        <v>112387.34588820155</v>
      </c>
      <c r="BC123" s="68">
        <v>33117.977677525363</v>
      </c>
      <c r="BD123" s="68">
        <v>25753.243397649596</v>
      </c>
      <c r="BE123" s="68">
        <v>17198.490158403343</v>
      </c>
      <c r="BF123" s="68">
        <v>15885.65328722738</v>
      </c>
      <c r="BG123" s="68">
        <v>2951.7581977687069</v>
      </c>
      <c r="BH123" s="68">
        <v>58.829262938020129</v>
      </c>
      <c r="BI123" s="68">
        <v>0</v>
      </c>
      <c r="BJ123" s="68">
        <v>0</v>
      </c>
      <c r="BK123" s="68">
        <v>0</v>
      </c>
      <c r="BL123" s="68">
        <v>0</v>
      </c>
      <c r="BM123" s="68">
        <v>0</v>
      </c>
      <c r="BN123" s="68">
        <v>0</v>
      </c>
      <c r="BO123" s="68">
        <v>0</v>
      </c>
    </row>
    <row r="124" spans="1:67">
      <c r="A124">
        <v>2001</v>
      </c>
      <c r="B124" s="62" t="s">
        <v>597</v>
      </c>
      <c r="C124" s="67" t="s">
        <v>664</v>
      </c>
      <c r="D124" s="62" t="s">
        <v>725</v>
      </c>
      <c r="E124" s="68">
        <v>3652.1527042182329</v>
      </c>
      <c r="F124" s="68">
        <v>4.2533899904529182</v>
      </c>
      <c r="G124" s="68">
        <v>4.9115619290964911</v>
      </c>
      <c r="H124" s="68">
        <v>0.60261504659426557</v>
      </c>
      <c r="I124" s="68">
        <v>20241.004127080258</v>
      </c>
      <c r="J124" s="68">
        <v>747.2108011472402</v>
      </c>
      <c r="K124" s="68">
        <v>23.532769613695827</v>
      </c>
      <c r="L124" s="68">
        <v>0.31732227184639461</v>
      </c>
      <c r="M124" s="68">
        <v>0.28894126988565327</v>
      </c>
      <c r="N124" s="68">
        <v>7.2760880584795171E-2</v>
      </c>
      <c r="O124" s="68">
        <v>91.941656516387155</v>
      </c>
      <c r="P124" s="68">
        <v>27.346814953380026</v>
      </c>
      <c r="Q124" s="68">
        <v>17.155494003063495</v>
      </c>
      <c r="R124" s="68">
        <v>0.60847035317158404</v>
      </c>
      <c r="S124" s="68">
        <v>0.20585739546743412</v>
      </c>
      <c r="T124" s="68">
        <v>1.5207903351737928</v>
      </c>
      <c r="U124" s="68">
        <v>1.866249486101196</v>
      </c>
      <c r="V124" s="68">
        <v>7.3096030201352473</v>
      </c>
      <c r="W124" s="68">
        <v>1.9519372807809128</v>
      </c>
      <c r="X124" s="68">
        <v>3.8255892919230554</v>
      </c>
      <c r="Y124" s="68">
        <v>1.6159942402016174</v>
      </c>
      <c r="Z124" s="68">
        <v>31.622907552218074</v>
      </c>
      <c r="AA124" s="68">
        <v>0</v>
      </c>
      <c r="AB124" s="68">
        <v>24.753585662265003</v>
      </c>
      <c r="AC124" s="68">
        <v>0</v>
      </c>
      <c r="AD124" s="68">
        <v>0</v>
      </c>
      <c r="AE124" s="68">
        <v>36.642460350664365</v>
      </c>
      <c r="AF124" s="68">
        <v>3.2906601229978402E-3</v>
      </c>
      <c r="AG124" s="68">
        <v>1.5936663971769145E-2</v>
      </c>
      <c r="AH124" s="68">
        <v>1.3142282424938584E-2</v>
      </c>
      <c r="AI124" s="68">
        <v>0</v>
      </c>
      <c r="AJ124" s="68">
        <v>0</v>
      </c>
      <c r="AK124" s="68">
        <v>0</v>
      </c>
      <c r="AL124" s="68">
        <v>0</v>
      </c>
      <c r="AM124" s="68">
        <v>0</v>
      </c>
      <c r="AN124" s="68">
        <v>0.61256014463392205</v>
      </c>
      <c r="AO124" s="68">
        <v>0</v>
      </c>
      <c r="AP124" s="68">
        <v>0</v>
      </c>
      <c r="AQ124" s="68">
        <v>0</v>
      </c>
      <c r="AR124" s="68">
        <v>0</v>
      </c>
      <c r="AS124" s="68">
        <v>0</v>
      </c>
      <c r="AT124" s="68">
        <v>0</v>
      </c>
      <c r="AU124" s="68">
        <v>0</v>
      </c>
      <c r="AV124" s="68">
        <v>0</v>
      </c>
      <c r="AW124" s="68">
        <v>0</v>
      </c>
      <c r="AX124" s="68">
        <v>0</v>
      </c>
      <c r="AY124" s="68">
        <v>0</v>
      </c>
      <c r="AZ124" s="68">
        <v>0</v>
      </c>
      <c r="BA124" s="68">
        <v>6.8936763423464026E-3</v>
      </c>
      <c r="BB124" s="68">
        <v>0.20756002437438859</v>
      </c>
      <c r="BC124" s="68">
        <v>0</v>
      </c>
      <c r="BD124" s="68">
        <v>0</v>
      </c>
      <c r="BE124" s="68">
        <v>1.4124113364882009</v>
      </c>
      <c r="BF124" s="68">
        <v>0.47920022830882797</v>
      </c>
      <c r="BG124" s="68">
        <v>0</v>
      </c>
      <c r="BH124" s="68">
        <v>0</v>
      </c>
      <c r="BI124" s="68">
        <v>7300.7045013560355</v>
      </c>
      <c r="BJ124" s="68">
        <v>0</v>
      </c>
      <c r="BK124" s="68">
        <v>0</v>
      </c>
      <c r="BL124" s="68">
        <v>573.40665547797755</v>
      </c>
      <c r="BM124" s="68">
        <v>218.27582347278229</v>
      </c>
      <c r="BN124" s="68">
        <v>2693.0965263851913</v>
      </c>
      <c r="BO124" s="68">
        <v>35710.948905597434</v>
      </c>
    </row>
    <row r="125" spans="1:67">
      <c r="A125">
        <v>2001</v>
      </c>
      <c r="B125" s="62" t="s">
        <v>598</v>
      </c>
      <c r="C125" s="67" t="s">
        <v>665</v>
      </c>
      <c r="D125" s="62" t="s">
        <v>725</v>
      </c>
      <c r="E125" s="68">
        <v>3.4188630516763813E-3</v>
      </c>
      <c r="F125" s="68">
        <v>113.5781076701528</v>
      </c>
      <c r="G125" s="68">
        <v>3.9853761918881429E-4</v>
      </c>
      <c r="H125" s="68">
        <v>1.8299149633932484E-3</v>
      </c>
      <c r="I125" s="68">
        <v>32.547380337447258</v>
      </c>
      <c r="J125" s="68">
        <v>35.900458654975594</v>
      </c>
      <c r="K125" s="68">
        <v>1103.9333601839719</v>
      </c>
      <c r="L125" s="68">
        <v>1.7482557284539002</v>
      </c>
      <c r="M125" s="68">
        <v>1.5205087397243786E-3</v>
      </c>
      <c r="N125" s="68">
        <v>0</v>
      </c>
      <c r="O125" s="68">
        <v>10.373381868739891</v>
      </c>
      <c r="P125" s="68">
        <v>33.945304729681055</v>
      </c>
      <c r="Q125" s="68">
        <v>228.69409600383946</v>
      </c>
      <c r="R125" s="68">
        <v>0.14352867819954584</v>
      </c>
      <c r="S125" s="68">
        <v>7.0011262799709956E-2</v>
      </c>
      <c r="T125" s="68">
        <v>0.10454709166622318</v>
      </c>
      <c r="U125" s="68">
        <v>3.2122048839226015E-2</v>
      </c>
      <c r="V125" s="68">
        <v>3.8729422036104945E-2</v>
      </c>
      <c r="W125" s="68">
        <v>0.10795773911039488</v>
      </c>
      <c r="X125" s="68">
        <v>0.92967972906037588</v>
      </c>
      <c r="Y125" s="68">
        <v>6.0306809200893034E-3</v>
      </c>
      <c r="Z125" s="68">
        <v>0.40587650466720926</v>
      </c>
      <c r="AA125" s="68">
        <v>0</v>
      </c>
      <c r="AB125" s="68">
        <v>0.9666618085315225</v>
      </c>
      <c r="AC125" s="68">
        <v>0</v>
      </c>
      <c r="AD125" s="68">
        <v>0</v>
      </c>
      <c r="AE125" s="68">
        <v>6.9673428257990999E-2</v>
      </c>
      <c r="AF125" s="68">
        <v>5.9741715353603766E-4</v>
      </c>
      <c r="AG125" s="68">
        <v>2.8932907292172805E-3</v>
      </c>
      <c r="AH125" s="68">
        <v>2.3859726206305193E-3</v>
      </c>
      <c r="AI125" s="68">
        <v>0</v>
      </c>
      <c r="AJ125" s="68">
        <v>0</v>
      </c>
      <c r="AK125" s="68">
        <v>0</v>
      </c>
      <c r="AL125" s="68">
        <v>0</v>
      </c>
      <c r="AM125" s="68">
        <v>0</v>
      </c>
      <c r="AN125" s="68">
        <v>0</v>
      </c>
      <c r="AO125" s="68">
        <v>0</v>
      </c>
      <c r="AP125" s="68">
        <v>0</v>
      </c>
      <c r="AQ125" s="68">
        <v>0</v>
      </c>
      <c r="AR125" s="68">
        <v>0</v>
      </c>
      <c r="AS125" s="68">
        <v>0</v>
      </c>
      <c r="AT125" s="68">
        <v>0</v>
      </c>
      <c r="AU125" s="68">
        <v>0</v>
      </c>
      <c r="AV125" s="68">
        <v>0</v>
      </c>
      <c r="AW125" s="68">
        <v>0</v>
      </c>
      <c r="AX125" s="68">
        <v>0</v>
      </c>
      <c r="AY125" s="68">
        <v>0</v>
      </c>
      <c r="AZ125" s="68">
        <v>0</v>
      </c>
      <c r="BA125" s="68">
        <v>2.3772351604939203E-3</v>
      </c>
      <c r="BB125" s="68">
        <v>1.5464146336760197E-3</v>
      </c>
      <c r="BC125" s="68">
        <v>0</v>
      </c>
      <c r="BD125" s="68">
        <v>0</v>
      </c>
      <c r="BE125" s="68">
        <v>0</v>
      </c>
      <c r="BF125" s="68">
        <v>1.5088336191396989E-3</v>
      </c>
      <c r="BG125" s="68">
        <v>0</v>
      </c>
      <c r="BH125" s="68">
        <v>0</v>
      </c>
      <c r="BI125" s="68">
        <v>59.989485769756158</v>
      </c>
      <c r="BJ125" s="68">
        <v>0</v>
      </c>
      <c r="BK125" s="68">
        <v>0</v>
      </c>
      <c r="BL125" s="68">
        <v>3.7249558638996892E-2</v>
      </c>
      <c r="BM125" s="68">
        <v>6.0192896392688064</v>
      </c>
      <c r="BN125" s="68">
        <v>58.015177402608032</v>
      </c>
      <c r="BO125" s="68">
        <v>1687.674842929913</v>
      </c>
    </row>
    <row r="126" spans="1:67">
      <c r="A126">
        <v>2001</v>
      </c>
      <c r="B126" s="62" t="s">
        <v>599</v>
      </c>
      <c r="C126" s="67" t="s">
        <v>666</v>
      </c>
      <c r="D126" s="62" t="s">
        <v>725</v>
      </c>
      <c r="E126" s="68">
        <v>2.751121714721846E-3</v>
      </c>
      <c r="F126" s="68">
        <v>0</v>
      </c>
      <c r="G126" s="68">
        <v>35.756061260514763</v>
      </c>
      <c r="H126" s="68">
        <v>4.6734269662609849E-3</v>
      </c>
      <c r="I126" s="68">
        <v>213.70431510848587</v>
      </c>
      <c r="J126" s="68">
        <v>27.97765488503169</v>
      </c>
      <c r="K126" s="68">
        <v>9.6556905853408643E-4</v>
      </c>
      <c r="L126" s="68">
        <v>0.27650740749678493</v>
      </c>
      <c r="M126" s="68">
        <v>0.10926661022823191</v>
      </c>
      <c r="N126" s="68">
        <v>0</v>
      </c>
      <c r="O126" s="68">
        <v>2.9500915433447772</v>
      </c>
      <c r="P126" s="68">
        <v>5.6166999731172726</v>
      </c>
      <c r="Q126" s="68">
        <v>0.10645208233006576</v>
      </c>
      <c r="R126" s="68">
        <v>6.7112023783060509E-3</v>
      </c>
      <c r="S126" s="68">
        <v>4.4870937919432662E-2</v>
      </c>
      <c r="T126" s="68">
        <v>1.0865165922049688E-2</v>
      </c>
      <c r="U126" s="68">
        <v>2.8986697755869525E-2</v>
      </c>
      <c r="V126" s="68">
        <v>6.5675992170753372E-2</v>
      </c>
      <c r="W126" s="68">
        <v>1.7815161782723164E-2</v>
      </c>
      <c r="X126" s="68">
        <v>3.2815968630048147E-2</v>
      </c>
      <c r="Y126" s="68">
        <v>1.447598950978554E-2</v>
      </c>
      <c r="Z126" s="68">
        <v>1.1160686686602441</v>
      </c>
      <c r="AA126" s="68">
        <v>0</v>
      </c>
      <c r="AB126" s="68">
        <v>0</v>
      </c>
      <c r="AC126" s="68">
        <v>0</v>
      </c>
      <c r="AD126" s="68">
        <v>0</v>
      </c>
      <c r="AE126" s="68">
        <v>0</v>
      </c>
      <c r="AF126" s="68">
        <v>0</v>
      </c>
      <c r="AG126" s="68">
        <v>0</v>
      </c>
      <c r="AH126" s="68">
        <v>0</v>
      </c>
      <c r="AI126" s="68">
        <v>0</v>
      </c>
      <c r="AJ126" s="68">
        <v>0</v>
      </c>
      <c r="AK126" s="68">
        <v>0</v>
      </c>
      <c r="AL126" s="68">
        <v>0</v>
      </c>
      <c r="AM126" s="68">
        <v>0</v>
      </c>
      <c r="AN126" s="68">
        <v>0</v>
      </c>
      <c r="AO126" s="68">
        <v>0</v>
      </c>
      <c r="AP126" s="68">
        <v>0</v>
      </c>
      <c r="AQ126" s="68">
        <v>0</v>
      </c>
      <c r="AR126" s="68">
        <v>0</v>
      </c>
      <c r="AS126" s="68">
        <v>0</v>
      </c>
      <c r="AT126" s="68">
        <v>0</v>
      </c>
      <c r="AU126" s="68">
        <v>0</v>
      </c>
      <c r="AV126" s="68">
        <v>0</v>
      </c>
      <c r="AW126" s="68">
        <v>0</v>
      </c>
      <c r="AX126" s="68">
        <v>0</v>
      </c>
      <c r="AY126" s="68">
        <v>0</v>
      </c>
      <c r="AZ126" s="68">
        <v>0</v>
      </c>
      <c r="BA126" s="68">
        <v>0</v>
      </c>
      <c r="BB126" s="68">
        <v>1.8246084262724604E-3</v>
      </c>
      <c r="BC126" s="68">
        <v>0</v>
      </c>
      <c r="BD126" s="68">
        <v>0</v>
      </c>
      <c r="BE126" s="68">
        <v>0</v>
      </c>
      <c r="BF126" s="68">
        <v>0</v>
      </c>
      <c r="BG126" s="68">
        <v>0</v>
      </c>
      <c r="BH126" s="68">
        <v>0</v>
      </c>
      <c r="BI126" s="68">
        <v>1210.1481452005637</v>
      </c>
      <c r="BJ126" s="68">
        <v>0</v>
      </c>
      <c r="BK126" s="68">
        <v>0</v>
      </c>
      <c r="BL126" s="68">
        <v>17.830163806181673</v>
      </c>
      <c r="BM126" s="68">
        <v>0</v>
      </c>
      <c r="BN126" s="68">
        <v>58.933541092288031</v>
      </c>
      <c r="BO126" s="68">
        <v>1574.7573994804779</v>
      </c>
    </row>
    <row r="127" spans="1:67">
      <c r="A127">
        <v>2001</v>
      </c>
      <c r="B127" s="62" t="s">
        <v>600</v>
      </c>
      <c r="C127" s="67" t="s">
        <v>111</v>
      </c>
      <c r="D127" s="62" t="s">
        <v>725</v>
      </c>
      <c r="E127" s="68">
        <v>31.526880112623488</v>
      </c>
      <c r="F127" s="68">
        <v>1.9445108138488731</v>
      </c>
      <c r="G127" s="68">
        <v>13.574666862568044</v>
      </c>
      <c r="H127" s="68">
        <v>305.50221724744011</v>
      </c>
      <c r="I127" s="68">
        <v>25.139533477618244</v>
      </c>
      <c r="J127" s="68">
        <v>0.6127827581020957</v>
      </c>
      <c r="K127" s="68">
        <v>1.647966405210376E-2</v>
      </c>
      <c r="L127" s="68">
        <v>22.132426290476495</v>
      </c>
      <c r="M127" s="68">
        <v>1.7355637060585117E-2</v>
      </c>
      <c r="N127" s="68">
        <v>12222.755130604175</v>
      </c>
      <c r="O127" s="68">
        <v>7123.4398749410384</v>
      </c>
      <c r="P127" s="68">
        <v>0.84984773019883442</v>
      </c>
      <c r="Q127" s="68">
        <v>3.3251986127477742</v>
      </c>
      <c r="R127" s="68">
        <v>1005.7253750509755</v>
      </c>
      <c r="S127" s="68">
        <v>2549.4491030066774</v>
      </c>
      <c r="T127" s="68">
        <v>1.3566783229190809</v>
      </c>
      <c r="U127" s="68">
        <v>1.8922863279130997</v>
      </c>
      <c r="V127" s="68">
        <v>7.0429784606494295</v>
      </c>
      <c r="W127" s="68">
        <v>2.2175275174281945</v>
      </c>
      <c r="X127" s="68">
        <v>10.587576093663341</v>
      </c>
      <c r="Y127" s="68">
        <v>0.14112594429434355</v>
      </c>
      <c r="Z127" s="68">
        <v>39.515922401848243</v>
      </c>
      <c r="AA127" s="68">
        <v>0</v>
      </c>
      <c r="AB127" s="68">
        <v>233.91339659084551</v>
      </c>
      <c r="AC127" s="68">
        <v>9.5073805261275321</v>
      </c>
      <c r="AD127" s="68">
        <v>0</v>
      </c>
      <c r="AE127" s="68">
        <v>1031.8019768501076</v>
      </c>
      <c r="AF127" s="68">
        <v>8.221937643113339E-2</v>
      </c>
      <c r="AG127" s="68">
        <v>0.39818836500126414</v>
      </c>
      <c r="AH127" s="68">
        <v>0.32836884560289892</v>
      </c>
      <c r="AI127" s="68">
        <v>5.1260672857388121</v>
      </c>
      <c r="AJ127" s="68">
        <v>0</v>
      </c>
      <c r="AK127" s="68">
        <v>0</v>
      </c>
      <c r="AL127" s="68">
        <v>2.7831146355714225</v>
      </c>
      <c r="AM127" s="68">
        <v>1.3635945321568202E-3</v>
      </c>
      <c r="AN127" s="68">
        <v>0</v>
      </c>
      <c r="AO127" s="68">
        <v>0</v>
      </c>
      <c r="AP127" s="68">
        <v>0</v>
      </c>
      <c r="AQ127" s="68">
        <v>0</v>
      </c>
      <c r="AR127" s="68">
        <v>0</v>
      </c>
      <c r="AS127" s="68">
        <v>0</v>
      </c>
      <c r="AT127" s="68">
        <v>0</v>
      </c>
      <c r="AU127" s="68">
        <v>0</v>
      </c>
      <c r="AV127" s="68">
        <v>0</v>
      </c>
      <c r="AW127" s="68">
        <v>6.2231464535514335E-4</v>
      </c>
      <c r="AX127" s="68">
        <v>0</v>
      </c>
      <c r="AY127" s="68">
        <v>0</v>
      </c>
      <c r="AZ127" s="68">
        <v>0</v>
      </c>
      <c r="BA127" s="68">
        <v>1.4608243338773672E-2</v>
      </c>
      <c r="BB127" s="68">
        <v>3.0607304772517972E-2</v>
      </c>
      <c r="BC127" s="68">
        <v>0</v>
      </c>
      <c r="BD127" s="68">
        <v>0</v>
      </c>
      <c r="BE127" s="68">
        <v>4.8231772386743259E-4</v>
      </c>
      <c r="BF127" s="68">
        <v>0</v>
      </c>
      <c r="BG127" s="68">
        <v>0</v>
      </c>
      <c r="BH127" s="68">
        <v>0</v>
      </c>
      <c r="BI127" s="68">
        <v>0</v>
      </c>
      <c r="BJ127" s="68">
        <v>0</v>
      </c>
      <c r="BK127" s="68">
        <v>0</v>
      </c>
      <c r="BL127" s="68">
        <v>8895.3263719598745</v>
      </c>
      <c r="BM127" s="68">
        <v>57.388529321549456</v>
      </c>
      <c r="BN127" s="68">
        <v>12506.663265774283</v>
      </c>
      <c r="BO127" s="68">
        <v>46112.132041184457</v>
      </c>
    </row>
    <row r="128" spans="1:67">
      <c r="A128">
        <v>2001</v>
      </c>
      <c r="B128" s="62" t="s">
        <v>601</v>
      </c>
      <c r="C128" s="67" t="s">
        <v>667</v>
      </c>
      <c r="D128" s="62" t="s">
        <v>725</v>
      </c>
      <c r="E128" s="68">
        <v>2690.6737365080285</v>
      </c>
      <c r="F128" s="68">
        <v>0.74743101129741807</v>
      </c>
      <c r="G128" s="68">
        <v>154.76282463770869</v>
      </c>
      <c r="H128" s="68">
        <v>0.14909538537516803</v>
      </c>
      <c r="I128" s="68">
        <v>9884.0264590309562</v>
      </c>
      <c r="J128" s="68">
        <v>363.83611092635033</v>
      </c>
      <c r="K128" s="68">
        <v>0.29549820245555836</v>
      </c>
      <c r="L128" s="68">
        <v>57.263733478910275</v>
      </c>
      <c r="M128" s="68">
        <v>0.46041841029756231</v>
      </c>
      <c r="N128" s="68">
        <v>1.6723164337701407E-2</v>
      </c>
      <c r="O128" s="68">
        <v>233.46105182852941</v>
      </c>
      <c r="P128" s="68">
        <v>127.19067122840535</v>
      </c>
      <c r="Q128" s="68">
        <v>6.3674676937454366</v>
      </c>
      <c r="R128" s="68">
        <v>31.656811187953569</v>
      </c>
      <c r="S128" s="68">
        <v>15.48726024398481</v>
      </c>
      <c r="T128" s="68">
        <v>1.9718249299999175</v>
      </c>
      <c r="U128" s="68">
        <v>22.220393843970474</v>
      </c>
      <c r="V128" s="68">
        <v>2.0211182825759435</v>
      </c>
      <c r="W128" s="68">
        <v>1.6480489543780066</v>
      </c>
      <c r="X128" s="68">
        <v>11.099776429337544</v>
      </c>
      <c r="Y128" s="68">
        <v>0.32689148248771438</v>
      </c>
      <c r="Z128" s="68">
        <v>5.7395242986172574</v>
      </c>
      <c r="AA128" s="68">
        <v>0</v>
      </c>
      <c r="AB128" s="68">
        <v>1.2124866283665665</v>
      </c>
      <c r="AC128" s="68">
        <v>0</v>
      </c>
      <c r="AD128" s="68">
        <v>0</v>
      </c>
      <c r="AE128" s="68">
        <v>8.3874099309480776</v>
      </c>
      <c r="AF128" s="68">
        <v>92.096194437376795</v>
      </c>
      <c r="AG128" s="68">
        <v>446.02178558935674</v>
      </c>
      <c r="AH128" s="68">
        <v>367.81501349808599</v>
      </c>
      <c r="AI128" s="68">
        <v>5.9170278290666761E-2</v>
      </c>
      <c r="AJ128" s="68">
        <v>2.6008189733031015E-2</v>
      </c>
      <c r="AK128" s="68">
        <v>4.1583825374252434</v>
      </c>
      <c r="AL128" s="68">
        <v>11.407035830841908</v>
      </c>
      <c r="AM128" s="68">
        <v>2.3920021278442043E-3</v>
      </c>
      <c r="AN128" s="68">
        <v>2064.3004014991025</v>
      </c>
      <c r="AO128" s="68">
        <v>0</v>
      </c>
      <c r="AP128" s="68">
        <v>7.7159216676422945E-3</v>
      </c>
      <c r="AQ128" s="68">
        <v>0</v>
      </c>
      <c r="AR128" s="68">
        <v>0</v>
      </c>
      <c r="AS128" s="68">
        <v>46.951278233259551</v>
      </c>
      <c r="AT128" s="68">
        <v>0.10066944103536044</v>
      </c>
      <c r="AU128" s="68">
        <v>3.0304142652088002</v>
      </c>
      <c r="AV128" s="68">
        <v>0</v>
      </c>
      <c r="AW128" s="68">
        <v>0.13150723859708099</v>
      </c>
      <c r="AX128" s="68">
        <v>5.5307574663610135E-4</v>
      </c>
      <c r="AY128" s="68">
        <v>0.41950365186375183</v>
      </c>
      <c r="AZ128" s="68">
        <v>0</v>
      </c>
      <c r="BA128" s="68">
        <v>1.1800783755991626</v>
      </c>
      <c r="BB128" s="68">
        <v>40.291943113301087</v>
      </c>
      <c r="BC128" s="68">
        <v>178.41121322587091</v>
      </c>
      <c r="BD128" s="68">
        <v>2.7389796243444366</v>
      </c>
      <c r="BE128" s="68">
        <v>86.24996221178084</v>
      </c>
      <c r="BF128" s="68">
        <v>5.5716245002089027</v>
      </c>
      <c r="BG128" s="68">
        <v>0</v>
      </c>
      <c r="BH128" s="68">
        <v>6.2511490212904123E-3</v>
      </c>
      <c r="BI128" s="68">
        <v>65883.76895157012</v>
      </c>
      <c r="BJ128" s="68">
        <v>0</v>
      </c>
      <c r="BK128" s="68">
        <v>0</v>
      </c>
      <c r="BL128" s="68">
        <v>0</v>
      </c>
      <c r="BM128" s="68">
        <v>1163.6724968419817</v>
      </c>
      <c r="BN128" s="68">
        <v>3468.8922764414801</v>
      </c>
      <c r="BO128" s="68">
        <v>87488.334570462452</v>
      </c>
    </row>
    <row r="129" spans="1:67">
      <c r="A129">
        <v>2001</v>
      </c>
      <c r="B129" s="62" t="s">
        <v>602</v>
      </c>
      <c r="C129" s="67" t="s">
        <v>668</v>
      </c>
      <c r="D129" s="62" t="s">
        <v>725</v>
      </c>
      <c r="E129" s="68">
        <v>36.685065744707067</v>
      </c>
      <c r="F129" s="68">
        <v>8.9533677234744165</v>
      </c>
      <c r="G129" s="68">
        <v>3.6740719999541011E-2</v>
      </c>
      <c r="H129" s="68">
        <v>3.5609597210042425</v>
      </c>
      <c r="I129" s="68">
        <v>62.331785674499983</v>
      </c>
      <c r="J129" s="68">
        <v>4401.5704959443556</v>
      </c>
      <c r="K129" s="68">
        <v>17.60541182246914</v>
      </c>
      <c r="L129" s="68">
        <v>214.20573525995084</v>
      </c>
      <c r="M129" s="68">
        <v>23.204074022915105</v>
      </c>
      <c r="N129" s="68">
        <v>12.174314525953369</v>
      </c>
      <c r="O129" s="68">
        <v>25.419065469368302</v>
      </c>
      <c r="P129" s="68">
        <v>1.0133164215041479</v>
      </c>
      <c r="Q129" s="68">
        <v>168.47771896540576</v>
      </c>
      <c r="R129" s="68">
        <v>12.420639053150081</v>
      </c>
      <c r="S129" s="68">
        <v>17.75203207714441</v>
      </c>
      <c r="T129" s="68">
        <v>23.991239131395194</v>
      </c>
      <c r="U129" s="68">
        <v>111.93415701856848</v>
      </c>
      <c r="V129" s="68">
        <v>42.755267103724393</v>
      </c>
      <c r="W129" s="68">
        <v>30.501812427055132</v>
      </c>
      <c r="X129" s="68">
        <v>999.69809402598696</v>
      </c>
      <c r="Y129" s="68">
        <v>7.608230207961455</v>
      </c>
      <c r="Z129" s="68">
        <v>323.03815586782883</v>
      </c>
      <c r="AA129" s="68">
        <v>5.820256326160512E-3</v>
      </c>
      <c r="AB129" s="68">
        <v>28.03416869929022</v>
      </c>
      <c r="AC129" s="68">
        <v>0</v>
      </c>
      <c r="AD129" s="68">
        <v>2.0797482281363857</v>
      </c>
      <c r="AE129" s="68">
        <v>55.420437551305248</v>
      </c>
      <c r="AF129" s="68">
        <v>26.016834138472394</v>
      </c>
      <c r="AG129" s="68">
        <v>125.99950398291519</v>
      </c>
      <c r="AH129" s="68">
        <v>103.90638026120217</v>
      </c>
      <c r="AI129" s="68">
        <v>61.361611094910401</v>
      </c>
      <c r="AJ129" s="68">
        <v>0</v>
      </c>
      <c r="AK129" s="68">
        <v>5.2644607158050104E-2</v>
      </c>
      <c r="AL129" s="68">
        <v>4.0191417715922446</v>
      </c>
      <c r="AM129" s="68">
        <v>2.9197418519178817</v>
      </c>
      <c r="AN129" s="68">
        <v>171.06040542960886</v>
      </c>
      <c r="AO129" s="68">
        <v>3.061475916577025E-2</v>
      </c>
      <c r="AP129" s="68">
        <v>0.1210031176555023</v>
      </c>
      <c r="AQ129" s="68">
        <v>0</v>
      </c>
      <c r="AR129" s="68">
        <v>0</v>
      </c>
      <c r="AS129" s="68">
        <v>0</v>
      </c>
      <c r="AT129" s="68">
        <v>0</v>
      </c>
      <c r="AU129" s="68">
        <v>0</v>
      </c>
      <c r="AV129" s="68">
        <v>0</v>
      </c>
      <c r="AW129" s="68">
        <v>1.417049157724606</v>
      </c>
      <c r="AX129" s="68">
        <v>5.02369502062166</v>
      </c>
      <c r="AY129" s="68">
        <v>11.226814640700146</v>
      </c>
      <c r="AZ129" s="68">
        <v>0</v>
      </c>
      <c r="BA129" s="68">
        <v>0.15035002364467753</v>
      </c>
      <c r="BB129" s="68">
        <v>44.041753355702475</v>
      </c>
      <c r="BC129" s="68">
        <v>69.309145095565796</v>
      </c>
      <c r="BD129" s="68">
        <v>23.611320852989024</v>
      </c>
      <c r="BE129" s="68">
        <v>166.4841421904799</v>
      </c>
      <c r="BF129" s="68">
        <v>46.524139895304252</v>
      </c>
      <c r="BG129" s="68">
        <v>0</v>
      </c>
      <c r="BH129" s="68">
        <v>0.31809356676423522</v>
      </c>
      <c r="BI129" s="68">
        <v>7047.1333662760235</v>
      </c>
      <c r="BJ129" s="68">
        <v>0</v>
      </c>
      <c r="BK129" s="68">
        <v>0</v>
      </c>
      <c r="BL129" s="68">
        <v>28.343010772822645</v>
      </c>
      <c r="BM129" s="68">
        <v>211.30769625565441</v>
      </c>
      <c r="BN129" s="68">
        <v>10970.895838685972</v>
      </c>
      <c r="BO129" s="68">
        <v>25751.752150468055</v>
      </c>
    </row>
    <row r="130" spans="1:67">
      <c r="A130">
        <v>2001</v>
      </c>
      <c r="B130" s="62" t="s">
        <v>603</v>
      </c>
      <c r="C130" s="67" t="s">
        <v>669</v>
      </c>
      <c r="D130" s="62" t="s">
        <v>725</v>
      </c>
      <c r="E130" s="68">
        <v>27.198980092214743</v>
      </c>
      <c r="F130" s="68">
        <v>2.4319319409005467E-3</v>
      </c>
      <c r="G130" s="68">
        <v>0.11756870960805522</v>
      </c>
      <c r="H130" s="68">
        <v>100.85878369352349</v>
      </c>
      <c r="I130" s="68">
        <v>129.63407227614007</v>
      </c>
      <c r="J130" s="68">
        <v>20.207990328379267</v>
      </c>
      <c r="K130" s="68">
        <v>505.12449021555267</v>
      </c>
      <c r="L130" s="68">
        <v>45.335313170050092</v>
      </c>
      <c r="M130" s="68">
        <v>2.210637666564927</v>
      </c>
      <c r="N130" s="68">
        <v>8.8489472257200958</v>
      </c>
      <c r="O130" s="68">
        <v>19.935667663839023</v>
      </c>
      <c r="P130" s="68">
        <v>6.7065823555472388</v>
      </c>
      <c r="Q130" s="68">
        <v>25.986884028270239</v>
      </c>
      <c r="R130" s="68">
        <v>52.851996962481991</v>
      </c>
      <c r="S130" s="68">
        <v>10.234268057268652</v>
      </c>
      <c r="T130" s="68">
        <v>51.193857514764019</v>
      </c>
      <c r="U130" s="68">
        <v>128.86639086392722</v>
      </c>
      <c r="V130" s="68">
        <v>34.413576680958627</v>
      </c>
      <c r="W130" s="68">
        <v>19.33518365924461</v>
      </c>
      <c r="X130" s="68">
        <v>62.241734289003283</v>
      </c>
      <c r="Y130" s="68">
        <v>15.015662863268931</v>
      </c>
      <c r="Z130" s="68">
        <v>835.6453017012177</v>
      </c>
      <c r="AA130" s="68">
        <v>0.14982795660592219</v>
      </c>
      <c r="AB130" s="68">
        <v>0.11834278601240709</v>
      </c>
      <c r="AC130" s="68">
        <v>0</v>
      </c>
      <c r="AD130" s="68">
        <v>0</v>
      </c>
      <c r="AE130" s="68">
        <v>1031.7653476067601</v>
      </c>
      <c r="AF130" s="68">
        <v>51.050411023729495</v>
      </c>
      <c r="AG130" s="68">
        <v>247.23709398608423</v>
      </c>
      <c r="AH130" s="68">
        <v>203.8858145495239</v>
      </c>
      <c r="AI130" s="68">
        <v>2.4527604266584353E-2</v>
      </c>
      <c r="AJ130" s="68">
        <v>0</v>
      </c>
      <c r="AK130" s="68">
        <v>0</v>
      </c>
      <c r="AL130" s="68">
        <v>0.11369437338185973</v>
      </c>
      <c r="AM130" s="68">
        <v>0</v>
      </c>
      <c r="AN130" s="68">
        <v>0</v>
      </c>
      <c r="AO130" s="68">
        <v>0</v>
      </c>
      <c r="AP130" s="68">
        <v>0.26253599967064412</v>
      </c>
      <c r="AQ130" s="68">
        <v>36.879421942301377</v>
      </c>
      <c r="AR130" s="68">
        <v>0</v>
      </c>
      <c r="AS130" s="68">
        <v>0</v>
      </c>
      <c r="AT130" s="68">
        <v>0</v>
      </c>
      <c r="AU130" s="68">
        <v>0</v>
      </c>
      <c r="AV130" s="68">
        <v>0</v>
      </c>
      <c r="AW130" s="68">
        <v>7.2178132754729826E-2</v>
      </c>
      <c r="AX130" s="68">
        <v>2.7262922785871419E-4</v>
      </c>
      <c r="AY130" s="68">
        <v>0</v>
      </c>
      <c r="AZ130" s="68">
        <v>0</v>
      </c>
      <c r="BA130" s="68">
        <v>0.73288918332124309</v>
      </c>
      <c r="BB130" s="68">
        <v>3.1913751959686651</v>
      </c>
      <c r="BC130" s="68">
        <v>1.2577220634009142E-2</v>
      </c>
      <c r="BD130" s="68">
        <v>1.9932224363236168E-3</v>
      </c>
      <c r="BE130" s="68">
        <v>7.596216090195404E-2</v>
      </c>
      <c r="BF130" s="68">
        <v>8.3576930113631054</v>
      </c>
      <c r="BG130" s="68">
        <v>0</v>
      </c>
      <c r="BH130" s="68">
        <v>0</v>
      </c>
      <c r="BI130" s="68">
        <v>327.41954075085374</v>
      </c>
      <c r="BJ130" s="68">
        <v>0</v>
      </c>
      <c r="BK130" s="68">
        <v>0</v>
      </c>
      <c r="BL130" s="68">
        <v>5.4495075911037931</v>
      </c>
      <c r="BM130" s="68">
        <v>39.02711085001485</v>
      </c>
      <c r="BN130" s="68">
        <v>260.38876687811228</v>
      </c>
      <c r="BO130" s="68">
        <v>4318.1832066045145</v>
      </c>
    </row>
    <row r="131" spans="1:67">
      <c r="A131">
        <v>2001</v>
      </c>
      <c r="B131" s="62" t="s">
        <v>604</v>
      </c>
      <c r="C131" s="67" t="s">
        <v>670</v>
      </c>
      <c r="D131" s="62" t="s">
        <v>725</v>
      </c>
      <c r="E131" s="68">
        <v>63.187415213465982</v>
      </c>
      <c r="F131" s="68">
        <v>2.5690075070689802</v>
      </c>
      <c r="G131" s="68">
        <v>0.53526129246030196</v>
      </c>
      <c r="H131" s="68">
        <v>3.1046855093927066</v>
      </c>
      <c r="I131" s="68">
        <v>477.55474025133333</v>
      </c>
      <c r="J131" s="68">
        <v>159.82264346567851</v>
      </c>
      <c r="K131" s="68">
        <v>5.125872734086383</v>
      </c>
      <c r="L131" s="68">
        <v>2171.1941850843259</v>
      </c>
      <c r="M131" s="68">
        <v>462.88022854921405</v>
      </c>
      <c r="N131" s="68">
        <v>5.7128823986948785</v>
      </c>
      <c r="O131" s="68">
        <v>228.31784808248131</v>
      </c>
      <c r="P131" s="68">
        <v>59.977436079457753</v>
      </c>
      <c r="Q131" s="68">
        <v>126.27553435769866</v>
      </c>
      <c r="R131" s="68">
        <v>204.32154090366896</v>
      </c>
      <c r="S131" s="68">
        <v>5.2063752310903677</v>
      </c>
      <c r="T131" s="68">
        <v>64.512802630988745</v>
      </c>
      <c r="U131" s="68">
        <v>411.78430314534671</v>
      </c>
      <c r="V131" s="68">
        <v>91.521444003700182</v>
      </c>
      <c r="W131" s="68">
        <v>40.693411564568599</v>
      </c>
      <c r="X131" s="68">
        <v>184.21046862902259</v>
      </c>
      <c r="Y131" s="68">
        <v>4.5095415937186454</v>
      </c>
      <c r="Z131" s="68">
        <v>164.4737472674056</v>
      </c>
      <c r="AA131" s="68">
        <v>2.6883967595551606</v>
      </c>
      <c r="AB131" s="68">
        <v>9.1772612177122284</v>
      </c>
      <c r="AC131" s="68">
        <v>5.0909874492195053</v>
      </c>
      <c r="AD131" s="68">
        <v>0.3669372390369936</v>
      </c>
      <c r="AE131" s="68">
        <v>58.099519580141042</v>
      </c>
      <c r="AF131" s="68">
        <v>88.305787213128298</v>
      </c>
      <c r="AG131" s="68">
        <v>427.66484686242933</v>
      </c>
      <c r="AH131" s="68">
        <v>352.67683441406086</v>
      </c>
      <c r="AI131" s="68">
        <v>28.202637859776086</v>
      </c>
      <c r="AJ131" s="68">
        <v>0</v>
      </c>
      <c r="AK131" s="68">
        <v>0.76256807095514678</v>
      </c>
      <c r="AL131" s="68">
        <v>12.906423725379781</v>
      </c>
      <c r="AM131" s="68">
        <v>1.6153805945923885</v>
      </c>
      <c r="AN131" s="68">
        <v>104.43000937065992</v>
      </c>
      <c r="AO131" s="68">
        <v>20.109328161140439</v>
      </c>
      <c r="AP131" s="68">
        <v>1.0145872420016619</v>
      </c>
      <c r="AQ131" s="68">
        <v>1.390531319955582</v>
      </c>
      <c r="AR131" s="68">
        <v>6.2831261940489408E-2</v>
      </c>
      <c r="AS131" s="68">
        <v>125.72618360870575</v>
      </c>
      <c r="AT131" s="68">
        <v>0.31408276953783804</v>
      </c>
      <c r="AU131" s="68">
        <v>9.7728422914677822</v>
      </c>
      <c r="AV131" s="68">
        <v>0</v>
      </c>
      <c r="AW131" s="68">
        <v>61.027816457825544</v>
      </c>
      <c r="AX131" s="68">
        <v>2.2862584127028129</v>
      </c>
      <c r="AY131" s="68">
        <v>35.5423480584872</v>
      </c>
      <c r="AZ131" s="68">
        <v>0</v>
      </c>
      <c r="BA131" s="68">
        <v>1.8532508050561929</v>
      </c>
      <c r="BB131" s="68">
        <v>85.334151056810867</v>
      </c>
      <c r="BC131" s="68">
        <v>268.40076908258499</v>
      </c>
      <c r="BD131" s="68">
        <v>50.643714772897944</v>
      </c>
      <c r="BE131" s="68">
        <v>65.079448837353084</v>
      </c>
      <c r="BF131" s="68">
        <v>41.492966430413539</v>
      </c>
      <c r="BG131" s="68">
        <v>0</v>
      </c>
      <c r="BH131" s="68">
        <v>1.9056360204528373</v>
      </c>
      <c r="BI131" s="68">
        <v>1549.7322028113674</v>
      </c>
      <c r="BJ131" s="68">
        <v>0</v>
      </c>
      <c r="BK131" s="68">
        <v>0</v>
      </c>
      <c r="BL131" s="68">
        <v>0</v>
      </c>
      <c r="BM131" s="68">
        <v>129.62284271050169</v>
      </c>
      <c r="BN131" s="68">
        <v>880.98040074963069</v>
      </c>
      <c r="BO131" s="68">
        <v>9361.7711587123486</v>
      </c>
    </row>
    <row r="132" spans="1:67">
      <c r="A132">
        <v>2001</v>
      </c>
      <c r="B132" s="62" t="s">
        <v>605</v>
      </c>
      <c r="C132" s="67" t="s">
        <v>671</v>
      </c>
      <c r="D132" s="62" t="s">
        <v>725</v>
      </c>
      <c r="E132" s="68">
        <v>0.28376435031994579</v>
      </c>
      <c r="F132" s="68">
        <v>3.2038085520292187E-4</v>
      </c>
      <c r="G132" s="68">
        <v>3.6690599053869947E-3</v>
      </c>
      <c r="H132" s="68">
        <v>2.1598145985446728</v>
      </c>
      <c r="I132" s="68">
        <v>29.527733217506835</v>
      </c>
      <c r="J132" s="68">
        <v>45.570401973313253</v>
      </c>
      <c r="K132" s="68">
        <v>2.3405706874151577</v>
      </c>
      <c r="L132" s="68">
        <v>10.454830788121329</v>
      </c>
      <c r="M132" s="68">
        <v>89.398142160124934</v>
      </c>
      <c r="N132" s="68">
        <v>0.31802509945300894</v>
      </c>
      <c r="O132" s="68">
        <v>21.028791333025463</v>
      </c>
      <c r="P132" s="68">
        <v>12.906916787663386</v>
      </c>
      <c r="Q132" s="68">
        <v>15.99631278235961</v>
      </c>
      <c r="R132" s="68">
        <v>6.3827756141619458</v>
      </c>
      <c r="S132" s="68">
        <v>1.6323580071979176</v>
      </c>
      <c r="T132" s="68">
        <v>13.31014747214218</v>
      </c>
      <c r="U132" s="68">
        <v>93.697912218419432</v>
      </c>
      <c r="V132" s="68">
        <v>30.824401975506376</v>
      </c>
      <c r="W132" s="68">
        <v>8.8911416371569629</v>
      </c>
      <c r="X132" s="68">
        <v>20.051959448982881</v>
      </c>
      <c r="Y132" s="68">
        <v>2.0269954328095143</v>
      </c>
      <c r="Z132" s="68">
        <v>31.863289016656129</v>
      </c>
      <c r="AA132" s="68">
        <v>3.403371440852788</v>
      </c>
      <c r="AB132" s="68">
        <v>1.7684505700832402</v>
      </c>
      <c r="AC132" s="68">
        <v>0</v>
      </c>
      <c r="AD132" s="68">
        <v>0.3340856703284012</v>
      </c>
      <c r="AE132" s="68">
        <v>48.465830147328994</v>
      </c>
      <c r="AF132" s="68">
        <v>10.81519297133714</v>
      </c>
      <c r="AG132" s="68">
        <v>52.377969687437279</v>
      </c>
      <c r="AH132" s="68">
        <v>43.193862385287957</v>
      </c>
      <c r="AI132" s="68">
        <v>30.272316063748448</v>
      </c>
      <c r="AJ132" s="68">
        <v>0</v>
      </c>
      <c r="AK132" s="68">
        <v>1.6400410953371367</v>
      </c>
      <c r="AL132" s="68">
        <v>20.114432449950691</v>
      </c>
      <c r="AM132" s="68">
        <v>3.4138833467684018</v>
      </c>
      <c r="AN132" s="68">
        <v>13.08181048963052</v>
      </c>
      <c r="AO132" s="68">
        <v>15.98874706277905</v>
      </c>
      <c r="AP132" s="68">
        <v>1.5065761321388069</v>
      </c>
      <c r="AQ132" s="68">
        <v>2.4485060339948022</v>
      </c>
      <c r="AR132" s="68">
        <v>1.8947132029625973</v>
      </c>
      <c r="AS132" s="68">
        <v>247.09211106387778</v>
      </c>
      <c r="AT132" s="68">
        <v>0.39001817180920612</v>
      </c>
      <c r="AU132" s="68">
        <v>11.743280289459872</v>
      </c>
      <c r="AV132" s="68">
        <v>0</v>
      </c>
      <c r="AW132" s="68">
        <v>42.390933429417736</v>
      </c>
      <c r="AX132" s="68">
        <v>22.162794505857821</v>
      </c>
      <c r="AY132" s="68">
        <v>39.668236453508868</v>
      </c>
      <c r="AZ132" s="68">
        <v>0</v>
      </c>
      <c r="BA132" s="68">
        <v>3.4357036583985288</v>
      </c>
      <c r="BB132" s="68">
        <v>688.19007561743229</v>
      </c>
      <c r="BC132" s="68">
        <v>74.221871328664164</v>
      </c>
      <c r="BD132" s="68">
        <v>91.836950458811771</v>
      </c>
      <c r="BE132" s="68">
        <v>62.173756111343941</v>
      </c>
      <c r="BF132" s="68">
        <v>110.04405581204072</v>
      </c>
      <c r="BG132" s="68">
        <v>0</v>
      </c>
      <c r="BH132" s="68">
        <v>0.19346441265841244</v>
      </c>
      <c r="BI132" s="68">
        <v>687.85659970227744</v>
      </c>
      <c r="BJ132" s="68">
        <v>0</v>
      </c>
      <c r="BK132" s="68">
        <v>109.62685133181797</v>
      </c>
      <c r="BL132" s="68">
        <v>7.8719312534901754E-3</v>
      </c>
      <c r="BM132" s="68">
        <v>26.17185185817166</v>
      </c>
      <c r="BN132" s="68">
        <v>377.69390773951704</v>
      </c>
      <c r="BO132" s="68">
        <v>3284.2903966679237</v>
      </c>
    </row>
    <row r="133" spans="1:67">
      <c r="A133">
        <v>2001</v>
      </c>
      <c r="B133" s="62" t="s">
        <v>606</v>
      </c>
      <c r="C133" s="67" t="s">
        <v>672</v>
      </c>
      <c r="D133" s="62" t="s">
        <v>725</v>
      </c>
      <c r="E133" s="68">
        <v>172.6101205714283</v>
      </c>
      <c r="F133" s="68">
        <v>3.7345261825624863</v>
      </c>
      <c r="G133" s="68">
        <v>78.600261337191711</v>
      </c>
      <c r="H133" s="68">
        <v>276.42782340538326</v>
      </c>
      <c r="I133" s="68">
        <v>343.93705110779513</v>
      </c>
      <c r="J133" s="68">
        <v>58.427343797171424</v>
      </c>
      <c r="K133" s="68">
        <v>37.055059014718701</v>
      </c>
      <c r="L133" s="68">
        <v>69.865338906268661</v>
      </c>
      <c r="M133" s="68">
        <v>11.563119955828862</v>
      </c>
      <c r="N133" s="68">
        <v>2480.8122388946836</v>
      </c>
      <c r="O133" s="68">
        <v>209.92360509602403</v>
      </c>
      <c r="P133" s="68">
        <v>13.74615692336597</v>
      </c>
      <c r="Q133" s="68">
        <v>35.861324303348752</v>
      </c>
      <c r="R133" s="68">
        <v>288.51221894420638</v>
      </c>
      <c r="S133" s="68">
        <v>103.61371934602484</v>
      </c>
      <c r="T133" s="68">
        <v>45.468505608496045</v>
      </c>
      <c r="U133" s="68">
        <v>31.882820751614826</v>
      </c>
      <c r="V133" s="68">
        <v>19.907138865145949</v>
      </c>
      <c r="W133" s="68">
        <v>13.715612953975929</v>
      </c>
      <c r="X133" s="68">
        <v>28.163212782637686</v>
      </c>
      <c r="Y133" s="68">
        <v>2.3976513873879015</v>
      </c>
      <c r="Z133" s="68">
        <v>42.334136491720116</v>
      </c>
      <c r="AA133" s="68">
        <v>14.777928161829575</v>
      </c>
      <c r="AB133" s="68">
        <v>790.5510432854004</v>
      </c>
      <c r="AC133" s="68">
        <v>24.922565933283138</v>
      </c>
      <c r="AD133" s="68">
        <v>5.1885232218360864</v>
      </c>
      <c r="AE133" s="68">
        <v>612.00228330585628</v>
      </c>
      <c r="AF133" s="68">
        <v>27.450624399042805</v>
      </c>
      <c r="AG133" s="68">
        <v>132.94334890600908</v>
      </c>
      <c r="AH133" s="68">
        <v>109.63267098653424</v>
      </c>
      <c r="AI133" s="68">
        <v>5458.4922046436986</v>
      </c>
      <c r="AJ133" s="68">
        <v>20.912185909138671</v>
      </c>
      <c r="AK133" s="68">
        <v>677.47743532701134</v>
      </c>
      <c r="AL133" s="68">
        <v>26.461526365749709</v>
      </c>
      <c r="AM133" s="68">
        <v>43.719915907574311</v>
      </c>
      <c r="AN133" s="68">
        <v>140.69421308153144</v>
      </c>
      <c r="AO133" s="68">
        <v>7.3438288592574557</v>
      </c>
      <c r="AP133" s="68">
        <v>3.0607291823865101</v>
      </c>
      <c r="AQ133" s="68">
        <v>63.72440756817187</v>
      </c>
      <c r="AR133" s="68">
        <v>0.30745671891613058</v>
      </c>
      <c r="AS133" s="68">
        <v>3.6016777522032228</v>
      </c>
      <c r="AT133" s="68">
        <v>0</v>
      </c>
      <c r="AU133" s="68">
        <v>1.6744160415145122</v>
      </c>
      <c r="AV133" s="68">
        <v>0</v>
      </c>
      <c r="AW133" s="68">
        <v>52.916341566678383</v>
      </c>
      <c r="AX133" s="68">
        <v>4.1320860616303428</v>
      </c>
      <c r="AY133" s="68">
        <v>10.655290789094996</v>
      </c>
      <c r="AZ133" s="68">
        <v>0</v>
      </c>
      <c r="BA133" s="68">
        <v>3.6572797589283561</v>
      </c>
      <c r="BB133" s="68">
        <v>441.05278391519869</v>
      </c>
      <c r="BC133" s="68">
        <v>356.21844384410952</v>
      </c>
      <c r="BD133" s="68">
        <v>23.530233290781009</v>
      </c>
      <c r="BE133" s="68">
        <v>71.371413693553308</v>
      </c>
      <c r="BF133" s="68">
        <v>99.09705795190952</v>
      </c>
      <c r="BG133" s="68">
        <v>0</v>
      </c>
      <c r="BH133" s="68">
        <v>1.5996585560934102</v>
      </c>
      <c r="BI133" s="68">
        <v>5593.2887015429069</v>
      </c>
      <c r="BJ133" s="68">
        <v>0</v>
      </c>
      <c r="BK133" s="68">
        <v>0</v>
      </c>
      <c r="BL133" s="68">
        <v>0</v>
      </c>
      <c r="BM133" s="68">
        <v>420.68050561867653</v>
      </c>
      <c r="BN133" s="68">
        <v>847.6498763634637</v>
      </c>
      <c r="BO133" s="68">
        <v>20459.347645136946</v>
      </c>
    </row>
    <row r="134" spans="1:67">
      <c r="A134">
        <v>2001</v>
      </c>
      <c r="B134" s="62" t="s">
        <v>607</v>
      </c>
      <c r="C134" s="67" t="s">
        <v>673</v>
      </c>
      <c r="D134" s="62" t="s">
        <v>725</v>
      </c>
      <c r="E134" s="68">
        <v>1176.6965530827708</v>
      </c>
      <c r="F134" s="68">
        <v>14.070716748776352</v>
      </c>
      <c r="G134" s="68">
        <v>9.0104797021688388</v>
      </c>
      <c r="H134" s="68">
        <v>1194.8170750068186</v>
      </c>
      <c r="I134" s="68">
        <v>837.31116746816838</v>
      </c>
      <c r="J134" s="68">
        <v>796.24910288546948</v>
      </c>
      <c r="K134" s="68">
        <v>73.508383380018827</v>
      </c>
      <c r="L134" s="68">
        <v>295.57824741547211</v>
      </c>
      <c r="M134" s="68">
        <v>114.48687518010288</v>
      </c>
      <c r="N134" s="68">
        <v>157.52437265199282</v>
      </c>
      <c r="O134" s="68">
        <v>7913.6283443488792</v>
      </c>
      <c r="P134" s="68">
        <v>807.80519670922217</v>
      </c>
      <c r="Q134" s="68">
        <v>3053.9773182672297</v>
      </c>
      <c r="R134" s="68">
        <v>471.55062136412636</v>
      </c>
      <c r="S134" s="68">
        <v>309.49861008000278</v>
      </c>
      <c r="T134" s="68">
        <v>175.19528055114267</v>
      </c>
      <c r="U134" s="68">
        <v>389.23394814557093</v>
      </c>
      <c r="V134" s="68">
        <v>191.15569902650773</v>
      </c>
      <c r="W134" s="68">
        <v>87.717320448006035</v>
      </c>
      <c r="X134" s="68">
        <v>512.27301677590208</v>
      </c>
      <c r="Y134" s="68">
        <v>11.687847252704511</v>
      </c>
      <c r="Z134" s="68">
        <v>398.51249680120145</v>
      </c>
      <c r="AA134" s="68">
        <v>8.9741142500926543</v>
      </c>
      <c r="AB134" s="68">
        <v>1691.9610966303603</v>
      </c>
      <c r="AC134" s="68">
        <v>218.70753621770533</v>
      </c>
      <c r="AD134" s="68">
        <v>3.7915884609547024</v>
      </c>
      <c r="AE134" s="68">
        <v>877.16887723461548</v>
      </c>
      <c r="AF134" s="68">
        <v>38.740597326371862</v>
      </c>
      <c r="AG134" s="68">
        <v>187.62067748690797</v>
      </c>
      <c r="AH134" s="68">
        <v>154.72271591213919</v>
      </c>
      <c r="AI134" s="68">
        <v>170.71441021756306</v>
      </c>
      <c r="AJ134" s="68">
        <v>0</v>
      </c>
      <c r="AK134" s="68">
        <v>0.12586438751554188</v>
      </c>
      <c r="AL134" s="68">
        <v>33.711542779361949</v>
      </c>
      <c r="AM134" s="68">
        <v>0.63520536883201872</v>
      </c>
      <c r="AN134" s="68">
        <v>288.98763853242247</v>
      </c>
      <c r="AO134" s="68">
        <v>18.505453287266032</v>
      </c>
      <c r="AP134" s="68">
        <v>39.584610459559464</v>
      </c>
      <c r="AQ134" s="68">
        <v>27.503955179119544</v>
      </c>
      <c r="AR134" s="68">
        <v>0.10625419518321147</v>
      </c>
      <c r="AS134" s="68">
        <v>42.05833795507256</v>
      </c>
      <c r="AT134" s="68">
        <v>8.8437767924993652E-2</v>
      </c>
      <c r="AU134" s="68">
        <v>2.6628907637102812</v>
      </c>
      <c r="AV134" s="68">
        <v>0</v>
      </c>
      <c r="AW134" s="68">
        <v>3.7042505230567087</v>
      </c>
      <c r="AX134" s="68">
        <v>16.265296956138645</v>
      </c>
      <c r="AY134" s="68">
        <v>13.357877196357981</v>
      </c>
      <c r="AZ134" s="68">
        <v>0</v>
      </c>
      <c r="BA134" s="68">
        <v>20.3016841555525</v>
      </c>
      <c r="BB134" s="68">
        <v>255.2655986384874</v>
      </c>
      <c r="BC134" s="68">
        <v>87.973894810513457</v>
      </c>
      <c r="BD134" s="68">
        <v>43.486538699445646</v>
      </c>
      <c r="BE134" s="68">
        <v>121.94911830643451</v>
      </c>
      <c r="BF134" s="68">
        <v>263.03095841954985</v>
      </c>
      <c r="BG134" s="68">
        <v>0</v>
      </c>
      <c r="BH134" s="68">
        <v>9.9399440723970375E-2</v>
      </c>
      <c r="BI134" s="68">
        <v>7917.4348484859174</v>
      </c>
      <c r="BJ134" s="68">
        <v>0</v>
      </c>
      <c r="BK134" s="68">
        <v>0</v>
      </c>
      <c r="BL134" s="68">
        <v>3.2383643286166524</v>
      </c>
      <c r="BM134" s="68">
        <v>663.89965458274412</v>
      </c>
      <c r="BN134" s="68">
        <v>3350.3348671829431</v>
      </c>
      <c r="BO134" s="68">
        <v>35558.202829431422</v>
      </c>
    </row>
    <row r="135" spans="1:67">
      <c r="A135">
        <v>2001</v>
      </c>
      <c r="B135" s="62" t="s">
        <v>608</v>
      </c>
      <c r="C135" s="67" t="s">
        <v>674</v>
      </c>
      <c r="D135" s="62" t="s">
        <v>725</v>
      </c>
      <c r="E135" s="68">
        <v>88.552897095996983</v>
      </c>
      <c r="F135" s="68">
        <v>8.5649697192295946</v>
      </c>
      <c r="G135" s="68">
        <v>4.2284911897057915</v>
      </c>
      <c r="H135" s="68">
        <v>0.1099759448589227</v>
      </c>
      <c r="I135" s="68">
        <v>113.29980967323664</v>
      </c>
      <c r="J135" s="68">
        <v>3.474210704999503</v>
      </c>
      <c r="K135" s="68">
        <v>0.5332443684092294</v>
      </c>
      <c r="L135" s="68">
        <v>19.204889440461894</v>
      </c>
      <c r="M135" s="68">
        <v>4.0923063704347378</v>
      </c>
      <c r="N135" s="68">
        <v>0.50884097028741027</v>
      </c>
      <c r="O135" s="68">
        <v>18.180136022972938</v>
      </c>
      <c r="P135" s="68">
        <v>779.25668415590678</v>
      </c>
      <c r="Q135" s="68">
        <v>1.7958211180089843</v>
      </c>
      <c r="R135" s="68">
        <v>0.92003417568473045</v>
      </c>
      <c r="S135" s="68">
        <v>0.51630201627340155</v>
      </c>
      <c r="T135" s="68">
        <v>0.4863653030554973</v>
      </c>
      <c r="U135" s="68">
        <v>320.0565404383438</v>
      </c>
      <c r="V135" s="68">
        <v>0.29048848888639017</v>
      </c>
      <c r="W135" s="68">
        <v>12.141390599767764</v>
      </c>
      <c r="X135" s="68">
        <v>4.6719715635058439</v>
      </c>
      <c r="Y135" s="68">
        <v>0.14613613312436283</v>
      </c>
      <c r="Z135" s="68">
        <v>12.486032506242102</v>
      </c>
      <c r="AA135" s="68">
        <v>0</v>
      </c>
      <c r="AB135" s="68">
        <v>3.3200215430098219E-2</v>
      </c>
      <c r="AC135" s="68">
        <v>0</v>
      </c>
      <c r="AD135" s="68">
        <v>0</v>
      </c>
      <c r="AE135" s="68">
        <v>0.16460729796636211</v>
      </c>
      <c r="AF135" s="68">
        <v>0.42479020568599951</v>
      </c>
      <c r="AG135" s="68">
        <v>2.0572585783636455</v>
      </c>
      <c r="AH135" s="68">
        <v>1.6965328067327796</v>
      </c>
      <c r="AI135" s="68">
        <v>0</v>
      </c>
      <c r="AJ135" s="68">
        <v>0</v>
      </c>
      <c r="AK135" s="68">
        <v>0</v>
      </c>
      <c r="AL135" s="68">
        <v>0</v>
      </c>
      <c r="AM135" s="68">
        <v>6.2239124994417083E-3</v>
      </c>
      <c r="AN135" s="68">
        <v>0.27327532595811371</v>
      </c>
      <c r="AO135" s="68">
        <v>0</v>
      </c>
      <c r="AP135" s="68">
        <v>0</v>
      </c>
      <c r="AQ135" s="68">
        <v>0</v>
      </c>
      <c r="AR135" s="68">
        <v>0</v>
      </c>
      <c r="AS135" s="68">
        <v>0</v>
      </c>
      <c r="AT135" s="68">
        <v>0</v>
      </c>
      <c r="AU135" s="68">
        <v>0</v>
      </c>
      <c r="AV135" s="68">
        <v>0</v>
      </c>
      <c r="AW135" s="68">
        <v>0.95698176481752906</v>
      </c>
      <c r="AX135" s="68">
        <v>1.6746607333090579E-3</v>
      </c>
      <c r="AY135" s="68">
        <v>0.47204364534331456</v>
      </c>
      <c r="AZ135" s="68">
        <v>0</v>
      </c>
      <c r="BA135" s="68">
        <v>6.9211968280327598</v>
      </c>
      <c r="BB135" s="68">
        <v>8.3629492109600658</v>
      </c>
      <c r="BC135" s="68">
        <v>811.63476463077416</v>
      </c>
      <c r="BD135" s="68">
        <v>1.089175254593937</v>
      </c>
      <c r="BE135" s="68">
        <v>900.81604477503072</v>
      </c>
      <c r="BF135" s="68">
        <v>9.4021893797863711</v>
      </c>
      <c r="BG135" s="68">
        <v>0</v>
      </c>
      <c r="BH135" s="68">
        <v>1.7966495374925155</v>
      </c>
      <c r="BI135" s="68">
        <v>6856.8654318331664</v>
      </c>
      <c r="BJ135" s="68">
        <v>0</v>
      </c>
      <c r="BK135" s="68">
        <v>0</v>
      </c>
      <c r="BL135" s="68">
        <v>0</v>
      </c>
      <c r="BM135" s="68">
        <v>218.69343635190103</v>
      </c>
      <c r="BN135" s="68">
        <v>924.27020623124486</v>
      </c>
      <c r="BO135" s="68">
        <v>11139.456170445914</v>
      </c>
    </row>
    <row r="136" spans="1:67">
      <c r="A136">
        <v>2001</v>
      </c>
      <c r="B136" s="62" t="s">
        <v>609</v>
      </c>
      <c r="C136" s="67" t="s">
        <v>675</v>
      </c>
      <c r="D136" s="62" t="s">
        <v>725</v>
      </c>
      <c r="E136" s="68">
        <v>83.867098628568442</v>
      </c>
      <c r="F136" s="68">
        <v>14.679335912044285</v>
      </c>
      <c r="G136" s="68">
        <v>1.3350569921260413</v>
      </c>
      <c r="H136" s="68">
        <v>12.485085976251673</v>
      </c>
      <c r="I136" s="68">
        <v>1052.0867077609678</v>
      </c>
      <c r="J136" s="68">
        <v>289.0820580015972</v>
      </c>
      <c r="K136" s="68">
        <v>36.407637240739071</v>
      </c>
      <c r="L136" s="68">
        <v>81.634426287962668</v>
      </c>
      <c r="M136" s="68">
        <v>62.825712262167222</v>
      </c>
      <c r="N136" s="68">
        <v>7.8873847020839154</v>
      </c>
      <c r="O136" s="68">
        <v>194.98639175686361</v>
      </c>
      <c r="P136" s="68">
        <v>38.844412457211583</v>
      </c>
      <c r="Q136" s="68">
        <v>378.39769915488182</v>
      </c>
      <c r="R136" s="68">
        <v>35.184628849552752</v>
      </c>
      <c r="S136" s="68">
        <v>15.616423304308448</v>
      </c>
      <c r="T136" s="68">
        <v>137.48034569279395</v>
      </c>
      <c r="U136" s="68">
        <v>823.95444125541496</v>
      </c>
      <c r="V136" s="68">
        <v>362.13291637759829</v>
      </c>
      <c r="W136" s="68">
        <v>145.443068054984</v>
      </c>
      <c r="X136" s="68">
        <v>2484.4315437943287</v>
      </c>
      <c r="Y136" s="68">
        <v>27.74091809026903</v>
      </c>
      <c r="Z136" s="68">
        <v>436.85178709302153</v>
      </c>
      <c r="AA136" s="68">
        <v>0.91765401079580611</v>
      </c>
      <c r="AB136" s="68">
        <v>6.012930865949464</v>
      </c>
      <c r="AC136" s="68">
        <v>0</v>
      </c>
      <c r="AD136" s="68">
        <v>1.6409386778675885</v>
      </c>
      <c r="AE136" s="68">
        <v>926.49447263012883</v>
      </c>
      <c r="AF136" s="68">
        <v>107.54531322272173</v>
      </c>
      <c r="AG136" s="68">
        <v>520.8418537639119</v>
      </c>
      <c r="AH136" s="68">
        <v>429.51591079660676</v>
      </c>
      <c r="AI136" s="68">
        <v>257.34072525751583</v>
      </c>
      <c r="AJ136" s="68">
        <v>0</v>
      </c>
      <c r="AK136" s="68">
        <v>1.7441245319298729E-3</v>
      </c>
      <c r="AL136" s="68">
        <v>55.645065691354745</v>
      </c>
      <c r="AM136" s="68">
        <v>4.0857103423212318E-2</v>
      </c>
      <c r="AN136" s="68">
        <v>86.424745117997318</v>
      </c>
      <c r="AO136" s="68">
        <v>4.1288057020431305E-2</v>
      </c>
      <c r="AP136" s="68">
        <v>0.1795280098616196</v>
      </c>
      <c r="AQ136" s="68">
        <v>0</v>
      </c>
      <c r="AR136" s="68">
        <v>0</v>
      </c>
      <c r="AS136" s="68">
        <v>3.9506960449755373</v>
      </c>
      <c r="AT136" s="68">
        <v>0</v>
      </c>
      <c r="AU136" s="68">
        <v>0</v>
      </c>
      <c r="AV136" s="68">
        <v>0</v>
      </c>
      <c r="AW136" s="68">
        <v>0.15508906116128668</v>
      </c>
      <c r="AX136" s="68">
        <v>0.2492818565079673</v>
      </c>
      <c r="AY136" s="68">
        <v>0.25217038728815216</v>
      </c>
      <c r="AZ136" s="68">
        <v>0</v>
      </c>
      <c r="BA136" s="68">
        <v>1.1234482418202303</v>
      </c>
      <c r="BB136" s="68">
        <v>70.494002202022457</v>
      </c>
      <c r="BC136" s="68">
        <v>35.873332609351635</v>
      </c>
      <c r="BD136" s="68">
        <v>5.3981922489963186</v>
      </c>
      <c r="BE136" s="68">
        <v>63.991223447374907</v>
      </c>
      <c r="BF136" s="68">
        <v>18.464546760345996</v>
      </c>
      <c r="BG136" s="68">
        <v>0</v>
      </c>
      <c r="BH136" s="68">
        <v>5.9689867686215564E-2</v>
      </c>
      <c r="BI136" s="68">
        <v>1052.2976329173428</v>
      </c>
      <c r="BJ136" s="68">
        <v>0</v>
      </c>
      <c r="BK136" s="68">
        <v>0</v>
      </c>
      <c r="BL136" s="68">
        <v>0.29865438754351231</v>
      </c>
      <c r="BM136" s="68">
        <v>240.2553537270885</v>
      </c>
      <c r="BN136" s="68">
        <v>3323.4208172551857</v>
      </c>
      <c r="BO136" s="68">
        <v>13932.282237990117</v>
      </c>
    </row>
    <row r="137" spans="1:67">
      <c r="A137">
        <v>2001</v>
      </c>
      <c r="B137" s="62" t="s">
        <v>610</v>
      </c>
      <c r="C137" s="67" t="s">
        <v>676</v>
      </c>
      <c r="D137" s="62" t="s">
        <v>725</v>
      </c>
      <c r="E137" s="68">
        <v>0.41173700749043002</v>
      </c>
      <c r="F137" s="68">
        <v>4.0550697496634699E-3</v>
      </c>
      <c r="G137" s="68">
        <v>4.0030256367997499</v>
      </c>
      <c r="H137" s="68">
        <v>177.86049212181726</v>
      </c>
      <c r="I137" s="68">
        <v>856.02175568614484</v>
      </c>
      <c r="J137" s="68">
        <v>13.297273656964444</v>
      </c>
      <c r="K137" s="68">
        <v>16.107844570551027</v>
      </c>
      <c r="L137" s="68">
        <v>1.2613323569228396</v>
      </c>
      <c r="M137" s="68">
        <v>2.8627281461175524</v>
      </c>
      <c r="N137" s="68">
        <v>4.0931408549188406</v>
      </c>
      <c r="O137" s="68">
        <v>19.146388180555448</v>
      </c>
      <c r="P137" s="68">
        <v>26.56481637417188</v>
      </c>
      <c r="Q137" s="68">
        <v>30.802373383876891</v>
      </c>
      <c r="R137" s="68">
        <v>1091.9428919220986</v>
      </c>
      <c r="S137" s="68">
        <v>10.764551898954315</v>
      </c>
      <c r="T137" s="68">
        <v>107.37117509029699</v>
      </c>
      <c r="U137" s="68">
        <v>148.52769578361705</v>
      </c>
      <c r="V137" s="68">
        <v>146.39036177999444</v>
      </c>
      <c r="W137" s="68">
        <v>38.049302989557539</v>
      </c>
      <c r="X137" s="68">
        <v>340.05538870152168</v>
      </c>
      <c r="Y137" s="68">
        <v>8.1343225118501632</v>
      </c>
      <c r="Z137" s="68">
        <v>120.17226317712695</v>
      </c>
      <c r="AA137" s="68">
        <v>6.8008651578541981</v>
      </c>
      <c r="AB137" s="68">
        <v>1.2209162103177269</v>
      </c>
      <c r="AC137" s="68">
        <v>0</v>
      </c>
      <c r="AD137" s="68">
        <v>0</v>
      </c>
      <c r="AE137" s="68">
        <v>6132.0043799772775</v>
      </c>
      <c r="AF137" s="68">
        <v>23.578979666600688</v>
      </c>
      <c r="AG137" s="68">
        <v>114.19297700105845</v>
      </c>
      <c r="AH137" s="68">
        <v>94.17004445540968</v>
      </c>
      <c r="AI137" s="68">
        <v>22.915938725607212</v>
      </c>
      <c r="AJ137" s="68">
        <v>0</v>
      </c>
      <c r="AK137" s="68">
        <v>0</v>
      </c>
      <c r="AL137" s="68">
        <v>6.3852485279014406</v>
      </c>
      <c r="AM137" s="68">
        <v>2.6224134387934958E-2</v>
      </c>
      <c r="AN137" s="68">
        <v>182.78601748265166</v>
      </c>
      <c r="AO137" s="68">
        <v>0</v>
      </c>
      <c r="AP137" s="68">
        <v>0</v>
      </c>
      <c r="AQ137" s="68">
        <v>0</v>
      </c>
      <c r="AR137" s="68">
        <v>0</v>
      </c>
      <c r="AS137" s="68">
        <v>0</v>
      </c>
      <c r="AT137" s="68">
        <v>0</v>
      </c>
      <c r="AU137" s="68">
        <v>0</v>
      </c>
      <c r="AV137" s="68">
        <v>0</v>
      </c>
      <c r="AW137" s="68">
        <v>2.669350890414893</v>
      </c>
      <c r="AX137" s="68">
        <v>1.0438720055138294E-3</v>
      </c>
      <c r="AY137" s="68">
        <v>5.232185221972668E-3</v>
      </c>
      <c r="AZ137" s="68">
        <v>0</v>
      </c>
      <c r="BA137" s="68">
        <v>0.25784784276536526</v>
      </c>
      <c r="BB137" s="68">
        <v>54.933694025582597</v>
      </c>
      <c r="BC137" s="68">
        <v>0</v>
      </c>
      <c r="BD137" s="68">
        <v>1.5448369222029907E-2</v>
      </c>
      <c r="BE137" s="68">
        <v>13.717006200216748</v>
      </c>
      <c r="BF137" s="68">
        <v>6.8781452893081143</v>
      </c>
      <c r="BG137" s="68">
        <v>0</v>
      </c>
      <c r="BH137" s="68">
        <v>0</v>
      </c>
      <c r="BI137" s="68">
        <v>3048.7735821073943</v>
      </c>
      <c r="BJ137" s="68">
        <v>0</v>
      </c>
      <c r="BK137" s="68">
        <v>0</v>
      </c>
      <c r="BL137" s="68">
        <v>10.590137962540714</v>
      </c>
      <c r="BM137" s="68">
        <v>134.18552232339405</v>
      </c>
      <c r="BN137" s="68">
        <v>1821.4685248842864</v>
      </c>
      <c r="BO137" s="68">
        <v>14841.422044192534</v>
      </c>
    </row>
    <row r="138" spans="1:67">
      <c r="A138">
        <v>2001</v>
      </c>
      <c r="B138" s="62" t="s">
        <v>611</v>
      </c>
      <c r="C138" s="67" t="s">
        <v>677</v>
      </c>
      <c r="D138" s="62" t="s">
        <v>725</v>
      </c>
      <c r="E138" s="68">
        <v>44.326156012818934</v>
      </c>
      <c r="F138" s="68">
        <v>0.53332901571560398</v>
      </c>
      <c r="G138" s="68">
        <v>0.25866038997832469</v>
      </c>
      <c r="H138" s="68">
        <v>236.66850291004354</v>
      </c>
      <c r="I138" s="68">
        <v>5.2863564174400315</v>
      </c>
      <c r="J138" s="68">
        <v>29.51110699752239</v>
      </c>
      <c r="K138" s="68">
        <v>4.4407304733252007</v>
      </c>
      <c r="L138" s="68">
        <v>13.520637923607799</v>
      </c>
      <c r="M138" s="68">
        <v>4.0067962792444733</v>
      </c>
      <c r="N138" s="68">
        <v>0.4498078803984481</v>
      </c>
      <c r="O138" s="68">
        <v>17.983766961293703</v>
      </c>
      <c r="P138" s="68">
        <v>0.75433117051007026</v>
      </c>
      <c r="Q138" s="68">
        <v>96.385902664242337</v>
      </c>
      <c r="R138" s="68">
        <v>75.415030761053018</v>
      </c>
      <c r="S138" s="68">
        <v>2210.2057794991165</v>
      </c>
      <c r="T138" s="68">
        <v>1682.1808621441344</v>
      </c>
      <c r="U138" s="68">
        <v>266.61210477860732</v>
      </c>
      <c r="V138" s="68">
        <v>1102.3226017580287</v>
      </c>
      <c r="W138" s="68">
        <v>640.83083888875854</v>
      </c>
      <c r="X138" s="68">
        <v>2532.7194104788709</v>
      </c>
      <c r="Y138" s="68">
        <v>162.30315539990684</v>
      </c>
      <c r="Z138" s="68">
        <v>440.71493187998431</v>
      </c>
      <c r="AA138" s="68">
        <v>66.598190365289469</v>
      </c>
      <c r="AB138" s="68">
        <v>3.4670048742905686</v>
      </c>
      <c r="AC138" s="68">
        <v>0</v>
      </c>
      <c r="AD138" s="68">
        <v>0</v>
      </c>
      <c r="AE138" s="68">
        <v>3182.864794990543</v>
      </c>
      <c r="AF138" s="68">
        <v>5.2719723526452702</v>
      </c>
      <c r="AG138" s="68">
        <v>25.532157291292535</v>
      </c>
      <c r="AH138" s="68">
        <v>21.05527371566156</v>
      </c>
      <c r="AI138" s="68">
        <v>1.6529686419770057E-2</v>
      </c>
      <c r="AJ138" s="68">
        <v>0</v>
      </c>
      <c r="AK138" s="68">
        <v>0</v>
      </c>
      <c r="AL138" s="68">
        <v>0.61424059629734162</v>
      </c>
      <c r="AM138" s="68">
        <v>0</v>
      </c>
      <c r="AN138" s="68">
        <v>0</v>
      </c>
      <c r="AO138" s="68">
        <v>3.2067373562739587</v>
      </c>
      <c r="AP138" s="68">
        <v>0</v>
      </c>
      <c r="AQ138" s="68">
        <v>0</v>
      </c>
      <c r="AR138" s="68">
        <v>0</v>
      </c>
      <c r="AS138" s="68">
        <v>0</v>
      </c>
      <c r="AT138" s="68">
        <v>0</v>
      </c>
      <c r="AU138" s="68">
        <v>0</v>
      </c>
      <c r="AV138" s="68">
        <v>0</v>
      </c>
      <c r="AW138" s="68">
        <v>7.4291935235438936E-2</v>
      </c>
      <c r="AX138" s="68">
        <v>0</v>
      </c>
      <c r="AY138" s="68">
        <v>0.4032167330333723</v>
      </c>
      <c r="AZ138" s="68">
        <v>0</v>
      </c>
      <c r="BA138" s="68">
        <v>0.16446027365837598</v>
      </c>
      <c r="BB138" s="68">
        <v>8.3076624045639385</v>
      </c>
      <c r="BC138" s="68">
        <v>0</v>
      </c>
      <c r="BD138" s="68">
        <v>2.1623513595129044E-2</v>
      </c>
      <c r="BE138" s="68">
        <v>1.5769058945512382</v>
      </c>
      <c r="BF138" s="68">
        <v>1.4643677003260513</v>
      </c>
      <c r="BG138" s="68">
        <v>0</v>
      </c>
      <c r="BH138" s="68">
        <v>0</v>
      </c>
      <c r="BI138" s="68">
        <v>40.756787078512112</v>
      </c>
      <c r="BJ138" s="68">
        <v>0</v>
      </c>
      <c r="BK138" s="68">
        <v>0</v>
      </c>
      <c r="BL138" s="68">
        <v>424.44027454165894</v>
      </c>
      <c r="BM138" s="68">
        <v>320.86773648462861</v>
      </c>
      <c r="BN138" s="68">
        <v>2669.2781787019608</v>
      </c>
      <c r="BO138" s="68">
        <v>16343.413207175021</v>
      </c>
    </row>
    <row r="139" spans="1:67">
      <c r="A139">
        <v>2001</v>
      </c>
      <c r="B139" s="62" t="s">
        <v>612</v>
      </c>
      <c r="C139" s="67" t="s">
        <v>678</v>
      </c>
      <c r="D139" s="62" t="s">
        <v>725</v>
      </c>
      <c r="E139" s="68">
        <v>31.033598723392565</v>
      </c>
      <c r="F139" s="68">
        <v>5.5573567063477727</v>
      </c>
      <c r="G139" s="68">
        <v>0.18465759498894702</v>
      </c>
      <c r="H139" s="68">
        <v>158.18120402773505</v>
      </c>
      <c r="I139" s="68">
        <v>180.14043742457068</v>
      </c>
      <c r="J139" s="68">
        <v>45.225653533931883</v>
      </c>
      <c r="K139" s="68">
        <v>11.001408209405115</v>
      </c>
      <c r="L139" s="68">
        <v>7.6883792878470327</v>
      </c>
      <c r="M139" s="68">
        <v>2.9968973206677769</v>
      </c>
      <c r="N139" s="68">
        <v>117.05701883436684</v>
      </c>
      <c r="O139" s="68">
        <v>43.745061530218479</v>
      </c>
      <c r="P139" s="68">
        <v>1.1367792967388033</v>
      </c>
      <c r="Q139" s="68">
        <v>96.877609557116628</v>
      </c>
      <c r="R139" s="68">
        <v>21.102835438881048</v>
      </c>
      <c r="S139" s="68">
        <v>153.88642255624458</v>
      </c>
      <c r="T139" s="68">
        <v>620.16044916752412</v>
      </c>
      <c r="U139" s="68">
        <v>378.71509139350292</v>
      </c>
      <c r="V139" s="68">
        <v>270.70324002610863</v>
      </c>
      <c r="W139" s="68">
        <v>151.13151491702089</v>
      </c>
      <c r="X139" s="68">
        <v>1170.1177432644731</v>
      </c>
      <c r="Y139" s="68">
        <v>17.656721877663117</v>
      </c>
      <c r="Z139" s="68">
        <v>138.55110247189751</v>
      </c>
      <c r="AA139" s="68">
        <v>5.7052829939235039</v>
      </c>
      <c r="AB139" s="68">
        <v>16.229317643425141</v>
      </c>
      <c r="AC139" s="68">
        <v>5.628333565750598</v>
      </c>
      <c r="AD139" s="68">
        <v>0.14175041323262635</v>
      </c>
      <c r="AE139" s="68">
        <v>1260.3876413568421</v>
      </c>
      <c r="AF139" s="68">
        <v>14.581855576713542</v>
      </c>
      <c r="AG139" s="68">
        <v>70.619913246842543</v>
      </c>
      <c r="AH139" s="68">
        <v>58.237209892782602</v>
      </c>
      <c r="AI139" s="68">
        <v>3.3052355329673664</v>
      </c>
      <c r="AJ139" s="68">
        <v>0</v>
      </c>
      <c r="AK139" s="68">
        <v>0.73904106338326314</v>
      </c>
      <c r="AL139" s="68">
        <v>8.0156015859035552</v>
      </c>
      <c r="AM139" s="68">
        <v>0.30862583217105494</v>
      </c>
      <c r="AN139" s="68">
        <v>10.145246829079028</v>
      </c>
      <c r="AO139" s="68">
        <v>3.007140491774575</v>
      </c>
      <c r="AP139" s="68">
        <v>14.544291591326292</v>
      </c>
      <c r="AQ139" s="68">
        <v>4.1760510598156513</v>
      </c>
      <c r="AR139" s="68">
        <v>0</v>
      </c>
      <c r="AS139" s="68">
        <v>0</v>
      </c>
      <c r="AT139" s="68">
        <v>0</v>
      </c>
      <c r="AU139" s="68">
        <v>0</v>
      </c>
      <c r="AV139" s="68">
        <v>0</v>
      </c>
      <c r="AW139" s="68">
        <v>0.51202284201986026</v>
      </c>
      <c r="AX139" s="68">
        <v>0.38408994848208888</v>
      </c>
      <c r="AY139" s="68">
        <v>1.5518173785521652</v>
      </c>
      <c r="AZ139" s="68">
        <v>0</v>
      </c>
      <c r="BA139" s="68">
        <v>0.34324182898708216</v>
      </c>
      <c r="BB139" s="68">
        <v>18.075737071836752</v>
      </c>
      <c r="BC139" s="68">
        <v>37.157693369579256</v>
      </c>
      <c r="BD139" s="68">
        <v>6.745949472123816</v>
      </c>
      <c r="BE139" s="68">
        <v>6.7907718502136296</v>
      </c>
      <c r="BF139" s="68">
        <v>24.888273103037182</v>
      </c>
      <c r="BG139" s="68">
        <v>0</v>
      </c>
      <c r="BH139" s="68">
        <v>7.1033153036210994E-2</v>
      </c>
      <c r="BI139" s="68">
        <v>958.68842244125676</v>
      </c>
      <c r="BJ139" s="68">
        <v>0</v>
      </c>
      <c r="BK139" s="68">
        <v>0</v>
      </c>
      <c r="BL139" s="68">
        <v>453.75058422951889</v>
      </c>
      <c r="BM139" s="68">
        <v>81.254103938917297</v>
      </c>
      <c r="BN139" s="68">
        <v>4821.5266003124316</v>
      </c>
      <c r="BO139" s="68">
        <v>11510.364062776556</v>
      </c>
    </row>
    <row r="140" spans="1:67">
      <c r="A140">
        <v>2001</v>
      </c>
      <c r="B140" s="62" t="s">
        <v>613</v>
      </c>
      <c r="C140" s="67" t="s">
        <v>679</v>
      </c>
      <c r="D140" s="62" t="s">
        <v>725</v>
      </c>
      <c r="E140" s="68">
        <v>0.87312074836463682</v>
      </c>
      <c r="F140" s="68">
        <v>2.1670239069735722</v>
      </c>
      <c r="G140" s="68">
        <v>2.708574030856226E-2</v>
      </c>
      <c r="H140" s="68">
        <v>2.7174517427143408</v>
      </c>
      <c r="I140" s="68">
        <v>8.7657057543033083</v>
      </c>
      <c r="J140" s="68">
        <v>63.302228230721219</v>
      </c>
      <c r="K140" s="68">
        <v>0.5738307410568374</v>
      </c>
      <c r="L140" s="68">
        <v>2.7195851806481817</v>
      </c>
      <c r="M140" s="68">
        <v>10.236816693505641</v>
      </c>
      <c r="N140" s="68">
        <v>2.3531973877312717</v>
      </c>
      <c r="O140" s="68">
        <v>12.549951042233552</v>
      </c>
      <c r="P140" s="68">
        <v>0.41493286279937769</v>
      </c>
      <c r="Q140" s="68">
        <v>42.679416321450532</v>
      </c>
      <c r="R140" s="68">
        <v>4.4470583627358788</v>
      </c>
      <c r="S140" s="68">
        <v>10.269914794661132</v>
      </c>
      <c r="T140" s="68">
        <v>49.803092190801415</v>
      </c>
      <c r="U140" s="68">
        <v>5080.3910521852313</v>
      </c>
      <c r="V140" s="68">
        <v>477.28214368282931</v>
      </c>
      <c r="W140" s="68">
        <v>85.499051689203398</v>
      </c>
      <c r="X140" s="68">
        <v>502.50357664409569</v>
      </c>
      <c r="Y140" s="68">
        <v>16.259915368258245</v>
      </c>
      <c r="Z140" s="68">
        <v>246.41900460295267</v>
      </c>
      <c r="AA140" s="68">
        <v>15.987533173010601</v>
      </c>
      <c r="AB140" s="68">
        <v>22.46960215921267</v>
      </c>
      <c r="AC140" s="68">
        <v>0</v>
      </c>
      <c r="AD140" s="68">
        <v>1.8938791579291474E-3</v>
      </c>
      <c r="AE140" s="68">
        <v>37.000779894870035</v>
      </c>
      <c r="AF140" s="68">
        <v>5.1835637221411286</v>
      </c>
      <c r="AG140" s="68">
        <v>25.103994374465639</v>
      </c>
      <c r="AH140" s="68">
        <v>20.702186144335911</v>
      </c>
      <c r="AI140" s="68">
        <v>5.0289102346175056</v>
      </c>
      <c r="AJ140" s="68">
        <v>0</v>
      </c>
      <c r="AK140" s="68">
        <v>0.38935882723356541</v>
      </c>
      <c r="AL140" s="68">
        <v>4.7663516326753728</v>
      </c>
      <c r="AM140" s="68">
        <v>0.2343476766248373</v>
      </c>
      <c r="AN140" s="68">
        <v>2.7100423112478347</v>
      </c>
      <c r="AO140" s="68">
        <v>4.4792309666680352E-2</v>
      </c>
      <c r="AP140" s="68">
        <v>28.220160184815672</v>
      </c>
      <c r="AQ140" s="68">
        <v>421.64010211768129</v>
      </c>
      <c r="AR140" s="68">
        <v>0.77352774672611591</v>
      </c>
      <c r="AS140" s="68">
        <v>13.946387169905631</v>
      </c>
      <c r="AT140" s="68">
        <v>2.5680025585814226E-2</v>
      </c>
      <c r="AU140" s="68">
        <v>0.7721415127482818</v>
      </c>
      <c r="AV140" s="68">
        <v>0</v>
      </c>
      <c r="AW140" s="68">
        <v>0.11208664523499337</v>
      </c>
      <c r="AX140" s="68">
        <v>31.235359297373503</v>
      </c>
      <c r="AY140" s="68">
        <v>3.6211066910459202</v>
      </c>
      <c r="AZ140" s="68">
        <v>0</v>
      </c>
      <c r="BA140" s="68">
        <v>1.8930271097727939E-2</v>
      </c>
      <c r="BB140" s="68">
        <v>12.300281156065006</v>
      </c>
      <c r="BC140" s="68">
        <v>27.678716267639004</v>
      </c>
      <c r="BD140" s="68">
        <v>7.2663435612420484</v>
      </c>
      <c r="BE140" s="68">
        <v>15.013878062382586</v>
      </c>
      <c r="BF140" s="68">
        <v>8.3931961846295291</v>
      </c>
      <c r="BG140" s="68">
        <v>0</v>
      </c>
      <c r="BH140" s="68">
        <v>0.10219153202506207</v>
      </c>
      <c r="BI140" s="68">
        <v>884.3772716032247</v>
      </c>
      <c r="BJ140" s="68">
        <v>0</v>
      </c>
      <c r="BK140" s="68">
        <v>0</v>
      </c>
      <c r="BL140" s="68">
        <v>1382.1440200644643</v>
      </c>
      <c r="BM140" s="68">
        <v>45.724205666934999</v>
      </c>
      <c r="BN140" s="68">
        <v>40673.715527356297</v>
      </c>
      <c r="BO140" s="68">
        <v>50318.959625329924</v>
      </c>
    </row>
    <row r="141" spans="1:67">
      <c r="A141">
        <v>2001</v>
      </c>
      <c r="B141" s="62" t="s">
        <v>614</v>
      </c>
      <c r="C141" s="67" t="s">
        <v>680</v>
      </c>
      <c r="D141" s="62" t="s">
        <v>725</v>
      </c>
      <c r="E141" s="68">
        <v>0.96537750032831215</v>
      </c>
      <c r="F141" s="68">
        <v>3.0083159046186904E-3</v>
      </c>
      <c r="G141" s="68">
        <v>1.1132759631074931E-2</v>
      </c>
      <c r="H141" s="68">
        <v>4.8687066562323524</v>
      </c>
      <c r="I141" s="68">
        <v>3.3350315021589232</v>
      </c>
      <c r="J141" s="68">
        <v>18.037836688602649</v>
      </c>
      <c r="K141" s="68">
        <v>0.77833193894076669</v>
      </c>
      <c r="L141" s="68">
        <v>2.1215230377161522</v>
      </c>
      <c r="M141" s="68">
        <v>3.1083721602570811</v>
      </c>
      <c r="N141" s="68">
        <v>1.9245861268770627E-2</v>
      </c>
      <c r="O141" s="68">
        <v>7.1369725193657372</v>
      </c>
      <c r="P141" s="68">
        <v>0.21896753541693334</v>
      </c>
      <c r="Q141" s="68">
        <v>38.146884480042168</v>
      </c>
      <c r="R141" s="68">
        <v>3.4276030702752074</v>
      </c>
      <c r="S141" s="68">
        <v>37.868694952950605</v>
      </c>
      <c r="T141" s="68">
        <v>53.778755719916283</v>
      </c>
      <c r="U141" s="68">
        <v>921.7046596446288</v>
      </c>
      <c r="V141" s="68">
        <v>555.57671332005202</v>
      </c>
      <c r="W141" s="68">
        <v>106.39856275511335</v>
      </c>
      <c r="X141" s="68">
        <v>552.86678445264329</v>
      </c>
      <c r="Y141" s="68">
        <v>21.985403884599599</v>
      </c>
      <c r="Z141" s="68">
        <v>52.359416899178044</v>
      </c>
      <c r="AA141" s="68">
        <v>14.940625668570016</v>
      </c>
      <c r="AB141" s="68">
        <v>72.112085246419412</v>
      </c>
      <c r="AC141" s="68">
        <v>0</v>
      </c>
      <c r="AD141" s="68">
        <v>1.4856603480501616E-5</v>
      </c>
      <c r="AE141" s="68">
        <v>559.33306215286677</v>
      </c>
      <c r="AF141" s="68">
        <v>2.1942455655436852</v>
      </c>
      <c r="AG141" s="68">
        <v>10.626729270890797</v>
      </c>
      <c r="AH141" s="68">
        <v>8.7634072964584675</v>
      </c>
      <c r="AI141" s="68">
        <v>44.590710028749733</v>
      </c>
      <c r="AJ141" s="68">
        <v>0</v>
      </c>
      <c r="AK141" s="68">
        <v>2.7511748288220601</v>
      </c>
      <c r="AL141" s="68">
        <v>1.134814041298319</v>
      </c>
      <c r="AM141" s="68">
        <v>1.2425348233994471</v>
      </c>
      <c r="AN141" s="68">
        <v>27.29162695451117</v>
      </c>
      <c r="AO141" s="68">
        <v>0</v>
      </c>
      <c r="AP141" s="68">
        <v>7.1455729094268943</v>
      </c>
      <c r="AQ141" s="68">
        <v>122.32005845655631</v>
      </c>
      <c r="AR141" s="68">
        <v>2.6906744388966463E-2</v>
      </c>
      <c r="AS141" s="68">
        <v>0</v>
      </c>
      <c r="AT141" s="68">
        <v>0</v>
      </c>
      <c r="AU141" s="68">
        <v>0</v>
      </c>
      <c r="AV141" s="68">
        <v>0</v>
      </c>
      <c r="AW141" s="68">
        <v>2.9332345563185758E-2</v>
      </c>
      <c r="AX141" s="68">
        <v>5.204271262943886E-2</v>
      </c>
      <c r="AY141" s="68">
        <v>0.48987767136123445</v>
      </c>
      <c r="AZ141" s="68">
        <v>0</v>
      </c>
      <c r="BA141" s="68">
        <v>3.4525616581876688E-2</v>
      </c>
      <c r="BB141" s="68">
        <v>16.212441624745324</v>
      </c>
      <c r="BC141" s="68">
        <v>21.763468742944919</v>
      </c>
      <c r="BD141" s="68">
        <v>4.9256761314382151</v>
      </c>
      <c r="BE141" s="68">
        <v>5.8754008198128798</v>
      </c>
      <c r="BF141" s="68">
        <v>2.5016710726031319</v>
      </c>
      <c r="BG141" s="68">
        <v>0</v>
      </c>
      <c r="BH141" s="68">
        <v>0.10668108911703758</v>
      </c>
      <c r="BI141" s="68">
        <v>666.40388196856577</v>
      </c>
      <c r="BJ141" s="68">
        <v>0</v>
      </c>
      <c r="BK141" s="68">
        <v>0</v>
      </c>
      <c r="BL141" s="68">
        <v>403.80635605209926</v>
      </c>
      <c r="BM141" s="68">
        <v>30.753294839542079</v>
      </c>
      <c r="BN141" s="68">
        <v>11396.958227473428</v>
      </c>
      <c r="BO141" s="68">
        <v>15809.10443266017</v>
      </c>
    </row>
    <row r="142" spans="1:67">
      <c r="A142">
        <v>2001</v>
      </c>
      <c r="B142" s="62" t="s">
        <v>615</v>
      </c>
      <c r="C142" s="67" t="s">
        <v>681</v>
      </c>
      <c r="D142" s="62" t="s">
        <v>725</v>
      </c>
      <c r="E142" s="68">
        <v>7.8477868677165494</v>
      </c>
      <c r="F142" s="68">
        <v>0.16110904857612796</v>
      </c>
      <c r="G142" s="68">
        <v>0.93633627670367658</v>
      </c>
      <c r="H142" s="68">
        <v>77.794187788242667</v>
      </c>
      <c r="I142" s="68">
        <v>57.627667847484538</v>
      </c>
      <c r="J142" s="68">
        <v>56.170408275446299</v>
      </c>
      <c r="K142" s="68">
        <v>8.4892631950439519</v>
      </c>
      <c r="L142" s="68">
        <v>11.398050785681527</v>
      </c>
      <c r="M142" s="68">
        <v>4.03204536096914</v>
      </c>
      <c r="N142" s="68">
        <v>0.23872382757411043</v>
      </c>
      <c r="O142" s="68">
        <v>13.059029949129808</v>
      </c>
      <c r="P142" s="68">
        <v>2.1064906288333058</v>
      </c>
      <c r="Q142" s="68">
        <v>35.275999933238019</v>
      </c>
      <c r="R142" s="68">
        <v>23.200832953745703</v>
      </c>
      <c r="S142" s="68">
        <v>37.465768254275922</v>
      </c>
      <c r="T142" s="68">
        <v>63.837908083563754</v>
      </c>
      <c r="U142" s="68">
        <v>930.78142710041925</v>
      </c>
      <c r="V142" s="68">
        <v>134.90760467283505</v>
      </c>
      <c r="W142" s="68">
        <v>311.08521953595118</v>
      </c>
      <c r="X142" s="68">
        <v>614.54297765493982</v>
      </c>
      <c r="Y142" s="68">
        <v>19.694752683530471</v>
      </c>
      <c r="Z142" s="68">
        <v>58.946508132222391</v>
      </c>
      <c r="AA142" s="68">
        <v>13.007105406395528</v>
      </c>
      <c r="AB142" s="68">
        <v>2.6016922132586218</v>
      </c>
      <c r="AC142" s="68">
        <v>0</v>
      </c>
      <c r="AD142" s="68">
        <v>1.554270399509569</v>
      </c>
      <c r="AE142" s="68">
        <v>185.18943180476489</v>
      </c>
      <c r="AF142" s="68">
        <v>11.738363820900448</v>
      </c>
      <c r="AG142" s="68">
        <v>56.848885269147395</v>
      </c>
      <c r="AH142" s="68">
        <v>46.880834475367706</v>
      </c>
      <c r="AI142" s="68">
        <v>265.17638635451499</v>
      </c>
      <c r="AJ142" s="68">
        <v>42.014448029951836</v>
      </c>
      <c r="AK142" s="68">
        <v>0</v>
      </c>
      <c r="AL142" s="68">
        <v>69.769148908177016</v>
      </c>
      <c r="AM142" s="68">
        <v>9.0856460616762391E-2</v>
      </c>
      <c r="AN142" s="68">
        <v>2.3000117852880937</v>
      </c>
      <c r="AO142" s="68">
        <v>3.6219547053612753</v>
      </c>
      <c r="AP142" s="68">
        <v>4.7664464048282884</v>
      </c>
      <c r="AQ142" s="68">
        <v>23.090784526191289</v>
      </c>
      <c r="AR142" s="68">
        <v>7.6112098042411492E-3</v>
      </c>
      <c r="AS142" s="68">
        <v>0</v>
      </c>
      <c r="AT142" s="68">
        <v>0</v>
      </c>
      <c r="AU142" s="68">
        <v>0</v>
      </c>
      <c r="AV142" s="68">
        <v>0</v>
      </c>
      <c r="AW142" s="68">
        <v>0.14653902470749558</v>
      </c>
      <c r="AX142" s="68">
        <v>2.3288953078394536</v>
      </c>
      <c r="AY142" s="68">
        <v>1.2584283710522681</v>
      </c>
      <c r="AZ142" s="68">
        <v>0</v>
      </c>
      <c r="BA142" s="68">
        <v>0.85470787599764253</v>
      </c>
      <c r="BB142" s="68">
        <v>36.083932819387073</v>
      </c>
      <c r="BC142" s="68">
        <v>0</v>
      </c>
      <c r="BD142" s="68">
        <v>2.3343131501963852E-2</v>
      </c>
      <c r="BE142" s="68">
        <v>1.4228462974732023</v>
      </c>
      <c r="BF142" s="68">
        <v>4.8868956631305798</v>
      </c>
      <c r="BG142" s="68">
        <v>0</v>
      </c>
      <c r="BH142" s="68">
        <v>0</v>
      </c>
      <c r="BI142" s="68">
        <v>298.20136333799513</v>
      </c>
      <c r="BJ142" s="68">
        <v>0</v>
      </c>
      <c r="BK142" s="68">
        <v>0</v>
      </c>
      <c r="BL142" s="68">
        <v>1827.6116883702089</v>
      </c>
      <c r="BM142" s="68">
        <v>15.772558782393428</v>
      </c>
      <c r="BN142" s="68">
        <v>3454.3149953017896</v>
      </c>
      <c r="BO142" s="68">
        <v>8841.1645249136818</v>
      </c>
    </row>
    <row r="143" spans="1:67">
      <c r="A143">
        <v>2001</v>
      </c>
      <c r="B143" s="62" t="s">
        <v>616</v>
      </c>
      <c r="C143" s="67" t="s">
        <v>682</v>
      </c>
      <c r="D143" s="62" t="s">
        <v>725</v>
      </c>
      <c r="E143" s="68">
        <v>9.1654639065640779</v>
      </c>
      <c r="F143" s="68">
        <v>1.1987966408974963E-4</v>
      </c>
      <c r="G143" s="68">
        <v>1.1816860148877404</v>
      </c>
      <c r="H143" s="68">
        <v>31.134497347072958</v>
      </c>
      <c r="I143" s="68">
        <v>104.47149406318044</v>
      </c>
      <c r="J143" s="68">
        <v>31.175958408176353</v>
      </c>
      <c r="K143" s="68">
        <v>1.4241311953939777</v>
      </c>
      <c r="L143" s="68">
        <v>4.6734782732400504</v>
      </c>
      <c r="M143" s="68">
        <v>1.6170150264785834</v>
      </c>
      <c r="N143" s="68">
        <v>5.6593814718895033E-2</v>
      </c>
      <c r="O143" s="68">
        <v>2.7879669884528333</v>
      </c>
      <c r="P143" s="68">
        <v>1.4537014863581503</v>
      </c>
      <c r="Q143" s="68">
        <v>30.196202679255851</v>
      </c>
      <c r="R143" s="68">
        <v>28.534422872981956</v>
      </c>
      <c r="S143" s="68">
        <v>12.30433223494007</v>
      </c>
      <c r="T143" s="68">
        <v>29.320876225064861</v>
      </c>
      <c r="U143" s="68">
        <v>67.544860292477253</v>
      </c>
      <c r="V143" s="68">
        <v>53.939643230257403</v>
      </c>
      <c r="W143" s="68">
        <v>44.688663669028841</v>
      </c>
      <c r="X143" s="68">
        <v>5537.0948751553833</v>
      </c>
      <c r="Y143" s="68">
        <v>11.354681344549439</v>
      </c>
      <c r="Z143" s="68">
        <v>20.996251695798026</v>
      </c>
      <c r="AA143" s="68">
        <v>4.5981003014601969</v>
      </c>
      <c r="AB143" s="68">
        <v>8.8934742116797985</v>
      </c>
      <c r="AC143" s="68">
        <v>0</v>
      </c>
      <c r="AD143" s="68">
        <v>4.4619658093218009</v>
      </c>
      <c r="AE143" s="68">
        <v>73.952982946650465</v>
      </c>
      <c r="AF143" s="68">
        <v>54.810631263344071</v>
      </c>
      <c r="AG143" s="68">
        <v>265.44783717398599</v>
      </c>
      <c r="AH143" s="68">
        <v>218.90343245044659</v>
      </c>
      <c r="AI143" s="68">
        <v>1224.7673265406042</v>
      </c>
      <c r="AJ143" s="68">
        <v>0.37933479069031178</v>
      </c>
      <c r="AK143" s="68">
        <v>0.22704199889179139</v>
      </c>
      <c r="AL143" s="68">
        <v>83.037938346393943</v>
      </c>
      <c r="AM143" s="68">
        <v>6.3055576382583487</v>
      </c>
      <c r="AN143" s="68">
        <v>1.4540361759081246</v>
      </c>
      <c r="AO143" s="68">
        <v>2.9555484379979808</v>
      </c>
      <c r="AP143" s="68">
        <v>7.6520802805485211</v>
      </c>
      <c r="AQ143" s="68">
        <v>154.95815382913227</v>
      </c>
      <c r="AR143" s="68">
        <v>0.16915304551828905</v>
      </c>
      <c r="AS143" s="68">
        <v>3.7859809753264884</v>
      </c>
      <c r="AT143" s="68">
        <v>0.1167211201896237</v>
      </c>
      <c r="AU143" s="68">
        <v>0.21944833265823521</v>
      </c>
      <c r="AV143" s="68">
        <v>0</v>
      </c>
      <c r="AW143" s="68">
        <v>0.55051155763787518</v>
      </c>
      <c r="AX143" s="68">
        <v>2.0049287821551562E-3</v>
      </c>
      <c r="AY143" s="68">
        <v>0.56150449565746974</v>
      </c>
      <c r="AZ143" s="68">
        <v>0</v>
      </c>
      <c r="BA143" s="68">
        <v>0.22801071789547159</v>
      </c>
      <c r="BB143" s="68">
        <v>27.36897023673912</v>
      </c>
      <c r="BC143" s="68">
        <v>15.297559898223852</v>
      </c>
      <c r="BD143" s="68">
        <v>1.9178181822598535</v>
      </c>
      <c r="BE143" s="68">
        <v>6.7158398663048304</v>
      </c>
      <c r="BF143" s="68">
        <v>10.51466653590666</v>
      </c>
      <c r="BG143" s="68">
        <v>0</v>
      </c>
      <c r="BH143" s="68">
        <v>1.0161217288195407E-2</v>
      </c>
      <c r="BI143" s="68">
        <v>14366.733599018486</v>
      </c>
      <c r="BJ143" s="68">
        <v>0</v>
      </c>
      <c r="BK143" s="68">
        <v>0</v>
      </c>
      <c r="BL143" s="68">
        <v>4572.8727786659538</v>
      </c>
      <c r="BM143" s="68">
        <v>55.557979275100472</v>
      </c>
      <c r="BN143" s="68">
        <v>34354.6303621283</v>
      </c>
      <c r="BO143" s="68">
        <v>61555.175428197435</v>
      </c>
    </row>
    <row r="144" spans="1:67">
      <c r="A144">
        <v>2001</v>
      </c>
      <c r="B144" s="62" t="s">
        <v>617</v>
      </c>
      <c r="C144" s="67" t="s">
        <v>683</v>
      </c>
      <c r="D144" s="62" t="s">
        <v>725</v>
      </c>
      <c r="E144" s="68">
        <v>0.10258793076143165</v>
      </c>
      <c r="F144" s="68">
        <v>1.3265856266652012E-5</v>
      </c>
      <c r="G144" s="68">
        <v>1.2965842420818265E-3</v>
      </c>
      <c r="H144" s="68">
        <v>0.10706935212106923</v>
      </c>
      <c r="I144" s="68">
        <v>2.6714217264974107</v>
      </c>
      <c r="J144" s="68">
        <v>0.60675915773119238</v>
      </c>
      <c r="K144" s="68">
        <v>3.7955503872248483E-2</v>
      </c>
      <c r="L144" s="68">
        <v>7.5483116321879193E-2</v>
      </c>
      <c r="M144" s="68">
        <v>0.24138109581278971</v>
      </c>
      <c r="N144" s="68">
        <v>2.6068952953686377E-3</v>
      </c>
      <c r="O144" s="68">
        <v>0.3517641396717216</v>
      </c>
      <c r="P144" s="68">
        <v>2.222014316493734E-3</v>
      </c>
      <c r="Q144" s="68">
        <v>2.0768680089868874</v>
      </c>
      <c r="R144" s="68">
        <v>1.364931578187075</v>
      </c>
      <c r="S144" s="68">
        <v>1.838456689447044</v>
      </c>
      <c r="T144" s="68">
        <v>2.9231850874162038</v>
      </c>
      <c r="U144" s="68">
        <v>18.367737822494902</v>
      </c>
      <c r="V144" s="68">
        <v>12.343812940651013</v>
      </c>
      <c r="W144" s="68">
        <v>6.5851817125833243</v>
      </c>
      <c r="X144" s="68">
        <v>15.444151183124116</v>
      </c>
      <c r="Y144" s="68">
        <v>78.851942016458409</v>
      </c>
      <c r="Z144" s="68">
        <v>2.3476092921394685</v>
      </c>
      <c r="AA144" s="68">
        <v>0</v>
      </c>
      <c r="AB144" s="68">
        <v>2.7282692963036319E-5</v>
      </c>
      <c r="AC144" s="68">
        <v>0</v>
      </c>
      <c r="AD144" s="68">
        <v>0</v>
      </c>
      <c r="AE144" s="68">
        <v>0.95550816768735969</v>
      </c>
      <c r="AF144" s="68">
        <v>0.68830730955855801</v>
      </c>
      <c r="AG144" s="68">
        <v>3.3334716718644311</v>
      </c>
      <c r="AH144" s="68">
        <v>2.7489709417717756</v>
      </c>
      <c r="AI144" s="68">
        <v>2.3252566147642333</v>
      </c>
      <c r="AJ144" s="68">
        <v>0</v>
      </c>
      <c r="AK144" s="68">
        <v>18.470828663376256</v>
      </c>
      <c r="AL144" s="68">
        <v>0</v>
      </c>
      <c r="AM144" s="68">
        <v>2.4741050686567951</v>
      </c>
      <c r="AN144" s="68">
        <v>4.9087034791441422</v>
      </c>
      <c r="AO144" s="68">
        <v>0</v>
      </c>
      <c r="AP144" s="68">
        <v>0</v>
      </c>
      <c r="AQ144" s="68">
        <v>0</v>
      </c>
      <c r="AR144" s="68">
        <v>0</v>
      </c>
      <c r="AS144" s="68">
        <v>0</v>
      </c>
      <c r="AT144" s="68">
        <v>0</v>
      </c>
      <c r="AU144" s="68">
        <v>0</v>
      </c>
      <c r="AV144" s="68">
        <v>0</v>
      </c>
      <c r="AW144" s="68">
        <v>0</v>
      </c>
      <c r="AX144" s="68">
        <v>0</v>
      </c>
      <c r="AY144" s="68">
        <v>0</v>
      </c>
      <c r="AZ144" s="68">
        <v>0</v>
      </c>
      <c r="BA144" s="68">
        <v>8.0124208397878727E-5</v>
      </c>
      <c r="BB144" s="68">
        <v>7.7267278266053979E-3</v>
      </c>
      <c r="BC144" s="68">
        <v>1.4406043896781486</v>
      </c>
      <c r="BD144" s="68">
        <v>0</v>
      </c>
      <c r="BE144" s="68">
        <v>0</v>
      </c>
      <c r="BF144" s="68">
        <v>0.60223132435820714</v>
      </c>
      <c r="BG144" s="68">
        <v>0</v>
      </c>
      <c r="BH144" s="68">
        <v>0</v>
      </c>
      <c r="BI144" s="68">
        <v>55.209174821788338</v>
      </c>
      <c r="BJ144" s="68">
        <v>0</v>
      </c>
      <c r="BK144" s="68">
        <v>0</v>
      </c>
      <c r="BL144" s="68">
        <v>691.67291291523782</v>
      </c>
      <c r="BM144" s="68">
        <v>3.2051466293182251</v>
      </c>
      <c r="BN144" s="68">
        <v>1326.7910873041033</v>
      </c>
      <c r="BO144" s="68">
        <v>2261.1785805500231</v>
      </c>
    </row>
    <row r="145" spans="1:67">
      <c r="A145">
        <v>2001</v>
      </c>
      <c r="B145" s="62" t="s">
        <v>618</v>
      </c>
      <c r="C145" s="67" t="s">
        <v>684</v>
      </c>
      <c r="D145" s="62" t="s">
        <v>725</v>
      </c>
      <c r="E145" s="68">
        <v>1.4376103422988831</v>
      </c>
      <c r="F145" s="68">
        <v>7.3126810553848852E-4</v>
      </c>
      <c r="G145" s="68">
        <v>0.75197068630571617</v>
      </c>
      <c r="H145" s="68">
        <v>23.041525512823334</v>
      </c>
      <c r="I145" s="68">
        <v>34.120731148335494</v>
      </c>
      <c r="J145" s="68">
        <v>215.98057244377722</v>
      </c>
      <c r="K145" s="68">
        <v>6.6707703041499773</v>
      </c>
      <c r="L145" s="68">
        <v>16.06151124330092</v>
      </c>
      <c r="M145" s="68">
        <v>15.544582686058053</v>
      </c>
      <c r="N145" s="68">
        <v>3.7033651017819529</v>
      </c>
      <c r="O145" s="68">
        <v>14.19889674858506</v>
      </c>
      <c r="P145" s="68">
        <v>3.6346744292299058</v>
      </c>
      <c r="Q145" s="68">
        <v>70.627792468373471</v>
      </c>
      <c r="R145" s="68">
        <v>26.969047225736013</v>
      </c>
      <c r="S145" s="68">
        <v>20.455138489012683</v>
      </c>
      <c r="T145" s="68">
        <v>40.012768053091506</v>
      </c>
      <c r="U145" s="68">
        <v>1240.0896983135017</v>
      </c>
      <c r="V145" s="68">
        <v>70.148948804496939</v>
      </c>
      <c r="W145" s="68">
        <v>55.508598903781319</v>
      </c>
      <c r="X145" s="68">
        <v>114.62312970064647</v>
      </c>
      <c r="Y145" s="68">
        <v>9.5704913090144359</v>
      </c>
      <c r="Z145" s="68">
        <v>664.66296047356127</v>
      </c>
      <c r="AA145" s="68">
        <v>5.5050942810400532</v>
      </c>
      <c r="AB145" s="68">
        <v>13.464902964671435</v>
      </c>
      <c r="AC145" s="68">
        <v>45.067731760243994</v>
      </c>
      <c r="AD145" s="68">
        <v>0.1615919282640394</v>
      </c>
      <c r="AE145" s="68">
        <v>287.79839687350852</v>
      </c>
      <c r="AF145" s="68">
        <v>27.264069024560939</v>
      </c>
      <c r="AG145" s="68">
        <v>132.03986139769222</v>
      </c>
      <c r="AH145" s="68">
        <v>108.88760363600603</v>
      </c>
      <c r="AI145" s="68">
        <v>12.278151977231628</v>
      </c>
      <c r="AJ145" s="68">
        <v>0</v>
      </c>
      <c r="AK145" s="68">
        <v>1.4414692082138993</v>
      </c>
      <c r="AL145" s="68">
        <v>14.69293824034111</v>
      </c>
      <c r="AM145" s="68">
        <v>6.7703853016837048</v>
      </c>
      <c r="AN145" s="68">
        <v>221.11857354902378</v>
      </c>
      <c r="AO145" s="68">
        <v>0.65460122767002793</v>
      </c>
      <c r="AP145" s="68">
        <v>13.151058622988755</v>
      </c>
      <c r="AQ145" s="68">
        <v>3.8559267025733588</v>
      </c>
      <c r="AR145" s="68">
        <v>0.46406576692322127</v>
      </c>
      <c r="AS145" s="68">
        <v>24.281290795012477</v>
      </c>
      <c r="AT145" s="68">
        <v>1.9389692954183996E-2</v>
      </c>
      <c r="AU145" s="68">
        <v>0.66121327947062247</v>
      </c>
      <c r="AV145" s="68">
        <v>0</v>
      </c>
      <c r="AW145" s="68">
        <v>29.046615995914433</v>
      </c>
      <c r="AX145" s="68">
        <v>2.704705500541607</v>
      </c>
      <c r="AY145" s="68">
        <v>19.608226033696898</v>
      </c>
      <c r="AZ145" s="68">
        <v>0</v>
      </c>
      <c r="BA145" s="68">
        <v>9.5657645248051857</v>
      </c>
      <c r="BB145" s="68">
        <v>75.128333108390166</v>
      </c>
      <c r="BC145" s="68">
        <v>96.721784676897869</v>
      </c>
      <c r="BD145" s="68">
        <v>84.726605600067003</v>
      </c>
      <c r="BE145" s="68">
        <v>238.7711044353149</v>
      </c>
      <c r="BF145" s="68">
        <v>87.76549460558347</v>
      </c>
      <c r="BG145" s="68">
        <v>0</v>
      </c>
      <c r="BH145" s="68">
        <v>4.5826743418312992E-2</v>
      </c>
      <c r="BI145" s="68">
        <v>3449.6423489179865</v>
      </c>
      <c r="BJ145" s="68">
        <v>0</v>
      </c>
      <c r="BK145" s="68">
        <v>0</v>
      </c>
      <c r="BL145" s="68">
        <v>936.44270013614823</v>
      </c>
      <c r="BM145" s="68">
        <v>57.528888225259976</v>
      </c>
      <c r="BN145" s="68">
        <v>4867.1990919795544</v>
      </c>
      <c r="BO145" s="68">
        <v>13522.291322369618</v>
      </c>
    </row>
    <row r="146" spans="1:67">
      <c r="A146">
        <v>2001</v>
      </c>
      <c r="B146" s="62" t="s">
        <v>619</v>
      </c>
      <c r="C146" s="67" t="s">
        <v>685</v>
      </c>
      <c r="D146" s="62" t="s">
        <v>725</v>
      </c>
      <c r="E146" s="68">
        <v>8.8314290502670865</v>
      </c>
      <c r="F146" s="68">
        <v>11.13254268333317</v>
      </c>
      <c r="G146" s="68">
        <v>1.2880845539235859</v>
      </c>
      <c r="H146" s="68">
        <v>46.306519204607945</v>
      </c>
      <c r="I146" s="68">
        <v>62.029331289937872</v>
      </c>
      <c r="J146" s="68">
        <v>29.624262509155894</v>
      </c>
      <c r="K146" s="68">
        <v>3.7130429903604769</v>
      </c>
      <c r="L146" s="68">
        <v>43.221771040620389</v>
      </c>
      <c r="M146" s="68">
        <v>2.493937459075263</v>
      </c>
      <c r="N146" s="68">
        <v>1.0155521636153262</v>
      </c>
      <c r="O146" s="68">
        <v>31.547654624933038</v>
      </c>
      <c r="P146" s="68">
        <v>14.279641561360743</v>
      </c>
      <c r="Q146" s="68">
        <v>6.8880412515650233</v>
      </c>
      <c r="R146" s="68">
        <v>46.08208908074706</v>
      </c>
      <c r="S146" s="68">
        <v>18.432303563043646</v>
      </c>
      <c r="T146" s="68">
        <v>20.596374186704008</v>
      </c>
      <c r="U146" s="68">
        <v>56.018260894126122</v>
      </c>
      <c r="V146" s="68">
        <v>21.906614589859565</v>
      </c>
      <c r="W146" s="68">
        <v>7.1485092489303526</v>
      </c>
      <c r="X146" s="68">
        <v>62.741299150103629</v>
      </c>
      <c r="Y146" s="68">
        <v>2.8107061329706</v>
      </c>
      <c r="Z146" s="68">
        <v>20.51015384768721</v>
      </c>
      <c r="AA146" s="68">
        <v>11.788219688622533</v>
      </c>
      <c r="AB146" s="68">
        <v>2.051908621893038</v>
      </c>
      <c r="AC146" s="68">
        <v>25.435691431004486</v>
      </c>
      <c r="AD146" s="68">
        <v>0.58398065925224352</v>
      </c>
      <c r="AE146" s="68">
        <v>133.40916865491997</v>
      </c>
      <c r="AF146" s="68">
        <v>3.4121014131618277</v>
      </c>
      <c r="AG146" s="68">
        <v>16.524804029174543</v>
      </c>
      <c r="AH146" s="68">
        <v>13.627296274357359</v>
      </c>
      <c r="AI146" s="68">
        <v>39.406854161161235</v>
      </c>
      <c r="AJ146" s="68">
        <v>0</v>
      </c>
      <c r="AK146" s="68">
        <v>8.0265622440857509</v>
      </c>
      <c r="AL146" s="68">
        <v>63.495149233738303</v>
      </c>
      <c r="AM146" s="68">
        <v>1.5760568016053398</v>
      </c>
      <c r="AN146" s="68">
        <v>30.518261787925475</v>
      </c>
      <c r="AO146" s="68">
        <v>5.7553491159798211</v>
      </c>
      <c r="AP146" s="68">
        <v>9.2336231233499682</v>
      </c>
      <c r="AQ146" s="68">
        <v>19.965486805396235</v>
      </c>
      <c r="AR146" s="68">
        <v>1.0908436282917884</v>
      </c>
      <c r="AS146" s="68">
        <v>54.078880753383302</v>
      </c>
      <c r="AT146" s="68">
        <v>1.5000286994610181</v>
      </c>
      <c r="AU146" s="68">
        <v>0.77125990635534791</v>
      </c>
      <c r="AV146" s="68">
        <v>0</v>
      </c>
      <c r="AW146" s="68">
        <v>14.158693842690525</v>
      </c>
      <c r="AX146" s="68">
        <v>3.880820376135409</v>
      </c>
      <c r="AY146" s="68">
        <v>25.111637109383931</v>
      </c>
      <c r="AZ146" s="68">
        <v>0</v>
      </c>
      <c r="BA146" s="68">
        <v>1.3585469104049943</v>
      </c>
      <c r="BB146" s="68">
        <v>138.9250335411794</v>
      </c>
      <c r="BC146" s="68">
        <v>151.3089691070509</v>
      </c>
      <c r="BD146" s="68">
        <v>30.556266245944474</v>
      </c>
      <c r="BE146" s="68">
        <v>70.923387739622399</v>
      </c>
      <c r="BF146" s="68">
        <v>33.202970013876602</v>
      </c>
      <c r="BG146" s="68">
        <v>0</v>
      </c>
      <c r="BH146" s="68">
        <v>0.94063180693643778</v>
      </c>
      <c r="BI146" s="68">
        <v>58.47015692606611</v>
      </c>
      <c r="BJ146" s="68">
        <v>0</v>
      </c>
      <c r="BK146" s="68">
        <v>0</v>
      </c>
      <c r="BL146" s="68">
        <v>0</v>
      </c>
      <c r="BM146" s="68">
        <v>0</v>
      </c>
      <c r="BN146" s="68">
        <v>303.7910726089018</v>
      </c>
      <c r="BO146" s="68">
        <v>1793.4978343382425</v>
      </c>
    </row>
    <row r="147" spans="1:67">
      <c r="A147">
        <v>2001</v>
      </c>
      <c r="B147" s="62" t="s">
        <v>620</v>
      </c>
      <c r="C147" s="67" t="s">
        <v>686</v>
      </c>
      <c r="D147" s="62" t="s">
        <v>725</v>
      </c>
      <c r="E147" s="68">
        <v>256.96650497219065</v>
      </c>
      <c r="F147" s="68">
        <v>6.7209548504331096</v>
      </c>
      <c r="G147" s="68">
        <v>7.1238860992923767</v>
      </c>
      <c r="H147" s="68">
        <v>355.00347557724177</v>
      </c>
      <c r="I147" s="68">
        <v>736.46700191997115</v>
      </c>
      <c r="J147" s="68">
        <v>321.78129894304436</v>
      </c>
      <c r="K147" s="68">
        <v>46.847921577356587</v>
      </c>
      <c r="L147" s="68">
        <v>263.40962856559901</v>
      </c>
      <c r="M147" s="68">
        <v>39.6545215614263</v>
      </c>
      <c r="N147" s="68">
        <v>15.023703296891531</v>
      </c>
      <c r="O147" s="68">
        <v>275.83863479024029</v>
      </c>
      <c r="P147" s="68">
        <v>38.951069199165374</v>
      </c>
      <c r="Q147" s="68">
        <v>324.86876770100253</v>
      </c>
      <c r="R147" s="68">
        <v>419.83313166025562</v>
      </c>
      <c r="S147" s="68">
        <v>572.6244403235238</v>
      </c>
      <c r="T147" s="68">
        <v>144.31815813467705</v>
      </c>
      <c r="U147" s="68">
        <v>70.622982992846985</v>
      </c>
      <c r="V147" s="68">
        <v>77.86939386629038</v>
      </c>
      <c r="W147" s="68">
        <v>32.591284586168975</v>
      </c>
      <c r="X147" s="68">
        <v>284.12053874001708</v>
      </c>
      <c r="Y147" s="68">
        <v>12.870471751298696</v>
      </c>
      <c r="Z147" s="68">
        <v>80.875371123832082</v>
      </c>
      <c r="AA147" s="68">
        <v>11.995576401380088</v>
      </c>
      <c r="AB147" s="68">
        <v>90.106666979543007</v>
      </c>
      <c r="AC147" s="68">
        <v>16.332086066219031</v>
      </c>
      <c r="AD147" s="68">
        <v>1.4006375115993213</v>
      </c>
      <c r="AE147" s="68">
        <v>292.3984132180147</v>
      </c>
      <c r="AF147" s="68">
        <v>189.66591798384979</v>
      </c>
      <c r="AG147" s="68">
        <v>918.551867657505</v>
      </c>
      <c r="AH147" s="68">
        <v>757.49028078237313</v>
      </c>
      <c r="AI147" s="68">
        <v>241.27273387774019</v>
      </c>
      <c r="AJ147" s="68">
        <v>7.0603302636509149</v>
      </c>
      <c r="AK147" s="68">
        <v>4.6423405135744433</v>
      </c>
      <c r="AL147" s="68">
        <v>71.94426690527068</v>
      </c>
      <c r="AM147" s="68">
        <v>22.813053114311789</v>
      </c>
      <c r="AN147" s="68">
        <v>1150.594464616295</v>
      </c>
      <c r="AO147" s="68">
        <v>9.159893192410868</v>
      </c>
      <c r="AP147" s="68">
        <v>48.444745928803393</v>
      </c>
      <c r="AQ147" s="68">
        <v>134.93434530437355</v>
      </c>
      <c r="AR147" s="68">
        <v>3.4972145221603226</v>
      </c>
      <c r="AS147" s="68">
        <v>110.95467778717043</v>
      </c>
      <c r="AT147" s="68">
        <v>0.78667296455177582</v>
      </c>
      <c r="AU147" s="68">
        <v>2.907245565906039</v>
      </c>
      <c r="AV147" s="68">
        <v>0</v>
      </c>
      <c r="AW147" s="68">
        <v>92.989798615184085</v>
      </c>
      <c r="AX147" s="68">
        <v>12.400038802104907</v>
      </c>
      <c r="AY147" s="68">
        <v>21.899928765087317</v>
      </c>
      <c r="AZ147" s="68">
        <v>0</v>
      </c>
      <c r="BA147" s="68">
        <v>13.85055723573204</v>
      </c>
      <c r="BB147" s="68">
        <v>1009.8712064085641</v>
      </c>
      <c r="BC147" s="68">
        <v>523.25255827887395</v>
      </c>
      <c r="BD147" s="68">
        <v>449.73196575426465</v>
      </c>
      <c r="BE147" s="68">
        <v>308.06649252745666</v>
      </c>
      <c r="BF147" s="68">
        <v>335.61939443710327</v>
      </c>
      <c r="BG147" s="68">
        <v>0</v>
      </c>
      <c r="BH147" s="68">
        <v>4.5785143392787981</v>
      </c>
      <c r="BI147" s="68">
        <v>5681.798711497674</v>
      </c>
      <c r="BJ147" s="68">
        <v>0</v>
      </c>
      <c r="BK147" s="68">
        <v>0</v>
      </c>
      <c r="BL147" s="68">
        <v>0</v>
      </c>
      <c r="BM147" s="68">
        <v>0</v>
      </c>
      <c r="BN147" s="68">
        <v>54.519077475499387</v>
      </c>
      <c r="BO147" s="68">
        <v>16979.914817526296</v>
      </c>
    </row>
    <row r="148" spans="1:67">
      <c r="A148">
        <v>2001</v>
      </c>
      <c r="B148" s="62" t="s">
        <v>621</v>
      </c>
      <c r="C148" s="67" t="s">
        <v>135</v>
      </c>
      <c r="D148" s="62" t="s">
        <v>725</v>
      </c>
      <c r="E148" s="68">
        <v>250.16767646724014</v>
      </c>
      <c r="F148" s="68">
        <v>0.16722218751374604</v>
      </c>
      <c r="G148" s="68">
        <v>24.15771658823985</v>
      </c>
      <c r="H148" s="68">
        <v>31.673689531273741</v>
      </c>
      <c r="I148" s="68">
        <v>390.19921853879299</v>
      </c>
      <c r="J148" s="68">
        <v>42.594636128238427</v>
      </c>
      <c r="K148" s="68">
        <v>2.5060142395568041</v>
      </c>
      <c r="L148" s="68">
        <v>27.116392938762147</v>
      </c>
      <c r="M148" s="68">
        <v>3.9794528882359379</v>
      </c>
      <c r="N148" s="68">
        <v>1.9196111022639863</v>
      </c>
      <c r="O148" s="68">
        <v>46.040827607359809</v>
      </c>
      <c r="P148" s="68">
        <v>6.579527388154899</v>
      </c>
      <c r="Q148" s="68">
        <v>27.749473199513577</v>
      </c>
      <c r="R148" s="68">
        <v>29.623050742921823</v>
      </c>
      <c r="S148" s="68">
        <v>17.299708564693553</v>
      </c>
      <c r="T148" s="68">
        <v>21.676921690859203</v>
      </c>
      <c r="U148" s="68">
        <v>2.6824825619662573</v>
      </c>
      <c r="V148" s="68">
        <v>4.1842725031943253</v>
      </c>
      <c r="W148" s="68">
        <v>4.6210928023935587</v>
      </c>
      <c r="X148" s="68">
        <v>24.140948320459838</v>
      </c>
      <c r="Y148" s="68">
        <v>0.40618893850520299</v>
      </c>
      <c r="Z148" s="68">
        <v>16.437133149388462</v>
      </c>
      <c r="AA148" s="68">
        <v>5.2695493036151291</v>
      </c>
      <c r="AB148" s="68">
        <v>11.208435794344831</v>
      </c>
      <c r="AC148" s="68">
        <v>0</v>
      </c>
      <c r="AD148" s="68">
        <v>9.7861225927447375</v>
      </c>
      <c r="AE148" s="68">
        <v>58.762340361439286</v>
      </c>
      <c r="AF148" s="68">
        <v>9.1008677143659416</v>
      </c>
      <c r="AG148" s="68">
        <v>44.075494032863368</v>
      </c>
      <c r="AH148" s="68">
        <v>36.34716723805542</v>
      </c>
      <c r="AI148" s="68">
        <v>46.287141209233788</v>
      </c>
      <c r="AJ148" s="68">
        <v>1.3429446799473332</v>
      </c>
      <c r="AK148" s="68">
        <v>0.54300823538184806</v>
      </c>
      <c r="AL148" s="68">
        <v>19.568592457283994</v>
      </c>
      <c r="AM148" s="68">
        <v>1.2996581012595882</v>
      </c>
      <c r="AN148" s="68">
        <v>211.92791639688079</v>
      </c>
      <c r="AO148" s="68">
        <v>19.523667238141304</v>
      </c>
      <c r="AP148" s="68">
        <v>19.499524050137254</v>
      </c>
      <c r="AQ148" s="68">
        <v>4.8054555628809927</v>
      </c>
      <c r="AR148" s="68">
        <v>3.9817609646568828</v>
      </c>
      <c r="AS148" s="68">
        <v>2.7648693443127472</v>
      </c>
      <c r="AT148" s="68">
        <v>0.21876911346216948</v>
      </c>
      <c r="AU148" s="68">
        <v>0</v>
      </c>
      <c r="AV148" s="68">
        <v>0</v>
      </c>
      <c r="AW148" s="68">
        <v>32.865544621904967</v>
      </c>
      <c r="AX148" s="68">
        <v>13.22677372534921</v>
      </c>
      <c r="AY148" s="68">
        <v>36.378702120352187</v>
      </c>
      <c r="AZ148" s="68">
        <v>0</v>
      </c>
      <c r="BA148" s="68">
        <v>6.6191559103661204</v>
      </c>
      <c r="BB148" s="68">
        <v>214.96348716852683</v>
      </c>
      <c r="BC148" s="68">
        <v>111.84163838228889</v>
      </c>
      <c r="BD148" s="68">
        <v>100.02265738709231</v>
      </c>
      <c r="BE148" s="68">
        <v>65.426547030594122</v>
      </c>
      <c r="BF148" s="68">
        <v>101.55187738809758</v>
      </c>
      <c r="BG148" s="68">
        <v>0</v>
      </c>
      <c r="BH148" s="68">
        <v>0.89538232998874645</v>
      </c>
      <c r="BI148" s="68">
        <v>536.35268207732611</v>
      </c>
      <c r="BJ148" s="68">
        <v>0</v>
      </c>
      <c r="BK148" s="68">
        <v>0</v>
      </c>
      <c r="BL148" s="68">
        <v>0</v>
      </c>
      <c r="BM148" s="68">
        <v>0</v>
      </c>
      <c r="BN148" s="68">
        <v>5.5897957281558774E-5</v>
      </c>
      <c r="BO148" s="68">
        <v>2702.3810465103807</v>
      </c>
    </row>
    <row r="149" spans="1:67">
      <c r="A149">
        <v>2001</v>
      </c>
      <c r="B149" s="62" t="s">
        <v>622</v>
      </c>
      <c r="C149" s="67" t="s">
        <v>687</v>
      </c>
      <c r="D149" s="62" t="s">
        <v>725</v>
      </c>
      <c r="E149" s="68">
        <v>1.4814719069052599E-3</v>
      </c>
      <c r="F149" s="68">
        <v>0</v>
      </c>
      <c r="G149" s="68">
        <v>0</v>
      </c>
      <c r="H149" s="68">
        <v>17.964395868096901</v>
      </c>
      <c r="I149" s="68">
        <v>4.0320430150278192E-3</v>
      </c>
      <c r="J149" s="68">
        <v>0.33428516959647769</v>
      </c>
      <c r="K149" s="68">
        <v>6.8252406191529877E-2</v>
      </c>
      <c r="L149" s="68">
        <v>2.0282829662856886E-2</v>
      </c>
      <c r="M149" s="68">
        <v>1.8061166936020315E-3</v>
      </c>
      <c r="N149" s="68">
        <v>4.7700029637120882E-2</v>
      </c>
      <c r="O149" s="68">
        <v>1.66129841282346</v>
      </c>
      <c r="P149" s="68">
        <v>2.5566879720327542E-4</v>
      </c>
      <c r="Q149" s="68">
        <v>0.1401767858433646</v>
      </c>
      <c r="R149" s="68">
        <v>8.1157178726336585E-2</v>
      </c>
      <c r="S149" s="68">
        <v>0.37448352227851173</v>
      </c>
      <c r="T149" s="68">
        <v>0.48655588694258811</v>
      </c>
      <c r="U149" s="68">
        <v>4.9937572701085644</v>
      </c>
      <c r="V149" s="68">
        <v>0.15492406587672308</v>
      </c>
      <c r="W149" s="68">
        <v>0.20305333270015902</v>
      </c>
      <c r="X149" s="68">
        <v>0.96295294438269774</v>
      </c>
      <c r="Y149" s="68">
        <v>1.0244527420022216E-2</v>
      </c>
      <c r="Z149" s="68">
        <v>1.0461071693321977</v>
      </c>
      <c r="AA149" s="68">
        <v>0</v>
      </c>
      <c r="AB149" s="68">
        <v>5.3241737165506677</v>
      </c>
      <c r="AC149" s="68">
        <v>0</v>
      </c>
      <c r="AD149" s="68">
        <v>13.722493472866809</v>
      </c>
      <c r="AE149" s="68">
        <v>3.2516939338780429E-2</v>
      </c>
      <c r="AF149" s="68">
        <v>0.14140424575334309</v>
      </c>
      <c r="AG149" s="68">
        <v>0.68482063310127272</v>
      </c>
      <c r="AH149" s="68">
        <v>0.56474216853573145</v>
      </c>
      <c r="AI149" s="68">
        <v>0</v>
      </c>
      <c r="AJ149" s="68">
        <v>0</v>
      </c>
      <c r="AK149" s="68">
        <v>0</v>
      </c>
      <c r="AL149" s="68">
        <v>1.5629575744833694E-2</v>
      </c>
      <c r="AM149" s="68">
        <v>0</v>
      </c>
      <c r="AN149" s="68">
        <v>5.8416838796404049E-4</v>
      </c>
      <c r="AO149" s="68">
        <v>0</v>
      </c>
      <c r="AP149" s="68">
        <v>0</v>
      </c>
      <c r="AQ149" s="68">
        <v>0</v>
      </c>
      <c r="AR149" s="68">
        <v>0</v>
      </c>
      <c r="AS149" s="68">
        <v>0</v>
      </c>
      <c r="AT149" s="68">
        <v>0</v>
      </c>
      <c r="AU149" s="68">
        <v>0</v>
      </c>
      <c r="AV149" s="68">
        <v>0</v>
      </c>
      <c r="AW149" s="68">
        <v>6.0522338229134791E-5</v>
      </c>
      <c r="AX149" s="68">
        <v>8.2320043361128192E-4</v>
      </c>
      <c r="AY149" s="68">
        <v>1.5388778192461513E-4</v>
      </c>
      <c r="AZ149" s="68">
        <v>0</v>
      </c>
      <c r="BA149" s="68">
        <v>1.3206546292214882E-3</v>
      </c>
      <c r="BB149" s="68">
        <v>3.6666477042704856E-3</v>
      </c>
      <c r="BC149" s="68">
        <v>12.151245065244828</v>
      </c>
      <c r="BD149" s="68">
        <v>7.7658185961828599E-4</v>
      </c>
      <c r="BE149" s="68">
        <v>21.108965995658124</v>
      </c>
      <c r="BF149" s="68">
        <v>1.161569194054219E-3</v>
      </c>
      <c r="BG149" s="68">
        <v>0</v>
      </c>
      <c r="BH149" s="68">
        <v>0</v>
      </c>
      <c r="BI149" s="68">
        <v>250.87865638855601</v>
      </c>
      <c r="BJ149" s="68">
        <v>0</v>
      </c>
      <c r="BK149" s="68">
        <v>0</v>
      </c>
      <c r="BL149" s="68">
        <v>0</v>
      </c>
      <c r="BM149" s="68">
        <v>0</v>
      </c>
      <c r="BN149" s="68">
        <v>15.699164070867182</v>
      </c>
      <c r="BO149" s="68">
        <v>348.88956220457868</v>
      </c>
    </row>
    <row r="150" spans="1:67">
      <c r="A150">
        <v>2001</v>
      </c>
      <c r="B150" s="62" t="s">
        <v>623</v>
      </c>
      <c r="C150" s="67" t="s">
        <v>688</v>
      </c>
      <c r="D150" s="62" t="s">
        <v>725</v>
      </c>
      <c r="E150" s="68">
        <v>3.9387146364389926E-2</v>
      </c>
      <c r="F150" s="68">
        <v>0</v>
      </c>
      <c r="G150" s="68">
        <v>3.1884502288886393E-4</v>
      </c>
      <c r="H150" s="68">
        <v>136.61564774163196</v>
      </c>
      <c r="I150" s="68">
        <v>18.669712708700207</v>
      </c>
      <c r="J150" s="68">
        <v>10.02782690649115</v>
      </c>
      <c r="K150" s="68">
        <v>1.2945430910234339</v>
      </c>
      <c r="L150" s="68">
        <v>1.8322898682113573</v>
      </c>
      <c r="M150" s="68">
        <v>0.9478281560721209</v>
      </c>
      <c r="N150" s="68">
        <v>3.5652120752096058E-3</v>
      </c>
      <c r="O150" s="68">
        <v>0.88278353311781066</v>
      </c>
      <c r="P150" s="68">
        <v>0.47836261650361517</v>
      </c>
      <c r="Q150" s="68">
        <v>9.534292451409268</v>
      </c>
      <c r="R150" s="68">
        <v>0.57591454665803321</v>
      </c>
      <c r="S150" s="68">
        <v>5.5407728645145262</v>
      </c>
      <c r="T150" s="68">
        <v>5.4857839388417045</v>
      </c>
      <c r="U150" s="68">
        <v>24.868363368906312</v>
      </c>
      <c r="V150" s="68">
        <v>21.410060011445676</v>
      </c>
      <c r="W150" s="68">
        <v>1.2154095364514048</v>
      </c>
      <c r="X150" s="68">
        <v>3.2513083586117442</v>
      </c>
      <c r="Y150" s="68">
        <v>0.40975964100134821</v>
      </c>
      <c r="Z150" s="68">
        <v>5.3602439583242694</v>
      </c>
      <c r="AA150" s="68">
        <v>0.95925623148844563</v>
      </c>
      <c r="AB150" s="68">
        <v>29.181017515430668</v>
      </c>
      <c r="AC150" s="68">
        <v>0</v>
      </c>
      <c r="AD150" s="68">
        <v>0</v>
      </c>
      <c r="AE150" s="68">
        <v>4749.8188138674514</v>
      </c>
      <c r="AF150" s="68">
        <v>10.286942918254416</v>
      </c>
      <c r="AG150" s="68">
        <v>49.819655162575586</v>
      </c>
      <c r="AH150" s="68">
        <v>41.084130255833841</v>
      </c>
      <c r="AI150" s="68">
        <v>67.638029210883289</v>
      </c>
      <c r="AJ150" s="68">
        <v>0</v>
      </c>
      <c r="AK150" s="68">
        <v>0.13229303762830474</v>
      </c>
      <c r="AL150" s="68">
        <v>13.508984933265031</v>
      </c>
      <c r="AM150" s="68">
        <v>8.7851594087737741</v>
      </c>
      <c r="AN150" s="68">
        <v>17.677471755339759</v>
      </c>
      <c r="AO150" s="68">
        <v>3.3243123801404581E-2</v>
      </c>
      <c r="AP150" s="68">
        <v>0</v>
      </c>
      <c r="AQ150" s="68">
        <v>0</v>
      </c>
      <c r="AR150" s="68">
        <v>5.3690104520092888E-2</v>
      </c>
      <c r="AS150" s="68">
        <v>0</v>
      </c>
      <c r="AT150" s="68">
        <v>0</v>
      </c>
      <c r="AU150" s="68">
        <v>0</v>
      </c>
      <c r="AV150" s="68">
        <v>0</v>
      </c>
      <c r="AW150" s="68">
        <v>2.9320956484615943E-2</v>
      </c>
      <c r="AX150" s="68">
        <v>5.6117986468603206E-4</v>
      </c>
      <c r="AY150" s="68">
        <v>0.51774352402049584</v>
      </c>
      <c r="AZ150" s="68">
        <v>0</v>
      </c>
      <c r="BA150" s="68">
        <v>0.10435941392135899</v>
      </c>
      <c r="BB150" s="68">
        <v>34.208893512679502</v>
      </c>
      <c r="BC150" s="68">
        <v>88.64751414910306</v>
      </c>
      <c r="BD150" s="68">
        <v>129.95307987677472</v>
      </c>
      <c r="BE150" s="68">
        <v>167.043105043982</v>
      </c>
      <c r="BF150" s="68">
        <v>11.202699873506962</v>
      </c>
      <c r="BG150" s="68">
        <v>0</v>
      </c>
      <c r="BH150" s="68">
        <v>0.53555840499571594</v>
      </c>
      <c r="BI150" s="68">
        <v>0</v>
      </c>
      <c r="BJ150" s="68">
        <v>0</v>
      </c>
      <c r="BK150" s="68">
        <v>1.2622509352383566</v>
      </c>
      <c r="BL150" s="68">
        <v>88239.601250484964</v>
      </c>
      <c r="BM150" s="68">
        <v>0</v>
      </c>
      <c r="BN150" s="68">
        <v>-2.9303622557233038E-3</v>
      </c>
      <c r="BO150" s="68">
        <v>93910.526269019902</v>
      </c>
    </row>
    <row r="151" spans="1:67">
      <c r="A151">
        <v>2001</v>
      </c>
      <c r="B151" s="62" t="s">
        <v>624</v>
      </c>
      <c r="C151" s="67" t="s">
        <v>689</v>
      </c>
      <c r="D151" s="62" t="s">
        <v>725</v>
      </c>
      <c r="E151" s="68">
        <v>114.7859744909627</v>
      </c>
      <c r="F151" s="68">
        <v>2.0177732841890204</v>
      </c>
      <c r="G151" s="68">
        <v>5.6180799963392092</v>
      </c>
      <c r="H151" s="68">
        <v>66.858247170274424</v>
      </c>
      <c r="I151" s="68">
        <v>436.89539378349286</v>
      </c>
      <c r="J151" s="68">
        <v>107.84916757895255</v>
      </c>
      <c r="K151" s="68">
        <v>17.752796415369399</v>
      </c>
      <c r="L151" s="68">
        <v>68.324026684863782</v>
      </c>
      <c r="M151" s="68">
        <v>19.015085944988808</v>
      </c>
      <c r="N151" s="68">
        <v>35.970755283672489</v>
      </c>
      <c r="O151" s="68">
        <v>222.79885238765434</v>
      </c>
      <c r="P151" s="68">
        <v>38.567286034760038</v>
      </c>
      <c r="Q151" s="68">
        <v>73.436559939986694</v>
      </c>
      <c r="R151" s="68">
        <v>59.926701740674403</v>
      </c>
      <c r="S151" s="68">
        <v>120.29673860214835</v>
      </c>
      <c r="T151" s="68">
        <v>68.848996313014212</v>
      </c>
      <c r="U151" s="68">
        <v>40.830026129690907</v>
      </c>
      <c r="V151" s="68">
        <v>40.650799339654434</v>
      </c>
      <c r="W151" s="68">
        <v>31.225086251306038</v>
      </c>
      <c r="X151" s="68">
        <v>374.28777937286014</v>
      </c>
      <c r="Y151" s="68">
        <v>10.337308184467203</v>
      </c>
      <c r="Z151" s="68">
        <v>37.05362164549215</v>
      </c>
      <c r="AA151" s="68">
        <v>5.9398938764424489</v>
      </c>
      <c r="AB151" s="68">
        <v>71.028071005627027</v>
      </c>
      <c r="AC151" s="68">
        <v>7.6302932608578731</v>
      </c>
      <c r="AD151" s="68">
        <v>1.0800734892377728</v>
      </c>
      <c r="AE151" s="68">
        <v>401.67734860268098</v>
      </c>
      <c r="AF151" s="68">
        <v>247.98117983527629</v>
      </c>
      <c r="AG151" s="68">
        <v>0</v>
      </c>
      <c r="AH151" s="68">
        <v>0</v>
      </c>
      <c r="AI151" s="68">
        <v>246.87108605804221</v>
      </c>
      <c r="AJ151" s="68">
        <v>7.7723089656732807</v>
      </c>
      <c r="AK151" s="68">
        <v>19.268757717566164</v>
      </c>
      <c r="AL151" s="68">
        <v>10.656513731967486</v>
      </c>
      <c r="AM151" s="68">
        <v>2.0197237439239206</v>
      </c>
      <c r="AN151" s="68">
        <v>58.135856972753601</v>
      </c>
      <c r="AO151" s="68">
        <v>2.2240687881086227</v>
      </c>
      <c r="AP151" s="68">
        <v>4.6415259508130591</v>
      </c>
      <c r="AQ151" s="68">
        <v>41.256515697124016</v>
      </c>
      <c r="AR151" s="68">
        <v>0.11182728641272026</v>
      </c>
      <c r="AS151" s="68">
        <v>15.558124955331898</v>
      </c>
      <c r="AT151" s="68">
        <v>0.11910360007000487</v>
      </c>
      <c r="AU151" s="68">
        <v>0.94071945693032288</v>
      </c>
      <c r="AV151" s="68">
        <v>0</v>
      </c>
      <c r="AW151" s="68">
        <v>4.9610080060288375</v>
      </c>
      <c r="AX151" s="68">
        <v>3.5636620149411211</v>
      </c>
      <c r="AY151" s="68">
        <v>3.6906917855250816</v>
      </c>
      <c r="AZ151" s="68">
        <v>0</v>
      </c>
      <c r="BA151" s="68">
        <v>1.2313774090512726</v>
      </c>
      <c r="BB151" s="68">
        <v>47.264640182392284</v>
      </c>
      <c r="BC151" s="68">
        <v>62.055138541302114</v>
      </c>
      <c r="BD151" s="68">
        <v>9.7323149629279353</v>
      </c>
      <c r="BE151" s="68">
        <v>53.614127748077287</v>
      </c>
      <c r="BF151" s="68">
        <v>22.184140922524247</v>
      </c>
      <c r="BG151" s="68">
        <v>0</v>
      </c>
      <c r="BH151" s="68">
        <v>0.1991914523617947</v>
      </c>
      <c r="BI151" s="68">
        <v>4468.794081112831</v>
      </c>
      <c r="BJ151" s="68">
        <v>0</v>
      </c>
      <c r="BK151" s="68">
        <v>0</v>
      </c>
      <c r="BL151" s="68">
        <v>918.23730356040414</v>
      </c>
      <c r="BM151" s="68">
        <v>0</v>
      </c>
      <c r="BN151" s="68">
        <v>878.81125696171455</v>
      </c>
      <c r="BO151" s="68">
        <v>9612.5989842297513</v>
      </c>
    </row>
    <row r="152" spans="1:67">
      <c r="A152">
        <v>2001</v>
      </c>
      <c r="B152" s="62" t="s">
        <v>625</v>
      </c>
      <c r="C152" s="67" t="s">
        <v>690</v>
      </c>
      <c r="D152" s="62" t="s">
        <v>725</v>
      </c>
      <c r="E152" s="68">
        <v>754.2896619971475</v>
      </c>
      <c r="F152" s="68">
        <v>13.259333601228775</v>
      </c>
      <c r="G152" s="68">
        <v>36.917922074576076</v>
      </c>
      <c r="H152" s="68">
        <v>439.34361217413806</v>
      </c>
      <c r="I152" s="68">
        <v>2870.9577138364334</v>
      </c>
      <c r="J152" s="68">
        <v>708.70602894264437</v>
      </c>
      <c r="K152" s="68">
        <v>116.65842335735393</v>
      </c>
      <c r="L152" s="68">
        <v>448.97564552599187</v>
      </c>
      <c r="M152" s="68">
        <v>124.95326902000171</v>
      </c>
      <c r="N152" s="68">
        <v>236.37355491405967</v>
      </c>
      <c r="O152" s="68">
        <v>1464.0714756842301</v>
      </c>
      <c r="P152" s="68">
        <v>253.43606025313522</v>
      </c>
      <c r="Q152" s="68">
        <v>482.57148332810459</v>
      </c>
      <c r="R152" s="68">
        <v>393.79455374259169</v>
      </c>
      <c r="S152" s="68">
        <v>790.50238238573058</v>
      </c>
      <c r="T152" s="68">
        <v>452.42536283799251</v>
      </c>
      <c r="U152" s="68">
        <v>268.30513697580722</v>
      </c>
      <c r="V152" s="68">
        <v>267.12738929821012</v>
      </c>
      <c r="W152" s="68">
        <v>205.188481073389</v>
      </c>
      <c r="X152" s="68">
        <v>2459.5461583596639</v>
      </c>
      <c r="Y152" s="68">
        <v>67.92924598149412</v>
      </c>
      <c r="Z152" s="68">
        <v>243.48936244775226</v>
      </c>
      <c r="AA152" s="68">
        <v>39.032648058526107</v>
      </c>
      <c r="AB152" s="68">
        <v>466.74465158948414</v>
      </c>
      <c r="AC152" s="68">
        <v>50.140719283824474</v>
      </c>
      <c r="AD152" s="68">
        <v>7.0974548131172694</v>
      </c>
      <c r="AE152" s="68">
        <v>2639.5304204459303</v>
      </c>
      <c r="AF152" s="68">
        <v>0</v>
      </c>
      <c r="AG152" s="68">
        <v>1035.2243533639635</v>
      </c>
      <c r="AH152" s="68">
        <v>0</v>
      </c>
      <c r="AI152" s="68">
        <v>1622.2566292212834</v>
      </c>
      <c r="AJ152" s="68">
        <v>51.07394286326042</v>
      </c>
      <c r="AK152" s="68">
        <v>126.62021479838737</v>
      </c>
      <c r="AL152" s="68">
        <v>70.026831906946697</v>
      </c>
      <c r="AM152" s="68">
        <v>13.272150599304547</v>
      </c>
      <c r="AN152" s="68">
        <v>382.02642875454546</v>
      </c>
      <c r="AO152" s="68">
        <v>14.614957113710249</v>
      </c>
      <c r="AP152" s="68">
        <v>30.500721504659221</v>
      </c>
      <c r="AQ152" s="68">
        <v>271.10771519227524</v>
      </c>
      <c r="AR152" s="68">
        <v>0.73484732297977751</v>
      </c>
      <c r="AS152" s="68">
        <v>102.23664403172035</v>
      </c>
      <c r="AT152" s="68">
        <v>0.78266194661718513</v>
      </c>
      <c r="AU152" s="68">
        <v>6.1817218031108805</v>
      </c>
      <c r="AV152" s="68">
        <v>0</v>
      </c>
      <c r="AW152" s="68">
        <v>32.600124437043071</v>
      </c>
      <c r="AX152" s="68">
        <v>23.417786263892769</v>
      </c>
      <c r="AY152" s="68">
        <v>24.252533219191683</v>
      </c>
      <c r="AZ152" s="68">
        <v>0</v>
      </c>
      <c r="BA152" s="68">
        <v>8.0917137636648686</v>
      </c>
      <c r="BB152" s="68">
        <v>310.5887250223272</v>
      </c>
      <c r="BC152" s="68">
        <v>407.78108721976469</v>
      </c>
      <c r="BD152" s="68">
        <v>63.953672009071639</v>
      </c>
      <c r="BE152" s="68">
        <v>352.31292391522157</v>
      </c>
      <c r="BF152" s="68">
        <v>145.77798578924245</v>
      </c>
      <c r="BG152" s="68">
        <v>0</v>
      </c>
      <c r="BH152" s="68">
        <v>1.3089408696576283</v>
      </c>
      <c r="BI152" s="68">
        <v>29365.653703997061</v>
      </c>
      <c r="BJ152" s="68">
        <v>0</v>
      </c>
      <c r="BK152" s="68">
        <v>0</v>
      </c>
      <c r="BL152" s="68">
        <v>6033.9854969849148</v>
      </c>
      <c r="BM152" s="68">
        <v>0</v>
      </c>
      <c r="BN152" s="68">
        <v>5715.1064535845535</v>
      </c>
      <c r="BO152" s="68">
        <v>62512.859119500936</v>
      </c>
    </row>
    <row r="153" spans="1:67">
      <c r="A153">
        <v>2001</v>
      </c>
      <c r="B153" s="62" t="s">
        <v>626</v>
      </c>
      <c r="C153" s="67" t="s">
        <v>691</v>
      </c>
      <c r="D153" s="62" t="s">
        <v>725</v>
      </c>
      <c r="E153" s="68">
        <v>664.34473619935432</v>
      </c>
      <c r="F153" s="68">
        <v>11.678230429626222</v>
      </c>
      <c r="G153" s="68">
        <v>32.515661339867762</v>
      </c>
      <c r="H153" s="68">
        <v>386.95428405832121</v>
      </c>
      <c r="I153" s="68">
        <v>2528.6116741785336</v>
      </c>
      <c r="J153" s="68">
        <v>624.19670262241198</v>
      </c>
      <c r="K153" s="68">
        <v>102.74754301361085</v>
      </c>
      <c r="L153" s="68">
        <v>395.43774999799462</v>
      </c>
      <c r="M153" s="68">
        <v>110.05327359856344</v>
      </c>
      <c r="N153" s="68">
        <v>208.18729845521662</v>
      </c>
      <c r="O153" s="68">
        <v>1289.4889421063253</v>
      </c>
      <c r="P153" s="68">
        <v>223.21519314805283</v>
      </c>
      <c r="Q153" s="68">
        <v>425.02746748523401</v>
      </c>
      <c r="R153" s="68">
        <v>346.83670226923226</v>
      </c>
      <c r="S153" s="68">
        <v>696.23928730577688</v>
      </c>
      <c r="T153" s="68">
        <v>398.47610734672901</v>
      </c>
      <c r="U153" s="68">
        <v>236.31121361676352</v>
      </c>
      <c r="V153" s="68">
        <v>235.27390592238126</v>
      </c>
      <c r="W153" s="68">
        <v>180.72087448331266</v>
      </c>
      <c r="X153" s="68">
        <v>2166.258701490417</v>
      </c>
      <c r="Y153" s="68">
        <v>59.829054109411118</v>
      </c>
      <c r="Z153" s="68">
        <v>214.45458477371085</v>
      </c>
      <c r="AA153" s="68">
        <v>34.378217790954999</v>
      </c>
      <c r="AB153" s="68">
        <v>411.08789905945719</v>
      </c>
      <c r="AC153" s="68">
        <v>44.161712142866705</v>
      </c>
      <c r="AD153" s="68">
        <v>6.2511220596909931</v>
      </c>
      <c r="AE153" s="68">
        <v>2324.7808225534905</v>
      </c>
      <c r="AF153" s="68">
        <v>0</v>
      </c>
      <c r="AG153" s="68">
        <v>0</v>
      </c>
      <c r="AH153" s="68">
        <v>854.68062822441971</v>
      </c>
      <c r="AI153" s="68">
        <v>1428.8113793501032</v>
      </c>
      <c r="AJ153" s="68">
        <v>44.983653903348817</v>
      </c>
      <c r="AK153" s="68">
        <v>111.52144518992274</v>
      </c>
      <c r="AL153" s="68">
        <v>61.676514360438077</v>
      </c>
      <c r="AM153" s="68">
        <v>11.68951907062784</v>
      </c>
      <c r="AN153" s="68">
        <v>336.4718619636601</v>
      </c>
      <c r="AO153" s="68">
        <v>12.872203236307158</v>
      </c>
      <c r="AP153" s="68">
        <v>26.863676917236386</v>
      </c>
      <c r="AQ153" s="68">
        <v>238.77959967546647</v>
      </c>
      <c r="AR153" s="68">
        <v>0.64722079000686117</v>
      </c>
      <c r="AS153" s="68">
        <v>90.045482168384012</v>
      </c>
      <c r="AT153" s="68">
        <v>0.68933378071491236</v>
      </c>
      <c r="AU153" s="68">
        <v>5.4445852136854898</v>
      </c>
      <c r="AV153" s="68">
        <v>0</v>
      </c>
      <c r="AW153" s="68">
        <v>28.712737507034014</v>
      </c>
      <c r="AX153" s="68">
        <v>20.625343050131239</v>
      </c>
      <c r="AY153" s="68">
        <v>21.360550986486821</v>
      </c>
      <c r="AZ153" s="68">
        <v>0</v>
      </c>
      <c r="BA153" s="68">
        <v>7.126821056368863</v>
      </c>
      <c r="BB153" s="68">
        <v>273.55271454354374</v>
      </c>
      <c r="BC153" s="68">
        <v>359.15541795815437</v>
      </c>
      <c r="BD153" s="68">
        <v>56.327545637245414</v>
      </c>
      <c r="BE153" s="68">
        <v>310.30153042050608</v>
      </c>
      <c r="BF153" s="68">
        <v>128.39475654008598</v>
      </c>
      <c r="BG153" s="68">
        <v>0</v>
      </c>
      <c r="BH153" s="68">
        <v>1.1528568142520015</v>
      </c>
      <c r="BI153" s="68">
        <v>25863.959757382039</v>
      </c>
      <c r="BJ153" s="68">
        <v>0</v>
      </c>
      <c r="BK153" s="68">
        <v>0</v>
      </c>
      <c r="BL153" s="68">
        <v>5314.4656558216666</v>
      </c>
      <c r="BM153" s="68">
        <v>0</v>
      </c>
      <c r="BN153" s="68">
        <v>5027.8645635895582</v>
      </c>
      <c r="BO153" s="68">
        <v>54995.696316708672</v>
      </c>
    </row>
    <row r="154" spans="1:67">
      <c r="A154">
        <v>2001</v>
      </c>
      <c r="B154" s="62" t="s">
        <v>627</v>
      </c>
      <c r="C154" s="67" t="s">
        <v>692</v>
      </c>
      <c r="D154" s="62" t="s">
        <v>725</v>
      </c>
      <c r="E154" s="68">
        <v>275.61595004796953</v>
      </c>
      <c r="F154" s="68">
        <v>4.0038190358286796</v>
      </c>
      <c r="G154" s="68">
        <v>12.529396121144817</v>
      </c>
      <c r="H154" s="68">
        <v>216.93831057240197</v>
      </c>
      <c r="I154" s="68">
        <v>1121.9753202276627</v>
      </c>
      <c r="J154" s="68">
        <v>216.06046355306557</v>
      </c>
      <c r="K154" s="68">
        <v>54.098396498050086</v>
      </c>
      <c r="L154" s="68">
        <v>149.00774710017785</v>
      </c>
      <c r="M154" s="68">
        <v>37.858726177005146</v>
      </c>
      <c r="N154" s="68">
        <v>261.36737883968328</v>
      </c>
      <c r="O154" s="68">
        <v>875.07390395966013</v>
      </c>
      <c r="P154" s="68">
        <v>122.06805903000829</v>
      </c>
      <c r="Q154" s="68">
        <v>247.11580566614117</v>
      </c>
      <c r="R154" s="68">
        <v>168.01571337852246</v>
      </c>
      <c r="S154" s="68">
        <v>297.45109418794686</v>
      </c>
      <c r="T154" s="68">
        <v>187.82206629916138</v>
      </c>
      <c r="U154" s="68">
        <v>105.40241723903971</v>
      </c>
      <c r="V154" s="68">
        <v>130.47259439864641</v>
      </c>
      <c r="W154" s="68">
        <v>92.657000980021451</v>
      </c>
      <c r="X154" s="68">
        <v>1128.1081804914065</v>
      </c>
      <c r="Y154" s="68">
        <v>61.130047720199926</v>
      </c>
      <c r="Z154" s="68">
        <v>93.203489223907638</v>
      </c>
      <c r="AA154" s="68">
        <v>18.534067126854563</v>
      </c>
      <c r="AB154" s="68">
        <v>279.97276240988447</v>
      </c>
      <c r="AC154" s="68">
        <v>29.444866462895355</v>
      </c>
      <c r="AD154" s="68">
        <v>1.6550554394248054</v>
      </c>
      <c r="AE154" s="68">
        <v>1083.2826713927388</v>
      </c>
      <c r="AF154" s="68">
        <v>38.313590388775324</v>
      </c>
      <c r="AG154" s="68">
        <v>185.55268327792515</v>
      </c>
      <c r="AH154" s="68">
        <v>153.01732989184444</v>
      </c>
      <c r="AI154" s="68">
        <v>699.89507782967564</v>
      </c>
      <c r="AJ154" s="68">
        <v>11.297314096598669</v>
      </c>
      <c r="AK154" s="68">
        <v>70.72083290039248</v>
      </c>
      <c r="AL154" s="68">
        <v>47.396954422059821</v>
      </c>
      <c r="AM154" s="68">
        <v>7.7358038819626955</v>
      </c>
      <c r="AN154" s="68">
        <v>127.75254693584246</v>
      </c>
      <c r="AO154" s="68">
        <v>9.5794603899975908</v>
      </c>
      <c r="AP154" s="68">
        <v>19.008966938606036</v>
      </c>
      <c r="AQ154" s="68">
        <v>117.97596016839857</v>
      </c>
      <c r="AR154" s="68">
        <v>0.63688969218423563</v>
      </c>
      <c r="AS154" s="68">
        <v>56.735157849790276</v>
      </c>
      <c r="AT154" s="68">
        <v>0.18213423614783322</v>
      </c>
      <c r="AU154" s="68">
        <v>2.645813655878912</v>
      </c>
      <c r="AV154" s="68">
        <v>0</v>
      </c>
      <c r="AW154" s="68">
        <v>23.210132352806191</v>
      </c>
      <c r="AX154" s="68">
        <v>9.1865411115030025</v>
      </c>
      <c r="AY154" s="68">
        <v>23.300604942930676</v>
      </c>
      <c r="AZ154" s="68">
        <v>0</v>
      </c>
      <c r="BA154" s="68">
        <v>4.1088658897797163</v>
      </c>
      <c r="BB154" s="68">
        <v>198.79936307973566</v>
      </c>
      <c r="BC154" s="68">
        <v>292.46024648153326</v>
      </c>
      <c r="BD154" s="68">
        <v>72.408095288112278</v>
      </c>
      <c r="BE154" s="68">
        <v>189.84318487388308</v>
      </c>
      <c r="BF154" s="68">
        <v>105.7860089049109</v>
      </c>
      <c r="BG154" s="68">
        <v>0</v>
      </c>
      <c r="BH154" s="68">
        <v>0.82351654266416874</v>
      </c>
      <c r="BI154" s="68">
        <v>44667.861972655286</v>
      </c>
      <c r="BJ154" s="68">
        <v>0</v>
      </c>
      <c r="BK154" s="68">
        <v>0</v>
      </c>
      <c r="BL154" s="68">
        <v>5707.4879131978705</v>
      </c>
      <c r="BM154" s="68">
        <v>0</v>
      </c>
      <c r="BN154" s="68">
        <v>2854.7384548512073</v>
      </c>
      <c r="BO154" s="68">
        <v>62969.326720307748</v>
      </c>
    </row>
    <row r="155" spans="1:67">
      <c r="A155">
        <v>2001</v>
      </c>
      <c r="B155" s="62" t="s">
        <v>628</v>
      </c>
      <c r="C155" s="67" t="s">
        <v>693</v>
      </c>
      <c r="D155" s="62" t="s">
        <v>725</v>
      </c>
      <c r="E155" s="68">
        <v>10.383175758202476</v>
      </c>
      <c r="F155" s="68">
        <v>0.15165383567052898</v>
      </c>
      <c r="G155" s="68">
        <v>0.88111259439970768</v>
      </c>
      <c r="H155" s="68">
        <v>7.5363687531232246</v>
      </c>
      <c r="I155" s="68">
        <v>42.376792902599135</v>
      </c>
      <c r="J155" s="68">
        <v>7.0608279505274378</v>
      </c>
      <c r="K155" s="68">
        <v>2.006528808428008</v>
      </c>
      <c r="L155" s="68">
        <v>5.5990529597385095</v>
      </c>
      <c r="M155" s="68">
        <v>1.3818271083519302</v>
      </c>
      <c r="N155" s="68">
        <v>9.9277921901586907</v>
      </c>
      <c r="O155" s="68">
        <v>32.881238526380002</v>
      </c>
      <c r="P155" s="68">
        <v>4.3258918075587971</v>
      </c>
      <c r="Q155" s="68">
        <v>9.1555842352725296</v>
      </c>
      <c r="R155" s="68">
        <v>5.8732981413771848</v>
      </c>
      <c r="S155" s="68">
        <v>11.079949094189665</v>
      </c>
      <c r="T155" s="68">
        <v>6.8460486499656517</v>
      </c>
      <c r="U155" s="68">
        <v>4.1041002229137593</v>
      </c>
      <c r="V155" s="68">
        <v>4.7984721457883053</v>
      </c>
      <c r="W155" s="68">
        <v>3.4973782178471975</v>
      </c>
      <c r="X155" s="68">
        <v>43.259844860001017</v>
      </c>
      <c r="Y155" s="68">
        <v>2.295634935841278</v>
      </c>
      <c r="Z155" s="68">
        <v>3.4027916837734691</v>
      </c>
      <c r="AA155" s="68">
        <v>0.62429858733158261</v>
      </c>
      <c r="AB155" s="68">
        <v>9.3888426218991832</v>
      </c>
      <c r="AC155" s="68">
        <v>1.0160041329930081</v>
      </c>
      <c r="AD155" s="68">
        <v>6.3794001405252501E-2</v>
      </c>
      <c r="AE155" s="68">
        <v>37.358540160083486</v>
      </c>
      <c r="AF155" s="68">
        <v>1.2907879126160233</v>
      </c>
      <c r="AG155" s="68">
        <v>6.2512846824917689</v>
      </c>
      <c r="AH155" s="68">
        <v>5.1551660348448145</v>
      </c>
      <c r="AI155" s="68">
        <v>24.924917815606452</v>
      </c>
      <c r="AJ155" s="68">
        <v>0.3429507062807336</v>
      </c>
      <c r="AK155" s="68">
        <v>2.433153619733516</v>
      </c>
      <c r="AL155" s="68">
        <v>1.2780341228103849</v>
      </c>
      <c r="AM155" s="68">
        <v>0.24142129092263742</v>
      </c>
      <c r="AN155" s="68">
        <v>4.3991231477914905</v>
      </c>
      <c r="AO155" s="68">
        <v>0.18107714191250437</v>
      </c>
      <c r="AP155" s="68">
        <v>0.46514680547511505</v>
      </c>
      <c r="AQ155" s="68">
        <v>4.4754236658455424</v>
      </c>
      <c r="AR155" s="68">
        <v>9.8380663964063118E-3</v>
      </c>
      <c r="AS155" s="68">
        <v>0.9257166266004645</v>
      </c>
      <c r="AT155" s="68">
        <v>2.0604253739268975E-3</v>
      </c>
      <c r="AU155" s="68">
        <v>5.4658008423122711E-2</v>
      </c>
      <c r="AV155" s="68">
        <v>0</v>
      </c>
      <c r="AW155" s="68">
        <v>0.38634653538728997</v>
      </c>
      <c r="AX155" s="68">
        <v>0.28727316546816756</v>
      </c>
      <c r="AY155" s="68">
        <v>0.27092208220340952</v>
      </c>
      <c r="AZ155" s="68">
        <v>0</v>
      </c>
      <c r="BA155" s="68">
        <v>0.10522100559779639</v>
      </c>
      <c r="BB155" s="68">
        <v>4.1383847909425899</v>
      </c>
      <c r="BC155" s="68">
        <v>4.1159941714540293</v>
      </c>
      <c r="BD155" s="68">
        <v>0.75996064685868014</v>
      </c>
      <c r="BE155" s="68">
        <v>3.1811542855333883</v>
      </c>
      <c r="BF155" s="68">
        <v>1.8368034496969945</v>
      </c>
      <c r="BG155" s="68">
        <v>0</v>
      </c>
      <c r="BH155" s="68">
        <v>1.3160759643933817E-2</v>
      </c>
      <c r="BI155" s="68">
        <v>729.17205223869018</v>
      </c>
      <c r="BJ155" s="68">
        <v>0</v>
      </c>
      <c r="BK155" s="68">
        <v>0</v>
      </c>
      <c r="BL155" s="68">
        <v>228.17866970389656</v>
      </c>
      <c r="BM155" s="68">
        <v>0</v>
      </c>
      <c r="BN155" s="68">
        <v>84.202712298505674</v>
      </c>
      <c r="BO155" s="68">
        <v>1376.3562600928249</v>
      </c>
    </row>
    <row r="156" spans="1:67">
      <c r="A156">
        <v>2001</v>
      </c>
      <c r="B156" s="62" t="s">
        <v>629</v>
      </c>
      <c r="C156" s="67" t="s">
        <v>694</v>
      </c>
      <c r="D156" s="62" t="s">
        <v>725</v>
      </c>
      <c r="E156" s="68">
        <v>4.3187138642548666</v>
      </c>
      <c r="F156" s="68">
        <v>1.0804441743798788E-2</v>
      </c>
      <c r="G156" s="68">
        <v>5.421397305885995E-2</v>
      </c>
      <c r="H156" s="68">
        <v>2.1724234786273247</v>
      </c>
      <c r="I156" s="68">
        <v>9.3478650746586034</v>
      </c>
      <c r="J156" s="68">
        <v>13.428638454036696</v>
      </c>
      <c r="K156" s="68">
        <v>1.0682535802903972</v>
      </c>
      <c r="L156" s="68">
        <v>1.7753946152091493</v>
      </c>
      <c r="M156" s="68">
        <v>0.86252383611918293</v>
      </c>
      <c r="N156" s="68">
        <v>0.74835974650985093</v>
      </c>
      <c r="O156" s="68">
        <v>4.973894375510798</v>
      </c>
      <c r="P156" s="68">
        <v>1.2246614097397233</v>
      </c>
      <c r="Q156" s="68">
        <v>4.9880101375322168</v>
      </c>
      <c r="R156" s="68">
        <v>3.6868297647598105</v>
      </c>
      <c r="S156" s="68">
        <v>7.9130864331016877</v>
      </c>
      <c r="T156" s="68">
        <v>9.62320769578041</v>
      </c>
      <c r="U156" s="68">
        <v>102.00895282969972</v>
      </c>
      <c r="V156" s="68">
        <v>36.591214455200216</v>
      </c>
      <c r="W156" s="68">
        <v>11.951747859765174</v>
      </c>
      <c r="X156" s="68">
        <v>49.111463150002898</v>
      </c>
      <c r="Y156" s="68">
        <v>2.3563251361209461</v>
      </c>
      <c r="Z156" s="68">
        <v>13.886870607216155</v>
      </c>
      <c r="AA156" s="68">
        <v>0.16504434139950938</v>
      </c>
      <c r="AB156" s="68">
        <v>5.5053856366147782</v>
      </c>
      <c r="AC156" s="68">
        <v>6.6277039165788809E-2</v>
      </c>
      <c r="AD156" s="68">
        <v>1.3050871954947644E-2</v>
      </c>
      <c r="AE156" s="68">
        <v>3.3190453873342545</v>
      </c>
      <c r="AF156" s="68">
        <v>1.3567180962668697</v>
      </c>
      <c r="AG156" s="68">
        <v>6.5705845017278417</v>
      </c>
      <c r="AH156" s="68">
        <v>5.4184788843888496</v>
      </c>
      <c r="AI156" s="68">
        <v>5.8325861356894526</v>
      </c>
      <c r="AJ156" s="68">
        <v>2.1267431084081835E-2</v>
      </c>
      <c r="AK156" s="68">
        <v>1.6133428234440486</v>
      </c>
      <c r="AL156" s="68">
        <v>3.0360629553589882</v>
      </c>
      <c r="AM156" s="68">
        <v>0.3454707325843363</v>
      </c>
      <c r="AN156" s="68">
        <v>0.50708713978423692</v>
      </c>
      <c r="AO156" s="68">
        <v>1.3388767507475303</v>
      </c>
      <c r="AP156" s="68">
        <v>3.2332236676761785</v>
      </c>
      <c r="AQ156" s="68">
        <v>5.6712761806332717</v>
      </c>
      <c r="AR156" s="68">
        <v>0.14138260582722334</v>
      </c>
      <c r="AS156" s="68">
        <v>50.695933922334326</v>
      </c>
      <c r="AT156" s="68">
        <v>0.1052661544399584</v>
      </c>
      <c r="AU156" s="68">
        <v>1.0137670080871459</v>
      </c>
      <c r="AV156" s="68">
        <v>0</v>
      </c>
      <c r="AW156" s="68">
        <v>24.163411440525287</v>
      </c>
      <c r="AX156" s="68">
        <v>1.9179646058381853E-2</v>
      </c>
      <c r="AY156" s="68">
        <v>0.46468440950713963</v>
      </c>
      <c r="AZ156" s="68">
        <v>0</v>
      </c>
      <c r="BA156" s="68">
        <v>0.10080304997751964</v>
      </c>
      <c r="BB156" s="68">
        <v>14.957955830471032</v>
      </c>
      <c r="BC156" s="68">
        <v>34.949344168549885</v>
      </c>
      <c r="BD156" s="68">
        <v>6.4379231451330901</v>
      </c>
      <c r="BE156" s="68">
        <v>4.2438424922933686</v>
      </c>
      <c r="BF156" s="68">
        <v>3.9792325304738783</v>
      </c>
      <c r="BG156" s="68">
        <v>0</v>
      </c>
      <c r="BH156" s="68">
        <v>0.5520115651912848</v>
      </c>
      <c r="BI156" s="68">
        <v>2984.6353420665187</v>
      </c>
      <c r="BJ156" s="68">
        <v>0</v>
      </c>
      <c r="BK156" s="68">
        <v>0</v>
      </c>
      <c r="BL156" s="68">
        <v>76.357044697577436</v>
      </c>
      <c r="BM156" s="68">
        <v>0</v>
      </c>
      <c r="BN156" s="68">
        <v>517.45641997473626</v>
      </c>
      <c r="BO156" s="68">
        <v>4046.3907782024958</v>
      </c>
    </row>
    <row r="157" spans="1:67">
      <c r="A157">
        <v>2001</v>
      </c>
      <c r="B157" s="62" t="s">
        <v>630</v>
      </c>
      <c r="C157" s="67" t="s">
        <v>695</v>
      </c>
      <c r="D157" s="62" t="s">
        <v>725</v>
      </c>
      <c r="E157" s="68">
        <v>11.342865107836781</v>
      </c>
      <c r="F157" s="68">
        <v>0.160845852091169</v>
      </c>
      <c r="G157" s="68">
        <v>28.949232758323081</v>
      </c>
      <c r="H157" s="68">
        <v>15.399282999087628</v>
      </c>
      <c r="I157" s="68">
        <v>87.447524078169181</v>
      </c>
      <c r="J157" s="68">
        <v>83.842177612721102</v>
      </c>
      <c r="K157" s="68">
        <v>4.9849332805642037</v>
      </c>
      <c r="L157" s="68">
        <v>19.863791615610065</v>
      </c>
      <c r="M157" s="68">
        <v>4.617294843230769</v>
      </c>
      <c r="N157" s="68">
        <v>14.069672854053394</v>
      </c>
      <c r="O157" s="68">
        <v>59.205394497657977</v>
      </c>
      <c r="P157" s="68">
        <v>18.042244421346478</v>
      </c>
      <c r="Q157" s="68">
        <v>48.993235016336492</v>
      </c>
      <c r="R157" s="68">
        <v>16.92807141410384</v>
      </c>
      <c r="S157" s="68">
        <v>63.082026085474986</v>
      </c>
      <c r="T157" s="68">
        <v>24.991229392962094</v>
      </c>
      <c r="U157" s="68">
        <v>23.582921287196481</v>
      </c>
      <c r="V157" s="68">
        <v>15.484157077563156</v>
      </c>
      <c r="W157" s="68">
        <v>16.254291803042108</v>
      </c>
      <c r="X157" s="68">
        <v>119.44258844269427</v>
      </c>
      <c r="Y157" s="68">
        <v>10.357869648261632</v>
      </c>
      <c r="Z157" s="68">
        <v>35.33028942381808</v>
      </c>
      <c r="AA157" s="68">
        <v>1.1119391032955785</v>
      </c>
      <c r="AB157" s="68">
        <v>20.014102906713095</v>
      </c>
      <c r="AC157" s="68">
        <v>1.0676491140435671</v>
      </c>
      <c r="AD157" s="68">
        <v>3.0664110367048121</v>
      </c>
      <c r="AE157" s="68">
        <v>67.834303515127942</v>
      </c>
      <c r="AF157" s="68">
        <v>64.671457664965686</v>
      </c>
      <c r="AG157" s="68">
        <v>313.20381043549327</v>
      </c>
      <c r="AH157" s="68">
        <v>258.28573286114363</v>
      </c>
      <c r="AI157" s="68">
        <v>969.32490989135204</v>
      </c>
      <c r="AJ157" s="68">
        <v>112.20159963676855</v>
      </c>
      <c r="AK157" s="68">
        <v>442.57512075377008</v>
      </c>
      <c r="AL157" s="68">
        <v>43.637927061338047</v>
      </c>
      <c r="AM157" s="68">
        <v>1.2425718803900903</v>
      </c>
      <c r="AN157" s="68">
        <v>6.0071929000496498</v>
      </c>
      <c r="AO157" s="68">
        <v>4.4106738726355488</v>
      </c>
      <c r="AP157" s="68">
        <v>0.81849155119967121</v>
      </c>
      <c r="AQ157" s="68">
        <v>5.4490391196790222</v>
      </c>
      <c r="AR157" s="68">
        <v>5.0301098827202475</v>
      </c>
      <c r="AS157" s="68">
        <v>1.0354856666802439</v>
      </c>
      <c r="AT157" s="68">
        <v>2.2616148388429854E-3</v>
      </c>
      <c r="AU157" s="68">
        <v>5.7765938532978706E-2</v>
      </c>
      <c r="AV157" s="68">
        <v>0</v>
      </c>
      <c r="AW157" s="68">
        <v>0.85629478820079896</v>
      </c>
      <c r="AX157" s="68">
        <v>3.1791408433224446</v>
      </c>
      <c r="AY157" s="68">
        <v>0.91168741869307091</v>
      </c>
      <c r="AZ157" s="68">
        <v>0</v>
      </c>
      <c r="BA157" s="68">
        <v>1.0417136783466805</v>
      </c>
      <c r="BB157" s="68">
        <v>48.224702788307688</v>
      </c>
      <c r="BC157" s="68">
        <v>127.50510779427731</v>
      </c>
      <c r="BD157" s="68">
        <v>1.8183146908746977</v>
      </c>
      <c r="BE157" s="68">
        <v>9.080217622062575</v>
      </c>
      <c r="BF157" s="68">
        <v>4.4104341528643207</v>
      </c>
      <c r="BG157" s="68">
        <v>0</v>
      </c>
      <c r="BH157" s="68">
        <v>1.3866185096526169E-2</v>
      </c>
      <c r="BI157" s="68">
        <v>2322.0587396574383</v>
      </c>
      <c r="BJ157" s="68">
        <v>0</v>
      </c>
      <c r="BK157" s="68">
        <v>0</v>
      </c>
      <c r="BL157" s="68">
        <v>263.21562528093528</v>
      </c>
      <c r="BM157" s="68">
        <v>0</v>
      </c>
      <c r="BN157" s="68">
        <v>329.36873948170177</v>
      </c>
      <c r="BO157" s="68">
        <v>6155.1050803017124</v>
      </c>
    </row>
    <row r="158" spans="1:67">
      <c r="A158">
        <v>2001</v>
      </c>
      <c r="B158" s="62" t="s">
        <v>631</v>
      </c>
      <c r="C158" s="67" t="s">
        <v>696</v>
      </c>
      <c r="D158" s="62" t="s">
        <v>725</v>
      </c>
      <c r="E158" s="68">
        <v>4.5487912775835394E-2</v>
      </c>
      <c r="F158" s="68">
        <v>0</v>
      </c>
      <c r="G158" s="68">
        <v>6.0669748447623681E-4</v>
      </c>
      <c r="H158" s="68">
        <v>0.89389402550545571</v>
      </c>
      <c r="I158" s="68">
        <v>8.0912345774206003</v>
      </c>
      <c r="J158" s="68">
        <v>7.6082866287983375</v>
      </c>
      <c r="K158" s="68">
        <v>0.28589309917592581</v>
      </c>
      <c r="L158" s="68">
        <v>1.7010406767753736</v>
      </c>
      <c r="M158" s="68">
        <v>5.2425775275835997</v>
      </c>
      <c r="N158" s="68">
        <v>8.9574123105026521E-2</v>
      </c>
      <c r="O158" s="68">
        <v>4.7790674188356288</v>
      </c>
      <c r="P158" s="68">
        <v>3.2509498238921228</v>
      </c>
      <c r="Q158" s="68">
        <v>6.2628371696354597</v>
      </c>
      <c r="R158" s="68">
        <v>3.1062728466941336</v>
      </c>
      <c r="S158" s="68">
        <v>0.74664170224658022</v>
      </c>
      <c r="T158" s="68">
        <v>4.1737290438508987</v>
      </c>
      <c r="U158" s="68">
        <v>73.420261896882366</v>
      </c>
      <c r="V158" s="68">
        <v>19.919884974209094</v>
      </c>
      <c r="W158" s="68">
        <v>2.365953524625088</v>
      </c>
      <c r="X158" s="68">
        <v>6.9615396119907835</v>
      </c>
      <c r="Y158" s="68">
        <v>0.20912923210273496</v>
      </c>
      <c r="Z158" s="68">
        <v>5.9215763431949089</v>
      </c>
      <c r="AA158" s="68">
        <v>5.9218044668700243</v>
      </c>
      <c r="AB158" s="68">
        <v>1.3222032578387772</v>
      </c>
      <c r="AC158" s="68">
        <v>0</v>
      </c>
      <c r="AD158" s="68">
        <v>0.11301134527662313</v>
      </c>
      <c r="AE158" s="68">
        <v>1.2759703515640604</v>
      </c>
      <c r="AF158" s="68">
        <v>4.5301350512456926</v>
      </c>
      <c r="AG158" s="68">
        <v>21.939439917807395</v>
      </c>
      <c r="AH158" s="68">
        <v>18.092513976297877</v>
      </c>
      <c r="AI158" s="68">
        <v>9.6890209614377216</v>
      </c>
      <c r="AJ158" s="68">
        <v>0</v>
      </c>
      <c r="AK158" s="68">
        <v>0.57634547016540694</v>
      </c>
      <c r="AL158" s="68">
        <v>3.3196809141916819</v>
      </c>
      <c r="AM158" s="68">
        <v>1.5198738440437862</v>
      </c>
      <c r="AN158" s="68">
        <v>2.3002969315308839</v>
      </c>
      <c r="AO158" s="68">
        <v>0.49266416048728789</v>
      </c>
      <c r="AP158" s="68">
        <v>1.1291252567807082</v>
      </c>
      <c r="AQ158" s="68">
        <v>156.23544475860385</v>
      </c>
      <c r="AR158" s="68">
        <v>0.19343314227368111</v>
      </c>
      <c r="AS158" s="68">
        <v>117.44523117697914</v>
      </c>
      <c r="AT158" s="68">
        <v>6.6624119156940189</v>
      </c>
      <c r="AU158" s="68">
        <v>11.495614798990362</v>
      </c>
      <c r="AV158" s="68">
        <v>0</v>
      </c>
      <c r="AW158" s="68">
        <v>12.105638627600765</v>
      </c>
      <c r="AX158" s="68">
        <v>1.2052923371303876</v>
      </c>
      <c r="AY158" s="68">
        <v>10.750415746495303</v>
      </c>
      <c r="AZ158" s="68">
        <v>0</v>
      </c>
      <c r="BA158" s="68">
        <v>0.12703221138132212</v>
      </c>
      <c r="BB158" s="68">
        <v>40.896752238189173</v>
      </c>
      <c r="BC158" s="68">
        <v>237.91904408250252</v>
      </c>
      <c r="BD158" s="68">
        <v>30.748967185732859</v>
      </c>
      <c r="BE158" s="68">
        <v>11.565233046779957</v>
      </c>
      <c r="BF158" s="68">
        <v>9.7997731113239865</v>
      </c>
      <c r="BG158" s="68">
        <v>0</v>
      </c>
      <c r="BH158" s="68">
        <v>0.543004481611158</v>
      </c>
      <c r="BI158" s="68">
        <v>385.75548631627265</v>
      </c>
      <c r="BJ158" s="68">
        <v>0</v>
      </c>
      <c r="BK158" s="68">
        <v>0</v>
      </c>
      <c r="BL158" s="68">
        <v>0</v>
      </c>
      <c r="BM158" s="68">
        <v>0</v>
      </c>
      <c r="BN158" s="68">
        <v>-5.4018440778236254E-5</v>
      </c>
      <c r="BO158" s="68">
        <v>1260.7472459214428</v>
      </c>
    </row>
    <row r="159" spans="1:67">
      <c r="A159">
        <v>2001</v>
      </c>
      <c r="B159" s="62" t="s">
        <v>632</v>
      </c>
      <c r="C159" s="67" t="s">
        <v>697</v>
      </c>
      <c r="D159" s="62" t="s">
        <v>725</v>
      </c>
      <c r="E159" s="68">
        <v>0.15991931561885891</v>
      </c>
      <c r="F159" s="68">
        <v>1.8701354928294998</v>
      </c>
      <c r="G159" s="68">
        <v>23.165788145107339</v>
      </c>
      <c r="H159" s="68">
        <v>119.74086905735584</v>
      </c>
      <c r="I159" s="68">
        <v>72.575276343556183</v>
      </c>
      <c r="J159" s="68">
        <v>33.152736596231506</v>
      </c>
      <c r="K159" s="68">
        <v>1.9313089473823131</v>
      </c>
      <c r="L159" s="68">
        <v>22.6506399975375</v>
      </c>
      <c r="M159" s="68">
        <v>16.807937644003623</v>
      </c>
      <c r="N159" s="68">
        <v>10.164347223937023</v>
      </c>
      <c r="O159" s="68">
        <v>68.59360325563506</v>
      </c>
      <c r="P159" s="68">
        <v>70.402097608692557</v>
      </c>
      <c r="Q159" s="68">
        <v>28.319107603667856</v>
      </c>
      <c r="R159" s="68">
        <v>26.033579599232322</v>
      </c>
      <c r="S159" s="68">
        <v>33.180725675826757</v>
      </c>
      <c r="T159" s="68">
        <v>24.30158937805836</v>
      </c>
      <c r="U159" s="68">
        <v>106.72824750265364</v>
      </c>
      <c r="V159" s="68">
        <v>62.661398520993089</v>
      </c>
      <c r="W159" s="68">
        <v>17.301157834754264</v>
      </c>
      <c r="X159" s="68">
        <v>178.09728262210581</v>
      </c>
      <c r="Y159" s="68">
        <v>2.5667077108137852</v>
      </c>
      <c r="Z159" s="68">
        <v>32.513768929440403</v>
      </c>
      <c r="AA159" s="68">
        <v>15.811010276529281</v>
      </c>
      <c r="AB159" s="68">
        <v>35.626534825441389</v>
      </c>
      <c r="AC159" s="68">
        <v>12.442586014426507</v>
      </c>
      <c r="AD159" s="68">
        <v>2.4526760771092726</v>
      </c>
      <c r="AE159" s="68">
        <v>492.59953043585233</v>
      </c>
      <c r="AF159" s="68">
        <v>40.823982899736812</v>
      </c>
      <c r="AG159" s="68">
        <v>197.7105119168767</v>
      </c>
      <c r="AH159" s="68">
        <v>163.04336908863942</v>
      </c>
      <c r="AI159" s="68">
        <v>468.98385079567015</v>
      </c>
      <c r="AJ159" s="68">
        <v>67.799882820013465</v>
      </c>
      <c r="AK159" s="68">
        <v>93.066173636441007</v>
      </c>
      <c r="AL159" s="68">
        <v>23.808366629768621</v>
      </c>
      <c r="AM159" s="68">
        <v>8.1964817191680925</v>
      </c>
      <c r="AN159" s="68">
        <v>39.148551577442333</v>
      </c>
      <c r="AO159" s="68">
        <v>38.641357993229647</v>
      </c>
      <c r="AP159" s="68">
        <v>26.928145385120565</v>
      </c>
      <c r="AQ159" s="68">
        <v>128.69826999062457</v>
      </c>
      <c r="AR159" s="68">
        <v>5.3043965884278483</v>
      </c>
      <c r="AS159" s="68">
        <v>144.29370100693063</v>
      </c>
      <c r="AT159" s="68">
        <v>1.865457103470481</v>
      </c>
      <c r="AU159" s="68">
        <v>27.210577854941139</v>
      </c>
      <c r="AV159" s="68">
        <v>0</v>
      </c>
      <c r="AW159" s="68">
        <v>25.79958405891934</v>
      </c>
      <c r="AX159" s="68">
        <v>9.6858618308570144</v>
      </c>
      <c r="AY159" s="68">
        <v>29.13296339251719</v>
      </c>
      <c r="AZ159" s="68">
        <v>0</v>
      </c>
      <c r="BA159" s="68">
        <v>5.8113046710117722</v>
      </c>
      <c r="BB159" s="68">
        <v>360.02197142070855</v>
      </c>
      <c r="BC159" s="68">
        <v>1360.5637894584893</v>
      </c>
      <c r="BD159" s="68">
        <v>211.12689462264089</v>
      </c>
      <c r="BE159" s="68">
        <v>134.5478924893365</v>
      </c>
      <c r="BF159" s="68">
        <v>111.76643419102048</v>
      </c>
      <c r="BG159" s="68">
        <v>0</v>
      </c>
      <c r="BH159" s="68">
        <v>4.336731923150146</v>
      </c>
      <c r="BI159" s="68">
        <v>26423.710648167606</v>
      </c>
      <c r="BJ159" s="68">
        <v>0</v>
      </c>
      <c r="BK159" s="68">
        <v>0</v>
      </c>
      <c r="BL159" s="68">
        <v>0</v>
      </c>
      <c r="BM159" s="68">
        <v>0</v>
      </c>
      <c r="BN159" s="68">
        <v>5.916279333177954E-4</v>
      </c>
      <c r="BO159" s="68">
        <v>31663.878307495484</v>
      </c>
    </row>
    <row r="160" spans="1:67">
      <c r="A160">
        <v>2001</v>
      </c>
      <c r="B160" s="62" t="s">
        <v>633</v>
      </c>
      <c r="C160" s="67" t="s">
        <v>698</v>
      </c>
      <c r="D160" s="62" t="s">
        <v>725</v>
      </c>
      <c r="E160" s="68">
        <v>4.602845819370241E-2</v>
      </c>
      <c r="F160" s="68">
        <v>0</v>
      </c>
      <c r="G160" s="68">
        <v>5.5543970111571119E-4</v>
      </c>
      <c r="H160" s="68">
        <v>3.4362162816028956</v>
      </c>
      <c r="I160" s="68">
        <v>74.091595060492381</v>
      </c>
      <c r="J160" s="68">
        <v>15.090919748024616</v>
      </c>
      <c r="K160" s="68">
        <v>1.2304777549268295</v>
      </c>
      <c r="L160" s="68">
        <v>12.177897568300734</v>
      </c>
      <c r="M160" s="68">
        <v>2.1155556659947874</v>
      </c>
      <c r="N160" s="68">
        <v>0.21568919071961004</v>
      </c>
      <c r="O160" s="68">
        <v>12.37410896305421</v>
      </c>
      <c r="P160" s="68">
        <v>64.53045275155003</v>
      </c>
      <c r="Q160" s="68">
        <v>12.146934404502517</v>
      </c>
      <c r="R160" s="68">
        <v>7.7576157637317387</v>
      </c>
      <c r="S160" s="68">
        <v>2.6004984982679105</v>
      </c>
      <c r="T160" s="68">
        <v>5.9372812486929405</v>
      </c>
      <c r="U160" s="68">
        <v>8.6680505514417714</v>
      </c>
      <c r="V160" s="68">
        <v>2.5783222686090759</v>
      </c>
      <c r="W160" s="68">
        <v>2.1789722443645174</v>
      </c>
      <c r="X160" s="68">
        <v>25.344229844222614</v>
      </c>
      <c r="Y160" s="68">
        <v>8.8748799386392047E-2</v>
      </c>
      <c r="Z160" s="68">
        <v>9.4554127660757334</v>
      </c>
      <c r="AA160" s="68">
        <v>1.8218886037643189</v>
      </c>
      <c r="AB160" s="68">
        <v>24.687360871751213</v>
      </c>
      <c r="AC160" s="68">
        <v>0</v>
      </c>
      <c r="AD160" s="68">
        <v>0.44044839995135276</v>
      </c>
      <c r="AE160" s="68">
        <v>2.0320015183075499</v>
      </c>
      <c r="AF160" s="68">
        <v>30.799743276940312</v>
      </c>
      <c r="AG160" s="68">
        <v>149.16312857439272</v>
      </c>
      <c r="AH160" s="68">
        <v>123.00842676891025</v>
      </c>
      <c r="AI160" s="68">
        <v>30.969315869573311</v>
      </c>
      <c r="AJ160" s="68">
        <v>0</v>
      </c>
      <c r="AK160" s="68">
        <v>13.809503175476618</v>
      </c>
      <c r="AL160" s="68">
        <v>3.7142043483513767</v>
      </c>
      <c r="AM160" s="68">
        <v>2.0676277375157119</v>
      </c>
      <c r="AN160" s="68">
        <v>25.802752622695063</v>
      </c>
      <c r="AO160" s="68">
        <v>9.8045974778565608</v>
      </c>
      <c r="AP160" s="68">
        <v>36.88380469408127</v>
      </c>
      <c r="AQ160" s="68">
        <v>62.425846126464521</v>
      </c>
      <c r="AR160" s="68">
        <v>1.4458762218491088</v>
      </c>
      <c r="AS160" s="68">
        <v>6.7549807451298927</v>
      </c>
      <c r="AT160" s="68">
        <v>0</v>
      </c>
      <c r="AU160" s="68">
        <v>0</v>
      </c>
      <c r="AV160" s="68">
        <v>0</v>
      </c>
      <c r="AW160" s="68">
        <v>5.5088750928894594</v>
      </c>
      <c r="AX160" s="68">
        <v>0.16540922054977247</v>
      </c>
      <c r="AY160" s="68">
        <v>9.3753542642779752</v>
      </c>
      <c r="AZ160" s="68">
        <v>0</v>
      </c>
      <c r="BA160" s="68">
        <v>2.3618438069448917</v>
      </c>
      <c r="BB160" s="68">
        <v>264.64228651837442</v>
      </c>
      <c r="BC160" s="68">
        <v>53.852347168057392</v>
      </c>
      <c r="BD160" s="68">
        <v>189.33569375638999</v>
      </c>
      <c r="BE160" s="68">
        <v>7.4352122097234652</v>
      </c>
      <c r="BF160" s="68">
        <v>89.457185098278131</v>
      </c>
      <c r="BG160" s="68">
        <v>0</v>
      </c>
      <c r="BH160" s="68">
        <v>0.72684275752953553</v>
      </c>
      <c r="BI160" s="68">
        <v>550.70743236105955</v>
      </c>
      <c r="BJ160" s="68">
        <v>0</v>
      </c>
      <c r="BK160" s="68">
        <v>0</v>
      </c>
      <c r="BL160" s="68">
        <v>0</v>
      </c>
      <c r="BM160" s="68">
        <v>0</v>
      </c>
      <c r="BN160" s="68">
        <v>-2.5184097239616676E-5</v>
      </c>
      <c r="BO160" s="68">
        <v>1961.2655273748444</v>
      </c>
    </row>
    <row r="161" spans="1:67">
      <c r="A161">
        <v>2001</v>
      </c>
      <c r="B161" s="62" t="s">
        <v>634</v>
      </c>
      <c r="C161" s="67" t="s">
        <v>699</v>
      </c>
      <c r="D161" s="62" t="s">
        <v>725</v>
      </c>
      <c r="E161" s="68">
        <v>0</v>
      </c>
      <c r="F161" s="68">
        <v>0</v>
      </c>
      <c r="G161" s="68">
        <v>0</v>
      </c>
      <c r="H161" s="68">
        <v>0</v>
      </c>
      <c r="I161" s="68">
        <v>5.2829040970740233E-5</v>
      </c>
      <c r="J161" s="68">
        <v>0</v>
      </c>
      <c r="K161" s="68">
        <v>0</v>
      </c>
      <c r="L161" s="68">
        <v>0</v>
      </c>
      <c r="M161" s="68">
        <v>6.1897248967111851E-2</v>
      </c>
      <c r="N161" s="68">
        <v>0</v>
      </c>
      <c r="O161" s="68">
        <v>0</v>
      </c>
      <c r="P161" s="68">
        <v>0</v>
      </c>
      <c r="Q161" s="68">
        <v>1.4717982923247462E-4</v>
      </c>
      <c r="R161" s="68">
        <v>0</v>
      </c>
      <c r="S161" s="68">
        <v>0</v>
      </c>
      <c r="T161" s="68">
        <v>0</v>
      </c>
      <c r="U161" s="68">
        <v>5.7888689571692667E-5</v>
      </c>
      <c r="V161" s="68">
        <v>0</v>
      </c>
      <c r="W161" s="68">
        <v>0</v>
      </c>
      <c r="X161" s="68">
        <v>0</v>
      </c>
      <c r="Y161" s="68">
        <v>0</v>
      </c>
      <c r="Z161" s="68">
        <v>0</v>
      </c>
      <c r="AA161" s="68">
        <v>0</v>
      </c>
      <c r="AB161" s="68">
        <v>0</v>
      </c>
      <c r="AC161" s="68">
        <v>0</v>
      </c>
      <c r="AD161" s="68">
        <v>0</v>
      </c>
      <c r="AE161" s="68">
        <v>0.20414563997859814</v>
      </c>
      <c r="AF161" s="68">
        <v>0.13297028027413665</v>
      </c>
      <c r="AG161" s="68">
        <v>0.64397494598449923</v>
      </c>
      <c r="AH161" s="68">
        <v>0.5310584843669347</v>
      </c>
      <c r="AI161" s="68">
        <v>0</v>
      </c>
      <c r="AJ161" s="68">
        <v>0</v>
      </c>
      <c r="AK161" s="68">
        <v>0</v>
      </c>
      <c r="AL161" s="68">
        <v>0</v>
      </c>
      <c r="AM161" s="68">
        <v>0</v>
      </c>
      <c r="AN161" s="68">
        <v>3.6106295505240742</v>
      </c>
      <c r="AO161" s="68">
        <v>0.99451826595134607</v>
      </c>
      <c r="AP161" s="68">
        <v>135.5095943692244</v>
      </c>
      <c r="AQ161" s="68">
        <v>11.899462466745293</v>
      </c>
      <c r="AR161" s="68">
        <v>0</v>
      </c>
      <c r="AS161" s="68">
        <v>6.3125257463207509</v>
      </c>
      <c r="AT161" s="68">
        <v>12.698977359763651</v>
      </c>
      <c r="AU161" s="68">
        <v>0</v>
      </c>
      <c r="AV161" s="68">
        <v>0</v>
      </c>
      <c r="AW161" s="68">
        <v>10.042255236843978</v>
      </c>
      <c r="AX161" s="68">
        <v>0</v>
      </c>
      <c r="AY161" s="68">
        <v>44.859702512720098</v>
      </c>
      <c r="AZ161" s="68">
        <v>0</v>
      </c>
      <c r="BA161" s="68">
        <v>2.8311575439896579</v>
      </c>
      <c r="BB161" s="68">
        <v>1.8043643518540031</v>
      </c>
      <c r="BC161" s="68">
        <v>154.05793585286838</v>
      </c>
      <c r="BD161" s="68">
        <v>10.746804044823469</v>
      </c>
      <c r="BE161" s="68">
        <v>15.144320872084412</v>
      </c>
      <c r="BF161" s="68">
        <v>0</v>
      </c>
      <c r="BG161" s="68">
        <v>0</v>
      </c>
      <c r="BH161" s="68">
        <v>0.77353784041940443</v>
      </c>
      <c r="BI161" s="68">
        <v>2439.6277830595086</v>
      </c>
      <c r="BJ161" s="68">
        <v>0</v>
      </c>
      <c r="BK161" s="68">
        <v>3.6938004067008876</v>
      </c>
      <c r="BL161" s="68">
        <v>17.706728681527554</v>
      </c>
      <c r="BM161" s="68">
        <v>0</v>
      </c>
      <c r="BN161" s="68">
        <v>160.96004528787287</v>
      </c>
      <c r="BO161" s="68">
        <v>3034.8484479468748</v>
      </c>
    </row>
    <row r="162" spans="1:67">
      <c r="A162">
        <v>2001</v>
      </c>
      <c r="B162" s="62" t="s">
        <v>635</v>
      </c>
      <c r="C162" s="67" t="s">
        <v>700</v>
      </c>
      <c r="D162" s="62" t="s">
        <v>725</v>
      </c>
      <c r="E162" s="68">
        <v>1.8801472497537237</v>
      </c>
      <c r="F162" s="68">
        <v>7.4565298081468097</v>
      </c>
      <c r="G162" s="68">
        <v>5.36470647081868</v>
      </c>
      <c r="H162" s="68">
        <v>60.099145572436711</v>
      </c>
      <c r="I162" s="68">
        <v>137.3001408453018</v>
      </c>
      <c r="J162" s="68">
        <v>34.952478075412834</v>
      </c>
      <c r="K162" s="68">
        <v>5.1063791882930909</v>
      </c>
      <c r="L162" s="68">
        <v>10.393861327385876</v>
      </c>
      <c r="M162" s="68">
        <v>15.256762605486699</v>
      </c>
      <c r="N162" s="68">
        <v>11.906597655303095</v>
      </c>
      <c r="O162" s="68">
        <v>42.906081834887601</v>
      </c>
      <c r="P162" s="68">
        <v>15.246964443690596</v>
      </c>
      <c r="Q162" s="68">
        <v>28.144597519742902</v>
      </c>
      <c r="R162" s="68">
        <v>39.132028337073848</v>
      </c>
      <c r="S162" s="68">
        <v>4.9349301030574821</v>
      </c>
      <c r="T162" s="68">
        <v>23.919724621093529</v>
      </c>
      <c r="U162" s="68">
        <v>5.7177343124094993</v>
      </c>
      <c r="V162" s="68">
        <v>10.067991107548524</v>
      </c>
      <c r="W162" s="68">
        <v>7.674527718728088</v>
      </c>
      <c r="X162" s="68">
        <v>44.981467285079383</v>
      </c>
      <c r="Y162" s="68">
        <v>1.1597276907552416</v>
      </c>
      <c r="Z162" s="68">
        <v>19.833874667287372</v>
      </c>
      <c r="AA162" s="68">
        <v>19.697802562967496</v>
      </c>
      <c r="AB162" s="68">
        <v>15.799215332754605</v>
      </c>
      <c r="AC162" s="68">
        <v>9.1768056462153087</v>
      </c>
      <c r="AD162" s="68">
        <v>2.2485735124346138</v>
      </c>
      <c r="AE162" s="68">
        <v>569.65914547412297</v>
      </c>
      <c r="AF162" s="68">
        <v>53.605598018426441</v>
      </c>
      <c r="AG162" s="68">
        <v>259.61186226887554</v>
      </c>
      <c r="AH162" s="68">
        <v>214.09075455476653</v>
      </c>
      <c r="AI162" s="68">
        <v>291.9173484698178</v>
      </c>
      <c r="AJ162" s="68">
        <v>8.1473025068931015</v>
      </c>
      <c r="AK162" s="68">
        <v>52.496523830755315</v>
      </c>
      <c r="AL162" s="68">
        <v>29.547188193739697</v>
      </c>
      <c r="AM162" s="68">
        <v>13.955164945157932</v>
      </c>
      <c r="AN162" s="68">
        <v>140.14559631750228</v>
      </c>
      <c r="AO162" s="68">
        <v>15.443660469559036</v>
      </c>
      <c r="AP162" s="68">
        <v>120.48755029581747</v>
      </c>
      <c r="AQ162" s="68">
        <v>869.10034932580709</v>
      </c>
      <c r="AR162" s="68">
        <v>2.8919526882301811</v>
      </c>
      <c r="AS162" s="68">
        <v>303.67428445595561</v>
      </c>
      <c r="AT162" s="68">
        <v>1500.6255701357036</v>
      </c>
      <c r="AU162" s="68">
        <v>92.473216000239844</v>
      </c>
      <c r="AV162" s="68">
        <v>0</v>
      </c>
      <c r="AW162" s="68">
        <v>178.25415251631748</v>
      </c>
      <c r="AX162" s="68">
        <v>31.312341903032088</v>
      </c>
      <c r="AY162" s="68">
        <v>36.158044444765153</v>
      </c>
      <c r="AZ162" s="68">
        <v>0</v>
      </c>
      <c r="BA162" s="68">
        <v>12.203347211504267</v>
      </c>
      <c r="BB162" s="68">
        <v>493.9803330327897</v>
      </c>
      <c r="BC162" s="68">
        <v>567.23822904286237</v>
      </c>
      <c r="BD162" s="68">
        <v>204.02864462884688</v>
      </c>
      <c r="BE162" s="68">
        <v>105.27478621267215</v>
      </c>
      <c r="BF162" s="68">
        <v>142.99698722530596</v>
      </c>
      <c r="BG162" s="68">
        <v>0</v>
      </c>
      <c r="BH162" s="68">
        <v>2.0152409916609684</v>
      </c>
      <c r="BI162" s="68">
        <v>12898.126434302356</v>
      </c>
      <c r="BJ162" s="68">
        <v>0</v>
      </c>
      <c r="BK162" s="68">
        <v>0</v>
      </c>
      <c r="BL162" s="68">
        <v>0</v>
      </c>
      <c r="BM162" s="68">
        <v>0</v>
      </c>
      <c r="BN162" s="68">
        <v>318.33195737034339</v>
      </c>
      <c r="BO162" s="68">
        <v>20108.152362327884</v>
      </c>
    </row>
    <row r="163" spans="1:67">
      <c r="A163">
        <v>2001</v>
      </c>
      <c r="B163" s="62" t="s">
        <v>636</v>
      </c>
      <c r="C163" s="67" t="s">
        <v>701</v>
      </c>
      <c r="D163" s="62" t="s">
        <v>725</v>
      </c>
      <c r="E163" s="68">
        <v>0</v>
      </c>
      <c r="F163" s="68">
        <v>0</v>
      </c>
      <c r="G163" s="68">
        <v>0</v>
      </c>
      <c r="H163" s="68">
        <v>1.2254813196799956</v>
      </c>
      <c r="I163" s="68">
        <v>12.626140000181499</v>
      </c>
      <c r="J163" s="68">
        <v>4.0222409860561212</v>
      </c>
      <c r="K163" s="68">
        <v>0.22023591345081053</v>
      </c>
      <c r="L163" s="68">
        <v>1.0016981283103052</v>
      </c>
      <c r="M163" s="68">
        <v>2.4770245734269394</v>
      </c>
      <c r="N163" s="68">
        <v>0.14729732195324319</v>
      </c>
      <c r="O163" s="68">
        <v>2.811397941068603</v>
      </c>
      <c r="P163" s="68">
        <v>1.3854993682080088</v>
      </c>
      <c r="Q163" s="68">
        <v>4.0590340324845986</v>
      </c>
      <c r="R163" s="68">
        <v>7.5812362583365474</v>
      </c>
      <c r="S163" s="68">
        <v>1.1337845524889152</v>
      </c>
      <c r="T163" s="68">
        <v>2.0889589704409364</v>
      </c>
      <c r="U163" s="68">
        <v>0.59979249709341498</v>
      </c>
      <c r="V163" s="68">
        <v>1.1596574064372607</v>
      </c>
      <c r="W163" s="68">
        <v>0.81856619688260801</v>
      </c>
      <c r="X163" s="68">
        <v>4.88643737711892</v>
      </c>
      <c r="Y163" s="68">
        <v>5.9885360766174345E-2</v>
      </c>
      <c r="Z163" s="68">
        <v>2.4427352112045071</v>
      </c>
      <c r="AA163" s="68">
        <v>0.86848832158347311</v>
      </c>
      <c r="AB163" s="68">
        <v>0.4700347176970619</v>
      </c>
      <c r="AC163" s="68">
        <v>0</v>
      </c>
      <c r="AD163" s="68">
        <v>0.40528647735471718</v>
      </c>
      <c r="AE163" s="68">
        <v>0.22432778024837222</v>
      </c>
      <c r="AF163" s="68">
        <v>3.463664260564411</v>
      </c>
      <c r="AG163" s="68">
        <v>16.774522852075631</v>
      </c>
      <c r="AH163" s="68">
        <v>13.833228664172632</v>
      </c>
      <c r="AI163" s="68">
        <v>24.419776948335684</v>
      </c>
      <c r="AJ163" s="68">
        <v>0</v>
      </c>
      <c r="AK163" s="68">
        <v>1.7743710091353373</v>
      </c>
      <c r="AL163" s="68">
        <v>3.4691663717154508</v>
      </c>
      <c r="AM163" s="68">
        <v>1.1933733781069353</v>
      </c>
      <c r="AN163" s="68">
        <v>2.1740298155141486</v>
      </c>
      <c r="AO163" s="68">
        <v>0.57050180084125413</v>
      </c>
      <c r="AP163" s="68">
        <v>23.171555189456853</v>
      </c>
      <c r="AQ163" s="68">
        <v>32.062784550621245</v>
      </c>
      <c r="AR163" s="68">
        <v>6.369949127730766E-2</v>
      </c>
      <c r="AS163" s="68">
        <v>0.44139070936366859</v>
      </c>
      <c r="AT163" s="68">
        <v>0</v>
      </c>
      <c r="AU163" s="68">
        <v>0</v>
      </c>
      <c r="AV163" s="68">
        <v>0</v>
      </c>
      <c r="AW163" s="68">
        <v>17.520152983995601</v>
      </c>
      <c r="AX163" s="68">
        <v>6.9303966546946674</v>
      </c>
      <c r="AY163" s="68">
        <v>0.79322065254437557</v>
      </c>
      <c r="AZ163" s="68">
        <v>0</v>
      </c>
      <c r="BA163" s="68">
        <v>0.36497166270374037</v>
      </c>
      <c r="BB163" s="68">
        <v>55.068303187743275</v>
      </c>
      <c r="BC163" s="68">
        <v>1.9594429703509604</v>
      </c>
      <c r="BD163" s="68">
        <v>17.064453969663507</v>
      </c>
      <c r="BE163" s="68">
        <v>2.8373194873818353</v>
      </c>
      <c r="BF163" s="68">
        <v>11.384006855918356</v>
      </c>
      <c r="BG163" s="68">
        <v>0</v>
      </c>
      <c r="BH163" s="68">
        <v>4.3401208482066423E-3</v>
      </c>
      <c r="BI163" s="68">
        <v>19.30382034457898</v>
      </c>
      <c r="BJ163" s="68">
        <v>0</v>
      </c>
      <c r="BK163" s="68">
        <v>0</v>
      </c>
      <c r="BL163" s="68">
        <v>214.51860118134405</v>
      </c>
      <c r="BM163" s="68">
        <v>0</v>
      </c>
      <c r="BN163" s="68">
        <v>25.775873646363497</v>
      </c>
      <c r="BO163" s="68">
        <v>549.65220947178477</v>
      </c>
    </row>
    <row r="164" spans="1:67">
      <c r="A164">
        <v>2001</v>
      </c>
      <c r="B164" s="62" t="s">
        <v>637</v>
      </c>
      <c r="C164" s="67" t="s">
        <v>702</v>
      </c>
      <c r="D164" s="62" t="s">
        <v>725</v>
      </c>
      <c r="E164" s="68">
        <v>87.878195591486715</v>
      </c>
      <c r="F164" s="68">
        <v>2.2849453560288606</v>
      </c>
      <c r="G164" s="68">
        <v>4.0779218866462275</v>
      </c>
      <c r="H164" s="68">
        <v>180.11686533759195</v>
      </c>
      <c r="I164" s="68">
        <v>176.09821508351837</v>
      </c>
      <c r="J164" s="68">
        <v>46.896232051664157</v>
      </c>
      <c r="K164" s="68">
        <v>6.6546491940975798</v>
      </c>
      <c r="L164" s="68">
        <v>21.858895580714211</v>
      </c>
      <c r="M164" s="68">
        <v>4.333592431798639</v>
      </c>
      <c r="N164" s="68">
        <v>25.750606610941553</v>
      </c>
      <c r="O164" s="68">
        <v>76.010313812324142</v>
      </c>
      <c r="P164" s="68">
        <v>15.392571871957124</v>
      </c>
      <c r="Q164" s="68">
        <v>40.087531145258588</v>
      </c>
      <c r="R164" s="68">
        <v>73.189198501244363</v>
      </c>
      <c r="S164" s="68">
        <v>47.356348657526382</v>
      </c>
      <c r="T164" s="68">
        <v>37.595141849377796</v>
      </c>
      <c r="U164" s="68">
        <v>4.4478333537981856</v>
      </c>
      <c r="V164" s="68">
        <v>14.720317092812291</v>
      </c>
      <c r="W164" s="68">
        <v>11.756309663815511</v>
      </c>
      <c r="X164" s="68">
        <v>94.853804783127927</v>
      </c>
      <c r="Y164" s="68">
        <v>3.8461590108517805</v>
      </c>
      <c r="Z164" s="68">
        <v>16.910692617870442</v>
      </c>
      <c r="AA164" s="68">
        <v>3.9984419280549082</v>
      </c>
      <c r="AB164" s="68">
        <v>22.75441689454135</v>
      </c>
      <c r="AC164" s="68">
        <v>0</v>
      </c>
      <c r="AD164" s="68">
        <v>0.63814767278722573</v>
      </c>
      <c r="AE164" s="68">
        <v>1004.5509676982322</v>
      </c>
      <c r="AF164" s="68">
        <v>47.223770097852565</v>
      </c>
      <c r="AG164" s="68">
        <v>228.70467547524666</v>
      </c>
      <c r="AH164" s="68">
        <v>188.60292482316487</v>
      </c>
      <c r="AI164" s="68">
        <v>198.82220309130494</v>
      </c>
      <c r="AJ164" s="68">
        <v>5.0454859963982122</v>
      </c>
      <c r="AK164" s="68">
        <v>13.973720795211289</v>
      </c>
      <c r="AL164" s="68">
        <v>21.002050384110365</v>
      </c>
      <c r="AM164" s="68">
        <v>7.7287688941419814</v>
      </c>
      <c r="AN164" s="68">
        <v>115.57961680049746</v>
      </c>
      <c r="AO164" s="68">
        <v>4.7704024029818655</v>
      </c>
      <c r="AP164" s="68">
        <v>16.566827820619878</v>
      </c>
      <c r="AQ164" s="68">
        <v>235.92596183051671</v>
      </c>
      <c r="AR164" s="68">
        <v>1.2160461641445359</v>
      </c>
      <c r="AS164" s="68">
        <v>721.63860822166703</v>
      </c>
      <c r="AT164" s="68">
        <v>323.28879263189111</v>
      </c>
      <c r="AU164" s="68">
        <v>27.802757751637522</v>
      </c>
      <c r="AV164" s="68">
        <v>0</v>
      </c>
      <c r="AW164" s="68">
        <v>105.55122703574443</v>
      </c>
      <c r="AX164" s="68">
        <v>53.713704315249323</v>
      </c>
      <c r="AY164" s="68">
        <v>40.062022501785059</v>
      </c>
      <c r="AZ164" s="68">
        <v>0</v>
      </c>
      <c r="BA164" s="68">
        <v>15.056314713477375</v>
      </c>
      <c r="BB164" s="68">
        <v>503.44800995048809</v>
      </c>
      <c r="BC164" s="68">
        <v>628.51727162734687</v>
      </c>
      <c r="BD164" s="68">
        <v>54.525720036142232</v>
      </c>
      <c r="BE164" s="68">
        <v>17.860741675891905</v>
      </c>
      <c r="BF164" s="68">
        <v>31.444347531612905</v>
      </c>
      <c r="BG164" s="68">
        <v>0</v>
      </c>
      <c r="BH164" s="68">
        <v>5.9959729520391392</v>
      </c>
      <c r="BI164" s="68">
        <v>8738.2435032759677</v>
      </c>
      <c r="BJ164" s="68">
        <v>0</v>
      </c>
      <c r="BK164" s="68">
        <v>62.937162507504141</v>
      </c>
      <c r="BL164" s="68">
        <v>0</v>
      </c>
      <c r="BM164" s="68">
        <v>0</v>
      </c>
      <c r="BN164" s="68">
        <v>3.431948134675622E-4</v>
      </c>
      <c r="BO164" s="68">
        <v>14439.30727017752</v>
      </c>
    </row>
    <row r="165" spans="1:67">
      <c r="A165">
        <v>2001</v>
      </c>
      <c r="B165" s="62" t="s">
        <v>638</v>
      </c>
      <c r="C165" s="67" t="s">
        <v>703</v>
      </c>
      <c r="D165" s="62" t="s">
        <v>725</v>
      </c>
      <c r="E165" s="68">
        <v>10.252506880197517</v>
      </c>
      <c r="F165" s="68">
        <v>3.4778459366955232</v>
      </c>
      <c r="G165" s="68">
        <v>0.72541492777827155</v>
      </c>
      <c r="H165" s="68">
        <v>16.120254227324033</v>
      </c>
      <c r="I165" s="68">
        <v>7.2669341157590575</v>
      </c>
      <c r="J165" s="68">
        <v>2.7016790491696199</v>
      </c>
      <c r="K165" s="68">
        <v>0.60188309088681302</v>
      </c>
      <c r="L165" s="68">
        <v>3.9996794880925837</v>
      </c>
      <c r="M165" s="68">
        <v>0.31634470030952117</v>
      </c>
      <c r="N165" s="68">
        <v>0.28218113679571405</v>
      </c>
      <c r="O165" s="68">
        <v>7.1885284918026109</v>
      </c>
      <c r="P165" s="68">
        <v>1.5811950115185556</v>
      </c>
      <c r="Q165" s="68">
        <v>4.4945572460960905</v>
      </c>
      <c r="R165" s="68">
        <v>4.9984139434105606</v>
      </c>
      <c r="S165" s="68">
        <v>1.6600832999700228</v>
      </c>
      <c r="T165" s="68">
        <v>3.0725778320102606</v>
      </c>
      <c r="U165" s="68">
        <v>19.826438466957725</v>
      </c>
      <c r="V165" s="68">
        <v>6.5408110045693713</v>
      </c>
      <c r="W165" s="68">
        <v>1.4869733891080084</v>
      </c>
      <c r="X165" s="68">
        <v>9.8240032959030614</v>
      </c>
      <c r="Y165" s="68">
        <v>0.69085151685257895</v>
      </c>
      <c r="Z165" s="68">
        <v>3.0297227145085186</v>
      </c>
      <c r="AA165" s="68">
        <v>0.2258393657160937</v>
      </c>
      <c r="AB165" s="68">
        <v>4.7207713589487117</v>
      </c>
      <c r="AC165" s="68">
        <v>0.8297158724581507</v>
      </c>
      <c r="AD165" s="68">
        <v>0.12337772930534435</v>
      </c>
      <c r="AE165" s="68">
        <v>37.657103584674672</v>
      </c>
      <c r="AF165" s="68">
        <v>9.7876368032564318E-2</v>
      </c>
      <c r="AG165" s="68">
        <v>0.47401516103436564</v>
      </c>
      <c r="AH165" s="68">
        <v>0.39089994813543261</v>
      </c>
      <c r="AI165" s="68">
        <v>38.947582488670314</v>
      </c>
      <c r="AJ165" s="68">
        <v>9.0790088093215608</v>
      </c>
      <c r="AK165" s="68">
        <v>20.214296546860393</v>
      </c>
      <c r="AL165" s="68">
        <v>8.4723684021315826</v>
      </c>
      <c r="AM165" s="68">
        <v>5.0492407645267994</v>
      </c>
      <c r="AN165" s="68">
        <v>10.130168853519283</v>
      </c>
      <c r="AO165" s="68">
        <v>0.79256832544070155</v>
      </c>
      <c r="AP165" s="68">
        <v>0.52037562553952377</v>
      </c>
      <c r="AQ165" s="68">
        <v>21.380789854504563</v>
      </c>
      <c r="AR165" s="68">
        <v>1.3677872976984413</v>
      </c>
      <c r="AS165" s="68">
        <v>4.9428935197631416</v>
      </c>
      <c r="AT165" s="68">
        <v>35.246235353725254</v>
      </c>
      <c r="AU165" s="68">
        <v>5.5417089939718153E-2</v>
      </c>
      <c r="AV165" s="68">
        <v>0</v>
      </c>
      <c r="AW165" s="68">
        <v>1.4419737172039346</v>
      </c>
      <c r="AX165" s="68">
        <v>6.3541924959517146</v>
      </c>
      <c r="AY165" s="68">
        <v>4.0931921945899283</v>
      </c>
      <c r="AZ165" s="68">
        <v>0</v>
      </c>
      <c r="BA165" s="68">
        <v>0.47991229688264103</v>
      </c>
      <c r="BB165" s="68">
        <v>36.730661786443576</v>
      </c>
      <c r="BC165" s="68">
        <v>1.4372016631065349E-4</v>
      </c>
      <c r="BD165" s="68">
        <v>6.1721645658497284</v>
      </c>
      <c r="BE165" s="68">
        <v>2.132991690776973</v>
      </c>
      <c r="BF165" s="68">
        <v>6.9962984865994828</v>
      </c>
      <c r="BG165" s="68">
        <v>0</v>
      </c>
      <c r="BH165" s="68">
        <v>0</v>
      </c>
      <c r="BI165" s="68">
        <v>3316.8657835658141</v>
      </c>
      <c r="BJ165" s="68">
        <v>0</v>
      </c>
      <c r="BK165" s="68">
        <v>0</v>
      </c>
      <c r="BL165" s="68">
        <v>0</v>
      </c>
      <c r="BM165" s="68">
        <v>0</v>
      </c>
      <c r="BN165" s="68">
        <v>746.56721851959117</v>
      </c>
      <c r="BO165" s="68">
        <v>4438.6917451255285</v>
      </c>
    </row>
    <row r="166" spans="1:67">
      <c r="A166">
        <v>2001</v>
      </c>
      <c r="B166" s="62" t="s">
        <v>639</v>
      </c>
      <c r="C166" s="67" t="s">
        <v>704</v>
      </c>
      <c r="D166" s="62" t="s">
        <v>725</v>
      </c>
      <c r="E166" s="68">
        <v>8.0800552853736836</v>
      </c>
      <c r="F166" s="68">
        <v>3.0456274289838117</v>
      </c>
      <c r="G166" s="68">
        <v>0.64572223507108784</v>
      </c>
      <c r="H166" s="68">
        <v>14.84469107770928</v>
      </c>
      <c r="I166" s="68">
        <v>6.5920986303321536</v>
      </c>
      <c r="J166" s="68">
        <v>2.4421687881081939</v>
      </c>
      <c r="K166" s="68">
        <v>0.5440193903565308</v>
      </c>
      <c r="L166" s="68">
        <v>3.7832633192999494</v>
      </c>
      <c r="M166" s="68">
        <v>0.29002472783001604</v>
      </c>
      <c r="N166" s="68">
        <v>0.2604760489339788</v>
      </c>
      <c r="O166" s="68">
        <v>5.7734772900087181</v>
      </c>
      <c r="P166" s="68">
        <v>1.615094996840764</v>
      </c>
      <c r="Q166" s="68">
        <v>4.2357596377242865</v>
      </c>
      <c r="R166" s="68">
        <v>4.8132631339607288</v>
      </c>
      <c r="S166" s="68">
        <v>1.4561338091382396</v>
      </c>
      <c r="T166" s="68">
        <v>2.2143973450841261</v>
      </c>
      <c r="U166" s="68">
        <v>3.2793765293037889</v>
      </c>
      <c r="V166" s="68">
        <v>1.3537619265625884</v>
      </c>
      <c r="W166" s="68">
        <v>0.78743416241721897</v>
      </c>
      <c r="X166" s="68">
        <v>6.3847645183169339</v>
      </c>
      <c r="Y166" s="68">
        <v>0.150928181420042</v>
      </c>
      <c r="Z166" s="68">
        <v>1.8523618351827076</v>
      </c>
      <c r="AA166" s="68">
        <v>0.20867111969932217</v>
      </c>
      <c r="AB166" s="68">
        <v>4.1617997436677641</v>
      </c>
      <c r="AC166" s="68">
        <v>0.76595644496619819</v>
      </c>
      <c r="AD166" s="68">
        <v>0.11390851205711436</v>
      </c>
      <c r="AE166" s="68">
        <v>34.765151469174953</v>
      </c>
      <c r="AF166" s="68">
        <v>9.0194642035138384E-2</v>
      </c>
      <c r="AG166" s="68">
        <v>0.43681256904116572</v>
      </c>
      <c r="AH166" s="68">
        <v>0.3602205680731751</v>
      </c>
      <c r="AI166" s="68">
        <v>50.204710525327904</v>
      </c>
      <c r="AJ166" s="68">
        <v>8.3808240573312283</v>
      </c>
      <c r="AK166" s="68">
        <v>18.697786601506984</v>
      </c>
      <c r="AL166" s="68">
        <v>7.8211934911619441</v>
      </c>
      <c r="AM166" s="68">
        <v>4.6928751287719708</v>
      </c>
      <c r="AN166" s="68">
        <v>9.3511624279448604</v>
      </c>
      <c r="AO166" s="68">
        <v>0.73142595300204249</v>
      </c>
      <c r="AP166" s="68">
        <v>0.4804178847665791</v>
      </c>
      <c r="AQ166" s="68">
        <v>19.736969770941545</v>
      </c>
      <c r="AR166" s="68">
        <v>1.2626179725456141</v>
      </c>
      <c r="AS166" s="68">
        <v>4.5628998295090515</v>
      </c>
      <c r="AT166" s="68">
        <v>648.28626368004939</v>
      </c>
      <c r="AU166" s="68">
        <v>1.0360227328346721</v>
      </c>
      <c r="AV166" s="68">
        <v>0</v>
      </c>
      <c r="AW166" s="68">
        <v>1.3307311064330212</v>
      </c>
      <c r="AX166" s="68">
        <v>5.86738248526372</v>
      </c>
      <c r="AY166" s="68">
        <v>3.7879444336354431</v>
      </c>
      <c r="AZ166" s="68">
        <v>0</v>
      </c>
      <c r="BA166" s="68">
        <v>0.44288228065131596</v>
      </c>
      <c r="BB166" s="68">
        <v>35.219314213551648</v>
      </c>
      <c r="BC166" s="68">
        <v>0</v>
      </c>
      <c r="BD166" s="68">
        <v>11.68995964102499</v>
      </c>
      <c r="BE166" s="68">
        <v>1.9687397523293915</v>
      </c>
      <c r="BF166" s="68">
        <v>6.458879856997763</v>
      </c>
      <c r="BG166" s="68">
        <v>0</v>
      </c>
      <c r="BH166" s="68">
        <v>0</v>
      </c>
      <c r="BI166" s="68">
        <v>693.25875674477186</v>
      </c>
      <c r="BJ166" s="68">
        <v>0</v>
      </c>
      <c r="BK166" s="68">
        <v>0</v>
      </c>
      <c r="BL166" s="68">
        <v>0</v>
      </c>
      <c r="BM166" s="68">
        <v>0</v>
      </c>
      <c r="BN166" s="68">
        <v>-3.3442571748310002E-5</v>
      </c>
      <c r="BO166" s="68">
        <v>1650.617342494455</v>
      </c>
    </row>
    <row r="167" spans="1:67">
      <c r="A167">
        <v>2001</v>
      </c>
      <c r="B167" s="62" t="s">
        <v>640</v>
      </c>
      <c r="C167" s="67" t="s">
        <v>705</v>
      </c>
      <c r="D167" s="62" t="s">
        <v>725</v>
      </c>
      <c r="E167" s="68">
        <v>0</v>
      </c>
      <c r="F167" s="68">
        <v>0</v>
      </c>
      <c r="G167" s="68">
        <v>0</v>
      </c>
      <c r="H167" s="68">
        <v>0</v>
      </c>
      <c r="I167" s="68">
        <v>0</v>
      </c>
      <c r="J167" s="68">
        <v>0</v>
      </c>
      <c r="K167" s="68">
        <v>0</v>
      </c>
      <c r="L167" s="68">
        <v>0</v>
      </c>
      <c r="M167" s="68">
        <v>0</v>
      </c>
      <c r="N167" s="68">
        <v>0</v>
      </c>
      <c r="O167" s="68">
        <v>0</v>
      </c>
      <c r="P167" s="68">
        <v>0</v>
      </c>
      <c r="Q167" s="68">
        <v>0</v>
      </c>
      <c r="R167" s="68">
        <v>0</v>
      </c>
      <c r="S167" s="68">
        <v>0</v>
      </c>
      <c r="T167" s="68">
        <v>0</v>
      </c>
      <c r="U167" s="68">
        <v>0</v>
      </c>
      <c r="V167" s="68">
        <v>0</v>
      </c>
      <c r="W167" s="68">
        <v>0</v>
      </c>
      <c r="X167" s="68">
        <v>0</v>
      </c>
      <c r="Y167" s="68">
        <v>0</v>
      </c>
      <c r="Z167" s="68">
        <v>0</v>
      </c>
      <c r="AA167" s="68">
        <v>0</v>
      </c>
      <c r="AB167" s="68">
        <v>0</v>
      </c>
      <c r="AC167" s="68">
        <v>0</v>
      </c>
      <c r="AD167" s="68">
        <v>0</v>
      </c>
      <c r="AE167" s="68">
        <v>0</v>
      </c>
      <c r="AF167" s="68">
        <v>0</v>
      </c>
      <c r="AG167" s="68">
        <v>0</v>
      </c>
      <c r="AH167" s="68">
        <v>0</v>
      </c>
      <c r="AI167" s="68">
        <v>0</v>
      </c>
      <c r="AJ167" s="68">
        <v>0</v>
      </c>
      <c r="AK167" s="68">
        <v>0</v>
      </c>
      <c r="AL167" s="68">
        <v>0</v>
      </c>
      <c r="AM167" s="68">
        <v>0</v>
      </c>
      <c r="AN167" s="68">
        <v>0</v>
      </c>
      <c r="AO167" s="68">
        <v>0</v>
      </c>
      <c r="AP167" s="68">
        <v>0</v>
      </c>
      <c r="AQ167" s="68">
        <v>0</v>
      </c>
      <c r="AR167" s="68">
        <v>0</v>
      </c>
      <c r="AS167" s="68">
        <v>0</v>
      </c>
      <c r="AT167" s="68">
        <v>0</v>
      </c>
      <c r="AU167" s="68">
        <v>0</v>
      </c>
      <c r="AV167" s="68">
        <v>0</v>
      </c>
      <c r="AW167" s="68">
        <v>0</v>
      </c>
      <c r="AX167" s="68">
        <v>0</v>
      </c>
      <c r="AY167" s="68">
        <v>0</v>
      </c>
      <c r="AZ167" s="68">
        <v>0</v>
      </c>
      <c r="BA167" s="68">
        <v>0</v>
      </c>
      <c r="BB167" s="68">
        <v>0</v>
      </c>
      <c r="BC167" s="68">
        <v>0</v>
      </c>
      <c r="BD167" s="68">
        <v>0</v>
      </c>
      <c r="BE167" s="68">
        <v>0</v>
      </c>
      <c r="BF167" s="68">
        <v>0</v>
      </c>
      <c r="BG167" s="68">
        <v>0</v>
      </c>
      <c r="BH167" s="68">
        <v>0</v>
      </c>
      <c r="BI167" s="68">
        <v>0</v>
      </c>
      <c r="BJ167" s="68">
        <v>0</v>
      </c>
      <c r="BK167" s="68">
        <v>0</v>
      </c>
      <c r="BL167" s="68">
        <v>0</v>
      </c>
      <c r="BM167" s="68">
        <v>0</v>
      </c>
      <c r="BN167" s="68">
        <v>0</v>
      </c>
      <c r="BO167" s="68">
        <v>0</v>
      </c>
    </row>
    <row r="168" spans="1:67">
      <c r="A168">
        <v>2001</v>
      </c>
      <c r="B168" s="62" t="s">
        <v>641</v>
      </c>
      <c r="C168" s="67" t="s">
        <v>706</v>
      </c>
      <c r="D168" s="62" t="s">
        <v>725</v>
      </c>
      <c r="E168" s="68">
        <v>3.118567536530124</v>
      </c>
      <c r="F168" s="68">
        <v>1.1394451423083634E-3</v>
      </c>
      <c r="G168" s="68">
        <v>0.25917028635768363</v>
      </c>
      <c r="H168" s="68">
        <v>390.98400154194434</v>
      </c>
      <c r="I168" s="68">
        <v>392.84946686177346</v>
      </c>
      <c r="J168" s="68">
        <v>115.31938191048629</v>
      </c>
      <c r="K168" s="68">
        <v>15.144309507926719</v>
      </c>
      <c r="L168" s="68">
        <v>44.305194332214917</v>
      </c>
      <c r="M168" s="68">
        <v>67.382414540272833</v>
      </c>
      <c r="N168" s="68">
        <v>22.27019308101681</v>
      </c>
      <c r="O168" s="68">
        <v>114.1594861499748</v>
      </c>
      <c r="P168" s="68">
        <v>110.66240491537185</v>
      </c>
      <c r="Q168" s="68">
        <v>84.21943266199915</v>
      </c>
      <c r="R168" s="68">
        <v>125.9934246015215</v>
      </c>
      <c r="S168" s="68">
        <v>72.161801775667797</v>
      </c>
      <c r="T168" s="68">
        <v>72.746254330687123</v>
      </c>
      <c r="U168" s="68">
        <v>207.48576536324151</v>
      </c>
      <c r="V168" s="68">
        <v>86.098982762404574</v>
      </c>
      <c r="W168" s="68">
        <v>54.534933314794202</v>
      </c>
      <c r="X168" s="68">
        <v>288.54449349396157</v>
      </c>
      <c r="Y168" s="68">
        <v>11.623276835745282</v>
      </c>
      <c r="Z168" s="68">
        <v>73.284641159913434</v>
      </c>
      <c r="AA168" s="68">
        <v>31.403007725513216</v>
      </c>
      <c r="AB168" s="68">
        <v>51.23141638494598</v>
      </c>
      <c r="AC168" s="68">
        <v>11.813698804570409</v>
      </c>
      <c r="AD168" s="68">
        <v>5.3071248939559803</v>
      </c>
      <c r="AE168" s="68">
        <v>412.68029481190223</v>
      </c>
      <c r="AF168" s="68">
        <v>99.104628737079636</v>
      </c>
      <c r="AG168" s="68">
        <v>479.96362650510383</v>
      </c>
      <c r="AH168" s="68">
        <v>395.80539217001359</v>
      </c>
      <c r="AI168" s="68">
        <v>1254.7818481596134</v>
      </c>
      <c r="AJ168" s="68">
        <v>43.453965212826738</v>
      </c>
      <c r="AK168" s="68">
        <v>124.91955268889961</v>
      </c>
      <c r="AL168" s="68">
        <v>209.63560550635324</v>
      </c>
      <c r="AM168" s="68">
        <v>34.417658004617735</v>
      </c>
      <c r="AN168" s="68">
        <v>330.51776169576198</v>
      </c>
      <c r="AO168" s="68">
        <v>53.344350271038472</v>
      </c>
      <c r="AP168" s="68">
        <v>130.65571667880383</v>
      </c>
      <c r="AQ168" s="68">
        <v>202.12336966811705</v>
      </c>
      <c r="AR168" s="68">
        <v>22.921430126970797</v>
      </c>
      <c r="AS168" s="68">
        <v>289.32729882796082</v>
      </c>
      <c r="AT168" s="68">
        <v>186.07504450703158</v>
      </c>
      <c r="AU168" s="68">
        <v>6.222357749363093</v>
      </c>
      <c r="AV168" s="68">
        <v>0</v>
      </c>
      <c r="AW168" s="68">
        <v>879.81765657280175</v>
      </c>
      <c r="AX168" s="68">
        <v>41.860971441028966</v>
      </c>
      <c r="AY168" s="68">
        <v>91.333387007099986</v>
      </c>
      <c r="AZ168" s="68">
        <v>0</v>
      </c>
      <c r="BA168" s="68">
        <v>42.780465526584642</v>
      </c>
      <c r="BB168" s="68">
        <v>1403.2440794015497</v>
      </c>
      <c r="BC168" s="68">
        <v>543.38861966114553</v>
      </c>
      <c r="BD168" s="68">
        <v>231.4110944031263</v>
      </c>
      <c r="BE168" s="68">
        <v>530.22415314634532</v>
      </c>
      <c r="BF168" s="68">
        <v>424.49854570916426</v>
      </c>
      <c r="BG168" s="68">
        <v>0</v>
      </c>
      <c r="BH168" s="68">
        <v>2.5367502304152283</v>
      </c>
      <c r="BI168" s="68">
        <v>1895.6603027172696</v>
      </c>
      <c r="BJ168" s="68">
        <v>0</v>
      </c>
      <c r="BK168" s="68">
        <v>0</v>
      </c>
      <c r="BL168" s="68">
        <v>1922.5373825212687</v>
      </c>
      <c r="BM168" s="68">
        <v>0</v>
      </c>
      <c r="BN168" s="68">
        <v>7.9689403719385155E-5</v>
      </c>
      <c r="BO168" s="68">
        <v>14738.147373566597</v>
      </c>
    </row>
    <row r="169" spans="1:67">
      <c r="A169">
        <v>2001</v>
      </c>
      <c r="B169" s="62" t="s">
        <v>642</v>
      </c>
      <c r="C169" s="67" t="s">
        <v>707</v>
      </c>
      <c r="D169" s="62" t="s">
        <v>725</v>
      </c>
      <c r="E169" s="68">
        <v>3.5741754832868269</v>
      </c>
      <c r="F169" s="68">
        <v>4.4169960941698562E-3</v>
      </c>
      <c r="G169" s="68">
        <v>2.683514257120817E-4</v>
      </c>
      <c r="H169" s="68">
        <v>194.59192137736068</v>
      </c>
      <c r="I169" s="68">
        <v>28.669713158022688</v>
      </c>
      <c r="J169" s="68">
        <v>54.389805632634662</v>
      </c>
      <c r="K169" s="68">
        <v>0.67665382074155245</v>
      </c>
      <c r="L169" s="68">
        <v>18.851875720887268</v>
      </c>
      <c r="M169" s="68">
        <v>8.8138756827128759</v>
      </c>
      <c r="N169" s="68">
        <v>0.75263658966194524</v>
      </c>
      <c r="O169" s="68">
        <v>20.93120722244813</v>
      </c>
      <c r="P169" s="68">
        <v>6.4119779354958926</v>
      </c>
      <c r="Q169" s="68">
        <v>14.284557499548374</v>
      </c>
      <c r="R169" s="68">
        <v>12.13038067293278</v>
      </c>
      <c r="S169" s="68">
        <v>16.552659199510476</v>
      </c>
      <c r="T169" s="68">
        <v>7.414845014513296</v>
      </c>
      <c r="U169" s="68">
        <v>140.81597149101728</v>
      </c>
      <c r="V169" s="68">
        <v>30.469460234746759</v>
      </c>
      <c r="W169" s="68">
        <v>13.054383268924672</v>
      </c>
      <c r="X169" s="68">
        <v>118.26943604471749</v>
      </c>
      <c r="Y169" s="68">
        <v>2.0335157410503548</v>
      </c>
      <c r="Z169" s="68">
        <v>45.717175857638566</v>
      </c>
      <c r="AA169" s="68">
        <v>1.490554265542904</v>
      </c>
      <c r="AB169" s="68">
        <v>61.455581419650336</v>
      </c>
      <c r="AC169" s="68">
        <v>0</v>
      </c>
      <c r="AD169" s="68">
        <v>3.436313218894077E-2</v>
      </c>
      <c r="AE169" s="68">
        <v>589.61962027844311</v>
      </c>
      <c r="AF169" s="68">
        <v>14.480781025401194</v>
      </c>
      <c r="AG169" s="68">
        <v>70.130409287103703</v>
      </c>
      <c r="AH169" s="68">
        <v>57.833536997475925</v>
      </c>
      <c r="AI169" s="68">
        <v>96.801531529003896</v>
      </c>
      <c r="AJ169" s="68">
        <v>3.8019634916662266</v>
      </c>
      <c r="AK169" s="68">
        <v>3.5239486020394182</v>
      </c>
      <c r="AL169" s="68">
        <v>21.561466156726134</v>
      </c>
      <c r="AM169" s="68">
        <v>3.2948600514995592</v>
      </c>
      <c r="AN169" s="68">
        <v>2.2706957541827122</v>
      </c>
      <c r="AO169" s="68">
        <v>24.21524429570465</v>
      </c>
      <c r="AP169" s="68">
        <v>19.525434235137425</v>
      </c>
      <c r="AQ169" s="68">
        <v>59.542189024003058</v>
      </c>
      <c r="AR169" s="68">
        <v>23.449254548720926</v>
      </c>
      <c r="AS169" s="68">
        <v>104.94067522044266</v>
      </c>
      <c r="AT169" s="68">
        <v>77.71214517047936</v>
      </c>
      <c r="AU169" s="68">
        <v>5.0859236519121405</v>
      </c>
      <c r="AV169" s="68">
        <v>0</v>
      </c>
      <c r="AW169" s="68">
        <v>76.992947301506049</v>
      </c>
      <c r="AX169" s="68">
        <v>44.7246640572518</v>
      </c>
      <c r="AY169" s="68">
        <v>112.11284456016547</v>
      </c>
      <c r="AZ169" s="68">
        <v>0</v>
      </c>
      <c r="BA169" s="68">
        <v>7.2287487310279497</v>
      </c>
      <c r="BB169" s="68">
        <v>136.01501580059281</v>
      </c>
      <c r="BC169" s="68">
        <v>93.174086150685838</v>
      </c>
      <c r="BD169" s="68">
        <v>114.71546711408578</v>
      </c>
      <c r="BE169" s="68">
        <v>119.6445211545946</v>
      </c>
      <c r="BF169" s="68">
        <v>2.0315435813256628</v>
      </c>
      <c r="BG169" s="68">
        <v>0</v>
      </c>
      <c r="BH169" s="68">
        <v>0.14457040604884919</v>
      </c>
      <c r="BI169" s="68">
        <v>488.68658755653644</v>
      </c>
      <c r="BJ169" s="68">
        <v>0</v>
      </c>
      <c r="BK169" s="68">
        <v>0</v>
      </c>
      <c r="BL169" s="68">
        <v>0</v>
      </c>
      <c r="BM169" s="68">
        <v>0</v>
      </c>
      <c r="BN169" s="68">
        <v>37.940849895771301</v>
      </c>
      <c r="BO169" s="68">
        <v>3212.5929374422949</v>
      </c>
    </row>
    <row r="170" spans="1:67">
      <c r="A170">
        <v>2001</v>
      </c>
      <c r="B170" s="62" t="s">
        <v>643</v>
      </c>
      <c r="C170" s="67" t="s">
        <v>708</v>
      </c>
      <c r="D170" s="62" t="s">
        <v>725</v>
      </c>
      <c r="E170" s="68">
        <v>21.825419536421776</v>
      </c>
      <c r="F170" s="68">
        <v>8.5092301613088051</v>
      </c>
      <c r="G170" s="68">
        <v>0.13713612572066586</v>
      </c>
      <c r="H170" s="68">
        <v>226.1243690337169</v>
      </c>
      <c r="I170" s="68">
        <v>338.2386249951773</v>
      </c>
      <c r="J170" s="68">
        <v>62.639439694084224</v>
      </c>
      <c r="K170" s="68">
        <v>6.5864628840953801</v>
      </c>
      <c r="L170" s="68">
        <v>26.899769232408318</v>
      </c>
      <c r="M170" s="68">
        <v>14.791576802767624</v>
      </c>
      <c r="N170" s="68">
        <v>5.6209981894761292</v>
      </c>
      <c r="O170" s="68">
        <v>41.216790078304932</v>
      </c>
      <c r="P170" s="68">
        <v>144.1913826483574</v>
      </c>
      <c r="Q170" s="68">
        <v>26.975493299715122</v>
      </c>
      <c r="R170" s="68">
        <v>31.074330771923986</v>
      </c>
      <c r="S170" s="68">
        <v>13.389352225541501</v>
      </c>
      <c r="T170" s="68">
        <v>26.749324760273417</v>
      </c>
      <c r="U170" s="68">
        <v>69.103770577075721</v>
      </c>
      <c r="V170" s="68">
        <v>52.966950629038848</v>
      </c>
      <c r="W170" s="68">
        <v>32.96719944160936</v>
      </c>
      <c r="X170" s="68">
        <v>103.20733751238919</v>
      </c>
      <c r="Y170" s="68">
        <v>8.2463365086864755</v>
      </c>
      <c r="Z170" s="68">
        <v>35.782291460380641</v>
      </c>
      <c r="AA170" s="68">
        <v>4.2052927094045804</v>
      </c>
      <c r="AB170" s="68">
        <v>8.1855740856727781</v>
      </c>
      <c r="AC170" s="68">
        <v>8.9206997625714983</v>
      </c>
      <c r="AD170" s="68">
        <v>7.8397690952521235E-2</v>
      </c>
      <c r="AE170" s="68">
        <v>4.3273674753593205</v>
      </c>
      <c r="AF170" s="68">
        <v>51.06076198900238</v>
      </c>
      <c r="AG170" s="68">
        <v>247.28722370145175</v>
      </c>
      <c r="AH170" s="68">
        <v>203.9271543731162</v>
      </c>
      <c r="AI170" s="68">
        <v>227.09597885605262</v>
      </c>
      <c r="AJ170" s="68">
        <v>0</v>
      </c>
      <c r="AK170" s="68">
        <v>37.194448156140623</v>
      </c>
      <c r="AL170" s="68">
        <v>25.229749666296826</v>
      </c>
      <c r="AM170" s="68">
        <v>10.270946815962597</v>
      </c>
      <c r="AN170" s="68">
        <v>100.34281546762323</v>
      </c>
      <c r="AO170" s="68">
        <v>80.731879316324807</v>
      </c>
      <c r="AP170" s="68">
        <v>43.943752538558016</v>
      </c>
      <c r="AQ170" s="68">
        <v>122.33498382999754</v>
      </c>
      <c r="AR170" s="68">
        <v>3.219454812390615</v>
      </c>
      <c r="AS170" s="68">
        <v>355.83191263217077</v>
      </c>
      <c r="AT170" s="68">
        <v>4.752857837524826</v>
      </c>
      <c r="AU170" s="68">
        <v>27.999535239233573</v>
      </c>
      <c r="AV170" s="68">
        <v>0</v>
      </c>
      <c r="AW170" s="68">
        <v>114.87088529832991</v>
      </c>
      <c r="AX170" s="68">
        <v>16.266852388141384</v>
      </c>
      <c r="AY170" s="68">
        <v>57.621285075303867</v>
      </c>
      <c r="AZ170" s="68">
        <v>0</v>
      </c>
      <c r="BA170" s="68">
        <v>4.7248861124120225</v>
      </c>
      <c r="BB170" s="68">
        <v>727.94839803271168</v>
      </c>
      <c r="BC170" s="68">
        <v>181.74283286738265</v>
      </c>
      <c r="BD170" s="68">
        <v>82.340656891894554</v>
      </c>
      <c r="BE170" s="68">
        <v>77.142846570486725</v>
      </c>
      <c r="BF170" s="68">
        <v>67.168108743609764</v>
      </c>
      <c r="BG170" s="68">
        <v>0</v>
      </c>
      <c r="BH170" s="68">
        <v>0.49942377846209135</v>
      </c>
      <c r="BI170" s="68">
        <v>0</v>
      </c>
      <c r="BJ170" s="68">
        <v>0</v>
      </c>
      <c r="BK170" s="68">
        <v>276.96698014497161</v>
      </c>
      <c r="BL170" s="68">
        <v>39.464038464397959</v>
      </c>
      <c r="BM170" s="68">
        <v>0</v>
      </c>
      <c r="BN170" s="68">
        <v>53.911221999240865</v>
      </c>
      <c r="BO170" s="68">
        <v>4564.8527898916327</v>
      </c>
    </row>
    <row r="171" spans="1:67">
      <c r="A171">
        <v>2001</v>
      </c>
      <c r="B171" s="62" t="s">
        <v>644</v>
      </c>
      <c r="C171" s="67" t="s">
        <v>709</v>
      </c>
      <c r="D171" s="62" t="s">
        <v>725</v>
      </c>
      <c r="E171" s="68">
        <v>0</v>
      </c>
      <c r="F171" s="68">
        <v>0</v>
      </c>
      <c r="G171" s="68">
        <v>0</v>
      </c>
      <c r="H171" s="68">
        <v>0</v>
      </c>
      <c r="I171" s="68">
        <v>0</v>
      </c>
      <c r="J171" s="68">
        <v>0</v>
      </c>
      <c r="K171" s="68">
        <v>0</v>
      </c>
      <c r="L171" s="68">
        <v>0</v>
      </c>
      <c r="M171" s="68">
        <v>0</v>
      </c>
      <c r="N171" s="68">
        <v>0</v>
      </c>
      <c r="O171" s="68">
        <v>0</v>
      </c>
      <c r="P171" s="68">
        <v>0</v>
      </c>
      <c r="Q171" s="68">
        <v>0</v>
      </c>
      <c r="R171" s="68">
        <v>0</v>
      </c>
      <c r="S171" s="68">
        <v>0</v>
      </c>
      <c r="T171" s="68">
        <v>0</v>
      </c>
      <c r="U171" s="68">
        <v>0</v>
      </c>
      <c r="V171" s="68">
        <v>0</v>
      </c>
      <c r="W171" s="68">
        <v>0</v>
      </c>
      <c r="X171" s="68">
        <v>0</v>
      </c>
      <c r="Y171" s="68">
        <v>0</v>
      </c>
      <c r="Z171" s="68">
        <v>0</v>
      </c>
      <c r="AA171" s="68">
        <v>0</v>
      </c>
      <c r="AB171" s="68">
        <v>0</v>
      </c>
      <c r="AC171" s="68">
        <v>0</v>
      </c>
      <c r="AD171" s="68">
        <v>0</v>
      </c>
      <c r="AE171" s="68">
        <v>0</v>
      </c>
      <c r="AF171" s="68">
        <v>0</v>
      </c>
      <c r="AG171" s="68">
        <v>0</v>
      </c>
      <c r="AH171" s="68">
        <v>0</v>
      </c>
      <c r="AI171" s="68">
        <v>0</v>
      </c>
      <c r="AJ171" s="68">
        <v>0</v>
      </c>
      <c r="AK171" s="68">
        <v>0</v>
      </c>
      <c r="AL171" s="68">
        <v>0</v>
      </c>
      <c r="AM171" s="68">
        <v>0</v>
      </c>
      <c r="AN171" s="68">
        <v>0</v>
      </c>
      <c r="AO171" s="68">
        <v>0</v>
      </c>
      <c r="AP171" s="68">
        <v>0</v>
      </c>
      <c r="AQ171" s="68">
        <v>0</v>
      </c>
      <c r="AR171" s="68">
        <v>0</v>
      </c>
      <c r="AS171" s="68">
        <v>0</v>
      </c>
      <c r="AT171" s="68">
        <v>0</v>
      </c>
      <c r="AU171" s="68">
        <v>0</v>
      </c>
      <c r="AV171" s="68">
        <v>0</v>
      </c>
      <c r="AW171" s="68">
        <v>0</v>
      </c>
      <c r="AX171" s="68">
        <v>0</v>
      </c>
      <c r="AY171" s="68">
        <v>0</v>
      </c>
      <c r="AZ171" s="68">
        <v>0</v>
      </c>
      <c r="BA171" s="68">
        <v>0</v>
      </c>
      <c r="BB171" s="68">
        <v>0</v>
      </c>
      <c r="BC171" s="68">
        <v>0</v>
      </c>
      <c r="BD171" s="68">
        <v>0</v>
      </c>
      <c r="BE171" s="68">
        <v>0</v>
      </c>
      <c r="BF171" s="68">
        <v>0</v>
      </c>
      <c r="BG171" s="68">
        <v>0</v>
      </c>
      <c r="BH171" s="68">
        <v>0</v>
      </c>
      <c r="BI171" s="68">
        <v>0</v>
      </c>
      <c r="BJ171" s="68">
        <v>0</v>
      </c>
      <c r="BK171" s="68">
        <v>0</v>
      </c>
      <c r="BL171" s="68">
        <v>0</v>
      </c>
      <c r="BM171" s="68">
        <v>0</v>
      </c>
      <c r="BN171" s="68">
        <v>0</v>
      </c>
      <c r="BO171" s="68">
        <v>0</v>
      </c>
    </row>
    <row r="172" spans="1:67">
      <c r="A172">
        <v>2001</v>
      </c>
      <c r="B172" s="62" t="s">
        <v>645</v>
      </c>
      <c r="C172" s="67" t="s">
        <v>710</v>
      </c>
      <c r="D172" s="62" t="s">
        <v>725</v>
      </c>
      <c r="E172" s="68">
        <v>7.2567037180149079</v>
      </c>
      <c r="F172" s="68">
        <v>0.5815076887961631</v>
      </c>
      <c r="G172" s="68">
        <v>1.775346714898015E-3</v>
      </c>
      <c r="H172" s="68">
        <v>1.0694359087203282</v>
      </c>
      <c r="I172" s="68">
        <v>29.473996921184039</v>
      </c>
      <c r="J172" s="68">
        <v>4.131795547624951</v>
      </c>
      <c r="K172" s="68">
        <v>0.19176287314721319</v>
      </c>
      <c r="L172" s="68">
        <v>0.63744158885472291</v>
      </c>
      <c r="M172" s="68">
        <v>2.4497183891363359</v>
      </c>
      <c r="N172" s="68">
        <v>0.16326186815440027</v>
      </c>
      <c r="O172" s="68">
        <v>22.706015109613823</v>
      </c>
      <c r="P172" s="68">
        <v>2.3216710147614337</v>
      </c>
      <c r="Q172" s="68">
        <v>4.5242637072711585</v>
      </c>
      <c r="R172" s="68">
        <v>1.463643941470675</v>
      </c>
      <c r="S172" s="68">
        <v>1.3170087166042108</v>
      </c>
      <c r="T172" s="68">
        <v>9.3537772155932242</v>
      </c>
      <c r="U172" s="68">
        <v>146.63357635713882</v>
      </c>
      <c r="V172" s="68">
        <v>49.429318354058175</v>
      </c>
      <c r="W172" s="68">
        <v>6.9969899210809938</v>
      </c>
      <c r="X172" s="68">
        <v>12.659177395972966</v>
      </c>
      <c r="Y172" s="68">
        <v>0.24459607540542297</v>
      </c>
      <c r="Z172" s="68">
        <v>11.727699051516115</v>
      </c>
      <c r="AA172" s="68">
        <v>0.25492071606704947</v>
      </c>
      <c r="AB172" s="68">
        <v>30.667743786757207</v>
      </c>
      <c r="AC172" s="68">
        <v>30.886975331872279</v>
      </c>
      <c r="AD172" s="68">
        <v>9.1946608861776435E-4</v>
      </c>
      <c r="AE172" s="68">
        <v>6.3059451873866523</v>
      </c>
      <c r="AF172" s="68">
        <v>7.1330097578246292</v>
      </c>
      <c r="AG172" s="68">
        <v>34.545159745711047</v>
      </c>
      <c r="AH172" s="68">
        <v>28.487909803268249</v>
      </c>
      <c r="AI172" s="68">
        <v>27.454431210582303</v>
      </c>
      <c r="AJ172" s="68">
        <v>22.028198135417085</v>
      </c>
      <c r="AK172" s="68">
        <v>0.85946278904252327</v>
      </c>
      <c r="AL172" s="68">
        <v>2.0008814503637233</v>
      </c>
      <c r="AM172" s="68">
        <v>0.72380810568754461</v>
      </c>
      <c r="AN172" s="68">
        <v>7.6565070824563115</v>
      </c>
      <c r="AO172" s="68">
        <v>33.369624191483467</v>
      </c>
      <c r="AP172" s="68">
        <v>45.380302858886772</v>
      </c>
      <c r="AQ172" s="68">
        <v>8.1162126727198167</v>
      </c>
      <c r="AR172" s="68">
        <v>7.0371546760420758</v>
      </c>
      <c r="AS172" s="68">
        <v>120.44100676887757</v>
      </c>
      <c r="AT172" s="68">
        <v>8.5023872650055038E-2</v>
      </c>
      <c r="AU172" s="68">
        <v>4.7621030287043116</v>
      </c>
      <c r="AV172" s="68">
        <v>0</v>
      </c>
      <c r="AW172" s="68">
        <v>3.8770366425826732</v>
      </c>
      <c r="AX172" s="68">
        <v>26.831413552029364</v>
      </c>
      <c r="AY172" s="68">
        <v>18.040854963390352</v>
      </c>
      <c r="AZ172" s="68">
        <v>0</v>
      </c>
      <c r="BA172" s="68">
        <v>2.6598161247785748</v>
      </c>
      <c r="BB172" s="68">
        <v>148.81511025530219</v>
      </c>
      <c r="BC172" s="68">
        <v>96.111387364642113</v>
      </c>
      <c r="BD172" s="68">
        <v>85.329295090289861</v>
      </c>
      <c r="BE172" s="68">
        <v>27.465896864214475</v>
      </c>
      <c r="BF172" s="68">
        <v>19.832434136842618</v>
      </c>
      <c r="BG172" s="68">
        <v>0</v>
      </c>
      <c r="BH172" s="68">
        <v>0.36945960437749675</v>
      </c>
      <c r="BI172" s="68">
        <v>143.62467760826132</v>
      </c>
      <c r="BJ172" s="68">
        <v>0</v>
      </c>
      <c r="BK172" s="68">
        <v>0</v>
      </c>
      <c r="BL172" s="68">
        <v>0</v>
      </c>
      <c r="BM172" s="68">
        <v>0</v>
      </c>
      <c r="BN172" s="68">
        <v>2.4003436465136474E-5</v>
      </c>
      <c r="BO172" s="68">
        <v>1306.4898435588721</v>
      </c>
    </row>
    <row r="173" spans="1:67">
      <c r="A173">
        <v>2001</v>
      </c>
      <c r="B173" s="62" t="s">
        <v>646</v>
      </c>
      <c r="C173" s="67" t="s">
        <v>711</v>
      </c>
      <c r="D173" s="62" t="s">
        <v>725</v>
      </c>
      <c r="E173" s="68">
        <v>136.77953387924376</v>
      </c>
      <c r="F173" s="68">
        <v>0.47290225092097404</v>
      </c>
      <c r="G173" s="68">
        <v>53.79345481765484</v>
      </c>
      <c r="H173" s="68">
        <v>1304.7465236968601</v>
      </c>
      <c r="I173" s="68">
        <v>2347.5345492528236</v>
      </c>
      <c r="J173" s="68">
        <v>856.33273079840694</v>
      </c>
      <c r="K173" s="68">
        <v>69.758171780713042</v>
      </c>
      <c r="L173" s="68">
        <v>346.11811056052107</v>
      </c>
      <c r="M173" s="68">
        <v>205.7453791921412</v>
      </c>
      <c r="N173" s="68">
        <v>246.5976242439082</v>
      </c>
      <c r="O173" s="68">
        <v>1128.4508636937444</v>
      </c>
      <c r="P173" s="68">
        <v>676.02828659213446</v>
      </c>
      <c r="Q173" s="68">
        <v>790.87987594552374</v>
      </c>
      <c r="R173" s="68">
        <v>744.06744279250506</v>
      </c>
      <c r="S173" s="68">
        <v>263.57804204845979</v>
      </c>
      <c r="T173" s="68">
        <v>537.88460477211891</v>
      </c>
      <c r="U173" s="68">
        <v>734.67955939412229</v>
      </c>
      <c r="V173" s="68">
        <v>442.72790705506492</v>
      </c>
      <c r="W173" s="68">
        <v>243.69493236270867</v>
      </c>
      <c r="X173" s="68">
        <v>1356.0048721493788</v>
      </c>
      <c r="Y173" s="68">
        <v>48.750290933312236</v>
      </c>
      <c r="Z173" s="68">
        <v>389.73909675699804</v>
      </c>
      <c r="AA173" s="68">
        <v>154.15181327959792</v>
      </c>
      <c r="AB173" s="68">
        <v>94.95859830095381</v>
      </c>
      <c r="AC173" s="68">
        <v>31.07457305186972</v>
      </c>
      <c r="AD173" s="68">
        <v>33.936612341205539</v>
      </c>
      <c r="AE173" s="68">
        <v>1928.818058228891</v>
      </c>
      <c r="AF173" s="68">
        <v>1221.6159029390979</v>
      </c>
      <c r="AG173" s="68">
        <v>5916.2847027707248</v>
      </c>
      <c r="AH173" s="68">
        <v>4878.9059371454641</v>
      </c>
      <c r="AI173" s="68">
        <v>1934.052805654899</v>
      </c>
      <c r="AJ173" s="68">
        <v>236.78243860654075</v>
      </c>
      <c r="AK173" s="68">
        <v>452.83443689599261</v>
      </c>
      <c r="AL173" s="68">
        <v>754.05353924756218</v>
      </c>
      <c r="AM173" s="68">
        <v>160.74326353435472</v>
      </c>
      <c r="AN173" s="68">
        <v>2403.2753186456753</v>
      </c>
      <c r="AO173" s="68">
        <v>315.1625274468318</v>
      </c>
      <c r="AP173" s="68">
        <v>640.41234158593147</v>
      </c>
      <c r="AQ173" s="68">
        <v>1138.3978968597203</v>
      </c>
      <c r="AR173" s="68">
        <v>56.30430453604238</v>
      </c>
      <c r="AS173" s="68">
        <v>1490.080179368862</v>
      </c>
      <c r="AT173" s="68">
        <v>387.40986909536582</v>
      </c>
      <c r="AU173" s="68">
        <v>246.41310955580255</v>
      </c>
      <c r="AV173" s="68">
        <v>0</v>
      </c>
      <c r="AW173" s="68">
        <v>1120.6407324223535</v>
      </c>
      <c r="AX173" s="68">
        <v>600.39632227025936</v>
      </c>
      <c r="AY173" s="68">
        <v>269.0373167585276</v>
      </c>
      <c r="AZ173" s="68">
        <v>0</v>
      </c>
      <c r="BA173" s="68">
        <v>64.273837138095956</v>
      </c>
      <c r="BB173" s="68">
        <v>4100.0110518111096</v>
      </c>
      <c r="BC173" s="68">
        <v>997.63313730682398</v>
      </c>
      <c r="BD173" s="68">
        <v>841.96187014448321</v>
      </c>
      <c r="BE173" s="68">
        <v>661.16604109146124</v>
      </c>
      <c r="BF173" s="68">
        <v>1623.1996358904182</v>
      </c>
      <c r="BG173" s="68">
        <v>0</v>
      </c>
      <c r="BH173" s="68">
        <v>3.4918872209282701</v>
      </c>
      <c r="BI173" s="68">
        <v>77006.130264785214</v>
      </c>
      <c r="BJ173" s="68">
        <v>0</v>
      </c>
      <c r="BK173" s="68">
        <v>369.85493599799617</v>
      </c>
      <c r="BL173" s="68">
        <v>0</v>
      </c>
      <c r="BM173" s="68">
        <v>0</v>
      </c>
      <c r="BN173" s="68">
        <v>223.09352899895501</v>
      </c>
      <c r="BO173" s="68">
        <v>125280.92354589739</v>
      </c>
    </row>
    <row r="174" spans="1:67">
      <c r="A174">
        <v>2001</v>
      </c>
      <c r="B174" s="62" t="s">
        <v>647</v>
      </c>
      <c r="C174" s="67" t="s">
        <v>712</v>
      </c>
      <c r="D174" s="62" t="s">
        <v>725</v>
      </c>
      <c r="E174" s="68">
        <v>0</v>
      </c>
      <c r="F174" s="68">
        <v>0</v>
      </c>
      <c r="G174" s="68">
        <v>0</v>
      </c>
      <c r="H174" s="68">
        <v>0</v>
      </c>
      <c r="I174" s="68">
        <v>8.0291504999600825E-3</v>
      </c>
      <c r="J174" s="68">
        <v>0</v>
      </c>
      <c r="K174" s="68">
        <v>0</v>
      </c>
      <c r="L174" s="68">
        <v>0</v>
      </c>
      <c r="M174" s="68">
        <v>0</v>
      </c>
      <c r="N174" s="68">
        <v>0</v>
      </c>
      <c r="O174" s="68">
        <v>0</v>
      </c>
      <c r="P174" s="68">
        <v>0</v>
      </c>
      <c r="Q174" s="68">
        <v>0</v>
      </c>
      <c r="R174" s="68">
        <v>0</v>
      </c>
      <c r="S174" s="68">
        <v>0</v>
      </c>
      <c r="T174" s="68">
        <v>0</v>
      </c>
      <c r="U174" s="68">
        <v>0</v>
      </c>
      <c r="V174" s="68">
        <v>0</v>
      </c>
      <c r="W174" s="68">
        <v>0</v>
      </c>
      <c r="X174" s="68">
        <v>0</v>
      </c>
      <c r="Y174" s="68">
        <v>0</v>
      </c>
      <c r="Z174" s="68">
        <v>0</v>
      </c>
      <c r="AA174" s="68">
        <v>0</v>
      </c>
      <c r="AB174" s="68">
        <v>0</v>
      </c>
      <c r="AC174" s="68">
        <v>0</v>
      </c>
      <c r="AD174" s="68">
        <v>0</v>
      </c>
      <c r="AE174" s="68">
        <v>2.9260076199803299E-4</v>
      </c>
      <c r="AF174" s="68">
        <v>1.6633105264659103</v>
      </c>
      <c r="AG174" s="68">
        <v>8.0554113613060743</v>
      </c>
      <c r="AH174" s="68">
        <v>6.642951834014923</v>
      </c>
      <c r="AI174" s="68">
        <v>0</v>
      </c>
      <c r="AJ174" s="68">
        <v>0</v>
      </c>
      <c r="AK174" s="68">
        <v>0</v>
      </c>
      <c r="AL174" s="68">
        <v>0</v>
      </c>
      <c r="AM174" s="68">
        <v>0</v>
      </c>
      <c r="AN174" s="68">
        <v>0</v>
      </c>
      <c r="AO174" s="68">
        <v>0</v>
      </c>
      <c r="AP174" s="68">
        <v>0</v>
      </c>
      <c r="AQ174" s="68">
        <v>0</v>
      </c>
      <c r="AR174" s="68">
        <v>0</v>
      </c>
      <c r="AS174" s="68">
        <v>0</v>
      </c>
      <c r="AT174" s="68">
        <v>0</v>
      </c>
      <c r="AU174" s="68">
        <v>0</v>
      </c>
      <c r="AV174" s="68">
        <v>0</v>
      </c>
      <c r="AW174" s="68">
        <v>1.5256559761922216E-3</v>
      </c>
      <c r="AX174" s="68">
        <v>0</v>
      </c>
      <c r="AY174" s="68">
        <v>0</v>
      </c>
      <c r="AZ174" s="68">
        <v>0</v>
      </c>
      <c r="BA174" s="68">
        <v>0</v>
      </c>
      <c r="BB174" s="68">
        <v>4.3866628379361026E-2</v>
      </c>
      <c r="BC174" s="68">
        <v>0</v>
      </c>
      <c r="BD174" s="68">
        <v>0</v>
      </c>
      <c r="BE174" s="68">
        <v>0</v>
      </c>
      <c r="BF174" s="68">
        <v>0</v>
      </c>
      <c r="BG174" s="68">
        <v>0</v>
      </c>
      <c r="BH174" s="68">
        <v>0</v>
      </c>
      <c r="BI174" s="68">
        <v>116.21135960341402</v>
      </c>
      <c r="BJ174" s="68">
        <v>0</v>
      </c>
      <c r="BK174" s="68">
        <v>35687.342143155191</v>
      </c>
      <c r="BL174" s="68">
        <v>0</v>
      </c>
      <c r="BM174" s="68">
        <v>0</v>
      </c>
      <c r="BN174" s="68">
        <v>5.9844220231752843E-5</v>
      </c>
      <c r="BO174" s="68">
        <v>35819.968950360228</v>
      </c>
    </row>
    <row r="175" spans="1:67">
      <c r="A175">
        <v>2001</v>
      </c>
      <c r="B175" s="62" t="s">
        <v>648</v>
      </c>
      <c r="C175" s="67" t="s">
        <v>713</v>
      </c>
      <c r="D175" s="62" t="s">
        <v>725</v>
      </c>
      <c r="E175" s="68">
        <v>5.4772750140270908E-2</v>
      </c>
      <c r="F175" s="68">
        <v>0</v>
      </c>
      <c r="G175" s="68">
        <v>3.3871997621006761E-4</v>
      </c>
      <c r="H175" s="68">
        <v>2.5377459755988634E-2</v>
      </c>
      <c r="I175" s="68">
        <v>0.21933927695867925</v>
      </c>
      <c r="J175" s="68">
        <v>0.19289290478891977</v>
      </c>
      <c r="K175" s="68">
        <v>9.8795791291940113E-4</v>
      </c>
      <c r="L175" s="68">
        <v>7.093073769013207E-2</v>
      </c>
      <c r="M175" s="68">
        <v>0.22212673107322684</v>
      </c>
      <c r="N175" s="68">
        <v>2.360256557873236E-2</v>
      </c>
      <c r="O175" s="68">
        <v>2.0157371762736055E-2</v>
      </c>
      <c r="P175" s="68">
        <v>2.5474238648674024E-2</v>
      </c>
      <c r="Q175" s="68">
        <v>0.2228058515487219</v>
      </c>
      <c r="R175" s="68">
        <v>0.35032535580861118</v>
      </c>
      <c r="S175" s="68">
        <v>0.18245024943093957</v>
      </c>
      <c r="T175" s="68">
        <v>0.65523558154217332</v>
      </c>
      <c r="U175" s="68">
        <v>0.8680879852361747</v>
      </c>
      <c r="V175" s="68">
        <v>0.28385081804309731</v>
      </c>
      <c r="W175" s="68">
        <v>0.4382234286676478</v>
      </c>
      <c r="X175" s="68">
        <v>1.6933491843765356</v>
      </c>
      <c r="Y175" s="68">
        <v>5.5113106404933838E-4</v>
      </c>
      <c r="Z175" s="68">
        <v>0.28371025628387392</v>
      </c>
      <c r="AA175" s="68">
        <v>8.1907505509667619E-3</v>
      </c>
      <c r="AB175" s="68">
        <v>6.0886186831473577</v>
      </c>
      <c r="AC175" s="68">
        <v>0</v>
      </c>
      <c r="AD175" s="68">
        <v>0</v>
      </c>
      <c r="AE175" s="68">
        <v>0.13811189340382901</v>
      </c>
      <c r="AF175" s="68">
        <v>0.38049684486392965</v>
      </c>
      <c r="AG175" s="68">
        <v>1.8427458723359631</v>
      </c>
      <c r="AH175" s="68">
        <v>1.5196333896811527</v>
      </c>
      <c r="AI175" s="68">
        <v>64.933819600611514</v>
      </c>
      <c r="AJ175" s="68">
        <v>0</v>
      </c>
      <c r="AK175" s="68">
        <v>0.29809296250745376</v>
      </c>
      <c r="AL175" s="68">
        <v>0</v>
      </c>
      <c r="AM175" s="68">
        <v>7.3245905220127361E-2</v>
      </c>
      <c r="AN175" s="68">
        <v>0</v>
      </c>
      <c r="AO175" s="68">
        <v>3.9089462760346196E-3</v>
      </c>
      <c r="AP175" s="68">
        <v>1.2848130137186355</v>
      </c>
      <c r="AQ175" s="68">
        <v>0</v>
      </c>
      <c r="AR175" s="68">
        <v>0.80363495957099662</v>
      </c>
      <c r="AS175" s="68">
        <v>15.454425703122602</v>
      </c>
      <c r="AT175" s="68">
        <v>4.2129120447258073</v>
      </c>
      <c r="AU175" s="68">
        <v>5.3688000725633724</v>
      </c>
      <c r="AV175" s="68">
        <v>0</v>
      </c>
      <c r="AW175" s="68">
        <v>1.3769984772069746E-3</v>
      </c>
      <c r="AX175" s="68">
        <v>0</v>
      </c>
      <c r="AY175" s="68">
        <v>15.108092768500171</v>
      </c>
      <c r="AZ175" s="68">
        <v>0</v>
      </c>
      <c r="BA175" s="68">
        <v>2.1542610323999432E-2</v>
      </c>
      <c r="BB175" s="68">
        <v>1.8166300728044023</v>
      </c>
      <c r="BC175" s="68">
        <v>2.3921333420213804</v>
      </c>
      <c r="BD175" s="68">
        <v>12.215550718564616</v>
      </c>
      <c r="BE175" s="68">
        <v>0</v>
      </c>
      <c r="BF175" s="68">
        <v>5.3909969226978181</v>
      </c>
      <c r="BG175" s="68">
        <v>0</v>
      </c>
      <c r="BH175" s="68">
        <v>2.2327666336079605E-2</v>
      </c>
      <c r="BI175" s="68">
        <v>7757.7479534383619</v>
      </c>
      <c r="BJ175" s="68">
        <v>0</v>
      </c>
      <c r="BK175" s="68">
        <v>22597.050144049372</v>
      </c>
      <c r="BL175" s="68">
        <v>0</v>
      </c>
      <c r="BM175" s="68">
        <v>0</v>
      </c>
      <c r="BN175" s="68">
        <v>5.2265716658439487E-4</v>
      </c>
      <c r="BO175" s="68">
        <v>30500.013312443214</v>
      </c>
    </row>
    <row r="176" spans="1:67">
      <c r="A176">
        <v>2001</v>
      </c>
      <c r="B176" s="62" t="s">
        <v>649</v>
      </c>
      <c r="C176" s="67" t="s">
        <v>714</v>
      </c>
      <c r="D176" s="62" t="s">
        <v>725</v>
      </c>
      <c r="E176" s="68">
        <v>0</v>
      </c>
      <c r="F176" s="68">
        <v>0</v>
      </c>
      <c r="G176" s="68">
        <v>0</v>
      </c>
      <c r="H176" s="68">
        <v>0</v>
      </c>
      <c r="I176" s="68">
        <v>0</v>
      </c>
      <c r="J176" s="68">
        <v>0</v>
      </c>
      <c r="K176" s="68">
        <v>0</v>
      </c>
      <c r="L176" s="68">
        <v>0</v>
      </c>
      <c r="M176" s="68">
        <v>0</v>
      </c>
      <c r="N176" s="68">
        <v>0</v>
      </c>
      <c r="O176" s="68">
        <v>0</v>
      </c>
      <c r="P176" s="68">
        <v>0</v>
      </c>
      <c r="Q176" s="68">
        <v>0</v>
      </c>
      <c r="R176" s="68">
        <v>0</v>
      </c>
      <c r="S176" s="68">
        <v>0</v>
      </c>
      <c r="T176" s="68">
        <v>0</v>
      </c>
      <c r="U176" s="68">
        <v>0</v>
      </c>
      <c r="V176" s="68">
        <v>0</v>
      </c>
      <c r="W176" s="68">
        <v>0</v>
      </c>
      <c r="X176" s="68">
        <v>0</v>
      </c>
      <c r="Y176" s="68">
        <v>0</v>
      </c>
      <c r="Z176" s="68">
        <v>0</v>
      </c>
      <c r="AA176" s="68">
        <v>0</v>
      </c>
      <c r="AB176" s="68">
        <v>0</v>
      </c>
      <c r="AC176" s="68">
        <v>0</v>
      </c>
      <c r="AD176" s="68">
        <v>0</v>
      </c>
      <c r="AE176" s="68">
        <v>0</v>
      </c>
      <c r="AF176" s="68">
        <v>0</v>
      </c>
      <c r="AG176" s="68">
        <v>0</v>
      </c>
      <c r="AH176" s="68">
        <v>0</v>
      </c>
      <c r="AI176" s="68">
        <v>0</v>
      </c>
      <c r="AJ176" s="68">
        <v>0</v>
      </c>
      <c r="AK176" s="68">
        <v>0</v>
      </c>
      <c r="AL176" s="68">
        <v>0</v>
      </c>
      <c r="AM176" s="68">
        <v>0</v>
      </c>
      <c r="AN176" s="68">
        <v>0</v>
      </c>
      <c r="AO176" s="68">
        <v>0</v>
      </c>
      <c r="AP176" s="68">
        <v>0</v>
      </c>
      <c r="AQ176" s="68">
        <v>0</v>
      </c>
      <c r="AR176" s="68">
        <v>0</v>
      </c>
      <c r="AS176" s="68">
        <v>0</v>
      </c>
      <c r="AT176" s="68">
        <v>0</v>
      </c>
      <c r="AU176" s="68">
        <v>0</v>
      </c>
      <c r="AV176" s="68">
        <v>0</v>
      </c>
      <c r="AW176" s="68">
        <v>0</v>
      </c>
      <c r="AX176" s="68">
        <v>0</v>
      </c>
      <c r="AY176" s="68">
        <v>0</v>
      </c>
      <c r="AZ176" s="68">
        <v>0</v>
      </c>
      <c r="BA176" s="68">
        <v>0</v>
      </c>
      <c r="BB176" s="68">
        <v>0</v>
      </c>
      <c r="BC176" s="68">
        <v>0</v>
      </c>
      <c r="BD176" s="68">
        <v>0</v>
      </c>
      <c r="BE176" s="68">
        <v>0</v>
      </c>
      <c r="BF176" s="68">
        <v>0</v>
      </c>
      <c r="BG176" s="68">
        <v>0</v>
      </c>
      <c r="BH176" s="68">
        <v>0</v>
      </c>
      <c r="BI176" s="68">
        <v>7416.6710836492093</v>
      </c>
      <c r="BJ176" s="68">
        <v>0</v>
      </c>
      <c r="BK176" s="68">
        <v>12928.061644132697</v>
      </c>
      <c r="BL176" s="68">
        <v>0</v>
      </c>
      <c r="BM176" s="68">
        <v>0</v>
      </c>
      <c r="BN176" s="68">
        <v>-3.0161067115841433E-5</v>
      </c>
      <c r="BO176" s="68">
        <v>20344.732697620839</v>
      </c>
    </row>
    <row r="177" spans="1:67">
      <c r="A177">
        <v>2001</v>
      </c>
      <c r="B177" s="62" t="s">
        <v>650</v>
      </c>
      <c r="C177" s="67" t="s">
        <v>715</v>
      </c>
      <c r="D177" s="62" t="s">
        <v>725</v>
      </c>
      <c r="E177" s="68">
        <v>5.1115106251261881</v>
      </c>
      <c r="F177" s="68">
        <v>2.4857576152698293</v>
      </c>
      <c r="G177" s="68">
        <v>1.6948202775502839</v>
      </c>
      <c r="H177" s="68">
        <v>21.274433612071316</v>
      </c>
      <c r="I177" s="68">
        <v>23.652934880703988</v>
      </c>
      <c r="J177" s="68">
        <v>6.8168417775964523</v>
      </c>
      <c r="K177" s="68">
        <v>0.88665603863075448</v>
      </c>
      <c r="L177" s="68">
        <v>11.295183839849463</v>
      </c>
      <c r="M177" s="68">
        <v>0.94699196656092333</v>
      </c>
      <c r="N177" s="68">
        <v>0.36150345346645585</v>
      </c>
      <c r="O177" s="68">
        <v>7.8595702630351045</v>
      </c>
      <c r="P177" s="68">
        <v>3.5458978502121847</v>
      </c>
      <c r="Q177" s="68">
        <v>9.5744265157601145</v>
      </c>
      <c r="R177" s="68">
        <v>11.493049391386439</v>
      </c>
      <c r="S177" s="68">
        <v>5.4859620310897519</v>
      </c>
      <c r="T177" s="68">
        <v>5.9709183540803448</v>
      </c>
      <c r="U177" s="68">
        <v>1.1551351951342743</v>
      </c>
      <c r="V177" s="68">
        <v>3.3710793985213066</v>
      </c>
      <c r="W177" s="68">
        <v>1.6349256882642329</v>
      </c>
      <c r="X177" s="68">
        <v>20.656867154182983</v>
      </c>
      <c r="Y177" s="68">
        <v>1.0007335977777203</v>
      </c>
      <c r="Z177" s="68">
        <v>4.1113335366495853</v>
      </c>
      <c r="AA177" s="68">
        <v>32.966420475554806</v>
      </c>
      <c r="AB177" s="68">
        <v>0.73605192439839939</v>
      </c>
      <c r="AC177" s="68">
        <v>0</v>
      </c>
      <c r="AD177" s="68">
        <v>0.31308897638753808</v>
      </c>
      <c r="AE177" s="68">
        <v>30.374605082450703</v>
      </c>
      <c r="AF177" s="68">
        <v>10.748742259177314</v>
      </c>
      <c r="AG177" s="68">
        <v>52.056148949107403</v>
      </c>
      <c r="AH177" s="68">
        <v>42.928470642020606</v>
      </c>
      <c r="AI177" s="68">
        <v>35.477819322087065</v>
      </c>
      <c r="AJ177" s="68">
        <v>5.3554407325054395E-3</v>
      </c>
      <c r="AK177" s="68">
        <v>14.248262419395481</v>
      </c>
      <c r="AL177" s="68">
        <v>18.929733367348259</v>
      </c>
      <c r="AM177" s="68">
        <v>1.8110591060853154</v>
      </c>
      <c r="AN177" s="68">
        <v>267.45296587379244</v>
      </c>
      <c r="AO177" s="68">
        <v>1.6566179683375453</v>
      </c>
      <c r="AP177" s="68">
        <v>53.000976450564238</v>
      </c>
      <c r="AQ177" s="68">
        <v>5.6747757846427556</v>
      </c>
      <c r="AR177" s="68">
        <v>0.61694807115092143</v>
      </c>
      <c r="AS177" s="68">
        <v>188.14424107954582</v>
      </c>
      <c r="AT177" s="68">
        <v>30.783270434236886</v>
      </c>
      <c r="AU177" s="68">
        <v>16.065244142627229</v>
      </c>
      <c r="AV177" s="68">
        <v>0</v>
      </c>
      <c r="AW177" s="68">
        <v>55.863794262216693</v>
      </c>
      <c r="AX177" s="68">
        <v>26.500353846705178</v>
      </c>
      <c r="AY177" s="68">
        <v>14.885029958571261</v>
      </c>
      <c r="AZ177" s="68">
        <v>0</v>
      </c>
      <c r="BA177" s="68">
        <v>0.56492585325742906</v>
      </c>
      <c r="BB177" s="68">
        <v>64.853433269139003</v>
      </c>
      <c r="BC177" s="68">
        <v>123.49541037424422</v>
      </c>
      <c r="BD177" s="68">
        <v>58.388549827176014</v>
      </c>
      <c r="BE177" s="68">
        <v>62.177345958299618</v>
      </c>
      <c r="BF177" s="68">
        <v>194.69751353016278</v>
      </c>
      <c r="BG177" s="68">
        <v>0</v>
      </c>
      <c r="BH177" s="68">
        <v>2.5980430208996883</v>
      </c>
      <c r="BI177" s="68">
        <v>15795.445716904029</v>
      </c>
      <c r="BJ177" s="68">
        <v>0</v>
      </c>
      <c r="BK177" s="68">
        <v>342.26913282786325</v>
      </c>
      <c r="BL177" s="68">
        <v>0</v>
      </c>
      <c r="BM177" s="68">
        <v>0</v>
      </c>
      <c r="BN177" s="68">
        <v>100.28355736665644</v>
      </c>
      <c r="BO177" s="68">
        <v>17796.400137831792</v>
      </c>
    </row>
    <row r="178" spans="1:67">
      <c r="A178">
        <v>2001</v>
      </c>
      <c r="B178" s="62" t="s">
        <v>651</v>
      </c>
      <c r="C178" s="67" t="s">
        <v>716</v>
      </c>
      <c r="D178" s="62" t="s">
        <v>725</v>
      </c>
      <c r="E178" s="68">
        <v>0</v>
      </c>
      <c r="F178" s="68">
        <v>0</v>
      </c>
      <c r="G178" s="68">
        <v>0</v>
      </c>
      <c r="H178" s="68">
        <v>0</v>
      </c>
      <c r="I178" s="68">
        <v>0</v>
      </c>
      <c r="J178" s="68">
        <v>0</v>
      </c>
      <c r="K178" s="68">
        <v>0</v>
      </c>
      <c r="L178" s="68">
        <v>0</v>
      </c>
      <c r="M178" s="68">
        <v>0</v>
      </c>
      <c r="N178" s="68">
        <v>0</v>
      </c>
      <c r="O178" s="68">
        <v>0</v>
      </c>
      <c r="P178" s="68">
        <v>0</v>
      </c>
      <c r="Q178" s="68">
        <v>0</v>
      </c>
      <c r="R178" s="68">
        <v>0</v>
      </c>
      <c r="S178" s="68">
        <v>0</v>
      </c>
      <c r="T178" s="68">
        <v>0</v>
      </c>
      <c r="U178" s="68">
        <v>0</v>
      </c>
      <c r="V178" s="68">
        <v>0</v>
      </c>
      <c r="W178" s="68">
        <v>0</v>
      </c>
      <c r="X178" s="68">
        <v>0</v>
      </c>
      <c r="Y178" s="68">
        <v>0</v>
      </c>
      <c r="Z178" s="68">
        <v>0</v>
      </c>
      <c r="AA178" s="68">
        <v>0</v>
      </c>
      <c r="AB178" s="68">
        <v>0</v>
      </c>
      <c r="AC178" s="68">
        <v>0</v>
      </c>
      <c r="AD178" s="68">
        <v>0</v>
      </c>
      <c r="AE178" s="68">
        <v>0</v>
      </c>
      <c r="AF178" s="68">
        <v>0</v>
      </c>
      <c r="AG178" s="68">
        <v>0</v>
      </c>
      <c r="AH178" s="68">
        <v>0</v>
      </c>
      <c r="AI178" s="68">
        <v>0</v>
      </c>
      <c r="AJ178" s="68">
        <v>0</v>
      </c>
      <c r="AK178" s="68">
        <v>0</v>
      </c>
      <c r="AL178" s="68">
        <v>0</v>
      </c>
      <c r="AM178" s="68">
        <v>0</v>
      </c>
      <c r="AN178" s="68">
        <v>0</v>
      </c>
      <c r="AO178" s="68">
        <v>0</v>
      </c>
      <c r="AP178" s="68">
        <v>0</v>
      </c>
      <c r="AQ178" s="68">
        <v>0</v>
      </c>
      <c r="AR178" s="68">
        <v>0</v>
      </c>
      <c r="AS178" s="68">
        <v>0</v>
      </c>
      <c r="AT178" s="68">
        <v>0</v>
      </c>
      <c r="AU178" s="68">
        <v>0</v>
      </c>
      <c r="AV178" s="68">
        <v>0</v>
      </c>
      <c r="AW178" s="68">
        <v>0</v>
      </c>
      <c r="AX178" s="68">
        <v>0</v>
      </c>
      <c r="AY178" s="68">
        <v>0</v>
      </c>
      <c r="AZ178" s="68">
        <v>0</v>
      </c>
      <c r="BA178" s="68">
        <v>0</v>
      </c>
      <c r="BB178" s="68">
        <v>0</v>
      </c>
      <c r="BC178" s="68">
        <v>0</v>
      </c>
      <c r="BD178" s="68">
        <v>0</v>
      </c>
      <c r="BE178" s="68">
        <v>0</v>
      </c>
      <c r="BF178" s="68">
        <v>0</v>
      </c>
      <c r="BG178" s="68">
        <v>0</v>
      </c>
      <c r="BH178" s="68">
        <v>0</v>
      </c>
      <c r="BI178" s="68">
        <v>3306.7993959867208</v>
      </c>
      <c r="BJ178" s="68">
        <v>0</v>
      </c>
      <c r="BK178" s="68">
        <v>0</v>
      </c>
      <c r="BL178" s="68">
        <v>0</v>
      </c>
      <c r="BM178" s="68">
        <v>0</v>
      </c>
      <c r="BN178" s="68">
        <v>8.1995945947710425E-5</v>
      </c>
      <c r="BO178" s="68">
        <v>3306.7994779826668</v>
      </c>
    </row>
    <row r="179" spans="1:67">
      <c r="A179">
        <v>2001</v>
      </c>
      <c r="B179" s="62" t="s">
        <v>652</v>
      </c>
      <c r="C179" s="67" t="s">
        <v>717</v>
      </c>
      <c r="D179" s="62" t="s">
        <v>725</v>
      </c>
      <c r="E179" s="68">
        <v>0</v>
      </c>
      <c r="F179" s="68">
        <v>0</v>
      </c>
      <c r="G179" s="68">
        <v>0</v>
      </c>
      <c r="H179" s="68">
        <v>0</v>
      </c>
      <c r="I179" s="68">
        <v>0</v>
      </c>
      <c r="J179" s="68">
        <v>0</v>
      </c>
      <c r="K179" s="68">
        <v>0</v>
      </c>
      <c r="L179" s="68">
        <v>0</v>
      </c>
      <c r="M179" s="68">
        <v>0</v>
      </c>
      <c r="N179" s="68">
        <v>0</v>
      </c>
      <c r="O179" s="68">
        <v>0</v>
      </c>
      <c r="P179" s="68">
        <v>0</v>
      </c>
      <c r="Q179" s="68">
        <v>0</v>
      </c>
      <c r="R179" s="68">
        <v>0</v>
      </c>
      <c r="S179" s="68">
        <v>0</v>
      </c>
      <c r="T179" s="68">
        <v>0</v>
      </c>
      <c r="U179" s="68">
        <v>0</v>
      </c>
      <c r="V179" s="68">
        <v>0</v>
      </c>
      <c r="W179" s="68">
        <v>0</v>
      </c>
      <c r="X179" s="68">
        <v>0</v>
      </c>
      <c r="Y179" s="68">
        <v>0</v>
      </c>
      <c r="Z179" s="68">
        <v>0</v>
      </c>
      <c r="AA179" s="68">
        <v>0</v>
      </c>
      <c r="AB179" s="68">
        <v>0</v>
      </c>
      <c r="AC179" s="68">
        <v>0</v>
      </c>
      <c r="AD179" s="68">
        <v>0</v>
      </c>
      <c r="AE179" s="68">
        <v>0</v>
      </c>
      <c r="AF179" s="68">
        <v>0</v>
      </c>
      <c r="AG179" s="68">
        <v>0</v>
      </c>
      <c r="AH179" s="68">
        <v>0</v>
      </c>
      <c r="AI179" s="68">
        <v>0</v>
      </c>
      <c r="AJ179" s="68">
        <v>0</v>
      </c>
      <c r="AK179" s="68">
        <v>0</v>
      </c>
      <c r="AL179" s="68">
        <v>0</v>
      </c>
      <c r="AM179" s="68">
        <v>0</v>
      </c>
      <c r="AN179" s="68">
        <v>0</v>
      </c>
      <c r="AO179" s="68">
        <v>0</v>
      </c>
      <c r="AP179" s="68">
        <v>0</v>
      </c>
      <c r="AQ179" s="68">
        <v>0</v>
      </c>
      <c r="AR179" s="68">
        <v>0</v>
      </c>
      <c r="AS179" s="68">
        <v>0</v>
      </c>
      <c r="AT179" s="68">
        <v>0</v>
      </c>
      <c r="AU179" s="68">
        <v>0</v>
      </c>
      <c r="AV179" s="68">
        <v>0</v>
      </c>
      <c r="AW179" s="68">
        <v>0</v>
      </c>
      <c r="AX179" s="68">
        <v>0</v>
      </c>
      <c r="AY179" s="68">
        <v>0</v>
      </c>
      <c r="AZ179" s="68">
        <v>0</v>
      </c>
      <c r="BA179" s="68">
        <v>0</v>
      </c>
      <c r="BB179" s="68">
        <v>0</v>
      </c>
      <c r="BC179" s="68">
        <v>0</v>
      </c>
      <c r="BD179" s="68">
        <v>0</v>
      </c>
      <c r="BE179" s="68">
        <v>0</v>
      </c>
      <c r="BF179" s="68">
        <v>0</v>
      </c>
      <c r="BG179" s="68">
        <v>0</v>
      </c>
      <c r="BH179" s="68">
        <v>0</v>
      </c>
      <c r="BI179" s="68">
        <v>1.7622573021346699</v>
      </c>
      <c r="BJ179" s="68">
        <v>0</v>
      </c>
      <c r="BK179" s="68">
        <v>59.775539611897024</v>
      </c>
      <c r="BL179" s="68">
        <v>0</v>
      </c>
      <c r="BM179" s="68">
        <v>0</v>
      </c>
      <c r="BN179" s="68">
        <v>1.6783768259642784E-6</v>
      </c>
      <c r="BO179" s="68">
        <v>61.537798592408521</v>
      </c>
    </row>
    <row r="180" spans="1:67">
      <c r="A180">
        <v>2001</v>
      </c>
      <c r="B180" s="62" t="s">
        <v>597</v>
      </c>
      <c r="C180" s="67" t="s">
        <v>664</v>
      </c>
      <c r="D180" s="62" t="s">
        <v>726</v>
      </c>
      <c r="E180" s="68">
        <v>510.3127205441516</v>
      </c>
      <c r="F180" s="68">
        <v>0.91116318432102905</v>
      </c>
      <c r="G180" s="68">
        <v>0.82839934287840455</v>
      </c>
      <c r="H180" s="68">
        <v>0.36546057977765373</v>
      </c>
      <c r="I180" s="68">
        <v>2823.4232253406212</v>
      </c>
      <c r="J180" s="68">
        <v>104.63050417527406</v>
      </c>
      <c r="K180" s="68">
        <v>6.4354820196359404</v>
      </c>
      <c r="L180" s="68">
        <v>0.17086370355802474</v>
      </c>
      <c r="M180" s="68">
        <v>6.5676505050055567E-2</v>
      </c>
      <c r="N180" s="68">
        <v>6.2578267581933342E-2</v>
      </c>
      <c r="O180" s="68">
        <v>13.91481907741383</v>
      </c>
      <c r="P180" s="68">
        <v>4.1755886334984691</v>
      </c>
      <c r="Q180" s="68">
        <v>3.3861821364678781</v>
      </c>
      <c r="R180" s="68">
        <v>0.20675646966262881</v>
      </c>
      <c r="S180" s="68">
        <v>0.10208148788494288</v>
      </c>
      <c r="T180" s="68">
        <v>0.28486723682297532</v>
      </c>
      <c r="U180" s="68">
        <v>0.48026325893378441</v>
      </c>
      <c r="V180" s="68">
        <v>1.1028427838101762</v>
      </c>
      <c r="W180" s="68">
        <v>0.32001209252210838</v>
      </c>
      <c r="X180" s="68">
        <v>1.1184678542769941</v>
      </c>
      <c r="Y180" s="68">
        <v>0.23669549642816176</v>
      </c>
      <c r="Z180" s="68">
        <v>4.6645142152757657</v>
      </c>
      <c r="AA180" s="68">
        <v>7.6799867757751791E-3</v>
      </c>
      <c r="AB180" s="68">
        <v>3.633545794516174</v>
      </c>
      <c r="AC180" s="68">
        <v>2.7747602365428711E-2</v>
      </c>
      <c r="AD180" s="68">
        <v>1.7261477847465814E-3</v>
      </c>
      <c r="AE180" s="68">
        <v>5.4998778577701763</v>
      </c>
      <c r="AF180" s="68">
        <v>0.15618337168229529</v>
      </c>
      <c r="AG180" s="68">
        <v>0.75639589148160369</v>
      </c>
      <c r="AH180" s="68">
        <v>0.62376719604253306</v>
      </c>
      <c r="AI180" s="68">
        <v>0.250266596547845</v>
      </c>
      <c r="AJ180" s="68">
        <v>7.0148006894590617E-3</v>
      </c>
      <c r="AK180" s="68">
        <v>3.1892285493344108E-2</v>
      </c>
      <c r="AL180" s="68">
        <v>4.5156517551009287E-2</v>
      </c>
      <c r="AM180" s="68">
        <v>8.3409893712804821E-3</v>
      </c>
      <c r="AN180" s="68">
        <v>2.049767588233764</v>
      </c>
      <c r="AO180" s="68">
        <v>4.353929084217386E-2</v>
      </c>
      <c r="AP180" s="68">
        <v>3.8917389555609222E-2</v>
      </c>
      <c r="AQ180" s="68">
        <v>0.10446136707853886</v>
      </c>
      <c r="AR180" s="68">
        <v>2.3073090254743587E-3</v>
      </c>
      <c r="AS180" s="68">
        <v>0.23445550502529147</v>
      </c>
      <c r="AT180" s="68">
        <v>9.5406491276234639E-3</v>
      </c>
      <c r="AU180" s="68">
        <v>1.8874930054333074E-2</v>
      </c>
      <c r="AV180" s="68">
        <v>0</v>
      </c>
      <c r="AW180" s="68">
        <v>9.0640332239325161E-2</v>
      </c>
      <c r="AX180" s="68">
        <v>1.7727187845707808E-2</v>
      </c>
      <c r="AY180" s="68">
        <v>3.5985016495384624E-2</v>
      </c>
      <c r="AZ180" s="68">
        <v>0</v>
      </c>
      <c r="BA180" s="68">
        <v>7.4888975282244967E-3</v>
      </c>
      <c r="BB180" s="68">
        <v>0.52080483727960625</v>
      </c>
      <c r="BC180" s="68">
        <v>0.29710631099339396</v>
      </c>
      <c r="BD180" s="68">
        <v>7.5444440157791448E-2</v>
      </c>
      <c r="BE180" s="68">
        <v>0.36787925685810896</v>
      </c>
      <c r="BF180" s="68">
        <v>0.18318997274933083</v>
      </c>
      <c r="BG180" s="68">
        <v>0</v>
      </c>
      <c r="BH180" s="68">
        <v>3.9489188685352104E-4</v>
      </c>
      <c r="BI180" s="68">
        <v>707.59142903631198</v>
      </c>
      <c r="BJ180" s="68">
        <v>0</v>
      </c>
      <c r="BK180" s="68">
        <v>0.96219535584691063</v>
      </c>
      <c r="BL180" s="68">
        <v>29.566999930280165</v>
      </c>
      <c r="BM180" s="68">
        <v>11.137707345105289</v>
      </c>
      <c r="BN180" s="68">
        <v>0</v>
      </c>
      <c r="BO180" s="68">
        <v>0</v>
      </c>
    </row>
    <row r="181" spans="1:67">
      <c r="A181">
        <v>2001</v>
      </c>
      <c r="B181" s="62" t="s">
        <v>598</v>
      </c>
      <c r="C181" s="67" t="s">
        <v>665</v>
      </c>
      <c r="D181" s="62" t="s">
        <v>726</v>
      </c>
      <c r="E181" s="68">
        <v>1.504701435941284</v>
      </c>
      <c r="F181" s="68">
        <v>5.7507552169570815</v>
      </c>
      <c r="G181" s="68">
        <v>2.8702806464000765E-3</v>
      </c>
      <c r="H181" s="68">
        <v>0.19375429650106346</v>
      </c>
      <c r="I181" s="68">
        <v>9.928424980972391</v>
      </c>
      <c r="J181" s="68">
        <v>2.1576288064810445</v>
      </c>
      <c r="K181" s="68">
        <v>56.678266888064769</v>
      </c>
      <c r="L181" s="68">
        <v>0.16431664405556382</v>
      </c>
      <c r="M181" s="68">
        <v>5.330533481313759E-3</v>
      </c>
      <c r="N181" s="68">
        <v>3.3814754889693863E-2</v>
      </c>
      <c r="O181" s="68">
        <v>0.610214954225898</v>
      </c>
      <c r="P181" s="68">
        <v>1.7465129849119752</v>
      </c>
      <c r="Q181" s="68">
        <v>11.635120234916524</v>
      </c>
      <c r="R181" s="68">
        <v>0.10214332725833687</v>
      </c>
      <c r="S181" s="68">
        <v>0.23745925605423118</v>
      </c>
      <c r="T181" s="68">
        <v>0.2510144504664783</v>
      </c>
      <c r="U181" s="68">
        <v>0.24947341311507432</v>
      </c>
      <c r="V181" s="68">
        <v>0.17165572617511948</v>
      </c>
      <c r="W181" s="68">
        <v>0.10262090082934071</v>
      </c>
      <c r="X181" s="68">
        <v>0.40419304772473907</v>
      </c>
      <c r="Y181" s="68">
        <v>4.0982957560417629E-2</v>
      </c>
      <c r="Z181" s="68">
        <v>1.392053075718966</v>
      </c>
      <c r="AA181" s="68">
        <v>7.1979299258437884E-3</v>
      </c>
      <c r="AB181" s="68">
        <v>6.0854936168587226E-2</v>
      </c>
      <c r="AC181" s="68">
        <v>4.611617175106875E-4</v>
      </c>
      <c r="AD181" s="68">
        <v>1.1544628721533857E-4</v>
      </c>
      <c r="AE181" s="68">
        <v>1.9514907287740744</v>
      </c>
      <c r="AF181" s="68">
        <v>8.6640033369590252E-2</v>
      </c>
      <c r="AG181" s="68">
        <v>0.4195977034722671</v>
      </c>
      <c r="AH181" s="68">
        <v>0.34602417203031471</v>
      </c>
      <c r="AI181" s="68">
        <v>1.5091585941826269E-2</v>
      </c>
      <c r="AJ181" s="68">
        <v>9.2004447216721122E-4</v>
      </c>
      <c r="AK181" s="68">
        <v>2.8468315786296713E-3</v>
      </c>
      <c r="AL181" s="68">
        <v>3.0080438014657412E-3</v>
      </c>
      <c r="AM181" s="68">
        <v>7.2871133368315787E-4</v>
      </c>
      <c r="AN181" s="68">
        <v>1.5492174571361501E-2</v>
      </c>
      <c r="AO181" s="68">
        <v>4.2931684184539243E-3</v>
      </c>
      <c r="AP181" s="68">
        <v>4.0538337419100045E-3</v>
      </c>
      <c r="AQ181" s="68">
        <v>6.5834007088353241E-2</v>
      </c>
      <c r="AR181" s="68">
        <v>2.257413664957382E-4</v>
      </c>
      <c r="AS181" s="68">
        <v>2.0875167101506761E-2</v>
      </c>
      <c r="AT181" s="68">
        <v>6.7104746686024504E-4</v>
      </c>
      <c r="AU181" s="68">
        <v>1.4406498711660317E-3</v>
      </c>
      <c r="AV181" s="68">
        <v>0</v>
      </c>
      <c r="AW181" s="68">
        <v>1.1382675693427526E-2</v>
      </c>
      <c r="AX181" s="68">
        <v>1.1618188589415409E-3</v>
      </c>
      <c r="AY181" s="68">
        <v>3.854998675232142E-3</v>
      </c>
      <c r="AZ181" s="68">
        <v>0</v>
      </c>
      <c r="BA181" s="68">
        <v>1.5971855884199173E-3</v>
      </c>
      <c r="BB181" s="68">
        <v>4.7792847950537815E-2</v>
      </c>
      <c r="BC181" s="68">
        <v>1.5070887297382422E-2</v>
      </c>
      <c r="BD181" s="68">
        <v>7.5930780826860486E-3</v>
      </c>
      <c r="BE181" s="68">
        <v>9.9718957719280143E-3</v>
      </c>
      <c r="BF181" s="68">
        <v>2.1462827548055424E-2</v>
      </c>
      <c r="BG181" s="68">
        <v>0</v>
      </c>
      <c r="BH181" s="68">
        <v>7.7328296373802943E-5</v>
      </c>
      <c r="BI181" s="68">
        <v>61.801223621137304</v>
      </c>
      <c r="BJ181" s="68">
        <v>0</v>
      </c>
      <c r="BK181" s="68">
        <v>8.7781008642478869E-2</v>
      </c>
      <c r="BL181" s="68">
        <v>0.18808372358950318</v>
      </c>
      <c r="BM181" s="68">
        <v>5.8658539642129102E-2</v>
      </c>
      <c r="BN181" s="68">
        <v>0</v>
      </c>
      <c r="BO181" s="68">
        <v>0</v>
      </c>
    </row>
    <row r="182" spans="1:67">
      <c r="A182">
        <v>2001</v>
      </c>
      <c r="B182" s="62" t="s">
        <v>599</v>
      </c>
      <c r="C182" s="67" t="s">
        <v>666</v>
      </c>
      <c r="D182" s="62" t="s">
        <v>726</v>
      </c>
      <c r="E182" s="68">
        <v>0.57474829172499009</v>
      </c>
      <c r="F182" s="68">
        <v>2.1728998974629581E-2</v>
      </c>
      <c r="G182" s="68">
        <v>0.11768708766354798</v>
      </c>
      <c r="H182" s="68">
        <v>4.5376279753619568E-3</v>
      </c>
      <c r="I182" s="68">
        <v>2.7597778442016709</v>
      </c>
      <c r="J182" s="68">
        <v>0.16142127456391531</v>
      </c>
      <c r="K182" s="68">
        <v>0.20838738762963818</v>
      </c>
      <c r="L182" s="68">
        <v>1.2724265952917656E-2</v>
      </c>
      <c r="M182" s="68">
        <v>7.4262582990238749E-4</v>
      </c>
      <c r="N182" s="68">
        <v>4.6430880048498128E-4</v>
      </c>
      <c r="O182" s="68">
        <v>5.6761140016639941E-2</v>
      </c>
      <c r="P182" s="68">
        <v>4.7628629310448173E-2</v>
      </c>
      <c r="Q182" s="68">
        <v>4.5804089089791673E-2</v>
      </c>
      <c r="R182" s="68">
        <v>6.9339625325114083E-3</v>
      </c>
      <c r="S182" s="68">
        <v>3.6355276949596744E-3</v>
      </c>
      <c r="T182" s="68">
        <v>1.4668307725105995E-3</v>
      </c>
      <c r="U182" s="68">
        <v>1.6340064931635392E-2</v>
      </c>
      <c r="V182" s="68">
        <v>3.0765935155553218E-3</v>
      </c>
      <c r="W182" s="68">
        <v>1.3697397742265774E-3</v>
      </c>
      <c r="X182" s="68">
        <v>7.1018623928052272E-3</v>
      </c>
      <c r="Y182" s="68">
        <v>3.6798197696388081E-4</v>
      </c>
      <c r="Z182" s="68">
        <v>6.4203998041789875E-3</v>
      </c>
      <c r="AA182" s="68">
        <v>1.8574002873853444E-4</v>
      </c>
      <c r="AB182" s="68">
        <v>1.1680400508230014E-3</v>
      </c>
      <c r="AC182" s="68">
        <v>1.8405212404515986E-4</v>
      </c>
      <c r="AD182" s="68">
        <v>2.1369230192191736E-5</v>
      </c>
      <c r="AE182" s="68">
        <v>4.6506110448095604E-3</v>
      </c>
      <c r="AF182" s="68">
        <v>1.9168219552233433E-2</v>
      </c>
      <c r="AG182" s="68">
        <v>9.2831659679920797E-2</v>
      </c>
      <c r="AH182" s="68">
        <v>7.6554278854754437E-2</v>
      </c>
      <c r="AI182" s="68">
        <v>4.9959622337896739E-3</v>
      </c>
      <c r="AJ182" s="68">
        <v>1.8162733720073553E-4</v>
      </c>
      <c r="AK182" s="68">
        <v>1.7429262702796117E-3</v>
      </c>
      <c r="AL182" s="68">
        <v>2.8964500031985752E-3</v>
      </c>
      <c r="AM182" s="68">
        <v>2.2976015022679007E-4</v>
      </c>
      <c r="AN182" s="68">
        <v>0.39741056712458461</v>
      </c>
      <c r="AO182" s="68">
        <v>1.5351338524464799E-3</v>
      </c>
      <c r="AP182" s="68">
        <v>1.1022470584477776E-3</v>
      </c>
      <c r="AQ182" s="68">
        <v>3.537916693936609E-3</v>
      </c>
      <c r="AR182" s="68">
        <v>7.8429308996491281E-5</v>
      </c>
      <c r="AS182" s="68">
        <v>1.5716392090206404E-2</v>
      </c>
      <c r="AT182" s="68">
        <v>2.1316021489978793E-4</v>
      </c>
      <c r="AU182" s="68">
        <v>1.1166965367164689E-3</v>
      </c>
      <c r="AV182" s="68">
        <v>0</v>
      </c>
      <c r="AW182" s="68">
        <v>2.7983583243026832E-3</v>
      </c>
      <c r="AX182" s="68">
        <v>4.4539227025438774E-4</v>
      </c>
      <c r="AY182" s="68">
        <v>1.3073509710581238E-3</v>
      </c>
      <c r="AZ182" s="68">
        <v>0</v>
      </c>
      <c r="BA182" s="68">
        <v>3.3405642269245661E-4</v>
      </c>
      <c r="BB182" s="68">
        <v>2.2717452755108572E-2</v>
      </c>
      <c r="BC182" s="68">
        <v>3.8632555649153695E-2</v>
      </c>
      <c r="BD182" s="68">
        <v>2.6791402693372409E-3</v>
      </c>
      <c r="BE182" s="68">
        <v>1.872610461884526E-2</v>
      </c>
      <c r="BF182" s="68">
        <v>3.2851981276427302E-3</v>
      </c>
      <c r="BG182" s="68">
        <v>0</v>
      </c>
      <c r="BH182" s="68">
        <v>1.4578844311817416E-5</v>
      </c>
      <c r="BI182" s="68">
        <v>13.243915053401428</v>
      </c>
      <c r="BJ182" s="68">
        <v>0</v>
      </c>
      <c r="BK182" s="68">
        <v>3.7132767772387713E-2</v>
      </c>
      <c r="BL182" s="68">
        <v>6.932312355515861E-3</v>
      </c>
      <c r="BM182" s="68">
        <v>1.519297902410301E-3</v>
      </c>
      <c r="BN182" s="68">
        <v>0</v>
      </c>
      <c r="BO182" s="68">
        <v>0</v>
      </c>
    </row>
    <row r="183" spans="1:67">
      <c r="A183">
        <v>2001</v>
      </c>
      <c r="B183" s="62" t="s">
        <v>600</v>
      </c>
      <c r="C183" s="67" t="s">
        <v>111</v>
      </c>
      <c r="D183" s="62" t="s">
        <v>726</v>
      </c>
      <c r="E183" s="68">
        <v>4.2383087385972242</v>
      </c>
      <c r="F183" s="68">
        <v>0.10792299240255762</v>
      </c>
      <c r="G183" s="68">
        <v>1.2785836457588824</v>
      </c>
      <c r="H183" s="68">
        <v>10.570248122862633</v>
      </c>
      <c r="I183" s="68">
        <v>6.6860236970702296</v>
      </c>
      <c r="J183" s="68">
        <v>1.8716274777133097</v>
      </c>
      <c r="K183" s="68">
        <v>0.6293443408064433</v>
      </c>
      <c r="L183" s="68">
        <v>1.6910312727453367</v>
      </c>
      <c r="M183" s="68">
        <v>0.31319708747143182</v>
      </c>
      <c r="N183" s="68">
        <v>230.63470208743209</v>
      </c>
      <c r="O183" s="68">
        <v>126.96910692591749</v>
      </c>
      <c r="P183" s="68">
        <v>1.4591331677853887</v>
      </c>
      <c r="Q183" s="68">
        <v>4.186055392738532</v>
      </c>
      <c r="R183" s="68">
        <v>21.246982414097925</v>
      </c>
      <c r="S183" s="68">
        <v>44.263009673254061</v>
      </c>
      <c r="T183" s="68">
        <v>2.165751939362468</v>
      </c>
      <c r="U183" s="68">
        <v>3.0998620629622788</v>
      </c>
      <c r="V183" s="68">
        <v>1.7023615227198428</v>
      </c>
      <c r="W183" s="68">
        <v>0.87222371848005831</v>
      </c>
      <c r="X183" s="68">
        <v>3.799487238634299</v>
      </c>
      <c r="Y183" s="68">
        <v>0.16743391869800717</v>
      </c>
      <c r="Z183" s="68">
        <v>2.2128372882515004</v>
      </c>
      <c r="AA183" s="68">
        <v>0.26155607368155515</v>
      </c>
      <c r="AB183" s="68">
        <v>16.313643817263589</v>
      </c>
      <c r="AC183" s="68">
        <v>0.74013964419933853</v>
      </c>
      <c r="AD183" s="68">
        <v>7.3746994743017463E-2</v>
      </c>
      <c r="AE183" s="68">
        <v>32.100876274904607</v>
      </c>
      <c r="AF183" s="68">
        <v>0.47480223585552278</v>
      </c>
      <c r="AG183" s="68">
        <v>2.299466824779703</v>
      </c>
      <c r="AH183" s="68">
        <v>1.8962715462317163</v>
      </c>
      <c r="AI183" s="68">
        <v>73.055171591093668</v>
      </c>
      <c r="AJ183" s="68">
        <v>0.28829734715250493</v>
      </c>
      <c r="AK183" s="68">
        <v>9.0224983121033997</v>
      </c>
      <c r="AL183" s="68">
        <v>0.48794794194779523</v>
      </c>
      <c r="AM183" s="68">
        <v>0.58923760124539526</v>
      </c>
      <c r="AN183" s="68">
        <v>2.3457075766769342</v>
      </c>
      <c r="AO183" s="68">
        <v>0.17397612615799365</v>
      </c>
      <c r="AP183" s="68">
        <v>0.13739882963269684</v>
      </c>
      <c r="AQ183" s="68">
        <v>1.1144836596084369</v>
      </c>
      <c r="AR183" s="68">
        <v>3.2216510104320195E-2</v>
      </c>
      <c r="AS183" s="68">
        <v>0.32606136173344935</v>
      </c>
      <c r="AT183" s="68">
        <v>9.0948670242804452E-2</v>
      </c>
      <c r="AU183" s="68">
        <v>3.9637876635729763E-2</v>
      </c>
      <c r="AV183" s="68">
        <v>0</v>
      </c>
      <c r="AW183" s="68">
        <v>0.83436521195263968</v>
      </c>
      <c r="AX183" s="68">
        <v>0.1378733768700936</v>
      </c>
      <c r="AY183" s="68">
        <v>0.30467491027511989</v>
      </c>
      <c r="AZ183" s="68">
        <v>0</v>
      </c>
      <c r="BA183" s="68">
        <v>8.4777074025842197E-2</v>
      </c>
      <c r="BB183" s="68">
        <v>6.5900151077528264</v>
      </c>
      <c r="BC183" s="68">
        <v>5.3211325397865963</v>
      </c>
      <c r="BD183" s="68">
        <v>0.52809657270692267</v>
      </c>
      <c r="BE183" s="68">
        <v>1.5873044203087803</v>
      </c>
      <c r="BF183" s="68">
        <v>1.6690164609480214</v>
      </c>
      <c r="BG183" s="68">
        <v>0</v>
      </c>
      <c r="BH183" s="68">
        <v>2.2454672500805777E-2</v>
      </c>
      <c r="BI183" s="68">
        <v>48.991029128355535</v>
      </c>
      <c r="BJ183" s="68">
        <v>0</v>
      </c>
      <c r="BK183" s="68">
        <v>0.60997313752390014</v>
      </c>
      <c r="BL183" s="68">
        <v>0.98560544881429757</v>
      </c>
      <c r="BM183" s="68">
        <v>0.22164720237767782</v>
      </c>
      <c r="BN183" s="68">
        <v>0</v>
      </c>
      <c r="BO183" s="68">
        <v>0</v>
      </c>
    </row>
    <row r="184" spans="1:67">
      <c r="A184">
        <v>2001</v>
      </c>
      <c r="B184" s="62" t="s">
        <v>601</v>
      </c>
      <c r="C184" s="67" t="s">
        <v>667</v>
      </c>
      <c r="D184" s="62" t="s">
        <v>726</v>
      </c>
      <c r="E184" s="68">
        <v>233.24787238892395</v>
      </c>
      <c r="F184" s="68">
        <v>0.22320327568693499</v>
      </c>
      <c r="G184" s="68">
        <v>12.933321454343123</v>
      </c>
      <c r="H184" s="68">
        <v>7.5092982228917862</v>
      </c>
      <c r="I184" s="68">
        <v>840.35076102911898</v>
      </c>
      <c r="J184" s="68">
        <v>55.169315066109988</v>
      </c>
      <c r="K184" s="68">
        <v>0.59012280587062171</v>
      </c>
      <c r="L184" s="68">
        <v>7.8374201822794625</v>
      </c>
      <c r="M184" s="68">
        <v>0.93549080033595444</v>
      </c>
      <c r="N184" s="68">
        <v>1.030367165344058</v>
      </c>
      <c r="O184" s="68">
        <v>66.311143878827664</v>
      </c>
      <c r="P184" s="68">
        <v>17.24103779878844</v>
      </c>
      <c r="Q184" s="68">
        <v>19.474209622079602</v>
      </c>
      <c r="R184" s="68">
        <v>5.5834425561979337</v>
      </c>
      <c r="S184" s="68">
        <v>3.3312909313813885</v>
      </c>
      <c r="T184" s="68">
        <v>1.5694452260366492</v>
      </c>
      <c r="U184" s="68">
        <v>6.8709586854346583</v>
      </c>
      <c r="V184" s="68">
        <v>1.9914364312298787</v>
      </c>
      <c r="W184" s="68">
        <v>1.0746253447024461</v>
      </c>
      <c r="X184" s="68">
        <v>10.10203475296457</v>
      </c>
      <c r="Y184" s="68">
        <v>0.1758242571815839</v>
      </c>
      <c r="Z184" s="68">
        <v>4.6622195568491804</v>
      </c>
      <c r="AA184" s="68">
        <v>7.2607617215633496E-2</v>
      </c>
      <c r="AB184" s="68">
        <v>10.256652707527335</v>
      </c>
      <c r="AC184" s="68">
        <v>1.2995165510327276</v>
      </c>
      <c r="AD184" s="68">
        <v>3.3104576710819324E-2</v>
      </c>
      <c r="AE184" s="68">
        <v>7.4054416583055165</v>
      </c>
      <c r="AF184" s="68">
        <v>8.140337916577467</v>
      </c>
      <c r="AG184" s="68">
        <v>39.423645367147024</v>
      </c>
      <c r="AH184" s="68">
        <v>32.510989123194634</v>
      </c>
      <c r="AI184" s="68">
        <v>1.8354964843667887</v>
      </c>
      <c r="AJ184" s="68">
        <v>2.0373621584545344E-2</v>
      </c>
      <c r="AK184" s="68">
        <v>0.40866885640121509</v>
      </c>
      <c r="AL184" s="68">
        <v>1.2579524110267872</v>
      </c>
      <c r="AM184" s="68">
        <v>3.3390300054382892E-2</v>
      </c>
      <c r="AN184" s="68">
        <v>174.26663464476377</v>
      </c>
      <c r="AO184" s="68">
        <v>0.22873795980996323</v>
      </c>
      <c r="AP184" s="68">
        <v>0.31052458229079266</v>
      </c>
      <c r="AQ184" s="68">
        <v>0.43447683055538655</v>
      </c>
      <c r="AR184" s="68">
        <v>1.9081324772298833E-2</v>
      </c>
      <c r="AS184" s="68">
        <v>4.6885290253172895</v>
      </c>
      <c r="AT184" s="68">
        <v>6.4268305138911894E-2</v>
      </c>
      <c r="AU184" s="68">
        <v>0.30750267861498559</v>
      </c>
      <c r="AV184" s="68">
        <v>0</v>
      </c>
      <c r="AW184" s="68">
        <v>0.24970480919483676</v>
      </c>
      <c r="AX184" s="68">
        <v>0.17182566344126809</v>
      </c>
      <c r="AY184" s="68">
        <v>0.31060590892924517</v>
      </c>
      <c r="AZ184" s="68">
        <v>0</v>
      </c>
      <c r="BA184" s="68">
        <v>0.24507405957041603</v>
      </c>
      <c r="BB184" s="68">
        <v>6.1717211046940594</v>
      </c>
      <c r="BC184" s="68">
        <v>17.78428820544671</v>
      </c>
      <c r="BD184" s="68">
        <v>0.78833216530193939</v>
      </c>
      <c r="BE184" s="68">
        <v>10.802071296371997</v>
      </c>
      <c r="BF184" s="68">
        <v>2.3660580298884817</v>
      </c>
      <c r="BG184" s="68">
        <v>0</v>
      </c>
      <c r="BH184" s="68">
        <v>7.5034031254258924E-3</v>
      </c>
      <c r="BI184" s="68">
        <v>4004.7885443010746</v>
      </c>
      <c r="BJ184" s="68">
        <v>0</v>
      </c>
      <c r="BK184" s="68">
        <v>2.599902289855343</v>
      </c>
      <c r="BL184" s="68">
        <v>3.0939369402375543</v>
      </c>
      <c r="BM184" s="68">
        <v>0.57536601708199331</v>
      </c>
      <c r="BN184" s="68">
        <v>0</v>
      </c>
      <c r="BO184" s="68">
        <v>0</v>
      </c>
    </row>
    <row r="185" spans="1:67">
      <c r="A185">
        <v>2001</v>
      </c>
      <c r="B185" s="62" t="s">
        <v>602</v>
      </c>
      <c r="C185" s="67" t="s">
        <v>668</v>
      </c>
      <c r="D185" s="62" t="s">
        <v>726</v>
      </c>
      <c r="E185" s="68">
        <v>29.256142193558187</v>
      </c>
      <c r="F185" s="68">
        <v>6.0859661394190052</v>
      </c>
      <c r="G185" s="68">
        <v>7.1109185028908367E-2</v>
      </c>
      <c r="H185" s="68">
        <v>7.2716140250470023</v>
      </c>
      <c r="I185" s="68">
        <v>48.62317076279858</v>
      </c>
      <c r="J185" s="68">
        <v>2941.0978667386462</v>
      </c>
      <c r="K185" s="68">
        <v>12.196271313560736</v>
      </c>
      <c r="L185" s="68">
        <v>145.5178068348763</v>
      </c>
      <c r="M185" s="68">
        <v>16.369394490743534</v>
      </c>
      <c r="N185" s="68">
        <v>8.8018419631562512</v>
      </c>
      <c r="O185" s="68">
        <v>46.598640337888369</v>
      </c>
      <c r="P185" s="68">
        <v>4.9228186055417931</v>
      </c>
      <c r="Q185" s="68">
        <v>124.79279489149525</v>
      </c>
      <c r="R185" s="68">
        <v>10.39519022373066</v>
      </c>
      <c r="S185" s="68">
        <v>13.57760130850286</v>
      </c>
      <c r="T185" s="68">
        <v>17.800299044906755</v>
      </c>
      <c r="U185" s="68">
        <v>80.709353038834578</v>
      </c>
      <c r="V185" s="68">
        <v>30.977606097409993</v>
      </c>
      <c r="W185" s="68">
        <v>21.519181393182933</v>
      </c>
      <c r="X185" s="68">
        <v>688.69174340255472</v>
      </c>
      <c r="Y185" s="68">
        <v>5.2865272643357226</v>
      </c>
      <c r="Z185" s="68">
        <v>218.85756041698909</v>
      </c>
      <c r="AA185" s="68">
        <v>8.2597485247908456E-2</v>
      </c>
      <c r="AB185" s="68">
        <v>24.987301164926265</v>
      </c>
      <c r="AC185" s="68">
        <v>0.83177985374135766</v>
      </c>
      <c r="AD185" s="68">
        <v>1.4161883802570006</v>
      </c>
      <c r="AE185" s="68">
        <v>44.655377763894812</v>
      </c>
      <c r="AF185" s="68">
        <v>18.022930996368121</v>
      </c>
      <c r="AG185" s="68">
        <v>87.285039223458583</v>
      </c>
      <c r="AH185" s="68">
        <v>71.98022643583252</v>
      </c>
      <c r="AI185" s="68">
        <v>45.192336006972681</v>
      </c>
      <c r="AJ185" s="68">
        <v>1.0234057645697956E-2</v>
      </c>
      <c r="AK185" s="68">
        <v>8.1234517603575737E-2</v>
      </c>
      <c r="AL185" s="68">
        <v>3.1864348231125015</v>
      </c>
      <c r="AM185" s="68">
        <v>1.9807919959760167</v>
      </c>
      <c r="AN185" s="68">
        <v>115.70457337309024</v>
      </c>
      <c r="AO185" s="68">
        <v>0.19850525918824319</v>
      </c>
      <c r="AP185" s="68">
        <v>0.31085517017574849</v>
      </c>
      <c r="AQ185" s="68">
        <v>0.66861869343645675</v>
      </c>
      <c r="AR185" s="68">
        <v>8.7107545236356741E-3</v>
      </c>
      <c r="AS185" s="68">
        <v>0.68577569876439759</v>
      </c>
      <c r="AT185" s="68">
        <v>2.221307102122104E-2</v>
      </c>
      <c r="AU185" s="68">
        <v>4.8016849467153198E-2</v>
      </c>
      <c r="AV185" s="68">
        <v>0</v>
      </c>
      <c r="AW185" s="68">
        <v>1.1507831470176491</v>
      </c>
      <c r="AX185" s="68">
        <v>3.4473815991720849</v>
      </c>
      <c r="AY185" s="68">
        <v>7.6576747614888312</v>
      </c>
      <c r="AZ185" s="68">
        <v>0</v>
      </c>
      <c r="BA185" s="68">
        <v>0.19888007985593142</v>
      </c>
      <c r="BB185" s="68">
        <v>31.586875494713325</v>
      </c>
      <c r="BC185" s="68">
        <v>48.181642134713783</v>
      </c>
      <c r="BD185" s="68">
        <v>16.126581978661576</v>
      </c>
      <c r="BE185" s="68">
        <v>113.12809285684897</v>
      </c>
      <c r="BF185" s="68">
        <v>32.259628540271081</v>
      </c>
      <c r="BG185" s="68">
        <v>0</v>
      </c>
      <c r="BH185" s="68">
        <v>0.21687909030755359</v>
      </c>
      <c r="BI185" s="68">
        <v>3917.1297290248599</v>
      </c>
      <c r="BJ185" s="68">
        <v>0</v>
      </c>
      <c r="BK185" s="68">
        <v>2.1652986466151649</v>
      </c>
      <c r="BL185" s="68">
        <v>10.010744043938853</v>
      </c>
      <c r="BM185" s="68">
        <v>0.54226093714877732</v>
      </c>
      <c r="BN185" s="68">
        <v>0</v>
      </c>
      <c r="BO185" s="68">
        <v>0</v>
      </c>
    </row>
    <row r="186" spans="1:67">
      <c r="A186">
        <v>2001</v>
      </c>
      <c r="B186" s="62" t="s">
        <v>603</v>
      </c>
      <c r="C186" s="67" t="s">
        <v>669</v>
      </c>
      <c r="D186" s="62" t="s">
        <v>726</v>
      </c>
      <c r="E186" s="68">
        <v>5.5659603208694151</v>
      </c>
      <c r="F186" s="68">
        <v>5.7861163503396075E-2</v>
      </c>
      <c r="G186" s="68">
        <v>2.8951564428231127E-2</v>
      </c>
      <c r="H186" s="68">
        <v>19.7749562837657</v>
      </c>
      <c r="I186" s="68">
        <v>27.737579276859204</v>
      </c>
      <c r="J186" s="68">
        <v>5.2626805053748047</v>
      </c>
      <c r="K186" s="68">
        <v>96.026967156575722</v>
      </c>
      <c r="L186" s="68">
        <v>9.3309897905418442</v>
      </c>
      <c r="M186" s="68">
        <v>0.69414262965491602</v>
      </c>
      <c r="N186" s="68">
        <v>2.0221376682535359</v>
      </c>
      <c r="O186" s="68">
        <v>5.1410879590175202</v>
      </c>
      <c r="P186" s="68">
        <v>1.5028652286625208</v>
      </c>
      <c r="Q186" s="68">
        <v>6.4237448356566755</v>
      </c>
      <c r="R186" s="68">
        <v>10.419058183280798</v>
      </c>
      <c r="S186" s="68">
        <v>2.5246097351800039</v>
      </c>
      <c r="T186" s="68">
        <v>11.759625286576245</v>
      </c>
      <c r="U186" s="68">
        <v>28.827121734748992</v>
      </c>
      <c r="V186" s="68">
        <v>8.283275797419698</v>
      </c>
      <c r="W186" s="68">
        <v>4.5122279590968102</v>
      </c>
      <c r="X186" s="68">
        <v>20.890727099090476</v>
      </c>
      <c r="Y186" s="68">
        <v>2.985839770941912</v>
      </c>
      <c r="Z186" s="68">
        <v>160.56135334189463</v>
      </c>
      <c r="AA186" s="68">
        <v>5.9354108316674759E-2</v>
      </c>
      <c r="AB186" s="68">
        <v>0.2700835086819463</v>
      </c>
      <c r="AC186" s="68">
        <v>7.5638694118974489E-2</v>
      </c>
      <c r="AD186" s="68">
        <v>5.0240008456032556E-3</v>
      </c>
      <c r="AE186" s="68">
        <v>202.35225039905305</v>
      </c>
      <c r="AF186" s="68">
        <v>10.01872294725238</v>
      </c>
      <c r="AG186" s="68">
        <v>48.520673259668314</v>
      </c>
      <c r="AH186" s="68">
        <v>40.012914246693427</v>
      </c>
      <c r="AI186" s="68">
        <v>0.71878345807402777</v>
      </c>
      <c r="AJ186" s="68">
        <v>5.6656255100961134E-3</v>
      </c>
      <c r="AK186" s="68">
        <v>1.7952818431579042E-2</v>
      </c>
      <c r="AL186" s="68">
        <v>0.19584715742815756</v>
      </c>
      <c r="AM186" s="68">
        <v>9.4241278523169453E-3</v>
      </c>
      <c r="AN186" s="68">
        <v>0.51122770003742024</v>
      </c>
      <c r="AO186" s="68">
        <v>2.5120487866338193E-2</v>
      </c>
      <c r="AP186" s="68">
        <v>0.11146112330526205</v>
      </c>
      <c r="AQ186" s="68">
        <v>7.069844306287016</v>
      </c>
      <c r="AR186" s="68">
        <v>2.7312917267926845E-3</v>
      </c>
      <c r="AS186" s="68">
        <v>0.1085932646934286</v>
      </c>
      <c r="AT186" s="68">
        <v>7.1040986079139445E-3</v>
      </c>
      <c r="AU186" s="68">
        <v>6.3276480668352404E-3</v>
      </c>
      <c r="AV186" s="68">
        <v>0</v>
      </c>
      <c r="AW186" s="68">
        <v>7.4485470716649474E-2</v>
      </c>
      <c r="AX186" s="68">
        <v>1.3391381775370876E-2</v>
      </c>
      <c r="AY186" s="68">
        <v>4.6448782470544139E-2</v>
      </c>
      <c r="AZ186" s="68">
        <v>0</v>
      </c>
      <c r="BA186" s="68">
        <v>0.15442000098725706</v>
      </c>
      <c r="BB186" s="68">
        <v>1.0299620055398315</v>
      </c>
      <c r="BC186" s="68">
        <v>0.39742988987068378</v>
      </c>
      <c r="BD186" s="68">
        <v>0.14061379179981942</v>
      </c>
      <c r="BE186" s="68">
        <v>0.47231645076202422</v>
      </c>
      <c r="BF186" s="68">
        <v>1.8173838741423416</v>
      </c>
      <c r="BG186" s="68">
        <v>0</v>
      </c>
      <c r="BH186" s="68">
        <v>9.6495308319209314E-4</v>
      </c>
      <c r="BI186" s="68">
        <v>30.202113512731206</v>
      </c>
      <c r="BJ186" s="68">
        <v>0</v>
      </c>
      <c r="BK186" s="68">
        <v>0.1986646863129265</v>
      </c>
      <c r="BL186" s="68">
        <v>5.2484282518247367</v>
      </c>
      <c r="BM186" s="68">
        <v>0.43724858723964932</v>
      </c>
      <c r="BN186" s="68">
        <v>0</v>
      </c>
      <c r="BO186" s="68">
        <v>0</v>
      </c>
    </row>
    <row r="187" spans="1:67">
      <c r="A187">
        <v>2001</v>
      </c>
      <c r="B187" s="62" t="s">
        <v>604</v>
      </c>
      <c r="C187" s="67" t="s">
        <v>670</v>
      </c>
      <c r="D187" s="62" t="s">
        <v>726</v>
      </c>
      <c r="E187" s="68">
        <v>29.584324210050696</v>
      </c>
      <c r="F187" s="68">
        <v>1.2647936307819401</v>
      </c>
      <c r="G187" s="68">
        <v>0.25395002072853545</v>
      </c>
      <c r="H187" s="68">
        <v>3.4954874967464487</v>
      </c>
      <c r="I187" s="68">
        <v>216.92580809678009</v>
      </c>
      <c r="J187" s="68">
        <v>88.258744782143481</v>
      </c>
      <c r="K187" s="68">
        <v>5.5829718247909863</v>
      </c>
      <c r="L187" s="68">
        <v>949.89928103584828</v>
      </c>
      <c r="M187" s="68">
        <v>204.00680185343734</v>
      </c>
      <c r="N187" s="68">
        <v>2.8780066862476206</v>
      </c>
      <c r="O187" s="68">
        <v>109.1357644629268</v>
      </c>
      <c r="P187" s="68">
        <v>27.817991465001093</v>
      </c>
      <c r="Q187" s="68">
        <v>61.36105046507376</v>
      </c>
      <c r="R187" s="68">
        <v>90.400835663414654</v>
      </c>
      <c r="S187" s="68">
        <v>3.4417888540721853</v>
      </c>
      <c r="T187" s="68">
        <v>30.536723227043478</v>
      </c>
      <c r="U187" s="68">
        <v>188.97353211831123</v>
      </c>
      <c r="V187" s="68">
        <v>43.612963665692391</v>
      </c>
      <c r="W187" s="68">
        <v>19.365892033530123</v>
      </c>
      <c r="X187" s="68">
        <v>100.62267707180337</v>
      </c>
      <c r="Y187" s="68">
        <v>2.3413864786467711</v>
      </c>
      <c r="Z187" s="68">
        <v>81.477009426414185</v>
      </c>
      <c r="AA187" s="68">
        <v>1.2686767826400758</v>
      </c>
      <c r="AB187" s="68">
        <v>5.8698838393493675</v>
      </c>
      <c r="AC187" s="68">
        <v>2.4581173631086255</v>
      </c>
      <c r="AD187" s="68">
        <v>0.18584096396463159</v>
      </c>
      <c r="AE187" s="68">
        <v>40.305314883624547</v>
      </c>
      <c r="AF187" s="68">
        <v>39.779338857368316</v>
      </c>
      <c r="AG187" s="68">
        <v>192.65133678718266</v>
      </c>
      <c r="AH187" s="68">
        <v>158.87126591152725</v>
      </c>
      <c r="AI187" s="68">
        <v>14.720062927129529</v>
      </c>
      <c r="AJ187" s="68">
        <v>8.3680479236135086E-3</v>
      </c>
      <c r="AK187" s="68">
        <v>0.3722705463112298</v>
      </c>
      <c r="AL187" s="68">
        <v>6.3281533289103793</v>
      </c>
      <c r="AM187" s="68">
        <v>0.77319852527497401</v>
      </c>
      <c r="AN187" s="68">
        <v>47.265310455182714</v>
      </c>
      <c r="AO187" s="68">
        <v>9.064611523797133</v>
      </c>
      <c r="AP187" s="68">
        <v>0.54120001155794661</v>
      </c>
      <c r="AQ187" s="68">
        <v>0.99870606234269754</v>
      </c>
      <c r="AR187" s="68">
        <v>6.0381055240669508E-2</v>
      </c>
      <c r="AS187" s="68">
        <v>58.763287425920481</v>
      </c>
      <c r="AT187" s="68">
        <v>0.15652364852751419</v>
      </c>
      <c r="AU187" s="68">
        <v>4.4530096208265624</v>
      </c>
      <c r="AV187" s="68">
        <v>0</v>
      </c>
      <c r="AW187" s="68">
        <v>27.343115265613331</v>
      </c>
      <c r="AX187" s="68">
        <v>1.3801139918145708</v>
      </c>
      <c r="AY187" s="68">
        <v>16.20286398652042</v>
      </c>
      <c r="AZ187" s="68">
        <v>0</v>
      </c>
      <c r="BA187" s="68">
        <v>0.9002480869178171</v>
      </c>
      <c r="BB187" s="68">
        <v>48.62818201526931</v>
      </c>
      <c r="BC187" s="68">
        <v>119.30877139794154</v>
      </c>
      <c r="BD187" s="68">
        <v>23.713233468022835</v>
      </c>
      <c r="BE187" s="68">
        <v>30.912823290764436</v>
      </c>
      <c r="BF187" s="68">
        <v>20.4088172529794</v>
      </c>
      <c r="BG187" s="68">
        <v>0</v>
      </c>
      <c r="BH187" s="68">
        <v>0.83751240088970924</v>
      </c>
      <c r="BI187" s="68">
        <v>139.66680630662376</v>
      </c>
      <c r="BJ187" s="68">
        <v>0</v>
      </c>
      <c r="BK187" s="68">
        <v>0.49167659243960671</v>
      </c>
      <c r="BL187" s="68">
        <v>2.8210236498361949</v>
      </c>
      <c r="BM187" s="68">
        <v>0.22527759057073979</v>
      </c>
      <c r="BN187" s="68">
        <v>0</v>
      </c>
      <c r="BO187" s="68">
        <v>0</v>
      </c>
    </row>
    <row r="188" spans="1:67">
      <c r="A188">
        <v>2001</v>
      </c>
      <c r="B188" s="62" t="s">
        <v>605</v>
      </c>
      <c r="C188" s="67" t="s">
        <v>671</v>
      </c>
      <c r="D188" s="62" t="s">
        <v>726</v>
      </c>
      <c r="E188" s="68">
        <v>0.55076919015619097</v>
      </c>
      <c r="F188" s="68">
        <v>6.332486963618314E-2</v>
      </c>
      <c r="G188" s="68">
        <v>5.9056336653207208E-3</v>
      </c>
      <c r="H188" s="68">
        <v>1.8396060119160167</v>
      </c>
      <c r="I188" s="68">
        <v>10.922358826259838</v>
      </c>
      <c r="J188" s="68">
        <v>18.208424083135547</v>
      </c>
      <c r="K188" s="68">
        <v>0.67258410784283473</v>
      </c>
      <c r="L188" s="68">
        <v>11.45177632347918</v>
      </c>
      <c r="M188" s="68">
        <v>23.096856865725623</v>
      </c>
      <c r="N188" s="68">
        <v>0.1639907620054849</v>
      </c>
      <c r="O188" s="68">
        <v>6.4837547302653151</v>
      </c>
      <c r="P188" s="68">
        <v>3.7236189128742616</v>
      </c>
      <c r="Q188" s="68">
        <v>5.1953990540752892</v>
      </c>
      <c r="R188" s="68">
        <v>2.5196375640693245</v>
      </c>
      <c r="S188" s="68">
        <v>0.70695154393483217</v>
      </c>
      <c r="T188" s="68">
        <v>3.9577526512731391</v>
      </c>
      <c r="U188" s="68">
        <v>39.191083289447242</v>
      </c>
      <c r="V188" s="68">
        <v>9.7046687228290249</v>
      </c>
      <c r="W188" s="68">
        <v>2.8927334744366751</v>
      </c>
      <c r="X188" s="68">
        <v>11.499749190492684</v>
      </c>
      <c r="Y188" s="68">
        <v>0.62048174869978845</v>
      </c>
      <c r="Z188" s="68">
        <v>10.193107165964507</v>
      </c>
      <c r="AA188" s="68">
        <v>0.88227815877401428</v>
      </c>
      <c r="AB188" s="68">
        <v>0.84166846954006547</v>
      </c>
      <c r="AC188" s="68">
        <v>6.3197134162188334E-2</v>
      </c>
      <c r="AD188" s="68">
        <v>8.5521335231906914E-2</v>
      </c>
      <c r="AE188" s="68">
        <v>15.266192419154862</v>
      </c>
      <c r="AF188" s="68">
        <v>3.2432098538078251</v>
      </c>
      <c r="AG188" s="68">
        <v>15.70686331727196</v>
      </c>
      <c r="AH188" s="68">
        <v>12.952775559016173</v>
      </c>
      <c r="AI188" s="68">
        <v>8.5288546505587632</v>
      </c>
      <c r="AJ188" s="68">
        <v>1.9464508028760652E-2</v>
      </c>
      <c r="AK188" s="68">
        <v>0.50091510077988155</v>
      </c>
      <c r="AL188" s="68">
        <v>5.0194227300706702</v>
      </c>
      <c r="AM188" s="68">
        <v>0.85635410699357239</v>
      </c>
      <c r="AN188" s="68">
        <v>4.1726676355667447</v>
      </c>
      <c r="AO188" s="68">
        <v>4.1369475607405084</v>
      </c>
      <c r="AP188" s="68">
        <v>0.81960687660793918</v>
      </c>
      <c r="AQ188" s="68">
        <v>2.2417556824653175</v>
      </c>
      <c r="AR188" s="68">
        <v>0.53673095718506225</v>
      </c>
      <c r="AS188" s="68">
        <v>60.105435214696833</v>
      </c>
      <c r="AT188" s="68">
        <v>0.40592161603347809</v>
      </c>
      <c r="AU188" s="68">
        <v>2.8997552602238637</v>
      </c>
      <c r="AV188" s="68">
        <v>0</v>
      </c>
      <c r="AW188" s="68">
        <v>10.82324165896536</v>
      </c>
      <c r="AX188" s="68">
        <v>5.5224057332709569</v>
      </c>
      <c r="AY188" s="68">
        <v>10.119580116995936</v>
      </c>
      <c r="AZ188" s="68">
        <v>0</v>
      </c>
      <c r="BA188" s="68">
        <v>0.86394697128517006</v>
      </c>
      <c r="BB188" s="68">
        <v>165.24474618249874</v>
      </c>
      <c r="BC188" s="68">
        <v>19.815435398444205</v>
      </c>
      <c r="BD188" s="68">
        <v>22.574064421811602</v>
      </c>
      <c r="BE188" s="68">
        <v>15.963661478963246</v>
      </c>
      <c r="BF188" s="68">
        <v>26.465324372918314</v>
      </c>
      <c r="BG188" s="68">
        <v>0</v>
      </c>
      <c r="BH188" s="68">
        <v>5.6811935509580663E-2</v>
      </c>
      <c r="BI188" s="68">
        <v>18.34172598828</v>
      </c>
      <c r="BJ188" s="68">
        <v>0</v>
      </c>
      <c r="BK188" s="68">
        <v>5.2769431748603992</v>
      </c>
      <c r="BL188" s="68">
        <v>7.0025969739681813</v>
      </c>
      <c r="BM188" s="68">
        <v>0.27241293643796521</v>
      </c>
      <c r="BN188" s="68">
        <v>0</v>
      </c>
      <c r="BO188" s="68">
        <v>0</v>
      </c>
    </row>
    <row r="189" spans="1:67">
      <c r="A189">
        <v>2001</v>
      </c>
      <c r="B189" s="62" t="s">
        <v>606</v>
      </c>
      <c r="C189" s="67" t="s">
        <v>672</v>
      </c>
      <c r="D189" s="62" t="s">
        <v>726</v>
      </c>
      <c r="E189" s="68">
        <v>41.521498304959607</v>
      </c>
      <c r="F189" s="68">
        <v>0.82589624531973782</v>
      </c>
      <c r="G189" s="68">
        <v>14.04225545059511</v>
      </c>
      <c r="H189" s="68">
        <v>60.249680314074787</v>
      </c>
      <c r="I189" s="68">
        <v>69.785752074913916</v>
      </c>
      <c r="J189" s="68">
        <v>19.097011085193937</v>
      </c>
      <c r="K189" s="68">
        <v>7.2673263224272047</v>
      </c>
      <c r="L189" s="68">
        <v>15.300046668715289</v>
      </c>
      <c r="M189" s="68">
        <v>3.1447119379741988</v>
      </c>
      <c r="N189" s="68">
        <v>441.78719085650948</v>
      </c>
      <c r="O189" s="68">
        <v>108.36411571474595</v>
      </c>
      <c r="P189" s="68">
        <v>12.005326220612602</v>
      </c>
      <c r="Q189" s="68">
        <v>33.99203860260625</v>
      </c>
      <c r="R189" s="68">
        <v>55.977507671200186</v>
      </c>
      <c r="S189" s="68">
        <v>23.331617540778943</v>
      </c>
      <c r="T189" s="68">
        <v>11.381615018757492</v>
      </c>
      <c r="U189" s="68">
        <v>11.115086164245362</v>
      </c>
      <c r="V189" s="68">
        <v>6.5957284738007553</v>
      </c>
      <c r="W189" s="68">
        <v>4.0060714276625404</v>
      </c>
      <c r="X189" s="68">
        <v>13.398235613662195</v>
      </c>
      <c r="Y189" s="68">
        <v>0.70938479783535924</v>
      </c>
      <c r="Z189" s="68">
        <v>11.856689476364966</v>
      </c>
      <c r="AA189" s="68">
        <v>2.7760751293278152</v>
      </c>
      <c r="AB189" s="68">
        <v>155.4602759274552</v>
      </c>
      <c r="AC189" s="68">
        <v>6.386495083518529</v>
      </c>
      <c r="AD189" s="68">
        <v>0.9560338887378137</v>
      </c>
      <c r="AE189" s="68">
        <v>122.37363169248667</v>
      </c>
      <c r="AF189" s="68">
        <v>5.312114131134372</v>
      </c>
      <c r="AG189" s="68">
        <v>25.72656428727208</v>
      </c>
      <c r="AH189" s="68">
        <v>21.215592677807557</v>
      </c>
      <c r="AI189" s="68">
        <v>970.36551954439881</v>
      </c>
      <c r="AJ189" s="68">
        <v>3.7180745352237441</v>
      </c>
      <c r="AK189" s="68">
        <v>120.23831901402382</v>
      </c>
      <c r="AL189" s="68">
        <v>5.047242184098315</v>
      </c>
      <c r="AM189" s="68">
        <v>7.7719602088386317</v>
      </c>
      <c r="AN189" s="68">
        <v>27.781282699756076</v>
      </c>
      <c r="AO189" s="68">
        <v>1.5308278851452586</v>
      </c>
      <c r="AP189" s="68">
        <v>0.93441982938468815</v>
      </c>
      <c r="AQ189" s="68">
        <v>11.682282103362317</v>
      </c>
      <c r="AR189" s="68">
        <v>6.211632123777628E-2</v>
      </c>
      <c r="AS189" s="68">
        <v>1.2759673985586089</v>
      </c>
      <c r="AT189" s="68">
        <v>2.0963196593765051E-2</v>
      </c>
      <c r="AU189" s="68">
        <v>0.34083688213428553</v>
      </c>
      <c r="AV189" s="68">
        <v>0</v>
      </c>
      <c r="AW189" s="68">
        <v>9.5215403591422323</v>
      </c>
      <c r="AX189" s="68">
        <v>0.90164848352568594</v>
      </c>
      <c r="AY189" s="68">
        <v>2.0762878251845964</v>
      </c>
      <c r="AZ189" s="68">
        <v>0</v>
      </c>
      <c r="BA189" s="68">
        <v>0.85570926183595319</v>
      </c>
      <c r="BB189" s="68">
        <v>81.1495058728744</v>
      </c>
      <c r="BC189" s="68">
        <v>66.487839912842944</v>
      </c>
      <c r="BD189" s="68">
        <v>4.657551066859356</v>
      </c>
      <c r="BE189" s="68">
        <v>16.472573096553194</v>
      </c>
      <c r="BF189" s="68">
        <v>20.041254728348818</v>
      </c>
      <c r="BG189" s="68">
        <v>0</v>
      </c>
      <c r="BH189" s="68">
        <v>0.2904063882132002</v>
      </c>
      <c r="BI189" s="68">
        <v>589.95435850074739</v>
      </c>
      <c r="BJ189" s="68">
        <v>0</v>
      </c>
      <c r="BK189" s="68">
        <v>1.4003952547912184</v>
      </c>
      <c r="BL189" s="68">
        <v>1.0515717724185865</v>
      </c>
      <c r="BM189" s="68">
        <v>0.7437668012821439</v>
      </c>
      <c r="BN189" s="68">
        <v>0</v>
      </c>
      <c r="BO189" s="68">
        <v>0</v>
      </c>
    </row>
    <row r="190" spans="1:67">
      <c r="A190">
        <v>2001</v>
      </c>
      <c r="B190" s="62" t="s">
        <v>607</v>
      </c>
      <c r="C190" s="67" t="s">
        <v>673</v>
      </c>
      <c r="D190" s="62" t="s">
        <v>726</v>
      </c>
      <c r="E190" s="68">
        <v>462.49077543934931</v>
      </c>
      <c r="F190" s="68">
        <v>5.7455742747610614</v>
      </c>
      <c r="G190" s="68">
        <v>3.8989849658502078</v>
      </c>
      <c r="H190" s="68">
        <v>470.91977092601041</v>
      </c>
      <c r="I190" s="68">
        <v>342.50042145772557</v>
      </c>
      <c r="J190" s="68">
        <v>317.46998874492675</v>
      </c>
      <c r="K190" s="68">
        <v>29.343159211580257</v>
      </c>
      <c r="L190" s="68">
        <v>117.78866841556625</v>
      </c>
      <c r="M190" s="68">
        <v>45.792111967660929</v>
      </c>
      <c r="N190" s="68">
        <v>72.34919419432336</v>
      </c>
      <c r="O190" s="68">
        <v>3098.4752993072693</v>
      </c>
      <c r="P190" s="68">
        <v>319.20464987824346</v>
      </c>
      <c r="Q190" s="68">
        <v>1198.9639630694039</v>
      </c>
      <c r="R190" s="68">
        <v>186.87872213047206</v>
      </c>
      <c r="S190" s="68">
        <v>123.93628208303825</v>
      </c>
      <c r="T190" s="68">
        <v>72.715823019416874</v>
      </c>
      <c r="U190" s="68">
        <v>214.569638904957</v>
      </c>
      <c r="V190" s="68">
        <v>86.056665653406469</v>
      </c>
      <c r="W190" s="68">
        <v>38.248467020853646</v>
      </c>
      <c r="X190" s="68">
        <v>235.73264312407406</v>
      </c>
      <c r="Y190" s="68">
        <v>5.2949383618200168</v>
      </c>
      <c r="Z190" s="68">
        <v>163.72911096271804</v>
      </c>
      <c r="AA190" s="68">
        <v>3.8941949373503482</v>
      </c>
      <c r="AB190" s="68">
        <v>665.76379623578589</v>
      </c>
      <c r="AC190" s="68">
        <v>85.715660380721772</v>
      </c>
      <c r="AD190" s="68">
        <v>1.5253962004411881</v>
      </c>
      <c r="AE190" s="68">
        <v>363.72733551631012</v>
      </c>
      <c r="AF190" s="68">
        <v>16.733863039579575</v>
      </c>
      <c r="AG190" s="68">
        <v>81.042083662916696</v>
      </c>
      <c r="AH190" s="68">
        <v>66.831925638211814</v>
      </c>
      <c r="AI190" s="68">
        <v>94.325055022332037</v>
      </c>
      <c r="AJ190" s="68">
        <v>0.17830718912447568</v>
      </c>
      <c r="AK190" s="68">
        <v>3.1136301865130718</v>
      </c>
      <c r="AL190" s="68">
        <v>14.206562353865829</v>
      </c>
      <c r="AM190" s="68">
        <v>0.51198624674204951</v>
      </c>
      <c r="AN190" s="68">
        <v>115.61098027377804</v>
      </c>
      <c r="AO190" s="68">
        <v>7.8108793173611257</v>
      </c>
      <c r="AP190" s="68">
        <v>16.116483522908787</v>
      </c>
      <c r="AQ190" s="68">
        <v>16.336570835833509</v>
      </c>
      <c r="AR190" s="68">
        <v>0.12726252692416781</v>
      </c>
      <c r="AS190" s="68">
        <v>18.998559604519357</v>
      </c>
      <c r="AT190" s="68">
        <v>0.25987507374360053</v>
      </c>
      <c r="AU190" s="68">
        <v>1.2336296704635843</v>
      </c>
      <c r="AV190" s="68">
        <v>0</v>
      </c>
      <c r="AW190" s="68">
        <v>2.5789656652844704</v>
      </c>
      <c r="AX190" s="68">
        <v>6.8926072384724595</v>
      </c>
      <c r="AY190" s="68">
        <v>5.9433432171256833</v>
      </c>
      <c r="AZ190" s="68">
        <v>0</v>
      </c>
      <c r="BA190" s="68">
        <v>8.0352252425745494</v>
      </c>
      <c r="BB190" s="68">
        <v>107.27062320099787</v>
      </c>
      <c r="BC190" s="68">
        <v>40.088428634723975</v>
      </c>
      <c r="BD190" s="68">
        <v>18.082408047143563</v>
      </c>
      <c r="BE190" s="68">
        <v>51.941418106592913</v>
      </c>
      <c r="BF190" s="68">
        <v>104.0972939225921</v>
      </c>
      <c r="BG190" s="68">
        <v>0</v>
      </c>
      <c r="BH190" s="68">
        <v>5.6075570597984223E-2</v>
      </c>
      <c r="BI190" s="68">
        <v>804.04611913298595</v>
      </c>
      <c r="BJ190" s="68">
        <v>0</v>
      </c>
      <c r="BK190" s="68">
        <v>12.125795087960165</v>
      </c>
      <c r="BL190" s="68">
        <v>26.455364933356844</v>
      </c>
      <c r="BM190" s="68">
        <v>29.140075220419018</v>
      </c>
      <c r="BN190" s="68">
        <v>0</v>
      </c>
      <c r="BO190" s="68">
        <v>0</v>
      </c>
    </row>
    <row r="191" spans="1:67">
      <c r="A191">
        <v>2001</v>
      </c>
      <c r="B191" s="62" t="s">
        <v>608</v>
      </c>
      <c r="C191" s="67" t="s">
        <v>674</v>
      </c>
      <c r="D191" s="62" t="s">
        <v>726</v>
      </c>
      <c r="E191" s="68">
        <v>28.606368831387407</v>
      </c>
      <c r="F191" s="68">
        <v>2.0939581780858258</v>
      </c>
      <c r="G191" s="68">
        <v>1.1504242982939481</v>
      </c>
      <c r="H191" s="68">
        <v>10.182456814587546</v>
      </c>
      <c r="I191" s="68">
        <v>36.706796793021859</v>
      </c>
      <c r="J191" s="68">
        <v>8.1375963327264209</v>
      </c>
      <c r="K191" s="68">
        <v>0.83820004574992657</v>
      </c>
      <c r="L191" s="68">
        <v>7.2715357168246157</v>
      </c>
      <c r="M191" s="68">
        <v>2.1159392082613668</v>
      </c>
      <c r="N191" s="68">
        <v>5.5073458448534396</v>
      </c>
      <c r="O191" s="68">
        <v>59.84356753666593</v>
      </c>
      <c r="P191" s="68">
        <v>179.50287473696164</v>
      </c>
      <c r="Q191" s="68">
        <v>22.974396161814859</v>
      </c>
      <c r="R191" s="68">
        <v>4.3295746599729608</v>
      </c>
      <c r="S191" s="68">
        <v>2.8155050691805297</v>
      </c>
      <c r="T191" s="68">
        <v>2.4429865426065809</v>
      </c>
      <c r="U191" s="68">
        <v>101.00301571405032</v>
      </c>
      <c r="V191" s="68">
        <v>5.3991625264764034</v>
      </c>
      <c r="W191" s="68">
        <v>4.6005907547566851</v>
      </c>
      <c r="X191" s="68">
        <v>15.889611728041197</v>
      </c>
      <c r="Y191" s="68">
        <v>0.34869587368080857</v>
      </c>
      <c r="Z191" s="68">
        <v>8.420325779230744</v>
      </c>
      <c r="AA191" s="68">
        <v>0.20919441096621938</v>
      </c>
      <c r="AB191" s="68">
        <v>13.316604698796414</v>
      </c>
      <c r="AC191" s="68">
        <v>1.6011895578421056</v>
      </c>
      <c r="AD191" s="68">
        <v>4.191451024378396E-2</v>
      </c>
      <c r="AE191" s="68">
        <v>11.878667551179676</v>
      </c>
      <c r="AF191" s="68">
        <v>1.0306919581246576</v>
      </c>
      <c r="AG191" s="68">
        <v>4.9916403946599592</v>
      </c>
      <c r="AH191" s="68">
        <v>4.1163912815609383</v>
      </c>
      <c r="AI191" s="68">
        <v>12.606610713802752</v>
      </c>
      <c r="AJ191" s="68">
        <v>7.1869446286946539E-2</v>
      </c>
      <c r="AK191" s="68">
        <v>1.3310584261942675</v>
      </c>
      <c r="AL191" s="68">
        <v>0.65722932158001335</v>
      </c>
      <c r="AM191" s="68">
        <v>0.13590903962071704</v>
      </c>
      <c r="AN191" s="68">
        <v>3.2264290533777209</v>
      </c>
      <c r="AO191" s="68">
        <v>0.54074320127082842</v>
      </c>
      <c r="AP191" s="68">
        <v>0.64770222070805006</v>
      </c>
      <c r="AQ191" s="68">
        <v>2.9514121880851496</v>
      </c>
      <c r="AR191" s="68">
        <v>5.5637559506244078E-2</v>
      </c>
      <c r="AS191" s="68">
        <v>2.1333296475265042</v>
      </c>
      <c r="AT191" s="68">
        <v>0.14555515675662201</v>
      </c>
      <c r="AU191" s="68">
        <v>0.15822627750049539</v>
      </c>
      <c r="AV191" s="68">
        <v>0</v>
      </c>
      <c r="AW191" s="68">
        <v>0.99115408655497539</v>
      </c>
      <c r="AX191" s="68">
        <v>0.40770921404302096</v>
      </c>
      <c r="AY191" s="68">
        <v>0.67170663848772727</v>
      </c>
      <c r="AZ191" s="68">
        <v>0</v>
      </c>
      <c r="BA191" s="68">
        <v>1.7227662735540594</v>
      </c>
      <c r="BB191" s="68">
        <v>8.1539921188460021</v>
      </c>
      <c r="BC191" s="68">
        <v>182.836863027714</v>
      </c>
      <c r="BD191" s="68">
        <v>1.2189458573231999</v>
      </c>
      <c r="BE191" s="68">
        <v>201.96809484487986</v>
      </c>
      <c r="BF191" s="68">
        <v>4.5334578592405936</v>
      </c>
      <c r="BG191" s="68">
        <v>0</v>
      </c>
      <c r="BH191" s="68">
        <v>0.40618170547401089</v>
      </c>
      <c r="BI191" s="68">
        <v>2160.0142995695364</v>
      </c>
      <c r="BJ191" s="68">
        <v>0</v>
      </c>
      <c r="BK191" s="68">
        <v>9.3325058801468774</v>
      </c>
      <c r="BL191" s="68">
        <v>10.82186693145119</v>
      </c>
      <c r="BM191" s="68">
        <v>0.69154578308167447</v>
      </c>
      <c r="BN191" s="68">
        <v>0</v>
      </c>
      <c r="BO191" s="68">
        <v>0</v>
      </c>
    </row>
    <row r="192" spans="1:67">
      <c r="A192">
        <v>2001</v>
      </c>
      <c r="B192" s="62" t="s">
        <v>609</v>
      </c>
      <c r="C192" s="67" t="s">
        <v>675</v>
      </c>
      <c r="D192" s="62" t="s">
        <v>726</v>
      </c>
      <c r="E192" s="68">
        <v>57.14857381485168</v>
      </c>
      <c r="F192" s="68">
        <v>9.4954071873785839</v>
      </c>
      <c r="G192" s="68">
        <v>0.89499578043819095</v>
      </c>
      <c r="H192" s="68">
        <v>12.836653342587919</v>
      </c>
      <c r="I192" s="68">
        <v>678.4885479624262</v>
      </c>
      <c r="J192" s="68">
        <v>200.8820684745979</v>
      </c>
      <c r="K192" s="68">
        <v>23.796342293746726</v>
      </c>
      <c r="L192" s="68">
        <v>60.46180170353464</v>
      </c>
      <c r="M192" s="68">
        <v>42.089039734328281</v>
      </c>
      <c r="N192" s="68">
        <v>6.0096511188121529</v>
      </c>
      <c r="O192" s="68">
        <v>144.90741989794898</v>
      </c>
      <c r="P192" s="68">
        <v>27.713644339550793</v>
      </c>
      <c r="Q192" s="68">
        <v>251.54262026577052</v>
      </c>
      <c r="R192" s="68">
        <v>25.089032782279912</v>
      </c>
      <c r="S192" s="68">
        <v>15.682212347593891</v>
      </c>
      <c r="T192" s="68">
        <v>95.099018156212807</v>
      </c>
      <c r="U192" s="68">
        <v>562.38117336510459</v>
      </c>
      <c r="V192" s="68">
        <v>242.73352493025686</v>
      </c>
      <c r="W192" s="68">
        <v>98.146079737100337</v>
      </c>
      <c r="X192" s="68">
        <v>1641.4527319584499</v>
      </c>
      <c r="Y192" s="68">
        <v>18.763325351929719</v>
      </c>
      <c r="Z192" s="68">
        <v>285.43360984823005</v>
      </c>
      <c r="AA192" s="68">
        <v>1.0289030376474051</v>
      </c>
      <c r="AB192" s="68">
        <v>8.8781466323956284</v>
      </c>
      <c r="AC192" s="68">
        <v>0.60677172576284111</v>
      </c>
      <c r="AD192" s="68">
        <v>1.097826180496436</v>
      </c>
      <c r="AE192" s="68">
        <v>613.18215240845348</v>
      </c>
      <c r="AF192" s="68">
        <v>69.735798027624753</v>
      </c>
      <c r="AG192" s="68">
        <v>337.7304158701599</v>
      </c>
      <c r="AH192" s="68">
        <v>278.51176876172946</v>
      </c>
      <c r="AI192" s="68">
        <v>173.76629313814632</v>
      </c>
      <c r="AJ192" s="68">
        <v>0.21155059586035554</v>
      </c>
      <c r="AK192" s="68">
        <v>0.11663236861529749</v>
      </c>
      <c r="AL192" s="68">
        <v>36.598826609298733</v>
      </c>
      <c r="AM192" s="68">
        <v>0.10982905744019331</v>
      </c>
      <c r="AN192" s="68">
        <v>57.357234701748453</v>
      </c>
      <c r="AO192" s="68">
        <v>0.25797592857790247</v>
      </c>
      <c r="AP192" s="68">
        <v>0.5455359605956378</v>
      </c>
      <c r="AQ192" s="68">
        <v>3.6203217984207621</v>
      </c>
      <c r="AR192" s="68">
        <v>1.4363714795831343E-2</v>
      </c>
      <c r="AS192" s="68">
        <v>3.4509181354629033</v>
      </c>
      <c r="AT192" s="68">
        <v>2.9827905185788678E-2</v>
      </c>
      <c r="AU192" s="68">
        <v>6.6218645165517759E-2</v>
      </c>
      <c r="AV192" s="68">
        <v>0</v>
      </c>
      <c r="AW192" s="68">
        <v>0.45387232954682832</v>
      </c>
      <c r="AX192" s="68">
        <v>0.36951414173897035</v>
      </c>
      <c r="AY192" s="68">
        <v>0.46783967493034256</v>
      </c>
      <c r="AZ192" s="68">
        <v>0</v>
      </c>
      <c r="BA192" s="68">
        <v>0.80008681003603044</v>
      </c>
      <c r="BB192" s="68">
        <v>47.46416528930925</v>
      </c>
      <c r="BC192" s="68">
        <v>25.578960824195061</v>
      </c>
      <c r="BD192" s="68">
        <v>4.0663684622365022</v>
      </c>
      <c r="BE192" s="68">
        <v>43.032990829877491</v>
      </c>
      <c r="BF192" s="68">
        <v>13.090083573599271</v>
      </c>
      <c r="BG192" s="68">
        <v>0</v>
      </c>
      <c r="BH192" s="68">
        <v>4.8715854833495137E-2</v>
      </c>
      <c r="BI192" s="68">
        <v>1587.7427308918329</v>
      </c>
      <c r="BJ192" s="68">
        <v>0</v>
      </c>
      <c r="BK192" s="68">
        <v>1.635195679530117</v>
      </c>
      <c r="BL192" s="68">
        <v>57.183770800251658</v>
      </c>
      <c r="BM192" s="68">
        <v>1.5610099769388959</v>
      </c>
      <c r="BN192" s="68">
        <v>0</v>
      </c>
      <c r="BO192" s="68">
        <v>0</v>
      </c>
    </row>
    <row r="193" spans="1:67">
      <c r="A193">
        <v>2001</v>
      </c>
      <c r="B193" s="62" t="s">
        <v>610</v>
      </c>
      <c r="C193" s="67" t="s">
        <v>676</v>
      </c>
      <c r="D193" s="62" t="s">
        <v>726</v>
      </c>
      <c r="E193" s="68">
        <v>1.0260835704708586</v>
      </c>
      <c r="F193" s="68">
        <v>4.3173036506408122E-2</v>
      </c>
      <c r="G193" s="68">
        <v>0.57615612953725737</v>
      </c>
      <c r="H193" s="68">
        <v>25.450770423222096</v>
      </c>
      <c r="I193" s="68">
        <v>117.54659118341181</v>
      </c>
      <c r="J193" s="68">
        <v>3.7712539751107959</v>
      </c>
      <c r="K193" s="68">
        <v>2.4359504323099235</v>
      </c>
      <c r="L193" s="68">
        <v>1.3330476884693343</v>
      </c>
      <c r="M193" s="68">
        <v>0.75100492053566636</v>
      </c>
      <c r="N193" s="68">
        <v>2.5485555645459903</v>
      </c>
      <c r="O193" s="68">
        <v>8.1443011885746728</v>
      </c>
      <c r="P193" s="68">
        <v>4.28454252552695</v>
      </c>
      <c r="Q193" s="68">
        <v>6.8584921340302039</v>
      </c>
      <c r="R193" s="68">
        <v>147.2554851266452</v>
      </c>
      <c r="S193" s="68">
        <v>3.1230942833152993</v>
      </c>
      <c r="T193" s="68">
        <v>16.37230870178988</v>
      </c>
      <c r="U193" s="68">
        <v>32.606513937609279</v>
      </c>
      <c r="V193" s="68">
        <v>23.960289565465892</v>
      </c>
      <c r="W193" s="68">
        <v>6.7802112136378145</v>
      </c>
      <c r="X193" s="68">
        <v>56.592969939509125</v>
      </c>
      <c r="Y193" s="68">
        <v>1.4826816721840619</v>
      </c>
      <c r="Z193" s="68">
        <v>18.323935523510457</v>
      </c>
      <c r="AA193" s="68">
        <v>1.0575513761556985</v>
      </c>
      <c r="AB193" s="68">
        <v>1.8553156149799415</v>
      </c>
      <c r="AC193" s="68">
        <v>0.15384254887302204</v>
      </c>
      <c r="AD193" s="68">
        <v>1.0176171690182137E-2</v>
      </c>
      <c r="AE193" s="68">
        <v>831.01862324270712</v>
      </c>
      <c r="AF193" s="68">
        <v>3.4899434990757037</v>
      </c>
      <c r="AG193" s="68">
        <v>16.901793417194831</v>
      </c>
      <c r="AH193" s="68">
        <v>13.938183906929556</v>
      </c>
      <c r="AI193" s="68">
        <v>6.526171106866002</v>
      </c>
      <c r="AJ193" s="68">
        <v>7.4002744168118362E-2</v>
      </c>
      <c r="AK193" s="68">
        <v>0.29982042824789662</v>
      </c>
      <c r="AL193" s="68">
        <v>1.1428432276897873</v>
      </c>
      <c r="AM193" s="68">
        <v>4.1512025202000223E-2</v>
      </c>
      <c r="AN193" s="68">
        <v>25.14649022714935</v>
      </c>
      <c r="AO193" s="68">
        <v>9.5482632374495557E-2</v>
      </c>
      <c r="AP193" s="68">
        <v>0.15175553580556569</v>
      </c>
      <c r="AQ193" s="68">
        <v>1.1755870832769717</v>
      </c>
      <c r="AR193" s="68">
        <v>3.4443303535682326E-2</v>
      </c>
      <c r="AS193" s="68">
        <v>0.38204570778019936</v>
      </c>
      <c r="AT193" s="68">
        <v>0.10856497726286536</v>
      </c>
      <c r="AU193" s="68">
        <v>2.4679775037718683E-2</v>
      </c>
      <c r="AV193" s="68">
        <v>0</v>
      </c>
      <c r="AW193" s="68">
        <v>0.56241427539341249</v>
      </c>
      <c r="AX193" s="68">
        <v>0.11702258283634401</v>
      </c>
      <c r="AY193" s="68">
        <v>0.21530419749382948</v>
      </c>
      <c r="AZ193" s="68">
        <v>0</v>
      </c>
      <c r="BA193" s="68">
        <v>6.6453087329272964E-2</v>
      </c>
      <c r="BB193" s="68">
        <v>8.4688396522225275</v>
      </c>
      <c r="BC193" s="68">
        <v>0.82229878848059568</v>
      </c>
      <c r="BD193" s="68">
        <v>0.3088486534434588</v>
      </c>
      <c r="BE193" s="68">
        <v>2.4918864941969341</v>
      </c>
      <c r="BF193" s="68">
        <v>1.2663211693254617</v>
      </c>
      <c r="BG193" s="68">
        <v>0</v>
      </c>
      <c r="BH193" s="68">
        <v>2.6817268785621117E-3</v>
      </c>
      <c r="BI193" s="68">
        <v>82.160607923310806</v>
      </c>
      <c r="BJ193" s="68">
        <v>0</v>
      </c>
      <c r="BK193" s="68">
        <v>0.8261472941974336</v>
      </c>
      <c r="BL193" s="68">
        <v>16.141708600222106</v>
      </c>
      <c r="BM193" s="68">
        <v>28.476718970337654</v>
      </c>
      <c r="BN193" s="68">
        <v>0</v>
      </c>
      <c r="BO193" s="68">
        <v>0</v>
      </c>
    </row>
    <row r="194" spans="1:67">
      <c r="A194">
        <v>2001</v>
      </c>
      <c r="B194" s="62" t="s">
        <v>611</v>
      </c>
      <c r="C194" s="67" t="s">
        <v>677</v>
      </c>
      <c r="D194" s="62" t="s">
        <v>726</v>
      </c>
      <c r="E194" s="68">
        <v>25.846318645180354</v>
      </c>
      <c r="F194" s="68">
        <v>0.38660050127468731</v>
      </c>
      <c r="G194" s="68">
        <v>0.16787774752373949</v>
      </c>
      <c r="H194" s="68">
        <v>132.74660255682548</v>
      </c>
      <c r="I194" s="68">
        <v>6.9286981095514015</v>
      </c>
      <c r="J194" s="68">
        <v>18.858724441478749</v>
      </c>
      <c r="K194" s="68">
        <v>2.682441918676397</v>
      </c>
      <c r="L194" s="68">
        <v>8.2397065366772146</v>
      </c>
      <c r="M194" s="68">
        <v>2.5113996407183441</v>
      </c>
      <c r="N194" s="68">
        <v>3.533408132178085</v>
      </c>
      <c r="O194" s="68">
        <v>19.106333186295775</v>
      </c>
      <c r="P194" s="68">
        <v>1.4978533380204759</v>
      </c>
      <c r="Q194" s="68">
        <v>57.432508708805138</v>
      </c>
      <c r="R194" s="68">
        <v>42.343659420792882</v>
      </c>
      <c r="S194" s="68">
        <v>1210.6570937902459</v>
      </c>
      <c r="T194" s="68">
        <v>927.02242974670912</v>
      </c>
      <c r="U194" s="68">
        <v>168.27358216206432</v>
      </c>
      <c r="V194" s="68">
        <v>611.40052881110523</v>
      </c>
      <c r="W194" s="68">
        <v>353.66001119914421</v>
      </c>
      <c r="X194" s="68">
        <v>1406.6793702963087</v>
      </c>
      <c r="Y194" s="68">
        <v>89.214943219759647</v>
      </c>
      <c r="Z194" s="68">
        <v>244.17769901590762</v>
      </c>
      <c r="AA194" s="68">
        <v>36.644779924381311</v>
      </c>
      <c r="AB194" s="68">
        <v>4.5049912691659628</v>
      </c>
      <c r="AC194" s="68">
        <v>0.28082306783642619</v>
      </c>
      <c r="AD194" s="68">
        <v>1.0939410141698041E-2</v>
      </c>
      <c r="AE194" s="68">
        <v>1761.07960158009</v>
      </c>
      <c r="AF194" s="68">
        <v>3.263292510872831</v>
      </c>
      <c r="AG194" s="68">
        <v>15.804122145510778</v>
      </c>
      <c r="AH194" s="68">
        <v>13.03298107737332</v>
      </c>
      <c r="AI194" s="68">
        <v>2.2364279012201873</v>
      </c>
      <c r="AJ194" s="68">
        <v>8.2290112779016253E-2</v>
      </c>
      <c r="AK194" s="68">
        <v>0.136664777154265</v>
      </c>
      <c r="AL194" s="68">
        <v>0.68491827646755676</v>
      </c>
      <c r="AM194" s="68">
        <v>2.978302603657932E-2</v>
      </c>
      <c r="AN194" s="68">
        <v>0.81799588605643314</v>
      </c>
      <c r="AO194" s="68">
        <v>1.8619274772582466</v>
      </c>
      <c r="AP194" s="68">
        <v>0.34154267854636333</v>
      </c>
      <c r="AQ194" s="68">
        <v>1.8907049218595389</v>
      </c>
      <c r="AR194" s="68">
        <v>2.4551757339199114E-2</v>
      </c>
      <c r="AS194" s="68">
        <v>0.30161486025536743</v>
      </c>
      <c r="AT194" s="68">
        <v>7.4487516884692448E-2</v>
      </c>
      <c r="AU194" s="68">
        <v>1.9295334412142373E-2</v>
      </c>
      <c r="AV194" s="68">
        <v>0</v>
      </c>
      <c r="AW194" s="68">
        <v>0.17891958985294382</v>
      </c>
      <c r="AX194" s="68">
        <v>0.12292116004026923</v>
      </c>
      <c r="AY194" s="68">
        <v>0.39525137144978395</v>
      </c>
      <c r="AZ194" s="68">
        <v>0</v>
      </c>
      <c r="BA194" s="68">
        <v>0.12727485342424322</v>
      </c>
      <c r="BB194" s="68">
        <v>5.7172230899309335</v>
      </c>
      <c r="BC194" s="68">
        <v>1.1999181232650953</v>
      </c>
      <c r="BD194" s="68">
        <v>0.34117846122287493</v>
      </c>
      <c r="BE194" s="68">
        <v>1.6119449148720613</v>
      </c>
      <c r="BF194" s="68">
        <v>1.4450046256611411</v>
      </c>
      <c r="BG194" s="68">
        <v>0</v>
      </c>
      <c r="BH194" s="68">
        <v>3.2577719500594873E-3</v>
      </c>
      <c r="BI194" s="68">
        <v>33.105886380170233</v>
      </c>
      <c r="BJ194" s="68">
        <v>0</v>
      </c>
      <c r="BK194" s="68">
        <v>0.65677163889892087</v>
      </c>
      <c r="BL194" s="68">
        <v>23.630882942904726</v>
      </c>
      <c r="BM194" s="68">
        <v>1.7425249028214906</v>
      </c>
      <c r="BN194" s="68">
        <v>0</v>
      </c>
      <c r="BO194" s="68">
        <v>0</v>
      </c>
    </row>
    <row r="195" spans="1:67">
      <c r="A195">
        <v>2001</v>
      </c>
      <c r="B195" s="62" t="s">
        <v>612</v>
      </c>
      <c r="C195" s="67" t="s">
        <v>678</v>
      </c>
      <c r="D195" s="62" t="s">
        <v>726</v>
      </c>
      <c r="E195" s="68">
        <v>32.629966003511839</v>
      </c>
      <c r="F195" s="68">
        <v>5.6011043528579458</v>
      </c>
      <c r="G195" s="68">
        <v>0.23222706167617732</v>
      </c>
      <c r="H195" s="68">
        <v>163.2346318274079</v>
      </c>
      <c r="I195" s="68">
        <v>187.3943070654768</v>
      </c>
      <c r="J195" s="68">
        <v>51.46625603484037</v>
      </c>
      <c r="K195" s="68">
        <v>11.620005423014403</v>
      </c>
      <c r="L195" s="68">
        <v>9.4260015738911012</v>
      </c>
      <c r="M195" s="68">
        <v>3.8452898056847573</v>
      </c>
      <c r="N195" s="68">
        <v>115.10740969344955</v>
      </c>
      <c r="O195" s="68">
        <v>47.716455743073183</v>
      </c>
      <c r="P195" s="68">
        <v>1.9549338381397907</v>
      </c>
      <c r="Q195" s="68">
        <v>102.57688758952966</v>
      </c>
      <c r="R195" s="68">
        <v>24.043952725062852</v>
      </c>
      <c r="S195" s="68">
        <v>196.88358222053515</v>
      </c>
      <c r="T195" s="68">
        <v>646.31282994300591</v>
      </c>
      <c r="U195" s="68">
        <v>454.86282470753173</v>
      </c>
      <c r="V195" s="68">
        <v>305.18071533573487</v>
      </c>
      <c r="W195" s="68">
        <v>171.9056599349808</v>
      </c>
      <c r="X195" s="68">
        <v>1280.6078449605075</v>
      </c>
      <c r="Y195" s="68">
        <v>22.348074493808664</v>
      </c>
      <c r="Z195" s="68">
        <v>152.98911135773264</v>
      </c>
      <c r="AA195" s="68">
        <v>7.6049232345994842</v>
      </c>
      <c r="AB195" s="68">
        <v>17.993490751044469</v>
      </c>
      <c r="AC195" s="68">
        <v>5.6393704173992507</v>
      </c>
      <c r="AD195" s="68">
        <v>0.21923361167391653</v>
      </c>
      <c r="AE195" s="68">
        <v>1324.5906061825997</v>
      </c>
      <c r="AF195" s="68">
        <v>16.020503097397093</v>
      </c>
      <c r="AG195" s="68">
        <v>77.587286426991909</v>
      </c>
      <c r="AH195" s="68">
        <v>63.982910245142939</v>
      </c>
      <c r="AI195" s="68">
        <v>20.650245257007565</v>
      </c>
      <c r="AJ195" s="68">
        <v>0.98127023207727226</v>
      </c>
      <c r="AK195" s="68">
        <v>0.95278134660198155</v>
      </c>
      <c r="AL195" s="68">
        <v>10.579461179866771</v>
      </c>
      <c r="AM195" s="68">
        <v>0.40847081553659675</v>
      </c>
      <c r="AN195" s="68">
        <v>11.565789466887763</v>
      </c>
      <c r="AO195" s="68">
        <v>3.2395475247156242</v>
      </c>
      <c r="AP195" s="68">
        <v>14.836975016589461</v>
      </c>
      <c r="AQ195" s="68">
        <v>10.603913705857174</v>
      </c>
      <c r="AR195" s="68">
        <v>4.9883816500467394E-2</v>
      </c>
      <c r="AS195" s="68">
        <v>0.68937785189379208</v>
      </c>
      <c r="AT195" s="68">
        <v>0.13716118655240381</v>
      </c>
      <c r="AU195" s="68">
        <v>4.2261375588149623E-2</v>
      </c>
      <c r="AV195" s="68">
        <v>0</v>
      </c>
      <c r="AW195" s="68">
        <v>0.7831200933816409</v>
      </c>
      <c r="AX195" s="68">
        <v>0.75170052791306263</v>
      </c>
      <c r="AY195" s="68">
        <v>1.8697197487827566</v>
      </c>
      <c r="AZ195" s="68">
        <v>0</v>
      </c>
      <c r="BA195" s="68">
        <v>0.40131380508662001</v>
      </c>
      <c r="BB195" s="68">
        <v>20.789138440999722</v>
      </c>
      <c r="BC195" s="68">
        <v>37.951280554014836</v>
      </c>
      <c r="BD195" s="68">
        <v>7.1628497835446669</v>
      </c>
      <c r="BE195" s="68">
        <v>8.0795635174809703</v>
      </c>
      <c r="BF195" s="68">
        <v>25.13001344868114</v>
      </c>
      <c r="BG195" s="68">
        <v>0</v>
      </c>
      <c r="BH195" s="68">
        <v>7.402120580261054E-2</v>
      </c>
      <c r="BI195" s="68">
        <v>980.02854150357098</v>
      </c>
      <c r="BJ195" s="68">
        <v>0</v>
      </c>
      <c r="BK195" s="68">
        <v>1.728041444150721</v>
      </c>
      <c r="BL195" s="68">
        <v>627.81410036647344</v>
      </c>
      <c r="BM195" s="68">
        <v>81.547827081336976</v>
      </c>
      <c r="BN195" s="68">
        <v>0</v>
      </c>
      <c r="BO195" s="68">
        <v>0</v>
      </c>
    </row>
    <row r="196" spans="1:67">
      <c r="A196">
        <v>2001</v>
      </c>
      <c r="B196" s="62" t="s">
        <v>613</v>
      </c>
      <c r="C196" s="67" t="s">
        <v>679</v>
      </c>
      <c r="D196" s="62" t="s">
        <v>726</v>
      </c>
      <c r="E196" s="68">
        <v>4.8739041029760433</v>
      </c>
      <c r="F196" s="68">
        <v>6.9987831326533474</v>
      </c>
      <c r="G196" s="68">
        <v>0.11774628189896072</v>
      </c>
      <c r="H196" s="68">
        <v>15.300371123484886</v>
      </c>
      <c r="I196" s="68">
        <v>36.362375520073577</v>
      </c>
      <c r="J196" s="68">
        <v>206.8338682411017</v>
      </c>
      <c r="K196" s="68">
        <v>2.2339727960067921</v>
      </c>
      <c r="L196" s="68">
        <v>10.798420618465386</v>
      </c>
      <c r="M196" s="68">
        <v>33.312349124126733</v>
      </c>
      <c r="N196" s="68">
        <v>8.0364834376133825</v>
      </c>
      <c r="O196" s="68">
        <v>50.232401591189827</v>
      </c>
      <c r="P196" s="68">
        <v>4.6236349159486467</v>
      </c>
      <c r="Q196" s="68">
        <v>142.70224154273498</v>
      </c>
      <c r="R196" s="68">
        <v>15.954893220594828</v>
      </c>
      <c r="S196" s="68">
        <v>37.857523279794208</v>
      </c>
      <c r="T196" s="68">
        <v>165.21347399227753</v>
      </c>
      <c r="U196" s="68">
        <v>16095.130468797319</v>
      </c>
      <c r="V196" s="68">
        <v>1550.8493287536812</v>
      </c>
      <c r="W196" s="68">
        <v>282.03418635202684</v>
      </c>
      <c r="X196" s="68">
        <v>1653.0684918814682</v>
      </c>
      <c r="Y196" s="68">
        <v>55.105436541223909</v>
      </c>
      <c r="Z196" s="68">
        <v>784.77359846592708</v>
      </c>
      <c r="AA196" s="68">
        <v>51.778881067629584</v>
      </c>
      <c r="AB196" s="68">
        <v>78.690668071920598</v>
      </c>
      <c r="AC196" s="68">
        <v>0.45087243622900269</v>
      </c>
      <c r="AD196" s="68">
        <v>3.899893282683297E-2</v>
      </c>
      <c r="AE196" s="68">
        <v>172.18297685805481</v>
      </c>
      <c r="AF196" s="68">
        <v>17.7882734691186</v>
      </c>
      <c r="AG196" s="68">
        <v>86.148589740494643</v>
      </c>
      <c r="AH196" s="68">
        <v>71.043049626564027</v>
      </c>
      <c r="AI196" s="68">
        <v>27.855310317488815</v>
      </c>
      <c r="AJ196" s="68">
        <v>0.384390660246899</v>
      </c>
      <c r="AK196" s="68">
        <v>2.3362077970210438</v>
      </c>
      <c r="AL196" s="68">
        <v>16.476456432142967</v>
      </c>
      <c r="AM196" s="68">
        <v>1.0618551517911281</v>
      </c>
      <c r="AN196" s="68">
        <v>13.04387990735016</v>
      </c>
      <c r="AO196" s="68">
        <v>1.3454130156684216</v>
      </c>
      <c r="AP196" s="68">
        <v>90.3211650085901</v>
      </c>
      <c r="AQ196" s="68">
        <v>1340.4010263396879</v>
      </c>
      <c r="AR196" s="68">
        <v>2.5837405479486302</v>
      </c>
      <c r="AS196" s="68">
        <v>49.261237509532265</v>
      </c>
      <c r="AT196" s="68">
        <v>0.49773076751492251</v>
      </c>
      <c r="AU196" s="68">
        <v>2.8256367185465585</v>
      </c>
      <c r="AV196" s="68">
        <v>0</v>
      </c>
      <c r="AW196" s="68">
        <v>2.2827891688820907</v>
      </c>
      <c r="AX196" s="68">
        <v>98.907453241294846</v>
      </c>
      <c r="AY196" s="68">
        <v>12.788274565930717</v>
      </c>
      <c r="AZ196" s="68">
        <v>0</v>
      </c>
      <c r="BA196" s="68">
        <v>0.21120982835051771</v>
      </c>
      <c r="BB196" s="68">
        <v>51.499147170396938</v>
      </c>
      <c r="BC196" s="68">
        <v>92.817078770548051</v>
      </c>
      <c r="BD196" s="68">
        <v>25.176433123164045</v>
      </c>
      <c r="BE196" s="68">
        <v>50.631121690499107</v>
      </c>
      <c r="BF196" s="68">
        <v>28.334842496868301</v>
      </c>
      <c r="BG196" s="68">
        <v>0</v>
      </c>
      <c r="BH196" s="68">
        <v>0.3402145782642369</v>
      </c>
      <c r="BI196" s="68">
        <v>2870.6138347366054</v>
      </c>
      <c r="BJ196" s="68">
        <v>0</v>
      </c>
      <c r="BK196" s="68">
        <v>26.54037383267503</v>
      </c>
      <c r="BL196" s="68">
        <v>4447.534965490886</v>
      </c>
      <c r="BM196" s="68">
        <v>147.49845155504968</v>
      </c>
      <c r="BN196" s="68">
        <v>0</v>
      </c>
      <c r="BO196" s="68">
        <v>0</v>
      </c>
    </row>
    <row r="197" spans="1:67">
      <c r="A197">
        <v>2001</v>
      </c>
      <c r="B197" s="62" t="s">
        <v>614</v>
      </c>
      <c r="C197" s="67" t="s">
        <v>680</v>
      </c>
      <c r="D197" s="62" t="s">
        <v>726</v>
      </c>
      <c r="E197" s="68">
        <v>3.8749930902625005</v>
      </c>
      <c r="F197" s="68">
        <v>0.15505332233349653</v>
      </c>
      <c r="G197" s="68">
        <v>5.717615818736279E-2</v>
      </c>
      <c r="H197" s="68">
        <v>18.081650756174671</v>
      </c>
      <c r="I197" s="68">
        <v>14.564233104097468</v>
      </c>
      <c r="J197" s="68">
        <v>56.796537361720652</v>
      </c>
      <c r="K197" s="68">
        <v>2.562237340621456</v>
      </c>
      <c r="L197" s="68">
        <v>7.0938536871254838</v>
      </c>
      <c r="M197" s="68">
        <v>9.7230826499546179</v>
      </c>
      <c r="N197" s="68">
        <v>1.0326330638690684</v>
      </c>
      <c r="O197" s="68">
        <v>24.469497742261794</v>
      </c>
      <c r="P197" s="68">
        <v>1.3613360101612058</v>
      </c>
      <c r="Q197" s="68">
        <v>116.12580605526774</v>
      </c>
      <c r="R197" s="68">
        <v>11.411708791222182</v>
      </c>
      <c r="S197" s="68">
        <v>122.41375514697148</v>
      </c>
      <c r="T197" s="68">
        <v>171.37881077810354</v>
      </c>
      <c r="U197" s="68">
        <v>2869.7516484868579</v>
      </c>
      <c r="V197" s="68">
        <v>1653.2451949100075</v>
      </c>
      <c r="W197" s="68">
        <v>321.56497326355947</v>
      </c>
      <c r="X197" s="68">
        <v>1677.7032598622859</v>
      </c>
      <c r="Y197" s="68">
        <v>66.303225906460767</v>
      </c>
      <c r="Z197" s="68">
        <v>165.33025913799958</v>
      </c>
      <c r="AA197" s="68">
        <v>44.786911480381576</v>
      </c>
      <c r="AB197" s="68">
        <v>213.07087670656409</v>
      </c>
      <c r="AC197" s="68">
        <v>0.12826846086028557</v>
      </c>
      <c r="AD197" s="68">
        <v>2.8703659006520138E-2</v>
      </c>
      <c r="AE197" s="68">
        <v>1669.3257162416835</v>
      </c>
      <c r="AF197" s="68">
        <v>7.2327106328061008</v>
      </c>
      <c r="AG197" s="68">
        <v>35.028012933690043</v>
      </c>
      <c r="AH197" s="68">
        <v>28.886099257907617</v>
      </c>
      <c r="AI197" s="68">
        <v>137.19441412199021</v>
      </c>
      <c r="AJ197" s="68">
        <v>0.36213865742377038</v>
      </c>
      <c r="AK197" s="68">
        <v>8.2475439030881184</v>
      </c>
      <c r="AL197" s="68">
        <v>4.47668701847393</v>
      </c>
      <c r="AM197" s="68">
        <v>3.7031710413443935</v>
      </c>
      <c r="AN197" s="68">
        <v>80.781240552525674</v>
      </c>
      <c r="AO197" s="68">
        <v>0.24026266936124291</v>
      </c>
      <c r="AP197" s="68">
        <v>22.071949418944616</v>
      </c>
      <c r="AQ197" s="68">
        <v>372.41585955076755</v>
      </c>
      <c r="AR197" s="68">
        <v>0.13031897301579862</v>
      </c>
      <c r="AS197" s="68">
        <v>1.1744866458627705</v>
      </c>
      <c r="AT197" s="68">
        <v>8.4652520282870236E-2</v>
      </c>
      <c r="AU197" s="68">
        <v>7.8014809991700088E-2</v>
      </c>
      <c r="AV197" s="68">
        <v>0</v>
      </c>
      <c r="AW197" s="68">
        <v>0.39568986525428584</v>
      </c>
      <c r="AX197" s="68">
        <v>1.1825382664505619</v>
      </c>
      <c r="AY197" s="68">
        <v>1.7886815022519356</v>
      </c>
      <c r="AZ197" s="68">
        <v>0</v>
      </c>
      <c r="BA197" s="68">
        <v>0.13857117875737382</v>
      </c>
      <c r="BB197" s="68">
        <v>50.117952158199586</v>
      </c>
      <c r="BC197" s="68">
        <v>65.684615754709441</v>
      </c>
      <c r="BD197" s="68">
        <v>15.027959938332033</v>
      </c>
      <c r="BE197" s="68">
        <v>18.363428135280422</v>
      </c>
      <c r="BF197" s="68">
        <v>8.1014725613352834</v>
      </c>
      <c r="BG197" s="68">
        <v>0</v>
      </c>
      <c r="BH197" s="68">
        <v>0.31857674531978586</v>
      </c>
      <c r="BI197" s="68">
        <v>2035.224026167964</v>
      </c>
      <c r="BJ197" s="68">
        <v>0</v>
      </c>
      <c r="BK197" s="68">
        <v>3.5411192955276114</v>
      </c>
      <c r="BL197" s="68">
        <v>1317.0843180749089</v>
      </c>
      <c r="BM197" s="68">
        <v>93.768931221217116</v>
      </c>
      <c r="BN197" s="68">
        <v>0</v>
      </c>
      <c r="BO197" s="68">
        <v>0</v>
      </c>
    </row>
    <row r="198" spans="1:67">
      <c r="A198">
        <v>2001</v>
      </c>
      <c r="B198" s="62" t="s">
        <v>615</v>
      </c>
      <c r="C198" s="67" t="s">
        <v>681</v>
      </c>
      <c r="D198" s="62" t="s">
        <v>726</v>
      </c>
      <c r="E198" s="68">
        <v>11.467220012363066</v>
      </c>
      <c r="F198" s="68">
        <v>0.40528800622983063</v>
      </c>
      <c r="G198" s="68">
        <v>1.1659762200398116</v>
      </c>
      <c r="H198" s="68">
        <v>100.16818943772407</v>
      </c>
      <c r="I198" s="68">
        <v>78.745135895242342</v>
      </c>
      <c r="J198" s="68">
        <v>73.461752425636021</v>
      </c>
      <c r="K198" s="68">
        <v>10.796584397072392</v>
      </c>
      <c r="L198" s="68">
        <v>14.9389899357739</v>
      </c>
      <c r="M198" s="68">
        <v>5.6748439614308177</v>
      </c>
      <c r="N198" s="68">
        <v>2.5029929677604037</v>
      </c>
      <c r="O198" s="68">
        <v>23.579653817236942</v>
      </c>
      <c r="P198" s="68">
        <v>3.9922293122901515</v>
      </c>
      <c r="Q198" s="68">
        <v>51.153946362779976</v>
      </c>
      <c r="R198" s="68">
        <v>30.14593102104784</v>
      </c>
      <c r="S198" s="68">
        <v>56.054661060527671</v>
      </c>
      <c r="T198" s="68">
        <v>96.795778650853194</v>
      </c>
      <c r="U198" s="68">
        <v>1285.0385673872383</v>
      </c>
      <c r="V198" s="68">
        <v>214.40393239028379</v>
      </c>
      <c r="W198" s="68">
        <v>389.27241638701338</v>
      </c>
      <c r="X198" s="68">
        <v>880.1771002119259</v>
      </c>
      <c r="Y198" s="68">
        <v>29.092717162387416</v>
      </c>
      <c r="Z198" s="68">
        <v>84.816158227620875</v>
      </c>
      <c r="AA198" s="68">
        <v>17.2494446619319</v>
      </c>
      <c r="AB198" s="68">
        <v>9.6667893132555722</v>
      </c>
      <c r="AC198" s="68">
        <v>0.33495302254689652</v>
      </c>
      <c r="AD198" s="68">
        <v>1.9390797630731431</v>
      </c>
      <c r="AE198" s="68">
        <v>293.76989437298653</v>
      </c>
      <c r="AF198" s="68">
        <v>15.834461162701922</v>
      </c>
      <c r="AG198" s="68">
        <v>76.686278052902452</v>
      </c>
      <c r="AH198" s="68">
        <v>63.239880924963032</v>
      </c>
      <c r="AI198" s="68">
        <v>338.9322636833715</v>
      </c>
      <c r="AJ198" s="68">
        <v>50.800713039638389</v>
      </c>
      <c r="AK198" s="68">
        <v>0.98166016422761715</v>
      </c>
      <c r="AL198" s="68">
        <v>85.878288794664542</v>
      </c>
      <c r="AM198" s="68">
        <v>0.40255830876728926</v>
      </c>
      <c r="AN198" s="68">
        <v>5.8717376574062534</v>
      </c>
      <c r="AO198" s="68">
        <v>4.8129281697388073</v>
      </c>
      <c r="AP198" s="68">
        <v>7.2789381687868833</v>
      </c>
      <c r="AQ198" s="68">
        <v>45.331015303276118</v>
      </c>
      <c r="AR198" s="68">
        <v>9.4844343605460985E-2</v>
      </c>
      <c r="AS198" s="68">
        <v>1.8210535179105918</v>
      </c>
      <c r="AT198" s="68">
        <v>0.21043465604237682</v>
      </c>
      <c r="AU198" s="68">
        <v>0.1251669318324885</v>
      </c>
      <c r="AV198" s="68">
        <v>0</v>
      </c>
      <c r="AW198" s="68">
        <v>0.82248142966074222</v>
      </c>
      <c r="AX198" s="68">
        <v>3.5753744928615849</v>
      </c>
      <c r="AY198" s="68">
        <v>2.1520862066668878</v>
      </c>
      <c r="AZ198" s="68">
        <v>0</v>
      </c>
      <c r="BA198" s="68">
        <v>1.1064816525102725</v>
      </c>
      <c r="BB198" s="68">
        <v>48.720673020861234</v>
      </c>
      <c r="BC198" s="68">
        <v>4.0588001068419715</v>
      </c>
      <c r="BD198" s="68">
        <v>1.2983967933939711</v>
      </c>
      <c r="BE198" s="68">
        <v>3.8430633611333693</v>
      </c>
      <c r="BF198" s="68">
        <v>7.3791108320155043</v>
      </c>
      <c r="BG198" s="68">
        <v>0</v>
      </c>
      <c r="BH198" s="68">
        <v>1.2972438139515539E-2</v>
      </c>
      <c r="BI198" s="68">
        <v>153.13213850105424</v>
      </c>
      <c r="BJ198" s="68">
        <v>0</v>
      </c>
      <c r="BK198" s="68">
        <v>6.9310474867201695</v>
      </c>
      <c r="BL198" s="68">
        <v>7450.47425473149</v>
      </c>
      <c r="BM198" s="68">
        <v>68.299591384010867</v>
      </c>
      <c r="BN198" s="68">
        <v>0</v>
      </c>
      <c r="BO198" s="68">
        <v>0</v>
      </c>
    </row>
    <row r="199" spans="1:67">
      <c r="A199">
        <v>2001</v>
      </c>
      <c r="B199" s="62" t="s">
        <v>616</v>
      </c>
      <c r="C199" s="67" t="s">
        <v>682</v>
      </c>
      <c r="D199" s="62" t="s">
        <v>726</v>
      </c>
      <c r="E199" s="68">
        <v>14.437907429474823</v>
      </c>
      <c r="F199" s="68">
        <v>0.23260448293187602</v>
      </c>
      <c r="G199" s="68">
        <v>1.7587567209200106</v>
      </c>
      <c r="H199" s="68">
        <v>51.851896542257677</v>
      </c>
      <c r="I199" s="68">
        <v>162.6870826615648</v>
      </c>
      <c r="J199" s="68">
        <v>50.805234606775031</v>
      </c>
      <c r="K199" s="68">
        <v>2.5042841394464435</v>
      </c>
      <c r="L199" s="68">
        <v>7.8593465232772219</v>
      </c>
      <c r="M199" s="68">
        <v>3.1265655487877697</v>
      </c>
      <c r="N199" s="68">
        <v>0.83423883558713352</v>
      </c>
      <c r="O199" s="68">
        <v>6.7221538137068233</v>
      </c>
      <c r="P199" s="68">
        <v>4.3897181029122807</v>
      </c>
      <c r="Q199" s="68">
        <v>48.546785688869505</v>
      </c>
      <c r="R199" s="68">
        <v>43.31041592807771</v>
      </c>
      <c r="S199" s="68">
        <v>22.962510121712128</v>
      </c>
      <c r="T199" s="68">
        <v>51.604515776365908</v>
      </c>
      <c r="U199" s="68">
        <v>251.66921371347445</v>
      </c>
      <c r="V199" s="68">
        <v>104.49920332789966</v>
      </c>
      <c r="W199" s="68">
        <v>75.711270181463533</v>
      </c>
      <c r="X199" s="68">
        <v>8182.6989945483911</v>
      </c>
      <c r="Y199" s="68">
        <v>19.106159368880839</v>
      </c>
      <c r="Z199" s="68">
        <v>41.252231206998857</v>
      </c>
      <c r="AA199" s="68">
        <v>7.6921369497361942</v>
      </c>
      <c r="AB199" s="68">
        <v>15.196889435553709</v>
      </c>
      <c r="AC199" s="68">
        <v>0.17796722632159637</v>
      </c>
      <c r="AD199" s="68">
        <v>6.5856774579671615</v>
      </c>
      <c r="AE199" s="68">
        <v>134.12265019499543</v>
      </c>
      <c r="AF199" s="68">
        <v>81.963955189138105</v>
      </c>
      <c r="AG199" s="68">
        <v>396.95133876529405</v>
      </c>
      <c r="AH199" s="68">
        <v>327.34872593343465</v>
      </c>
      <c r="AI199" s="68">
        <v>1808.5740825478131</v>
      </c>
      <c r="AJ199" s="68">
        <v>1.1329579234332197</v>
      </c>
      <c r="AK199" s="68">
        <v>1.1517370731489562</v>
      </c>
      <c r="AL199" s="68">
        <v>123.69695669075459</v>
      </c>
      <c r="AM199" s="68">
        <v>9.4790408161949564</v>
      </c>
      <c r="AN199" s="68">
        <v>4.4000759053283476</v>
      </c>
      <c r="AO199" s="68">
        <v>5.5997125784248283</v>
      </c>
      <c r="AP199" s="68">
        <v>12.829150440109558</v>
      </c>
      <c r="AQ199" s="68">
        <v>241.75043913253029</v>
      </c>
      <c r="AR199" s="68">
        <v>0.3835767549399936</v>
      </c>
      <c r="AS199" s="68">
        <v>11.134487563944433</v>
      </c>
      <c r="AT199" s="68">
        <v>0.47664276978917403</v>
      </c>
      <c r="AU199" s="68">
        <v>0.74267597288169496</v>
      </c>
      <c r="AV199" s="68">
        <v>0</v>
      </c>
      <c r="AW199" s="68">
        <v>2.6505837500170726</v>
      </c>
      <c r="AX199" s="68">
        <v>1.1494097248243307</v>
      </c>
      <c r="AY199" s="68">
        <v>2.0835115429940898</v>
      </c>
      <c r="AZ199" s="68">
        <v>0</v>
      </c>
      <c r="BA199" s="68">
        <v>0.44285586827885276</v>
      </c>
      <c r="BB199" s="68">
        <v>51.989967258711509</v>
      </c>
      <c r="BC199" s="68">
        <v>26.599054726280933</v>
      </c>
      <c r="BD199" s="68">
        <v>4.6174815785661245</v>
      </c>
      <c r="BE199" s="68">
        <v>12.041317852214005</v>
      </c>
      <c r="BF199" s="68">
        <v>16.925844369339334</v>
      </c>
      <c r="BG199" s="68">
        <v>0</v>
      </c>
      <c r="BH199" s="68">
        <v>2.6871061908069632E-2</v>
      </c>
      <c r="BI199" s="68">
        <v>2555.6674442657954</v>
      </c>
      <c r="BJ199" s="68">
        <v>0</v>
      </c>
      <c r="BK199" s="68">
        <v>29.552862831248202</v>
      </c>
      <c r="BL199" s="68">
        <v>4419.3076628013105</v>
      </c>
      <c r="BM199" s="68">
        <v>54.732561162086036</v>
      </c>
      <c r="BN199" s="68">
        <v>0</v>
      </c>
      <c r="BO199" s="68">
        <v>0</v>
      </c>
    </row>
    <row r="200" spans="1:67">
      <c r="A200">
        <v>2001</v>
      </c>
      <c r="B200" s="62" t="s">
        <v>617</v>
      </c>
      <c r="C200" s="67" t="s">
        <v>683</v>
      </c>
      <c r="D200" s="62" t="s">
        <v>726</v>
      </c>
      <c r="E200" s="68">
        <v>0.77475153055808066</v>
      </c>
      <c r="F200" s="68">
        <v>8.6062511913530343E-2</v>
      </c>
      <c r="G200" s="68">
        <v>2.0656005921256392E-2</v>
      </c>
      <c r="H200" s="68">
        <v>3.7691379579686886</v>
      </c>
      <c r="I200" s="68">
        <v>10.113560042034353</v>
      </c>
      <c r="J200" s="68">
        <v>6.0073059250584251</v>
      </c>
      <c r="K200" s="68">
        <v>0.32874128455578622</v>
      </c>
      <c r="L200" s="68">
        <v>0.79023173278879388</v>
      </c>
      <c r="M200" s="68">
        <v>0.89754930936909827</v>
      </c>
      <c r="N200" s="68">
        <v>0.52568005448805788</v>
      </c>
      <c r="O200" s="68">
        <v>2.3881952963157258</v>
      </c>
      <c r="P200" s="68">
        <v>0.74552343406489618</v>
      </c>
      <c r="Q200" s="68">
        <v>7.3855436312962937</v>
      </c>
      <c r="R200" s="68">
        <v>3.9226862166681919</v>
      </c>
      <c r="S200" s="68">
        <v>6.49934954178363</v>
      </c>
      <c r="T200" s="68">
        <v>11.725200449454926</v>
      </c>
      <c r="U200" s="68">
        <v>103.81044093369276</v>
      </c>
      <c r="V200" s="68">
        <v>45.423405887513965</v>
      </c>
      <c r="W200" s="68">
        <v>22.573043256960712</v>
      </c>
      <c r="X200" s="68">
        <v>74.310091248666907</v>
      </c>
      <c r="Y200" s="68">
        <v>182.93026594854919</v>
      </c>
      <c r="Z200" s="68">
        <v>10.02844928555721</v>
      </c>
      <c r="AA200" s="68">
        <v>0.60135318132749738</v>
      </c>
      <c r="AB200" s="68">
        <v>2.0585615854464674</v>
      </c>
      <c r="AC200" s="68">
        <v>8.0576100148733537E-2</v>
      </c>
      <c r="AD200" s="68">
        <v>3.06337916059875E-2</v>
      </c>
      <c r="AE200" s="68">
        <v>23.890962317352034</v>
      </c>
      <c r="AF200" s="68">
        <v>2.3088156207446979</v>
      </c>
      <c r="AG200" s="68">
        <v>11.181592146278998</v>
      </c>
      <c r="AH200" s="68">
        <v>9.2209792509765975</v>
      </c>
      <c r="AI200" s="68">
        <v>13.174508570085198</v>
      </c>
      <c r="AJ200" s="68">
        <v>0.53163284850084314</v>
      </c>
      <c r="AK200" s="68">
        <v>42.856050017513333</v>
      </c>
      <c r="AL200" s="68">
        <v>1.3196087543477644</v>
      </c>
      <c r="AM200" s="68">
        <v>5.8051343840648819</v>
      </c>
      <c r="AN200" s="68">
        <v>12.532631724035841</v>
      </c>
      <c r="AO200" s="68">
        <v>0.47565550151199243</v>
      </c>
      <c r="AP200" s="68">
        <v>0.68404602320962493</v>
      </c>
      <c r="AQ200" s="68">
        <v>6.0665907129501111</v>
      </c>
      <c r="AR200" s="68">
        <v>0.11122349925553146</v>
      </c>
      <c r="AS200" s="68">
        <v>1.929633978537443</v>
      </c>
      <c r="AT200" s="68">
        <v>0.32837775108099426</v>
      </c>
      <c r="AU200" s="68">
        <v>0.13507603856827666</v>
      </c>
      <c r="AV200" s="68">
        <v>0</v>
      </c>
      <c r="AW200" s="68">
        <v>0.78059007535787417</v>
      </c>
      <c r="AX200" s="68">
        <v>0.45668738971642459</v>
      </c>
      <c r="AY200" s="68">
        <v>0.73377190240494383</v>
      </c>
      <c r="AZ200" s="68">
        <v>0</v>
      </c>
      <c r="BA200" s="68">
        <v>6.3831124292571373E-2</v>
      </c>
      <c r="BB200" s="68">
        <v>4.4751882896843345</v>
      </c>
      <c r="BC200" s="68">
        <v>5.2867977299960796</v>
      </c>
      <c r="BD200" s="68">
        <v>0.97800351139970032</v>
      </c>
      <c r="BE200" s="68">
        <v>1.2180239822879588</v>
      </c>
      <c r="BF200" s="68">
        <v>2.0105973922317522</v>
      </c>
      <c r="BG200" s="68">
        <v>0</v>
      </c>
      <c r="BH200" s="68">
        <v>6.1219341721299517E-3</v>
      </c>
      <c r="BI200" s="68">
        <v>133.85382689293786</v>
      </c>
      <c r="BJ200" s="68">
        <v>0</v>
      </c>
      <c r="BK200" s="68">
        <v>8.3541147439150265</v>
      </c>
      <c r="BL200" s="68">
        <v>269.43388124013632</v>
      </c>
      <c r="BM200" s="68">
        <v>2.5931553093414177</v>
      </c>
      <c r="BN200" s="68">
        <v>0</v>
      </c>
      <c r="BO200" s="68">
        <v>0</v>
      </c>
    </row>
    <row r="201" spans="1:67">
      <c r="A201">
        <v>2001</v>
      </c>
      <c r="B201" s="62" t="s">
        <v>618</v>
      </c>
      <c r="C201" s="67" t="s">
        <v>684</v>
      </c>
      <c r="D201" s="62" t="s">
        <v>726</v>
      </c>
      <c r="E201" s="68">
        <v>2.7379979222273345</v>
      </c>
      <c r="F201" s="68">
        <v>0.18435598968190955</v>
      </c>
      <c r="G201" s="68">
        <v>0.14693020180744928</v>
      </c>
      <c r="H201" s="68">
        <v>7.5183582462236744</v>
      </c>
      <c r="I201" s="68">
        <v>13.813385585964618</v>
      </c>
      <c r="J201" s="68">
        <v>47.092919310581479</v>
      </c>
      <c r="K201" s="68">
        <v>3.5555145813612876</v>
      </c>
      <c r="L201" s="68">
        <v>5.3128914360386901</v>
      </c>
      <c r="M201" s="68">
        <v>3.1331908246560563</v>
      </c>
      <c r="N201" s="68">
        <v>1.8826219224918941</v>
      </c>
      <c r="O201" s="68">
        <v>13.623932620099261</v>
      </c>
      <c r="P201" s="68">
        <v>2.7084748591935508</v>
      </c>
      <c r="Q201" s="68">
        <v>17.655910374421602</v>
      </c>
      <c r="R201" s="68">
        <v>5.8685552231876565</v>
      </c>
      <c r="S201" s="68">
        <v>7.0883790178644226</v>
      </c>
      <c r="T201" s="68">
        <v>13.670766858019556</v>
      </c>
      <c r="U201" s="68">
        <v>224.02652439282841</v>
      </c>
      <c r="V201" s="68">
        <v>22.565681281628372</v>
      </c>
      <c r="W201" s="68">
        <v>12.912556746363597</v>
      </c>
      <c r="X201" s="68">
        <v>56.992904933693914</v>
      </c>
      <c r="Y201" s="68">
        <v>2.7644491101243869</v>
      </c>
      <c r="Z201" s="68">
        <v>106.15990205990438</v>
      </c>
      <c r="AA201" s="68">
        <v>1.1833817272334739</v>
      </c>
      <c r="AB201" s="68">
        <v>5.1253265928733134</v>
      </c>
      <c r="AC201" s="68">
        <v>6.8645787792823203</v>
      </c>
      <c r="AD201" s="68">
        <v>5.3789238473453259E-2</v>
      </c>
      <c r="AE201" s="68">
        <v>70.442482703986627</v>
      </c>
      <c r="AF201" s="68">
        <v>5.1078672778759104</v>
      </c>
      <c r="AG201" s="68">
        <v>24.737396056485501</v>
      </c>
      <c r="AH201" s="68">
        <v>20.39986949971879</v>
      </c>
      <c r="AI201" s="68">
        <v>6.8865030363802848</v>
      </c>
      <c r="AJ201" s="68">
        <v>0.13767960588524986</v>
      </c>
      <c r="AK201" s="68">
        <v>0.48953136504272532</v>
      </c>
      <c r="AL201" s="68">
        <v>2.9456474186034454</v>
      </c>
      <c r="AM201" s="68">
        <v>1.048237826976576</v>
      </c>
      <c r="AN201" s="68">
        <v>33.753660283913177</v>
      </c>
      <c r="AO201" s="68">
        <v>0.29342392193626027</v>
      </c>
      <c r="AP201" s="68">
        <v>2.3616427232355597</v>
      </c>
      <c r="AQ201" s="68">
        <v>4.4466557784760443</v>
      </c>
      <c r="AR201" s="68">
        <v>9.8011288604644378E-2</v>
      </c>
      <c r="AS201" s="68">
        <v>4.3199955554300873</v>
      </c>
      <c r="AT201" s="68">
        <v>8.2425485238711446E-2</v>
      </c>
      <c r="AU201" s="68">
        <v>0.14803940345465308</v>
      </c>
      <c r="AV201" s="68">
        <v>0</v>
      </c>
      <c r="AW201" s="68">
        <v>4.4865843298319072</v>
      </c>
      <c r="AX201" s="68">
        <v>0.66716085832069694</v>
      </c>
      <c r="AY201" s="68">
        <v>3.140488932990233</v>
      </c>
      <c r="AZ201" s="68">
        <v>0</v>
      </c>
      <c r="BA201" s="68">
        <v>1.4423795200974674</v>
      </c>
      <c r="BB201" s="68">
        <v>13.396625021108397</v>
      </c>
      <c r="BC201" s="68">
        <v>16.455019582034133</v>
      </c>
      <c r="BD201" s="68">
        <v>12.785533646288988</v>
      </c>
      <c r="BE201" s="68">
        <v>36.720240610656667</v>
      </c>
      <c r="BF201" s="68">
        <v>13.705181505542425</v>
      </c>
      <c r="BG201" s="68">
        <v>0</v>
      </c>
      <c r="BH201" s="68">
        <v>1.4570692228085529E-2</v>
      </c>
      <c r="BI201" s="68">
        <v>1414.8303371208563</v>
      </c>
      <c r="BJ201" s="68">
        <v>0</v>
      </c>
      <c r="BK201" s="68">
        <v>2.4277500984703342</v>
      </c>
      <c r="BL201" s="68">
        <v>644.08164616026011</v>
      </c>
      <c r="BM201" s="68">
        <v>38.731198874746262</v>
      </c>
      <c r="BN201" s="68">
        <v>0</v>
      </c>
      <c r="BO201" s="68">
        <v>0</v>
      </c>
    </row>
    <row r="202" spans="1:67">
      <c r="A202">
        <v>2001</v>
      </c>
      <c r="B202" s="62" t="s">
        <v>619</v>
      </c>
      <c r="C202" s="67" t="s">
        <v>685</v>
      </c>
      <c r="D202" s="62" t="s">
        <v>726</v>
      </c>
      <c r="E202" s="68">
        <v>0.18383669724485882</v>
      </c>
      <c r="F202" s="68">
        <v>0.17032037186872875</v>
      </c>
      <c r="G202" s="68">
        <v>2.1024274157287748E-2</v>
      </c>
      <c r="H202" s="68">
        <v>1.0295724871351479</v>
      </c>
      <c r="I202" s="68">
        <v>1.3008607187796426</v>
      </c>
      <c r="J202" s="68">
        <v>0.67394693590975474</v>
      </c>
      <c r="K202" s="68">
        <v>7.6810233780856593E-2</v>
      </c>
      <c r="L202" s="68">
        <v>0.7497442408427053</v>
      </c>
      <c r="M202" s="68">
        <v>8.2147795098399964E-2</v>
      </c>
      <c r="N202" s="68">
        <v>5.7148588980478185E-2</v>
      </c>
      <c r="O202" s="68">
        <v>0.57834966950175493</v>
      </c>
      <c r="P202" s="68">
        <v>0.29396389990517424</v>
      </c>
      <c r="Q202" s="68">
        <v>0.30863763695533186</v>
      </c>
      <c r="R202" s="68">
        <v>0.76263110114200816</v>
      </c>
      <c r="S202" s="68">
        <v>0.55777598185387356</v>
      </c>
      <c r="T202" s="68">
        <v>0.79673572489983413</v>
      </c>
      <c r="U202" s="68">
        <v>6.9642476715774109</v>
      </c>
      <c r="V202" s="68">
        <v>1.7355467132976328</v>
      </c>
      <c r="W202" s="68">
        <v>0.83050838639361713</v>
      </c>
      <c r="X202" s="68">
        <v>3.6890189882151985</v>
      </c>
      <c r="Y202" s="68">
        <v>0.51157677836727811</v>
      </c>
      <c r="Z202" s="68">
        <v>0.74415057018780573</v>
      </c>
      <c r="AA202" s="68">
        <v>0.22707971948579472</v>
      </c>
      <c r="AB202" s="68">
        <v>0.17631988997117481</v>
      </c>
      <c r="AC202" s="68">
        <v>0.37906424958040125</v>
      </c>
      <c r="AD202" s="68">
        <v>1.1152009848914684E-2</v>
      </c>
      <c r="AE202" s="68">
        <v>3.7386700481031316</v>
      </c>
      <c r="AF202" s="68">
        <v>0.12141084213102453</v>
      </c>
      <c r="AG202" s="68">
        <v>0.58799258818629963</v>
      </c>
      <c r="AH202" s="68">
        <v>0.48489223413135518</v>
      </c>
      <c r="AI202" s="68">
        <v>1.1939826640512052</v>
      </c>
      <c r="AJ202" s="68">
        <v>5.8381450041470238E-2</v>
      </c>
      <c r="AK202" s="68">
        <v>0.23297612444062551</v>
      </c>
      <c r="AL202" s="68">
        <v>1.0554142139616884</v>
      </c>
      <c r="AM202" s="68">
        <v>4.3575406266290292E-2</v>
      </c>
      <c r="AN202" s="68">
        <v>0.57218817433845626</v>
      </c>
      <c r="AO202" s="68">
        <v>0.13487237677152095</v>
      </c>
      <c r="AP202" s="68">
        <v>0.20240166164836929</v>
      </c>
      <c r="AQ202" s="68">
        <v>0.84726650506414958</v>
      </c>
      <c r="AR202" s="68">
        <v>2.7846549861911186E-2</v>
      </c>
      <c r="AS202" s="68">
        <v>1.0027772491405613</v>
      </c>
      <c r="AT202" s="68">
        <v>5.7966990376868123E-2</v>
      </c>
      <c r="AU202" s="68">
        <v>2.6082867262963931E-2</v>
      </c>
      <c r="AV202" s="68">
        <v>0</v>
      </c>
      <c r="AW202" s="68">
        <v>0.2988350441115537</v>
      </c>
      <c r="AX202" s="68">
        <v>0.1082069054490464</v>
      </c>
      <c r="AY202" s="68">
        <v>0.44473074089343495</v>
      </c>
      <c r="AZ202" s="68">
        <v>0</v>
      </c>
      <c r="BA202" s="68">
        <v>2.6749464509495217E-2</v>
      </c>
      <c r="BB202" s="68">
        <v>2.5002280942516544</v>
      </c>
      <c r="BC202" s="68">
        <v>2.429106650698829</v>
      </c>
      <c r="BD202" s="68">
        <v>0.55123450818533404</v>
      </c>
      <c r="BE202" s="68">
        <v>1.1678091902549876</v>
      </c>
      <c r="BF202" s="68">
        <v>0.55760716863759219</v>
      </c>
      <c r="BG202" s="68">
        <v>0</v>
      </c>
      <c r="BH202" s="68">
        <v>1.4438006797353707E-2</v>
      </c>
      <c r="BI202" s="68">
        <v>50.610489155616925</v>
      </c>
      <c r="BJ202" s="68">
        <v>0</v>
      </c>
      <c r="BK202" s="68">
        <v>0.84364964589231306</v>
      </c>
      <c r="BL202" s="68">
        <v>21.131839306954308</v>
      </c>
      <c r="BM202" s="68">
        <v>0.28612372324006397</v>
      </c>
      <c r="BN202" s="68">
        <v>0</v>
      </c>
      <c r="BO202" s="68">
        <v>0</v>
      </c>
    </row>
    <row r="203" spans="1:67">
      <c r="A203">
        <v>2001</v>
      </c>
      <c r="B203" s="62" t="s">
        <v>620</v>
      </c>
      <c r="C203" s="67" t="s">
        <v>686</v>
      </c>
      <c r="D203" s="62" t="s">
        <v>726</v>
      </c>
      <c r="E203" s="68">
        <v>0.65210025900208457</v>
      </c>
      <c r="F203" s="68">
        <v>2.5439130567261055E-2</v>
      </c>
      <c r="G203" s="68">
        <v>1.9535241184828876E-2</v>
      </c>
      <c r="H203" s="68">
        <v>1.946067119716407</v>
      </c>
      <c r="I203" s="68">
        <v>2.2725667444288065</v>
      </c>
      <c r="J203" s="68">
        <v>1.0398694404746978</v>
      </c>
      <c r="K203" s="68">
        <v>0.12779918965617343</v>
      </c>
      <c r="L203" s="68">
        <v>0.71379579365586809</v>
      </c>
      <c r="M203" s="68">
        <v>0.16079024438943021</v>
      </c>
      <c r="N203" s="68">
        <v>0.35469244194803623</v>
      </c>
      <c r="O203" s="68">
        <v>1.0238732066513669</v>
      </c>
      <c r="P203" s="68">
        <v>0.30401447183198271</v>
      </c>
      <c r="Q203" s="68">
        <v>0.88729713687590039</v>
      </c>
      <c r="R203" s="68">
        <v>0.99257292424266863</v>
      </c>
      <c r="S203" s="68">
        <v>2.4310283832837669</v>
      </c>
      <c r="T203" s="68">
        <v>1.2930498134695789</v>
      </c>
      <c r="U203" s="68">
        <v>1.9017845497769059</v>
      </c>
      <c r="V203" s="68">
        <v>1.3135070992841613</v>
      </c>
      <c r="W203" s="68">
        <v>0.60086732290426625</v>
      </c>
      <c r="X203" s="68">
        <v>3.193981418000484</v>
      </c>
      <c r="Y203" s="68">
        <v>0.14656773980030247</v>
      </c>
      <c r="Z203" s="68">
        <v>0.72891455184252829</v>
      </c>
      <c r="AA203" s="68">
        <v>8.3627872365519967E-2</v>
      </c>
      <c r="AB203" s="68">
        <v>0.53404085064332196</v>
      </c>
      <c r="AC203" s="68">
        <v>4.5115527595131412E-2</v>
      </c>
      <c r="AD203" s="68">
        <v>4.2073004756068757E-3</v>
      </c>
      <c r="AE203" s="68">
        <v>5.3960700569696414</v>
      </c>
      <c r="AF203" s="68">
        <v>0.52546420472423627</v>
      </c>
      <c r="AG203" s="68">
        <v>2.5448226319480249</v>
      </c>
      <c r="AH203" s="68">
        <v>2.098605914392178</v>
      </c>
      <c r="AI203" s="68">
        <v>1.2600421336814196</v>
      </c>
      <c r="AJ203" s="68">
        <v>4.2412029497336579E-2</v>
      </c>
      <c r="AK203" s="68">
        <v>8.1098619473356781E-2</v>
      </c>
      <c r="AL203" s="68">
        <v>0.28651589102047292</v>
      </c>
      <c r="AM203" s="68">
        <v>7.1854297348688784E-2</v>
      </c>
      <c r="AN203" s="68">
        <v>2.4112458962850947</v>
      </c>
      <c r="AO203" s="68">
        <v>0.21408066178759388</v>
      </c>
      <c r="AP203" s="68">
        <v>0.23907807567322911</v>
      </c>
      <c r="AQ203" s="68">
        <v>0.76563417772705145</v>
      </c>
      <c r="AR203" s="68">
        <v>0.1137436373254879</v>
      </c>
      <c r="AS203" s="68">
        <v>1.0646736389162341</v>
      </c>
      <c r="AT203" s="68">
        <v>0.35936034378844162</v>
      </c>
      <c r="AU203" s="68">
        <v>5.9520875233035862E-2</v>
      </c>
      <c r="AV203" s="68">
        <v>0</v>
      </c>
      <c r="AW203" s="68">
        <v>0.66606830587954036</v>
      </c>
      <c r="AX203" s="68">
        <v>0.24588820548778972</v>
      </c>
      <c r="AY203" s="68">
        <v>0.59768254013093469</v>
      </c>
      <c r="AZ203" s="68">
        <v>0</v>
      </c>
      <c r="BA203" s="68">
        <v>6.5038785335356022E-2</v>
      </c>
      <c r="BB203" s="68">
        <v>3.4014657082375033</v>
      </c>
      <c r="BC203" s="68">
        <v>1.6795667576157307</v>
      </c>
      <c r="BD203" s="68">
        <v>1.4740933444523541</v>
      </c>
      <c r="BE203" s="68">
        <v>1.2552994401683011</v>
      </c>
      <c r="BF203" s="68">
        <v>0.77941613714243252</v>
      </c>
      <c r="BG203" s="68">
        <v>0</v>
      </c>
      <c r="BH203" s="68">
        <v>1.0160509215627174E-2</v>
      </c>
      <c r="BI203" s="68">
        <v>6.1494045595383087</v>
      </c>
      <c r="BJ203" s="68">
        <v>0</v>
      </c>
      <c r="BK203" s="68">
        <v>2.1290390009372615</v>
      </c>
      <c r="BL203" s="68">
        <v>1.2928440260330816</v>
      </c>
      <c r="BM203" s="68">
        <v>4.6269755544420629E-2</v>
      </c>
      <c r="BN203" s="68">
        <v>0</v>
      </c>
      <c r="BO203" s="68">
        <v>0</v>
      </c>
    </row>
    <row r="204" spans="1:67">
      <c r="A204">
        <v>2001</v>
      </c>
      <c r="B204" s="62" t="s">
        <v>621</v>
      </c>
      <c r="C204" s="67" t="s">
        <v>135</v>
      </c>
      <c r="D204" s="62" t="s">
        <v>726</v>
      </c>
      <c r="E204" s="68">
        <v>1.5558442312985789E-2</v>
      </c>
      <c r="F204" s="68">
        <v>8.2993061646936686E-4</v>
      </c>
      <c r="G204" s="68">
        <v>3.5042360830582755E-3</v>
      </c>
      <c r="H204" s="68">
        <v>0.13192679475093227</v>
      </c>
      <c r="I204" s="68">
        <v>6.8318670114808078E-2</v>
      </c>
      <c r="J204" s="68">
        <v>4.2817606459651145E-2</v>
      </c>
      <c r="K204" s="68">
        <v>3.4843794966777785E-3</v>
      </c>
      <c r="L204" s="68">
        <v>1.9700485859304784E-2</v>
      </c>
      <c r="M204" s="68">
        <v>7.4850552182828449E-3</v>
      </c>
      <c r="N204" s="68">
        <v>0.12116970687111289</v>
      </c>
      <c r="O204" s="68">
        <v>4.739018655283421E-2</v>
      </c>
      <c r="P204" s="68">
        <v>1.81430270274557E-2</v>
      </c>
      <c r="Q204" s="68">
        <v>2.366979864339825E-2</v>
      </c>
      <c r="R204" s="68">
        <v>2.9560418820512923E-2</v>
      </c>
      <c r="S204" s="68">
        <v>3.2399528002974645E-2</v>
      </c>
      <c r="T204" s="68">
        <v>2.1951547857198474E-2</v>
      </c>
      <c r="U204" s="68">
        <v>0.21114929029297697</v>
      </c>
      <c r="V204" s="68">
        <v>8.8994706544944291E-2</v>
      </c>
      <c r="W204" s="68">
        <v>2.8262211978911128E-2</v>
      </c>
      <c r="X204" s="68">
        <v>0.15276751637539496</v>
      </c>
      <c r="Y204" s="68">
        <v>4.9502505530711494E-3</v>
      </c>
      <c r="Z204" s="68">
        <v>3.7335865608129036E-2</v>
      </c>
      <c r="AA204" s="68">
        <v>4.3232789043911642E-3</v>
      </c>
      <c r="AB204" s="68">
        <v>7.3668388360661266E-2</v>
      </c>
      <c r="AC204" s="68">
        <v>2.1147678091933426E-3</v>
      </c>
      <c r="AD204" s="68">
        <v>3.717746425064794E-4</v>
      </c>
      <c r="AE204" s="68">
        <v>0.38850796115883129</v>
      </c>
      <c r="AF204" s="68">
        <v>1.7585616630447803E-2</v>
      </c>
      <c r="AG204" s="68">
        <v>8.5167125093625076E-2</v>
      </c>
      <c r="AH204" s="68">
        <v>7.023367068822764E-2</v>
      </c>
      <c r="AI204" s="68">
        <v>0.3051972865328515</v>
      </c>
      <c r="AJ204" s="68">
        <v>3.9256492008941457E-3</v>
      </c>
      <c r="AK204" s="68">
        <v>3.3526493490604943E-2</v>
      </c>
      <c r="AL204" s="68">
        <v>1.7122574968143314E-2</v>
      </c>
      <c r="AM204" s="68">
        <v>4.95253737284259E-3</v>
      </c>
      <c r="AN204" s="68">
        <v>3.4527804205573727E-2</v>
      </c>
      <c r="AO204" s="68">
        <v>1.7909178882077204E-2</v>
      </c>
      <c r="AP204" s="68">
        <v>1.572236049819474E-2</v>
      </c>
      <c r="AQ204" s="68">
        <v>5.8903091229932529E-2</v>
      </c>
      <c r="AR204" s="68">
        <v>1.1522005383360253E-2</v>
      </c>
      <c r="AS204" s="68">
        <v>7.9948173443107062E-2</v>
      </c>
      <c r="AT204" s="68">
        <v>3.8574914777640648E-2</v>
      </c>
      <c r="AU204" s="68">
        <v>5.0782237654069719E-3</v>
      </c>
      <c r="AV204" s="68">
        <v>0</v>
      </c>
      <c r="AW204" s="68">
        <v>5.1268204682372802E-2</v>
      </c>
      <c r="AX204" s="68">
        <v>2.4490303067348871E-2</v>
      </c>
      <c r="AY204" s="68">
        <v>5.8260279214871202E-2</v>
      </c>
      <c r="AZ204" s="68">
        <v>0</v>
      </c>
      <c r="BA204" s="68">
        <v>4.2208795918057315E-3</v>
      </c>
      <c r="BB204" s="68">
        <v>0.15507951455229507</v>
      </c>
      <c r="BC204" s="68">
        <v>8.5966272097344296E-2</v>
      </c>
      <c r="BD204" s="68">
        <v>6.9721736529879688E-2</v>
      </c>
      <c r="BE204" s="68">
        <v>7.3525904864906261E-2</v>
      </c>
      <c r="BF204" s="68">
        <v>1.9843868656270781E-2</v>
      </c>
      <c r="BG204" s="68">
        <v>0</v>
      </c>
      <c r="BH204" s="68">
        <v>2.5464373126710973E-4</v>
      </c>
      <c r="BI204" s="68">
        <v>0.25880588325575871</v>
      </c>
      <c r="BJ204" s="68">
        <v>0</v>
      </c>
      <c r="BK204" s="68">
        <v>0.14658290375238897</v>
      </c>
      <c r="BL204" s="68">
        <v>0.18170470452288634</v>
      </c>
      <c r="BM204" s="68">
        <v>5.7676202953126383E-3</v>
      </c>
      <c r="BN204" s="68">
        <v>0</v>
      </c>
      <c r="BO204" s="68">
        <v>0</v>
      </c>
    </row>
    <row r="205" spans="1:67">
      <c r="A205">
        <v>2001</v>
      </c>
      <c r="B205" s="62" t="s">
        <v>622</v>
      </c>
      <c r="C205" s="67" t="s">
        <v>687</v>
      </c>
      <c r="D205" s="62" t="s">
        <v>726</v>
      </c>
      <c r="E205" s="68">
        <v>0.1304110373159594</v>
      </c>
      <c r="F205" s="68">
        <v>3.9725395249233415E-3</v>
      </c>
      <c r="G205" s="68">
        <v>2.8038904842174585E-3</v>
      </c>
      <c r="H205" s="68">
        <v>0.28929673120014726</v>
      </c>
      <c r="I205" s="68">
        <v>0.2906039624832949</v>
      </c>
      <c r="J205" s="68">
        <v>0.14832568167610372</v>
      </c>
      <c r="K205" s="68">
        <v>1.3721666533532989E-2</v>
      </c>
      <c r="L205" s="68">
        <v>9.9041009081260803E-2</v>
      </c>
      <c r="M205" s="68">
        <v>3.2221963354405449E-2</v>
      </c>
      <c r="N205" s="68">
        <v>9.4094033680606898E-2</v>
      </c>
      <c r="O205" s="68">
        <v>0.63866004252328445</v>
      </c>
      <c r="P205" s="68">
        <v>9.3856127112513649E-2</v>
      </c>
      <c r="Q205" s="68">
        <v>0.29577576141243689</v>
      </c>
      <c r="R205" s="68">
        <v>9.4177184591246937E-2</v>
      </c>
      <c r="S205" s="68">
        <v>0.78830230269030532</v>
      </c>
      <c r="T205" s="68">
        <v>0.63227699900846623</v>
      </c>
      <c r="U205" s="68">
        <v>0.65393212228587227</v>
      </c>
      <c r="V205" s="68">
        <v>0.51804740402981664</v>
      </c>
      <c r="W205" s="68">
        <v>0.26449671556258769</v>
      </c>
      <c r="X205" s="68">
        <v>1.2322207066765789</v>
      </c>
      <c r="Y205" s="68">
        <v>6.2788640026068612E-2</v>
      </c>
      <c r="Z205" s="68">
        <v>0.25726431435060981</v>
      </c>
      <c r="AA205" s="68">
        <v>2.8605767724333601E-2</v>
      </c>
      <c r="AB205" s="68">
        <v>0.15588492260016851</v>
      </c>
      <c r="AC205" s="68">
        <v>1.76754310540841E-2</v>
      </c>
      <c r="AD205" s="68">
        <v>7.868679143528518E-4</v>
      </c>
      <c r="AE205" s="68">
        <v>1.520912976467605</v>
      </c>
      <c r="AF205" s="68">
        <v>4.0457290863596271E-2</v>
      </c>
      <c r="AG205" s="68">
        <v>0.19593462744099335</v>
      </c>
      <c r="AH205" s="68">
        <v>0.16157886860423312</v>
      </c>
      <c r="AI205" s="68">
        <v>0.1570576250876323</v>
      </c>
      <c r="AJ205" s="68">
        <v>4.4396678133014327E-3</v>
      </c>
      <c r="AK205" s="68">
        <v>1.6877418358098688E-2</v>
      </c>
      <c r="AL205" s="68">
        <v>2.5294823200794216E-2</v>
      </c>
      <c r="AM205" s="68">
        <v>4.7814040053091086E-3</v>
      </c>
      <c r="AN205" s="68">
        <v>8.0708879428674607E-2</v>
      </c>
      <c r="AO205" s="68">
        <v>2.6485822760537854E-2</v>
      </c>
      <c r="AP205" s="68">
        <v>2.477608021590031E-2</v>
      </c>
      <c r="AQ205" s="68">
        <v>9.0502125181613657E-2</v>
      </c>
      <c r="AR205" s="68">
        <v>8.1967376115005385E-3</v>
      </c>
      <c r="AS205" s="68">
        <v>0.11453123913186547</v>
      </c>
      <c r="AT205" s="68">
        <v>2.8883262777938873E-2</v>
      </c>
      <c r="AU205" s="68">
        <v>8.5201988738140451E-3</v>
      </c>
      <c r="AV205" s="68">
        <v>0</v>
      </c>
      <c r="AW205" s="68">
        <v>5.9168368488852527E-2</v>
      </c>
      <c r="AX205" s="68">
        <v>2.4106361446047518E-2</v>
      </c>
      <c r="AY205" s="68">
        <v>4.8059560623579488E-2</v>
      </c>
      <c r="AZ205" s="68">
        <v>0</v>
      </c>
      <c r="BA205" s="68">
        <v>5.1403687584848853E-3</v>
      </c>
      <c r="BB205" s="68">
        <v>0.24242585132441874</v>
      </c>
      <c r="BC205" s="68">
        <v>9.9371513832640257E-2</v>
      </c>
      <c r="BD205" s="68">
        <v>6.7263098271815577E-2</v>
      </c>
      <c r="BE205" s="68">
        <v>7.7249668332017546E-2</v>
      </c>
      <c r="BF205" s="68">
        <v>5.7706109561090305E-2</v>
      </c>
      <c r="BG205" s="68">
        <v>0</v>
      </c>
      <c r="BH205" s="68">
        <v>2.8361581314092479E-4</v>
      </c>
      <c r="BI205" s="68">
        <v>1.1836286537141265</v>
      </c>
      <c r="BJ205" s="68">
        <v>0</v>
      </c>
      <c r="BK205" s="68">
        <v>0.36850784362787614</v>
      </c>
      <c r="BL205" s="68">
        <v>0.27901031074363264</v>
      </c>
      <c r="BM205" s="68">
        <v>1.5859702118344497E-2</v>
      </c>
      <c r="BN205" s="68">
        <v>0</v>
      </c>
      <c r="BO205" s="68">
        <v>0</v>
      </c>
    </row>
    <row r="206" spans="1:67">
      <c r="A206">
        <v>2001</v>
      </c>
      <c r="B206" s="62" t="s">
        <v>623</v>
      </c>
      <c r="C206" s="67" t="s">
        <v>688</v>
      </c>
      <c r="D206" s="62" t="s">
        <v>726</v>
      </c>
      <c r="E206" s="68">
        <v>0.13641618482047541</v>
      </c>
      <c r="F206" s="68">
        <v>1.9809739729509356E-2</v>
      </c>
      <c r="G206" s="68">
        <v>7.7267069927329174E-3</v>
      </c>
      <c r="H206" s="68">
        <v>2.0659048086302874</v>
      </c>
      <c r="I206" s="68">
        <v>1.2180016654383832</v>
      </c>
      <c r="J206" s="68">
        <v>0.77714569795618982</v>
      </c>
      <c r="K206" s="68">
        <v>0.11114883506827375</v>
      </c>
      <c r="L206" s="68">
        <v>0.24263912897513129</v>
      </c>
      <c r="M206" s="68">
        <v>0.10900240479615232</v>
      </c>
      <c r="N206" s="68">
        <v>0.5248510001176574</v>
      </c>
      <c r="O206" s="68">
        <v>0.63341671824966839</v>
      </c>
      <c r="P206" s="68">
        <v>0.20134911572796066</v>
      </c>
      <c r="Q206" s="68">
        <v>0.44611650931780972</v>
      </c>
      <c r="R206" s="68">
        <v>0.53056653150769473</v>
      </c>
      <c r="S206" s="68">
        <v>0.57364326408759336</v>
      </c>
      <c r="T206" s="68">
        <v>0.9941432485404732</v>
      </c>
      <c r="U206" s="68">
        <v>4.8582424717718418</v>
      </c>
      <c r="V206" s="68">
        <v>1.4340174050508685</v>
      </c>
      <c r="W206" s="68">
        <v>1.1478572452740119</v>
      </c>
      <c r="X206" s="68">
        <v>6.3599600385862907</v>
      </c>
      <c r="Y206" s="68">
        <v>0.11944161773306997</v>
      </c>
      <c r="Z206" s="68">
        <v>0.85395424276115861</v>
      </c>
      <c r="AA206" s="68">
        <v>7.8103188847309005E-2</v>
      </c>
      <c r="AB206" s="68">
        <v>0.57292599274625311</v>
      </c>
      <c r="AC206" s="68">
        <v>2.2182304075721439E-2</v>
      </c>
      <c r="AD206" s="68">
        <v>7.3369468316663491E-3</v>
      </c>
      <c r="AE206" s="68">
        <v>8.3248942435569191</v>
      </c>
      <c r="AF206" s="68">
        <v>0.26654588492245063</v>
      </c>
      <c r="AG206" s="68">
        <v>1.2908814543662694</v>
      </c>
      <c r="AH206" s="68">
        <v>1.0645345386261491</v>
      </c>
      <c r="AI206" s="68">
        <v>2.1230589364433397</v>
      </c>
      <c r="AJ206" s="68">
        <v>0.13813435322143025</v>
      </c>
      <c r="AK206" s="68">
        <v>8.8202487662747853E-2</v>
      </c>
      <c r="AL206" s="68">
        <v>0.41782843257805879</v>
      </c>
      <c r="AM206" s="68">
        <v>4.1216845149084379E-2</v>
      </c>
      <c r="AN206" s="68">
        <v>0.25709064757055233</v>
      </c>
      <c r="AO206" s="68">
        <v>0.26053899880810261</v>
      </c>
      <c r="AP206" s="68">
        <v>0.24614776003524369</v>
      </c>
      <c r="AQ206" s="68">
        <v>0.96192965748431591</v>
      </c>
      <c r="AR206" s="68">
        <v>0.17633858818331194</v>
      </c>
      <c r="AS206" s="68">
        <v>1.1297040895149548</v>
      </c>
      <c r="AT206" s="68">
        <v>0.86186917155333098</v>
      </c>
      <c r="AU206" s="68">
        <v>7.893543416814254E-2</v>
      </c>
      <c r="AV206" s="68">
        <v>0</v>
      </c>
      <c r="AW206" s="68">
        <v>0.71978047674035917</v>
      </c>
      <c r="AX206" s="68">
        <v>0.36291580926146733</v>
      </c>
      <c r="AY206" s="68">
        <v>0.88633064418433372</v>
      </c>
      <c r="AZ206" s="68">
        <v>0</v>
      </c>
      <c r="BA206" s="68">
        <v>6.3411938949594876E-2</v>
      </c>
      <c r="BB206" s="68">
        <v>1.9140142702224907</v>
      </c>
      <c r="BC206" s="68">
        <v>1.0611631546223745</v>
      </c>
      <c r="BD206" s="68">
        <v>0.98591043581966109</v>
      </c>
      <c r="BE206" s="68">
        <v>1.0247551129713666</v>
      </c>
      <c r="BF206" s="68">
        <v>0.19874644203956748</v>
      </c>
      <c r="BG206" s="68">
        <v>0</v>
      </c>
      <c r="BH206" s="68">
        <v>2.292357286924159E-3</v>
      </c>
      <c r="BI206" s="68">
        <v>4.3518732814840471</v>
      </c>
      <c r="BJ206" s="68">
        <v>0</v>
      </c>
      <c r="BK206" s="68">
        <v>1.5618089340420132</v>
      </c>
      <c r="BL206" s="68">
        <v>20.671543838095296</v>
      </c>
      <c r="BM206" s="68">
        <v>0.3199538332498586</v>
      </c>
      <c r="BN206" s="68">
        <v>0</v>
      </c>
      <c r="BO206" s="68">
        <v>0</v>
      </c>
    </row>
    <row r="207" spans="1:67">
      <c r="A207">
        <v>2001</v>
      </c>
      <c r="B207" s="62" t="s">
        <v>624</v>
      </c>
      <c r="C207" s="67" t="s">
        <v>689</v>
      </c>
      <c r="D207" s="62" t="s">
        <v>726</v>
      </c>
      <c r="E207" s="68">
        <v>0.39107718306466666</v>
      </c>
      <c r="F207" s="68">
        <v>2.4895254431987719E-2</v>
      </c>
      <c r="G207" s="68">
        <v>2.7056910824530361E-2</v>
      </c>
      <c r="H207" s="68">
        <v>0.65925760450062765</v>
      </c>
      <c r="I207" s="68">
        <v>2.0316472965313634</v>
      </c>
      <c r="J207" s="68">
        <v>1.2703762931007359</v>
      </c>
      <c r="K207" s="68">
        <v>0.10654813770922654</v>
      </c>
      <c r="L207" s="68">
        <v>0.34354047286251077</v>
      </c>
      <c r="M207" s="68">
        <v>0.11043913626949173</v>
      </c>
      <c r="N207" s="68">
        <v>7.18298067085162E-2</v>
      </c>
      <c r="O207" s="68">
        <v>0.89774534904028591</v>
      </c>
      <c r="P207" s="68">
        <v>0.44856547766126581</v>
      </c>
      <c r="Q207" s="68">
        <v>0.7996132739979791</v>
      </c>
      <c r="R207" s="68">
        <v>0.44338154627797799</v>
      </c>
      <c r="S207" s="68">
        <v>0.64527991293756193</v>
      </c>
      <c r="T207" s="68">
        <v>0.9066577679225355</v>
      </c>
      <c r="U207" s="68">
        <v>6.1704083410267359</v>
      </c>
      <c r="V207" s="68">
        <v>1.6632179343206277</v>
      </c>
      <c r="W207" s="68">
        <v>0.79739356175270615</v>
      </c>
      <c r="X207" s="68">
        <v>43.768085291947507</v>
      </c>
      <c r="Y207" s="68">
        <v>0.20001242944874098</v>
      </c>
      <c r="Z207" s="68">
        <v>0.82705792433987013</v>
      </c>
      <c r="AA207" s="68">
        <v>9.4171086969432133E-2</v>
      </c>
      <c r="AB207" s="68">
        <v>0.32448132091318876</v>
      </c>
      <c r="AC207" s="68">
        <v>3.5958630302957734E-2</v>
      </c>
      <c r="AD207" s="68">
        <v>4.0326387297570786E-2</v>
      </c>
      <c r="AE207" s="68">
        <v>2.9050982975580819</v>
      </c>
      <c r="AF207" s="68">
        <v>0.65859662409217479</v>
      </c>
      <c r="AG207" s="68">
        <v>3.189582385373634</v>
      </c>
      <c r="AH207" s="68">
        <v>2.6303118832658043</v>
      </c>
      <c r="AI207" s="68">
        <v>9.7729906112741762</v>
      </c>
      <c r="AJ207" s="68">
        <v>7.2217369063682341E-2</v>
      </c>
      <c r="AK207" s="68">
        <v>0.18958179367463696</v>
      </c>
      <c r="AL207" s="68">
        <v>0.75047687319156298</v>
      </c>
      <c r="AM207" s="68">
        <v>6.9204009135610728E-2</v>
      </c>
      <c r="AN207" s="68">
        <v>0.5677605231577123</v>
      </c>
      <c r="AO207" s="68">
        <v>8.2799377498976159E-2</v>
      </c>
      <c r="AP207" s="68">
        <v>0.19506530028745861</v>
      </c>
      <c r="AQ207" s="68">
        <v>1.7560306768396816</v>
      </c>
      <c r="AR207" s="68">
        <v>1.2717496689916584E-2</v>
      </c>
      <c r="AS207" s="68">
        <v>0.29735279036025319</v>
      </c>
      <c r="AT207" s="68">
        <v>7.6528458800938434E-2</v>
      </c>
      <c r="AU207" s="68">
        <v>2.2518541836038221E-2</v>
      </c>
      <c r="AV207" s="68">
        <v>0</v>
      </c>
      <c r="AW207" s="68">
        <v>0.29200909158303107</v>
      </c>
      <c r="AX207" s="68">
        <v>6.6779456658836667E-2</v>
      </c>
      <c r="AY207" s="68">
        <v>0.13427484430131847</v>
      </c>
      <c r="AZ207" s="68">
        <v>0</v>
      </c>
      <c r="BA207" s="68">
        <v>1.5132490212696985E-2</v>
      </c>
      <c r="BB207" s="68">
        <v>1.0908545850265763</v>
      </c>
      <c r="BC207" s="68">
        <v>0.78729844655917314</v>
      </c>
      <c r="BD207" s="68">
        <v>0.26693848105714058</v>
      </c>
      <c r="BE207" s="68">
        <v>0.78550307895965998</v>
      </c>
      <c r="BF207" s="68">
        <v>0.38750246883540429</v>
      </c>
      <c r="BG207" s="68">
        <v>0</v>
      </c>
      <c r="BH207" s="68">
        <v>1.9888518310797222E-3</v>
      </c>
      <c r="BI207" s="68">
        <v>21.757998731551972</v>
      </c>
      <c r="BJ207" s="68">
        <v>0</v>
      </c>
      <c r="BK207" s="68">
        <v>0.64001751468698742</v>
      </c>
      <c r="BL207" s="68">
        <v>17.158228189471444</v>
      </c>
      <c r="BM207" s="68">
        <v>0.32134786956289896</v>
      </c>
      <c r="BN207" s="68">
        <v>0</v>
      </c>
      <c r="BO207" s="68">
        <v>0</v>
      </c>
    </row>
    <row r="208" spans="1:67">
      <c r="A208">
        <v>2001</v>
      </c>
      <c r="B208" s="62" t="s">
        <v>625</v>
      </c>
      <c r="C208" s="67" t="s">
        <v>690</v>
      </c>
      <c r="D208" s="62" t="s">
        <v>726</v>
      </c>
      <c r="E208" s="68">
        <v>7.5653239419623928</v>
      </c>
      <c r="F208" s="68">
        <v>0.38024354096923457</v>
      </c>
      <c r="G208" s="68">
        <v>0.30094599031576647</v>
      </c>
      <c r="H208" s="68">
        <v>6.7083218045923978</v>
      </c>
      <c r="I208" s="68">
        <v>25.407308030299916</v>
      </c>
      <c r="J208" s="68">
        <v>28.080456208428608</v>
      </c>
      <c r="K208" s="68">
        <v>1.6320224754878851</v>
      </c>
      <c r="L208" s="68">
        <v>4.5897734985786718</v>
      </c>
      <c r="M208" s="68">
        <v>1.3831291998095332</v>
      </c>
      <c r="N208" s="68">
        <v>4.4882611638388141</v>
      </c>
      <c r="O208" s="68">
        <v>18.435129447546164</v>
      </c>
      <c r="P208" s="68">
        <v>8.3900135411364261</v>
      </c>
      <c r="Q208" s="68">
        <v>11.143818000864124</v>
      </c>
      <c r="R208" s="68">
        <v>3.9394534644444392</v>
      </c>
      <c r="S208" s="68">
        <v>9.2046847064974315</v>
      </c>
      <c r="T208" s="68">
        <v>13.514766009485811</v>
      </c>
      <c r="U208" s="68">
        <v>109.92277948076826</v>
      </c>
      <c r="V208" s="68">
        <v>25.889378490376806</v>
      </c>
      <c r="W208" s="68">
        <v>9.7924700694118858</v>
      </c>
      <c r="X208" s="68">
        <v>64.998552986970807</v>
      </c>
      <c r="Y208" s="68">
        <v>1.8594306536373792</v>
      </c>
      <c r="Z208" s="68">
        <v>13.543395673112489</v>
      </c>
      <c r="AA208" s="68">
        <v>0.93999279134044778</v>
      </c>
      <c r="AB208" s="68">
        <v>5.6637239129269599</v>
      </c>
      <c r="AC208" s="68">
        <v>0.62381536224624112</v>
      </c>
      <c r="AD208" s="68">
        <v>5.8769821036199328E-2</v>
      </c>
      <c r="AE208" s="68">
        <v>47.823279907312191</v>
      </c>
      <c r="AF208" s="68">
        <v>1.797092202272216</v>
      </c>
      <c r="AG208" s="68">
        <v>8.7033160400491543</v>
      </c>
      <c r="AH208" s="68">
        <v>7.1772510348702747</v>
      </c>
      <c r="AI208" s="68">
        <v>10.294106581468862</v>
      </c>
      <c r="AJ208" s="68">
        <v>0.47794426248266886</v>
      </c>
      <c r="AK208" s="68">
        <v>0.86314621342127196</v>
      </c>
      <c r="AL208" s="68">
        <v>1.550709974447424</v>
      </c>
      <c r="AM208" s="68">
        <v>0.15818775380936692</v>
      </c>
      <c r="AN208" s="68">
        <v>6.0801957997666793</v>
      </c>
      <c r="AO208" s="68">
        <v>0.42074369934701733</v>
      </c>
      <c r="AP208" s="68">
        <v>1.3110677108800368</v>
      </c>
      <c r="AQ208" s="68">
        <v>9.7511786221553027</v>
      </c>
      <c r="AR208" s="68">
        <v>8.0009262691430563E-2</v>
      </c>
      <c r="AS208" s="68">
        <v>1.9278882783815132</v>
      </c>
      <c r="AT208" s="68">
        <v>0.64659900246212942</v>
      </c>
      <c r="AU208" s="68">
        <v>0.14448771646505559</v>
      </c>
      <c r="AV208" s="68">
        <v>0</v>
      </c>
      <c r="AW208" s="68">
        <v>1.0177410639654729</v>
      </c>
      <c r="AX208" s="68">
        <v>0.72527666616568609</v>
      </c>
      <c r="AY208" s="68">
        <v>0.77264963645246576</v>
      </c>
      <c r="AZ208" s="68">
        <v>0</v>
      </c>
      <c r="BA208" s="68">
        <v>0.17550743396823101</v>
      </c>
      <c r="BB208" s="68">
        <v>5.8851233565586529</v>
      </c>
      <c r="BC208" s="68">
        <v>10.432506564568712</v>
      </c>
      <c r="BD208" s="68">
        <v>1.510476519403865</v>
      </c>
      <c r="BE208" s="68">
        <v>10.152240307744929</v>
      </c>
      <c r="BF208" s="68">
        <v>2.3239694307136456</v>
      </c>
      <c r="BG208" s="68">
        <v>0</v>
      </c>
      <c r="BH208" s="68">
        <v>2.8382736783544173E-2</v>
      </c>
      <c r="BI208" s="68">
        <v>213.15966057936467</v>
      </c>
      <c r="BJ208" s="68">
        <v>0</v>
      </c>
      <c r="BK208" s="68">
        <v>4.21759485497447</v>
      </c>
      <c r="BL208" s="68">
        <v>116.23482290749165</v>
      </c>
      <c r="BM208" s="68">
        <v>4.1315173032355554</v>
      </c>
      <c r="BN208" s="68">
        <v>0</v>
      </c>
      <c r="BO208" s="68">
        <v>0</v>
      </c>
    </row>
    <row r="209" spans="1:67">
      <c r="A209">
        <v>2001</v>
      </c>
      <c r="B209" s="62" t="s">
        <v>626</v>
      </c>
      <c r="C209" s="67" t="s">
        <v>691</v>
      </c>
      <c r="D209" s="62" t="s">
        <v>726</v>
      </c>
      <c r="E209" s="68">
        <v>4.8131947779791844</v>
      </c>
      <c r="F209" s="68">
        <v>0.11810158614229169</v>
      </c>
      <c r="G209" s="68">
        <v>0.22128686026830477</v>
      </c>
      <c r="H209" s="68">
        <v>1.6293472459942051</v>
      </c>
      <c r="I209" s="68">
        <v>17.470910921596062</v>
      </c>
      <c r="J209" s="68">
        <v>14.539802978261429</v>
      </c>
      <c r="K209" s="68">
        <v>0.50975846913159573</v>
      </c>
      <c r="L209" s="68">
        <v>1.7217589521183996</v>
      </c>
      <c r="M209" s="68">
        <v>0.45562639511681291</v>
      </c>
      <c r="N209" s="68">
        <v>0.50008071483192829</v>
      </c>
      <c r="O209" s="68">
        <v>5.267952470607745</v>
      </c>
      <c r="P209" s="68">
        <v>2.3494043489656971</v>
      </c>
      <c r="Q209" s="68">
        <v>3.3217349109896999</v>
      </c>
      <c r="R209" s="68">
        <v>1.0561601421258684</v>
      </c>
      <c r="S209" s="68">
        <v>2.2104668018387814</v>
      </c>
      <c r="T209" s="68">
        <v>3.0082932596769574</v>
      </c>
      <c r="U209" s="68">
        <v>34.551330783174073</v>
      </c>
      <c r="V209" s="68">
        <v>6.4621973186298964</v>
      </c>
      <c r="W209" s="68">
        <v>2.2507141378296978</v>
      </c>
      <c r="X209" s="68">
        <v>16.947691435992688</v>
      </c>
      <c r="Y209" s="68">
        <v>0.51943325769566662</v>
      </c>
      <c r="Z209" s="68">
        <v>4.4819852401259528</v>
      </c>
      <c r="AA209" s="68">
        <v>0.24389437665865682</v>
      </c>
      <c r="AB209" s="68">
        <v>1.5038544814958121</v>
      </c>
      <c r="AC209" s="68">
        <v>0.18976622998113682</v>
      </c>
      <c r="AD209" s="68">
        <v>2.0976355781653352E-2</v>
      </c>
      <c r="AE209" s="68">
        <v>10.738899922427118</v>
      </c>
      <c r="AF209" s="68">
        <v>0.69454564589881929</v>
      </c>
      <c r="AG209" s="68">
        <v>3.3636839599665986</v>
      </c>
      <c r="AH209" s="68">
        <v>2.773885748179945</v>
      </c>
      <c r="AI209" s="68">
        <v>2.5646480908354383</v>
      </c>
      <c r="AJ209" s="68">
        <v>0.15284754883726648</v>
      </c>
      <c r="AK209" s="68">
        <v>0.35092520383541509</v>
      </c>
      <c r="AL209" s="68">
        <v>0.39740677438271754</v>
      </c>
      <c r="AM209" s="68">
        <v>5.6271657796937061E-2</v>
      </c>
      <c r="AN209" s="68">
        <v>3.9078469652162848</v>
      </c>
      <c r="AO209" s="68">
        <v>0.12094052054758066</v>
      </c>
      <c r="AP209" s="68">
        <v>0.3802366634509039</v>
      </c>
      <c r="AQ209" s="68">
        <v>3.0528634627772542</v>
      </c>
      <c r="AR209" s="68">
        <v>2.5686913645301387E-2</v>
      </c>
      <c r="AS209" s="68">
        <v>0.64762647479342428</v>
      </c>
      <c r="AT209" s="68">
        <v>0.22823863489610352</v>
      </c>
      <c r="AU209" s="68">
        <v>5.3725879102151097E-2</v>
      </c>
      <c r="AV209" s="68">
        <v>0</v>
      </c>
      <c r="AW209" s="68">
        <v>0.40862832354084005</v>
      </c>
      <c r="AX209" s="68">
        <v>0.25685174066434563</v>
      </c>
      <c r="AY209" s="68">
        <v>0.25226414858894602</v>
      </c>
      <c r="AZ209" s="68">
        <v>0</v>
      </c>
      <c r="BA209" s="68">
        <v>5.533260377433051E-2</v>
      </c>
      <c r="BB209" s="68">
        <v>1.9134135613093068</v>
      </c>
      <c r="BC209" s="68">
        <v>3.2857978273432074</v>
      </c>
      <c r="BD209" s="68">
        <v>0.60423197931887018</v>
      </c>
      <c r="BE209" s="68">
        <v>3.2268384169806077</v>
      </c>
      <c r="BF209" s="68">
        <v>0.87112446709665547</v>
      </c>
      <c r="BG209" s="68">
        <v>0</v>
      </c>
      <c r="BH209" s="68">
        <v>8.6020775661556047E-3</v>
      </c>
      <c r="BI209" s="68">
        <v>124.61763210004224</v>
      </c>
      <c r="BJ209" s="68">
        <v>0</v>
      </c>
      <c r="BK209" s="68">
        <v>0.86297574027200574</v>
      </c>
      <c r="BL209" s="68">
        <v>28.024095659566008</v>
      </c>
      <c r="BM209" s="68">
        <v>1.1639535684571292</v>
      </c>
      <c r="BN209" s="68">
        <v>0</v>
      </c>
      <c r="BO209" s="68">
        <v>0</v>
      </c>
    </row>
    <row r="210" spans="1:67">
      <c r="A210">
        <v>2001</v>
      </c>
      <c r="B210" s="62" t="s">
        <v>627</v>
      </c>
      <c r="C210" s="67" t="s">
        <v>692</v>
      </c>
      <c r="D210" s="62" t="s">
        <v>726</v>
      </c>
      <c r="E210" s="68">
        <v>1.271024639409537</v>
      </c>
      <c r="F210" s="68">
        <v>6.6597838766155479E-2</v>
      </c>
      <c r="G210" s="68">
        <v>9.2353669742839484E-2</v>
      </c>
      <c r="H210" s="68">
        <v>1.2088454380215214</v>
      </c>
      <c r="I210" s="68">
        <v>5.7878044642671655</v>
      </c>
      <c r="J210" s="68">
        <v>5.5771164761856795</v>
      </c>
      <c r="K210" s="68">
        <v>0.24352699631391564</v>
      </c>
      <c r="L210" s="68">
        <v>0.80761375783129463</v>
      </c>
      <c r="M210" s="68">
        <v>0.21912131882595048</v>
      </c>
      <c r="N210" s="68">
        <v>1.9842217403411957</v>
      </c>
      <c r="O210" s="68">
        <v>2.9695412753165327</v>
      </c>
      <c r="P210" s="68">
        <v>1.0670544319244322</v>
      </c>
      <c r="Q210" s="68">
        <v>1.4673576463327509</v>
      </c>
      <c r="R210" s="68">
        <v>0.66602214303982954</v>
      </c>
      <c r="S210" s="68">
        <v>1.9367483719446161</v>
      </c>
      <c r="T210" s="68">
        <v>2.153269820414085</v>
      </c>
      <c r="U210" s="68">
        <v>11.407638652654661</v>
      </c>
      <c r="V210" s="68">
        <v>3.0820278900486846</v>
      </c>
      <c r="W210" s="68">
        <v>1.2352319129967628</v>
      </c>
      <c r="X210" s="68">
        <v>9.7833704802418815</v>
      </c>
      <c r="Y210" s="68">
        <v>0.35271095742270675</v>
      </c>
      <c r="Z210" s="68">
        <v>1.8000421850687531</v>
      </c>
      <c r="AA210" s="68">
        <v>0.11972091261570146</v>
      </c>
      <c r="AB210" s="68">
        <v>0.64707580112178886</v>
      </c>
      <c r="AC210" s="68">
        <v>7.8034448466098777E-2</v>
      </c>
      <c r="AD210" s="68">
        <v>1.4986905199125352E-2</v>
      </c>
      <c r="AE210" s="68">
        <v>6.5160554781570097</v>
      </c>
      <c r="AF210" s="68">
        <v>0.45622441631842536</v>
      </c>
      <c r="AG210" s="68">
        <v>2.2094944617409036</v>
      </c>
      <c r="AH210" s="68">
        <v>1.8220752020195976</v>
      </c>
      <c r="AI210" s="68">
        <v>3.5634929816887548</v>
      </c>
      <c r="AJ210" s="68">
        <v>0.28564173970450263</v>
      </c>
      <c r="AK210" s="68">
        <v>1.1058970347523445</v>
      </c>
      <c r="AL210" s="68">
        <v>0.31263873774332446</v>
      </c>
      <c r="AM210" s="68">
        <v>4.0352075323438458E-2</v>
      </c>
      <c r="AN210" s="68">
        <v>0.86184626022266297</v>
      </c>
      <c r="AO210" s="68">
        <v>0.17656999577887414</v>
      </c>
      <c r="AP210" s="68">
        <v>0.22635526513333482</v>
      </c>
      <c r="AQ210" s="68">
        <v>1.2631439070133998</v>
      </c>
      <c r="AR210" s="68">
        <v>2.5477382192665564E-2</v>
      </c>
      <c r="AS210" s="68">
        <v>0.76034146988433315</v>
      </c>
      <c r="AT210" s="68">
        <v>0.15512082298783952</v>
      </c>
      <c r="AU210" s="68">
        <v>6.1975077097617196E-2</v>
      </c>
      <c r="AV210" s="68">
        <v>0</v>
      </c>
      <c r="AW210" s="68">
        <v>0.30568646925303333</v>
      </c>
      <c r="AX210" s="68">
        <v>0.11684094014444231</v>
      </c>
      <c r="AY210" s="68">
        <v>0.17888012456915378</v>
      </c>
      <c r="AZ210" s="68">
        <v>0</v>
      </c>
      <c r="BA210" s="68">
        <v>2.7560846430336607E-2</v>
      </c>
      <c r="BB210" s="68">
        <v>1.8674401032465595</v>
      </c>
      <c r="BC210" s="68">
        <v>1.6766150526842982</v>
      </c>
      <c r="BD210" s="68">
        <v>0.31740376315686969</v>
      </c>
      <c r="BE210" s="68">
        <v>1.2011630275919678</v>
      </c>
      <c r="BF210" s="68">
        <v>0.41578317374461959</v>
      </c>
      <c r="BG210" s="68">
        <v>0</v>
      </c>
      <c r="BH210" s="68">
        <v>4.1893600164468149E-3</v>
      </c>
      <c r="BI210" s="68">
        <v>33.539246484432148</v>
      </c>
      <c r="BJ210" s="68">
        <v>0</v>
      </c>
      <c r="BK210" s="68">
        <v>3.4736605535817211</v>
      </c>
      <c r="BL210" s="68">
        <v>9.2785536553153189</v>
      </c>
      <c r="BM210" s="68">
        <v>0.52235158333839726</v>
      </c>
      <c r="BN210" s="68">
        <v>0</v>
      </c>
      <c r="BO210" s="68">
        <v>0</v>
      </c>
    </row>
    <row r="211" spans="1:67">
      <c r="A211">
        <v>2001</v>
      </c>
      <c r="B211" s="62" t="s">
        <v>628</v>
      </c>
      <c r="C211" s="67" t="s">
        <v>693</v>
      </c>
      <c r="D211" s="62" t="s">
        <v>726</v>
      </c>
      <c r="E211" s="68">
        <v>5.8124357507861879E-2</v>
      </c>
      <c r="F211" s="68">
        <v>2.0377715438309068E-3</v>
      </c>
      <c r="G211" s="68">
        <v>8.191426367347248E-3</v>
      </c>
      <c r="H211" s="68">
        <v>7.5673655888221392E-2</v>
      </c>
      <c r="I211" s="68">
        <v>0.25226295670334231</v>
      </c>
      <c r="J211" s="68">
        <v>0.18116610582353765</v>
      </c>
      <c r="K211" s="68">
        <v>6.623064433386317E-3</v>
      </c>
      <c r="L211" s="68">
        <v>3.4464541278763465E-2</v>
      </c>
      <c r="M211" s="68">
        <v>1.2034634861339514E-2</v>
      </c>
      <c r="N211" s="68">
        <v>1.7268486735781602E-2</v>
      </c>
      <c r="O211" s="68">
        <v>8.5325979520450013E-2</v>
      </c>
      <c r="P211" s="68">
        <v>4.6315282148237609E-2</v>
      </c>
      <c r="Q211" s="68">
        <v>6.5586008711238722E-2</v>
      </c>
      <c r="R211" s="68">
        <v>3.0032146593633936E-2</v>
      </c>
      <c r="S211" s="68">
        <v>0.10554626263102726</v>
      </c>
      <c r="T211" s="68">
        <v>0.10970555037710866</v>
      </c>
      <c r="U211" s="68">
        <v>0.60877332377173099</v>
      </c>
      <c r="V211" s="68">
        <v>0.15699655709097179</v>
      </c>
      <c r="W211" s="68">
        <v>6.6042374969832535E-2</v>
      </c>
      <c r="X211" s="68">
        <v>0.38352926005017468</v>
      </c>
      <c r="Y211" s="68">
        <v>1.894091587453E-2</v>
      </c>
      <c r="Z211" s="68">
        <v>8.7245732469533391E-2</v>
      </c>
      <c r="AA211" s="68">
        <v>9.4067883419764742E-3</v>
      </c>
      <c r="AB211" s="68">
        <v>2.9674416484256384E-2</v>
      </c>
      <c r="AC211" s="68">
        <v>3.4133873789600902E-3</v>
      </c>
      <c r="AD211" s="68">
        <v>1.5029465696044584E-3</v>
      </c>
      <c r="AE211" s="68">
        <v>0.31105124171991244</v>
      </c>
      <c r="AF211" s="68">
        <v>4.8311777156468477E-2</v>
      </c>
      <c r="AG211" s="68">
        <v>0.23397390150471786</v>
      </c>
      <c r="AH211" s="68">
        <v>0.19294822533723233</v>
      </c>
      <c r="AI211" s="68">
        <v>0.27957807897473619</v>
      </c>
      <c r="AJ211" s="68">
        <v>2.9975798460490977E-2</v>
      </c>
      <c r="AK211" s="68">
        <v>0.102267181382619</v>
      </c>
      <c r="AL211" s="68">
        <v>2.8644507996105805E-2</v>
      </c>
      <c r="AM211" s="68">
        <v>3.7561979350850339E-3</v>
      </c>
      <c r="AN211" s="68">
        <v>6.8005615777474049E-2</v>
      </c>
      <c r="AO211" s="68">
        <v>1.6522097641896872E-2</v>
      </c>
      <c r="AP211" s="68">
        <v>1.6555331558279759E-2</v>
      </c>
      <c r="AQ211" s="68">
        <v>8.9690635732742011E-2</v>
      </c>
      <c r="AR211" s="68">
        <v>2.9037350335029423E-3</v>
      </c>
      <c r="AS211" s="68">
        <v>7.1434579285072464E-2</v>
      </c>
      <c r="AT211" s="68">
        <v>1.1005371487464128E-2</v>
      </c>
      <c r="AU211" s="68">
        <v>5.1657134269689643E-3</v>
      </c>
      <c r="AV211" s="68">
        <v>0</v>
      </c>
      <c r="AW211" s="68">
        <v>4.659388608202044E-2</v>
      </c>
      <c r="AX211" s="68">
        <v>1.134955976454052E-2</v>
      </c>
      <c r="AY211" s="68">
        <v>1.3851410618234378E-2</v>
      </c>
      <c r="AZ211" s="68">
        <v>0</v>
      </c>
      <c r="BA211" s="68">
        <v>2.3796757200557853E-3</v>
      </c>
      <c r="BB211" s="68">
        <v>0.20481312068665197</v>
      </c>
      <c r="BC211" s="68">
        <v>0.10560343369700978</v>
      </c>
      <c r="BD211" s="68">
        <v>3.8645722429022075E-2</v>
      </c>
      <c r="BE211" s="68">
        <v>5.6052971551374883E-2</v>
      </c>
      <c r="BF211" s="68">
        <v>5.8786370956838592E-2</v>
      </c>
      <c r="BG211" s="68">
        <v>0</v>
      </c>
      <c r="BH211" s="68">
        <v>3.0057841120509137E-4</v>
      </c>
      <c r="BI211" s="68">
        <v>1.766620821388847</v>
      </c>
      <c r="BJ211" s="68">
        <v>0</v>
      </c>
      <c r="BK211" s="68">
        <v>0.20004460066398569</v>
      </c>
      <c r="BL211" s="68">
        <v>0.54471146679102633</v>
      </c>
      <c r="BM211" s="68">
        <v>1.6031312776634703E-2</v>
      </c>
      <c r="BN211" s="68">
        <v>0</v>
      </c>
      <c r="BO211" s="68">
        <v>0</v>
      </c>
    </row>
    <row r="212" spans="1:67">
      <c r="A212">
        <v>2001</v>
      </c>
      <c r="B212" s="62" t="s">
        <v>629</v>
      </c>
      <c r="C212" s="67" t="s">
        <v>694</v>
      </c>
      <c r="D212" s="62" t="s">
        <v>726</v>
      </c>
      <c r="E212" s="68">
        <v>17.267839626054091</v>
      </c>
      <c r="F212" s="68">
        <v>4.4786542265103375E-2</v>
      </c>
      <c r="G212" s="68">
        <v>0.22081375350015151</v>
      </c>
      <c r="H212" s="68">
        <v>8.7431911663999688</v>
      </c>
      <c r="I212" s="68">
        <v>37.456661252422066</v>
      </c>
      <c r="J212" s="68">
        <v>53.694317233083879</v>
      </c>
      <c r="K212" s="68">
        <v>4.270245943131652</v>
      </c>
      <c r="L212" s="68">
        <v>7.1090367955260056</v>
      </c>
      <c r="M212" s="68">
        <v>3.4530927627163233</v>
      </c>
      <c r="N212" s="68">
        <v>2.9965036750655973</v>
      </c>
      <c r="O212" s="68">
        <v>19.910320667336645</v>
      </c>
      <c r="P212" s="68">
        <v>4.9249935980836863</v>
      </c>
      <c r="Q212" s="68">
        <v>19.955938077520678</v>
      </c>
      <c r="R212" s="68">
        <v>14.749809815290044</v>
      </c>
      <c r="S212" s="68">
        <v>31.629477739101855</v>
      </c>
      <c r="T212" s="68">
        <v>38.468404458403434</v>
      </c>
      <c r="U212" s="68">
        <v>407.64637433926686</v>
      </c>
      <c r="V212" s="68">
        <v>146.2112376937834</v>
      </c>
      <c r="W212" s="68">
        <v>47.766502144450072</v>
      </c>
      <c r="X212" s="68">
        <v>196.28783864677865</v>
      </c>
      <c r="Y212" s="68">
        <v>9.5671831458468546</v>
      </c>
      <c r="Z212" s="68">
        <v>55.500151049778573</v>
      </c>
      <c r="AA212" s="68">
        <v>0.66545976268413531</v>
      </c>
      <c r="AB212" s="68">
        <v>21.999723797762911</v>
      </c>
      <c r="AC212" s="68">
        <v>0.267934813134516</v>
      </c>
      <c r="AD212" s="68">
        <v>5.329928254569704E-2</v>
      </c>
      <c r="AE212" s="68">
        <v>13.376095132887691</v>
      </c>
      <c r="AF212" s="68">
        <v>5.4618959018513715</v>
      </c>
      <c r="AG212" s="68">
        <v>26.451956055341533</v>
      </c>
      <c r="AH212" s="68">
        <v>21.813791843031673</v>
      </c>
      <c r="AI212" s="68">
        <v>23.470258130243717</v>
      </c>
      <c r="AJ212" s="68">
        <v>0.10354236804742645</v>
      </c>
      <c r="AK212" s="68">
        <v>6.5382780236181652</v>
      </c>
      <c r="AL212" s="68">
        <v>12.152204814210517</v>
      </c>
      <c r="AM212" s="68">
        <v>1.3886184365382155</v>
      </c>
      <c r="AN212" s="68">
        <v>2.0874147536486505</v>
      </c>
      <c r="AO212" s="68">
        <v>5.3641981834552501</v>
      </c>
      <c r="AP212" s="68">
        <v>12.930132853339845</v>
      </c>
      <c r="AQ212" s="68">
        <v>22.710939472249962</v>
      </c>
      <c r="AR212" s="68">
        <v>0.56742189172540747</v>
      </c>
      <c r="AS212" s="68">
        <v>202.54591380416463</v>
      </c>
      <c r="AT212" s="68">
        <v>0.43300683334707135</v>
      </c>
      <c r="AU212" s="68">
        <v>4.0552731895241987</v>
      </c>
      <c r="AV212" s="68">
        <v>0</v>
      </c>
      <c r="AW212" s="68">
        <v>96.552295319853059</v>
      </c>
      <c r="AX212" s="68">
        <v>8.9484626742617035E-2</v>
      </c>
      <c r="AY212" s="68">
        <v>1.8714789883578837</v>
      </c>
      <c r="AZ212" s="68">
        <v>0</v>
      </c>
      <c r="BA212" s="68">
        <v>0.40482389410886305</v>
      </c>
      <c r="BB212" s="68">
        <v>59.947707875296032</v>
      </c>
      <c r="BC212" s="68">
        <v>139.66446359677437</v>
      </c>
      <c r="BD212" s="68">
        <v>25.75249864801718</v>
      </c>
      <c r="BE212" s="68">
        <v>16.989795685605159</v>
      </c>
      <c r="BF212" s="68">
        <v>15.953842342681234</v>
      </c>
      <c r="BG212" s="68">
        <v>0</v>
      </c>
      <c r="BH212" s="68">
        <v>2.2048562679363912</v>
      </c>
      <c r="BI212" s="68">
        <v>960.65820889939073</v>
      </c>
      <c r="BJ212" s="68">
        <v>0</v>
      </c>
      <c r="BK212" s="68">
        <v>0.23192251187699453</v>
      </c>
      <c r="BL212" s="68">
        <v>0.37755850629514354</v>
      </c>
      <c r="BM212" s="68">
        <v>6.027881947705916E-3</v>
      </c>
      <c r="BN212" s="68">
        <v>0</v>
      </c>
      <c r="BO212" s="68">
        <v>0</v>
      </c>
    </row>
    <row r="213" spans="1:67">
      <c r="A213">
        <v>2001</v>
      </c>
      <c r="B213" s="62" t="s">
        <v>630</v>
      </c>
      <c r="C213" s="67" t="s">
        <v>695</v>
      </c>
      <c r="D213" s="62" t="s">
        <v>726</v>
      </c>
      <c r="E213" s="68">
        <v>0.92484557626294173</v>
      </c>
      <c r="F213" s="68">
        <v>1.6775936658788675E-2</v>
      </c>
      <c r="G213" s="68">
        <v>1.8547762049984631</v>
      </c>
      <c r="H213" s="68">
        <v>1.1926036495538272</v>
      </c>
      <c r="I213" s="68">
        <v>6.4054238796011473</v>
      </c>
      <c r="J213" s="68">
        <v>5.6393670320524789</v>
      </c>
      <c r="K213" s="68">
        <v>0.34561774875691625</v>
      </c>
      <c r="L213" s="68">
        <v>1.3543812612325163</v>
      </c>
      <c r="M213" s="68">
        <v>0.32695343880840988</v>
      </c>
      <c r="N213" s="68">
        <v>0.95028163016334177</v>
      </c>
      <c r="O213" s="68">
        <v>4.0130781779972828</v>
      </c>
      <c r="P213" s="68">
        <v>1.2795553035893437</v>
      </c>
      <c r="Q213" s="68">
        <v>3.3022344699564306</v>
      </c>
      <c r="R213" s="68">
        <v>1.1783875602697294</v>
      </c>
      <c r="S213" s="68">
        <v>4.1601831234028053</v>
      </c>
      <c r="T213" s="68">
        <v>1.8582027401112857</v>
      </c>
      <c r="U213" s="68">
        <v>3.5411265450842619</v>
      </c>
      <c r="V213" s="68">
        <v>1.5638235386231905</v>
      </c>
      <c r="W213" s="68">
        <v>1.268093115837194</v>
      </c>
      <c r="X213" s="68">
        <v>10.849287438042312</v>
      </c>
      <c r="Y213" s="68">
        <v>1.1402370311897931</v>
      </c>
      <c r="Z213" s="68">
        <v>2.4945339116485865</v>
      </c>
      <c r="AA213" s="68">
        <v>9.0741840357519019E-2</v>
      </c>
      <c r="AB213" s="68">
        <v>1.3739926140870262</v>
      </c>
      <c r="AC213" s="68">
        <v>7.71665904859591E-2</v>
      </c>
      <c r="AD213" s="68">
        <v>0.19879916863649996</v>
      </c>
      <c r="AE213" s="68">
        <v>5.1376375932116698</v>
      </c>
      <c r="AF213" s="68">
        <v>4.2200026327293312</v>
      </c>
      <c r="AG213" s="68">
        <v>20.437468789012843</v>
      </c>
      <c r="AH213" s="68">
        <v>16.853903230172882</v>
      </c>
      <c r="AI213" s="68">
        <v>62.496082566223777</v>
      </c>
      <c r="AJ213" s="68">
        <v>7.1662515041719033</v>
      </c>
      <c r="AK213" s="68">
        <v>28.346918034829734</v>
      </c>
      <c r="AL213" s="68">
        <v>2.8709200561164931</v>
      </c>
      <c r="AM213" s="68">
        <v>0.10447271336419307</v>
      </c>
      <c r="AN213" s="68">
        <v>0.5928845596317821</v>
      </c>
      <c r="AO213" s="68">
        <v>0.31892753214823139</v>
      </c>
      <c r="AP213" s="68">
        <v>0.11108641799755459</v>
      </c>
      <c r="AQ213" s="68">
        <v>0.66054866263003698</v>
      </c>
      <c r="AR213" s="68">
        <v>0.32856638621143969</v>
      </c>
      <c r="AS213" s="68">
        <v>0.42275732165777702</v>
      </c>
      <c r="AT213" s="68">
        <v>9.9996954643069652E-2</v>
      </c>
      <c r="AU213" s="68">
        <v>2.2995401470812971E-2</v>
      </c>
      <c r="AV213" s="68">
        <v>0</v>
      </c>
      <c r="AW213" s="68">
        <v>0.24119380168909912</v>
      </c>
      <c r="AX213" s="68">
        <v>0.23411648525839709</v>
      </c>
      <c r="AY213" s="68">
        <v>0.10567115218855189</v>
      </c>
      <c r="AZ213" s="68">
        <v>0</v>
      </c>
      <c r="BA213" s="68">
        <v>7.2699365282911432E-2</v>
      </c>
      <c r="BB213" s="68">
        <v>3.5050797167174572</v>
      </c>
      <c r="BC213" s="68">
        <v>8.5046901848238772</v>
      </c>
      <c r="BD213" s="68">
        <v>0.23267214545995593</v>
      </c>
      <c r="BE213" s="68">
        <v>0.75683348792811456</v>
      </c>
      <c r="BF213" s="68">
        <v>0.40436171534252979</v>
      </c>
      <c r="BG213" s="68">
        <v>0</v>
      </c>
      <c r="BH213" s="68">
        <v>3.733440291979544E-3</v>
      </c>
      <c r="BI213" s="68">
        <v>112.02811671339902</v>
      </c>
      <c r="BJ213" s="68">
        <v>0</v>
      </c>
      <c r="BK213" s="68">
        <v>0.40247606733221508</v>
      </c>
      <c r="BL213" s="68">
        <v>2.2117353566932438</v>
      </c>
      <c r="BM213" s="68">
        <v>5.9695110700574761E-2</v>
      </c>
      <c r="BN213" s="68">
        <v>0</v>
      </c>
      <c r="BO213" s="68">
        <v>0</v>
      </c>
    </row>
    <row r="214" spans="1:67">
      <c r="A214">
        <v>2001</v>
      </c>
      <c r="B214" s="62" t="s">
        <v>631</v>
      </c>
      <c r="C214" s="67" t="s">
        <v>696</v>
      </c>
      <c r="D214" s="62" t="s">
        <v>726</v>
      </c>
      <c r="E214" s="68">
        <v>3.4394216370556799E-2</v>
      </c>
      <c r="F214" s="68">
        <v>2.0754828929588263E-3</v>
      </c>
      <c r="G214" s="68">
        <v>3.584107507520299E-2</v>
      </c>
      <c r="H214" s="68">
        <v>0.10664337934031276</v>
      </c>
      <c r="I214" s="68">
        <v>0.21900511367726783</v>
      </c>
      <c r="J214" s="68">
        <v>0.18210157863462206</v>
      </c>
      <c r="K214" s="68">
        <v>1.2716027124916615E-2</v>
      </c>
      <c r="L214" s="68">
        <v>4.213306902272336E-2</v>
      </c>
      <c r="M214" s="68">
        <v>1.4265929360788278E-2</v>
      </c>
      <c r="N214" s="68">
        <v>2.2008532035983575E-2</v>
      </c>
      <c r="O214" s="68">
        <v>0.1051469336695721</v>
      </c>
      <c r="P214" s="68">
        <v>5.6711642330060499E-2</v>
      </c>
      <c r="Q214" s="68">
        <v>8.9158042607488885E-2</v>
      </c>
      <c r="R214" s="68">
        <v>4.3735651510821198E-2</v>
      </c>
      <c r="S214" s="68">
        <v>0.10905702248997018</v>
      </c>
      <c r="T214" s="68">
        <v>7.3423073993788196E-2</v>
      </c>
      <c r="U214" s="68">
        <v>0.42046026475714449</v>
      </c>
      <c r="V214" s="68">
        <v>0.15497369166473049</v>
      </c>
      <c r="W214" s="68">
        <v>7.0747641445457296E-2</v>
      </c>
      <c r="X214" s="68">
        <v>0.37030328366175008</v>
      </c>
      <c r="Y214" s="68">
        <v>2.2661871748909351E-2</v>
      </c>
      <c r="Z214" s="68">
        <v>0.10643930774792477</v>
      </c>
      <c r="AA214" s="68">
        <v>4.4282282002371812E-3</v>
      </c>
      <c r="AB214" s="68">
        <v>5.3680794316187691E-2</v>
      </c>
      <c r="AC214" s="68">
        <v>3.4784920575189875E-3</v>
      </c>
      <c r="AD214" s="68">
        <v>4.0735748902501557E-3</v>
      </c>
      <c r="AE214" s="68">
        <v>0.2161968908098901</v>
      </c>
      <c r="AF214" s="68">
        <v>0.1036881793490146</v>
      </c>
      <c r="AG214" s="68">
        <v>0.50216175206038005</v>
      </c>
      <c r="AH214" s="68">
        <v>0.41411123923728183</v>
      </c>
      <c r="AI214" s="68">
        <v>1.2741331485527054</v>
      </c>
      <c r="AJ214" s="68">
        <v>0.14009408328703246</v>
      </c>
      <c r="AK214" s="68">
        <v>0.55539162336548931</v>
      </c>
      <c r="AL214" s="68">
        <v>7.5645072042954162E-2</v>
      </c>
      <c r="AM214" s="68">
        <v>5.7432692742873728E-3</v>
      </c>
      <c r="AN214" s="68">
        <v>3.942760016633684E-2</v>
      </c>
      <c r="AO214" s="68">
        <v>3.0112740722409746E-2</v>
      </c>
      <c r="AP214" s="68">
        <v>2.5471309742454502E-2</v>
      </c>
      <c r="AQ214" s="68">
        <v>6.9546641721499103E-2</v>
      </c>
      <c r="AR214" s="68">
        <v>1.1098712166342825E-2</v>
      </c>
      <c r="AS214" s="68">
        <v>0.24348789388504766</v>
      </c>
      <c r="AT214" s="68">
        <v>1.9309822478340264E-2</v>
      </c>
      <c r="AU214" s="68">
        <v>1.0162914958875155E-2</v>
      </c>
      <c r="AV214" s="68">
        <v>0</v>
      </c>
      <c r="AW214" s="68">
        <v>0.11609343316067988</v>
      </c>
      <c r="AX214" s="68">
        <v>1.6256680091797669E-2</v>
      </c>
      <c r="AY214" s="68">
        <v>3.2391321048427554E-2</v>
      </c>
      <c r="AZ214" s="68">
        <v>0</v>
      </c>
      <c r="BA214" s="68">
        <v>3.9799584234951448E-3</v>
      </c>
      <c r="BB214" s="68">
        <v>0.29454365363355656</v>
      </c>
      <c r="BC214" s="68">
        <v>0.32021280530815793</v>
      </c>
      <c r="BD214" s="68">
        <v>6.2925784137364882E-2</v>
      </c>
      <c r="BE214" s="68">
        <v>6.4111303231735084E-2</v>
      </c>
      <c r="BF214" s="68">
        <v>4.5145605780542053E-2</v>
      </c>
      <c r="BG214" s="68">
        <v>0</v>
      </c>
      <c r="BH214" s="68">
        <v>1.816685009043E-3</v>
      </c>
      <c r="BI214" s="68">
        <v>2.9333528519184031</v>
      </c>
      <c r="BJ214" s="68">
        <v>0</v>
      </c>
      <c r="BK214" s="68">
        <v>0.39764918252948372</v>
      </c>
      <c r="BL214" s="68">
        <v>0.15121915022438931</v>
      </c>
      <c r="BM214" s="68">
        <v>2.4254838184824342E-3</v>
      </c>
      <c r="BN214" s="68">
        <v>0</v>
      </c>
      <c r="BO214" s="68">
        <v>0</v>
      </c>
    </row>
    <row r="215" spans="1:67">
      <c r="A215">
        <v>2001</v>
      </c>
      <c r="B215" s="62" t="s">
        <v>632</v>
      </c>
      <c r="C215" s="67" t="s">
        <v>697</v>
      </c>
      <c r="D215" s="62" t="s">
        <v>726</v>
      </c>
      <c r="E215" s="68">
        <v>7.6434619630101279</v>
      </c>
      <c r="F215" s="68">
        <v>1.9672470636159227E-2</v>
      </c>
      <c r="G215" s="68">
        <v>0.64141313924841825</v>
      </c>
      <c r="H215" s="68">
        <v>1.0773525259986276</v>
      </c>
      <c r="I215" s="68">
        <v>28.758032758867284</v>
      </c>
      <c r="J215" s="68">
        <v>1.3659021628010308</v>
      </c>
      <c r="K215" s="68">
        <v>2.4261657302225549E-2</v>
      </c>
      <c r="L215" s="68">
        <v>0.39896526409244903</v>
      </c>
      <c r="M215" s="68">
        <v>0.16054643232596219</v>
      </c>
      <c r="N215" s="68">
        <v>9.3379702694952632E-2</v>
      </c>
      <c r="O215" s="68">
        <v>1.296400628373469</v>
      </c>
      <c r="P215" s="68">
        <v>0.99322043243371949</v>
      </c>
      <c r="Q215" s="68">
        <v>0.29400357430192858</v>
      </c>
      <c r="R215" s="68">
        <v>0.34811482792889437</v>
      </c>
      <c r="S215" s="68">
        <v>0.35694862173210534</v>
      </c>
      <c r="T215" s="68">
        <v>0.26205779182611066</v>
      </c>
      <c r="U215" s="68">
        <v>1.1632669538804892</v>
      </c>
      <c r="V215" s="68">
        <v>0.61238687518068813</v>
      </c>
      <c r="W215" s="68">
        <v>0.1786855486532325</v>
      </c>
      <c r="X215" s="68">
        <v>1.7087492786110536</v>
      </c>
      <c r="Y215" s="68">
        <v>3.1410965803817699E-2</v>
      </c>
      <c r="Z215" s="68">
        <v>0.33183983712992138</v>
      </c>
      <c r="AA215" s="68">
        <v>0.14418886654064589</v>
      </c>
      <c r="AB215" s="68">
        <v>0.32420473922106852</v>
      </c>
      <c r="AC215" s="68">
        <v>0.11002827470511219</v>
      </c>
      <c r="AD215" s="68">
        <v>2.3896676517337845E-2</v>
      </c>
      <c r="AE215" s="68">
        <v>4.4962126220315923</v>
      </c>
      <c r="AF215" s="68">
        <v>0.70502093992680392</v>
      </c>
      <c r="AG215" s="68">
        <v>3.414415692559138</v>
      </c>
      <c r="AH215" s="68">
        <v>2.8157220426924319</v>
      </c>
      <c r="AI215" s="68">
        <v>4.1502038530177625</v>
      </c>
      <c r="AJ215" s="68">
        <v>0.59507207311349553</v>
      </c>
      <c r="AK215" s="68">
        <v>0.83718252572623064</v>
      </c>
      <c r="AL215" s="68">
        <v>0.2556745280440228</v>
      </c>
      <c r="AM215" s="68">
        <v>7.9659166290379876E-2</v>
      </c>
      <c r="AN215" s="68">
        <v>6.4500131372487166</v>
      </c>
      <c r="AO215" s="68">
        <v>0.34452776060628643</v>
      </c>
      <c r="AP215" s="68">
        <v>0.2947980232821687</v>
      </c>
      <c r="AQ215" s="68">
        <v>1.2307201686958769</v>
      </c>
      <c r="AR215" s="68">
        <v>4.7194269696381005E-2</v>
      </c>
      <c r="AS215" s="68">
        <v>1.4458645969747552</v>
      </c>
      <c r="AT215" s="68">
        <v>0.15728006297306132</v>
      </c>
      <c r="AU215" s="68">
        <v>0.25666885046231847</v>
      </c>
      <c r="AV215" s="68">
        <v>0</v>
      </c>
      <c r="AW215" s="68">
        <v>0.36806885560927183</v>
      </c>
      <c r="AX215" s="68">
        <v>9.4774732248154664E-2</v>
      </c>
      <c r="AY215" s="68">
        <v>0.30990730682630552</v>
      </c>
      <c r="AZ215" s="68">
        <v>0</v>
      </c>
      <c r="BA215" s="68">
        <v>5.6191246707326177E-2</v>
      </c>
      <c r="BB215" s="68">
        <v>3.4623212019183978</v>
      </c>
      <c r="BC215" s="68">
        <v>12.419215787813357</v>
      </c>
      <c r="BD215" s="68">
        <v>1.9482385404187177</v>
      </c>
      <c r="BE215" s="68">
        <v>1.6247892517114342</v>
      </c>
      <c r="BF215" s="68">
        <v>1.0835941370339275</v>
      </c>
      <c r="BG215" s="68">
        <v>0</v>
      </c>
      <c r="BH215" s="68">
        <v>3.7926680826339952E-2</v>
      </c>
      <c r="BI215" s="68">
        <v>156.96195874425246</v>
      </c>
      <c r="BJ215" s="68">
        <v>0</v>
      </c>
      <c r="BK215" s="68">
        <v>8.2862319229976014E-2</v>
      </c>
      <c r="BL215" s="68">
        <v>0.17282942779874902</v>
      </c>
      <c r="BM215" s="68">
        <v>9.285495899278148E-3</v>
      </c>
      <c r="BN215" s="68">
        <v>0</v>
      </c>
      <c r="BO215" s="68">
        <v>0</v>
      </c>
    </row>
    <row r="216" spans="1:67">
      <c r="A216">
        <v>2001</v>
      </c>
      <c r="B216" s="62" t="s">
        <v>633</v>
      </c>
      <c r="C216" s="67" t="s">
        <v>698</v>
      </c>
      <c r="D216" s="62" t="s">
        <v>726</v>
      </c>
      <c r="E216" s="68">
        <v>0.1625822969456413</v>
      </c>
      <c r="F216" s="68">
        <v>4.5721732391928463E-2</v>
      </c>
      <c r="G216" s="68">
        <v>1.6482137737210726E-3</v>
      </c>
      <c r="H216" s="68">
        <v>2.7247797045086855</v>
      </c>
      <c r="I216" s="68">
        <v>2.3437363370192781</v>
      </c>
      <c r="J216" s="68">
        <v>1.1803532270131296</v>
      </c>
      <c r="K216" s="68">
        <v>6.3696762819248687E-2</v>
      </c>
      <c r="L216" s="68">
        <v>0.48846431391268952</v>
      </c>
      <c r="M216" s="68">
        <v>0.94122104289071529</v>
      </c>
      <c r="N216" s="68">
        <v>4.3182364538303764E-2</v>
      </c>
      <c r="O216" s="68">
        <v>0.61719438164782914</v>
      </c>
      <c r="P216" s="68">
        <v>0.94468773786479077</v>
      </c>
      <c r="Q216" s="68">
        <v>0.42719224330003186</v>
      </c>
      <c r="R216" s="68">
        <v>0.33516765872363602</v>
      </c>
      <c r="S216" s="68">
        <v>0.23184701126792395</v>
      </c>
      <c r="T216" s="68">
        <v>0.34651093686670548</v>
      </c>
      <c r="U216" s="68">
        <v>2.6050931539915871</v>
      </c>
      <c r="V216" s="68">
        <v>0.85404065650437988</v>
      </c>
      <c r="W216" s="68">
        <v>0.38431674883642458</v>
      </c>
      <c r="X216" s="68">
        <v>1.7944969653216181</v>
      </c>
      <c r="Y216" s="68">
        <v>8.2102882865580096E-2</v>
      </c>
      <c r="Z216" s="68">
        <v>0.85793976697175989</v>
      </c>
      <c r="AA216" s="68">
        <v>6.7660404643308816E-2</v>
      </c>
      <c r="AB216" s="68">
        <v>0.54297087289509205</v>
      </c>
      <c r="AC216" s="68">
        <v>4.9036623512774408E-2</v>
      </c>
      <c r="AD216" s="68">
        <v>4.1456936029497689E-3</v>
      </c>
      <c r="AE216" s="68">
        <v>5.0489451734449435</v>
      </c>
      <c r="AF216" s="68">
        <v>0.49707498799645267</v>
      </c>
      <c r="AG216" s="68">
        <v>2.4073338315887582</v>
      </c>
      <c r="AH216" s="68">
        <v>1.9852247515599124</v>
      </c>
      <c r="AI216" s="68">
        <v>2.2759226405892408</v>
      </c>
      <c r="AJ216" s="68">
        <v>3.503842624346129E-2</v>
      </c>
      <c r="AK216" s="68">
        <v>0.24627861508844257</v>
      </c>
      <c r="AL216" s="68">
        <v>0.48418545530581503</v>
      </c>
      <c r="AM216" s="68">
        <v>0.11055188782015725</v>
      </c>
      <c r="AN216" s="68">
        <v>0.69029218748782206</v>
      </c>
      <c r="AO216" s="68">
        <v>0.75438297440773194</v>
      </c>
      <c r="AP216" s="68">
        <v>0.42060055539516361</v>
      </c>
      <c r="AQ216" s="68">
        <v>1.1668840936859464</v>
      </c>
      <c r="AR216" s="68">
        <v>0.21287906865769848</v>
      </c>
      <c r="AS216" s="68">
        <v>4.8423732341884236</v>
      </c>
      <c r="AT216" s="68">
        <v>0.6307849902963174</v>
      </c>
      <c r="AU216" s="68">
        <v>0.29253982640827242</v>
      </c>
      <c r="AV216" s="68">
        <v>0</v>
      </c>
      <c r="AW216" s="68">
        <v>1.5834773173584209</v>
      </c>
      <c r="AX216" s="68">
        <v>0.62323469292184186</v>
      </c>
      <c r="AY216" s="68">
        <v>1.5166121787406808</v>
      </c>
      <c r="AZ216" s="68">
        <v>0</v>
      </c>
      <c r="BA216" s="68">
        <v>0.1110376207273219</v>
      </c>
      <c r="BB216" s="68">
        <v>10.882053590592593</v>
      </c>
      <c r="BC216" s="68">
        <v>2.3785404274846935</v>
      </c>
      <c r="BD216" s="68">
        <v>2.1246955191966466</v>
      </c>
      <c r="BE216" s="68">
        <v>1.8846077468856106</v>
      </c>
      <c r="BF216" s="68">
        <v>1.3529415918336254</v>
      </c>
      <c r="BG216" s="68">
        <v>0</v>
      </c>
      <c r="BH216" s="68">
        <v>5.7409379768541893E-3</v>
      </c>
      <c r="BI216" s="68">
        <v>0.84120664439972004</v>
      </c>
      <c r="BJ216" s="68">
        <v>0</v>
      </c>
      <c r="BK216" s="68">
        <v>11.422939667329201</v>
      </c>
      <c r="BL216" s="68">
        <v>0.70570346649775473</v>
      </c>
      <c r="BM216" s="68">
        <v>1.5549411130357581E-2</v>
      </c>
      <c r="BN216" s="68">
        <v>0</v>
      </c>
      <c r="BO216" s="68">
        <v>0</v>
      </c>
    </row>
    <row r="217" spans="1:67">
      <c r="A217">
        <v>2001</v>
      </c>
      <c r="B217" s="62" t="s">
        <v>634</v>
      </c>
      <c r="C217" s="67" t="s">
        <v>699</v>
      </c>
      <c r="D217" s="62" t="s">
        <v>726</v>
      </c>
      <c r="E217" s="68">
        <v>8.5798066271604995E-2</v>
      </c>
      <c r="F217" s="68">
        <v>9.6676303895792959E-3</v>
      </c>
      <c r="G217" s="68">
        <v>3.9374444641996813E-3</v>
      </c>
      <c r="H217" s="68">
        <v>0.43239843660715321</v>
      </c>
      <c r="I217" s="68">
        <v>0.56426438030341541</v>
      </c>
      <c r="J217" s="68">
        <v>0.30843453932792214</v>
      </c>
      <c r="K217" s="68">
        <v>1.0561236915078345E-2</v>
      </c>
      <c r="L217" s="68">
        <v>6.5936371857016951E-2</v>
      </c>
      <c r="M217" s="68">
        <v>6.2057289515451391E-2</v>
      </c>
      <c r="N217" s="68">
        <v>1.1641839006189243E-2</v>
      </c>
      <c r="O217" s="68">
        <v>0.11104232306117134</v>
      </c>
      <c r="P217" s="68">
        <v>0.14340388593002149</v>
      </c>
      <c r="Q217" s="68">
        <v>0.10167424006516784</v>
      </c>
      <c r="R217" s="68">
        <v>5.6283587985019402E-2</v>
      </c>
      <c r="S217" s="68">
        <v>5.3944343913532228E-2</v>
      </c>
      <c r="T217" s="68">
        <v>0.10159523508811007</v>
      </c>
      <c r="U217" s="68">
        <v>3.944999265152628</v>
      </c>
      <c r="V217" s="68">
        <v>0.46224388201373767</v>
      </c>
      <c r="W217" s="68">
        <v>0.12721620609785655</v>
      </c>
      <c r="X217" s="68">
        <v>0.72157797963041936</v>
      </c>
      <c r="Y217" s="68">
        <v>2.6225183773315487E-2</v>
      </c>
      <c r="Z217" s="68">
        <v>0.29139459202078799</v>
      </c>
      <c r="AA217" s="68">
        <v>2.078998335934918E-2</v>
      </c>
      <c r="AB217" s="68">
        <v>0.10213042081620435</v>
      </c>
      <c r="AC217" s="68">
        <v>9.1817819832592865E-3</v>
      </c>
      <c r="AD217" s="68">
        <v>1.3720165895592948E-3</v>
      </c>
      <c r="AE217" s="68">
        <v>0.87088843561933249</v>
      </c>
      <c r="AF217" s="68">
        <v>0.15136171135928039</v>
      </c>
      <c r="AG217" s="68">
        <v>0.73304464152846738</v>
      </c>
      <c r="AH217" s="68">
        <v>0.60451043676175309</v>
      </c>
      <c r="AI217" s="68">
        <v>0.3518450001480562</v>
      </c>
      <c r="AJ217" s="68">
        <v>9.9810287455773423E-3</v>
      </c>
      <c r="AK217" s="68">
        <v>4.5234530815215571E-2</v>
      </c>
      <c r="AL217" s="68">
        <v>6.099256994214948E-2</v>
      </c>
      <c r="AM217" s="68">
        <v>1.6010666047981171E-2</v>
      </c>
      <c r="AN217" s="68">
        <v>1.4705459497035362</v>
      </c>
      <c r="AO217" s="68">
        <v>0.4421885248094542</v>
      </c>
      <c r="AP217" s="68">
        <v>46.669354866192585</v>
      </c>
      <c r="AQ217" s="68">
        <v>4.6066553661751861</v>
      </c>
      <c r="AR217" s="68">
        <v>2.9905148219859609E-2</v>
      </c>
      <c r="AS217" s="68">
        <v>2.6350528979502363</v>
      </c>
      <c r="AT217" s="68">
        <v>4.504770398410658</v>
      </c>
      <c r="AU217" s="68">
        <v>3.468262496464132E-2</v>
      </c>
      <c r="AV217" s="68">
        <v>0</v>
      </c>
      <c r="AW217" s="68">
        <v>3.6948420041388577</v>
      </c>
      <c r="AX217" s="68">
        <v>9.0580265512045399E-2</v>
      </c>
      <c r="AY217" s="68">
        <v>15.614328956175193</v>
      </c>
      <c r="AZ217" s="68">
        <v>0</v>
      </c>
      <c r="BA217" s="68">
        <v>0.98634521685840748</v>
      </c>
      <c r="BB217" s="68">
        <v>1.543224034186943</v>
      </c>
      <c r="BC217" s="68">
        <v>53.277570206195733</v>
      </c>
      <c r="BD217" s="68">
        <v>3.9466929011926908</v>
      </c>
      <c r="BE217" s="68">
        <v>5.5054862008923031</v>
      </c>
      <c r="BF217" s="68">
        <v>0.12222507522169199</v>
      </c>
      <c r="BG217" s="68">
        <v>0</v>
      </c>
      <c r="BH217" s="68">
        <v>0.26663243735024239</v>
      </c>
      <c r="BI217" s="68">
        <v>355.09229686783857</v>
      </c>
      <c r="BJ217" s="68">
        <v>0</v>
      </c>
      <c r="BK217" s="68">
        <v>2.3578998115129761</v>
      </c>
      <c r="BL217" s="68">
        <v>1.3703648947932126</v>
      </c>
      <c r="BM217" s="68">
        <v>4.2030914078846494E-2</v>
      </c>
      <c r="BN217" s="68">
        <v>0</v>
      </c>
      <c r="BO217" s="68">
        <v>0</v>
      </c>
    </row>
    <row r="218" spans="1:67">
      <c r="A218">
        <v>2001</v>
      </c>
      <c r="B218" s="62" t="s">
        <v>635</v>
      </c>
      <c r="C218" s="67" t="s">
        <v>700</v>
      </c>
      <c r="D218" s="62" t="s">
        <v>726</v>
      </c>
      <c r="E218" s="68">
        <v>0.33856071711982327</v>
      </c>
      <c r="F218" s="68">
        <v>0.75162686712534454</v>
      </c>
      <c r="G218" s="68">
        <v>0.50944065077375578</v>
      </c>
      <c r="H218" s="68">
        <v>8.6326208233158344</v>
      </c>
      <c r="I218" s="68">
        <v>15.093774300832511</v>
      </c>
      <c r="J218" s="68">
        <v>4.205468264556294</v>
      </c>
      <c r="K218" s="68">
        <v>0.52792050396976808</v>
      </c>
      <c r="L218" s="68">
        <v>1.3110053380156583</v>
      </c>
      <c r="M218" s="68">
        <v>1.6155947466574052</v>
      </c>
      <c r="N218" s="68">
        <v>1.1654743720760621</v>
      </c>
      <c r="O218" s="68">
        <v>4.4927118688631813</v>
      </c>
      <c r="P218" s="68">
        <v>2.2770802950666145</v>
      </c>
      <c r="Q218" s="68">
        <v>3.0039397935898382</v>
      </c>
      <c r="R218" s="68">
        <v>3.9937051377661197</v>
      </c>
      <c r="S218" s="68">
        <v>0.72060442987820328</v>
      </c>
      <c r="T218" s="68">
        <v>2.5570860813413185</v>
      </c>
      <c r="U218" s="68">
        <v>6.8530058312368407</v>
      </c>
      <c r="V218" s="68">
        <v>2.1650673374488703</v>
      </c>
      <c r="W218" s="68">
        <v>1.1711051450671555</v>
      </c>
      <c r="X218" s="68">
        <v>6.6041973640959704</v>
      </c>
      <c r="Y218" s="68">
        <v>0.19944909045774922</v>
      </c>
      <c r="Z218" s="68">
        <v>2.713251394115503</v>
      </c>
      <c r="AA218" s="68">
        <v>1.9231652362822909</v>
      </c>
      <c r="AB218" s="68">
        <v>2.1281593535862378</v>
      </c>
      <c r="AC218" s="68">
        <v>0.9155103140803007</v>
      </c>
      <c r="AD218" s="68">
        <v>0.21463518641835502</v>
      </c>
      <c r="AE218" s="68">
        <v>59.374193364939707</v>
      </c>
      <c r="AF218" s="68">
        <v>5.5172619557267861</v>
      </c>
      <c r="AG218" s="68">
        <v>26.720093703530654</v>
      </c>
      <c r="AH218" s="68">
        <v>22.03491462730172</v>
      </c>
      <c r="AI218" s="68">
        <v>29.748415885610338</v>
      </c>
      <c r="AJ218" s="68">
        <v>0.82029388303508965</v>
      </c>
      <c r="AK218" s="68">
        <v>5.2128191592828932</v>
      </c>
      <c r="AL218" s="68">
        <v>3.1478098460178727</v>
      </c>
      <c r="AM218" s="68">
        <v>1.406082247835303</v>
      </c>
      <c r="AN218" s="68">
        <v>13.906556110076083</v>
      </c>
      <c r="AO218" s="68">
        <v>2.1238501585128615</v>
      </c>
      <c r="AP218" s="68">
        <v>13.426614893864667</v>
      </c>
      <c r="AQ218" s="68">
        <v>83.861526359837939</v>
      </c>
      <c r="AR218" s="68">
        <v>0.49770854861959835</v>
      </c>
      <c r="AS218" s="68">
        <v>31.628832370815815</v>
      </c>
      <c r="AT218" s="68">
        <v>142.62179313437312</v>
      </c>
      <c r="AU218" s="68">
        <v>8.9332475984875472</v>
      </c>
      <c r="AV218" s="68">
        <v>0</v>
      </c>
      <c r="AW218" s="68">
        <v>18.297653837137783</v>
      </c>
      <c r="AX218" s="68">
        <v>3.4709303346240441</v>
      </c>
      <c r="AY218" s="68">
        <v>5.2446343751171618</v>
      </c>
      <c r="AZ218" s="68">
        <v>0</v>
      </c>
      <c r="BA218" s="68">
        <v>1.2766147130520558</v>
      </c>
      <c r="BB218" s="68">
        <v>51.960233100240323</v>
      </c>
      <c r="BC218" s="68">
        <v>57.265079038531987</v>
      </c>
      <c r="BD218" s="68">
        <v>20.893387033742687</v>
      </c>
      <c r="BE218" s="68">
        <v>11.631256613275625</v>
      </c>
      <c r="BF218" s="68">
        <v>13.970858559376687</v>
      </c>
      <c r="BG218" s="68">
        <v>0</v>
      </c>
      <c r="BH218" s="68">
        <v>0.20371170009680256</v>
      </c>
      <c r="BI218" s="68">
        <v>348.2284013544587</v>
      </c>
      <c r="BJ218" s="68">
        <v>0</v>
      </c>
      <c r="BK218" s="68">
        <v>11.481153426365374</v>
      </c>
      <c r="BL218" s="68">
        <v>3.7547110115549795</v>
      </c>
      <c r="BM218" s="68">
        <v>0.10376087805010431</v>
      </c>
      <c r="BN218" s="68">
        <v>0</v>
      </c>
      <c r="BO218" s="68">
        <v>0</v>
      </c>
    </row>
    <row r="219" spans="1:67">
      <c r="A219">
        <v>2001</v>
      </c>
      <c r="B219" s="62" t="s">
        <v>636</v>
      </c>
      <c r="C219" s="67" t="s">
        <v>701</v>
      </c>
      <c r="D219" s="62" t="s">
        <v>726</v>
      </c>
      <c r="E219" s="68">
        <v>9.5771567269961472E-2</v>
      </c>
      <c r="F219" s="68">
        <v>2.9347524083055333E-2</v>
      </c>
      <c r="G219" s="68">
        <v>4.5987019409613472E-3</v>
      </c>
      <c r="H219" s="68">
        <v>1.0798385493354656</v>
      </c>
      <c r="I219" s="68">
        <v>1.2089140140254426</v>
      </c>
      <c r="J219" s="68">
        <v>0.4222351301685916</v>
      </c>
      <c r="K219" s="68">
        <v>2.9104541538380838E-2</v>
      </c>
      <c r="L219" s="68">
        <v>0.15231080039100608</v>
      </c>
      <c r="M219" s="68">
        <v>8.9844831031409916E-2</v>
      </c>
      <c r="N219" s="68">
        <v>3.0641550569252496E-2</v>
      </c>
      <c r="O219" s="68">
        <v>0.23139549010947924</v>
      </c>
      <c r="P219" s="68">
        <v>0.47231769479142249</v>
      </c>
      <c r="Q219" s="68">
        <v>0.20935114391770637</v>
      </c>
      <c r="R219" s="68">
        <v>0.16282875026879204</v>
      </c>
      <c r="S219" s="68">
        <v>0.1051681998029302</v>
      </c>
      <c r="T219" s="68">
        <v>0.20960595834221035</v>
      </c>
      <c r="U219" s="68">
        <v>7.1437940236186979</v>
      </c>
      <c r="V219" s="68">
        <v>0.90347720386639185</v>
      </c>
      <c r="W219" s="68">
        <v>0.27575334061008694</v>
      </c>
      <c r="X219" s="68">
        <v>1.3378452894687496</v>
      </c>
      <c r="Y219" s="68">
        <v>5.9258799696381342E-2</v>
      </c>
      <c r="Z219" s="68">
        <v>0.54219191182614701</v>
      </c>
      <c r="AA219" s="68">
        <v>5.1881632514242257E-2</v>
      </c>
      <c r="AB219" s="68">
        <v>0.17290204074368387</v>
      </c>
      <c r="AC219" s="68">
        <v>2.9977428260961454E-2</v>
      </c>
      <c r="AD219" s="68">
        <v>3.7818464598797551E-3</v>
      </c>
      <c r="AE219" s="68">
        <v>1.2896977107644279</v>
      </c>
      <c r="AF219" s="68">
        <v>0.29857044049640535</v>
      </c>
      <c r="AG219" s="68">
        <v>1.4459764353565014</v>
      </c>
      <c r="AH219" s="68">
        <v>1.1924346364158853</v>
      </c>
      <c r="AI219" s="68">
        <v>1.0811511340371334</v>
      </c>
      <c r="AJ219" s="68">
        <v>3.4182629968813834E-2</v>
      </c>
      <c r="AK219" s="68">
        <v>0.1678012613572305</v>
      </c>
      <c r="AL219" s="68">
        <v>0.1675719680487906</v>
      </c>
      <c r="AM219" s="68">
        <v>4.6927382422519093E-2</v>
      </c>
      <c r="AN219" s="68">
        <v>0.49722390064795174</v>
      </c>
      <c r="AO219" s="68">
        <v>0.303324724862715</v>
      </c>
      <c r="AP219" s="68">
        <v>0.28063539247585173</v>
      </c>
      <c r="AQ219" s="68">
        <v>1.2132859820557171</v>
      </c>
      <c r="AR219" s="68">
        <v>5.2166487818281614E-2</v>
      </c>
      <c r="AS219" s="68">
        <v>1.3884097372345952</v>
      </c>
      <c r="AT219" s="68">
        <v>0.35773712901694976</v>
      </c>
      <c r="AU219" s="68">
        <v>0.11636492155592013</v>
      </c>
      <c r="AV219" s="68">
        <v>0</v>
      </c>
      <c r="AW219" s="68">
        <v>0.62820614686303566</v>
      </c>
      <c r="AX219" s="68">
        <v>0.18366272736444211</v>
      </c>
      <c r="AY219" s="68">
        <v>0.41123668039965799</v>
      </c>
      <c r="AZ219" s="68">
        <v>0</v>
      </c>
      <c r="BA219" s="68">
        <v>3.1484520668323773E-2</v>
      </c>
      <c r="BB219" s="68">
        <v>2.8548928554146813</v>
      </c>
      <c r="BC219" s="68">
        <v>0.93487181389411655</v>
      </c>
      <c r="BD219" s="68">
        <v>0.58066458789227737</v>
      </c>
      <c r="BE219" s="68">
        <v>0.58351642676785809</v>
      </c>
      <c r="BF219" s="68">
        <v>0.40425004061679842</v>
      </c>
      <c r="BG219" s="68">
        <v>0</v>
      </c>
      <c r="BH219" s="68">
        <v>2.5931622570213439E-3</v>
      </c>
      <c r="BI219" s="68">
        <v>3.6761411692890817</v>
      </c>
      <c r="BJ219" s="68">
        <v>0</v>
      </c>
      <c r="BK219" s="68">
        <v>6.4815987139187916</v>
      </c>
      <c r="BL219" s="68">
        <v>4.9439910185229357</v>
      </c>
      <c r="BM219" s="68">
        <v>0.14125747557700855</v>
      </c>
      <c r="BN219" s="68">
        <v>0</v>
      </c>
      <c r="BO219" s="68">
        <v>0</v>
      </c>
    </row>
    <row r="220" spans="1:67">
      <c r="A220">
        <v>2001</v>
      </c>
      <c r="B220" s="62" t="s">
        <v>637</v>
      </c>
      <c r="C220" s="67" t="s">
        <v>702</v>
      </c>
      <c r="D220" s="62" t="s">
        <v>726</v>
      </c>
      <c r="E220" s="68">
        <v>0.9075282788115111</v>
      </c>
      <c r="F220" s="68">
        <v>0.25096554508462748</v>
      </c>
      <c r="G220" s="68">
        <v>8.1431575517733626E-2</v>
      </c>
      <c r="H220" s="68">
        <v>1.7723627193010767</v>
      </c>
      <c r="I220" s="68">
        <v>1.5312704476472294</v>
      </c>
      <c r="J220" s="68">
        <v>0.63508235027219573</v>
      </c>
      <c r="K220" s="68">
        <v>8.7805797418133963E-2</v>
      </c>
      <c r="L220" s="68">
        <v>0.45027148072436129</v>
      </c>
      <c r="M220" s="68">
        <v>0.12565064369771692</v>
      </c>
      <c r="N220" s="68">
        <v>3.645668272014338E-2</v>
      </c>
      <c r="O220" s="68">
        <v>0.75257611553774251</v>
      </c>
      <c r="P220" s="68">
        <v>0.30091100475791704</v>
      </c>
      <c r="Q220" s="68">
        <v>0.65885370680897282</v>
      </c>
      <c r="R220" s="68">
        <v>0.6538988407778763</v>
      </c>
      <c r="S220" s="68">
        <v>0.24207735763649349</v>
      </c>
      <c r="T220" s="68">
        <v>0.51167188094094307</v>
      </c>
      <c r="U220" s="68">
        <v>2.231078699319454</v>
      </c>
      <c r="V220" s="68">
        <v>0.81263851067178638</v>
      </c>
      <c r="W220" s="68">
        <v>0.28469734220002668</v>
      </c>
      <c r="X220" s="68">
        <v>8.8557004737609439</v>
      </c>
      <c r="Y220" s="68">
        <v>0.10159850453695018</v>
      </c>
      <c r="Z220" s="68">
        <v>0.50240832009288794</v>
      </c>
      <c r="AA220" s="68">
        <v>0.11782717671843937</v>
      </c>
      <c r="AB220" s="68">
        <v>0.39116559008732094</v>
      </c>
      <c r="AC220" s="68">
        <v>7.6245954020879525E-2</v>
      </c>
      <c r="AD220" s="68">
        <v>3.5022881232779995E-2</v>
      </c>
      <c r="AE220" s="68">
        <v>3.9244730988083303</v>
      </c>
      <c r="AF220" s="68">
        <v>0.79737668311854115</v>
      </c>
      <c r="AG220" s="68">
        <v>3.8616946500381619</v>
      </c>
      <c r="AH220" s="68">
        <v>3.1845736914668037</v>
      </c>
      <c r="AI220" s="68">
        <v>5.4892845076215213</v>
      </c>
      <c r="AJ220" s="68">
        <v>0.86326704561931988</v>
      </c>
      <c r="AK220" s="68">
        <v>1.8339556415717269</v>
      </c>
      <c r="AL220" s="68">
        <v>1.0658384599010109</v>
      </c>
      <c r="AM220" s="68">
        <v>0.42056667175600709</v>
      </c>
      <c r="AN220" s="68">
        <v>1.4676085896850555</v>
      </c>
      <c r="AO220" s="68">
        <v>0.26256983915787924</v>
      </c>
      <c r="AP220" s="68">
        <v>0.25545104609880942</v>
      </c>
      <c r="AQ220" s="68">
        <v>2.5449145672887727</v>
      </c>
      <c r="AR220" s="68">
        <v>0.1193172638127192</v>
      </c>
      <c r="AS220" s="68">
        <v>1.1396065245473193</v>
      </c>
      <c r="AT220" s="68">
        <v>2.66672870423568</v>
      </c>
      <c r="AU220" s="68">
        <v>6.3253785781057115E-2</v>
      </c>
      <c r="AV220" s="68">
        <v>0</v>
      </c>
      <c r="AW220" s="68">
        <v>0.94305542948304311</v>
      </c>
      <c r="AX220" s="68">
        <v>0.58303421078101725</v>
      </c>
      <c r="AY220" s="68">
        <v>0.39321482636490201</v>
      </c>
      <c r="AZ220" s="68">
        <v>0</v>
      </c>
      <c r="BA220" s="68">
        <v>6.4850262697014577E-2</v>
      </c>
      <c r="BB220" s="68">
        <v>5.9057061949744636</v>
      </c>
      <c r="BC220" s="68">
        <v>0.75442672068843608</v>
      </c>
      <c r="BD220" s="68">
        <v>1.0861126836966679</v>
      </c>
      <c r="BE220" s="68">
        <v>0.5482608004671905</v>
      </c>
      <c r="BF220" s="68">
        <v>1.7730161703698513</v>
      </c>
      <c r="BG220" s="68">
        <v>0</v>
      </c>
      <c r="BH220" s="68">
        <v>2.514303898144343E-3</v>
      </c>
      <c r="BI220" s="68">
        <v>26.923138243751399</v>
      </c>
      <c r="BJ220" s="68">
        <v>0</v>
      </c>
      <c r="BK220" s="68">
        <v>0.57021845187074627</v>
      </c>
      <c r="BL220" s="68">
        <v>2.7740043666264302</v>
      </c>
      <c r="BM220" s="68">
        <v>3.7083776438416753E-2</v>
      </c>
      <c r="BN220" s="68">
        <v>0</v>
      </c>
      <c r="BO220" s="68">
        <v>0</v>
      </c>
    </row>
    <row r="221" spans="1:67">
      <c r="A221">
        <v>2001</v>
      </c>
      <c r="B221" s="62" t="s">
        <v>638</v>
      </c>
      <c r="C221" s="67" t="s">
        <v>703</v>
      </c>
      <c r="D221" s="62" t="s">
        <v>726</v>
      </c>
      <c r="E221" s="68">
        <v>104.02050983555311</v>
      </c>
      <c r="F221" s="68">
        <v>35.280022302778342</v>
      </c>
      <c r="G221" s="68">
        <v>7.3597404775237898</v>
      </c>
      <c r="H221" s="68">
        <v>163.573312954801</v>
      </c>
      <c r="I221" s="68">
        <v>73.828313427963906</v>
      </c>
      <c r="J221" s="68">
        <v>27.474181189300509</v>
      </c>
      <c r="K221" s="68">
        <v>6.1082625111945319</v>
      </c>
      <c r="L221" s="68">
        <v>40.585551041189532</v>
      </c>
      <c r="M221" s="68">
        <v>3.2148375460449556</v>
      </c>
      <c r="N221" s="68">
        <v>2.8747811500223177</v>
      </c>
      <c r="O221" s="68">
        <v>72.949578691026787</v>
      </c>
      <c r="P221" s="68">
        <v>16.063516583673653</v>
      </c>
      <c r="Q221" s="68">
        <v>45.612864804683859</v>
      </c>
      <c r="R221" s="68">
        <v>50.719275731198863</v>
      </c>
      <c r="S221" s="68">
        <v>16.853085177213853</v>
      </c>
      <c r="T221" s="68">
        <v>31.190948431759455</v>
      </c>
      <c r="U221" s="68">
        <v>201.24970528887289</v>
      </c>
      <c r="V221" s="68">
        <v>66.38433012763835</v>
      </c>
      <c r="W221" s="68">
        <v>15.103934963460231</v>
      </c>
      <c r="X221" s="68">
        <v>99.757794643200469</v>
      </c>
      <c r="Y221" s="68">
        <v>7.0114832553134114</v>
      </c>
      <c r="Z221" s="68">
        <v>30.75776856120649</v>
      </c>
      <c r="AA221" s="68">
        <v>2.2954209069590616</v>
      </c>
      <c r="AB221" s="68">
        <v>47.895042797463645</v>
      </c>
      <c r="AC221" s="68">
        <v>8.4180786706013109</v>
      </c>
      <c r="AD221" s="68">
        <v>1.2522813001242965</v>
      </c>
      <c r="AE221" s="68">
        <v>382.08466513848356</v>
      </c>
      <c r="AF221" s="68">
        <v>1.0219876337015343</v>
      </c>
      <c r="AG221" s="68">
        <v>4.9494850693939849</v>
      </c>
      <c r="AH221" s="68">
        <v>4.0816279876510428</v>
      </c>
      <c r="AI221" s="68">
        <v>395.15292046825579</v>
      </c>
      <c r="AJ221" s="68">
        <v>92.104846000579016</v>
      </c>
      <c r="AK221" s="68">
        <v>205.06785773777887</v>
      </c>
      <c r="AL221" s="68">
        <v>85.959930058609743</v>
      </c>
      <c r="AM221" s="68">
        <v>51.222109391745413</v>
      </c>
      <c r="AN221" s="68">
        <v>102.79420492898321</v>
      </c>
      <c r="AO221" s="68">
        <v>8.0529116829938836</v>
      </c>
      <c r="AP221" s="68">
        <v>5.2907391555800416</v>
      </c>
      <c r="AQ221" s="68">
        <v>216.92947929045485</v>
      </c>
      <c r="AR221" s="68">
        <v>13.876499452531124</v>
      </c>
      <c r="AS221" s="68">
        <v>50.197939451053578</v>
      </c>
      <c r="AT221" s="68">
        <v>357.54428107176574</v>
      </c>
      <c r="AU221" s="68">
        <v>0.56678210645100702</v>
      </c>
      <c r="AV221" s="68">
        <v>0</v>
      </c>
      <c r="AW221" s="68">
        <v>14.666109667057022</v>
      </c>
      <c r="AX221" s="68">
        <v>64.464890391032199</v>
      </c>
      <c r="AY221" s="68">
        <v>41.532589765745229</v>
      </c>
      <c r="AZ221" s="68">
        <v>0</v>
      </c>
      <c r="BA221" s="68">
        <v>4.8698337725271328</v>
      </c>
      <c r="BB221" s="68">
        <v>372.75630361497042</v>
      </c>
      <c r="BC221" s="68">
        <v>4.8960112940579163E-2</v>
      </c>
      <c r="BD221" s="68">
        <v>62.641810597664367</v>
      </c>
      <c r="BE221" s="68">
        <v>21.667239930934887</v>
      </c>
      <c r="BF221" s="68">
        <v>71.018603052306048</v>
      </c>
      <c r="BG221" s="68">
        <v>0</v>
      </c>
      <c r="BH221" s="68">
        <v>1.4827100727142302E-4</v>
      </c>
      <c r="BI221" s="68">
        <v>1955.2067434078047</v>
      </c>
      <c r="BJ221" s="68">
        <v>0</v>
      </c>
      <c r="BK221" s="68">
        <v>0.17898271460024284</v>
      </c>
      <c r="BL221" s="68">
        <v>0.36344323731333555</v>
      </c>
      <c r="BM221" s="68">
        <v>7.4761472382310146E-3</v>
      </c>
      <c r="BN221" s="68">
        <v>0</v>
      </c>
      <c r="BO221" s="68">
        <v>0</v>
      </c>
    </row>
    <row r="222" spans="1:67">
      <c r="A222">
        <v>2001</v>
      </c>
      <c r="B222" s="62" t="s">
        <v>639</v>
      </c>
      <c r="C222" s="67" t="s">
        <v>704</v>
      </c>
      <c r="D222" s="62" t="s">
        <v>726</v>
      </c>
      <c r="E222" s="68">
        <v>9.2577465406240581E-2</v>
      </c>
      <c r="F222" s="68">
        <v>3.0228919446589307E-2</v>
      </c>
      <c r="G222" s="68">
        <v>6.8726935701992811E-3</v>
      </c>
      <c r="H222" s="68">
        <v>0.16760441858842456</v>
      </c>
      <c r="I222" s="68">
        <v>0.10203391689063562</v>
      </c>
      <c r="J222" s="68">
        <v>3.9270311569312599E-2</v>
      </c>
      <c r="K222" s="68">
        <v>6.5545275357026759E-3</v>
      </c>
      <c r="L222" s="68">
        <v>3.9936489807519446E-2</v>
      </c>
      <c r="M222" s="68">
        <v>5.9737574419190947E-3</v>
      </c>
      <c r="N222" s="68">
        <v>4.2290361360519564E-3</v>
      </c>
      <c r="O222" s="68">
        <v>7.1785374526588869E-2</v>
      </c>
      <c r="P222" s="68">
        <v>2.5807516131784624E-2</v>
      </c>
      <c r="Q222" s="68">
        <v>4.7607893859776956E-2</v>
      </c>
      <c r="R222" s="68">
        <v>5.1284006623619427E-2</v>
      </c>
      <c r="S222" s="68">
        <v>1.8272344084860462E-2</v>
      </c>
      <c r="T222" s="68">
        <v>3.4602573788615754E-2</v>
      </c>
      <c r="U222" s="68">
        <v>0.21214679532894734</v>
      </c>
      <c r="V222" s="68">
        <v>6.7717215482280518E-2</v>
      </c>
      <c r="W222" s="68">
        <v>2.1870491412250052E-2</v>
      </c>
      <c r="X222" s="68">
        <v>0.11651815621798739</v>
      </c>
      <c r="Y222" s="68">
        <v>7.4693270541864032E-3</v>
      </c>
      <c r="Z222" s="68">
        <v>3.5561300305622351E-2</v>
      </c>
      <c r="AA222" s="68">
        <v>4.5563095106217902E-3</v>
      </c>
      <c r="AB222" s="68">
        <v>4.2889537580175607E-2</v>
      </c>
      <c r="AC222" s="68">
        <v>7.9216645978589188E-3</v>
      </c>
      <c r="AD222" s="68">
        <v>1.5325665626438056E-3</v>
      </c>
      <c r="AE222" s="68">
        <v>0.35879994936342036</v>
      </c>
      <c r="AF222" s="68">
        <v>1.9748180454961649E-2</v>
      </c>
      <c r="AG222" s="68">
        <v>9.5640425359457243E-2</v>
      </c>
      <c r="AH222" s="68">
        <v>7.8870548551377997E-2</v>
      </c>
      <c r="AI222" s="68">
        <v>0.37506387247888129</v>
      </c>
      <c r="AJ222" s="68">
        <v>8.2875880937611002E-2</v>
      </c>
      <c r="AK222" s="68">
        <v>0.18315366344948658</v>
      </c>
      <c r="AL222" s="68">
        <v>8.3203526143261666E-2</v>
      </c>
      <c r="AM222" s="68">
        <v>4.5113172957655337E-2</v>
      </c>
      <c r="AN222" s="68">
        <v>0.10947392976134661</v>
      </c>
      <c r="AO222" s="68">
        <v>1.5509817049678572E-2</v>
      </c>
      <c r="AP222" s="68">
        <v>1.2277682699789568E-2</v>
      </c>
      <c r="AQ222" s="68">
        <v>0.20843629527170582</v>
      </c>
      <c r="AR222" s="68">
        <v>1.2738453536241144E-2</v>
      </c>
      <c r="AS222" s="68">
        <v>7.9649933181888039E-2</v>
      </c>
      <c r="AT222" s="68">
        <v>0.30674807497065537</v>
      </c>
      <c r="AU222" s="68">
        <v>3.5736147446458772E-3</v>
      </c>
      <c r="AV222" s="68">
        <v>0</v>
      </c>
      <c r="AW222" s="68">
        <v>3.7531090379709711E-2</v>
      </c>
      <c r="AX222" s="68">
        <v>5.9691780460798066E-2</v>
      </c>
      <c r="AY222" s="68">
        <v>4.1898161488415575E-2</v>
      </c>
      <c r="AZ222" s="68">
        <v>0</v>
      </c>
      <c r="BA222" s="68">
        <v>5.1393029902597658E-3</v>
      </c>
      <c r="BB222" s="68">
        <v>0.42147508450345839</v>
      </c>
      <c r="BC222" s="68">
        <v>2.7955645505312862E-2</v>
      </c>
      <c r="BD222" s="68">
        <v>7.2849072575060805E-2</v>
      </c>
      <c r="BE222" s="68">
        <v>3.2816047237541557E-2</v>
      </c>
      <c r="BF222" s="68">
        <v>9.0919727993353738E-2</v>
      </c>
      <c r="BG222" s="68">
        <v>0</v>
      </c>
      <c r="BH222" s="68">
        <v>8.745760914267059E-5</v>
      </c>
      <c r="BI222" s="68">
        <v>1.9185947741415397</v>
      </c>
      <c r="BJ222" s="68">
        <v>0</v>
      </c>
      <c r="BK222" s="68">
        <v>0.12009094845125859</v>
      </c>
      <c r="BL222" s="68">
        <v>0.18380941230399919</v>
      </c>
      <c r="BM222" s="68">
        <v>1.8508889304674168E-3</v>
      </c>
      <c r="BN222" s="68">
        <v>0</v>
      </c>
      <c r="BO222" s="68">
        <v>0</v>
      </c>
    </row>
    <row r="223" spans="1:67">
      <c r="A223">
        <v>2001</v>
      </c>
      <c r="B223" s="62" t="s">
        <v>640</v>
      </c>
      <c r="C223" s="67" t="s">
        <v>705</v>
      </c>
      <c r="D223" s="62" t="s">
        <v>726</v>
      </c>
      <c r="E223" s="68">
        <v>1.4843363139073655E-2</v>
      </c>
      <c r="F223" s="68">
        <v>1.6104065357993723E-3</v>
      </c>
      <c r="G223" s="68">
        <v>9.3030803233480478E-4</v>
      </c>
      <c r="H223" s="68">
        <v>5.6720155381525084E-2</v>
      </c>
      <c r="I223" s="68">
        <v>8.8080259392174759E-2</v>
      </c>
      <c r="J223" s="68">
        <v>3.915172326181706E-2</v>
      </c>
      <c r="K223" s="68">
        <v>1.3429839108573901E-2</v>
      </c>
      <c r="L223" s="68">
        <v>5.7375157027582474E-2</v>
      </c>
      <c r="M223" s="68">
        <v>1.5134663802065684E-2</v>
      </c>
      <c r="N223" s="68">
        <v>3.171951144280938E-3</v>
      </c>
      <c r="O223" s="68">
        <v>2.8297767060631928E-2</v>
      </c>
      <c r="P223" s="68">
        <v>1.8102016491112847E-2</v>
      </c>
      <c r="Q223" s="68">
        <v>2.4162068276845618E-2</v>
      </c>
      <c r="R223" s="68">
        <v>1.7634310133823206E-2</v>
      </c>
      <c r="S223" s="68">
        <v>2.2063397305339145E-2</v>
      </c>
      <c r="T223" s="68">
        <v>2.8999836510178949E-2</v>
      </c>
      <c r="U223" s="68">
        <v>0.13035567303788503</v>
      </c>
      <c r="V223" s="68">
        <v>5.0979601089160845E-2</v>
      </c>
      <c r="W223" s="68">
        <v>2.3173073732297503E-2</v>
      </c>
      <c r="X223" s="68">
        <v>0.15194958964777952</v>
      </c>
      <c r="Y223" s="68">
        <v>4.4928319779826854E-3</v>
      </c>
      <c r="Z223" s="68">
        <v>3.3978986869241341E-2</v>
      </c>
      <c r="AA223" s="68">
        <v>4.1108829133473263E-3</v>
      </c>
      <c r="AB223" s="68">
        <v>1.4659650885255405E-2</v>
      </c>
      <c r="AC223" s="68">
        <v>1.3131764186694085E-3</v>
      </c>
      <c r="AD223" s="68">
        <v>6.1038329166347802E-4</v>
      </c>
      <c r="AE223" s="68">
        <v>0.17230030907862823</v>
      </c>
      <c r="AF223" s="68">
        <v>2.5888483329201906E-2</v>
      </c>
      <c r="AG223" s="68">
        <v>0.12537790706655488</v>
      </c>
      <c r="AH223" s="68">
        <v>0.10339377238248898</v>
      </c>
      <c r="AI223" s="68">
        <v>7.0664194140106246E-2</v>
      </c>
      <c r="AJ223" s="68">
        <v>6.8901916624707991E-3</v>
      </c>
      <c r="AK223" s="68">
        <v>1.345291228852101E-2</v>
      </c>
      <c r="AL223" s="68">
        <v>1.5319335163849916E-2</v>
      </c>
      <c r="AM223" s="68">
        <v>2.6015286043626689E-3</v>
      </c>
      <c r="AN223" s="68">
        <v>3.3853062805108976E-2</v>
      </c>
      <c r="AO223" s="68">
        <v>1.2234499746925025E-2</v>
      </c>
      <c r="AP223" s="68">
        <v>1.1358256891317644E-2</v>
      </c>
      <c r="AQ223" s="68">
        <v>4.1146188418014838E-2</v>
      </c>
      <c r="AR223" s="68">
        <v>3.6472630161715207E-3</v>
      </c>
      <c r="AS223" s="68">
        <v>5.1979582348062006E-2</v>
      </c>
      <c r="AT223" s="68">
        <v>1.4554318240180886E-2</v>
      </c>
      <c r="AU223" s="68">
        <v>3.7560579197355223E-3</v>
      </c>
      <c r="AV223" s="68">
        <v>0</v>
      </c>
      <c r="AW223" s="68">
        <v>3.7488602561900841E-2</v>
      </c>
      <c r="AX223" s="68">
        <v>1.0236990667805432E-2</v>
      </c>
      <c r="AY223" s="68">
        <v>2.080339632867256E-2</v>
      </c>
      <c r="AZ223" s="68">
        <v>0</v>
      </c>
      <c r="BA223" s="68">
        <v>1.9968830573170462E-3</v>
      </c>
      <c r="BB223" s="68">
        <v>0.13394181905997646</v>
      </c>
      <c r="BC223" s="68">
        <v>5.2793694149907894E-2</v>
      </c>
      <c r="BD223" s="68">
        <v>3.6428886541182738E-2</v>
      </c>
      <c r="BE223" s="68">
        <v>3.609532264029041E-2</v>
      </c>
      <c r="BF223" s="68">
        <v>3.6104280160799695E-2</v>
      </c>
      <c r="BG223" s="68">
        <v>0</v>
      </c>
      <c r="BH223" s="68">
        <v>1.64969465090182E-4</v>
      </c>
      <c r="BI223" s="68">
        <v>0.41393022540070579</v>
      </c>
      <c r="BJ223" s="68">
        <v>0</v>
      </c>
      <c r="BK223" s="68">
        <v>0.11670462307576737</v>
      </c>
      <c r="BL223" s="68">
        <v>0.17062298746899607</v>
      </c>
      <c r="BM223" s="68">
        <v>5.9121893179183999E-3</v>
      </c>
      <c r="BN223" s="68">
        <v>0</v>
      </c>
      <c r="BO223" s="68">
        <v>0</v>
      </c>
    </row>
    <row r="224" spans="1:67">
      <c r="A224">
        <v>2001</v>
      </c>
      <c r="B224" s="62" t="s">
        <v>641</v>
      </c>
      <c r="C224" s="67" t="s">
        <v>706</v>
      </c>
      <c r="D224" s="62" t="s">
        <v>726</v>
      </c>
      <c r="E224" s="68">
        <v>7.957985108261649E-2</v>
      </c>
      <c r="F224" s="68">
        <v>1.7390663203808016E-2</v>
      </c>
      <c r="G224" s="68">
        <v>8.5455527142810177E-3</v>
      </c>
      <c r="H224" s="68">
        <v>0.83678195715930737</v>
      </c>
      <c r="I224" s="68">
        <v>1.037726114754405</v>
      </c>
      <c r="J224" s="68">
        <v>0.35983020811082683</v>
      </c>
      <c r="K224" s="68">
        <v>2.5289435659003878E-2</v>
      </c>
      <c r="L224" s="68">
        <v>0.12936689776842536</v>
      </c>
      <c r="M224" s="68">
        <v>6.9901189732229224E-2</v>
      </c>
      <c r="N224" s="68">
        <v>2.8139448130257885E-2</v>
      </c>
      <c r="O224" s="68">
        <v>0.24015038539068839</v>
      </c>
      <c r="P224" s="68">
        <v>0.35313321756552646</v>
      </c>
      <c r="Q224" s="68">
        <v>0.20954924453743839</v>
      </c>
      <c r="R224" s="68">
        <v>0.17499678035990102</v>
      </c>
      <c r="S224" s="68">
        <v>0.10144987179483791</v>
      </c>
      <c r="T224" s="68">
        <v>0.17206388714113224</v>
      </c>
      <c r="U224" s="68">
        <v>0.85697162525235704</v>
      </c>
      <c r="V224" s="68">
        <v>0.29638623726705515</v>
      </c>
      <c r="W224" s="68">
        <v>0.15546759791113962</v>
      </c>
      <c r="X224" s="68">
        <v>0.75083208112444888</v>
      </c>
      <c r="Y224" s="68">
        <v>5.2052378071529154E-2</v>
      </c>
      <c r="Z224" s="68">
        <v>0.21679391059733186</v>
      </c>
      <c r="AA224" s="68">
        <v>3.0898740498814668E-2</v>
      </c>
      <c r="AB224" s="68">
        <v>0.12740364280596903</v>
      </c>
      <c r="AC224" s="68">
        <v>2.1900143363940767E-2</v>
      </c>
      <c r="AD224" s="68">
        <v>4.9972200514814547E-3</v>
      </c>
      <c r="AE224" s="68">
        <v>1.3004986748984546</v>
      </c>
      <c r="AF224" s="68">
        <v>0.28003639390073576</v>
      </c>
      <c r="AG224" s="68">
        <v>1.3562160367294349</v>
      </c>
      <c r="AH224" s="68">
        <v>1.1184131184886117</v>
      </c>
      <c r="AI224" s="68">
        <v>0.8130860340429541</v>
      </c>
      <c r="AJ224" s="68">
        <v>4.526434592492614E-2</v>
      </c>
      <c r="AK224" s="68">
        <v>0.14661240135075709</v>
      </c>
      <c r="AL224" s="68">
        <v>0.18067055495592516</v>
      </c>
      <c r="AM224" s="68">
        <v>4.3306893605810567E-2</v>
      </c>
      <c r="AN224" s="68">
        <v>0.55199335842345021</v>
      </c>
      <c r="AO224" s="68">
        <v>0.22889414910542927</v>
      </c>
      <c r="AP224" s="68">
        <v>0.20524059220189633</v>
      </c>
      <c r="AQ224" s="68">
        <v>0.51449568406938662</v>
      </c>
      <c r="AR224" s="68">
        <v>4.7168927866262991E-2</v>
      </c>
      <c r="AS224" s="68">
        <v>0.97785654895844598</v>
      </c>
      <c r="AT224" s="68">
        <v>0.19698935114820207</v>
      </c>
      <c r="AU224" s="68">
        <v>9.1204899855918037E-2</v>
      </c>
      <c r="AV224" s="68">
        <v>0</v>
      </c>
      <c r="AW224" s="68">
        <v>0.46173061157848516</v>
      </c>
      <c r="AX224" s="68">
        <v>0.16585827402793119</v>
      </c>
      <c r="AY224" s="68">
        <v>0.31668883897450656</v>
      </c>
      <c r="AZ224" s="68">
        <v>0</v>
      </c>
      <c r="BA224" s="68">
        <v>2.9032872942473694E-2</v>
      </c>
      <c r="BB224" s="68">
        <v>2.1223988174373867</v>
      </c>
      <c r="BC224" s="68">
        <v>0.60490503730482204</v>
      </c>
      <c r="BD224" s="68">
        <v>0.42755783294703786</v>
      </c>
      <c r="BE224" s="68">
        <v>0.40612315705572732</v>
      </c>
      <c r="BF224" s="68">
        <v>0.32954001289344126</v>
      </c>
      <c r="BG224" s="68">
        <v>0</v>
      </c>
      <c r="BH224" s="68">
        <v>1.6157349452258509E-3</v>
      </c>
      <c r="BI224" s="68">
        <v>1.9671558440970884</v>
      </c>
      <c r="BJ224" s="68">
        <v>0</v>
      </c>
      <c r="BK224" s="68">
        <v>4.1902317253959556</v>
      </c>
      <c r="BL224" s="68">
        <v>0.7017606270470107</v>
      </c>
      <c r="BM224" s="68">
        <v>1.6115685117121876E-2</v>
      </c>
      <c r="BN224" s="68">
        <v>0</v>
      </c>
      <c r="BO224" s="68">
        <v>0</v>
      </c>
    </row>
    <row r="225" spans="1:67">
      <c r="A225">
        <v>2001</v>
      </c>
      <c r="B225" s="62" t="s">
        <v>642</v>
      </c>
      <c r="C225" s="67" t="s">
        <v>707</v>
      </c>
      <c r="D225" s="62" t="s">
        <v>726</v>
      </c>
      <c r="E225" s="68">
        <v>2.2032708426428496</v>
      </c>
      <c r="F225" s="68">
        <v>1.4631539745159867E-2</v>
      </c>
      <c r="G225" s="68">
        <v>1.4318763332069316E-3</v>
      </c>
      <c r="H225" s="68">
        <v>117.6316659356943</v>
      </c>
      <c r="I225" s="68">
        <v>17.811849355957825</v>
      </c>
      <c r="J225" s="68">
        <v>32.931174357490015</v>
      </c>
      <c r="K225" s="68">
        <v>0.42306541243724366</v>
      </c>
      <c r="L225" s="68">
        <v>11.451990435696764</v>
      </c>
      <c r="M225" s="68">
        <v>5.347206148328592</v>
      </c>
      <c r="N225" s="68">
        <v>0.47745258891940834</v>
      </c>
      <c r="O225" s="68">
        <v>12.71684439182909</v>
      </c>
      <c r="P225" s="68">
        <v>4.0595383313229787</v>
      </c>
      <c r="Q225" s="68">
        <v>8.7029550749895037</v>
      </c>
      <c r="R225" s="68">
        <v>7.37584826301888</v>
      </c>
      <c r="S225" s="68">
        <v>10.055949474384056</v>
      </c>
      <c r="T225" s="68">
        <v>4.6393308031814851</v>
      </c>
      <c r="U225" s="68">
        <v>86.104744905956196</v>
      </c>
      <c r="V225" s="68">
        <v>18.703192216026387</v>
      </c>
      <c r="W225" s="68">
        <v>8.0785971040631761</v>
      </c>
      <c r="X225" s="68">
        <v>72.08216566418568</v>
      </c>
      <c r="Y225" s="68">
        <v>1.258982419005827</v>
      </c>
      <c r="Z225" s="68">
        <v>27.694376525629387</v>
      </c>
      <c r="AA225" s="68">
        <v>0.9164316361770265</v>
      </c>
      <c r="AB225" s="68">
        <v>37.078237337757749</v>
      </c>
      <c r="AC225" s="68">
        <v>1.2981190142069424E-2</v>
      </c>
      <c r="AD225" s="68">
        <v>2.1883514217378577E-2</v>
      </c>
      <c r="AE225" s="68">
        <v>355.79284756909948</v>
      </c>
      <c r="AF225" s="68">
        <v>8.81677204941826</v>
      </c>
      <c r="AG225" s="68">
        <v>42.699617976903923</v>
      </c>
      <c r="AH225" s="68">
        <v>35.212541270198145</v>
      </c>
      <c r="AI225" s="68">
        <v>58.772526967371377</v>
      </c>
      <c r="AJ225" s="68">
        <v>2.3102835470629368</v>
      </c>
      <c r="AK225" s="68">
        <v>2.1798432326144668</v>
      </c>
      <c r="AL225" s="68">
        <v>13.061929465930183</v>
      </c>
      <c r="AM225" s="68">
        <v>2.0004824292273957</v>
      </c>
      <c r="AN225" s="68">
        <v>1.5237155600454118</v>
      </c>
      <c r="AO225" s="68">
        <v>14.701530667009655</v>
      </c>
      <c r="AP225" s="68">
        <v>11.836068990313469</v>
      </c>
      <c r="AQ225" s="68">
        <v>36.137189514839143</v>
      </c>
      <c r="AR225" s="68">
        <v>14.137834604980752</v>
      </c>
      <c r="AS225" s="68">
        <v>63.713773696492879</v>
      </c>
      <c r="AT225" s="68">
        <v>46.847365707161735</v>
      </c>
      <c r="AU225" s="68">
        <v>3.1018387742127729</v>
      </c>
      <c r="AV225" s="68">
        <v>0</v>
      </c>
      <c r="AW225" s="68">
        <v>46.567026153376595</v>
      </c>
      <c r="AX225" s="68">
        <v>26.983846642664425</v>
      </c>
      <c r="AY225" s="68">
        <v>67.648730727642445</v>
      </c>
      <c r="AZ225" s="68">
        <v>0</v>
      </c>
      <c r="BA225" s="68">
        <v>4.3639228580853544</v>
      </c>
      <c r="BB225" s="68">
        <v>82.974885092483149</v>
      </c>
      <c r="BC225" s="68">
        <v>56.425833470065463</v>
      </c>
      <c r="BD225" s="68">
        <v>69.261600647436026</v>
      </c>
      <c r="BE225" s="68">
        <v>72.232415609532538</v>
      </c>
      <c r="BF225" s="68">
        <v>1.3426504996064492</v>
      </c>
      <c r="BG225" s="68">
        <v>0</v>
      </c>
      <c r="BH225" s="68">
        <v>8.7911494019613318E-2</v>
      </c>
      <c r="BI225" s="68">
        <v>0.87246206538093418</v>
      </c>
      <c r="BJ225" s="68">
        <v>0</v>
      </c>
      <c r="BK225" s="68">
        <v>2.6903429213223431</v>
      </c>
      <c r="BL225" s="68">
        <v>2.9519595612123943</v>
      </c>
      <c r="BM225" s="68">
        <v>4.750717945102078E-2</v>
      </c>
      <c r="BN225" s="68">
        <v>0</v>
      </c>
      <c r="BO225" s="68">
        <v>0</v>
      </c>
    </row>
    <row r="226" spans="1:67">
      <c r="A226">
        <v>2001</v>
      </c>
      <c r="B226" s="62" t="s">
        <v>643</v>
      </c>
      <c r="C226" s="67" t="s">
        <v>708</v>
      </c>
      <c r="D226" s="62" t="s">
        <v>726</v>
      </c>
      <c r="E226" s="68">
        <v>6.6388319311590758</v>
      </c>
      <c r="F226" s="68">
        <v>2.5683753479989733</v>
      </c>
      <c r="G226" s="68">
        <v>4.4338361716076996E-2</v>
      </c>
      <c r="H226" s="68">
        <v>68.32252860441254</v>
      </c>
      <c r="I226" s="68">
        <v>102.10446995544305</v>
      </c>
      <c r="J226" s="68">
        <v>18.978291288678808</v>
      </c>
      <c r="K226" s="68">
        <v>1.9915064593829936</v>
      </c>
      <c r="L226" s="68">
        <v>8.1516370195847383</v>
      </c>
      <c r="M226" s="68">
        <v>4.4970135801607087</v>
      </c>
      <c r="N226" s="68">
        <v>1.7017010959222216</v>
      </c>
      <c r="O226" s="68">
        <v>12.594957162240188</v>
      </c>
      <c r="P226" s="68">
        <v>43.723840009324007</v>
      </c>
      <c r="Q226" s="68">
        <v>8.2193529674407468</v>
      </c>
      <c r="R226" s="68">
        <v>9.4023914980847252</v>
      </c>
      <c r="S226" s="68">
        <v>4.0763569502193224</v>
      </c>
      <c r="T226" s="68">
        <v>8.1145366975686688</v>
      </c>
      <c r="U226" s="68">
        <v>21.416876676085206</v>
      </c>
      <c r="V226" s="68">
        <v>16.073561090494913</v>
      </c>
      <c r="W226" s="68">
        <v>9.9952667932001713</v>
      </c>
      <c r="X226" s="68">
        <v>31.384247605175243</v>
      </c>
      <c r="Y226" s="68">
        <v>2.4982327423252531</v>
      </c>
      <c r="Z226" s="68">
        <v>10.866485763416733</v>
      </c>
      <c r="AA226" s="68">
        <v>1.2773339520468088</v>
      </c>
      <c r="AB226" s="68">
        <v>2.5323779482272029</v>
      </c>
      <c r="AC226" s="68">
        <v>2.693974531422525</v>
      </c>
      <c r="AD226" s="68">
        <v>2.5006381622313792E-2</v>
      </c>
      <c r="AE226" s="68">
        <v>1.7496230812207521</v>
      </c>
      <c r="AF226" s="68">
        <v>15.44324954779619</v>
      </c>
      <c r="AG226" s="68">
        <v>74.791645472877079</v>
      </c>
      <c r="AH226" s="68">
        <v>61.677456100535473</v>
      </c>
      <c r="AI226" s="68">
        <v>68.606316519918778</v>
      </c>
      <c r="AJ226" s="68">
        <v>1.5704140685488133E-2</v>
      </c>
      <c r="AK226" s="68">
        <v>11.235978431184781</v>
      </c>
      <c r="AL226" s="68">
        <v>7.6466085705272908</v>
      </c>
      <c r="AM226" s="68">
        <v>3.1019318394191338</v>
      </c>
      <c r="AN226" s="68">
        <v>30.302478362945511</v>
      </c>
      <c r="AO226" s="68">
        <v>24.364049119974531</v>
      </c>
      <c r="AP226" s="68">
        <v>13.271552285063219</v>
      </c>
      <c r="AQ226" s="68">
        <v>36.977641465487821</v>
      </c>
      <c r="AR226" s="68">
        <v>0.98344858468010055</v>
      </c>
      <c r="AS226" s="68">
        <v>107.42448046341165</v>
      </c>
      <c r="AT226" s="68">
        <v>1.4776422644952762</v>
      </c>
      <c r="AU226" s="68">
        <v>8.4496555290875168</v>
      </c>
      <c r="AV226" s="68">
        <v>0</v>
      </c>
      <c r="AW226" s="68">
        <v>34.720813089448015</v>
      </c>
      <c r="AX226" s="68">
        <v>4.9403469059361953</v>
      </c>
      <c r="AY226" s="68">
        <v>17.44071077410052</v>
      </c>
      <c r="AZ226" s="68">
        <v>0</v>
      </c>
      <c r="BA226" s="68">
        <v>1.4326697706248841</v>
      </c>
      <c r="BB226" s="68">
        <v>219.86032302695529</v>
      </c>
      <c r="BC226" s="68">
        <v>55.130206837847027</v>
      </c>
      <c r="BD226" s="68">
        <v>24.935853579355687</v>
      </c>
      <c r="BE226" s="68">
        <v>23.613801950670258</v>
      </c>
      <c r="BF226" s="68">
        <v>20.350996449396064</v>
      </c>
      <c r="BG226" s="68">
        <v>0</v>
      </c>
      <c r="BH226" s="68">
        <v>0.15135023277993453</v>
      </c>
      <c r="BI226" s="68">
        <v>3.5741796994083623</v>
      </c>
      <c r="BJ226" s="68">
        <v>0</v>
      </c>
      <c r="BK226" s="68">
        <v>649.3072039113548</v>
      </c>
      <c r="BL226" s="68">
        <v>1.1034359146315722</v>
      </c>
      <c r="BM226" s="68">
        <v>1.8125363563191523E-2</v>
      </c>
      <c r="BN226" s="68">
        <v>0</v>
      </c>
      <c r="BO226" s="68">
        <v>0</v>
      </c>
    </row>
    <row r="227" spans="1:67">
      <c r="A227">
        <v>2001</v>
      </c>
      <c r="B227" s="62" t="s">
        <v>644</v>
      </c>
      <c r="C227" s="67" t="s">
        <v>709</v>
      </c>
      <c r="D227" s="62" t="s">
        <v>726</v>
      </c>
      <c r="E227" s="68">
        <v>7.8690217538654045E-3</v>
      </c>
      <c r="F227" s="68">
        <v>1.6708816063429179E-3</v>
      </c>
      <c r="G227" s="68">
        <v>3.242977882414789E-4</v>
      </c>
      <c r="H227" s="68">
        <v>4.7429933868992184E-2</v>
      </c>
      <c r="I227" s="68">
        <v>7.8748989520032051E-2</v>
      </c>
      <c r="J227" s="68">
        <v>2.2067969297263491E-2</v>
      </c>
      <c r="K227" s="68">
        <v>2.3450702429690102E-3</v>
      </c>
      <c r="L227" s="68">
        <v>1.7818182501910414E-2</v>
      </c>
      <c r="M227" s="68">
        <v>6.6269406186434251E-3</v>
      </c>
      <c r="N227" s="68">
        <v>2.489963132122464E-3</v>
      </c>
      <c r="O227" s="68">
        <v>1.7510386700096196E-2</v>
      </c>
      <c r="P227" s="68">
        <v>2.9601525104247611E-2</v>
      </c>
      <c r="Q227" s="68">
        <v>1.3409875258897468E-2</v>
      </c>
      <c r="R227" s="68">
        <v>1.0152050347781069E-2</v>
      </c>
      <c r="S227" s="68">
        <v>8.0845554259031116E-3</v>
      </c>
      <c r="T227" s="68">
        <v>1.569086617656644E-2</v>
      </c>
      <c r="U227" s="68">
        <v>0.10335524470762267</v>
      </c>
      <c r="V227" s="68">
        <v>3.1969609765450595E-2</v>
      </c>
      <c r="W227" s="68">
        <v>1.4306638529974925E-2</v>
      </c>
      <c r="X227" s="68">
        <v>6.947712617788232E-2</v>
      </c>
      <c r="Y227" s="68">
        <v>3.2597741540709574E-3</v>
      </c>
      <c r="Z227" s="68">
        <v>1.7487694019989002E-2</v>
      </c>
      <c r="AA227" s="68">
        <v>2.2146060432015969E-3</v>
      </c>
      <c r="AB227" s="68">
        <v>4.9376251252861575E-3</v>
      </c>
      <c r="AC227" s="68">
        <v>1.908340768600897E-3</v>
      </c>
      <c r="AD227" s="68">
        <v>2.1745149576280219E-4</v>
      </c>
      <c r="AE227" s="68">
        <v>4.4155565375526153E-2</v>
      </c>
      <c r="AF227" s="68">
        <v>1.6176949013205703E-2</v>
      </c>
      <c r="AG227" s="68">
        <v>7.8344952306389992E-2</v>
      </c>
      <c r="AH227" s="68">
        <v>6.4607716789696179E-2</v>
      </c>
      <c r="AI227" s="68">
        <v>5.4570584186259014E-2</v>
      </c>
      <c r="AJ227" s="68">
        <v>1.9732865457062296E-3</v>
      </c>
      <c r="AK227" s="68">
        <v>9.6833102948587629E-3</v>
      </c>
      <c r="AL227" s="68">
        <v>8.3394669652807098E-3</v>
      </c>
      <c r="AM227" s="68">
        <v>2.3543075482471273E-3</v>
      </c>
      <c r="AN227" s="68">
        <v>2.7537342037148364E-2</v>
      </c>
      <c r="AO227" s="68">
        <v>1.5803202540536444E-2</v>
      </c>
      <c r="AP227" s="68">
        <v>2.2948159092041558E-2</v>
      </c>
      <c r="AQ227" s="68">
        <v>3.8000650995208746E-2</v>
      </c>
      <c r="AR227" s="68">
        <v>8.4908629997318701E-4</v>
      </c>
      <c r="AS227" s="68">
        <v>7.0931143288682885E-2</v>
      </c>
      <c r="AT227" s="68">
        <v>8.1726365651766473E-3</v>
      </c>
      <c r="AU227" s="68">
        <v>5.7579031151602927E-3</v>
      </c>
      <c r="AV227" s="68">
        <v>0</v>
      </c>
      <c r="AW227" s="68">
        <v>2.8993624754372723E-2</v>
      </c>
      <c r="AX227" s="68">
        <v>4.6791391028624344E-3</v>
      </c>
      <c r="AY227" s="68">
        <v>1.6154185108061273E-2</v>
      </c>
      <c r="AZ227" s="68">
        <v>0</v>
      </c>
      <c r="BA227" s="68">
        <v>1.4416613057034089E-3</v>
      </c>
      <c r="BB227" s="68">
        <v>0.15625482151518</v>
      </c>
      <c r="BC227" s="68">
        <v>5.8719115635288484E-2</v>
      </c>
      <c r="BD227" s="68">
        <v>2.2603178345724579E-2</v>
      </c>
      <c r="BE227" s="68">
        <v>2.3500775279006524E-2</v>
      </c>
      <c r="BF227" s="68">
        <v>2.3284305518752824E-2</v>
      </c>
      <c r="BG227" s="68">
        <v>0</v>
      </c>
      <c r="BH227" s="68">
        <v>2.0298407943407029E-4</v>
      </c>
      <c r="BI227" s="68">
        <v>0.2850449389371239</v>
      </c>
      <c r="BJ227" s="68">
        <v>0</v>
      </c>
      <c r="BK227" s="68">
        <v>0.37356680835952299</v>
      </c>
      <c r="BL227" s="68">
        <v>0.11734971095924422</v>
      </c>
      <c r="BM227" s="68">
        <v>2.9774049745111158E-3</v>
      </c>
      <c r="BN227" s="68">
        <v>0</v>
      </c>
      <c r="BO227" s="68">
        <v>0</v>
      </c>
    </row>
    <row r="228" spans="1:67">
      <c r="A228">
        <v>2001</v>
      </c>
      <c r="B228" s="62" t="s">
        <v>645</v>
      </c>
      <c r="C228" s="67" t="s">
        <v>710</v>
      </c>
      <c r="D228" s="62" t="s">
        <v>726</v>
      </c>
      <c r="E228" s="68">
        <v>9.9174060578496467E-2</v>
      </c>
      <c r="F228" s="68">
        <v>4.2310403309481015E-3</v>
      </c>
      <c r="G228" s="68">
        <v>6.3844429366351225E-3</v>
      </c>
      <c r="H228" s="68">
        <v>0.25910553346794257</v>
      </c>
      <c r="I228" s="68">
        <v>0.49202568784370093</v>
      </c>
      <c r="J228" s="68">
        <v>0.15068982160652017</v>
      </c>
      <c r="K228" s="68">
        <v>1.7092788102610165E-2</v>
      </c>
      <c r="L228" s="68">
        <v>5.4416318460266205E-2</v>
      </c>
      <c r="M228" s="68">
        <v>8.6389601743759703E-2</v>
      </c>
      <c r="N228" s="68">
        <v>5.1696822284983185E-3</v>
      </c>
      <c r="O228" s="68">
        <v>0.10239623831370574</v>
      </c>
      <c r="P228" s="68">
        <v>8.601484538058049E-2</v>
      </c>
      <c r="Q228" s="68">
        <v>7.3638399334698956E-2</v>
      </c>
      <c r="R228" s="68">
        <v>4.6769536127535809E-2</v>
      </c>
      <c r="S228" s="68">
        <v>3.4418170587922341E-2</v>
      </c>
      <c r="T228" s="68">
        <v>5.5224496504840355E-2</v>
      </c>
      <c r="U228" s="68">
        <v>0.4548289422182536</v>
      </c>
      <c r="V228" s="68">
        <v>0.14292617837088567</v>
      </c>
      <c r="W228" s="68">
        <v>5.4815656064026108E-2</v>
      </c>
      <c r="X228" s="68">
        <v>0.27818162007149311</v>
      </c>
      <c r="Y228" s="68">
        <v>1.203058328750734E-2</v>
      </c>
      <c r="Z228" s="68">
        <v>0.10361583420628302</v>
      </c>
      <c r="AA228" s="68">
        <v>1.3443089571559206E-2</v>
      </c>
      <c r="AB228" s="68">
        <v>6.3701995852263452E-2</v>
      </c>
      <c r="AC228" s="68">
        <v>5.1148918832580464E-3</v>
      </c>
      <c r="AD228" s="68">
        <v>1.9554413583274923E-3</v>
      </c>
      <c r="AE228" s="68">
        <v>0.59094446782368593</v>
      </c>
      <c r="AF228" s="68">
        <v>9.5030724537168237E-2</v>
      </c>
      <c r="AG228" s="68">
        <v>0.46023372168013477</v>
      </c>
      <c r="AH228" s="68">
        <v>0.37953497717748796</v>
      </c>
      <c r="AI228" s="68">
        <v>0.26543953955418953</v>
      </c>
      <c r="AJ228" s="68">
        <v>1.9314286355290276E-2</v>
      </c>
      <c r="AK228" s="68">
        <v>4.7343540442146524E-2</v>
      </c>
      <c r="AL228" s="68">
        <v>6.4379178674351764E-2</v>
      </c>
      <c r="AM228" s="68">
        <v>1.2364990816222795E-2</v>
      </c>
      <c r="AN228" s="68">
        <v>0.17504129615620029</v>
      </c>
      <c r="AO228" s="68">
        <v>6.9670178669334892E-2</v>
      </c>
      <c r="AP228" s="68">
        <v>0.12600928940281908</v>
      </c>
      <c r="AQ228" s="68">
        <v>0.16410009046542201</v>
      </c>
      <c r="AR228" s="68">
        <v>2.0226133747911084E-2</v>
      </c>
      <c r="AS228" s="68">
        <v>0.43021598550832507</v>
      </c>
      <c r="AT228" s="68">
        <v>7.2463304204529497E-2</v>
      </c>
      <c r="AU228" s="68">
        <v>2.5792135735277989E-2</v>
      </c>
      <c r="AV228" s="68">
        <v>0</v>
      </c>
      <c r="AW228" s="68">
        <v>0.19694164527713881</v>
      </c>
      <c r="AX228" s="68">
        <v>6.1679092538312996E-2</v>
      </c>
      <c r="AY228" s="68">
        <v>0.16471782500994314</v>
      </c>
      <c r="AZ228" s="68">
        <v>0</v>
      </c>
      <c r="BA228" s="68">
        <v>1.2895365419034377E-2</v>
      </c>
      <c r="BB228" s="68">
        <v>1.0712370933050213</v>
      </c>
      <c r="BC228" s="68">
        <v>0.33331137069563593</v>
      </c>
      <c r="BD228" s="68">
        <v>0.23348905318763788</v>
      </c>
      <c r="BE228" s="68">
        <v>0.21900077042379468</v>
      </c>
      <c r="BF228" s="68">
        <v>0.1977806829314333</v>
      </c>
      <c r="BG228" s="68">
        <v>0</v>
      </c>
      <c r="BH228" s="68">
        <v>1.0500392232661712E-3</v>
      </c>
      <c r="BI228" s="68">
        <v>2.9106765168696143</v>
      </c>
      <c r="BJ228" s="68">
        <v>0</v>
      </c>
      <c r="BK228" s="68">
        <v>0.76163852909199414</v>
      </c>
      <c r="BL228" s="68">
        <v>0.33033295256162831</v>
      </c>
      <c r="BM228" s="68">
        <v>7.3531571003399481E-3</v>
      </c>
      <c r="BN228" s="68">
        <v>0</v>
      </c>
      <c r="BO228" s="68">
        <v>0</v>
      </c>
    </row>
    <row r="229" spans="1:67">
      <c r="A229">
        <v>2001</v>
      </c>
      <c r="B229" s="62" t="s">
        <v>646</v>
      </c>
      <c r="C229" s="67" t="s">
        <v>711</v>
      </c>
      <c r="D229" s="62" t="s">
        <v>726</v>
      </c>
      <c r="E229" s="68">
        <v>3.3932861656113116</v>
      </c>
      <c r="F229" s="68">
        <v>4.9647246717044138E-2</v>
      </c>
      <c r="G229" s="68">
        <v>0.71122361907962905</v>
      </c>
      <c r="H229" s="68">
        <v>14.862018303269377</v>
      </c>
      <c r="I229" s="68">
        <v>24.322456079777993</v>
      </c>
      <c r="J229" s="68">
        <v>10.06965425003758</v>
      </c>
      <c r="K229" s="68">
        <v>1.0094983558177113</v>
      </c>
      <c r="L229" s="68">
        <v>4.0649302179999651</v>
      </c>
      <c r="M229" s="68">
        <v>2.6170459814714588</v>
      </c>
      <c r="N229" s="68">
        <v>1.1419277768126301</v>
      </c>
      <c r="O229" s="68">
        <v>8.2973124763177406</v>
      </c>
      <c r="P229" s="68">
        <v>5.5817506195148701</v>
      </c>
      <c r="Q229" s="68">
        <v>8.2605962994101407</v>
      </c>
      <c r="R229" s="68">
        <v>7.439959240797327</v>
      </c>
      <c r="S229" s="68">
        <v>2.692292821663941</v>
      </c>
      <c r="T229" s="68">
        <v>6.2793851758882244</v>
      </c>
      <c r="U229" s="68">
        <v>11.19250624057301</v>
      </c>
      <c r="V229" s="68">
        <v>5.8214749004354296</v>
      </c>
      <c r="W229" s="68">
        <v>2.6646434589674204</v>
      </c>
      <c r="X229" s="68">
        <v>28.25169341218654</v>
      </c>
      <c r="Y229" s="68">
        <v>0.80060551830898607</v>
      </c>
      <c r="Z229" s="68">
        <v>5.7227508673056038</v>
      </c>
      <c r="AA229" s="68">
        <v>2.2596333156135726</v>
      </c>
      <c r="AB229" s="68">
        <v>0.98165372979813914</v>
      </c>
      <c r="AC229" s="68">
        <v>0.41367359730638326</v>
      </c>
      <c r="AD229" s="68">
        <v>0.49976111308968552</v>
      </c>
      <c r="AE229" s="68">
        <v>26.026075093688945</v>
      </c>
      <c r="AF229" s="68">
        <v>17.522796485954139</v>
      </c>
      <c r="AG229" s="68">
        <v>84.862891796251333</v>
      </c>
      <c r="AH229" s="68">
        <v>69.982780201641106</v>
      </c>
      <c r="AI229" s="68">
        <v>28.536238308062885</v>
      </c>
      <c r="AJ229" s="68">
        <v>4.734388821407892</v>
      </c>
      <c r="AK229" s="68">
        <v>8.7254123932630936</v>
      </c>
      <c r="AL229" s="68">
        <v>9.2541235524623691</v>
      </c>
      <c r="AM229" s="68">
        <v>1.557296501786797</v>
      </c>
      <c r="AN229" s="68">
        <v>22.365052367935014</v>
      </c>
      <c r="AO229" s="68">
        <v>4.755722578162219</v>
      </c>
      <c r="AP229" s="68">
        <v>6.0886574377555256</v>
      </c>
      <c r="AQ229" s="68">
        <v>18.512899013098174</v>
      </c>
      <c r="AR229" s="68">
        <v>0.57521905995093925</v>
      </c>
      <c r="AS229" s="68">
        <v>19.396520788516554</v>
      </c>
      <c r="AT229" s="68">
        <v>3.7756664635979282</v>
      </c>
      <c r="AU229" s="68">
        <v>1.9635507953964391</v>
      </c>
      <c r="AV229" s="68">
        <v>0</v>
      </c>
      <c r="AW229" s="68">
        <v>19.060520453931165</v>
      </c>
      <c r="AX229" s="68">
        <v>4.5697325140663283</v>
      </c>
      <c r="AY229" s="68">
        <v>2.7019025028306092</v>
      </c>
      <c r="AZ229" s="68">
        <v>0</v>
      </c>
      <c r="BA229" s="68">
        <v>0.77670501722531604</v>
      </c>
      <c r="BB229" s="68">
        <v>73.591390203928128</v>
      </c>
      <c r="BC229" s="68">
        <v>16.125989910282506</v>
      </c>
      <c r="BD229" s="68">
        <v>14.489231009352549</v>
      </c>
      <c r="BE229" s="68">
        <v>8.9826194883911512</v>
      </c>
      <c r="BF229" s="68">
        <v>28.66091233410711</v>
      </c>
      <c r="BG229" s="68">
        <v>0</v>
      </c>
      <c r="BH229" s="68">
        <v>5.6141324862061984E-2</v>
      </c>
      <c r="BI229" s="68">
        <v>259.52065404229819</v>
      </c>
      <c r="BJ229" s="68">
        <v>0</v>
      </c>
      <c r="BK229" s="68">
        <v>16.66755363375843</v>
      </c>
      <c r="BL229" s="68">
        <v>5.0731163214962294</v>
      </c>
      <c r="BM229" s="68">
        <v>8.2963579649597691E-2</v>
      </c>
      <c r="BN229" s="68">
        <v>0</v>
      </c>
      <c r="BO229" s="68">
        <v>0</v>
      </c>
    </row>
    <row r="230" spans="1:67">
      <c r="A230">
        <v>2001</v>
      </c>
      <c r="B230" s="62" t="s">
        <v>647</v>
      </c>
      <c r="C230" s="67" t="s">
        <v>712</v>
      </c>
      <c r="D230" s="62" t="s">
        <v>726</v>
      </c>
      <c r="E230" s="68">
        <v>3.4767057791213136</v>
      </c>
      <c r="F230" s="68">
        <v>0.80462088313790936</v>
      </c>
      <c r="G230" s="68">
        <v>0.21407624413223536</v>
      </c>
      <c r="H230" s="68">
        <v>8.6224606744331069</v>
      </c>
      <c r="I230" s="68">
        <v>13.086216912673319</v>
      </c>
      <c r="J230" s="68">
        <v>15.60315638174368</v>
      </c>
      <c r="K230" s="68">
        <v>1.3703679799414616</v>
      </c>
      <c r="L230" s="68">
        <v>4.1163197364387454</v>
      </c>
      <c r="M230" s="68">
        <v>1.0868150005114015</v>
      </c>
      <c r="N230" s="68">
        <v>0.39152856530555219</v>
      </c>
      <c r="O230" s="68">
        <v>3.2350247179038365</v>
      </c>
      <c r="P230" s="68">
        <v>2.5951160865852203</v>
      </c>
      <c r="Q230" s="68">
        <v>2.6137425306825559</v>
      </c>
      <c r="R230" s="68">
        <v>1.8980236117333926</v>
      </c>
      <c r="S230" s="68">
        <v>1.0830205934937269</v>
      </c>
      <c r="T230" s="68">
        <v>1.3354489707378674</v>
      </c>
      <c r="U230" s="68">
        <v>8.0676959619080062</v>
      </c>
      <c r="V230" s="68">
        <v>2.6604867111278967</v>
      </c>
      <c r="W230" s="68">
        <v>1.1394878114972657</v>
      </c>
      <c r="X230" s="68">
        <v>8.6094211631150728</v>
      </c>
      <c r="Y230" s="68">
        <v>0.34563772416419569</v>
      </c>
      <c r="Z230" s="68">
        <v>3.4419823983266751</v>
      </c>
      <c r="AA230" s="68">
        <v>0.15463357029397784</v>
      </c>
      <c r="AB230" s="68">
        <v>2.1285689495360804</v>
      </c>
      <c r="AC230" s="68">
        <v>0.30236942617528878</v>
      </c>
      <c r="AD230" s="68">
        <v>4.1668361886515008E-2</v>
      </c>
      <c r="AE230" s="68">
        <v>15.657735872164215</v>
      </c>
      <c r="AF230" s="68">
        <v>1.4905254623919539</v>
      </c>
      <c r="AG230" s="68">
        <v>7.218613715117586</v>
      </c>
      <c r="AH230" s="68">
        <v>5.9528806301143771</v>
      </c>
      <c r="AI230" s="68">
        <v>14.503899611317337</v>
      </c>
      <c r="AJ230" s="68">
        <v>1.7985507794589912</v>
      </c>
      <c r="AK230" s="68">
        <v>4.7956145642048069</v>
      </c>
      <c r="AL230" s="68">
        <v>2.2648016378453786</v>
      </c>
      <c r="AM230" s="68">
        <v>1.0407278527316008</v>
      </c>
      <c r="AN230" s="68">
        <v>4.5835129376797061</v>
      </c>
      <c r="AO230" s="68">
        <v>1.621484023684242</v>
      </c>
      <c r="AP230" s="68">
        <v>1.1196492710809127</v>
      </c>
      <c r="AQ230" s="68">
        <v>6.1402269368485385</v>
      </c>
      <c r="AR230" s="68">
        <v>0.62406286340676487</v>
      </c>
      <c r="AS230" s="68">
        <v>7.968039626339003</v>
      </c>
      <c r="AT230" s="68">
        <v>6.9716208480995814</v>
      </c>
      <c r="AU230" s="68">
        <v>0.60607925627510217</v>
      </c>
      <c r="AV230" s="68">
        <v>0</v>
      </c>
      <c r="AW230" s="68">
        <v>3.2175471335203754</v>
      </c>
      <c r="AX230" s="68">
        <v>1.9728800778401432</v>
      </c>
      <c r="AY230" s="68">
        <v>3.4869463545429107</v>
      </c>
      <c r="AZ230" s="68">
        <v>0</v>
      </c>
      <c r="BA230" s="68">
        <v>0.26927072062387331</v>
      </c>
      <c r="BB230" s="68">
        <v>19.799231529972591</v>
      </c>
      <c r="BC230" s="68">
        <v>5.2119880483888776</v>
      </c>
      <c r="BD230" s="68">
        <v>4.5167694447819047</v>
      </c>
      <c r="BE230" s="68">
        <v>4.19094306659259</v>
      </c>
      <c r="BF230" s="68">
        <v>2.9478416851881577</v>
      </c>
      <c r="BG230" s="68">
        <v>0</v>
      </c>
      <c r="BH230" s="68">
        <v>1.4533676699380049E-2</v>
      </c>
      <c r="BI230" s="68">
        <v>67.785079734194824</v>
      </c>
      <c r="BJ230" s="68">
        <v>0</v>
      </c>
      <c r="BK230" s="68">
        <v>29.198389923936297</v>
      </c>
      <c r="BL230" s="68">
        <v>3.2067914703284401</v>
      </c>
      <c r="BM230" s="68">
        <v>0.17306997783491612</v>
      </c>
      <c r="BN230" s="68">
        <v>0</v>
      </c>
      <c r="BO230" s="68">
        <v>0</v>
      </c>
    </row>
    <row r="231" spans="1:67">
      <c r="A231">
        <v>2001</v>
      </c>
      <c r="B231" s="62" t="s">
        <v>648</v>
      </c>
      <c r="C231" s="67" t="s">
        <v>713</v>
      </c>
      <c r="D231" s="62" t="s">
        <v>726</v>
      </c>
      <c r="E231" s="68">
        <v>0.49111357099393532</v>
      </c>
      <c r="F231" s="68">
        <v>0.13611968536984934</v>
      </c>
      <c r="G231" s="68">
        <v>1.0901787102360068E-2</v>
      </c>
      <c r="H231" s="68">
        <v>4.6446296115609949</v>
      </c>
      <c r="I231" s="68">
        <v>5.9744608281060589</v>
      </c>
      <c r="J231" s="68">
        <v>1.4335269695880024</v>
      </c>
      <c r="K231" s="68">
        <v>0.12103042348326298</v>
      </c>
      <c r="L231" s="68">
        <v>0.57529911572817982</v>
      </c>
      <c r="M231" s="68">
        <v>0.4012207603486051</v>
      </c>
      <c r="N231" s="68">
        <v>0.11071050319767292</v>
      </c>
      <c r="O231" s="68">
        <v>0.83877605236354436</v>
      </c>
      <c r="P231" s="68">
        <v>2.3355906876176755</v>
      </c>
      <c r="Q231" s="68">
        <v>0.62904613115384411</v>
      </c>
      <c r="R231" s="68">
        <v>0.71073518514556566</v>
      </c>
      <c r="S231" s="68">
        <v>0.38836723630688097</v>
      </c>
      <c r="T231" s="68">
        <v>0.74730627771522196</v>
      </c>
      <c r="U231" s="68">
        <v>2.5918157952182521</v>
      </c>
      <c r="V231" s="68">
        <v>1.1752785765263229</v>
      </c>
      <c r="W231" s="68">
        <v>0.81753397780202952</v>
      </c>
      <c r="X231" s="68">
        <v>3.1187482513522067</v>
      </c>
      <c r="Y231" s="68">
        <v>0.14710775157728603</v>
      </c>
      <c r="Z231" s="68">
        <v>0.96250682787750086</v>
      </c>
      <c r="AA231" s="68">
        <v>8.487672420662698E-2</v>
      </c>
      <c r="AB231" s="68">
        <v>2.8395006710841932</v>
      </c>
      <c r="AC231" s="68">
        <v>0.14320717689457674</v>
      </c>
      <c r="AD231" s="68">
        <v>2.7040813464497045E-3</v>
      </c>
      <c r="AE231" s="68">
        <v>3.4009728271201611</v>
      </c>
      <c r="AF231" s="68">
        <v>1.0626618806440991</v>
      </c>
      <c r="AG231" s="68">
        <v>5.146470716038845</v>
      </c>
      <c r="AH231" s="68">
        <v>4.2440732932215921</v>
      </c>
      <c r="AI231" s="68">
        <v>29.486702748776761</v>
      </c>
      <c r="AJ231" s="68">
        <v>4.0319936238676191E-2</v>
      </c>
      <c r="AK231" s="68">
        <v>0.74469618050675979</v>
      </c>
      <c r="AL231" s="68">
        <v>0.54193388580929325</v>
      </c>
      <c r="AM231" s="68">
        <v>0.21241481438133161</v>
      </c>
      <c r="AN231" s="68">
        <v>1.7097118999845822</v>
      </c>
      <c r="AO231" s="68">
        <v>1.4131853132359404</v>
      </c>
      <c r="AP231" s="68">
        <v>1.3098005544083455</v>
      </c>
      <c r="AQ231" s="68">
        <v>2.299199281679897</v>
      </c>
      <c r="AR231" s="68">
        <v>0.48975518786958999</v>
      </c>
      <c r="AS231" s="68">
        <v>12.274917533407836</v>
      </c>
      <c r="AT231" s="68">
        <v>2.1415813739989051</v>
      </c>
      <c r="AU231" s="68">
        <v>2.5642366725637951</v>
      </c>
      <c r="AV231" s="68">
        <v>0</v>
      </c>
      <c r="AW231" s="68">
        <v>2.2573774274689149</v>
      </c>
      <c r="AX231" s="68">
        <v>0.50838798284997389</v>
      </c>
      <c r="AY231" s="68">
        <v>7.4018859665518768</v>
      </c>
      <c r="AZ231" s="68">
        <v>0</v>
      </c>
      <c r="BA231" s="68">
        <v>0.12387284783596124</v>
      </c>
      <c r="BB231" s="68">
        <v>13.213636820859534</v>
      </c>
      <c r="BC231" s="68">
        <v>4.4702443484335923</v>
      </c>
      <c r="BD231" s="68">
        <v>6.727195260743331</v>
      </c>
      <c r="BE231" s="68">
        <v>1.9107546602616474</v>
      </c>
      <c r="BF231" s="68">
        <v>3.2448000032191509</v>
      </c>
      <c r="BG231" s="68">
        <v>0</v>
      </c>
      <c r="BH231" s="68">
        <v>1.7872602275474544E-2</v>
      </c>
      <c r="BI231" s="68">
        <v>9.8135153027344799</v>
      </c>
      <c r="BJ231" s="68">
        <v>0</v>
      </c>
      <c r="BK231" s="68">
        <v>55.458589767126128</v>
      </c>
      <c r="BL231" s="68">
        <v>1.8572539959431726</v>
      </c>
      <c r="BM231" s="68">
        <v>2.2450703356855912E-2</v>
      </c>
      <c r="BN231" s="68">
        <v>0</v>
      </c>
      <c r="BO231" s="68">
        <v>0</v>
      </c>
    </row>
    <row r="232" spans="1:67">
      <c r="A232">
        <v>2001</v>
      </c>
      <c r="B232" s="62" t="s">
        <v>649</v>
      </c>
      <c r="C232" s="67" t="s">
        <v>714</v>
      </c>
      <c r="D232" s="62" t="s">
        <v>726</v>
      </c>
      <c r="E232" s="68">
        <v>0.10182453918970054</v>
      </c>
      <c r="F232" s="68">
        <v>8.6214230283315502E-3</v>
      </c>
      <c r="G232" s="68">
        <v>6.1966741750452848E-3</v>
      </c>
      <c r="H232" s="68">
        <v>0.34993741056233008</v>
      </c>
      <c r="I232" s="68">
        <v>0.57092687692321653</v>
      </c>
      <c r="J232" s="68">
        <v>0.21447919265370916</v>
      </c>
      <c r="K232" s="68">
        <v>1.323242129146528E-2</v>
      </c>
      <c r="L232" s="68">
        <v>6.1096723963741162E-2</v>
      </c>
      <c r="M232" s="68">
        <v>3.6425787849202411E-2</v>
      </c>
      <c r="N232" s="68">
        <v>1.1971122112169941E-2</v>
      </c>
      <c r="O232" s="68">
        <v>9.3665141584488368E-2</v>
      </c>
      <c r="P232" s="68">
        <v>0.14043157005698328</v>
      </c>
      <c r="Q232" s="68">
        <v>0.10505241104520792</v>
      </c>
      <c r="R232" s="68">
        <v>5.5360145942500272E-2</v>
      </c>
      <c r="S232" s="68">
        <v>5.3250336394971551E-2</v>
      </c>
      <c r="T232" s="68">
        <v>0.11711179814232101</v>
      </c>
      <c r="U232" s="68">
        <v>5.6068562086213376</v>
      </c>
      <c r="V232" s="68">
        <v>0.6445107456504261</v>
      </c>
      <c r="W232" s="68">
        <v>0.16082398755538022</v>
      </c>
      <c r="X232" s="68">
        <v>0.86515314115550002</v>
      </c>
      <c r="Y232" s="68">
        <v>3.2618296494522581E-2</v>
      </c>
      <c r="Z232" s="68">
        <v>0.36229766662529839</v>
      </c>
      <c r="AA232" s="68">
        <v>2.7706227762071968E-2</v>
      </c>
      <c r="AB232" s="68">
        <v>9.695728754916727E-2</v>
      </c>
      <c r="AC232" s="68">
        <v>8.3308418111920773E-3</v>
      </c>
      <c r="AD232" s="68">
        <v>1.2156891800323148E-3</v>
      </c>
      <c r="AE232" s="68">
        <v>0.72340569381381736</v>
      </c>
      <c r="AF232" s="68">
        <v>9.0598654438038412E-2</v>
      </c>
      <c r="AG232" s="68">
        <v>0.43876921766470312</v>
      </c>
      <c r="AH232" s="68">
        <v>0.36183412153704692</v>
      </c>
      <c r="AI232" s="68">
        <v>0.35031518574323683</v>
      </c>
      <c r="AJ232" s="68">
        <v>1.6733439485610534E-2</v>
      </c>
      <c r="AK232" s="68">
        <v>5.0045643451193098E-2</v>
      </c>
      <c r="AL232" s="68">
        <v>6.0351690546437839E-2</v>
      </c>
      <c r="AM232" s="68">
        <v>1.2755527920447509E-2</v>
      </c>
      <c r="AN232" s="68">
        <v>0.17399919966326094</v>
      </c>
      <c r="AO232" s="68">
        <v>8.222927818952401E-2</v>
      </c>
      <c r="AP232" s="68">
        <v>8.804791897684619E-2</v>
      </c>
      <c r="AQ232" s="68">
        <v>0.6138977955630357</v>
      </c>
      <c r="AR232" s="68">
        <v>2.373809155904729E-2</v>
      </c>
      <c r="AS232" s="68">
        <v>0.37896392102489085</v>
      </c>
      <c r="AT232" s="68">
        <v>7.548537717729667E-2</v>
      </c>
      <c r="AU232" s="68">
        <v>2.9340633208584727E-2</v>
      </c>
      <c r="AV232" s="68">
        <v>0</v>
      </c>
      <c r="AW232" s="68">
        <v>0.17940881311482731</v>
      </c>
      <c r="AX232" s="68">
        <v>8.5955986030549117E-2</v>
      </c>
      <c r="AY232" s="68">
        <v>0.14917400344209361</v>
      </c>
      <c r="AZ232" s="68">
        <v>0</v>
      </c>
      <c r="BA232" s="68">
        <v>1.1101006894743448E-2</v>
      </c>
      <c r="BB232" s="68">
        <v>0.7565503653991541</v>
      </c>
      <c r="BC232" s="68">
        <v>0.32801064477525799</v>
      </c>
      <c r="BD232" s="68">
        <v>0.19987164954130068</v>
      </c>
      <c r="BE232" s="68">
        <v>0.229840012664142</v>
      </c>
      <c r="BF232" s="68">
        <v>0.12039044886891405</v>
      </c>
      <c r="BG232" s="68">
        <v>0</v>
      </c>
      <c r="BH232" s="68">
        <v>8.6040375317720467E-4</v>
      </c>
      <c r="BI232" s="68">
        <v>4.4684647893656857</v>
      </c>
      <c r="BJ232" s="68">
        <v>0</v>
      </c>
      <c r="BK232" s="68">
        <v>1.4435483081282241</v>
      </c>
      <c r="BL232" s="68">
        <v>4.2147653819273714</v>
      </c>
      <c r="BM232" s="68">
        <v>0.13537636037465414</v>
      </c>
      <c r="BN232" s="68">
        <v>0</v>
      </c>
      <c r="BO232" s="68">
        <v>0</v>
      </c>
    </row>
    <row r="233" spans="1:67">
      <c r="A233">
        <v>2001</v>
      </c>
      <c r="B233" s="62" t="s">
        <v>650</v>
      </c>
      <c r="C233" s="67" t="s">
        <v>715</v>
      </c>
      <c r="D233" s="62" t="s">
        <v>726</v>
      </c>
      <c r="E233" s="68">
        <v>0.33096091933965477</v>
      </c>
      <c r="F233" s="68">
        <v>1.0872357240203676E-2</v>
      </c>
      <c r="G233" s="68">
        <v>2.2785853311827208E-2</v>
      </c>
      <c r="H233" s="68">
        <v>0.4203923860134211</v>
      </c>
      <c r="I233" s="68">
        <v>1.9980702067099216</v>
      </c>
      <c r="J233" s="68">
        <v>0.57133989342502389</v>
      </c>
      <c r="K233" s="68">
        <v>0.1573241676730891</v>
      </c>
      <c r="L233" s="68">
        <v>0.38764561611114812</v>
      </c>
      <c r="M233" s="68">
        <v>0.16978960194635506</v>
      </c>
      <c r="N233" s="68">
        <v>1.6459612244535734E-2</v>
      </c>
      <c r="O233" s="68">
        <v>0.23235797003601419</v>
      </c>
      <c r="P233" s="68">
        <v>0.19100505178494442</v>
      </c>
      <c r="Q233" s="68">
        <v>0.25801759698816829</v>
      </c>
      <c r="R233" s="68">
        <v>0.30559573617277586</v>
      </c>
      <c r="S233" s="68">
        <v>6.8682664094531151E-2</v>
      </c>
      <c r="T233" s="68">
        <v>0.72373622433569285</v>
      </c>
      <c r="U233" s="68">
        <v>2.9878134144164425</v>
      </c>
      <c r="V233" s="68">
        <v>0.89725375955803965</v>
      </c>
      <c r="W233" s="68">
        <v>0.2109538883659357</v>
      </c>
      <c r="X233" s="68">
        <v>2.0152202489242192</v>
      </c>
      <c r="Y233" s="68">
        <v>0.22816725250699066</v>
      </c>
      <c r="Z233" s="68">
        <v>0.51778745509686208</v>
      </c>
      <c r="AA233" s="68">
        <v>8.3174278976412719E-2</v>
      </c>
      <c r="AB233" s="68">
        <v>0.17552627740798238</v>
      </c>
      <c r="AC233" s="68">
        <v>1.5620373890052048E-2</v>
      </c>
      <c r="AD233" s="68">
        <v>9.8777005859225026E-2</v>
      </c>
      <c r="AE233" s="68">
        <v>0.69825277803588071</v>
      </c>
      <c r="AF233" s="68">
        <v>3.4173514090835617</v>
      </c>
      <c r="AG233" s="68">
        <v>16.550231072786428</v>
      </c>
      <c r="AH233" s="68">
        <v>13.648264193906252</v>
      </c>
      <c r="AI233" s="68">
        <v>0.85833271832132585</v>
      </c>
      <c r="AJ233" s="68">
        <v>3.7475065484555432E-2</v>
      </c>
      <c r="AK233" s="68">
        <v>9.9003546318207569E-2</v>
      </c>
      <c r="AL233" s="68">
        <v>0.12115501494908384</v>
      </c>
      <c r="AM233" s="68">
        <v>0.27786268561796001</v>
      </c>
      <c r="AN233" s="68">
        <v>11.351794436765093</v>
      </c>
      <c r="AO233" s="68">
        <v>0.12823389376475502</v>
      </c>
      <c r="AP233" s="68">
        <v>2.3773538413708124</v>
      </c>
      <c r="AQ233" s="68">
        <v>0.51003585831267462</v>
      </c>
      <c r="AR233" s="68">
        <v>1.956913514321551E-2</v>
      </c>
      <c r="AS233" s="68">
        <v>0.54749648726353917</v>
      </c>
      <c r="AT233" s="68">
        <v>8.159669453479354E-2</v>
      </c>
      <c r="AU233" s="68">
        <v>4.7344278602459933E-2</v>
      </c>
      <c r="AV233" s="68">
        <v>0</v>
      </c>
      <c r="AW233" s="68">
        <v>5.7709178908553893</v>
      </c>
      <c r="AX233" s="68">
        <v>7.2627289193814545E-2</v>
      </c>
      <c r="AY233" s="68">
        <v>2.6797327254567054</v>
      </c>
      <c r="AZ233" s="68">
        <v>0</v>
      </c>
      <c r="BA233" s="68">
        <v>2.3048234058769042E-2</v>
      </c>
      <c r="BB233" s="68">
        <v>5.515418707601432</v>
      </c>
      <c r="BC233" s="68">
        <v>2.2806930271153769</v>
      </c>
      <c r="BD233" s="68">
        <v>4.1174113410076858</v>
      </c>
      <c r="BE233" s="68">
        <v>9.9056337533429435</v>
      </c>
      <c r="BF233" s="68">
        <v>3.0087413133674517</v>
      </c>
      <c r="BG233" s="68">
        <v>0</v>
      </c>
      <c r="BH233" s="68">
        <v>2.5699798468857586E-3</v>
      </c>
      <c r="BI233" s="68">
        <v>50.076542221333597</v>
      </c>
      <c r="BJ233" s="68">
        <v>0</v>
      </c>
      <c r="BK233" s="68">
        <v>2.1672315425490103</v>
      </c>
      <c r="BL233" s="68">
        <v>2.8547079044163906</v>
      </c>
      <c r="BM233" s="68">
        <v>8.0166693823255905E-2</v>
      </c>
      <c r="BN233" s="68">
        <v>0</v>
      </c>
      <c r="BO233" s="68">
        <v>0</v>
      </c>
    </row>
    <row r="234" spans="1:67">
      <c r="A234">
        <v>2001</v>
      </c>
      <c r="B234" s="62" t="s">
        <v>651</v>
      </c>
      <c r="C234" s="67" t="s">
        <v>716</v>
      </c>
      <c r="D234" s="62" t="s">
        <v>726</v>
      </c>
      <c r="E234" s="68">
        <v>1.5440758290386316E-4</v>
      </c>
      <c r="F234" s="68">
        <v>3.0293109420824258E-5</v>
      </c>
      <c r="G234" s="68">
        <v>2.2814033197313963E-5</v>
      </c>
      <c r="H234" s="68">
        <v>2.0253795442564775E-3</v>
      </c>
      <c r="I234" s="68">
        <v>1.89255269305138E-3</v>
      </c>
      <c r="J234" s="68">
        <v>6.9280982164849226E-4</v>
      </c>
      <c r="K234" s="68">
        <v>9.7346201929147095E-5</v>
      </c>
      <c r="L234" s="68">
        <v>3.8613497034386505E-4</v>
      </c>
      <c r="M234" s="68">
        <v>1.9309563115605999E-4</v>
      </c>
      <c r="N234" s="68">
        <v>5.5797979812362329E-5</v>
      </c>
      <c r="O234" s="68">
        <v>4.3211580692128007E-4</v>
      </c>
      <c r="P234" s="68">
        <v>6.3142705018770127E-4</v>
      </c>
      <c r="Q234" s="68">
        <v>3.4129291285813168E-4</v>
      </c>
      <c r="R234" s="68">
        <v>3.7365850314436381E-4</v>
      </c>
      <c r="S234" s="68">
        <v>1.8850527625645442E-4</v>
      </c>
      <c r="T234" s="68">
        <v>4.971604804893347E-4</v>
      </c>
      <c r="U234" s="68">
        <v>1.2467142547903784E-3</v>
      </c>
      <c r="V234" s="68">
        <v>6.693208684191962E-4</v>
      </c>
      <c r="W234" s="68">
        <v>2.5458500856763644E-4</v>
      </c>
      <c r="X234" s="68">
        <v>1.2640998385600698E-3</v>
      </c>
      <c r="Y234" s="68">
        <v>1.3787854417044763E-4</v>
      </c>
      <c r="Z234" s="68">
        <v>5.4809574880950373E-4</v>
      </c>
      <c r="AA234" s="68">
        <v>8.8649573494986591E-5</v>
      </c>
      <c r="AB234" s="68">
        <v>4.1099961486213777E-4</v>
      </c>
      <c r="AC234" s="68">
        <v>4.2325226205642412E-5</v>
      </c>
      <c r="AD234" s="68">
        <v>5.0524287810827769E-5</v>
      </c>
      <c r="AE234" s="68">
        <v>3.6188793074633956E-3</v>
      </c>
      <c r="AF234" s="68">
        <v>1.9470034160799007E-3</v>
      </c>
      <c r="AG234" s="68">
        <v>9.4293366479256523E-3</v>
      </c>
      <c r="AH234" s="68">
        <v>7.7759685408393484E-3</v>
      </c>
      <c r="AI234" s="68">
        <v>1.8969872561472446E-3</v>
      </c>
      <c r="AJ234" s="68">
        <v>1.2739433549360487E-4</v>
      </c>
      <c r="AK234" s="68">
        <v>3.2591562006219449E-4</v>
      </c>
      <c r="AL234" s="68">
        <v>3.4108283266257478E-4</v>
      </c>
      <c r="AM234" s="68">
        <v>1.8925222720363958E-4</v>
      </c>
      <c r="AN234" s="68">
        <v>5.4428320080852849E-3</v>
      </c>
      <c r="AO234" s="68">
        <v>4.8747270406859181E-4</v>
      </c>
      <c r="AP234" s="68">
        <v>1.307680195305593E-3</v>
      </c>
      <c r="AQ234" s="68">
        <v>1.0579988580418232E-3</v>
      </c>
      <c r="AR234" s="68">
        <v>1.3924227245904009E-4</v>
      </c>
      <c r="AS234" s="68">
        <v>2.0915074380499182E-3</v>
      </c>
      <c r="AT234" s="68">
        <v>4.6493013661354611E-4</v>
      </c>
      <c r="AU234" s="68">
        <v>1.5972342318030093E-4</v>
      </c>
      <c r="AV234" s="68">
        <v>0</v>
      </c>
      <c r="AW234" s="68">
        <v>3.5026172808976476E-3</v>
      </c>
      <c r="AX234" s="68">
        <v>3.4268550384139028E-4</v>
      </c>
      <c r="AY234" s="68">
        <v>1.9056016179555171E-3</v>
      </c>
      <c r="AZ234" s="68">
        <v>0</v>
      </c>
      <c r="BA234" s="68">
        <v>6.9465191248879011E-5</v>
      </c>
      <c r="BB234" s="68">
        <v>6.3190472259366378E-3</v>
      </c>
      <c r="BC234" s="68">
        <v>2.779375407492977E-3</v>
      </c>
      <c r="BD234" s="68">
        <v>2.8774146148822393E-3</v>
      </c>
      <c r="BE234" s="68">
        <v>5.3002798070361764E-3</v>
      </c>
      <c r="BF234" s="68">
        <v>1.9549494865366687E-3</v>
      </c>
      <c r="BG234" s="68">
        <v>0</v>
      </c>
      <c r="BH234" s="68">
        <v>5.8522866106709206E-6</v>
      </c>
      <c r="BI234" s="68">
        <v>2.3715381492463244E-2</v>
      </c>
      <c r="BJ234" s="68">
        <v>0</v>
      </c>
      <c r="BK234" s="68">
        <v>7.4696860212466916E-3</v>
      </c>
      <c r="BL234" s="68">
        <v>3.8005170023720586E-5</v>
      </c>
      <c r="BM234" s="68">
        <v>3.3546921440409686E-6</v>
      </c>
      <c r="BN234" s="68">
        <v>0</v>
      </c>
      <c r="BO234" s="68">
        <v>0</v>
      </c>
    </row>
    <row r="235" spans="1:67">
      <c r="A235">
        <v>2001</v>
      </c>
      <c r="B235" s="62" t="s">
        <v>652</v>
      </c>
      <c r="C235" s="67" t="s">
        <v>717</v>
      </c>
      <c r="D235" s="62" t="s">
        <v>726</v>
      </c>
      <c r="E235" s="68">
        <v>0</v>
      </c>
      <c r="F235" s="68">
        <v>0</v>
      </c>
      <c r="G235" s="68">
        <v>0</v>
      </c>
      <c r="H235" s="68">
        <v>0</v>
      </c>
      <c r="I235" s="68">
        <v>0</v>
      </c>
      <c r="J235" s="68">
        <v>0</v>
      </c>
      <c r="K235" s="68">
        <v>0</v>
      </c>
      <c r="L235" s="68">
        <v>0</v>
      </c>
      <c r="M235" s="68">
        <v>0</v>
      </c>
      <c r="N235" s="68">
        <v>0</v>
      </c>
      <c r="O235" s="68">
        <v>0</v>
      </c>
      <c r="P235" s="68">
        <v>0</v>
      </c>
      <c r="Q235" s="68">
        <v>0</v>
      </c>
      <c r="R235" s="68">
        <v>0</v>
      </c>
      <c r="S235" s="68">
        <v>0</v>
      </c>
      <c r="T235" s="68">
        <v>0</v>
      </c>
      <c r="U235" s="68">
        <v>0</v>
      </c>
      <c r="V235" s="68">
        <v>0</v>
      </c>
      <c r="W235" s="68">
        <v>0</v>
      </c>
      <c r="X235" s="68">
        <v>0</v>
      </c>
      <c r="Y235" s="68">
        <v>0</v>
      </c>
      <c r="Z235" s="68">
        <v>0</v>
      </c>
      <c r="AA235" s="68">
        <v>0</v>
      </c>
      <c r="AB235" s="68">
        <v>0</v>
      </c>
      <c r="AC235" s="68">
        <v>0</v>
      </c>
      <c r="AD235" s="68">
        <v>0</v>
      </c>
      <c r="AE235" s="68">
        <v>0</v>
      </c>
      <c r="AF235" s="68">
        <v>0</v>
      </c>
      <c r="AG235" s="68">
        <v>0</v>
      </c>
      <c r="AH235" s="68">
        <v>0</v>
      </c>
      <c r="AI235" s="68">
        <v>0</v>
      </c>
      <c r="AJ235" s="68">
        <v>0</v>
      </c>
      <c r="AK235" s="68">
        <v>0</v>
      </c>
      <c r="AL235" s="68">
        <v>0</v>
      </c>
      <c r="AM235" s="68">
        <v>0</v>
      </c>
      <c r="AN235" s="68">
        <v>0</v>
      </c>
      <c r="AO235" s="68">
        <v>0</v>
      </c>
      <c r="AP235" s="68">
        <v>0</v>
      </c>
      <c r="AQ235" s="68">
        <v>0</v>
      </c>
      <c r="AR235" s="68">
        <v>0</v>
      </c>
      <c r="AS235" s="68">
        <v>0</v>
      </c>
      <c r="AT235" s="68">
        <v>0</v>
      </c>
      <c r="AU235" s="68">
        <v>0</v>
      </c>
      <c r="AV235" s="68">
        <v>0</v>
      </c>
      <c r="AW235" s="68">
        <v>0</v>
      </c>
      <c r="AX235" s="68">
        <v>0</v>
      </c>
      <c r="AY235" s="68">
        <v>0</v>
      </c>
      <c r="AZ235" s="68">
        <v>0</v>
      </c>
      <c r="BA235" s="68">
        <v>0</v>
      </c>
      <c r="BB235" s="68">
        <v>0</v>
      </c>
      <c r="BC235" s="68">
        <v>0</v>
      </c>
      <c r="BD235" s="68">
        <v>0</v>
      </c>
      <c r="BE235" s="68">
        <v>0</v>
      </c>
      <c r="BF235" s="68">
        <v>0</v>
      </c>
      <c r="BG235" s="68">
        <v>0</v>
      </c>
      <c r="BH235" s="68">
        <v>0</v>
      </c>
      <c r="BI235" s="68">
        <v>0</v>
      </c>
      <c r="BJ235" s="68">
        <v>0</v>
      </c>
      <c r="BK235" s="68">
        <v>0</v>
      </c>
      <c r="BL235" s="68">
        <v>0</v>
      </c>
      <c r="BM235" s="68">
        <v>0</v>
      </c>
      <c r="BN235" s="68">
        <v>0</v>
      </c>
      <c r="BO235" s="68">
        <v>0</v>
      </c>
    </row>
    <row r="236" spans="1:67">
      <c r="A236">
        <v>2001</v>
      </c>
      <c r="B236" s="69" t="s">
        <v>727</v>
      </c>
      <c r="C236" s="69" t="s">
        <v>728</v>
      </c>
      <c r="D236" s="62" t="s">
        <v>729</v>
      </c>
      <c r="E236" s="68">
        <v>12422.656037096887</v>
      </c>
      <c r="F236" s="68">
        <v>348.66961840734746</v>
      </c>
      <c r="G236" s="68">
        <v>602.33525025881534</v>
      </c>
      <c r="H236" s="68">
        <v>8414.8559002166439</v>
      </c>
      <c r="I236" s="68">
        <v>52788.988504347028</v>
      </c>
      <c r="J236" s="68">
        <v>15340.796454850906</v>
      </c>
      <c r="K236" s="68">
        <v>2617.0181092179273</v>
      </c>
      <c r="L236" s="68">
        <v>6482.1396452887693</v>
      </c>
      <c r="M236" s="68">
        <v>1937.7791193712269</v>
      </c>
      <c r="N236" s="68">
        <v>17061.48536947832</v>
      </c>
      <c r="O236" s="68">
        <v>26241.113133407445</v>
      </c>
      <c r="P236" s="68">
        <v>4515.6848173402896</v>
      </c>
      <c r="Q236" s="68">
        <v>9640.3707153867381</v>
      </c>
      <c r="R236" s="68">
        <v>6816.8194748664328</v>
      </c>
      <c r="S236" s="68">
        <v>10580.003637783013</v>
      </c>
      <c r="T236" s="68">
        <v>7743.004310577835</v>
      </c>
      <c r="U236" s="68">
        <v>37529.778448991216</v>
      </c>
      <c r="V236" s="68">
        <v>10532.26545434961</v>
      </c>
      <c r="W236" s="68">
        <v>4728.1833765832844</v>
      </c>
      <c r="X236" s="68">
        <v>43328.71871163389</v>
      </c>
      <c r="Y236" s="68">
        <v>1263.2112759912575</v>
      </c>
      <c r="Z236" s="68">
        <v>8215.1850284026041</v>
      </c>
      <c r="AA236" s="68">
        <v>758.11222948790203</v>
      </c>
      <c r="AB236" s="68">
        <v>6078.0106369266896</v>
      </c>
      <c r="AC236" s="68">
        <v>719.03115371293256</v>
      </c>
      <c r="AD236" s="68">
        <v>127.64123875886246</v>
      </c>
      <c r="AE236" s="68">
        <v>42024.535278812575</v>
      </c>
      <c r="AF236" s="68">
        <v>3138.4672876604495</v>
      </c>
      <c r="AG236" s="68">
        <v>15033.846018369335</v>
      </c>
      <c r="AH236" s="68">
        <v>12398.742764174765</v>
      </c>
      <c r="AI236" s="68">
        <v>22256.185440818968</v>
      </c>
      <c r="AJ236" s="68">
        <v>875.22849980926617</v>
      </c>
      <c r="AK236" s="68">
        <v>2817.6606279410207</v>
      </c>
      <c r="AL236" s="68">
        <v>2359.00846073105</v>
      </c>
      <c r="AM236" s="68">
        <v>494.93187762233822</v>
      </c>
      <c r="AN236" s="68">
        <v>10064.726480638588</v>
      </c>
      <c r="AO236" s="68">
        <v>844.78890742486419</v>
      </c>
      <c r="AP236" s="68">
        <v>1870.236289785043</v>
      </c>
      <c r="AQ236" s="68">
        <v>7307.228128927718</v>
      </c>
      <c r="AR236" s="68">
        <v>185.44417142129026</v>
      </c>
      <c r="AS236" s="68">
        <v>5609.4361203353201</v>
      </c>
      <c r="AT236" s="68">
        <v>3801.8323973939987</v>
      </c>
      <c r="AU236" s="68">
        <v>567.9705846779741</v>
      </c>
      <c r="AV236" s="68">
        <v>0</v>
      </c>
      <c r="AW236" s="68">
        <v>3381.0333800071849</v>
      </c>
      <c r="AX236" s="68">
        <v>1285.8571848290596</v>
      </c>
      <c r="AY236" s="68">
        <v>1295.9047812334022</v>
      </c>
      <c r="AZ236" s="68">
        <v>0</v>
      </c>
      <c r="BA236" s="68">
        <v>289.76120336248363</v>
      </c>
      <c r="BB236" s="68">
        <v>14265.909260891185</v>
      </c>
      <c r="BC236" s="68">
        <v>10514.676906848081</v>
      </c>
      <c r="BD236" s="68">
        <v>3841.3622310933388</v>
      </c>
      <c r="BE236" s="68">
        <v>5984.9649621043873</v>
      </c>
      <c r="BF236" s="68">
        <v>4894.840985858551</v>
      </c>
      <c r="BG236" s="68">
        <v>0</v>
      </c>
      <c r="BH236" s="68">
        <v>47.264714954661294</v>
      </c>
      <c r="BI236" s="68">
        <v>444705.11164761684</v>
      </c>
      <c r="BJ236" s="68">
        <v>0</v>
      </c>
      <c r="BK236" s="68">
        <v>73366.876445587463</v>
      </c>
      <c r="BL236" s="68">
        <v>148827.35181109243</v>
      </c>
      <c r="BM236" s="68">
        <v>4710.7111570672687</v>
      </c>
      <c r="BN236" s="68">
        <v>0</v>
      </c>
      <c r="BO236" s="68">
        <v>0</v>
      </c>
    </row>
    <row r="237" spans="1:67">
      <c r="A237">
        <v>2001</v>
      </c>
      <c r="B237" s="70" t="s">
        <v>730</v>
      </c>
      <c r="C237" s="70" t="s">
        <v>731</v>
      </c>
      <c r="D237" s="62" t="s">
        <v>729</v>
      </c>
      <c r="E237" s="68">
        <v>96.480860231422284</v>
      </c>
      <c r="F237" s="68">
        <v>6.1772748469048517</v>
      </c>
      <c r="G237" s="68">
        <v>29.126679078093474</v>
      </c>
      <c r="H237" s="68">
        <v>74.461399765895706</v>
      </c>
      <c r="I237" s="68">
        <v>131.23048651726799</v>
      </c>
      <c r="J237" s="68">
        <v>95.176166759018329</v>
      </c>
      <c r="K237" s="68">
        <v>15.492527632009862</v>
      </c>
      <c r="L237" s="68">
        <v>33.341369614573786</v>
      </c>
      <c r="M237" s="68">
        <v>6.191814105535582</v>
      </c>
      <c r="N237" s="68">
        <v>59.879187723320221</v>
      </c>
      <c r="O237" s="68">
        <v>149.71832289233248</v>
      </c>
      <c r="P237" s="68">
        <v>25.713536979672377</v>
      </c>
      <c r="Q237" s="68">
        <v>32.870786136099383</v>
      </c>
      <c r="R237" s="68">
        <v>75.957192519991708</v>
      </c>
      <c r="S237" s="68">
        <v>102.84212616806789</v>
      </c>
      <c r="T237" s="68">
        <v>30.230459342261589</v>
      </c>
      <c r="U237" s="68">
        <v>22.33251661426586</v>
      </c>
      <c r="V237" s="68">
        <v>23.41241892628533</v>
      </c>
      <c r="W237" s="68">
        <v>21.253251250069663</v>
      </c>
      <c r="X237" s="68">
        <v>123.73136696458505</v>
      </c>
      <c r="Y237" s="68">
        <v>3.5869908526397785</v>
      </c>
      <c r="Z237" s="68">
        <v>43.164479685389914</v>
      </c>
      <c r="AA237" s="68">
        <v>6.1756731965154241</v>
      </c>
      <c r="AB237" s="68">
        <v>101.68631328190236</v>
      </c>
      <c r="AC237" s="68">
        <v>-1.4077789387525583</v>
      </c>
      <c r="AD237" s="68">
        <v>1.2951461048139004</v>
      </c>
      <c r="AE237" s="68">
        <v>280.39496038872426</v>
      </c>
      <c r="AF237" s="68">
        <v>4.2561122746266156</v>
      </c>
      <c r="AG237" s="68">
        <v>20.390136279719719</v>
      </c>
      <c r="AH237" s="68">
        <v>16.816177660469531</v>
      </c>
      <c r="AI237" s="68">
        <v>1165.5356228838448</v>
      </c>
      <c r="AJ237" s="68">
        <v>10.543549116239978</v>
      </c>
      <c r="AK237" s="68">
        <v>99.76383351974151</v>
      </c>
      <c r="AL237" s="68">
        <v>23.373410092570747</v>
      </c>
      <c r="AM237" s="68">
        <v>9.8935545094626836</v>
      </c>
      <c r="AN237" s="68">
        <v>42.346232161521954</v>
      </c>
      <c r="AO237" s="68">
        <v>1.9414535719324582</v>
      </c>
      <c r="AP237" s="68">
        <v>-2.2211207946899902</v>
      </c>
      <c r="AQ237" s="68">
        <v>73.327786412681448</v>
      </c>
      <c r="AR237" s="68">
        <v>0.24212198488840089</v>
      </c>
      <c r="AS237" s="68">
        <v>-3.3926351240442925</v>
      </c>
      <c r="AT237" s="68">
        <v>-0.75028595082807947</v>
      </c>
      <c r="AU237" s="68">
        <v>-0.11080244339363959</v>
      </c>
      <c r="AV237" s="68">
        <v>0</v>
      </c>
      <c r="AW237" s="68">
        <v>4.581813382346013</v>
      </c>
      <c r="AX237" s="68">
        <v>6.3828065011156845</v>
      </c>
      <c r="AY237" s="68">
        <v>6.4025114882538556</v>
      </c>
      <c r="AZ237" s="68">
        <v>0</v>
      </c>
      <c r="BA237" s="68">
        <v>0.81885952864146205</v>
      </c>
      <c r="BB237" s="68">
        <v>44.33658980866511</v>
      </c>
      <c r="BC237" s="68">
        <v>79.160318212460467</v>
      </c>
      <c r="BD237" s="68">
        <v>6.0053024687726841</v>
      </c>
      <c r="BE237" s="68">
        <v>28.819202454927176</v>
      </c>
      <c r="BF237" s="68">
        <v>15.458571085138971</v>
      </c>
      <c r="BG237" s="68">
        <v>0</v>
      </c>
      <c r="BH237" s="68">
        <v>0</v>
      </c>
      <c r="BI237" s="68">
        <v>31472.74786188062</v>
      </c>
      <c r="BJ237" s="68">
        <v>0</v>
      </c>
      <c r="BK237" s="68">
        <v>0</v>
      </c>
      <c r="BL237" s="68">
        <v>463.47101294697393</v>
      </c>
      <c r="BM237" s="68">
        <v>0</v>
      </c>
      <c r="BN237" s="68">
        <v>0</v>
      </c>
      <c r="BO237" s="68">
        <v>0</v>
      </c>
    </row>
    <row r="238" spans="1:67">
      <c r="A238">
        <v>2001</v>
      </c>
      <c r="B238" s="70" t="s">
        <v>732</v>
      </c>
      <c r="C238" s="70" t="s">
        <v>733</v>
      </c>
      <c r="D238" s="62" t="s">
        <v>729</v>
      </c>
      <c r="E238" s="68">
        <v>0</v>
      </c>
      <c r="F238" s="68">
        <v>0</v>
      </c>
      <c r="G238" s="68">
        <v>0</v>
      </c>
      <c r="H238" s="68">
        <v>0</v>
      </c>
      <c r="I238" s="68">
        <v>0</v>
      </c>
      <c r="J238" s="68">
        <v>0</v>
      </c>
      <c r="K238" s="68">
        <v>0</v>
      </c>
      <c r="L238" s="68">
        <v>0</v>
      </c>
      <c r="M238" s="68">
        <v>0</v>
      </c>
      <c r="N238" s="68">
        <v>0</v>
      </c>
      <c r="O238" s="68">
        <v>0</v>
      </c>
      <c r="P238" s="68">
        <v>0</v>
      </c>
      <c r="Q238" s="68">
        <v>0</v>
      </c>
      <c r="R238" s="68">
        <v>0</v>
      </c>
      <c r="S238" s="68">
        <v>0</v>
      </c>
      <c r="T238" s="68">
        <v>0</v>
      </c>
      <c r="U238" s="68">
        <v>0</v>
      </c>
      <c r="V238" s="68">
        <v>0</v>
      </c>
      <c r="W238" s="68">
        <v>0</v>
      </c>
      <c r="X238" s="68">
        <v>0</v>
      </c>
      <c r="Y238" s="68">
        <v>0</v>
      </c>
      <c r="Z238" s="68">
        <v>0</v>
      </c>
      <c r="AA238" s="68">
        <v>0</v>
      </c>
      <c r="AB238" s="68">
        <v>0</v>
      </c>
      <c r="AC238" s="68">
        <v>0</v>
      </c>
      <c r="AD238" s="68">
        <v>0</v>
      </c>
      <c r="AE238" s="68">
        <v>0</v>
      </c>
      <c r="AF238" s="68">
        <v>0</v>
      </c>
      <c r="AG238" s="68">
        <v>0</v>
      </c>
      <c r="AH238" s="68">
        <v>0</v>
      </c>
      <c r="AI238" s="68">
        <v>0</v>
      </c>
      <c r="AJ238" s="68">
        <v>0</v>
      </c>
      <c r="AK238" s="68">
        <v>0</v>
      </c>
      <c r="AL238" s="68">
        <v>0</v>
      </c>
      <c r="AM238" s="68">
        <v>0</v>
      </c>
      <c r="AN238" s="68">
        <v>0</v>
      </c>
      <c r="AO238" s="68">
        <v>0</v>
      </c>
      <c r="AP238" s="68">
        <v>0</v>
      </c>
      <c r="AQ238" s="68">
        <v>0</v>
      </c>
      <c r="AR238" s="68">
        <v>0</v>
      </c>
      <c r="AS238" s="68">
        <v>0</v>
      </c>
      <c r="AT238" s="68">
        <v>0</v>
      </c>
      <c r="AU238" s="68">
        <v>0</v>
      </c>
      <c r="AV238" s="68">
        <v>0</v>
      </c>
      <c r="AW238" s="68">
        <v>0</v>
      </c>
      <c r="AX238" s="68">
        <v>0</v>
      </c>
      <c r="AY238" s="68">
        <v>0</v>
      </c>
      <c r="AZ238" s="68">
        <v>0</v>
      </c>
      <c r="BA238" s="68">
        <v>0</v>
      </c>
      <c r="BB238" s="68">
        <v>0</v>
      </c>
      <c r="BC238" s="68">
        <v>0</v>
      </c>
      <c r="BD238" s="68">
        <v>0</v>
      </c>
      <c r="BE238" s="68">
        <v>0</v>
      </c>
      <c r="BF238" s="68">
        <v>0</v>
      </c>
      <c r="BG238" s="68">
        <v>0</v>
      </c>
      <c r="BH238" s="68">
        <v>0</v>
      </c>
      <c r="BI238" s="68">
        <v>0</v>
      </c>
      <c r="BJ238" s="68">
        <v>0</v>
      </c>
      <c r="BK238" s="68">
        <v>0</v>
      </c>
      <c r="BL238" s="68">
        <v>0</v>
      </c>
      <c r="BM238" s="68">
        <v>0</v>
      </c>
      <c r="BN238" s="68">
        <v>0</v>
      </c>
      <c r="BO238" s="68">
        <v>0</v>
      </c>
    </row>
    <row r="239" spans="1:67">
      <c r="A239">
        <v>2001</v>
      </c>
      <c r="B239" s="70" t="s">
        <v>734</v>
      </c>
      <c r="C239" s="70" t="s">
        <v>735</v>
      </c>
      <c r="D239" s="62" t="s">
        <v>729</v>
      </c>
      <c r="E239" s="68">
        <v>0</v>
      </c>
      <c r="F239" s="68">
        <v>0</v>
      </c>
      <c r="G239" s="68">
        <v>0</v>
      </c>
      <c r="H239" s="68">
        <v>0</v>
      </c>
      <c r="I239" s="68">
        <v>0</v>
      </c>
      <c r="J239" s="68">
        <v>0</v>
      </c>
      <c r="K239" s="68">
        <v>0</v>
      </c>
      <c r="L239" s="68">
        <v>0</v>
      </c>
      <c r="M239" s="68">
        <v>0</v>
      </c>
      <c r="N239" s="68">
        <v>0</v>
      </c>
      <c r="O239" s="68">
        <v>0</v>
      </c>
      <c r="P239" s="68">
        <v>0</v>
      </c>
      <c r="Q239" s="68">
        <v>0</v>
      </c>
      <c r="R239" s="68">
        <v>0</v>
      </c>
      <c r="S239" s="68">
        <v>0</v>
      </c>
      <c r="T239" s="68">
        <v>0</v>
      </c>
      <c r="U239" s="68">
        <v>0</v>
      </c>
      <c r="V239" s="68">
        <v>0</v>
      </c>
      <c r="W239" s="68">
        <v>0</v>
      </c>
      <c r="X239" s="68">
        <v>0</v>
      </c>
      <c r="Y239" s="68">
        <v>0</v>
      </c>
      <c r="Z239" s="68">
        <v>0</v>
      </c>
      <c r="AA239" s="68">
        <v>0</v>
      </c>
      <c r="AB239" s="68">
        <v>0</v>
      </c>
      <c r="AC239" s="68">
        <v>0</v>
      </c>
      <c r="AD239" s="68">
        <v>0</v>
      </c>
      <c r="AE239" s="68">
        <v>0</v>
      </c>
      <c r="AF239" s="68">
        <v>0</v>
      </c>
      <c r="AG239" s="68">
        <v>0</v>
      </c>
      <c r="AH239" s="68">
        <v>0</v>
      </c>
      <c r="AI239" s="68">
        <v>0</v>
      </c>
      <c r="AJ239" s="68">
        <v>0</v>
      </c>
      <c r="AK239" s="68">
        <v>0</v>
      </c>
      <c r="AL239" s="68">
        <v>0</v>
      </c>
      <c r="AM239" s="68">
        <v>0</v>
      </c>
      <c r="AN239" s="68">
        <v>0</v>
      </c>
      <c r="AO239" s="68">
        <v>0</v>
      </c>
      <c r="AP239" s="68">
        <v>0</v>
      </c>
      <c r="AQ239" s="68">
        <v>0</v>
      </c>
      <c r="AR239" s="68">
        <v>0</v>
      </c>
      <c r="AS239" s="68">
        <v>0</v>
      </c>
      <c r="AT239" s="68">
        <v>0</v>
      </c>
      <c r="AU239" s="68">
        <v>0</v>
      </c>
      <c r="AV239" s="68">
        <v>0</v>
      </c>
      <c r="AW239" s="68">
        <v>0</v>
      </c>
      <c r="AX239" s="68">
        <v>0</v>
      </c>
      <c r="AY239" s="68">
        <v>0</v>
      </c>
      <c r="AZ239" s="68">
        <v>0</v>
      </c>
      <c r="BA239" s="68">
        <v>0</v>
      </c>
      <c r="BB239" s="68">
        <v>0</v>
      </c>
      <c r="BC239" s="68">
        <v>0</v>
      </c>
      <c r="BD239" s="68">
        <v>0</v>
      </c>
      <c r="BE239" s="68">
        <v>0</v>
      </c>
      <c r="BF239" s="68">
        <v>0</v>
      </c>
      <c r="BG239" s="68">
        <v>0</v>
      </c>
      <c r="BH239" s="68">
        <v>0</v>
      </c>
      <c r="BI239" s="68">
        <v>5777.3920605567828</v>
      </c>
      <c r="BJ239" s="68">
        <v>0</v>
      </c>
      <c r="BK239" s="68">
        <v>95.924495619567878</v>
      </c>
      <c r="BL239" s="68">
        <v>0</v>
      </c>
      <c r="BM239" s="68">
        <v>0</v>
      </c>
      <c r="BN239" s="68">
        <v>0</v>
      </c>
      <c r="BO239" s="68">
        <v>0</v>
      </c>
    </row>
    <row r="240" spans="1:67">
      <c r="A240">
        <v>2001</v>
      </c>
      <c r="B240" s="70" t="s">
        <v>736</v>
      </c>
      <c r="C240" s="70" t="s">
        <v>737</v>
      </c>
      <c r="D240" s="62" t="s">
        <v>729</v>
      </c>
      <c r="E240" s="68">
        <v>0</v>
      </c>
      <c r="F240" s="68">
        <v>0</v>
      </c>
      <c r="G240" s="68">
        <v>0</v>
      </c>
      <c r="H240" s="68">
        <v>0</v>
      </c>
      <c r="I240" s="68">
        <v>0</v>
      </c>
      <c r="J240" s="68">
        <v>0</v>
      </c>
      <c r="K240" s="68">
        <v>0</v>
      </c>
      <c r="L240" s="68">
        <v>0</v>
      </c>
      <c r="M240" s="68">
        <v>0</v>
      </c>
      <c r="N240" s="68">
        <v>0</v>
      </c>
      <c r="O240" s="68">
        <v>0</v>
      </c>
      <c r="P240" s="68">
        <v>0</v>
      </c>
      <c r="Q240" s="68">
        <v>0</v>
      </c>
      <c r="R240" s="68">
        <v>0</v>
      </c>
      <c r="S240" s="68">
        <v>0</v>
      </c>
      <c r="T240" s="68">
        <v>0</v>
      </c>
      <c r="U240" s="68">
        <v>0</v>
      </c>
      <c r="V240" s="68">
        <v>0</v>
      </c>
      <c r="W240" s="68">
        <v>0</v>
      </c>
      <c r="X240" s="68">
        <v>0</v>
      </c>
      <c r="Y240" s="68">
        <v>0</v>
      </c>
      <c r="Z240" s="68">
        <v>0</v>
      </c>
      <c r="AA240" s="68">
        <v>0</v>
      </c>
      <c r="AB240" s="68">
        <v>0</v>
      </c>
      <c r="AC240" s="68">
        <v>0</v>
      </c>
      <c r="AD240" s="68">
        <v>0</v>
      </c>
      <c r="AE240" s="68">
        <v>0</v>
      </c>
      <c r="AF240" s="68">
        <v>0</v>
      </c>
      <c r="AG240" s="68">
        <v>0</v>
      </c>
      <c r="AH240" s="68">
        <v>0</v>
      </c>
      <c r="AI240" s="68">
        <v>0</v>
      </c>
      <c r="AJ240" s="68">
        <v>0</v>
      </c>
      <c r="AK240" s="68">
        <v>0</v>
      </c>
      <c r="AL240" s="68">
        <v>0</v>
      </c>
      <c r="AM240" s="68">
        <v>0</v>
      </c>
      <c r="AN240" s="68">
        <v>0</v>
      </c>
      <c r="AO240" s="68">
        <v>0</v>
      </c>
      <c r="AP240" s="68">
        <v>0</v>
      </c>
      <c r="AQ240" s="68">
        <v>0</v>
      </c>
      <c r="AR240" s="68">
        <v>0</v>
      </c>
      <c r="AS240" s="68">
        <v>0</v>
      </c>
      <c r="AT240" s="68">
        <v>0</v>
      </c>
      <c r="AU240" s="68">
        <v>0</v>
      </c>
      <c r="AV240" s="68">
        <v>0</v>
      </c>
      <c r="AW240" s="68">
        <v>0</v>
      </c>
      <c r="AX240" s="68">
        <v>0</v>
      </c>
      <c r="AY240" s="68">
        <v>0</v>
      </c>
      <c r="AZ240" s="68">
        <v>0</v>
      </c>
      <c r="BA240" s="68">
        <v>0</v>
      </c>
      <c r="BB240" s="68">
        <v>0</v>
      </c>
      <c r="BC240" s="68">
        <v>0</v>
      </c>
      <c r="BD240" s="68">
        <v>0</v>
      </c>
      <c r="BE240" s="68">
        <v>0</v>
      </c>
      <c r="BF240" s="68">
        <v>0</v>
      </c>
      <c r="BG240" s="68">
        <v>0</v>
      </c>
      <c r="BH240" s="68">
        <v>0</v>
      </c>
      <c r="BI240" s="68">
        <v>-8906.4587535837691</v>
      </c>
      <c r="BJ240" s="68">
        <v>0</v>
      </c>
      <c r="BK240" s="68">
        <v>0</v>
      </c>
      <c r="BL240" s="68">
        <v>0</v>
      </c>
      <c r="BM240" s="68">
        <v>0</v>
      </c>
      <c r="BN240" s="68">
        <v>0</v>
      </c>
      <c r="BO240" s="68">
        <v>0</v>
      </c>
    </row>
    <row r="241" spans="1:67">
      <c r="A241">
        <v>2001</v>
      </c>
      <c r="B241" s="69" t="s">
        <v>738</v>
      </c>
      <c r="C241" s="69" t="s">
        <v>739</v>
      </c>
      <c r="D241" s="62" t="s">
        <v>729</v>
      </c>
      <c r="E241" s="68">
        <v>23038.92386608525</v>
      </c>
      <c r="F241" s="68">
        <v>1327.7864156647383</v>
      </c>
      <c r="G241" s="68">
        <v>939.34378357820651</v>
      </c>
      <c r="H241" s="68">
        <v>37503.705138624013</v>
      </c>
      <c r="I241" s="68">
        <v>33981.031022514857</v>
      </c>
      <c r="J241" s="68">
        <v>9864.3162453191981</v>
      </c>
      <c r="K241" s="68">
        <v>1655.7421751336778</v>
      </c>
      <c r="L241" s="68">
        <v>2700.5864966530471</v>
      </c>
      <c r="M241" s="68">
        <v>1297.2071436188587</v>
      </c>
      <c r="N241" s="68">
        <v>3248.1556041291028</v>
      </c>
      <c r="O241" s="68">
        <v>8747.7725576897028</v>
      </c>
      <c r="P241" s="68">
        <v>6534.8695245674216</v>
      </c>
      <c r="Q241" s="68">
        <v>4009.935251847714</v>
      </c>
      <c r="R241" s="68">
        <v>7870.629812985635</v>
      </c>
      <c r="S241" s="68">
        <v>5455.8902176112388</v>
      </c>
      <c r="T241" s="68">
        <v>3475.4490709963152</v>
      </c>
      <c r="U241" s="68">
        <v>10351.994052008344</v>
      </c>
      <c r="V241" s="68">
        <v>4688.1957622094751</v>
      </c>
      <c r="W241" s="68">
        <v>3885.9197354602029</v>
      </c>
      <c r="X241" s="68">
        <v>16055.309507670758</v>
      </c>
      <c r="Y241" s="68">
        <v>942.13065554019363</v>
      </c>
      <c r="Z241" s="68">
        <v>4986.0180929233311</v>
      </c>
      <c r="AA241" s="68">
        <v>1009.3045484838038</v>
      </c>
      <c r="AB241" s="68">
        <v>10665.992780006149</v>
      </c>
      <c r="AC241" s="68">
        <v>1972.842837511557</v>
      </c>
      <c r="AD241" s="68">
        <v>218.37012098176581</v>
      </c>
      <c r="AE241" s="68">
        <v>50722.02591730946</v>
      </c>
      <c r="AF241" s="68">
        <v>6433.6970857570595</v>
      </c>
      <c r="AG241" s="68">
        <v>47283.410564738733</v>
      </c>
      <c r="AH241" s="68">
        <v>42435.647229514332</v>
      </c>
      <c r="AI241" s="68">
        <v>39145.787269025357</v>
      </c>
      <c r="AJ241" s="68">
        <v>484.09312937246392</v>
      </c>
      <c r="AK241" s="68">
        <v>1111.4052900925335</v>
      </c>
      <c r="AL241" s="68">
        <v>3736.8113447638198</v>
      </c>
      <c r="AM241" s="68">
        <v>752.37277783221191</v>
      </c>
      <c r="AN241" s="68">
        <v>21477.49341550855</v>
      </c>
      <c r="AO241" s="68">
        <v>1110.5129590408696</v>
      </c>
      <c r="AP241" s="68">
        <v>1148.6536379787026</v>
      </c>
      <c r="AQ241" s="68">
        <v>12505.204983188931</v>
      </c>
      <c r="AR241" s="68">
        <v>363.58835554386201</v>
      </c>
      <c r="AS241" s="68">
        <v>8811.2878005457915</v>
      </c>
      <c r="AT241" s="68">
        <v>637.54918768158745</v>
      </c>
      <c r="AU241" s="68">
        <v>1081.4547570729032</v>
      </c>
      <c r="AV241" s="68">
        <v>0</v>
      </c>
      <c r="AW241" s="68">
        <v>11346.366836971945</v>
      </c>
      <c r="AX241" s="68">
        <v>1907.5754821373123</v>
      </c>
      <c r="AY241" s="68">
        <v>3255.8064873754147</v>
      </c>
      <c r="AZ241" s="68">
        <v>0</v>
      </c>
      <c r="BA241" s="68">
        <v>1014.0628877654999</v>
      </c>
      <c r="BB241" s="68">
        <v>110890.76746671391</v>
      </c>
      <c r="BC241" s="68">
        <v>25146.678537846023</v>
      </c>
      <c r="BD241" s="68">
        <v>26635.890531975037</v>
      </c>
      <c r="BE241" s="68">
        <v>14267.645727245977</v>
      </c>
      <c r="BF241" s="68">
        <v>12850.711548863957</v>
      </c>
      <c r="BG241" s="68">
        <v>3306.7994779826668</v>
      </c>
      <c r="BH241" s="68">
        <v>13.99046762465062</v>
      </c>
      <c r="BI241" s="68">
        <v>0</v>
      </c>
      <c r="BJ241" s="68">
        <v>0</v>
      </c>
      <c r="BK241" s="68">
        <v>0</v>
      </c>
      <c r="BL241" s="68">
        <v>0</v>
      </c>
      <c r="BM241" s="68">
        <v>0</v>
      </c>
      <c r="BN241" s="68">
        <v>0</v>
      </c>
      <c r="BO241" s="68">
        <v>0</v>
      </c>
    </row>
    <row r="242" spans="1:67">
      <c r="A242">
        <v>2001</v>
      </c>
      <c r="B242" s="70" t="s">
        <v>740</v>
      </c>
      <c r="C242" s="70" t="s">
        <v>741</v>
      </c>
      <c r="D242" s="62" t="s">
        <v>729</v>
      </c>
      <c r="E242" s="68">
        <v>152.88811115287078</v>
      </c>
      <c r="F242" s="68">
        <v>5.0415344724734821</v>
      </c>
      <c r="G242" s="68">
        <v>3.9516861825430634</v>
      </c>
      <c r="H242" s="68">
        <v>119.10964148671022</v>
      </c>
      <c r="I242" s="68">
        <v>587.08467453734352</v>
      </c>
      <c r="J242" s="68">
        <v>451.46291989858111</v>
      </c>
      <c r="K242" s="68">
        <v>29.930401930524766</v>
      </c>
      <c r="L242" s="68">
        <v>145.70373097855818</v>
      </c>
      <c r="M242" s="68">
        <v>43.112327765845201</v>
      </c>
      <c r="N242" s="68">
        <v>89.827490343663413</v>
      </c>
      <c r="O242" s="68">
        <v>419.59883360073042</v>
      </c>
      <c r="P242" s="68">
        <v>63.188301444964864</v>
      </c>
      <c r="Q242" s="68">
        <v>249.10545750451388</v>
      </c>
      <c r="R242" s="68">
        <v>78.01559150599887</v>
      </c>
      <c r="S242" s="68">
        <v>204.6772527452051</v>
      </c>
      <c r="T242" s="68">
        <v>261.6802128965162</v>
      </c>
      <c r="U242" s="68">
        <v>2414.8574173471284</v>
      </c>
      <c r="V242" s="68">
        <v>565.23102696348792</v>
      </c>
      <c r="W242" s="68">
        <v>205.80817894110461</v>
      </c>
      <c r="X242" s="68">
        <v>2047.4167229183643</v>
      </c>
      <c r="Y242" s="68">
        <v>52.249656804276768</v>
      </c>
      <c r="Z242" s="68">
        <v>277.92380603546303</v>
      </c>
      <c r="AA242" s="68">
        <v>19.905390654212319</v>
      </c>
      <c r="AB242" s="68">
        <v>134.22517865520413</v>
      </c>
      <c r="AC242" s="68">
        <v>11.914835307260217</v>
      </c>
      <c r="AD242" s="68">
        <v>1.5830571797406878</v>
      </c>
      <c r="AE242" s="68">
        <v>883.57028146985374</v>
      </c>
      <c r="AF242" s="68">
        <v>36.178505684656372</v>
      </c>
      <c r="AG242" s="68">
        <v>175.21246334828493</v>
      </c>
      <c r="AH242" s="68">
        <v>144.49020002109469</v>
      </c>
      <c r="AI242" s="68">
        <v>401.81849677683493</v>
      </c>
      <c r="AJ242" s="68">
        <v>6.491087277947158</v>
      </c>
      <c r="AK242" s="68">
        <v>17.56105408944385</v>
      </c>
      <c r="AL242" s="68">
        <v>35.911867487061158</v>
      </c>
      <c r="AM242" s="68">
        <v>3.549040616953242</v>
      </c>
      <c r="AN242" s="68">
        <v>79.312199562261043</v>
      </c>
      <c r="AO242" s="68">
        <v>4.0222062980423248</v>
      </c>
      <c r="AP242" s="68">
        <v>18.179655686192881</v>
      </c>
      <c r="AQ242" s="68">
        <v>222.3916657891514</v>
      </c>
      <c r="AR242" s="68">
        <v>0.37756026303516987</v>
      </c>
      <c r="AS242" s="68">
        <v>21.975993861480688</v>
      </c>
      <c r="AT242" s="68">
        <v>6.0449917478469617E-2</v>
      </c>
      <c r="AU242" s="68">
        <v>1.3028029987553271</v>
      </c>
      <c r="AV242" s="68">
        <v>0</v>
      </c>
      <c r="AW242" s="68">
        <v>6.1653491142363448</v>
      </c>
      <c r="AX242" s="68">
        <v>12.777475622429964</v>
      </c>
      <c r="AY242" s="68">
        <v>6.7390095157954155</v>
      </c>
      <c r="AZ242" s="68">
        <v>0</v>
      </c>
      <c r="BA242" s="68">
        <v>1.8468935011523289</v>
      </c>
      <c r="BB242" s="68">
        <v>79.910238101280768</v>
      </c>
      <c r="BC242" s="68">
        <v>79.453199662382758</v>
      </c>
      <c r="BD242" s="68">
        <v>16.755256021210393</v>
      </c>
      <c r="BE242" s="68">
        <v>63.302814881184013</v>
      </c>
      <c r="BF242" s="68">
        <v>35.389036507211344</v>
      </c>
      <c r="BG242" s="68">
        <v>0</v>
      </c>
      <c r="BH242" s="68">
        <v>0.2826160582476655</v>
      </c>
      <c r="BI242" s="68">
        <v>2473.7362820697826</v>
      </c>
      <c r="BJ242" s="68">
        <v>0</v>
      </c>
      <c r="BK242" s="68">
        <v>0</v>
      </c>
      <c r="BL242" s="68">
        <v>2019.6606189337615</v>
      </c>
      <c r="BM242" s="68">
        <v>60.454916452309639</v>
      </c>
      <c r="BN242" s="68">
        <v>0</v>
      </c>
      <c r="BO242" s="68">
        <v>0</v>
      </c>
    </row>
    <row r="243" spans="1:67">
      <c r="A243">
        <v>2001</v>
      </c>
      <c r="B243" s="71" t="s">
        <v>659</v>
      </c>
      <c r="C243" s="72" t="s">
        <v>742</v>
      </c>
      <c r="D243" s="62" t="s">
        <v>729</v>
      </c>
      <c r="E243" s="68">
        <v>35710.948905597434</v>
      </c>
      <c r="F243" s="68">
        <v>1687.674842929913</v>
      </c>
      <c r="G243" s="68">
        <v>1574.7573994804779</v>
      </c>
      <c r="H243" s="68">
        <v>46112.132041184457</v>
      </c>
      <c r="I243" s="68">
        <v>87488.334570462452</v>
      </c>
      <c r="J243" s="68">
        <v>25751.752150468055</v>
      </c>
      <c r="K243" s="68">
        <v>4318.1832066045145</v>
      </c>
      <c r="L243" s="68">
        <v>9361.7711587123486</v>
      </c>
      <c r="M243" s="68">
        <v>3284.2903966679237</v>
      </c>
      <c r="N243" s="68">
        <v>20459.347645136946</v>
      </c>
      <c r="O243" s="68">
        <v>35558.202829431422</v>
      </c>
      <c r="P243" s="68">
        <v>11139.456170445914</v>
      </c>
      <c r="Q243" s="68">
        <v>13932.282237990117</v>
      </c>
      <c r="R243" s="68">
        <v>14841.422044192534</v>
      </c>
      <c r="S243" s="68">
        <v>16343.413207175021</v>
      </c>
      <c r="T243" s="68">
        <v>11510.364062776556</v>
      </c>
      <c r="U243" s="68">
        <v>50318.959625329924</v>
      </c>
      <c r="V243" s="68">
        <v>15809.10443266017</v>
      </c>
      <c r="W243" s="68">
        <v>8841.1645249136818</v>
      </c>
      <c r="X243" s="68">
        <v>61555.175428197435</v>
      </c>
      <c r="Y243" s="68">
        <v>2261.1785805500231</v>
      </c>
      <c r="Z243" s="68">
        <v>13522.291322369618</v>
      </c>
      <c r="AA243" s="68">
        <v>1793.4978343382425</v>
      </c>
      <c r="AB243" s="68">
        <v>16979.914817526296</v>
      </c>
      <c r="AC243" s="68">
        <v>2702.3810465103807</v>
      </c>
      <c r="AD243" s="68">
        <v>348.88956220457868</v>
      </c>
      <c r="AE243" s="68">
        <v>93910.526269019902</v>
      </c>
      <c r="AF243" s="68">
        <v>9612.5989842297513</v>
      </c>
      <c r="AG243" s="68">
        <v>62512.859119500936</v>
      </c>
      <c r="AH243" s="68">
        <v>54995.696316708672</v>
      </c>
      <c r="AI243" s="68">
        <v>62969.326720307748</v>
      </c>
      <c r="AJ243" s="68">
        <v>1376.3562600928249</v>
      </c>
      <c r="AK243" s="68">
        <v>4046.3907782024958</v>
      </c>
      <c r="AL243" s="68">
        <v>6155.1050803017124</v>
      </c>
      <c r="AM243" s="68">
        <v>1260.7472459214428</v>
      </c>
      <c r="AN243" s="68">
        <v>31663.878307495484</v>
      </c>
      <c r="AO243" s="68">
        <v>1961.2655273748444</v>
      </c>
      <c r="AP243" s="68">
        <v>3034.8484479468748</v>
      </c>
      <c r="AQ243" s="68">
        <v>20108.152362327884</v>
      </c>
      <c r="AR243" s="68">
        <v>549.65220947178477</v>
      </c>
      <c r="AS243" s="68">
        <v>14439.30727017752</v>
      </c>
      <c r="AT243" s="68">
        <v>4438.6917451255285</v>
      </c>
      <c r="AU243" s="68">
        <v>1650.617342494455</v>
      </c>
      <c r="AV243" s="68">
        <v>0</v>
      </c>
      <c r="AW243" s="68">
        <v>14738.147373566597</v>
      </c>
      <c r="AX243" s="68">
        <v>3212.5929374422949</v>
      </c>
      <c r="AY243" s="68">
        <v>4564.8527898916327</v>
      </c>
      <c r="AZ243" s="68">
        <v>0</v>
      </c>
      <c r="BA243" s="68">
        <v>1306.4898435588721</v>
      </c>
      <c r="BB243" s="68">
        <v>125280.92354589739</v>
      </c>
      <c r="BC243" s="68">
        <v>35819.968950360228</v>
      </c>
      <c r="BD243" s="68">
        <v>30500.013312443214</v>
      </c>
      <c r="BE243" s="68">
        <v>20344.732697620839</v>
      </c>
      <c r="BF243" s="68">
        <v>17796.400137831792</v>
      </c>
      <c r="BG243" s="68">
        <v>3306.7994779826668</v>
      </c>
      <c r="BH243" s="68">
        <v>61.537798592408521</v>
      </c>
      <c r="BI243" s="68">
        <v>0</v>
      </c>
      <c r="BJ243" s="68">
        <v>0</v>
      </c>
      <c r="BK243" s="68">
        <v>0</v>
      </c>
      <c r="BL243" s="68">
        <v>0</v>
      </c>
      <c r="BM243" s="68">
        <v>0</v>
      </c>
      <c r="BN243" s="68">
        <v>0</v>
      </c>
      <c r="BO243" s="68">
        <v>0</v>
      </c>
    </row>
    <row r="244" spans="1:67">
      <c r="A244">
        <v>2002</v>
      </c>
      <c r="B244" s="62" t="s">
        <v>597</v>
      </c>
      <c r="C244" s="67" t="s">
        <v>664</v>
      </c>
      <c r="D244" s="62" t="s">
        <v>725</v>
      </c>
      <c r="E244" s="68">
        <v>3556.8685458959972</v>
      </c>
      <c r="F244" s="68">
        <v>4.0007405435876802</v>
      </c>
      <c r="G244" s="68">
        <v>4.7712969527419382</v>
      </c>
      <c r="H244" s="68">
        <v>0.60297529846936437</v>
      </c>
      <c r="I244" s="68">
        <v>20202.432664396234</v>
      </c>
      <c r="J244" s="68">
        <v>733.0508444305791</v>
      </c>
      <c r="K244" s="68">
        <v>21.110464702613761</v>
      </c>
      <c r="L244" s="68">
        <v>0.30549781313830704</v>
      </c>
      <c r="M244" s="68">
        <v>0.27877351443006704</v>
      </c>
      <c r="N244" s="68">
        <v>7.5889249959842323E-2</v>
      </c>
      <c r="O244" s="68">
        <v>88.574441981139799</v>
      </c>
      <c r="P244" s="68">
        <v>26.097355214226933</v>
      </c>
      <c r="Q244" s="68">
        <v>16.657859042539148</v>
      </c>
      <c r="R244" s="68">
        <v>0.61037075721007739</v>
      </c>
      <c r="S244" s="68">
        <v>0.20577108827138335</v>
      </c>
      <c r="T244" s="68">
        <v>1.5433539410329211</v>
      </c>
      <c r="U244" s="68">
        <v>1.9063715176787071</v>
      </c>
      <c r="V244" s="68">
        <v>7.3570178479543689</v>
      </c>
      <c r="W244" s="68">
        <v>2.0833519004074179</v>
      </c>
      <c r="X244" s="68">
        <v>3.8888974438669273</v>
      </c>
      <c r="Y244" s="68">
        <v>1.6941608121141927</v>
      </c>
      <c r="Z244" s="68">
        <v>34.39457519222654</v>
      </c>
      <c r="AA244" s="68">
        <v>0</v>
      </c>
      <c r="AB244" s="68">
        <v>24.434786004161268</v>
      </c>
      <c r="AC244" s="68">
        <v>0</v>
      </c>
      <c r="AD244" s="68">
        <v>0</v>
      </c>
      <c r="AE244" s="68">
        <v>37.41717115500547</v>
      </c>
      <c r="AF244" s="68">
        <v>3.2116943650152695E-3</v>
      </c>
      <c r="AG244" s="68">
        <v>1.5515596354605624E-2</v>
      </c>
      <c r="AH244" s="68">
        <v>1.2787208323158709E-2</v>
      </c>
      <c r="AI244" s="68">
        <v>0</v>
      </c>
      <c r="AJ244" s="68">
        <v>0</v>
      </c>
      <c r="AK244" s="68">
        <v>0</v>
      </c>
      <c r="AL244" s="68">
        <v>0</v>
      </c>
      <c r="AM244" s="68">
        <v>0</v>
      </c>
      <c r="AN244" s="68">
        <v>0.58797642428955077</v>
      </c>
      <c r="AO244" s="68">
        <v>0</v>
      </c>
      <c r="AP244" s="68">
        <v>0</v>
      </c>
      <c r="AQ244" s="68">
        <v>0</v>
      </c>
      <c r="AR244" s="68">
        <v>0</v>
      </c>
      <c r="AS244" s="68">
        <v>0</v>
      </c>
      <c r="AT244" s="68">
        <v>0</v>
      </c>
      <c r="AU244" s="68">
        <v>0</v>
      </c>
      <c r="AV244" s="68">
        <v>0</v>
      </c>
      <c r="AW244" s="68">
        <v>0</v>
      </c>
      <c r="AX244" s="68">
        <v>0</v>
      </c>
      <c r="AY244" s="68">
        <v>0</v>
      </c>
      <c r="AZ244" s="68">
        <v>0</v>
      </c>
      <c r="BA244" s="68">
        <v>6.6431054408057945E-3</v>
      </c>
      <c r="BB244" s="68">
        <v>0.20297057552445569</v>
      </c>
      <c r="BC244" s="68">
        <v>0</v>
      </c>
      <c r="BD244" s="68">
        <v>0</v>
      </c>
      <c r="BE244" s="68">
        <v>1.4466405155124487</v>
      </c>
      <c r="BF244" s="68">
        <v>0.4861313993980681</v>
      </c>
      <c r="BG244" s="68">
        <v>0</v>
      </c>
      <c r="BH244" s="68">
        <v>0</v>
      </c>
      <c r="BI244" s="68">
        <v>7329.7468234445141</v>
      </c>
      <c r="BJ244" s="68">
        <v>0</v>
      </c>
      <c r="BK244" s="68">
        <v>0</v>
      </c>
      <c r="BL244" s="68">
        <v>539.20877425611707</v>
      </c>
      <c r="BM244" s="68">
        <v>369.79702810315547</v>
      </c>
      <c r="BN244" s="68">
        <v>2533.4734807702384</v>
      </c>
      <c r="BO244" s="68">
        <v>35545.351159788836</v>
      </c>
    </row>
    <row r="245" spans="1:67">
      <c r="A245">
        <v>2002</v>
      </c>
      <c r="B245" s="62" t="s">
        <v>598</v>
      </c>
      <c r="C245" s="67" t="s">
        <v>665</v>
      </c>
      <c r="D245" s="62" t="s">
        <v>725</v>
      </c>
      <c r="E245" s="68">
        <v>3.5226614471388753E-3</v>
      </c>
      <c r="F245" s="68">
        <v>113.02385759583234</v>
      </c>
      <c r="G245" s="68">
        <v>4.0959670958884826E-4</v>
      </c>
      <c r="H245" s="68">
        <v>1.9371389476933898E-3</v>
      </c>
      <c r="I245" s="68">
        <v>34.368293476115909</v>
      </c>
      <c r="J245" s="68">
        <v>37.261580234950088</v>
      </c>
      <c r="K245" s="68">
        <v>1047.7023615456401</v>
      </c>
      <c r="L245" s="68">
        <v>1.7806674726281744</v>
      </c>
      <c r="M245" s="68">
        <v>1.5520337766958148E-3</v>
      </c>
      <c r="N245" s="68">
        <v>0</v>
      </c>
      <c r="O245" s="68">
        <v>10.572721224387386</v>
      </c>
      <c r="P245" s="68">
        <v>34.272025429207041</v>
      </c>
      <c r="Q245" s="68">
        <v>234.93148407079676</v>
      </c>
      <c r="R245" s="68">
        <v>0.15232223232680028</v>
      </c>
      <c r="S245" s="68">
        <v>7.4038243450826297E-2</v>
      </c>
      <c r="T245" s="68">
        <v>0.11224796135442401</v>
      </c>
      <c r="U245" s="68">
        <v>3.471453821184195E-2</v>
      </c>
      <c r="V245" s="68">
        <v>4.1240065752662106E-2</v>
      </c>
      <c r="W245" s="68">
        <v>0.12190481782713419</v>
      </c>
      <c r="X245" s="68">
        <v>0.99984303013094178</v>
      </c>
      <c r="Y245" s="68">
        <v>6.6888504927561706E-3</v>
      </c>
      <c r="Z245" s="68">
        <v>0.46703817202683823</v>
      </c>
      <c r="AA245" s="68">
        <v>0</v>
      </c>
      <c r="AB245" s="68">
        <v>1.009520861545818</v>
      </c>
      <c r="AC245" s="68">
        <v>0</v>
      </c>
      <c r="AD245" s="68">
        <v>0</v>
      </c>
      <c r="AE245" s="68">
        <v>7.5270329821178636E-2</v>
      </c>
      <c r="AF245" s="68">
        <v>6.1687786126796802E-4</v>
      </c>
      <c r="AG245" s="68">
        <v>2.9801179090341908E-3</v>
      </c>
      <c r="AH245" s="68">
        <v>2.45606985767483E-3</v>
      </c>
      <c r="AI245" s="68">
        <v>0</v>
      </c>
      <c r="AJ245" s="68">
        <v>0</v>
      </c>
      <c r="AK245" s="68">
        <v>0</v>
      </c>
      <c r="AL245" s="68">
        <v>0</v>
      </c>
      <c r="AM245" s="68">
        <v>0</v>
      </c>
      <c r="AN245" s="68">
        <v>0</v>
      </c>
      <c r="AO245" s="68">
        <v>0</v>
      </c>
      <c r="AP245" s="68">
        <v>0</v>
      </c>
      <c r="AQ245" s="68">
        <v>0</v>
      </c>
      <c r="AR245" s="68">
        <v>0</v>
      </c>
      <c r="AS245" s="68">
        <v>0</v>
      </c>
      <c r="AT245" s="68">
        <v>0</v>
      </c>
      <c r="AU245" s="68">
        <v>0</v>
      </c>
      <c r="AV245" s="68">
        <v>0</v>
      </c>
      <c r="AW245" s="68">
        <v>0</v>
      </c>
      <c r="AX245" s="68">
        <v>0</v>
      </c>
      <c r="AY245" s="68">
        <v>0</v>
      </c>
      <c r="AZ245" s="68">
        <v>0</v>
      </c>
      <c r="BA245" s="68">
        <v>2.423609890153092E-3</v>
      </c>
      <c r="BB245" s="68">
        <v>1.5859553711775368E-3</v>
      </c>
      <c r="BC245" s="68">
        <v>0</v>
      </c>
      <c r="BD245" s="68">
        <v>0</v>
      </c>
      <c r="BE245" s="68">
        <v>0</v>
      </c>
      <c r="BF245" s="68">
        <v>1.64923921102141E-3</v>
      </c>
      <c r="BG245" s="68">
        <v>0</v>
      </c>
      <c r="BH245" s="68">
        <v>0</v>
      </c>
      <c r="BI245" s="68">
        <v>87.048241736971377</v>
      </c>
      <c r="BJ245" s="68">
        <v>0</v>
      </c>
      <c r="BK245" s="68">
        <v>0</v>
      </c>
      <c r="BL245" s="68">
        <v>3.7222903244243315E-2</v>
      </c>
      <c r="BM245" s="68">
        <v>10.258389354470951</v>
      </c>
      <c r="BN245" s="68">
        <v>65.478000100106868</v>
      </c>
      <c r="BO245" s="68">
        <v>1679.8488075482749</v>
      </c>
    </row>
    <row r="246" spans="1:67">
      <c r="A246">
        <v>2002</v>
      </c>
      <c r="B246" s="62" t="s">
        <v>599</v>
      </c>
      <c r="C246" s="67" t="s">
        <v>666</v>
      </c>
      <c r="D246" s="62" t="s">
        <v>725</v>
      </c>
      <c r="E246" s="68">
        <v>2.630478150750102E-3</v>
      </c>
      <c r="F246" s="68">
        <v>0</v>
      </c>
      <c r="G246" s="68">
        <v>34.101423026676727</v>
      </c>
      <c r="H246" s="68">
        <v>4.5909336598289026E-3</v>
      </c>
      <c r="I246" s="68">
        <v>209.40686405081368</v>
      </c>
      <c r="J246" s="68">
        <v>26.946866639991587</v>
      </c>
      <c r="K246" s="68">
        <v>8.5038207645501929E-4</v>
      </c>
      <c r="L246" s="68">
        <v>0.26134869043343589</v>
      </c>
      <c r="M246" s="68">
        <v>0.10349882284000206</v>
      </c>
      <c r="N246" s="68">
        <v>0</v>
      </c>
      <c r="O246" s="68">
        <v>2.7902145593097702</v>
      </c>
      <c r="P246" s="68">
        <v>5.2623166555395047</v>
      </c>
      <c r="Q246" s="68">
        <v>0.10147898687240892</v>
      </c>
      <c r="R246" s="68">
        <v>6.6093787247252017E-3</v>
      </c>
      <c r="S246" s="68">
        <v>4.4034090976573431E-2</v>
      </c>
      <c r="T246" s="68">
        <v>1.0825265617127473E-2</v>
      </c>
      <c r="U246" s="68">
        <v>2.9069836483764395E-2</v>
      </c>
      <c r="V246" s="68">
        <v>6.4896409262293633E-2</v>
      </c>
      <c r="W246" s="68">
        <v>1.866777475048393E-2</v>
      </c>
      <c r="X246" s="68">
        <v>3.2750609149268209E-2</v>
      </c>
      <c r="Y246" s="68">
        <v>1.4899410649741093E-2</v>
      </c>
      <c r="Z246" s="68">
        <v>1.1917497648807138</v>
      </c>
      <c r="AA246" s="68">
        <v>0</v>
      </c>
      <c r="AB246" s="68">
        <v>0</v>
      </c>
      <c r="AC246" s="68">
        <v>0</v>
      </c>
      <c r="AD246" s="68">
        <v>0</v>
      </c>
      <c r="AE246" s="68">
        <v>0</v>
      </c>
      <c r="AF246" s="68">
        <v>0</v>
      </c>
      <c r="AG246" s="68">
        <v>0</v>
      </c>
      <c r="AH246" s="68">
        <v>0</v>
      </c>
      <c r="AI246" s="68">
        <v>0</v>
      </c>
      <c r="AJ246" s="68">
        <v>0</v>
      </c>
      <c r="AK246" s="68">
        <v>0</v>
      </c>
      <c r="AL246" s="68">
        <v>0</v>
      </c>
      <c r="AM246" s="68">
        <v>0</v>
      </c>
      <c r="AN246" s="68">
        <v>0</v>
      </c>
      <c r="AO246" s="68">
        <v>0</v>
      </c>
      <c r="AP246" s="68">
        <v>0</v>
      </c>
      <c r="AQ246" s="68">
        <v>0</v>
      </c>
      <c r="AR246" s="68">
        <v>0</v>
      </c>
      <c r="AS246" s="68">
        <v>0</v>
      </c>
      <c r="AT246" s="68">
        <v>0</v>
      </c>
      <c r="AU246" s="68">
        <v>0</v>
      </c>
      <c r="AV246" s="68">
        <v>0</v>
      </c>
      <c r="AW246" s="68">
        <v>0</v>
      </c>
      <c r="AX246" s="68">
        <v>0</v>
      </c>
      <c r="AY246" s="68">
        <v>0</v>
      </c>
      <c r="AZ246" s="68">
        <v>0</v>
      </c>
      <c r="BA246" s="68">
        <v>0</v>
      </c>
      <c r="BB246" s="68">
        <v>1.7364823758333555E-3</v>
      </c>
      <c r="BC246" s="68">
        <v>0</v>
      </c>
      <c r="BD246" s="68">
        <v>0</v>
      </c>
      <c r="BE246" s="68">
        <v>0</v>
      </c>
      <c r="BF246" s="68">
        <v>0</v>
      </c>
      <c r="BG246" s="68">
        <v>0</v>
      </c>
      <c r="BH246" s="68">
        <v>0</v>
      </c>
      <c r="BI246" s="68">
        <v>1192.5240645487363</v>
      </c>
      <c r="BJ246" s="68">
        <v>0</v>
      </c>
      <c r="BK246" s="68">
        <v>0</v>
      </c>
      <c r="BL246" s="68">
        <v>16.519565985752788</v>
      </c>
      <c r="BM246" s="68">
        <v>0</v>
      </c>
      <c r="BN246" s="68">
        <v>78.014028711761625</v>
      </c>
      <c r="BO246" s="68">
        <v>1567.4549814954853</v>
      </c>
    </row>
    <row r="247" spans="1:67">
      <c r="A247">
        <v>2002</v>
      </c>
      <c r="B247" s="62" t="s">
        <v>600</v>
      </c>
      <c r="C247" s="67" t="s">
        <v>111</v>
      </c>
      <c r="D247" s="62" t="s">
        <v>725</v>
      </c>
      <c r="E247" s="68">
        <v>30.686512797796912</v>
      </c>
      <c r="F247" s="68">
        <v>1.8279453243253714</v>
      </c>
      <c r="G247" s="68">
        <v>13.1793398991699</v>
      </c>
      <c r="H247" s="68">
        <v>305.50728624356037</v>
      </c>
      <c r="I247" s="68">
        <v>25.077052236790824</v>
      </c>
      <c r="J247" s="68">
        <v>0.6008210643517633</v>
      </c>
      <c r="K247" s="68">
        <v>1.4774771076386724E-2</v>
      </c>
      <c r="L247" s="68">
        <v>21.295323083589789</v>
      </c>
      <c r="M247" s="68">
        <v>1.6735170781221834E-2</v>
      </c>
      <c r="N247" s="68">
        <v>12740.869909849524</v>
      </c>
      <c r="O247" s="68">
        <v>6858.5691207501159</v>
      </c>
      <c r="P247" s="68">
        <v>0.81054759174715763</v>
      </c>
      <c r="Q247" s="68">
        <v>3.2268680062851245</v>
      </c>
      <c r="R247" s="68">
        <v>1008.2804801823896</v>
      </c>
      <c r="S247" s="68">
        <v>2546.8999385591992</v>
      </c>
      <c r="T247" s="68">
        <v>1.3760072853930299</v>
      </c>
      <c r="U247" s="68">
        <v>1.9318453068156349</v>
      </c>
      <c r="V247" s="68">
        <v>7.0845461632872935</v>
      </c>
      <c r="W247" s="68">
        <v>2.3654482323214974</v>
      </c>
      <c r="X247" s="68">
        <v>10.756533839548922</v>
      </c>
      <c r="Y247" s="68">
        <v>0.14786634574495261</v>
      </c>
      <c r="Z247" s="68">
        <v>42.954427132989309</v>
      </c>
      <c r="AA247" s="68">
        <v>0</v>
      </c>
      <c r="AB247" s="68">
        <v>230.76671824490134</v>
      </c>
      <c r="AC247" s="68">
        <v>9.2446983386589121</v>
      </c>
      <c r="AD247" s="68">
        <v>0</v>
      </c>
      <c r="AE247" s="68">
        <v>1053.0047628720927</v>
      </c>
      <c r="AF247" s="68">
        <v>8.0199750296092762E-2</v>
      </c>
      <c r="AG247" s="68">
        <v>0.38744251846903932</v>
      </c>
      <c r="AH247" s="68">
        <v>0.31931149043086859</v>
      </c>
      <c r="AI247" s="68">
        <v>4.9904021394321054</v>
      </c>
      <c r="AJ247" s="68">
        <v>0</v>
      </c>
      <c r="AK247" s="68">
        <v>0</v>
      </c>
      <c r="AL247" s="68">
        <v>2.6493644746741203</v>
      </c>
      <c r="AM247" s="68">
        <v>1.2873512588035426E-3</v>
      </c>
      <c r="AN247" s="68">
        <v>0</v>
      </c>
      <c r="AO247" s="68">
        <v>0</v>
      </c>
      <c r="AP247" s="68">
        <v>0</v>
      </c>
      <c r="AQ247" s="68">
        <v>0</v>
      </c>
      <c r="AR247" s="68">
        <v>0</v>
      </c>
      <c r="AS247" s="68">
        <v>0</v>
      </c>
      <c r="AT247" s="68">
        <v>0</v>
      </c>
      <c r="AU247" s="68">
        <v>0</v>
      </c>
      <c r="AV247" s="68">
        <v>0</v>
      </c>
      <c r="AW247" s="68">
        <v>6.0342423522714156E-4</v>
      </c>
      <c r="AX247" s="68">
        <v>0</v>
      </c>
      <c r="AY247" s="68">
        <v>0</v>
      </c>
      <c r="AZ247" s="68">
        <v>0</v>
      </c>
      <c r="BA247" s="68">
        <v>1.4069086729214104E-2</v>
      </c>
      <c r="BB247" s="68">
        <v>2.9652918276440218E-2</v>
      </c>
      <c r="BC247" s="68">
        <v>0</v>
      </c>
      <c r="BD247" s="68">
        <v>0</v>
      </c>
      <c r="BE247" s="68">
        <v>4.9372099079681732E-4</v>
      </c>
      <c r="BF247" s="68">
        <v>0</v>
      </c>
      <c r="BG247" s="68">
        <v>0</v>
      </c>
      <c r="BH247" s="68">
        <v>0</v>
      </c>
      <c r="BI247" s="68">
        <v>0</v>
      </c>
      <c r="BJ247" s="68">
        <v>0</v>
      </c>
      <c r="BK247" s="68">
        <v>0</v>
      </c>
      <c r="BL247" s="68">
        <v>8430.3478175824148</v>
      </c>
      <c r="BM247" s="68">
        <v>97.804546587260745</v>
      </c>
      <c r="BN247" s="68">
        <v>14285.673156718394</v>
      </c>
      <c r="BO247" s="68">
        <v>47738.793857055345</v>
      </c>
    </row>
    <row r="248" spans="1:67">
      <c r="A248">
        <v>2002</v>
      </c>
      <c r="B248" s="62" t="s">
        <v>601</v>
      </c>
      <c r="C248" s="67" t="s">
        <v>667</v>
      </c>
      <c r="D248" s="62" t="s">
        <v>725</v>
      </c>
      <c r="E248" s="68">
        <v>2683.5394138180304</v>
      </c>
      <c r="F248" s="68">
        <v>0.71995333432300879</v>
      </c>
      <c r="G248" s="68">
        <v>153.9612830588332</v>
      </c>
      <c r="H248" s="68">
        <v>0.15277482801488931</v>
      </c>
      <c r="I248" s="68">
        <v>10102.609480827101</v>
      </c>
      <c r="J248" s="68">
        <v>365.53150099784153</v>
      </c>
      <c r="K248" s="68">
        <v>0.27146112558710933</v>
      </c>
      <c r="L248" s="68">
        <v>56.456670498948206</v>
      </c>
      <c r="M248" s="68">
        <v>0.45490704822565997</v>
      </c>
      <c r="N248" s="68">
        <v>1.7861948111633941E-2</v>
      </c>
      <c r="O248" s="68">
        <v>230.32367972656814</v>
      </c>
      <c r="P248" s="68">
        <v>124.30055160322196</v>
      </c>
      <c r="Q248" s="68">
        <v>6.3315604317939318</v>
      </c>
      <c r="R248" s="68">
        <v>32.519923359880792</v>
      </c>
      <c r="S248" s="68">
        <v>15.853331049027791</v>
      </c>
      <c r="T248" s="68">
        <v>2.0492389233048627</v>
      </c>
      <c r="U248" s="68">
        <v>23.24436271073802</v>
      </c>
      <c r="V248" s="68">
        <v>2.0831848123774219</v>
      </c>
      <c r="W248" s="68">
        <v>1.8013368520827691</v>
      </c>
      <c r="X248" s="68">
        <v>11.55501278204172</v>
      </c>
      <c r="Y248" s="68">
        <v>0.35095099636307864</v>
      </c>
      <c r="Z248" s="68">
        <v>6.3928144893962662</v>
      </c>
      <c r="AA248" s="68">
        <v>0</v>
      </c>
      <c r="AB248" s="68">
        <v>1.2256752942717026</v>
      </c>
      <c r="AC248" s="68">
        <v>0</v>
      </c>
      <c r="AD248" s="68">
        <v>0</v>
      </c>
      <c r="AE248" s="68">
        <v>8.7708613380159264</v>
      </c>
      <c r="AF248" s="68">
        <v>92.049390659010271</v>
      </c>
      <c r="AG248" s="68">
        <v>444.68776534588432</v>
      </c>
      <c r="AH248" s="68">
        <v>366.4902698084062</v>
      </c>
      <c r="AI248" s="68">
        <v>5.9024898460472326E-2</v>
      </c>
      <c r="AJ248" s="68">
        <v>2.4980958116703415E-2</v>
      </c>
      <c r="AK248" s="68">
        <v>4.0869258482567901</v>
      </c>
      <c r="AL248" s="68">
        <v>11.126634313836551</v>
      </c>
      <c r="AM248" s="68">
        <v>2.3139489227604875E-3</v>
      </c>
      <c r="AN248" s="68">
        <v>2029.1405271933913</v>
      </c>
      <c r="AO248" s="68">
        <v>0</v>
      </c>
      <c r="AP248" s="68">
        <v>7.7224979813897993E-3</v>
      </c>
      <c r="AQ248" s="68">
        <v>0</v>
      </c>
      <c r="AR248" s="68">
        <v>0</v>
      </c>
      <c r="AS248" s="68">
        <v>50.28576818738054</v>
      </c>
      <c r="AT248" s="68">
        <v>0.10046898149501197</v>
      </c>
      <c r="AU248" s="68">
        <v>3.3412970822474533</v>
      </c>
      <c r="AV248" s="68">
        <v>0</v>
      </c>
      <c r="AW248" s="68">
        <v>0.13066003832234083</v>
      </c>
      <c r="AX248" s="68">
        <v>5.4711721025073865E-4</v>
      </c>
      <c r="AY248" s="68">
        <v>0.42030631623409237</v>
      </c>
      <c r="AZ248" s="68">
        <v>0</v>
      </c>
      <c r="BA248" s="68">
        <v>1.1645527363362878</v>
      </c>
      <c r="BB248" s="68">
        <v>40.012919357269276</v>
      </c>
      <c r="BC248" s="68">
        <v>176.73798556195837</v>
      </c>
      <c r="BD248" s="68">
        <v>2.8249233501529627</v>
      </c>
      <c r="BE248" s="68">
        <v>90.465849165650283</v>
      </c>
      <c r="BF248" s="68">
        <v>5.6995968025718309</v>
      </c>
      <c r="BG248" s="68">
        <v>0</v>
      </c>
      <c r="BH248" s="68">
        <v>5.9530251850957745E-3</v>
      </c>
      <c r="BI248" s="68">
        <v>67328.768167733622</v>
      </c>
      <c r="BJ248" s="68">
        <v>0</v>
      </c>
      <c r="BK248" s="68">
        <v>0</v>
      </c>
      <c r="BL248" s="68">
        <v>0</v>
      </c>
      <c r="BM248" s="68">
        <v>1983.1917827855475</v>
      </c>
      <c r="BN248" s="68">
        <v>3717.6801756720711</v>
      </c>
      <c r="BO248" s="68">
        <v>90179.02430123958</v>
      </c>
    </row>
    <row r="249" spans="1:67">
      <c r="A249">
        <v>2002</v>
      </c>
      <c r="B249" s="62" t="s">
        <v>602</v>
      </c>
      <c r="C249" s="67" t="s">
        <v>668</v>
      </c>
      <c r="D249" s="62" t="s">
        <v>725</v>
      </c>
      <c r="E249" s="68">
        <v>33.336138199934965</v>
      </c>
      <c r="F249" s="68">
        <v>7.8577589813102424</v>
      </c>
      <c r="G249" s="68">
        <v>3.330209722899783E-2</v>
      </c>
      <c r="H249" s="68">
        <v>3.3245564413023696</v>
      </c>
      <c r="I249" s="68">
        <v>58.048136521593449</v>
      </c>
      <c r="J249" s="68">
        <v>4029.0784023052793</v>
      </c>
      <c r="K249" s="68">
        <v>14.735946568738118</v>
      </c>
      <c r="L249" s="68">
        <v>192.41802149642805</v>
      </c>
      <c r="M249" s="68">
        <v>20.888789549989543</v>
      </c>
      <c r="N249" s="68">
        <v>11.847696789280203</v>
      </c>
      <c r="O249" s="68">
        <v>22.848767566002273</v>
      </c>
      <c r="P249" s="68">
        <v>0.90228123420868944</v>
      </c>
      <c r="Q249" s="68">
        <v>152.63900545237024</v>
      </c>
      <c r="R249" s="68">
        <v>11.625331244970306</v>
      </c>
      <c r="S249" s="68">
        <v>16.5566723353562</v>
      </c>
      <c r="T249" s="68">
        <v>22.717261132907812</v>
      </c>
      <c r="U249" s="68">
        <v>106.68603426050515</v>
      </c>
      <c r="V249" s="68">
        <v>40.151774304645095</v>
      </c>
      <c r="W249" s="68">
        <v>30.375925537154469</v>
      </c>
      <c r="X249" s="68">
        <v>948.20908158137388</v>
      </c>
      <c r="Y249" s="68">
        <v>7.4422724950466828</v>
      </c>
      <c r="Z249" s="68">
        <v>327.83028633629812</v>
      </c>
      <c r="AA249" s="68">
        <v>5.7707923421174293E-3</v>
      </c>
      <c r="AB249" s="68">
        <v>25.820533085048432</v>
      </c>
      <c r="AC249" s="68">
        <v>0</v>
      </c>
      <c r="AD249" s="68">
        <v>1.8354649529298126</v>
      </c>
      <c r="AE249" s="68">
        <v>52.803580659846446</v>
      </c>
      <c r="AF249" s="68">
        <v>23.692600358840661</v>
      </c>
      <c r="AG249" s="68">
        <v>114.45822110691668</v>
      </c>
      <c r="AH249" s="68">
        <v>94.33096119169484</v>
      </c>
      <c r="AI249" s="68">
        <v>55.770872412620236</v>
      </c>
      <c r="AJ249" s="68">
        <v>0</v>
      </c>
      <c r="AK249" s="68">
        <v>4.7141701814480241E-2</v>
      </c>
      <c r="AL249" s="68">
        <v>3.5719336445740737</v>
      </c>
      <c r="AM249" s="68">
        <v>2.5734498494594482</v>
      </c>
      <c r="AN249" s="68">
        <v>153.20317736057723</v>
      </c>
      <c r="AO249" s="68">
        <v>2.7852578770392118E-2</v>
      </c>
      <c r="AP249" s="68">
        <v>0.11034320674026588</v>
      </c>
      <c r="AQ249" s="68">
        <v>0</v>
      </c>
      <c r="AR249" s="68">
        <v>0</v>
      </c>
      <c r="AS249" s="68">
        <v>0</v>
      </c>
      <c r="AT249" s="68">
        <v>0</v>
      </c>
      <c r="AU249" s="68">
        <v>0</v>
      </c>
      <c r="AV249" s="68">
        <v>0</v>
      </c>
      <c r="AW249" s="68">
        <v>1.2827944920796728</v>
      </c>
      <c r="AX249" s="68">
        <v>4.5279130223318518</v>
      </c>
      <c r="AY249" s="68">
        <v>10.248628966527741</v>
      </c>
      <c r="AZ249" s="68">
        <v>0</v>
      </c>
      <c r="BA249" s="68">
        <v>0.13518573177387214</v>
      </c>
      <c r="BB249" s="68">
        <v>40.144334819842832</v>
      </c>
      <c r="BC249" s="68">
        <v>62.557206021103454</v>
      </c>
      <c r="BD249" s="68">
        <v>22.187950959143738</v>
      </c>
      <c r="BE249" s="68">
        <v>159.09989670543871</v>
      </c>
      <c r="BF249" s="68">
        <v>44.112861025576926</v>
      </c>
      <c r="BG249" s="68">
        <v>0</v>
      </c>
      <c r="BH249" s="68">
        <v>0.27600172800093437</v>
      </c>
      <c r="BI249" s="68">
        <v>6758.8460639767145</v>
      </c>
      <c r="BJ249" s="68">
        <v>0</v>
      </c>
      <c r="BK249" s="68">
        <v>0</v>
      </c>
      <c r="BL249" s="68">
        <v>25.960933339441965</v>
      </c>
      <c r="BM249" s="68">
        <v>360.12167139252665</v>
      </c>
      <c r="BN249" s="68">
        <v>11004.90483446022</v>
      </c>
      <c r="BO249" s="68">
        <v>25082.211621974839</v>
      </c>
    </row>
    <row r="250" spans="1:67">
      <c r="A250">
        <v>2002</v>
      </c>
      <c r="B250" s="62" t="s">
        <v>603</v>
      </c>
      <c r="C250" s="67" t="s">
        <v>669</v>
      </c>
      <c r="D250" s="62" t="s">
        <v>725</v>
      </c>
      <c r="E250" s="68">
        <v>24.232109462305232</v>
      </c>
      <c r="F250" s="68">
        <v>2.0925522722709442E-3</v>
      </c>
      <c r="G250" s="68">
        <v>0.10447882746807027</v>
      </c>
      <c r="H250" s="68">
        <v>92.319404075430953</v>
      </c>
      <c r="I250" s="68">
        <v>118.36150933059909</v>
      </c>
      <c r="J250" s="68">
        <v>18.135678101442494</v>
      </c>
      <c r="K250" s="68">
        <v>414.51752046825862</v>
      </c>
      <c r="L250" s="68">
        <v>39.926743249499239</v>
      </c>
      <c r="M250" s="68">
        <v>1.951098588273225</v>
      </c>
      <c r="N250" s="68">
        <v>8.4429386831791113</v>
      </c>
      <c r="O250" s="68">
        <v>17.568982167493346</v>
      </c>
      <c r="P250" s="68">
        <v>5.8547819198145632</v>
      </c>
      <c r="Q250" s="68">
        <v>23.082873888408628</v>
      </c>
      <c r="R250" s="68">
        <v>48.499293611097727</v>
      </c>
      <c r="S250" s="68">
        <v>9.3582444357502403</v>
      </c>
      <c r="T250" s="68">
        <v>47.526273493141247</v>
      </c>
      <c r="U250" s="68">
        <v>120.41961134995253</v>
      </c>
      <c r="V250" s="68">
        <v>31.685279799763496</v>
      </c>
      <c r="W250" s="68">
        <v>18.87838296854774</v>
      </c>
      <c r="X250" s="68">
        <v>57.880136740412823</v>
      </c>
      <c r="Y250" s="68">
        <v>14.400548963904635</v>
      </c>
      <c r="Z250" s="68">
        <v>831.43794961216918</v>
      </c>
      <c r="AA250" s="68">
        <v>0.14564608279634686</v>
      </c>
      <c r="AB250" s="68">
        <v>0.10686412347778802</v>
      </c>
      <c r="AC250" s="68">
        <v>0</v>
      </c>
      <c r="AD250" s="68">
        <v>0</v>
      </c>
      <c r="AE250" s="68">
        <v>963.80012384444728</v>
      </c>
      <c r="AF250" s="68">
        <v>45.57956127392972</v>
      </c>
      <c r="AG250" s="68">
        <v>220.19345378866566</v>
      </c>
      <c r="AH250" s="68">
        <v>181.47285483846019</v>
      </c>
      <c r="AI250" s="68">
        <v>2.1856390009705223E-2</v>
      </c>
      <c r="AJ250" s="68">
        <v>0</v>
      </c>
      <c r="AK250" s="68">
        <v>0</v>
      </c>
      <c r="AL250" s="68">
        <v>9.906531981047477E-2</v>
      </c>
      <c r="AM250" s="68">
        <v>0</v>
      </c>
      <c r="AN250" s="68">
        <v>0</v>
      </c>
      <c r="AO250" s="68">
        <v>0</v>
      </c>
      <c r="AP250" s="68">
        <v>0.23472022958364611</v>
      </c>
      <c r="AQ250" s="68">
        <v>33.433319827855044</v>
      </c>
      <c r="AR250" s="68">
        <v>0</v>
      </c>
      <c r="AS250" s="68">
        <v>0</v>
      </c>
      <c r="AT250" s="68">
        <v>0</v>
      </c>
      <c r="AU250" s="68">
        <v>0</v>
      </c>
      <c r="AV250" s="68">
        <v>0</v>
      </c>
      <c r="AW250" s="68">
        <v>6.4060515593396261E-2</v>
      </c>
      <c r="AX250" s="68">
        <v>2.409127803969075E-4</v>
      </c>
      <c r="AY250" s="68">
        <v>0</v>
      </c>
      <c r="AZ250" s="68">
        <v>0</v>
      </c>
      <c r="BA250" s="68">
        <v>0.64606807967603441</v>
      </c>
      <c r="BB250" s="68">
        <v>2.8300209923748993</v>
      </c>
      <c r="BC250" s="68">
        <v>1.112971639895779E-2</v>
      </c>
      <c r="BD250" s="68">
        <v>1.8363916034335071E-3</v>
      </c>
      <c r="BE250" s="68">
        <v>7.1173404646824201E-2</v>
      </c>
      <c r="BF250" s="68">
        <v>7.6189316367255016</v>
      </c>
      <c r="BG250" s="68">
        <v>0</v>
      </c>
      <c r="BH250" s="68">
        <v>0</v>
      </c>
      <c r="BI250" s="68">
        <v>309.74378948287983</v>
      </c>
      <c r="BJ250" s="68">
        <v>0</v>
      </c>
      <c r="BK250" s="68">
        <v>0</v>
      </c>
      <c r="BL250" s="68">
        <v>4.8781850789486549</v>
      </c>
      <c r="BM250" s="68">
        <v>66.512047943616224</v>
      </c>
      <c r="BN250" s="68">
        <v>244.59482403099622</v>
      </c>
      <c r="BO250" s="68">
        <v>4026.6457061944634</v>
      </c>
    </row>
    <row r="251" spans="1:67">
      <c r="A251">
        <v>2002</v>
      </c>
      <c r="B251" s="62" t="s">
        <v>604</v>
      </c>
      <c r="C251" s="67" t="s">
        <v>670</v>
      </c>
      <c r="D251" s="62" t="s">
        <v>725</v>
      </c>
      <c r="E251" s="68">
        <v>59.251699218793</v>
      </c>
      <c r="F251" s="68">
        <v>2.3266008825172078</v>
      </c>
      <c r="G251" s="68">
        <v>0.50064973801650958</v>
      </c>
      <c r="H251" s="68">
        <v>2.9910832238652452</v>
      </c>
      <c r="I251" s="68">
        <v>458.92963967038719</v>
      </c>
      <c r="J251" s="68">
        <v>150.96650445870489</v>
      </c>
      <c r="K251" s="68">
        <v>4.4273504695530681</v>
      </c>
      <c r="L251" s="68">
        <v>2012.6003805899782</v>
      </c>
      <c r="M251" s="68">
        <v>429.99350553319607</v>
      </c>
      <c r="N251" s="68">
        <v>5.7370539069855075</v>
      </c>
      <c r="O251" s="68">
        <v>211.78114683510088</v>
      </c>
      <c r="P251" s="68">
        <v>55.109817641085279</v>
      </c>
      <c r="Q251" s="68">
        <v>118.0555752947477</v>
      </c>
      <c r="R251" s="68">
        <v>197.34211726094625</v>
      </c>
      <c r="S251" s="68">
        <v>5.0107724199587844</v>
      </c>
      <c r="T251" s="68">
        <v>63.036694727837222</v>
      </c>
      <c r="U251" s="68">
        <v>405.00367103577406</v>
      </c>
      <c r="V251" s="68">
        <v>88.691543797747045</v>
      </c>
      <c r="W251" s="68">
        <v>41.818861723955486</v>
      </c>
      <c r="X251" s="68">
        <v>180.29919471403946</v>
      </c>
      <c r="Y251" s="68">
        <v>4.5519612123113182</v>
      </c>
      <c r="Z251" s="68">
        <v>172.2408147334167</v>
      </c>
      <c r="AA251" s="68">
        <v>2.750622123329785</v>
      </c>
      <c r="AB251" s="68">
        <v>8.7223768935947312</v>
      </c>
      <c r="AC251" s="68">
        <v>4.7691125366953466</v>
      </c>
      <c r="AD251" s="68">
        <v>0.33417299839201781</v>
      </c>
      <c r="AE251" s="68">
        <v>57.122893445268332</v>
      </c>
      <c r="AF251" s="68">
        <v>82.983487038836628</v>
      </c>
      <c r="AG251" s="68">
        <v>400.89066475854264</v>
      </c>
      <c r="AH251" s="68">
        <v>330.39480584034345</v>
      </c>
      <c r="AI251" s="68">
        <v>26.451155481332062</v>
      </c>
      <c r="AJ251" s="68">
        <v>0</v>
      </c>
      <c r="AK251" s="68">
        <v>0.70465123537272645</v>
      </c>
      <c r="AL251" s="68">
        <v>11.836415689739848</v>
      </c>
      <c r="AM251" s="68">
        <v>1.469231898653623</v>
      </c>
      <c r="AN251" s="68">
        <v>96.513446729927935</v>
      </c>
      <c r="AO251" s="68">
        <v>18.878885754241679</v>
      </c>
      <c r="AP251" s="68">
        <v>0.95473462031870149</v>
      </c>
      <c r="AQ251" s="68">
        <v>1.3268071074790284</v>
      </c>
      <c r="AR251" s="68">
        <v>5.7579048334886973E-2</v>
      </c>
      <c r="AS251" s="68">
        <v>126.60378282614573</v>
      </c>
      <c r="AT251" s="68">
        <v>0.29471465691424464</v>
      </c>
      <c r="AU251" s="68">
        <v>10.131115368187446</v>
      </c>
      <c r="AV251" s="68">
        <v>0</v>
      </c>
      <c r="AW251" s="68">
        <v>57.009106564117715</v>
      </c>
      <c r="AX251" s="68">
        <v>2.1263970410043296</v>
      </c>
      <c r="AY251" s="68">
        <v>33.48108835264695</v>
      </c>
      <c r="AZ251" s="68">
        <v>0</v>
      </c>
      <c r="BA251" s="68">
        <v>1.7195142773523906</v>
      </c>
      <c r="BB251" s="68">
        <v>79.927543916476637</v>
      </c>
      <c r="BC251" s="68">
        <v>249.98548385685353</v>
      </c>
      <c r="BD251" s="68">
        <v>49.109634492221815</v>
      </c>
      <c r="BE251" s="68">
        <v>64.172342486792658</v>
      </c>
      <c r="BF251" s="68">
        <v>40.874025816585601</v>
      </c>
      <c r="BG251" s="68">
        <v>0</v>
      </c>
      <c r="BH251" s="68">
        <v>1.7062438606604444</v>
      </c>
      <c r="BI251" s="68">
        <v>1506.2438709744968</v>
      </c>
      <c r="BJ251" s="68">
        <v>0</v>
      </c>
      <c r="BK251" s="68">
        <v>0</v>
      </c>
      <c r="BL251" s="68">
        <v>0</v>
      </c>
      <c r="BM251" s="68">
        <v>220.9100694958419</v>
      </c>
      <c r="BN251" s="68">
        <v>881.88468258249929</v>
      </c>
      <c r="BO251" s="68">
        <v>9043.0072988581032</v>
      </c>
    </row>
    <row r="252" spans="1:67">
      <c r="A252">
        <v>2002</v>
      </c>
      <c r="B252" s="62" t="s">
        <v>605</v>
      </c>
      <c r="C252" s="67" t="s">
        <v>671</v>
      </c>
      <c r="D252" s="62" t="s">
        <v>725</v>
      </c>
      <c r="E252" s="68">
        <v>0.23067838811324387</v>
      </c>
      <c r="F252" s="68">
        <v>2.5153702877867397E-4</v>
      </c>
      <c r="G252" s="68">
        <v>2.9751016758155276E-3</v>
      </c>
      <c r="H252" s="68">
        <v>1.8038740450616384</v>
      </c>
      <c r="I252" s="68">
        <v>24.599818931418397</v>
      </c>
      <c r="J252" s="68">
        <v>37.316766437430594</v>
      </c>
      <c r="K252" s="68">
        <v>1.7525753530005139</v>
      </c>
      <c r="L252" s="68">
        <v>8.4014596625016829</v>
      </c>
      <c r="M252" s="68">
        <v>71.994714553090702</v>
      </c>
      <c r="N252" s="68">
        <v>0.27686872376907784</v>
      </c>
      <c r="O252" s="68">
        <v>16.909882892167783</v>
      </c>
      <c r="P252" s="68">
        <v>10.281167688002226</v>
      </c>
      <c r="Q252" s="68">
        <v>12.9648062085374</v>
      </c>
      <c r="R252" s="68">
        <v>5.3443397644402584</v>
      </c>
      <c r="S252" s="68">
        <v>1.3619572700059583</v>
      </c>
      <c r="T252" s="68">
        <v>11.274810372740193</v>
      </c>
      <c r="U252" s="68">
        <v>79.891015448137836</v>
      </c>
      <c r="V252" s="68">
        <v>25.896010679388532</v>
      </c>
      <c r="W252" s="68">
        <v>7.9210816593643099</v>
      </c>
      <c r="X252" s="68">
        <v>17.014341774378966</v>
      </c>
      <c r="Y252" s="68">
        <v>1.7737719428537995</v>
      </c>
      <c r="Z252" s="68">
        <v>28.927369423841899</v>
      </c>
      <c r="AA252" s="68">
        <v>3.0187404472775401</v>
      </c>
      <c r="AB252" s="68">
        <v>1.4571140158218223</v>
      </c>
      <c r="AC252" s="68">
        <v>0</v>
      </c>
      <c r="AD252" s="68">
        <v>0.26376445526576048</v>
      </c>
      <c r="AE252" s="68">
        <v>41.309712025413511</v>
      </c>
      <c r="AF252" s="68">
        <v>8.8108060592020276</v>
      </c>
      <c r="AG252" s="68">
        <v>42.564732143384461</v>
      </c>
      <c r="AH252" s="68">
        <v>35.079805164907022</v>
      </c>
      <c r="AI252" s="68">
        <v>24.613842751705985</v>
      </c>
      <c r="AJ252" s="68">
        <v>0</v>
      </c>
      <c r="AK252" s="68">
        <v>1.3137997838871964</v>
      </c>
      <c r="AL252" s="68">
        <v>15.991931762682032</v>
      </c>
      <c r="AM252" s="68">
        <v>2.6918014304336721</v>
      </c>
      <c r="AN252" s="68">
        <v>10.481156776669073</v>
      </c>
      <c r="AO252" s="68">
        <v>13.012839830790481</v>
      </c>
      <c r="AP252" s="68">
        <v>1.2290320608952943</v>
      </c>
      <c r="AQ252" s="68">
        <v>2.0253824748182456</v>
      </c>
      <c r="AR252" s="68">
        <v>1.505258321297579</v>
      </c>
      <c r="AS252" s="68">
        <v>215.70424124919299</v>
      </c>
      <c r="AT252" s="68">
        <v>0.31726438359693415</v>
      </c>
      <c r="AU252" s="68">
        <v>10.553697756173863</v>
      </c>
      <c r="AV252" s="68">
        <v>0</v>
      </c>
      <c r="AW252" s="68">
        <v>34.329560088176663</v>
      </c>
      <c r="AX252" s="68">
        <v>17.86991215182903</v>
      </c>
      <c r="AY252" s="68">
        <v>32.39479230536503</v>
      </c>
      <c r="AZ252" s="68">
        <v>0</v>
      </c>
      <c r="BA252" s="68">
        <v>2.7635424573845775</v>
      </c>
      <c r="BB252" s="68">
        <v>561.37752797619635</v>
      </c>
      <c r="BC252" s="68">
        <v>59.929656697207541</v>
      </c>
      <c r="BD252" s="68">
        <v>77.203583105240838</v>
      </c>
      <c r="BE252" s="68">
        <v>53.151777527659867</v>
      </c>
      <c r="BF252" s="68">
        <v>94.635396063308505</v>
      </c>
      <c r="BG252" s="68">
        <v>0</v>
      </c>
      <c r="BH252" s="68">
        <v>0.15016927802781477</v>
      </c>
      <c r="BI252" s="68">
        <v>613.60699064804282</v>
      </c>
      <c r="BJ252" s="68">
        <v>0</v>
      </c>
      <c r="BK252" s="68">
        <v>99.389893885594915</v>
      </c>
      <c r="BL252" s="68">
        <v>6.6008579320221495E-3</v>
      </c>
      <c r="BM252" s="68">
        <v>44.603441131419743</v>
      </c>
      <c r="BN252" s="68">
        <v>683.16356421710987</v>
      </c>
      <c r="BO252" s="68">
        <v>3172.4618691408637</v>
      </c>
    </row>
    <row r="253" spans="1:67">
      <c r="A253">
        <v>2002</v>
      </c>
      <c r="B253" s="62" t="s">
        <v>606</v>
      </c>
      <c r="C253" s="67" t="s">
        <v>672</v>
      </c>
      <c r="D253" s="62" t="s">
        <v>725</v>
      </c>
      <c r="E253" s="68">
        <v>173.09504707858326</v>
      </c>
      <c r="F253" s="68">
        <v>3.6169307155005832</v>
      </c>
      <c r="G253" s="68">
        <v>78.62131632653545</v>
      </c>
      <c r="H253" s="68">
        <v>284.80053604292516</v>
      </c>
      <c r="I253" s="68">
        <v>353.46797855069809</v>
      </c>
      <c r="J253" s="68">
        <v>59.021004773480485</v>
      </c>
      <c r="K253" s="68">
        <v>34.227230381958179</v>
      </c>
      <c r="L253" s="68">
        <v>69.257820317735138</v>
      </c>
      <c r="M253" s="68">
        <v>11.48726030483842</v>
      </c>
      <c r="N253" s="68">
        <v>2664.2545018955293</v>
      </c>
      <c r="O253" s="68">
        <v>208.23650939823324</v>
      </c>
      <c r="P253" s="68">
        <v>13.507362047434192</v>
      </c>
      <c r="Q253" s="68">
        <v>35.854343606590852</v>
      </c>
      <c r="R253" s="68">
        <v>298.00119460871736</v>
      </c>
      <c r="S253" s="68">
        <v>106.64356203490568</v>
      </c>
      <c r="T253" s="68">
        <v>47.512334571543612</v>
      </c>
      <c r="U253" s="68">
        <v>33.53467297628292</v>
      </c>
      <c r="V253" s="68">
        <v>20.630813951912163</v>
      </c>
      <c r="W253" s="68">
        <v>15.07340935785092</v>
      </c>
      <c r="X253" s="68">
        <v>29.478802805410805</v>
      </c>
      <c r="Y253" s="68">
        <v>2.5882150586636112</v>
      </c>
      <c r="Z253" s="68">
        <v>47.410917020806608</v>
      </c>
      <c r="AA253" s="68">
        <v>16.169600330109827</v>
      </c>
      <c r="AB253" s="68">
        <v>803.52582097858578</v>
      </c>
      <c r="AC253" s="68">
        <v>24.967580785137528</v>
      </c>
      <c r="AD253" s="68">
        <v>5.0532582918614652</v>
      </c>
      <c r="AE253" s="68">
        <v>643.48564755445034</v>
      </c>
      <c r="AF253" s="68">
        <v>27.58690042212265</v>
      </c>
      <c r="AG253" s="68">
        <v>133.2714645225339</v>
      </c>
      <c r="AH253" s="68">
        <v>109.83593162864366</v>
      </c>
      <c r="AI253" s="68">
        <v>5474.8947902016444</v>
      </c>
      <c r="AJ253" s="68">
        <v>20.196208439838543</v>
      </c>
      <c r="AK253" s="68">
        <v>669.48153179522581</v>
      </c>
      <c r="AL253" s="68">
        <v>25.952389316624089</v>
      </c>
      <c r="AM253" s="68">
        <v>42.524867706970326</v>
      </c>
      <c r="AN253" s="68">
        <v>139.0550960283783</v>
      </c>
      <c r="AO253" s="68">
        <v>7.3730895795310527</v>
      </c>
      <c r="AP253" s="68">
        <v>3.0801108344748251</v>
      </c>
      <c r="AQ253" s="68">
        <v>65.025093687459346</v>
      </c>
      <c r="AR253" s="68">
        <v>0.30131507085704207</v>
      </c>
      <c r="AS253" s="68">
        <v>3.8785908498779995</v>
      </c>
      <c r="AT253" s="68">
        <v>0</v>
      </c>
      <c r="AU253" s="68">
        <v>1.8562989219686632</v>
      </c>
      <c r="AV253" s="68">
        <v>0</v>
      </c>
      <c r="AW253" s="68">
        <v>52.863313381821719</v>
      </c>
      <c r="AX253" s="68">
        <v>4.1099502691780669</v>
      </c>
      <c r="AY253" s="68">
        <v>10.73413180510166</v>
      </c>
      <c r="AZ253" s="68">
        <v>0</v>
      </c>
      <c r="BA253" s="68">
        <v>3.6289245358142321</v>
      </c>
      <c r="BB253" s="68">
        <v>440.70483648189276</v>
      </c>
      <c r="BC253" s="68">
        <v>354.8097968589941</v>
      </c>
      <c r="BD253" s="68">
        <v>24.401445086283669</v>
      </c>
      <c r="BE253" s="68">
        <v>75.266253511838485</v>
      </c>
      <c r="BF253" s="68">
        <v>104.70091658177172</v>
      </c>
      <c r="BG253" s="68">
        <v>0</v>
      </c>
      <c r="BH253" s="68">
        <v>1.5317102112992325</v>
      </c>
      <c r="BI253" s="68">
        <v>5694.6734344580573</v>
      </c>
      <c r="BJ253" s="68">
        <v>0</v>
      </c>
      <c r="BK253" s="68">
        <v>0</v>
      </c>
      <c r="BL253" s="68">
        <v>0</v>
      </c>
      <c r="BM253" s="68">
        <v>716.94581385598167</v>
      </c>
      <c r="BN253" s="68">
        <v>1056.5720322566499</v>
      </c>
      <c r="BO253" s="68">
        <v>21348.779910067115</v>
      </c>
    </row>
    <row r="254" spans="1:67">
      <c r="A254">
        <v>2002</v>
      </c>
      <c r="B254" s="62" t="s">
        <v>607</v>
      </c>
      <c r="C254" s="67" t="s">
        <v>673</v>
      </c>
      <c r="D254" s="62" t="s">
        <v>725</v>
      </c>
      <c r="E254" s="68">
        <v>1129.7396529166763</v>
      </c>
      <c r="F254" s="68">
        <v>13.047172593434807</v>
      </c>
      <c r="G254" s="68">
        <v>8.6289855010936503</v>
      </c>
      <c r="H254" s="68">
        <v>1178.5716076701012</v>
      </c>
      <c r="I254" s="68">
        <v>823.86016078062016</v>
      </c>
      <c r="J254" s="68">
        <v>770.07835658809324</v>
      </c>
      <c r="K254" s="68">
        <v>65.006476416174976</v>
      </c>
      <c r="L254" s="68">
        <v>280.52723089759354</v>
      </c>
      <c r="M254" s="68">
        <v>108.89116370343646</v>
      </c>
      <c r="N254" s="68">
        <v>161.96645509490941</v>
      </c>
      <c r="O254" s="68">
        <v>7515.6536026909744</v>
      </c>
      <c r="P254" s="68">
        <v>759.96115104031151</v>
      </c>
      <c r="Q254" s="68">
        <v>2923.3227470535435</v>
      </c>
      <c r="R254" s="68">
        <v>466.31310567876017</v>
      </c>
      <c r="S254" s="68">
        <v>304.98016002257367</v>
      </c>
      <c r="T254" s="68">
        <v>175.27242624231212</v>
      </c>
      <c r="U254" s="68">
        <v>391.96163026273354</v>
      </c>
      <c r="V254" s="68">
        <v>189.66634403599508</v>
      </c>
      <c r="W254" s="68">
        <v>92.294779168499687</v>
      </c>
      <c r="X254" s="68">
        <v>513.36308014574468</v>
      </c>
      <c r="Y254" s="68">
        <v>12.07937196075963</v>
      </c>
      <c r="Z254" s="68">
        <v>427.29233322797757</v>
      </c>
      <c r="AA254" s="68">
        <v>9.4009736302996334</v>
      </c>
      <c r="AB254" s="68">
        <v>1646.4774990099374</v>
      </c>
      <c r="AC254" s="68">
        <v>209.76980002591492</v>
      </c>
      <c r="AD254" s="68">
        <v>3.5354478150879691</v>
      </c>
      <c r="AE254" s="68">
        <v>883.007804759686</v>
      </c>
      <c r="AF254" s="68">
        <v>37.274557653476677</v>
      </c>
      <c r="AG254" s="68">
        <v>180.07223761625599</v>
      </c>
      <c r="AH254" s="68">
        <v>148.40687802070178</v>
      </c>
      <c r="AI254" s="68">
        <v>163.93390014376527</v>
      </c>
      <c r="AJ254" s="68">
        <v>0</v>
      </c>
      <c r="AK254" s="68">
        <v>0.11908090840104758</v>
      </c>
      <c r="AL254" s="68">
        <v>31.654582486525033</v>
      </c>
      <c r="AM254" s="68">
        <v>0.59152529289702971</v>
      </c>
      <c r="AN254" s="68">
        <v>273.4547342356874</v>
      </c>
      <c r="AO254" s="68">
        <v>17.787798300964116</v>
      </c>
      <c r="AP254" s="68">
        <v>38.138474828778321</v>
      </c>
      <c r="AQ254" s="68">
        <v>26.869886838925844</v>
      </c>
      <c r="AR254" s="68">
        <v>9.9696166227405653E-2</v>
      </c>
      <c r="AS254" s="68">
        <v>43.362741104224398</v>
      </c>
      <c r="AT254" s="68">
        <v>8.4964805550070202E-2</v>
      </c>
      <c r="AU254" s="68">
        <v>2.8263984975214402</v>
      </c>
      <c r="AV254" s="68">
        <v>0</v>
      </c>
      <c r="AW254" s="68">
        <v>3.5429124959022138</v>
      </c>
      <c r="AX254" s="68">
        <v>15.489047481371447</v>
      </c>
      <c r="AY254" s="68">
        <v>12.883521000854294</v>
      </c>
      <c r="AZ254" s="68">
        <v>0</v>
      </c>
      <c r="BA254" s="68">
        <v>19.286229366925877</v>
      </c>
      <c r="BB254" s="68">
        <v>245.61805215314243</v>
      </c>
      <c r="BC254" s="68">
        <v>83.89354113157313</v>
      </c>
      <c r="BD254" s="68">
        <v>43.175727187215088</v>
      </c>
      <c r="BE254" s="68">
        <v>123.12102288892274</v>
      </c>
      <c r="BF254" s="68">
        <v>262.82424624251462</v>
      </c>
      <c r="BG254" s="68">
        <v>0</v>
      </c>
      <c r="BH254" s="68">
        <v>9.1123157711938532E-2</v>
      </c>
      <c r="BI254" s="68">
        <v>8011.2250662752149</v>
      </c>
      <c r="BJ254" s="68">
        <v>0</v>
      </c>
      <c r="BK254" s="68">
        <v>0</v>
      </c>
      <c r="BL254" s="68">
        <v>3.2173799388351583</v>
      </c>
      <c r="BM254" s="68">
        <v>1170.5320667616857</v>
      </c>
      <c r="BN254" s="68">
        <v>3467.6102637388835</v>
      </c>
      <c r="BO254" s="68">
        <v>35491.857175653888</v>
      </c>
    </row>
    <row r="255" spans="1:67">
      <c r="A255">
        <v>2002</v>
      </c>
      <c r="B255" s="62" t="s">
        <v>608</v>
      </c>
      <c r="C255" s="67" t="s">
        <v>674</v>
      </c>
      <c r="D255" s="62" t="s">
        <v>725</v>
      </c>
      <c r="E255" s="68">
        <v>85.896566815012619</v>
      </c>
      <c r="F255" s="68">
        <v>8.023893569389184</v>
      </c>
      <c r="G255" s="68">
        <v>4.0912535703861348</v>
      </c>
      <c r="H255" s="68">
        <v>0.10960021262514469</v>
      </c>
      <c r="I255" s="68">
        <v>112.63022189201371</v>
      </c>
      <c r="J255" s="68">
        <v>3.3946988736863672</v>
      </c>
      <c r="K255" s="68">
        <v>0.4764366616192281</v>
      </c>
      <c r="L255" s="68">
        <v>18.41507564090217</v>
      </c>
      <c r="M255" s="68">
        <v>3.9324591291875048</v>
      </c>
      <c r="N255" s="68">
        <v>0.52858949894332352</v>
      </c>
      <c r="O255" s="68">
        <v>17.444052053668237</v>
      </c>
      <c r="P255" s="68">
        <v>740.66943991836888</v>
      </c>
      <c r="Q255" s="68">
        <v>1.73673346880727</v>
      </c>
      <c r="R255" s="68">
        <v>0.91920504785280788</v>
      </c>
      <c r="S255" s="68">
        <v>0.51401506383145834</v>
      </c>
      <c r="T255" s="68">
        <v>0.49160118540351788</v>
      </c>
      <c r="U255" s="68">
        <v>325.62571261674844</v>
      </c>
      <c r="V255" s="68">
        <v>0.29119981222144981</v>
      </c>
      <c r="W255" s="68">
        <v>12.906822875277411</v>
      </c>
      <c r="X255" s="68">
        <v>4.7302324467151111</v>
      </c>
      <c r="Y255" s="68">
        <v>0.15259017798096691</v>
      </c>
      <c r="Z255" s="68">
        <v>13.525918229268507</v>
      </c>
      <c r="AA255" s="68">
        <v>0</v>
      </c>
      <c r="AB255" s="68">
        <v>3.2641151360991036E-2</v>
      </c>
      <c r="AC255" s="68">
        <v>0</v>
      </c>
      <c r="AD255" s="68">
        <v>0</v>
      </c>
      <c r="AE255" s="68">
        <v>0.16741314490977841</v>
      </c>
      <c r="AF255" s="68">
        <v>0.41293321834930719</v>
      </c>
      <c r="AG255" s="68">
        <v>1.9948676334541624</v>
      </c>
      <c r="AH255" s="68">
        <v>1.6440739642297408</v>
      </c>
      <c r="AI255" s="68">
        <v>0</v>
      </c>
      <c r="AJ255" s="68">
        <v>0</v>
      </c>
      <c r="AK255" s="68">
        <v>0</v>
      </c>
      <c r="AL255" s="68">
        <v>0</v>
      </c>
      <c r="AM255" s="68">
        <v>5.8557399022499618E-3</v>
      </c>
      <c r="AN255" s="68">
        <v>0.26125568047496561</v>
      </c>
      <c r="AO255" s="68">
        <v>0</v>
      </c>
      <c r="AP255" s="68">
        <v>0</v>
      </c>
      <c r="AQ255" s="68">
        <v>0</v>
      </c>
      <c r="AR255" s="68">
        <v>0</v>
      </c>
      <c r="AS255" s="68">
        <v>0</v>
      </c>
      <c r="AT255" s="68">
        <v>0</v>
      </c>
      <c r="AU255" s="68">
        <v>0</v>
      </c>
      <c r="AV255" s="68">
        <v>0</v>
      </c>
      <c r="AW255" s="68">
        <v>0.92474688767334023</v>
      </c>
      <c r="AX255" s="68">
        <v>1.6111971776184961E-3</v>
      </c>
      <c r="AY255" s="68">
        <v>0.45997943918558981</v>
      </c>
      <c r="AZ255" s="68">
        <v>0</v>
      </c>
      <c r="BA255" s="68">
        <v>6.6428676719381574</v>
      </c>
      <c r="BB255" s="68">
        <v>8.107538539850589</v>
      </c>
      <c r="BC255" s="68">
        <v>781.97791585652567</v>
      </c>
      <c r="BD255" s="68">
        <v>1.09255101787856</v>
      </c>
      <c r="BE255" s="68">
        <v>918.91870118188547</v>
      </c>
      <c r="BF255" s="68">
        <v>9.6621923848607878</v>
      </c>
      <c r="BG255" s="68">
        <v>0</v>
      </c>
      <c r="BH255" s="68">
        <v>1.6640536759132811</v>
      </c>
      <c r="BI255" s="68">
        <v>6647.9709139980077</v>
      </c>
      <c r="BJ255" s="68">
        <v>0</v>
      </c>
      <c r="BK255" s="68">
        <v>0</v>
      </c>
      <c r="BL255" s="68">
        <v>0</v>
      </c>
      <c r="BM255" s="68">
        <v>372.70882411331786</v>
      </c>
      <c r="BN255" s="68">
        <v>1007.5145548011666</v>
      </c>
      <c r="BO255" s="68">
        <v>11118.671810057971</v>
      </c>
    </row>
    <row r="256" spans="1:67">
      <c r="A256">
        <v>2002</v>
      </c>
      <c r="B256" s="62" t="s">
        <v>609</v>
      </c>
      <c r="C256" s="67" t="s">
        <v>675</v>
      </c>
      <c r="D256" s="62" t="s">
        <v>725</v>
      </c>
      <c r="E256" s="68">
        <v>78.866854975419258</v>
      </c>
      <c r="F256" s="68">
        <v>13.332009304719433</v>
      </c>
      <c r="G256" s="68">
        <v>1.2522776936644828</v>
      </c>
      <c r="H256" s="68">
        <v>12.062438273709164</v>
      </c>
      <c r="I256" s="68">
        <v>1013.9281131680463</v>
      </c>
      <c r="J256" s="68">
        <v>273.83951175754913</v>
      </c>
      <c r="K256" s="68">
        <v>31.535611914287497</v>
      </c>
      <c r="L256" s="68">
        <v>75.88656806497309</v>
      </c>
      <c r="M256" s="68">
        <v>58.527957799290533</v>
      </c>
      <c r="N256" s="68">
        <v>7.9432705429609491</v>
      </c>
      <c r="O256" s="68">
        <v>181.37792124540226</v>
      </c>
      <c r="P256" s="68">
        <v>35.793347642706095</v>
      </c>
      <c r="Q256" s="68">
        <v>354.77128268346513</v>
      </c>
      <c r="R256" s="68">
        <v>34.07934872869663</v>
      </c>
      <c r="S256" s="68">
        <v>15.072436750156518</v>
      </c>
      <c r="T256" s="68">
        <v>134.71651008133097</v>
      </c>
      <c r="U256" s="68">
        <v>812.69026100303961</v>
      </c>
      <c r="V256" s="68">
        <v>351.93303693652155</v>
      </c>
      <c r="W256" s="68">
        <v>149.8903998596133</v>
      </c>
      <c r="X256" s="68">
        <v>2438.5923020572541</v>
      </c>
      <c r="Y256" s="68">
        <v>28.081459115092134</v>
      </c>
      <c r="Z256" s="68">
        <v>458.78190969223812</v>
      </c>
      <c r="AA256" s="68">
        <v>0.94156264412635327</v>
      </c>
      <c r="AB256" s="68">
        <v>5.731135149316902</v>
      </c>
      <c r="AC256" s="68">
        <v>0</v>
      </c>
      <c r="AD256" s="68">
        <v>1.4986651299690363</v>
      </c>
      <c r="AE256" s="68">
        <v>913.5097212810233</v>
      </c>
      <c r="AF256" s="68">
        <v>101.35068466647355</v>
      </c>
      <c r="AG256" s="68">
        <v>489.62202962934941</v>
      </c>
      <c r="AH256" s="68">
        <v>403.52292940514684</v>
      </c>
      <c r="AI256" s="68">
        <v>242.04500370103756</v>
      </c>
      <c r="AJ256" s="68">
        <v>0</v>
      </c>
      <c r="AK256" s="68">
        <v>1.6162397191818133E-3</v>
      </c>
      <c r="AL256" s="68">
        <v>51.176859727798849</v>
      </c>
      <c r="AM256" s="68">
        <v>3.7266254501228065E-2</v>
      </c>
      <c r="AN256" s="68">
        <v>80.100144637710031</v>
      </c>
      <c r="AO256" s="68">
        <v>3.8871914165412441E-2</v>
      </c>
      <c r="AP256" s="68">
        <v>0.16941746340770125</v>
      </c>
      <c r="AQ256" s="68">
        <v>0</v>
      </c>
      <c r="AR256" s="68">
        <v>0</v>
      </c>
      <c r="AS256" s="68">
        <v>3.9895806727129082</v>
      </c>
      <c r="AT256" s="68">
        <v>0</v>
      </c>
      <c r="AU256" s="68">
        <v>0</v>
      </c>
      <c r="AV256" s="68">
        <v>0</v>
      </c>
      <c r="AW256" s="68">
        <v>0.14528817036956229</v>
      </c>
      <c r="AX256" s="68">
        <v>0.23251040751606411</v>
      </c>
      <c r="AY256" s="68">
        <v>0.23822109749254308</v>
      </c>
      <c r="AZ256" s="68">
        <v>0</v>
      </c>
      <c r="BA256" s="68">
        <v>1.0453394533098745</v>
      </c>
      <c r="BB256" s="68">
        <v>66.427625424099006</v>
      </c>
      <c r="BC256" s="68">
        <v>33.50699210736547</v>
      </c>
      <c r="BD256" s="68">
        <v>5.249551240522436</v>
      </c>
      <c r="BE256" s="68">
        <v>63.285402781180089</v>
      </c>
      <c r="BF256" s="68">
        <v>18.344350556773115</v>
      </c>
      <c r="BG256" s="68">
        <v>0</v>
      </c>
      <c r="BH256" s="68">
        <v>5.3596255513777592E-2</v>
      </c>
      <c r="BI256" s="68">
        <v>978.80923538099364</v>
      </c>
      <c r="BJ256" s="68">
        <v>0</v>
      </c>
      <c r="BK256" s="68">
        <v>0</v>
      </c>
      <c r="BL256" s="68">
        <v>0.28190796972663945</v>
      </c>
      <c r="BM256" s="68">
        <v>409.45579481611941</v>
      </c>
      <c r="BN256" s="68">
        <v>3324.3886316981966</v>
      </c>
      <c r="BO256" s="68">
        <v>13758.154765165753</v>
      </c>
    </row>
    <row r="257" spans="1:67">
      <c r="A257">
        <v>2002</v>
      </c>
      <c r="B257" s="62" t="s">
        <v>610</v>
      </c>
      <c r="C257" s="67" t="s">
        <v>676</v>
      </c>
      <c r="D257" s="62" t="s">
        <v>725</v>
      </c>
      <c r="E257" s="68">
        <v>0.40441356367958131</v>
      </c>
      <c r="F257" s="68">
        <v>3.8467187452174288E-3</v>
      </c>
      <c r="G257" s="68">
        <v>3.9218602690262316</v>
      </c>
      <c r="H257" s="68">
        <v>179.48409182279531</v>
      </c>
      <c r="I257" s="68">
        <v>861.67469526178456</v>
      </c>
      <c r="J257" s="68">
        <v>13.156503519238081</v>
      </c>
      <c r="K257" s="68">
        <v>14.573004638144541</v>
      </c>
      <c r="L257" s="68">
        <v>1.2246839042330311</v>
      </c>
      <c r="M257" s="68">
        <v>2.7855372042322109</v>
      </c>
      <c r="N257" s="68">
        <v>4.3055231285706004</v>
      </c>
      <c r="O257" s="68">
        <v>18.602438733070954</v>
      </c>
      <c r="P257" s="68">
        <v>25.56721865162568</v>
      </c>
      <c r="Q257" s="68">
        <v>30.163869824750087</v>
      </c>
      <c r="R257" s="68">
        <v>1104.6918340644436</v>
      </c>
      <c r="S257" s="68">
        <v>10.851774463425057</v>
      </c>
      <c r="T257" s="68">
        <v>109.89320001611148</v>
      </c>
      <c r="U257" s="68">
        <v>153.01436544676528</v>
      </c>
      <c r="V257" s="68">
        <v>148.59610462500646</v>
      </c>
      <c r="W257" s="68">
        <v>40.957213511181848</v>
      </c>
      <c r="X257" s="68">
        <v>348.62997987032941</v>
      </c>
      <c r="Y257" s="68">
        <v>8.6004887698830093</v>
      </c>
      <c r="Z257" s="68">
        <v>131.81939499043949</v>
      </c>
      <c r="AA257" s="68">
        <v>7.288485975772252</v>
      </c>
      <c r="AB257" s="68">
        <v>1.2154670918468387</v>
      </c>
      <c r="AC257" s="68">
        <v>0</v>
      </c>
      <c r="AD257" s="68">
        <v>0</v>
      </c>
      <c r="AE257" s="68">
        <v>6315.0341390456888</v>
      </c>
      <c r="AF257" s="68">
        <v>23.209357156817788</v>
      </c>
      <c r="AG257" s="68">
        <v>112.12368811231823</v>
      </c>
      <c r="AH257" s="68">
        <v>92.406951372352196</v>
      </c>
      <c r="AI257" s="68">
        <v>22.512729842934185</v>
      </c>
      <c r="AJ257" s="68">
        <v>0</v>
      </c>
      <c r="AK257" s="68">
        <v>0</v>
      </c>
      <c r="AL257" s="68">
        <v>6.1337728010252146</v>
      </c>
      <c r="AM257" s="68">
        <v>2.4983440138127269E-2</v>
      </c>
      <c r="AN257" s="68">
        <v>176.94613022926623</v>
      </c>
      <c r="AO257" s="68">
        <v>0</v>
      </c>
      <c r="AP257" s="68">
        <v>0</v>
      </c>
      <c r="AQ257" s="68">
        <v>0</v>
      </c>
      <c r="AR257" s="68">
        <v>0</v>
      </c>
      <c r="AS257" s="68">
        <v>0</v>
      </c>
      <c r="AT257" s="68">
        <v>0</v>
      </c>
      <c r="AU257" s="68">
        <v>0</v>
      </c>
      <c r="AV257" s="68">
        <v>0</v>
      </c>
      <c r="AW257" s="68">
        <v>2.6119067011633486</v>
      </c>
      <c r="AX257" s="68">
        <v>1.0169553455335156E-3</v>
      </c>
      <c r="AY257" s="68">
        <v>5.1626436755991146E-3</v>
      </c>
      <c r="AZ257" s="68">
        <v>0</v>
      </c>
      <c r="BA257" s="68">
        <v>0.25059400723773118</v>
      </c>
      <c r="BB257" s="68">
        <v>53.717213179745549</v>
      </c>
      <c r="BC257" s="68">
        <v>0</v>
      </c>
      <c r="BD257" s="68">
        <v>1.5691316352107861E-2</v>
      </c>
      <c r="BE257" s="68">
        <v>14.169253550072092</v>
      </c>
      <c r="BF257" s="68">
        <v>7.130404228977052</v>
      </c>
      <c r="BG257" s="68">
        <v>0</v>
      </c>
      <c r="BH257" s="68">
        <v>0</v>
      </c>
      <c r="BI257" s="68">
        <v>3110.0081580859915</v>
      </c>
      <c r="BJ257" s="68">
        <v>0</v>
      </c>
      <c r="BK257" s="68">
        <v>0</v>
      </c>
      <c r="BL257" s="68">
        <v>10.620486324472301</v>
      </c>
      <c r="BM257" s="68">
        <v>237.88560823321995</v>
      </c>
      <c r="BN257" s="68">
        <v>1818.3293444634469</v>
      </c>
      <c r="BO257" s="68">
        <v>15224.562587755328</v>
      </c>
    </row>
    <row r="258" spans="1:67">
      <c r="A258">
        <v>2002</v>
      </c>
      <c r="B258" s="62" t="s">
        <v>611</v>
      </c>
      <c r="C258" s="67" t="s">
        <v>677</v>
      </c>
      <c r="D258" s="62" t="s">
        <v>725</v>
      </c>
      <c r="E258" s="68">
        <v>40.279785305358921</v>
      </c>
      <c r="F258" s="68">
        <v>0.46806760459382329</v>
      </c>
      <c r="G258" s="68">
        <v>0.23445253876666963</v>
      </c>
      <c r="H258" s="68">
        <v>220.95722294188195</v>
      </c>
      <c r="I258" s="68">
        <v>4.9230726510225375</v>
      </c>
      <c r="J258" s="68">
        <v>27.013735761794244</v>
      </c>
      <c r="K258" s="68">
        <v>3.71695544027419</v>
      </c>
      <c r="L258" s="68">
        <v>12.145430776334621</v>
      </c>
      <c r="M258" s="68">
        <v>3.6070103150871358</v>
      </c>
      <c r="N258" s="68">
        <v>0.43774134034001677</v>
      </c>
      <c r="O258" s="68">
        <v>16.165344208244164</v>
      </c>
      <c r="P258" s="68">
        <v>0.67167624411453564</v>
      </c>
      <c r="Q258" s="68">
        <v>87.324812710996497</v>
      </c>
      <c r="R258" s="68">
        <v>70.586296771657274</v>
      </c>
      <c r="S258" s="68">
        <v>2061.3834285186631</v>
      </c>
      <c r="T258" s="68">
        <v>1592.8580278505474</v>
      </c>
      <c r="U258" s="68">
        <v>254.11242023947457</v>
      </c>
      <c r="V258" s="68">
        <v>1035.2015651369111</v>
      </c>
      <c r="W258" s="68">
        <v>638.18760789551948</v>
      </c>
      <c r="X258" s="68">
        <v>2402.2788370788689</v>
      </c>
      <c r="Y258" s="68">
        <v>158.76324828401056</v>
      </c>
      <c r="Z258" s="68">
        <v>447.25386885602973</v>
      </c>
      <c r="AA258" s="68">
        <v>66.032365276655611</v>
      </c>
      <c r="AB258" s="68">
        <v>3.1932510553740729</v>
      </c>
      <c r="AC258" s="68">
        <v>0</v>
      </c>
      <c r="AD258" s="68">
        <v>0</v>
      </c>
      <c r="AE258" s="68">
        <v>3032.5830552276188</v>
      </c>
      <c r="AF258" s="68">
        <v>4.8010087216656183</v>
      </c>
      <c r="AG258" s="68">
        <v>23.193524960445835</v>
      </c>
      <c r="AH258" s="68">
        <v>19.114987825109662</v>
      </c>
      <c r="AI258" s="68">
        <v>1.502368223522545E-2</v>
      </c>
      <c r="AJ258" s="68">
        <v>0</v>
      </c>
      <c r="AK258" s="68">
        <v>0</v>
      </c>
      <c r="AL258" s="68">
        <v>0.54589568722766901</v>
      </c>
      <c r="AM258" s="68">
        <v>0</v>
      </c>
      <c r="AN258" s="68">
        <v>0</v>
      </c>
      <c r="AO258" s="68">
        <v>2.9174205989578592</v>
      </c>
      <c r="AP258" s="68">
        <v>0</v>
      </c>
      <c r="AQ258" s="68">
        <v>0</v>
      </c>
      <c r="AR258" s="68">
        <v>0</v>
      </c>
      <c r="AS258" s="68">
        <v>0</v>
      </c>
      <c r="AT258" s="68">
        <v>0</v>
      </c>
      <c r="AU258" s="68">
        <v>0</v>
      </c>
      <c r="AV258" s="68">
        <v>0</v>
      </c>
      <c r="AW258" s="68">
        <v>6.725350637442476E-2</v>
      </c>
      <c r="AX258" s="68">
        <v>0</v>
      </c>
      <c r="AY258" s="68">
        <v>0.36808562320365534</v>
      </c>
      <c r="AZ258" s="68">
        <v>0</v>
      </c>
      <c r="BA258" s="68">
        <v>0.1478731942586673</v>
      </c>
      <c r="BB258" s="68">
        <v>7.5232464097346776</v>
      </c>
      <c r="BC258" s="68">
        <v>0</v>
      </c>
      <c r="BD258" s="68">
        <v>2.0320026422979122E-2</v>
      </c>
      <c r="BE258" s="68">
        <v>1.507004955925509</v>
      </c>
      <c r="BF258" s="68">
        <v>1.4084004940203663</v>
      </c>
      <c r="BG258" s="68">
        <v>0</v>
      </c>
      <c r="BH258" s="68">
        <v>0</v>
      </c>
      <c r="BI258" s="68">
        <v>38.515065801082862</v>
      </c>
      <c r="BJ258" s="68">
        <v>0</v>
      </c>
      <c r="BK258" s="68">
        <v>0</v>
      </c>
      <c r="BL258" s="68">
        <v>377.03157330230636</v>
      </c>
      <c r="BM258" s="68">
        <v>546.84433133535936</v>
      </c>
      <c r="BN258" s="68">
        <v>3022.828463655213</v>
      </c>
      <c r="BO258" s="68">
        <v>16227.228759809683</v>
      </c>
    </row>
    <row r="259" spans="1:67">
      <c r="A259">
        <v>2002</v>
      </c>
      <c r="B259" s="62" t="s">
        <v>612</v>
      </c>
      <c r="C259" s="67" t="s">
        <v>678</v>
      </c>
      <c r="D259" s="62" t="s">
        <v>725</v>
      </c>
      <c r="E259" s="68">
        <v>27.9366631595224</v>
      </c>
      <c r="F259" s="68">
        <v>4.8316666159683912</v>
      </c>
      <c r="G259" s="68">
        <v>0.16580877150678039</v>
      </c>
      <c r="H259" s="68">
        <v>146.2978457315165</v>
      </c>
      <c r="I259" s="68">
        <v>166.19055254562866</v>
      </c>
      <c r="J259" s="68">
        <v>41.010901202738594</v>
      </c>
      <c r="K259" s="68">
        <v>9.1221358216199935</v>
      </c>
      <c r="L259" s="68">
        <v>6.841728800653069</v>
      </c>
      <c r="M259" s="68">
        <v>2.6726205335632778</v>
      </c>
      <c r="N259" s="68">
        <v>112.85044549524152</v>
      </c>
      <c r="O259" s="68">
        <v>38.953692963784306</v>
      </c>
      <c r="P259" s="68">
        <v>1.002742459284339</v>
      </c>
      <c r="Q259" s="68">
        <v>86.948655902494124</v>
      </c>
      <c r="R259" s="68">
        <v>19.566746222513515</v>
      </c>
      <c r="S259" s="68">
        <v>142.18104065733556</v>
      </c>
      <c r="T259" s="68">
        <v>581.7330810827533</v>
      </c>
      <c r="U259" s="68">
        <v>357.58060558656433</v>
      </c>
      <c r="V259" s="68">
        <v>251.84015409565569</v>
      </c>
      <c r="W259" s="68">
        <v>149.09920032559987</v>
      </c>
      <c r="X259" s="68">
        <v>1099.4645128738669</v>
      </c>
      <c r="Y259" s="68">
        <v>17.10993673782523</v>
      </c>
      <c r="Z259" s="68">
        <v>139.29054626466407</v>
      </c>
      <c r="AA259" s="68">
        <v>5.6038555433281854</v>
      </c>
      <c r="AB259" s="68">
        <v>14.807924361711574</v>
      </c>
      <c r="AC259" s="68">
        <v>5.0615967690361829</v>
      </c>
      <c r="AD259" s="68">
        <v>0.12392989222553734</v>
      </c>
      <c r="AE259" s="68">
        <v>1189.6356335534779</v>
      </c>
      <c r="AF259" s="68">
        <v>13.15489779367114</v>
      </c>
      <c r="AG259" s="68">
        <v>63.550905240549895</v>
      </c>
      <c r="AH259" s="68">
        <v>52.37559974257826</v>
      </c>
      <c r="AI259" s="68">
        <v>2.9759765334231818</v>
      </c>
      <c r="AJ259" s="68">
        <v>0</v>
      </c>
      <c r="AK259" s="68">
        <v>0.65559607081357163</v>
      </c>
      <c r="AL259" s="68">
        <v>7.0570400833071956</v>
      </c>
      <c r="AM259" s="68">
        <v>0.26947590128533766</v>
      </c>
      <c r="AN259" s="68">
        <v>9.0011354723540897</v>
      </c>
      <c r="AO259" s="68">
        <v>2.71022088320183</v>
      </c>
      <c r="AP259" s="68">
        <v>13.138870099635477</v>
      </c>
      <c r="AQ259" s="68">
        <v>3.825295468008326</v>
      </c>
      <c r="AR259" s="68">
        <v>0</v>
      </c>
      <c r="AS259" s="68">
        <v>0</v>
      </c>
      <c r="AT259" s="68">
        <v>0</v>
      </c>
      <c r="AU259" s="68">
        <v>0</v>
      </c>
      <c r="AV259" s="68">
        <v>0</v>
      </c>
      <c r="AW259" s="68">
        <v>0.45917465794758278</v>
      </c>
      <c r="AX259" s="68">
        <v>0.34294474816156739</v>
      </c>
      <c r="AY259" s="68">
        <v>1.4033507607395712</v>
      </c>
      <c r="AZ259" s="68">
        <v>0</v>
      </c>
      <c r="BA259" s="68">
        <v>0.30573416169060141</v>
      </c>
      <c r="BB259" s="68">
        <v>16.210409012682181</v>
      </c>
      <c r="BC259" s="68">
        <v>33.224002688871245</v>
      </c>
      <c r="BD259" s="68">
        <v>6.2799531446823869</v>
      </c>
      <c r="BE259" s="68">
        <v>6.4288590390222495</v>
      </c>
      <c r="BF259" s="68">
        <v>23.62027469464525</v>
      </c>
      <c r="BG259" s="68">
        <v>0</v>
      </c>
      <c r="BH259" s="68">
        <v>6.1056852557936629E-2</v>
      </c>
      <c r="BI259" s="68">
        <v>889.37746762955544</v>
      </c>
      <c r="BJ259" s="68">
        <v>0</v>
      </c>
      <c r="BK259" s="68">
        <v>0</v>
      </c>
      <c r="BL259" s="68">
        <v>395.68769027303705</v>
      </c>
      <c r="BM259" s="68">
        <v>137.46687089463006</v>
      </c>
      <c r="BN259" s="68">
        <v>5131.0304765797109</v>
      </c>
      <c r="BO259" s="68">
        <v>11428.537502396841</v>
      </c>
    </row>
    <row r="260" spans="1:67">
      <c r="A260">
        <v>2002</v>
      </c>
      <c r="B260" s="62" t="s">
        <v>613</v>
      </c>
      <c r="C260" s="67" t="s">
        <v>679</v>
      </c>
      <c r="D260" s="62" t="s">
        <v>725</v>
      </c>
      <c r="E260" s="68">
        <v>0.78133715542716364</v>
      </c>
      <c r="F260" s="68">
        <v>1.8728981762142609</v>
      </c>
      <c r="G260" s="68">
        <v>2.4177022469268738E-2</v>
      </c>
      <c r="H260" s="68">
        <v>2.4984270419801811</v>
      </c>
      <c r="I260" s="68">
        <v>8.039032496710643</v>
      </c>
      <c r="J260" s="68">
        <v>57.063083548157913</v>
      </c>
      <c r="K260" s="68">
        <v>0.47299205120721677</v>
      </c>
      <c r="L260" s="68">
        <v>2.4057777187617839</v>
      </c>
      <c r="M260" s="68">
        <v>9.0751150836245671</v>
      </c>
      <c r="N260" s="68">
        <v>2.2552046235028977</v>
      </c>
      <c r="O260" s="68">
        <v>11.109216075016285</v>
      </c>
      <c r="P260" s="68">
        <v>0.36384202394244991</v>
      </c>
      <c r="Q260" s="68">
        <v>38.078489058273952</v>
      </c>
      <c r="R260" s="68">
        <v>4.0989479768939034</v>
      </c>
      <c r="S260" s="68">
        <v>9.4325692585371286</v>
      </c>
      <c r="T260" s="68">
        <v>46.44059562248006</v>
      </c>
      <c r="U260" s="68">
        <v>4768.4832735254104</v>
      </c>
      <c r="V260" s="68">
        <v>441.39609475546439</v>
      </c>
      <c r="W260" s="68">
        <v>83.850055330735017</v>
      </c>
      <c r="X260" s="68">
        <v>469.3670364365762</v>
      </c>
      <c r="Y260" s="68">
        <v>15.663123980802503</v>
      </c>
      <c r="Z260" s="68">
        <v>246.26780066589842</v>
      </c>
      <c r="AA260" s="68">
        <v>15.610362063689458</v>
      </c>
      <c r="AB260" s="68">
        <v>20.380324148461785</v>
      </c>
      <c r="AC260" s="68">
        <v>0</v>
      </c>
      <c r="AD260" s="68">
        <v>1.6459846481333361E-3</v>
      </c>
      <c r="AE260" s="68">
        <v>34.717023511455693</v>
      </c>
      <c r="AF260" s="68">
        <v>4.6486291867775895</v>
      </c>
      <c r="AG260" s="68">
        <v>22.457384130303669</v>
      </c>
      <c r="AH260" s="68">
        <v>18.508295956162161</v>
      </c>
      <c r="AI260" s="68">
        <v>4.5011423738076362</v>
      </c>
      <c r="AJ260" s="68">
        <v>0</v>
      </c>
      <c r="AK260" s="68">
        <v>0.34335199456726156</v>
      </c>
      <c r="AL260" s="68">
        <v>4.171519880857641</v>
      </c>
      <c r="AM260" s="68">
        <v>0.20340896433380831</v>
      </c>
      <c r="AN260" s="68">
        <v>2.3901905727518362</v>
      </c>
      <c r="AO260" s="68">
        <v>4.0130650819546462E-2</v>
      </c>
      <c r="AP260" s="68">
        <v>25.342339099338936</v>
      </c>
      <c r="AQ260" s="68">
        <v>383.93956892415707</v>
      </c>
      <c r="AR260" s="68">
        <v>0.67648558348070431</v>
      </c>
      <c r="AS260" s="68">
        <v>13.402216093441492</v>
      </c>
      <c r="AT260" s="68">
        <v>2.2995720652748554E-2</v>
      </c>
      <c r="AU260" s="68">
        <v>0.76388366242436057</v>
      </c>
      <c r="AV260" s="68">
        <v>0</v>
      </c>
      <c r="AW260" s="68">
        <v>9.9922714458779913E-2</v>
      </c>
      <c r="AX260" s="68">
        <v>27.724230294498657</v>
      </c>
      <c r="AY260" s="68">
        <v>3.2552827840108964</v>
      </c>
      <c r="AZ260" s="68">
        <v>0</v>
      </c>
      <c r="BA260" s="68">
        <v>1.6761866262892462E-2</v>
      </c>
      <c r="BB260" s="68">
        <v>10.965624932489991</v>
      </c>
      <c r="BC260" s="68">
        <v>24.602029091009182</v>
      </c>
      <c r="BD260" s="68">
        <v>6.7243610620463068</v>
      </c>
      <c r="BE260" s="68">
        <v>14.129735184440783</v>
      </c>
      <c r="BF260" s="68">
        <v>7.8329215953251436</v>
      </c>
      <c r="BG260" s="68">
        <v>0</v>
      </c>
      <c r="BH260" s="68">
        <v>8.7319252148326934E-2</v>
      </c>
      <c r="BI260" s="68">
        <v>815.58267121481401</v>
      </c>
      <c r="BJ260" s="68">
        <v>0</v>
      </c>
      <c r="BK260" s="68">
        <v>0</v>
      </c>
      <c r="BL260" s="68">
        <v>1198.1478665998741</v>
      </c>
      <c r="BM260" s="68">
        <v>76.65571094772514</v>
      </c>
      <c r="BN260" s="68">
        <v>39403.514876925808</v>
      </c>
      <c r="BO260" s="68">
        <v>48360.499302595119</v>
      </c>
    </row>
    <row r="261" spans="1:67">
      <c r="A261">
        <v>2002</v>
      </c>
      <c r="B261" s="62" t="s">
        <v>614</v>
      </c>
      <c r="C261" s="67" t="s">
        <v>680</v>
      </c>
      <c r="D261" s="62" t="s">
        <v>725</v>
      </c>
      <c r="E261" s="68">
        <v>0.87603367996141512</v>
      </c>
      <c r="F261" s="68">
        <v>2.6365339393197122E-3</v>
      </c>
      <c r="G261" s="68">
        <v>1.0076840824190334E-2</v>
      </c>
      <c r="H261" s="68">
        <v>4.5391851993777212</v>
      </c>
      <c r="I261" s="68">
        <v>3.1015322319793017</v>
      </c>
      <c r="J261" s="68">
        <v>16.488462149082935</v>
      </c>
      <c r="K261" s="68">
        <v>0.65057046998440349</v>
      </c>
      <c r="L261" s="68">
        <v>1.9030931531444051</v>
      </c>
      <c r="M261" s="68">
        <v>2.794342829927976</v>
      </c>
      <c r="N261" s="68">
        <v>1.87035656690249E-2</v>
      </c>
      <c r="O261" s="68">
        <v>6.4064120611324009</v>
      </c>
      <c r="P261" s="68">
        <v>0.19470370641993298</v>
      </c>
      <c r="Q261" s="68">
        <v>34.51276643949636</v>
      </c>
      <c r="R261" s="68">
        <v>3.2036831918256148</v>
      </c>
      <c r="S261" s="68">
        <v>35.269797245878244</v>
      </c>
      <c r="T261" s="68">
        <v>50.85242698683939</v>
      </c>
      <c r="U261" s="68">
        <v>877.2721986220472</v>
      </c>
      <c r="V261" s="68">
        <v>521.02288139938537</v>
      </c>
      <c r="W261" s="68">
        <v>105.81257408235416</v>
      </c>
      <c r="X261" s="68">
        <v>523.66480911274994</v>
      </c>
      <c r="Y261" s="68">
        <v>21.476030661964089</v>
      </c>
      <c r="Z261" s="68">
        <v>53.062498657908236</v>
      </c>
      <c r="AA261" s="68">
        <v>14.793119468174121</v>
      </c>
      <c r="AB261" s="68">
        <v>66.325910506610214</v>
      </c>
      <c r="AC261" s="68">
        <v>0</v>
      </c>
      <c r="AD261" s="68">
        <v>1.3093402246620581E-5</v>
      </c>
      <c r="AE261" s="68">
        <v>532.18368811370226</v>
      </c>
      <c r="AF261" s="68">
        <v>1.9954513985691327</v>
      </c>
      <c r="AG261" s="68">
        <v>9.6399641207094522</v>
      </c>
      <c r="AH261" s="68">
        <v>7.9447948130396275</v>
      </c>
      <c r="AI261" s="68">
        <v>40.471818300169609</v>
      </c>
      <c r="AJ261" s="68">
        <v>0</v>
      </c>
      <c r="AK261" s="68">
        <v>2.460181798787354</v>
      </c>
      <c r="AL261" s="68">
        <v>1.0071459298006755</v>
      </c>
      <c r="AM261" s="68">
        <v>1.0936477601533297</v>
      </c>
      <c r="AN261" s="68">
        <v>24.408739154692388</v>
      </c>
      <c r="AO261" s="68">
        <v>0</v>
      </c>
      <c r="AP261" s="68">
        <v>6.5070439546723247</v>
      </c>
      <c r="AQ261" s="68">
        <v>112.94788561420276</v>
      </c>
      <c r="AR261" s="68">
        <v>2.3861803472009332E-2</v>
      </c>
      <c r="AS261" s="68">
        <v>0</v>
      </c>
      <c r="AT261" s="68">
        <v>0</v>
      </c>
      <c r="AU261" s="68">
        <v>0</v>
      </c>
      <c r="AV261" s="68">
        <v>0</v>
      </c>
      <c r="AW261" s="68">
        <v>2.6516524910648757E-2</v>
      </c>
      <c r="AX261" s="68">
        <v>4.6841670987068783E-2</v>
      </c>
      <c r="AY261" s="68">
        <v>0.446575103456061</v>
      </c>
      <c r="AZ261" s="68">
        <v>0</v>
      </c>
      <c r="BA261" s="68">
        <v>3.100033901934782E-2</v>
      </c>
      <c r="BB261" s="68">
        <v>14.67531143911468</v>
      </c>
      <c r="BC261" s="68">
        <v>19.616095276123481</v>
      </c>
      <c r="BD261" s="68">
        <v>4.6223243000045011</v>
      </c>
      <c r="BE261" s="68">
        <v>5.6065826263421661</v>
      </c>
      <c r="BF261" s="68">
        <v>2.3692397082396481</v>
      </c>
      <c r="BG261" s="68">
        <v>0</v>
      </c>
      <c r="BH261" s="68">
        <v>9.2436182333565944E-2</v>
      </c>
      <c r="BI261" s="68">
        <v>623.19993236161861</v>
      </c>
      <c r="BJ261" s="68">
        <v>0</v>
      </c>
      <c r="BK261" s="68">
        <v>0</v>
      </c>
      <c r="BL261" s="68">
        <v>354.96843235633469</v>
      </c>
      <c r="BM261" s="68">
        <v>51.027571524046131</v>
      </c>
      <c r="BN261" s="68">
        <v>11032.131961787236</v>
      </c>
      <c r="BO261" s="68">
        <v>15193.799505851823</v>
      </c>
    </row>
    <row r="262" spans="1:67">
      <c r="A262">
        <v>2002</v>
      </c>
      <c r="B262" s="62" t="s">
        <v>615</v>
      </c>
      <c r="C262" s="67" t="s">
        <v>681</v>
      </c>
      <c r="D262" s="62" t="s">
        <v>725</v>
      </c>
      <c r="E262" s="68">
        <v>6.7408216350086185</v>
      </c>
      <c r="F262" s="68">
        <v>0.13365089290174925</v>
      </c>
      <c r="G262" s="68">
        <v>0.80222357593259519</v>
      </c>
      <c r="H262" s="68">
        <v>68.652040449796303</v>
      </c>
      <c r="I262" s="68">
        <v>50.728194783089748</v>
      </c>
      <c r="J262" s="68">
        <v>48.601009117472692</v>
      </c>
      <c r="K262" s="68">
        <v>6.7164764713039853</v>
      </c>
      <c r="L262" s="68">
        <v>9.6779837256143697</v>
      </c>
      <c r="M262" s="68">
        <v>3.4309476475782668</v>
      </c>
      <c r="N262" s="68">
        <v>0.21959620583952622</v>
      </c>
      <c r="O262" s="68">
        <v>11.095676024930823</v>
      </c>
      <c r="P262" s="68">
        <v>1.7729481110273952</v>
      </c>
      <c r="Q262" s="68">
        <v>30.209395604907833</v>
      </c>
      <c r="R262" s="68">
        <v>20.526014049341754</v>
      </c>
      <c r="S262" s="68">
        <v>33.029292581847976</v>
      </c>
      <c r="T262" s="68">
        <v>57.137546460644799</v>
      </c>
      <c r="U262" s="68">
        <v>838.5564374820666</v>
      </c>
      <c r="V262" s="68">
        <v>119.75432261909275</v>
      </c>
      <c r="W262" s="68">
        <v>292.83494430613092</v>
      </c>
      <c r="X262" s="68">
        <v>550.96899020597425</v>
      </c>
      <c r="Y262" s="68">
        <v>18.21009048346399</v>
      </c>
      <c r="Z262" s="68">
        <v>56.544840564253043</v>
      </c>
      <c r="AA262" s="68">
        <v>12.190278975618181</v>
      </c>
      <c r="AB262" s="68">
        <v>2.2650254635355109</v>
      </c>
      <c r="AC262" s="68">
        <v>0</v>
      </c>
      <c r="AD262" s="68">
        <v>1.2965866902121608</v>
      </c>
      <c r="AE262" s="68">
        <v>166.78203632036445</v>
      </c>
      <c r="AF262" s="68">
        <v>10.104282881383028</v>
      </c>
      <c r="AG262" s="68">
        <v>48.813478750660984</v>
      </c>
      <c r="AH262" s="68">
        <v>40.229721597359038</v>
      </c>
      <c r="AI262" s="68">
        <v>227.81650347152154</v>
      </c>
      <c r="AJ262" s="68">
        <v>34.754922628855113</v>
      </c>
      <c r="AK262" s="68">
        <v>0</v>
      </c>
      <c r="AL262" s="68">
        <v>58.610190302459998</v>
      </c>
      <c r="AM262" s="68">
        <v>7.569491721654488E-2</v>
      </c>
      <c r="AN262" s="68">
        <v>1.9470987880720363</v>
      </c>
      <c r="AO262" s="68">
        <v>3.1147072112378407</v>
      </c>
      <c r="AP262" s="68">
        <v>4.1085010726821487</v>
      </c>
      <c r="AQ262" s="68">
        <v>20.181856746051917</v>
      </c>
      <c r="AR262" s="68">
        <v>6.3890724090346299E-3</v>
      </c>
      <c r="AS262" s="68">
        <v>0</v>
      </c>
      <c r="AT262" s="68">
        <v>0</v>
      </c>
      <c r="AU262" s="68">
        <v>0</v>
      </c>
      <c r="AV262" s="68">
        <v>0</v>
      </c>
      <c r="AW262" s="68">
        <v>0.12539063932022076</v>
      </c>
      <c r="AX262" s="68">
        <v>1.9841039652713246</v>
      </c>
      <c r="AY262" s="68">
        <v>1.0858688347211354</v>
      </c>
      <c r="AZ262" s="68">
        <v>0</v>
      </c>
      <c r="BA262" s="68">
        <v>0.72641484548197588</v>
      </c>
      <c r="BB262" s="68">
        <v>30.882330959623275</v>
      </c>
      <c r="BC262" s="68">
        <v>0</v>
      </c>
      <c r="BD262" s="68">
        <v>2.0734600912893978E-2</v>
      </c>
      <c r="BE262" s="68">
        <v>1.2852029484865217</v>
      </c>
      <c r="BF262" s="68">
        <v>4.4091212906029451</v>
      </c>
      <c r="BG262" s="68">
        <v>0</v>
      </c>
      <c r="BH262" s="68">
        <v>0</v>
      </c>
      <c r="BI262" s="68">
        <v>300.23037687601692</v>
      </c>
      <c r="BJ262" s="68">
        <v>0</v>
      </c>
      <c r="BK262" s="68">
        <v>0</v>
      </c>
      <c r="BL262" s="68">
        <v>2100.8889741835114</v>
      </c>
      <c r="BM262" s="68">
        <v>33.272096623084636</v>
      </c>
      <c r="BN262" s="68">
        <v>3800.8265929304716</v>
      </c>
      <c r="BO262" s="68">
        <v>9134.3779265853627</v>
      </c>
    </row>
    <row r="263" spans="1:67">
      <c r="A263">
        <v>2002</v>
      </c>
      <c r="B263" s="62" t="s">
        <v>616</v>
      </c>
      <c r="C263" s="67" t="s">
        <v>682</v>
      </c>
      <c r="D263" s="62" t="s">
        <v>725</v>
      </c>
      <c r="E263" s="68">
        <v>10.555786385457749</v>
      </c>
      <c r="F263" s="68">
        <v>1.3334230388041082E-4</v>
      </c>
      <c r="G263" s="68">
        <v>1.3574885421707819</v>
      </c>
      <c r="H263" s="68">
        <v>36.83991869278826</v>
      </c>
      <c r="I263" s="68">
        <v>123.30669988744637</v>
      </c>
      <c r="J263" s="68">
        <v>36.168294074921171</v>
      </c>
      <c r="K263" s="68">
        <v>1.5107479188591995</v>
      </c>
      <c r="L263" s="68">
        <v>5.3206541903470717</v>
      </c>
      <c r="M263" s="68">
        <v>1.844901751797597</v>
      </c>
      <c r="N263" s="68">
        <v>6.9802107826615667E-2</v>
      </c>
      <c r="O263" s="68">
        <v>3.1761498372438868</v>
      </c>
      <c r="P263" s="68">
        <v>1.6405226615469133</v>
      </c>
      <c r="Q263" s="68">
        <v>34.672530647811769</v>
      </c>
      <c r="R263" s="68">
        <v>33.848594751887106</v>
      </c>
      <c r="S263" s="68">
        <v>14.544312071681563</v>
      </c>
      <c r="T263" s="68">
        <v>35.187660291956107</v>
      </c>
      <c r="U263" s="68">
        <v>81.591966770071821</v>
      </c>
      <c r="V263" s="68">
        <v>64.199750818378945</v>
      </c>
      <c r="W263" s="68">
        <v>56.404193894864598</v>
      </c>
      <c r="X263" s="68">
        <v>6656.215385541157</v>
      </c>
      <c r="Y263" s="68">
        <v>14.076900101388425</v>
      </c>
      <c r="Z263" s="68">
        <v>27.005186211449455</v>
      </c>
      <c r="AA263" s="68">
        <v>5.7780584544103517</v>
      </c>
      <c r="AB263" s="68">
        <v>10.381476549748127</v>
      </c>
      <c r="AC263" s="68">
        <v>0</v>
      </c>
      <c r="AD263" s="68">
        <v>4.9908179308300555</v>
      </c>
      <c r="AE263" s="68">
        <v>89.301607110921239</v>
      </c>
      <c r="AF263" s="68">
        <v>63.260590265200946</v>
      </c>
      <c r="AG263" s="68">
        <v>305.60995915446807</v>
      </c>
      <c r="AH263" s="68">
        <v>251.8690306209335</v>
      </c>
      <c r="AI263" s="68">
        <v>1410.8291737818429</v>
      </c>
      <c r="AJ263" s="68">
        <v>0.42073713485521624</v>
      </c>
      <c r="AK263" s="68">
        <v>0.25767229416607573</v>
      </c>
      <c r="AL263" s="68">
        <v>93.531256769537009</v>
      </c>
      <c r="AM263" s="68">
        <v>7.0437658280174134</v>
      </c>
      <c r="AN263" s="68">
        <v>1.6504548280761122</v>
      </c>
      <c r="AO263" s="68">
        <v>3.4078682814712375</v>
      </c>
      <c r="AP263" s="68">
        <v>8.8437959552222427</v>
      </c>
      <c r="AQ263" s="68">
        <v>181.59645642549353</v>
      </c>
      <c r="AR263" s="68">
        <v>0.19038575197758634</v>
      </c>
      <c r="AS263" s="68">
        <v>4.6823653661549942</v>
      </c>
      <c r="AT263" s="68">
        <v>0.13451570499553342</v>
      </c>
      <c r="AU263" s="68">
        <v>0.27940526017955591</v>
      </c>
      <c r="AV263" s="68">
        <v>0</v>
      </c>
      <c r="AW263" s="68">
        <v>0.63160966447038647</v>
      </c>
      <c r="AX263" s="68">
        <v>2.2902553971568336E-3</v>
      </c>
      <c r="AY263" s="68">
        <v>0.64963978098742969</v>
      </c>
      <c r="AZ263" s="68">
        <v>0</v>
      </c>
      <c r="BA263" s="68">
        <v>0.25983208169418598</v>
      </c>
      <c r="BB263" s="68">
        <v>31.386945497835129</v>
      </c>
      <c r="BC263" s="68">
        <v>17.499237253250811</v>
      </c>
      <c r="BD263" s="68">
        <v>2.284096779491851</v>
      </c>
      <c r="BE263" s="68">
        <v>8.1340111448213559</v>
      </c>
      <c r="BF263" s="68">
        <v>12.793877999641278</v>
      </c>
      <c r="BG263" s="68">
        <v>0</v>
      </c>
      <c r="BH263" s="68">
        <v>1.1174106568896152E-2</v>
      </c>
      <c r="BI263" s="68">
        <v>15039.896629669593</v>
      </c>
      <c r="BJ263" s="68">
        <v>0</v>
      </c>
      <c r="BK263" s="68">
        <v>0</v>
      </c>
      <c r="BL263" s="68">
        <v>3443.6036928257859</v>
      </c>
      <c r="BM263" s="68">
        <v>70.692497065599696</v>
      </c>
      <c r="BN263" s="68">
        <v>35312.609157534549</v>
      </c>
      <c r="BO263" s="68">
        <v>63624.051665621533</v>
      </c>
    </row>
    <row r="264" spans="1:67">
      <c r="A264">
        <v>2002</v>
      </c>
      <c r="B264" s="62" t="s">
        <v>617</v>
      </c>
      <c r="C264" s="67" t="s">
        <v>683</v>
      </c>
      <c r="D264" s="62" t="s">
        <v>725</v>
      </c>
      <c r="E264" s="68">
        <v>0.10722972134195893</v>
      </c>
      <c r="F264" s="68">
        <v>1.3391847361167318E-5</v>
      </c>
      <c r="G264" s="68">
        <v>1.3518159986337498E-3</v>
      </c>
      <c r="H264" s="68">
        <v>0.11498064620475031</v>
      </c>
      <c r="I264" s="68">
        <v>2.8616340101789954</v>
      </c>
      <c r="J264" s="68">
        <v>0.63886238363380798</v>
      </c>
      <c r="K264" s="68">
        <v>3.6542607405126604E-2</v>
      </c>
      <c r="L264" s="68">
        <v>7.7993317369928983E-2</v>
      </c>
      <c r="M264" s="68">
        <v>0.24994543431916597</v>
      </c>
      <c r="N264" s="68">
        <v>2.9181386509373828E-3</v>
      </c>
      <c r="O264" s="68">
        <v>0.36370367119488939</v>
      </c>
      <c r="P264" s="68">
        <v>2.2758132320811514E-3</v>
      </c>
      <c r="Q264" s="68">
        <v>2.1643369389792055</v>
      </c>
      <c r="R264" s="68">
        <v>1.4694851365296013</v>
      </c>
      <c r="S264" s="68">
        <v>1.9722924143486498</v>
      </c>
      <c r="T264" s="68">
        <v>3.183849469390839</v>
      </c>
      <c r="U264" s="68">
        <v>20.136942586705224</v>
      </c>
      <c r="V264" s="68">
        <v>13.33390542821202</v>
      </c>
      <c r="W264" s="68">
        <v>7.5433551998356103</v>
      </c>
      <c r="X264" s="68">
        <v>16.849701513736246</v>
      </c>
      <c r="Y264" s="68">
        <v>88.721165353511353</v>
      </c>
      <c r="Z264" s="68">
        <v>2.7404002075655058</v>
      </c>
      <c r="AA264" s="68">
        <v>0</v>
      </c>
      <c r="AB264" s="68">
        <v>2.890398203853325E-5</v>
      </c>
      <c r="AC264" s="68">
        <v>0</v>
      </c>
      <c r="AD264" s="68">
        <v>0</v>
      </c>
      <c r="AE264" s="68">
        <v>1.047178575158854</v>
      </c>
      <c r="AF264" s="68">
        <v>0.72099720888004315</v>
      </c>
      <c r="AG264" s="68">
        <v>3.4831152639042724</v>
      </c>
      <c r="AH264" s="68">
        <v>2.8706160868832393</v>
      </c>
      <c r="AI264" s="68">
        <v>2.4309414230352706</v>
      </c>
      <c r="AJ264" s="68">
        <v>0</v>
      </c>
      <c r="AK264" s="68">
        <v>19.025262963994614</v>
      </c>
      <c r="AL264" s="68">
        <v>0</v>
      </c>
      <c r="AM264" s="68">
        <v>2.5083163808908693</v>
      </c>
      <c r="AN264" s="68">
        <v>5.0568258226173084</v>
      </c>
      <c r="AO264" s="68">
        <v>0</v>
      </c>
      <c r="AP264" s="68">
        <v>0</v>
      </c>
      <c r="AQ264" s="68">
        <v>0</v>
      </c>
      <c r="AR264" s="68">
        <v>0</v>
      </c>
      <c r="AS264" s="68">
        <v>0</v>
      </c>
      <c r="AT264" s="68">
        <v>0</v>
      </c>
      <c r="AU264" s="68">
        <v>0</v>
      </c>
      <c r="AV264" s="68">
        <v>0</v>
      </c>
      <c r="AW264" s="68">
        <v>0</v>
      </c>
      <c r="AX264" s="68">
        <v>0</v>
      </c>
      <c r="AY264" s="68">
        <v>0</v>
      </c>
      <c r="AZ264" s="68">
        <v>0</v>
      </c>
      <c r="BA264" s="68">
        <v>8.2867460240326716E-5</v>
      </c>
      <c r="BB264" s="68">
        <v>8.0387834845196612E-3</v>
      </c>
      <c r="BC264" s="68">
        <v>1.4956309947102326</v>
      </c>
      <c r="BD264" s="68">
        <v>0</v>
      </c>
      <c r="BE264" s="68">
        <v>0</v>
      </c>
      <c r="BF264" s="68">
        <v>0.66568878706759338</v>
      </c>
      <c r="BG264" s="68">
        <v>0</v>
      </c>
      <c r="BH264" s="68">
        <v>0</v>
      </c>
      <c r="BI264" s="68">
        <v>34.735168633690641</v>
      </c>
      <c r="BJ264" s="68">
        <v>0</v>
      </c>
      <c r="BK264" s="68">
        <v>0</v>
      </c>
      <c r="BL264" s="68">
        <v>664.22104539866325</v>
      </c>
      <c r="BM264" s="68">
        <v>5.735518703104507</v>
      </c>
      <c r="BN264" s="68">
        <v>1430.5997001167448</v>
      </c>
      <c r="BO264" s="68">
        <v>2337.1770421144643</v>
      </c>
    </row>
    <row r="265" spans="1:67">
      <c r="A265">
        <v>2002</v>
      </c>
      <c r="B265" s="62" t="s">
        <v>618</v>
      </c>
      <c r="C265" s="67" t="s">
        <v>684</v>
      </c>
      <c r="D265" s="62" t="s">
        <v>725</v>
      </c>
      <c r="E265" s="68">
        <v>1.459226010640176</v>
      </c>
      <c r="F265" s="68">
        <v>7.168764300861881E-4</v>
      </c>
      <c r="G265" s="68">
        <v>0.76134275685941555</v>
      </c>
      <c r="H265" s="68">
        <v>24.028865468878188</v>
      </c>
      <c r="I265" s="68">
        <v>35.493794477139403</v>
      </c>
      <c r="J265" s="68">
        <v>220.83511520346318</v>
      </c>
      <c r="K265" s="68">
        <v>6.2368202016448544</v>
      </c>
      <c r="L265" s="68">
        <v>16.11596976200661</v>
      </c>
      <c r="M265" s="68">
        <v>15.630882100161919</v>
      </c>
      <c r="N265" s="68">
        <v>4.0256992881458435</v>
      </c>
      <c r="O265" s="68">
        <v>14.256508877443457</v>
      </c>
      <c r="P265" s="68">
        <v>3.6150786269572621</v>
      </c>
      <c r="Q265" s="68">
        <v>71.47498512434484</v>
      </c>
      <c r="R265" s="68">
        <v>28.195667890504406</v>
      </c>
      <c r="S265" s="68">
        <v>21.309967721618136</v>
      </c>
      <c r="T265" s="68">
        <v>42.321131934608552</v>
      </c>
      <c r="U265" s="68">
        <v>1320.2416405967513</v>
      </c>
      <c r="V265" s="68">
        <v>73.585402999986442</v>
      </c>
      <c r="W265" s="68">
        <v>61.747521015344667</v>
      </c>
      <c r="X265" s="68">
        <v>121.44031819724964</v>
      </c>
      <c r="Y265" s="68">
        <v>10.457106797858042</v>
      </c>
      <c r="Z265" s="68">
        <v>753.4459729983862</v>
      </c>
      <c r="AA265" s="68">
        <v>6.0969619422285088</v>
      </c>
      <c r="AB265" s="68">
        <v>13.852754498966842</v>
      </c>
      <c r="AC265" s="68">
        <v>45.699600074260566</v>
      </c>
      <c r="AD265" s="68">
        <v>0.15929802245772171</v>
      </c>
      <c r="AE265" s="68">
        <v>306.29307740592452</v>
      </c>
      <c r="AF265" s="68">
        <v>27.733478252782984</v>
      </c>
      <c r="AG265" s="68">
        <v>133.97957749861058</v>
      </c>
      <c r="AH265" s="68">
        <v>110.41952428821527</v>
      </c>
      <c r="AI265" s="68">
        <v>12.465194997959397</v>
      </c>
      <c r="AJ265" s="68">
        <v>0</v>
      </c>
      <c r="AK265" s="68">
        <v>1.4418235826719008</v>
      </c>
      <c r="AL265" s="68">
        <v>14.58592907532625</v>
      </c>
      <c r="AM265" s="68">
        <v>6.6656119503215319</v>
      </c>
      <c r="AN265" s="68">
        <v>221.20701083556395</v>
      </c>
      <c r="AO265" s="68">
        <v>0.66522225017668557</v>
      </c>
      <c r="AP265" s="68">
        <v>13.395691657673058</v>
      </c>
      <c r="AQ265" s="68">
        <v>3.982602282888589</v>
      </c>
      <c r="AR265" s="68">
        <v>0.46034071439340091</v>
      </c>
      <c r="AS265" s="68">
        <v>26.466948607358461</v>
      </c>
      <c r="AT265" s="68">
        <v>1.9694261923140326E-2</v>
      </c>
      <c r="AU265" s="68">
        <v>0.74197469189662923</v>
      </c>
      <c r="AV265" s="68">
        <v>0</v>
      </c>
      <c r="AW265" s="68">
        <v>29.371295403265474</v>
      </c>
      <c r="AX265" s="68">
        <v>2.7230159264306888</v>
      </c>
      <c r="AY265" s="68">
        <v>19.994148369802964</v>
      </c>
      <c r="AZ265" s="68">
        <v>0</v>
      </c>
      <c r="BA265" s="68">
        <v>9.6073238207464353</v>
      </c>
      <c r="BB265" s="68">
        <v>76.191712445842356</v>
      </c>
      <c r="BC265" s="68">
        <v>97.513892068660795</v>
      </c>
      <c r="BD265" s="68">
        <v>88.934877212989051</v>
      </c>
      <c r="BE265" s="68">
        <v>254.87936254252946</v>
      </c>
      <c r="BF265" s="68">
        <v>92.647431780154776</v>
      </c>
      <c r="BG265" s="68">
        <v>0</v>
      </c>
      <c r="BH265" s="68">
        <v>4.4415166967593227E-2</v>
      </c>
      <c r="BI265" s="68">
        <v>3486.2491999619547</v>
      </c>
      <c r="BJ265" s="68">
        <v>0</v>
      </c>
      <c r="BK265" s="68">
        <v>0</v>
      </c>
      <c r="BL265" s="68">
        <v>837.35622880158144</v>
      </c>
      <c r="BM265" s="68">
        <v>89.279738701686725</v>
      </c>
      <c r="BN265" s="68">
        <v>5370.7991407070522</v>
      </c>
      <c r="BO265" s="68">
        <v>14248.603834727684</v>
      </c>
    </row>
    <row r="266" spans="1:67">
      <c r="A266">
        <v>2002</v>
      </c>
      <c r="B266" s="62" t="s">
        <v>619</v>
      </c>
      <c r="C266" s="67" t="s">
        <v>685</v>
      </c>
      <c r="D266" s="62" t="s">
        <v>725</v>
      </c>
      <c r="E266" s="68">
        <v>9.1481711460536967</v>
      </c>
      <c r="F266" s="68">
        <v>11.137403685462079</v>
      </c>
      <c r="G266" s="68">
        <v>1.3309005499219433</v>
      </c>
      <c r="H266" s="68">
        <v>49.281747191471176</v>
      </c>
      <c r="I266" s="68">
        <v>65.849597313065431</v>
      </c>
      <c r="J266" s="68">
        <v>30.91170174729687</v>
      </c>
      <c r="K266" s="68">
        <v>3.5427388328313323</v>
      </c>
      <c r="L266" s="68">
        <v>44.258278670526039</v>
      </c>
      <c r="M266" s="68">
        <v>2.5592452218799933</v>
      </c>
      <c r="N266" s="68">
        <v>1.1265979576834517</v>
      </c>
      <c r="O266" s="68">
        <v>32.325673950550346</v>
      </c>
      <c r="P266" s="68">
        <v>14.494106924836817</v>
      </c>
      <c r="Q266" s="68">
        <v>7.1137091312192604</v>
      </c>
      <c r="R266" s="68">
        <v>49.16667787395852</v>
      </c>
      <c r="S266" s="68">
        <v>19.596653094919716</v>
      </c>
      <c r="T266" s="68">
        <v>22.231633510167743</v>
      </c>
      <c r="U266" s="68">
        <v>60.862792010597047</v>
      </c>
      <c r="V266" s="68">
        <v>23.451341754259616</v>
      </c>
      <c r="W266" s="68">
        <v>8.1151521612348887</v>
      </c>
      <c r="X266" s="68">
        <v>67.836911035354277</v>
      </c>
      <c r="Y266" s="68">
        <v>3.1341131694361586</v>
      </c>
      <c r="Z266" s="68">
        <v>23.726926187318696</v>
      </c>
      <c r="AA266" s="68">
        <v>13.323516577245519</v>
      </c>
      <c r="AB266" s="68">
        <v>2.1543330731017392</v>
      </c>
      <c r="AC266" s="68">
        <v>26.321592984162223</v>
      </c>
      <c r="AD266" s="68">
        <v>0.58750437882796913</v>
      </c>
      <c r="AE266" s="68">
        <v>144.89600500404447</v>
      </c>
      <c r="AF266" s="68">
        <v>3.5420731162061752</v>
      </c>
      <c r="AG266" s="68">
        <v>17.111645905102751</v>
      </c>
      <c r="AH266" s="68">
        <v>14.102595603792139</v>
      </c>
      <c r="AI266" s="68">
        <v>40.828155616575501</v>
      </c>
      <c r="AJ266" s="68">
        <v>0</v>
      </c>
      <c r="AK266" s="68">
        <v>8.1932886546670591</v>
      </c>
      <c r="AL266" s="68">
        <v>64.326202768044652</v>
      </c>
      <c r="AM266" s="68">
        <v>1.5835086139064323</v>
      </c>
      <c r="AN266" s="68">
        <v>31.15698175771092</v>
      </c>
      <c r="AO266" s="68">
        <v>5.9687521732122226</v>
      </c>
      <c r="AP266" s="68">
        <v>9.5983922953827054</v>
      </c>
      <c r="AQ266" s="68">
        <v>21.044567033835825</v>
      </c>
      <c r="AR266" s="68">
        <v>1.1042928917518691</v>
      </c>
      <c r="AS266" s="68">
        <v>60.156383778187127</v>
      </c>
      <c r="AT266" s="68">
        <v>1.5548563396069133</v>
      </c>
      <c r="AU266" s="68">
        <v>0.88322266054716214</v>
      </c>
      <c r="AV266" s="68">
        <v>0</v>
      </c>
      <c r="AW266" s="68">
        <v>14.610755449512242</v>
      </c>
      <c r="AX266" s="68">
        <v>3.9872701534951047</v>
      </c>
      <c r="AY266" s="68">
        <v>26.131332463020524</v>
      </c>
      <c r="AZ266" s="68">
        <v>0</v>
      </c>
      <c r="BA266" s="68">
        <v>1.3924490240762224</v>
      </c>
      <c r="BB266" s="68">
        <v>143.54354999342027</v>
      </c>
      <c r="BC266" s="68">
        <v>155.67855237054511</v>
      </c>
      <c r="BD266" s="68">
        <v>32.732148320413295</v>
      </c>
      <c r="BE266" s="68">
        <v>77.254649716250384</v>
      </c>
      <c r="BF266" s="68">
        <v>35.498515461989015</v>
      </c>
      <c r="BG266" s="68">
        <v>0</v>
      </c>
      <c r="BH266" s="68">
        <v>0.93036611777401412</v>
      </c>
      <c r="BI266" s="68">
        <v>64.291274317849343</v>
      </c>
      <c r="BJ266" s="68">
        <v>0</v>
      </c>
      <c r="BK266" s="68">
        <v>0</v>
      </c>
      <c r="BL266" s="68">
        <v>0</v>
      </c>
      <c r="BM266" s="68">
        <v>0</v>
      </c>
      <c r="BN266" s="68">
        <v>314.13980681937869</v>
      </c>
      <c r="BO266" s="68">
        <v>1889.8306145536808</v>
      </c>
    </row>
    <row r="267" spans="1:67">
      <c r="A267">
        <v>2002</v>
      </c>
      <c r="B267" s="62" t="s">
        <v>620</v>
      </c>
      <c r="C267" s="67" t="s">
        <v>686</v>
      </c>
      <c r="D267" s="62" t="s">
        <v>725</v>
      </c>
      <c r="E267" s="68">
        <v>283.50051733838359</v>
      </c>
      <c r="F267" s="68">
        <v>7.1613452520509409</v>
      </c>
      <c r="G267" s="68">
        <v>7.8395699697396903</v>
      </c>
      <c r="H267" s="68">
        <v>402.39317494338565</v>
      </c>
      <c r="I267" s="68">
        <v>832.69001761121319</v>
      </c>
      <c r="J267" s="68">
        <v>357.61045637818239</v>
      </c>
      <c r="K267" s="68">
        <v>47.607297591783485</v>
      </c>
      <c r="L267" s="68">
        <v>287.27487737314488</v>
      </c>
      <c r="M267" s="68">
        <v>43.340418298075647</v>
      </c>
      <c r="N267" s="68">
        <v>17.750793158882505</v>
      </c>
      <c r="O267" s="68">
        <v>301.02990853104808</v>
      </c>
      <c r="P267" s="68">
        <v>42.108287507704254</v>
      </c>
      <c r="Q267" s="68">
        <v>357.34060362039753</v>
      </c>
      <c r="R267" s="68">
        <v>477.07807190329669</v>
      </c>
      <c r="S267" s="68">
        <v>648.40478661559769</v>
      </c>
      <c r="T267" s="68">
        <v>165.9111677646921</v>
      </c>
      <c r="U267" s="68">
        <v>81.722632558858351</v>
      </c>
      <c r="V267" s="68">
        <v>88.783704832616081</v>
      </c>
      <c r="W267" s="68">
        <v>39.405487430187549</v>
      </c>
      <c r="X267" s="68">
        <v>327.18186813856056</v>
      </c>
      <c r="Y267" s="68">
        <v>15.285080847270002</v>
      </c>
      <c r="Z267" s="68">
        <v>99.646692758883631</v>
      </c>
      <c r="AA267" s="68">
        <v>14.439953952703119</v>
      </c>
      <c r="AB267" s="68">
        <v>100.75945259397669</v>
      </c>
      <c r="AC267" s="68">
        <v>18.000489809775338</v>
      </c>
      <c r="AD267" s="68">
        <v>1.5007641217512633</v>
      </c>
      <c r="AE267" s="68">
        <v>338.23596642534227</v>
      </c>
      <c r="AF267" s="68">
        <v>209.7002411598869</v>
      </c>
      <c r="AG267" s="68">
        <v>1013.0553930478978</v>
      </c>
      <c r="AH267" s="68">
        <v>834.9115340292808</v>
      </c>
      <c r="AI267" s="68">
        <v>266.23814670376191</v>
      </c>
      <c r="AJ267" s="68">
        <v>7.5016082845371823</v>
      </c>
      <c r="AK267" s="68">
        <v>5.0470744571785149</v>
      </c>
      <c r="AL267" s="68">
        <v>77.627857532177941</v>
      </c>
      <c r="AM267" s="68">
        <v>24.412149318319312</v>
      </c>
      <c r="AN267" s="68">
        <v>1251.0996646868484</v>
      </c>
      <c r="AO267" s="68">
        <v>10.117572505483437</v>
      </c>
      <c r="AP267" s="68">
        <v>53.634850625455258</v>
      </c>
      <c r="AQ267" s="68">
        <v>151.48046826737399</v>
      </c>
      <c r="AR267" s="68">
        <v>3.7706662347946467</v>
      </c>
      <c r="AS267" s="68">
        <v>131.45396336278802</v>
      </c>
      <c r="AT267" s="68">
        <v>0.8684782908368669</v>
      </c>
      <c r="AU267" s="68">
        <v>3.5458895684031058</v>
      </c>
      <c r="AV267" s="68">
        <v>0</v>
      </c>
      <c r="AW267" s="68">
        <v>102.20186697259882</v>
      </c>
      <c r="AX267" s="68">
        <v>13.569042588398776</v>
      </c>
      <c r="AY267" s="68">
        <v>24.271871953708295</v>
      </c>
      <c r="AZ267" s="68">
        <v>0</v>
      </c>
      <c r="BA267" s="68">
        <v>15.119796770275187</v>
      </c>
      <c r="BB267" s="68">
        <v>1110.5379354901088</v>
      </c>
      <c r="BC267" s="68">
        <v>573.38920707511011</v>
      </c>
      <c r="BD267" s="68">
        <v>513.1000104883035</v>
      </c>
      <c r="BE267" s="68">
        <v>357.42556744302073</v>
      </c>
      <c r="BF267" s="68">
        <v>385.3050906877595</v>
      </c>
      <c r="BG267" s="68">
        <v>0</v>
      </c>
      <c r="BH267" s="68">
        <v>4.8231730681386633</v>
      </c>
      <c r="BI267" s="68">
        <v>6459.3891948204109</v>
      </c>
      <c r="BJ267" s="68">
        <v>0</v>
      </c>
      <c r="BK267" s="68">
        <v>0</v>
      </c>
      <c r="BL267" s="68">
        <v>0</v>
      </c>
      <c r="BM267" s="68">
        <v>0</v>
      </c>
      <c r="BN267" s="68">
        <v>47.259337801250531</v>
      </c>
      <c r="BO267" s="68">
        <v>19054.861040561613</v>
      </c>
    </row>
    <row r="268" spans="1:67">
      <c r="A268">
        <v>2002</v>
      </c>
      <c r="B268" s="62" t="s">
        <v>621</v>
      </c>
      <c r="C268" s="67" t="s">
        <v>135</v>
      </c>
      <c r="D268" s="62" t="s">
        <v>725</v>
      </c>
      <c r="E268" s="68">
        <v>276.39071875569738</v>
      </c>
      <c r="F268" s="68">
        <v>0.1784318821261266</v>
      </c>
      <c r="G268" s="68">
        <v>26.622330937951489</v>
      </c>
      <c r="H268" s="68">
        <v>35.952705618963876</v>
      </c>
      <c r="I268" s="68">
        <v>441.80576978487306</v>
      </c>
      <c r="J268" s="68">
        <v>47.404464316640706</v>
      </c>
      <c r="K268" s="68">
        <v>2.550243552707931</v>
      </c>
      <c r="L268" s="68">
        <v>29.615075412820961</v>
      </c>
      <c r="M268" s="68">
        <v>4.3555065786639471</v>
      </c>
      <c r="N268" s="68">
        <v>2.2712709208319382</v>
      </c>
      <c r="O268" s="68">
        <v>50.316751627066793</v>
      </c>
      <c r="P268" s="68">
        <v>7.1229159130359418</v>
      </c>
      <c r="Q268" s="68">
        <v>30.566384420899517</v>
      </c>
      <c r="R268" s="68">
        <v>33.709899031178125</v>
      </c>
      <c r="S268" s="68">
        <v>19.616884776056882</v>
      </c>
      <c r="T268" s="68">
        <v>24.955551596483339</v>
      </c>
      <c r="U268" s="68">
        <v>3.1084803083421941</v>
      </c>
      <c r="V268" s="68">
        <v>4.7775072220008257</v>
      </c>
      <c r="W268" s="68">
        <v>5.5951899896255872</v>
      </c>
      <c r="X268" s="68">
        <v>27.839142046980143</v>
      </c>
      <c r="Y268" s="68">
        <v>0.48307692050691725</v>
      </c>
      <c r="Z268" s="68">
        <v>20.280917485475413</v>
      </c>
      <c r="AA268" s="68">
        <v>6.3523304443813249</v>
      </c>
      <c r="AB268" s="68">
        <v>12.551302727189853</v>
      </c>
      <c r="AC268" s="68">
        <v>0</v>
      </c>
      <c r="AD268" s="68">
        <v>10.500555133244381</v>
      </c>
      <c r="AE268" s="68">
        <v>68.070475094788534</v>
      </c>
      <c r="AF268" s="68">
        <v>10.076445414442103</v>
      </c>
      <c r="AG268" s="68">
        <v>48.678996807019381</v>
      </c>
      <c r="AH268" s="68">
        <v>40.118888047056089</v>
      </c>
      <c r="AI268" s="68">
        <v>51.149020003525195</v>
      </c>
      <c r="AJ268" s="68">
        <v>1.4289018922590173</v>
      </c>
      <c r="AK268" s="68">
        <v>0.59118588674892536</v>
      </c>
      <c r="AL268" s="68">
        <v>21.144426945134189</v>
      </c>
      <c r="AM268" s="68">
        <v>1.3927290893820896</v>
      </c>
      <c r="AN268" s="68">
        <v>230.76647594969614</v>
      </c>
      <c r="AO268" s="68">
        <v>21.595448843113193</v>
      </c>
      <c r="AP268" s="68">
        <v>21.619185418225698</v>
      </c>
      <c r="AQ268" s="68">
        <v>5.4023612380350885</v>
      </c>
      <c r="AR268" s="68">
        <v>4.2991829411112628</v>
      </c>
      <c r="AS268" s="68">
        <v>3.2803305131177085</v>
      </c>
      <c r="AT268" s="68">
        <v>0.24186090357771314</v>
      </c>
      <c r="AU268" s="68">
        <v>0</v>
      </c>
      <c r="AV268" s="68">
        <v>0</v>
      </c>
      <c r="AW268" s="68">
        <v>36.172562686852586</v>
      </c>
      <c r="AX268" s="68">
        <v>14.494225298499313</v>
      </c>
      <c r="AY268" s="68">
        <v>40.375944352520413</v>
      </c>
      <c r="AZ268" s="68">
        <v>0</v>
      </c>
      <c r="BA268" s="68">
        <v>7.2359613840373553</v>
      </c>
      <c r="BB268" s="68">
        <v>238.30636775248684</v>
      </c>
      <c r="BC268" s="68">
        <v>122.73165663649965</v>
      </c>
      <c r="BD268" s="68">
        <v>114.27772271072989</v>
      </c>
      <c r="BE268" s="68">
        <v>76.015040151707225</v>
      </c>
      <c r="BF268" s="68">
        <v>116.605447722058</v>
      </c>
      <c r="BG268" s="68">
        <v>0</v>
      </c>
      <c r="BH268" s="68">
        <v>0.94456469511955654</v>
      </c>
      <c r="BI268" s="68">
        <v>610.67334716473761</v>
      </c>
      <c r="BJ268" s="68">
        <v>0</v>
      </c>
      <c r="BK268" s="68">
        <v>0</v>
      </c>
      <c r="BL268" s="68">
        <v>0</v>
      </c>
      <c r="BM268" s="68">
        <v>0</v>
      </c>
      <c r="BN268" s="68">
        <v>-5.191535592530272E-5</v>
      </c>
      <c r="BO268" s="68">
        <v>3032.6121110308695</v>
      </c>
    </row>
    <row r="269" spans="1:67">
      <c r="A269">
        <v>2002</v>
      </c>
      <c r="B269" s="62" t="s">
        <v>622</v>
      </c>
      <c r="C269" s="67" t="s">
        <v>687</v>
      </c>
      <c r="D269" s="62" t="s">
        <v>725</v>
      </c>
      <c r="E269" s="68">
        <v>1.6286562498579668E-3</v>
      </c>
      <c r="F269" s="68">
        <v>0</v>
      </c>
      <c r="G269" s="68">
        <v>0</v>
      </c>
      <c r="H269" s="68">
        <v>20.290338367306383</v>
      </c>
      <c r="I269" s="68">
        <v>4.5426982961901388E-3</v>
      </c>
      <c r="J269" s="68">
        <v>0.37019043216964165</v>
      </c>
      <c r="K269" s="68">
        <v>6.9113015149957588E-2</v>
      </c>
      <c r="L269" s="68">
        <v>2.2042112628618816E-2</v>
      </c>
      <c r="M269" s="68">
        <v>1.9670022770324454E-3</v>
      </c>
      <c r="N269" s="68">
        <v>5.6158834485153339E-2</v>
      </c>
      <c r="O269" s="68">
        <v>1.8065952908531542</v>
      </c>
      <c r="P269" s="68">
        <v>2.7541310161537412E-4</v>
      </c>
      <c r="Q269" s="68">
        <v>0.15364172518862437</v>
      </c>
      <c r="R269" s="68">
        <v>9.1896370679044839E-2</v>
      </c>
      <c r="S269" s="68">
        <v>0.42253989166833106</v>
      </c>
      <c r="T269" s="68">
        <v>0.55737315256279207</v>
      </c>
      <c r="U269" s="68">
        <v>5.7581422754361089</v>
      </c>
      <c r="V269" s="68">
        <v>0.1760127091021029</v>
      </c>
      <c r="W269" s="68">
        <v>0.24463805717447906</v>
      </c>
      <c r="X269" s="68">
        <v>1.1049696143536401</v>
      </c>
      <c r="Y269" s="68">
        <v>1.2123384391806991E-2</v>
      </c>
      <c r="Z269" s="68">
        <v>1.2843442709865029</v>
      </c>
      <c r="AA269" s="68">
        <v>0</v>
      </c>
      <c r="AB269" s="68">
        <v>5.9325275367188146</v>
      </c>
      <c r="AC269" s="68">
        <v>0</v>
      </c>
      <c r="AD269" s="68">
        <v>14.651375192248979</v>
      </c>
      <c r="AE269" s="68">
        <v>3.7481167275369168E-2</v>
      </c>
      <c r="AF269" s="68">
        <v>0.15578683491197856</v>
      </c>
      <c r="AG269" s="68">
        <v>0.75260139139807325</v>
      </c>
      <c r="AH269" s="68">
        <v>0.6202578718960805</v>
      </c>
      <c r="AI269" s="68">
        <v>0</v>
      </c>
      <c r="AJ269" s="68">
        <v>0</v>
      </c>
      <c r="AK269" s="68">
        <v>0</v>
      </c>
      <c r="AL269" s="68">
        <v>1.6804564804295451E-2</v>
      </c>
      <c r="AM269" s="68">
        <v>0</v>
      </c>
      <c r="AN269" s="68">
        <v>6.3294554977198639E-4</v>
      </c>
      <c r="AO269" s="68">
        <v>0</v>
      </c>
      <c r="AP269" s="68">
        <v>0</v>
      </c>
      <c r="AQ269" s="68">
        <v>0</v>
      </c>
      <c r="AR269" s="68">
        <v>0</v>
      </c>
      <c r="AS269" s="68">
        <v>0</v>
      </c>
      <c r="AT269" s="68">
        <v>0</v>
      </c>
      <c r="AU269" s="68">
        <v>0</v>
      </c>
      <c r="AV269" s="68">
        <v>0</v>
      </c>
      <c r="AW269" s="68">
        <v>6.6282349164872173E-5</v>
      </c>
      <c r="AX269" s="68">
        <v>8.9761566598644356E-4</v>
      </c>
      <c r="AY269" s="68">
        <v>1.6995086597073347E-4</v>
      </c>
      <c r="AZ269" s="68">
        <v>0</v>
      </c>
      <c r="BA269" s="68">
        <v>1.4365694853194729E-3</v>
      </c>
      <c r="BB269" s="68">
        <v>4.0104828924678593E-3</v>
      </c>
      <c r="BC269" s="68">
        <v>13.268370959515154</v>
      </c>
      <c r="BD269" s="68">
        <v>8.8286475505697432E-4</v>
      </c>
      <c r="BE269" s="68">
        <v>24.405336365499835</v>
      </c>
      <c r="BF269" s="68">
        <v>1.3301446298786981E-3</v>
      </c>
      <c r="BG269" s="68">
        <v>0</v>
      </c>
      <c r="BH269" s="68">
        <v>0</v>
      </c>
      <c r="BI269" s="68">
        <v>284.22742037919943</v>
      </c>
      <c r="BJ269" s="68">
        <v>0</v>
      </c>
      <c r="BK269" s="68">
        <v>0</v>
      </c>
      <c r="BL269" s="68">
        <v>0</v>
      </c>
      <c r="BM269" s="68">
        <v>0</v>
      </c>
      <c r="BN269" s="68">
        <v>15.017957304935427</v>
      </c>
      <c r="BO269" s="68">
        <v>391.52387969865782</v>
      </c>
    </row>
    <row r="270" spans="1:67">
      <c r="A270">
        <v>2002</v>
      </c>
      <c r="B270" s="62" t="s">
        <v>623</v>
      </c>
      <c r="C270" s="67" t="s">
        <v>688</v>
      </c>
      <c r="D270" s="62" t="s">
        <v>725</v>
      </c>
      <c r="E270" s="68">
        <v>4.2400909506562674E-2</v>
      </c>
      <c r="F270" s="68">
        <v>0</v>
      </c>
      <c r="G270" s="68">
        <v>3.4237199467245091E-4</v>
      </c>
      <c r="H270" s="68">
        <v>151.09906051601669</v>
      </c>
      <c r="I270" s="68">
        <v>20.59733431639323</v>
      </c>
      <c r="J270" s="68">
        <v>10.874256045184797</v>
      </c>
      <c r="K270" s="68">
        <v>1.28363937449617</v>
      </c>
      <c r="L270" s="68">
        <v>1.9498603117061155</v>
      </c>
      <c r="M270" s="68">
        <v>1.010818791997194</v>
      </c>
      <c r="N270" s="68">
        <v>4.1102614845408871E-3</v>
      </c>
      <c r="O270" s="68">
        <v>0.94005246565981559</v>
      </c>
      <c r="P270" s="68">
        <v>0.50460174282767123</v>
      </c>
      <c r="Q270" s="68">
        <v>10.233075826003875</v>
      </c>
      <c r="R270" s="68">
        <v>0.63857823555810711</v>
      </c>
      <c r="S270" s="68">
        <v>6.1219530779308036</v>
      </c>
      <c r="T270" s="68">
        <v>6.1537047971021286</v>
      </c>
      <c r="U270" s="68">
        <v>28.079334644291265</v>
      </c>
      <c r="V270" s="68">
        <v>23.819227447493702</v>
      </c>
      <c r="W270" s="68">
        <v>1.4339076522541814</v>
      </c>
      <c r="X270" s="68">
        <v>3.6533230439321018</v>
      </c>
      <c r="Y270" s="68">
        <v>0.4748383339179979</v>
      </c>
      <c r="Z270" s="68">
        <v>6.44428109816561</v>
      </c>
      <c r="AA270" s="68">
        <v>1.1267372015998451</v>
      </c>
      <c r="AB270" s="68">
        <v>31.839967995251179</v>
      </c>
      <c r="AC270" s="68">
        <v>0</v>
      </c>
      <c r="AD270" s="68">
        <v>0</v>
      </c>
      <c r="AE270" s="68">
        <v>5361.238601246966</v>
      </c>
      <c r="AF270" s="68">
        <v>11.097860972609491</v>
      </c>
      <c r="AG270" s="68">
        <v>53.613423844494996</v>
      </c>
      <c r="AH270" s="68">
        <v>44.185605499711258</v>
      </c>
      <c r="AI270" s="68">
        <v>72.827650367010534</v>
      </c>
      <c r="AJ270" s="68">
        <v>0</v>
      </c>
      <c r="AK270" s="68">
        <v>0.14034050181728316</v>
      </c>
      <c r="AL270" s="68">
        <v>14.222876640020189</v>
      </c>
      <c r="AM270" s="68">
        <v>9.173088209249693</v>
      </c>
      <c r="AN270" s="68">
        <v>18.7556921935902</v>
      </c>
      <c r="AO270" s="68">
        <v>3.5828700779097854E-2</v>
      </c>
      <c r="AP270" s="68">
        <v>0</v>
      </c>
      <c r="AQ270" s="68">
        <v>0</v>
      </c>
      <c r="AR270" s="68">
        <v>5.6485032853678077E-2</v>
      </c>
      <c r="AS270" s="68">
        <v>0</v>
      </c>
      <c r="AT270" s="68">
        <v>0</v>
      </c>
      <c r="AU270" s="68">
        <v>0</v>
      </c>
      <c r="AV270" s="68">
        <v>0</v>
      </c>
      <c r="AW270" s="68">
        <v>3.1444520243607478E-2</v>
      </c>
      <c r="AX270" s="68">
        <v>5.9919966077876376E-4</v>
      </c>
      <c r="AY270" s="68">
        <v>0.55991043689992526</v>
      </c>
      <c r="AZ270" s="68">
        <v>0</v>
      </c>
      <c r="BA270" s="68">
        <v>0.1111613100351365</v>
      </c>
      <c r="BB270" s="68">
        <v>36.848052435267341</v>
      </c>
      <c r="BC270" s="68">
        <v>94.786837296335506</v>
      </c>
      <c r="BD270" s="68">
        <v>144.66989307518733</v>
      </c>
      <c r="BE270" s="68">
        <v>189.1083529594614</v>
      </c>
      <c r="BF270" s="68">
        <v>12.458541655591677</v>
      </c>
      <c r="BG270" s="68">
        <v>0</v>
      </c>
      <c r="BH270" s="68">
        <v>0.55050139525221242</v>
      </c>
      <c r="BI270" s="68">
        <v>0</v>
      </c>
      <c r="BJ270" s="68">
        <v>0</v>
      </c>
      <c r="BK270" s="68">
        <v>1.42319857830816</v>
      </c>
      <c r="BL270" s="68">
        <v>92018.92251965875</v>
      </c>
      <c r="BM270" s="68">
        <v>0</v>
      </c>
      <c r="BN270" s="68">
        <v>2.2223335836315528E-3</v>
      </c>
      <c r="BO270" s="68">
        <v>98393.146094524447</v>
      </c>
    </row>
    <row r="271" spans="1:67">
      <c r="A271">
        <v>2002</v>
      </c>
      <c r="B271" s="62" t="s">
        <v>624</v>
      </c>
      <c r="C271" s="67" t="s">
        <v>689</v>
      </c>
      <c r="D271" s="62" t="s">
        <v>725</v>
      </c>
      <c r="E271" s="68">
        <v>116.4157166023155</v>
      </c>
      <c r="F271" s="68">
        <v>1.9764300738392393</v>
      </c>
      <c r="G271" s="68">
        <v>5.683405517700602</v>
      </c>
      <c r="H271" s="68">
        <v>69.665609275078211</v>
      </c>
      <c r="I271" s="68">
        <v>454.1015494601433</v>
      </c>
      <c r="J271" s="68">
        <v>110.18225539518721</v>
      </c>
      <c r="K271" s="68">
        <v>16.584234364930786</v>
      </c>
      <c r="L271" s="68">
        <v>68.499106690128386</v>
      </c>
      <c r="M271" s="68">
        <v>19.104871855506747</v>
      </c>
      <c r="N271" s="68">
        <v>39.069312975387426</v>
      </c>
      <c r="O271" s="68">
        <v>223.51823202896657</v>
      </c>
      <c r="P271" s="68">
        <v>38.327697222710661</v>
      </c>
      <c r="Q271" s="68">
        <v>74.256107942787921</v>
      </c>
      <c r="R271" s="68">
        <v>62.600611369872276</v>
      </c>
      <c r="S271" s="68">
        <v>125.22055874165459</v>
      </c>
      <c r="T271" s="68">
        <v>72.760840670468852</v>
      </c>
      <c r="U271" s="68">
        <v>43.433157301675969</v>
      </c>
      <c r="V271" s="68">
        <v>42.607005420091085</v>
      </c>
      <c r="W271" s="68">
        <v>34.705980964804361</v>
      </c>
      <c r="X271" s="68">
        <v>396.2211899769589</v>
      </c>
      <c r="Y271" s="68">
        <v>11.285639948738114</v>
      </c>
      <c r="Z271" s="68">
        <v>41.968429461892576</v>
      </c>
      <c r="AA271" s="68">
        <v>6.5730785944744792</v>
      </c>
      <c r="AB271" s="68">
        <v>73.013698174544061</v>
      </c>
      <c r="AC271" s="68">
        <v>7.7308873485913603</v>
      </c>
      <c r="AD271" s="68">
        <v>1.0638623603874311</v>
      </c>
      <c r="AE271" s="68">
        <v>427.13736968368067</v>
      </c>
      <c r="AF271" s="68">
        <v>252.04251622718081</v>
      </c>
      <c r="AG271" s="68">
        <v>0</v>
      </c>
      <c r="AH271" s="68">
        <v>0</v>
      </c>
      <c r="AI271" s="68">
        <v>250.42501936604486</v>
      </c>
      <c r="AJ271" s="68">
        <v>7.5914524219684196</v>
      </c>
      <c r="AK271" s="68">
        <v>19.25758783272229</v>
      </c>
      <c r="AL271" s="68">
        <v>10.570170913155367</v>
      </c>
      <c r="AM271" s="68">
        <v>1.9868268906877664</v>
      </c>
      <c r="AN271" s="68">
        <v>58.111108276732232</v>
      </c>
      <c r="AO271" s="68">
        <v>2.2582893335351462</v>
      </c>
      <c r="AP271" s="68">
        <v>4.7239645294157553</v>
      </c>
      <c r="AQ271" s="68">
        <v>42.576713184459969</v>
      </c>
      <c r="AR271" s="68">
        <v>0.11083809619402926</v>
      </c>
      <c r="AS271" s="68">
        <v>16.944578710085906</v>
      </c>
      <c r="AT271" s="68">
        <v>0.12087460916660975</v>
      </c>
      <c r="AU271" s="68">
        <v>1.0547488681496413</v>
      </c>
      <c r="AV271" s="68">
        <v>0</v>
      </c>
      <c r="AW271" s="68">
        <v>5.0123212984889802</v>
      </c>
      <c r="AX271" s="68">
        <v>3.5848263364029478</v>
      </c>
      <c r="AY271" s="68">
        <v>3.7602247230061323</v>
      </c>
      <c r="AZ271" s="68">
        <v>0</v>
      </c>
      <c r="BA271" s="68">
        <v>1.2357065290212874</v>
      </c>
      <c r="BB271" s="68">
        <v>47.901945456928239</v>
      </c>
      <c r="BC271" s="68">
        <v>62.511706568946018</v>
      </c>
      <c r="BD271" s="68">
        <v>10.207276373144598</v>
      </c>
      <c r="BE271" s="68">
        <v>57.182822871651915</v>
      </c>
      <c r="BF271" s="68">
        <v>23.554853310013922</v>
      </c>
      <c r="BG271" s="68">
        <v>0</v>
      </c>
      <c r="BH271" s="68">
        <v>0.19289653101755672</v>
      </c>
      <c r="BI271" s="68">
        <v>4670.6721301640491</v>
      </c>
      <c r="BJ271" s="68">
        <v>0</v>
      </c>
      <c r="BK271" s="68">
        <v>0</v>
      </c>
      <c r="BL271" s="68">
        <v>902.13321610296146</v>
      </c>
      <c r="BM271" s="68">
        <v>0</v>
      </c>
      <c r="BN271" s="68">
        <v>840.67913548839556</v>
      </c>
      <c r="BO271" s="68">
        <v>9880.1105904360393</v>
      </c>
    </row>
    <row r="272" spans="1:67">
      <c r="A272">
        <v>2002</v>
      </c>
      <c r="B272" s="62" t="s">
        <v>625</v>
      </c>
      <c r="C272" s="67" t="s">
        <v>690</v>
      </c>
      <c r="D272" s="62" t="s">
        <v>725</v>
      </c>
      <c r="E272" s="68">
        <v>764.88917603103175</v>
      </c>
      <c r="F272" s="68">
        <v>12.985789331401829</v>
      </c>
      <c r="G272" s="68">
        <v>37.341825402617239</v>
      </c>
      <c r="H272" s="68">
        <v>457.72574383701817</v>
      </c>
      <c r="I272" s="68">
        <v>2983.595086112929</v>
      </c>
      <c r="J272" s="68">
        <v>723.93330558933485</v>
      </c>
      <c r="K272" s="68">
        <v>108.96382145574597</v>
      </c>
      <c r="L272" s="68">
        <v>450.06144191042949</v>
      </c>
      <c r="M272" s="68">
        <v>125.52523076979756</v>
      </c>
      <c r="N272" s="68">
        <v>256.6981115782454</v>
      </c>
      <c r="O272" s="68">
        <v>1468.5875869199326</v>
      </c>
      <c r="P272" s="68">
        <v>251.82545453027714</v>
      </c>
      <c r="Q272" s="68">
        <v>487.88681526271438</v>
      </c>
      <c r="R272" s="68">
        <v>411.3064064477706</v>
      </c>
      <c r="S272" s="68">
        <v>822.73985672605079</v>
      </c>
      <c r="T272" s="68">
        <v>478.06242225762463</v>
      </c>
      <c r="U272" s="68">
        <v>285.36999015684751</v>
      </c>
      <c r="V272" s="68">
        <v>279.94190320755172</v>
      </c>
      <c r="W272" s="68">
        <v>228.02959908069559</v>
      </c>
      <c r="X272" s="68">
        <v>2603.3022720016747</v>
      </c>
      <c r="Y272" s="68">
        <v>74.150330327490309</v>
      </c>
      <c r="Z272" s="68">
        <v>275.74625117056581</v>
      </c>
      <c r="AA272" s="68">
        <v>43.1872672938973</v>
      </c>
      <c r="AB272" s="68">
        <v>479.72377841803069</v>
      </c>
      <c r="AC272" s="68">
        <v>50.794447920231761</v>
      </c>
      <c r="AD272" s="68">
        <v>6.9899222200981201</v>
      </c>
      <c r="AE272" s="68">
        <v>2806.4316424343901</v>
      </c>
      <c r="AF272" s="68">
        <v>0</v>
      </c>
      <c r="AG272" s="68">
        <v>1049.4143779542467</v>
      </c>
      <c r="AH272" s="68">
        <v>0</v>
      </c>
      <c r="AI272" s="68">
        <v>1645.3739435783311</v>
      </c>
      <c r="AJ272" s="68">
        <v>49.878315036740595</v>
      </c>
      <c r="AK272" s="68">
        <v>126.52862448147485</v>
      </c>
      <c r="AL272" s="68">
        <v>69.449465727119687</v>
      </c>
      <c r="AM272" s="68">
        <v>13.054099804460904</v>
      </c>
      <c r="AN272" s="68">
        <v>381.80890884243126</v>
      </c>
      <c r="AO272" s="68">
        <v>14.837696472445279</v>
      </c>
      <c r="AP272" s="68">
        <v>31.037985608489318</v>
      </c>
      <c r="AQ272" s="68">
        <v>279.74287335292161</v>
      </c>
      <c r="AR272" s="68">
        <v>0.72824239325270845</v>
      </c>
      <c r="AS272" s="68">
        <v>111.33140117176231</v>
      </c>
      <c r="AT272" s="68">
        <v>0.79418555249164879</v>
      </c>
      <c r="AU272" s="68">
        <v>6.9300436077253504</v>
      </c>
      <c r="AV272" s="68">
        <v>0</v>
      </c>
      <c r="AW272" s="68">
        <v>32.932583502456168</v>
      </c>
      <c r="AX272" s="68">
        <v>23.553476649827665</v>
      </c>
      <c r="AY272" s="68">
        <v>24.705901179106501</v>
      </c>
      <c r="AZ272" s="68">
        <v>0</v>
      </c>
      <c r="BA272" s="68">
        <v>8.1189943796683153</v>
      </c>
      <c r="BB272" s="68">
        <v>314.73138387316777</v>
      </c>
      <c r="BC272" s="68">
        <v>410.72227294835665</v>
      </c>
      <c r="BD272" s="68">
        <v>67.065130400273631</v>
      </c>
      <c r="BE272" s="68">
        <v>375.70977137769324</v>
      </c>
      <c r="BF272" s="68">
        <v>154.7630583366612</v>
      </c>
      <c r="BG272" s="68">
        <v>0</v>
      </c>
      <c r="BH272" s="68">
        <v>1.2673930374305549</v>
      </c>
      <c r="BI272" s="68">
        <v>30687.837187450907</v>
      </c>
      <c r="BJ272" s="68">
        <v>0</v>
      </c>
      <c r="BK272" s="68">
        <v>0</v>
      </c>
      <c r="BL272" s="68">
        <v>5927.3090650845525</v>
      </c>
      <c r="BM272" s="68">
        <v>0</v>
      </c>
      <c r="BN272" s="68">
        <v>5467.1244530615459</v>
      </c>
      <c r="BO272" s="68">
        <v>64252.546313259896</v>
      </c>
    </row>
    <row r="273" spans="1:67">
      <c r="A273">
        <v>2002</v>
      </c>
      <c r="B273" s="62" t="s">
        <v>626</v>
      </c>
      <c r="C273" s="67" t="s">
        <v>691</v>
      </c>
      <c r="D273" s="62" t="s">
        <v>725</v>
      </c>
      <c r="E273" s="68">
        <v>673.67137263484244</v>
      </c>
      <c r="F273" s="68">
        <v>11.437152986039179</v>
      </c>
      <c r="G273" s="68">
        <v>32.888579893633107</v>
      </c>
      <c r="H273" s="68">
        <v>403.13909492226662</v>
      </c>
      <c r="I273" s="68">
        <v>2627.7827691036941</v>
      </c>
      <c r="J273" s="68">
        <v>637.5997451069436</v>
      </c>
      <c r="K273" s="68">
        <v>95.969206347681663</v>
      </c>
      <c r="L273" s="68">
        <v>396.38880878805219</v>
      </c>
      <c r="M273" s="68">
        <v>110.5555643391196</v>
      </c>
      <c r="N273" s="68">
        <v>226.0852612361621</v>
      </c>
      <c r="O273" s="68">
        <v>1293.4493604008119</v>
      </c>
      <c r="P273" s="68">
        <v>221.7936989226296</v>
      </c>
      <c r="Q273" s="68">
        <v>429.70327052338905</v>
      </c>
      <c r="R273" s="68">
        <v>362.25555294553232</v>
      </c>
      <c r="S273" s="68">
        <v>724.62299895265608</v>
      </c>
      <c r="T273" s="68">
        <v>421.05049764015183</v>
      </c>
      <c r="U273" s="68">
        <v>251.33783952246111</v>
      </c>
      <c r="V273" s="68">
        <v>246.55708578649109</v>
      </c>
      <c r="W273" s="68">
        <v>200.83564760476196</v>
      </c>
      <c r="X273" s="68">
        <v>2292.8422442359429</v>
      </c>
      <c r="Y273" s="68">
        <v>65.307441101795362</v>
      </c>
      <c r="Z273" s="68">
        <v>242.86179141519273</v>
      </c>
      <c r="AA273" s="68">
        <v>38.036916392509234</v>
      </c>
      <c r="AB273" s="68">
        <v>422.51372671972081</v>
      </c>
      <c r="AC273" s="68">
        <v>44.736893297681178</v>
      </c>
      <c r="AD273" s="68">
        <v>6.1563304125423324</v>
      </c>
      <c r="AE273" s="68">
        <v>2471.7471707142163</v>
      </c>
      <c r="AF273" s="68">
        <v>0</v>
      </c>
      <c r="AG273" s="68">
        <v>0</v>
      </c>
      <c r="AH273" s="68">
        <v>865.85369107234249</v>
      </c>
      <c r="AI273" s="68">
        <v>1449.1528417484735</v>
      </c>
      <c r="AJ273" s="68">
        <v>43.930014972719277</v>
      </c>
      <c r="AK273" s="68">
        <v>111.43929709442712</v>
      </c>
      <c r="AL273" s="68">
        <v>61.167183915342868</v>
      </c>
      <c r="AM273" s="68">
        <v>11.497317009263865</v>
      </c>
      <c r="AN273" s="68">
        <v>336.27581584924513</v>
      </c>
      <c r="AO273" s="68">
        <v>13.068208653701541</v>
      </c>
      <c r="AP273" s="68">
        <v>27.336512299976881</v>
      </c>
      <c r="AQ273" s="68">
        <v>246.38179148299508</v>
      </c>
      <c r="AR273" s="68">
        <v>0.64139494719890133</v>
      </c>
      <c r="AS273" s="68">
        <v>98.054437420485371</v>
      </c>
      <c r="AT273" s="68">
        <v>0.69947397353692431</v>
      </c>
      <c r="AU273" s="68">
        <v>6.1035926980436805</v>
      </c>
      <c r="AV273" s="68">
        <v>0</v>
      </c>
      <c r="AW273" s="68">
        <v>29.005167582095748</v>
      </c>
      <c r="AX273" s="68">
        <v>20.744577701238612</v>
      </c>
      <c r="AY273" s="68">
        <v>21.75956841992782</v>
      </c>
      <c r="AZ273" s="68">
        <v>0</v>
      </c>
      <c r="BA273" s="68">
        <v>7.1507536772148335</v>
      </c>
      <c r="BB273" s="68">
        <v>277.19770396711505</v>
      </c>
      <c r="BC273" s="68">
        <v>361.74108100804966</v>
      </c>
      <c r="BD273" s="68">
        <v>59.067195442773652</v>
      </c>
      <c r="BE273" s="68">
        <v>330.90403855586123</v>
      </c>
      <c r="BF273" s="68">
        <v>136.30659866808591</v>
      </c>
      <c r="BG273" s="68">
        <v>0</v>
      </c>
      <c r="BH273" s="68">
        <v>1.1162485154045965</v>
      </c>
      <c r="BI273" s="68">
        <v>27028.121261354972</v>
      </c>
      <c r="BJ273" s="68">
        <v>0</v>
      </c>
      <c r="BK273" s="68">
        <v>0</v>
      </c>
      <c r="BL273" s="68">
        <v>5220.4405017550616</v>
      </c>
      <c r="BM273" s="68">
        <v>0</v>
      </c>
      <c r="BN273" s="68">
        <v>4809.704070410613</v>
      </c>
      <c r="BO273" s="68">
        <v>56526.186362143009</v>
      </c>
    </row>
    <row r="274" spans="1:67">
      <c r="A274">
        <v>2002</v>
      </c>
      <c r="B274" s="62" t="s">
        <v>627</v>
      </c>
      <c r="C274" s="67" t="s">
        <v>692</v>
      </c>
      <c r="D274" s="62" t="s">
        <v>725</v>
      </c>
      <c r="E274" s="68">
        <v>270.43900009220692</v>
      </c>
      <c r="F274" s="68">
        <v>3.7942479708628598</v>
      </c>
      <c r="G274" s="68">
        <v>12.262896138522825</v>
      </c>
      <c r="H274" s="68">
        <v>218.6965295680904</v>
      </c>
      <c r="I274" s="68">
        <v>1128.2387358071837</v>
      </c>
      <c r="J274" s="68">
        <v>213.55628070432061</v>
      </c>
      <c r="K274" s="68">
        <v>48.893962019487731</v>
      </c>
      <c r="L274" s="68">
        <v>144.53149240805317</v>
      </c>
      <c r="M274" s="68">
        <v>36.800525311522136</v>
      </c>
      <c r="N274" s="68">
        <v>274.65011450726763</v>
      </c>
      <c r="O274" s="68">
        <v>849.35045014368575</v>
      </c>
      <c r="P274" s="68">
        <v>117.3648023589204</v>
      </c>
      <c r="Q274" s="68">
        <v>241.74781989731034</v>
      </c>
      <c r="R274" s="68">
        <v>169.80492558344974</v>
      </c>
      <c r="S274" s="68">
        <v>299.55704607991981</v>
      </c>
      <c r="T274" s="68">
        <v>192.03876010190243</v>
      </c>
      <c r="U274" s="68">
        <v>108.47620877935935</v>
      </c>
      <c r="V274" s="68">
        <v>132.30413092455152</v>
      </c>
      <c r="W274" s="68">
        <v>99.637105213551052</v>
      </c>
      <c r="X274" s="68">
        <v>1155.380367083354</v>
      </c>
      <c r="Y274" s="68">
        <v>64.567748981065677</v>
      </c>
      <c r="Z274" s="68">
        <v>102.13307562644536</v>
      </c>
      <c r="AA274" s="68">
        <v>19.842804585685073</v>
      </c>
      <c r="AB274" s="68">
        <v>278.44042812648524</v>
      </c>
      <c r="AC274" s="68">
        <v>28.862894945194515</v>
      </c>
      <c r="AD274" s="68">
        <v>1.5772003611139538</v>
      </c>
      <c r="AE274" s="68">
        <v>1114.4849490626327</v>
      </c>
      <c r="AF274" s="68">
        <v>37.674727613861727</v>
      </c>
      <c r="AG274" s="68">
        <v>182.00544634439825</v>
      </c>
      <c r="AH274" s="68">
        <v>150.00013568053808</v>
      </c>
      <c r="AI274" s="68">
        <v>686.88275352154574</v>
      </c>
      <c r="AJ274" s="68">
        <v>10.675597863519931</v>
      </c>
      <c r="AK274" s="68">
        <v>68.381358209651211</v>
      </c>
      <c r="AL274" s="68">
        <v>45.484086980148483</v>
      </c>
      <c r="AM274" s="68">
        <v>7.3623370157602466</v>
      </c>
      <c r="AN274" s="68">
        <v>123.54547150042744</v>
      </c>
      <c r="AO274" s="68">
        <v>9.4105411548524867</v>
      </c>
      <c r="AP274" s="68">
        <v>18.717444103118545</v>
      </c>
      <c r="AQ274" s="68">
        <v>117.79186282498233</v>
      </c>
      <c r="AR274" s="68">
        <v>0.61072778067726929</v>
      </c>
      <c r="AS274" s="68">
        <v>59.781660281161578</v>
      </c>
      <c r="AT274" s="68">
        <v>0.17883147852606157</v>
      </c>
      <c r="AU274" s="68">
        <v>2.8700560581165346</v>
      </c>
      <c r="AV274" s="68">
        <v>0</v>
      </c>
      <c r="AW274" s="68">
        <v>22.687611448756815</v>
      </c>
      <c r="AX274" s="68">
        <v>8.9405826223924443</v>
      </c>
      <c r="AY274" s="68">
        <v>22.967588755668281</v>
      </c>
      <c r="AZ274" s="68">
        <v>0</v>
      </c>
      <c r="BA274" s="68">
        <v>3.989222965170844</v>
      </c>
      <c r="BB274" s="68">
        <v>194.92063070558922</v>
      </c>
      <c r="BC274" s="68">
        <v>285.03135139390969</v>
      </c>
      <c r="BD274" s="68">
        <v>73.472196983638739</v>
      </c>
      <c r="BE274" s="68">
        <v>195.8974301788453</v>
      </c>
      <c r="BF274" s="68">
        <v>109.20729269982679</v>
      </c>
      <c r="BG274" s="68">
        <v>0</v>
      </c>
      <c r="BH274" s="68">
        <v>0.77155738310205957</v>
      </c>
      <c r="BI274" s="68">
        <v>45167.534892171781</v>
      </c>
      <c r="BJ274" s="68">
        <v>0</v>
      </c>
      <c r="BK274" s="68">
        <v>0</v>
      </c>
      <c r="BL274" s="68">
        <v>5425.0397723473143</v>
      </c>
      <c r="BM274" s="68">
        <v>0</v>
      </c>
      <c r="BN274" s="68">
        <v>2474.550588249253</v>
      </c>
      <c r="BO274" s="68">
        <v>62833.818258698644</v>
      </c>
    </row>
    <row r="275" spans="1:67">
      <c r="A275">
        <v>2002</v>
      </c>
      <c r="B275" s="62" t="s">
        <v>628</v>
      </c>
      <c r="C275" s="67" t="s">
        <v>693</v>
      </c>
      <c r="D275" s="62" t="s">
        <v>725</v>
      </c>
      <c r="E275" s="68">
        <v>10.269903112891578</v>
      </c>
      <c r="F275" s="68">
        <v>0.14486912460749535</v>
      </c>
      <c r="G275" s="68">
        <v>0.86929160476949829</v>
      </c>
      <c r="H275" s="68">
        <v>7.6584158406792993</v>
      </c>
      <c r="I275" s="68">
        <v>42.955319590432225</v>
      </c>
      <c r="J275" s="68">
        <v>7.034995769455243</v>
      </c>
      <c r="K275" s="68">
        <v>1.8280471955695046</v>
      </c>
      <c r="L275" s="68">
        <v>5.4744359667150091</v>
      </c>
      <c r="M275" s="68">
        <v>1.3539820142539849</v>
      </c>
      <c r="N275" s="68">
        <v>10.51604040445493</v>
      </c>
      <c r="O275" s="68">
        <v>32.170774940079589</v>
      </c>
      <c r="P275" s="68">
        <v>4.1925924926627118</v>
      </c>
      <c r="Q275" s="68">
        <v>9.0285762712503939</v>
      </c>
      <c r="R275" s="68">
        <v>5.9834766000621746</v>
      </c>
      <c r="S275" s="68">
        <v>11.247937639603867</v>
      </c>
      <c r="T275" s="68">
        <v>7.0559163996866952</v>
      </c>
      <c r="U275" s="68">
        <v>4.2576803333567659</v>
      </c>
      <c r="V275" s="68">
        <v>4.904878462654116</v>
      </c>
      <c r="W275" s="68">
        <v>3.7910248321562889</v>
      </c>
      <c r="X275" s="68">
        <v>44.661197008662313</v>
      </c>
      <c r="Y275" s="68">
        <v>2.4441896613351606</v>
      </c>
      <c r="Z275" s="68">
        <v>3.758726866910286</v>
      </c>
      <c r="AA275" s="68">
        <v>0.67374544533589642</v>
      </c>
      <c r="AB275" s="68">
        <v>9.4123861501077091</v>
      </c>
      <c r="AC275" s="68">
        <v>1.0039149934328659</v>
      </c>
      <c r="AD275" s="68">
        <v>6.128092778163878E-2</v>
      </c>
      <c r="AE275" s="68">
        <v>38.743020395777144</v>
      </c>
      <c r="AF275" s="68">
        <v>1.2794500197477692</v>
      </c>
      <c r="AG275" s="68">
        <v>6.1809835576319534</v>
      </c>
      <c r="AH275" s="68">
        <v>5.094069385866506</v>
      </c>
      <c r="AI275" s="68">
        <v>24.657814105468599</v>
      </c>
      <c r="AJ275" s="68">
        <v>0.32667798674162007</v>
      </c>
      <c r="AK275" s="68">
        <v>2.3715432618372057</v>
      </c>
      <c r="AL275" s="68">
        <v>1.2362965601211227</v>
      </c>
      <c r="AM275" s="68">
        <v>0.23160982413803305</v>
      </c>
      <c r="AN275" s="68">
        <v>4.2883927183825552</v>
      </c>
      <c r="AO275" s="68">
        <v>0.17931158508056974</v>
      </c>
      <c r="AP275" s="68">
        <v>0.46168869285954794</v>
      </c>
      <c r="AQ275" s="68">
        <v>4.5042977349471096</v>
      </c>
      <c r="AR275" s="68">
        <v>9.5096464502652748E-3</v>
      </c>
      <c r="AS275" s="68">
        <v>0.98325221882238834</v>
      </c>
      <c r="AT275" s="68">
        <v>2.0392967837414731E-3</v>
      </c>
      <c r="AU275" s="68">
        <v>5.9766262139389452E-2</v>
      </c>
      <c r="AV275" s="68">
        <v>0</v>
      </c>
      <c r="AW275" s="68">
        <v>0.38067937453728629</v>
      </c>
      <c r="AX275" s="68">
        <v>0.28182533001965882</v>
      </c>
      <c r="AY275" s="68">
        <v>0.26919300951836139</v>
      </c>
      <c r="AZ275" s="68">
        <v>0</v>
      </c>
      <c r="BA275" s="68">
        <v>0.10297693429149979</v>
      </c>
      <c r="BB275" s="68">
        <v>4.0909742154510731</v>
      </c>
      <c r="BC275" s="68">
        <v>4.0436327713253526</v>
      </c>
      <c r="BD275" s="68">
        <v>0.77731701278341236</v>
      </c>
      <c r="BE275" s="68">
        <v>3.30891131253528</v>
      </c>
      <c r="BF275" s="68">
        <v>1.9012978892383599</v>
      </c>
      <c r="BG275" s="68">
        <v>0</v>
      </c>
      <c r="BH275" s="68">
        <v>1.2429338842623724E-2</v>
      </c>
      <c r="BI275" s="68">
        <v>743.2456980582333</v>
      </c>
      <c r="BJ275" s="68">
        <v>0</v>
      </c>
      <c r="BK275" s="68">
        <v>0</v>
      </c>
      <c r="BL275" s="68">
        <v>218.62717150241338</v>
      </c>
      <c r="BM275" s="68">
        <v>0</v>
      </c>
      <c r="BN275" s="68">
        <v>72.988945201207855</v>
      </c>
      <c r="BO275" s="68">
        <v>1373.3943748521003</v>
      </c>
    </row>
    <row r="276" spans="1:67">
      <c r="A276">
        <v>2002</v>
      </c>
      <c r="B276" s="62" t="s">
        <v>629</v>
      </c>
      <c r="C276" s="67" t="s">
        <v>694</v>
      </c>
      <c r="D276" s="62" t="s">
        <v>725</v>
      </c>
      <c r="E276" s="68">
        <v>5.4788824860451317</v>
      </c>
      <c r="F276" s="68">
        <v>1.3238116009959288E-2</v>
      </c>
      <c r="G276" s="68">
        <v>6.8603571516587664E-2</v>
      </c>
      <c r="H276" s="68">
        <v>2.8315400283992114</v>
      </c>
      <c r="I276" s="68">
        <v>12.153537840262342</v>
      </c>
      <c r="J276" s="68">
        <v>17.160961076920294</v>
      </c>
      <c r="K276" s="68">
        <v>1.2482965644201054</v>
      </c>
      <c r="L276" s="68">
        <v>2.2264918868424726</v>
      </c>
      <c r="M276" s="68">
        <v>1.0840060512033602</v>
      </c>
      <c r="N276" s="68">
        <v>1.0167434916723812</v>
      </c>
      <c r="O276" s="68">
        <v>6.2418212442017555</v>
      </c>
      <c r="P276" s="68">
        <v>1.5223848229832777</v>
      </c>
      <c r="Q276" s="68">
        <v>6.3090206615285869</v>
      </c>
      <c r="R276" s="68">
        <v>4.8175479782906576</v>
      </c>
      <c r="S276" s="68">
        <v>10.303445019248079</v>
      </c>
      <c r="T276" s="68">
        <v>12.721394434012396</v>
      </c>
      <c r="U276" s="68">
        <v>135.73592183954557</v>
      </c>
      <c r="V276" s="68">
        <v>47.973732583055295</v>
      </c>
      <c r="W276" s="68">
        <v>16.616779788222548</v>
      </c>
      <c r="X276" s="68">
        <v>65.032385943531494</v>
      </c>
      <c r="Y276" s="68">
        <v>3.2178715729694281</v>
      </c>
      <c r="Z276" s="68">
        <v>19.674839948282234</v>
      </c>
      <c r="AA276" s="68">
        <v>0.228457564566866</v>
      </c>
      <c r="AB276" s="68">
        <v>7.0790802549424674</v>
      </c>
      <c r="AC276" s="68">
        <v>8.3997426073969969E-2</v>
      </c>
      <c r="AD276" s="68">
        <v>1.6080014299234772E-2</v>
      </c>
      <c r="AE276" s="68">
        <v>4.4148726750280165</v>
      </c>
      <c r="AF276" s="68">
        <v>1.7248823050590456</v>
      </c>
      <c r="AG276" s="68">
        <v>8.3328531805580557</v>
      </c>
      <c r="AH276" s="68">
        <v>6.8675368391149352</v>
      </c>
      <c r="AI276" s="68">
        <v>7.4008808778429405</v>
      </c>
      <c r="AJ276" s="68">
        <v>2.5983916785751973E-2</v>
      </c>
      <c r="AK276" s="68">
        <v>2.0169242949184509</v>
      </c>
      <c r="AL276" s="68">
        <v>3.7669720507273938</v>
      </c>
      <c r="AM276" s="68">
        <v>0.42510291557394303</v>
      </c>
      <c r="AN276" s="68">
        <v>0.63403384381336458</v>
      </c>
      <c r="AO276" s="68">
        <v>1.7005395327426533</v>
      </c>
      <c r="AP276" s="68">
        <v>4.1161989611802232</v>
      </c>
      <c r="AQ276" s="68">
        <v>7.3210798977752285</v>
      </c>
      <c r="AR276" s="68">
        <v>0.17528793199920661</v>
      </c>
      <c r="AS276" s="68">
        <v>69.065540164737968</v>
      </c>
      <c r="AT276" s="68">
        <v>0.13363299935384998</v>
      </c>
      <c r="AU276" s="68">
        <v>1.4218109653483111</v>
      </c>
      <c r="AV276" s="68">
        <v>0</v>
      </c>
      <c r="AW276" s="68">
        <v>30.538098224243925</v>
      </c>
      <c r="AX276" s="68">
        <v>2.4133869856689721E-2</v>
      </c>
      <c r="AY276" s="68">
        <v>0.59221429813723281</v>
      </c>
      <c r="AZ276" s="68">
        <v>0</v>
      </c>
      <c r="BA276" s="68">
        <v>0.12653556153096282</v>
      </c>
      <c r="BB276" s="68">
        <v>19.020655544940979</v>
      </c>
      <c r="BC276" s="68">
        <v>44.038995122958291</v>
      </c>
      <c r="BD276" s="68">
        <v>8.446062110766082</v>
      </c>
      <c r="BE276" s="68">
        <v>5.6615493926162967</v>
      </c>
      <c r="BF276" s="68">
        <v>5.3202037191447591</v>
      </c>
      <c r="BG276" s="68">
        <v>0</v>
      </c>
      <c r="BH276" s="68">
        <v>0.66867742363700367</v>
      </c>
      <c r="BI276" s="68">
        <v>2900.5726642083955</v>
      </c>
      <c r="BJ276" s="68">
        <v>0</v>
      </c>
      <c r="BK276" s="68">
        <v>0</v>
      </c>
      <c r="BL276" s="68">
        <v>73.72884047040364</v>
      </c>
      <c r="BM276" s="68">
        <v>0</v>
      </c>
      <c r="BN276" s="68">
        <v>448.54321802434833</v>
      </c>
      <c r="BO276" s="68">
        <v>4037.6830435325837</v>
      </c>
    </row>
    <row r="277" spans="1:67">
      <c r="A277">
        <v>2002</v>
      </c>
      <c r="B277" s="62" t="s">
        <v>630</v>
      </c>
      <c r="C277" s="67" t="s">
        <v>695</v>
      </c>
      <c r="D277" s="62" t="s">
        <v>725</v>
      </c>
      <c r="E277" s="68">
        <v>11.313116941994355</v>
      </c>
      <c r="F277" s="68">
        <v>0.15493718834997738</v>
      </c>
      <c r="G277" s="68">
        <v>28.800133612147739</v>
      </c>
      <c r="H277" s="68">
        <v>15.779770125037999</v>
      </c>
      <c r="I277" s="68">
        <v>89.383993528943762</v>
      </c>
      <c r="J277" s="68">
        <v>84.235300398232326</v>
      </c>
      <c r="K277" s="68">
        <v>4.5795702194525045</v>
      </c>
      <c r="L277" s="68">
        <v>19.584402376925585</v>
      </c>
      <c r="M277" s="68">
        <v>4.5621563294335159</v>
      </c>
      <c r="N277" s="68">
        <v>15.028198943655537</v>
      </c>
      <c r="O277" s="68">
        <v>58.411452002333384</v>
      </c>
      <c r="P277" s="68">
        <v>17.632785686521952</v>
      </c>
      <c r="Q277" s="68">
        <v>48.718363713140441</v>
      </c>
      <c r="R277" s="68">
        <v>17.390112852698746</v>
      </c>
      <c r="S277" s="68">
        <v>64.574958615030894</v>
      </c>
      <c r="T277" s="68">
        <v>25.973138681792904</v>
      </c>
      <c r="U277" s="68">
        <v>24.670392734506922</v>
      </c>
      <c r="V277" s="68">
        <v>15.960122071182356</v>
      </c>
      <c r="W277" s="68">
        <v>17.766645972119267</v>
      </c>
      <c r="X277" s="68">
        <v>124.34489950578705</v>
      </c>
      <c r="Y277" s="68">
        <v>11.120540256823212</v>
      </c>
      <c r="Z277" s="68">
        <v>39.352829932028563</v>
      </c>
      <c r="AA277" s="68">
        <v>1.2100626644816248</v>
      </c>
      <c r="AB277" s="68">
        <v>20.232389318435192</v>
      </c>
      <c r="AC277" s="68">
        <v>1.063783813641777</v>
      </c>
      <c r="AD277" s="68">
        <v>2.9702925475576882</v>
      </c>
      <c r="AE277" s="68">
        <v>70.937571447973539</v>
      </c>
      <c r="AF277" s="68">
        <v>64.640462235239823</v>
      </c>
      <c r="AG277" s="68">
        <v>312.27607805462554</v>
      </c>
      <c r="AH277" s="68">
        <v>257.36292522447263</v>
      </c>
      <c r="AI277" s="68">
        <v>966.97129185044605</v>
      </c>
      <c r="AJ277" s="68">
        <v>107.77315220292034</v>
      </c>
      <c r="AK277" s="68">
        <v>434.98260178119375</v>
      </c>
      <c r="AL277" s="68">
        <v>42.56647544340646</v>
      </c>
      <c r="AM277" s="68">
        <v>1.2020604221341558</v>
      </c>
      <c r="AN277" s="68">
        <v>5.9050472402718039</v>
      </c>
      <c r="AO277" s="68">
        <v>4.4042608575492759</v>
      </c>
      <c r="AP277" s="68">
        <v>0.81921286638714452</v>
      </c>
      <c r="AQ277" s="68">
        <v>5.5301413184029933</v>
      </c>
      <c r="AR277" s="68">
        <v>4.9029273959775743</v>
      </c>
      <c r="AS277" s="68">
        <v>1.109058183643006</v>
      </c>
      <c r="AT277" s="68">
        <v>2.2571766958661785E-3</v>
      </c>
      <c r="AU277" s="68">
        <v>6.3693848994834851E-2</v>
      </c>
      <c r="AV277" s="68">
        <v>0</v>
      </c>
      <c r="AW277" s="68">
        <v>0.85080296324706606</v>
      </c>
      <c r="AX277" s="68">
        <v>3.1449815423451479</v>
      </c>
      <c r="AY277" s="68">
        <v>0.91345825025141025</v>
      </c>
      <c r="AZ277" s="68">
        <v>0</v>
      </c>
      <c r="BA277" s="68">
        <v>1.0280381824606473</v>
      </c>
      <c r="BB277" s="68">
        <v>47.970383657627117</v>
      </c>
      <c r="BC277" s="68">
        <v>126.31295849513474</v>
      </c>
      <c r="BD277" s="68">
        <v>1.8754240668120072</v>
      </c>
      <c r="BE277" s="68">
        <v>9.5242559502446529</v>
      </c>
      <c r="BF277" s="68">
        <v>4.6162290506816523</v>
      </c>
      <c r="BG277" s="68">
        <v>0</v>
      </c>
      <c r="BH277" s="68">
        <v>1.3205274436666135E-2</v>
      </c>
      <c r="BI277" s="68">
        <v>2360.1792100478192</v>
      </c>
      <c r="BJ277" s="68">
        <v>0</v>
      </c>
      <c r="BK277" s="68">
        <v>0</v>
      </c>
      <c r="BL277" s="68">
        <v>253.66244661964993</v>
      </c>
      <c r="BM277" s="68">
        <v>0</v>
      </c>
      <c r="BN277" s="68">
        <v>285.50448198997714</v>
      </c>
      <c r="BO277" s="68">
        <v>6141.8594436732828</v>
      </c>
    </row>
    <row r="278" spans="1:67">
      <c r="A278">
        <v>2002</v>
      </c>
      <c r="B278" s="62" t="s">
        <v>631</v>
      </c>
      <c r="C278" s="67" t="s">
        <v>696</v>
      </c>
      <c r="D278" s="62" t="s">
        <v>725</v>
      </c>
      <c r="E278" s="68">
        <v>4.514881680929992E-2</v>
      </c>
      <c r="F278" s="68">
        <v>0</v>
      </c>
      <c r="G278" s="68">
        <v>6.0064863383541857E-4</v>
      </c>
      <c r="H278" s="68">
        <v>0.91154279248846548</v>
      </c>
      <c r="I278" s="68">
        <v>8.2303420313370452</v>
      </c>
      <c r="J278" s="68">
        <v>7.6069278969510661</v>
      </c>
      <c r="K278" s="68">
        <v>0.26137250489859543</v>
      </c>
      <c r="L278" s="68">
        <v>1.6689899702378845</v>
      </c>
      <c r="M278" s="68">
        <v>5.154876578367479</v>
      </c>
      <c r="N278" s="68">
        <v>9.5213023491918652E-2</v>
      </c>
      <c r="O278" s="68">
        <v>4.6921375501402593</v>
      </c>
      <c r="P278" s="68">
        <v>3.1617788385323031</v>
      </c>
      <c r="Q278" s="68">
        <v>6.1975287752506016</v>
      </c>
      <c r="R278" s="68">
        <v>3.1755969274446043</v>
      </c>
      <c r="S278" s="68">
        <v>0.76060924649362471</v>
      </c>
      <c r="T278" s="68">
        <v>4.316700522748099</v>
      </c>
      <c r="U278" s="68">
        <v>76.433763809663759</v>
      </c>
      <c r="V278" s="68">
        <v>20.432726488288193</v>
      </c>
      <c r="W278" s="68">
        <v>2.5735609643471702</v>
      </c>
      <c r="X278" s="68">
        <v>7.2121528581701</v>
      </c>
      <c r="Y278" s="68">
        <v>0.22344006193267424</v>
      </c>
      <c r="Z278" s="68">
        <v>6.5638245085604368</v>
      </c>
      <c r="AA278" s="68">
        <v>6.413155586258795</v>
      </c>
      <c r="AB278" s="68">
        <v>1.3301484802334462</v>
      </c>
      <c r="AC278" s="68">
        <v>0</v>
      </c>
      <c r="AD278" s="68">
        <v>0.10893859150365995</v>
      </c>
      <c r="AE278" s="68">
        <v>1.3278786374780831</v>
      </c>
      <c r="AF278" s="68">
        <v>4.5060271867570139</v>
      </c>
      <c r="AG278" s="68">
        <v>21.768478269341347</v>
      </c>
      <c r="AH278" s="68">
        <v>17.94053287713907</v>
      </c>
      <c r="AI278" s="68">
        <v>9.6186685033938346</v>
      </c>
      <c r="AJ278" s="68">
        <v>0</v>
      </c>
      <c r="AK278" s="68">
        <v>0.56371375120515521</v>
      </c>
      <c r="AL278" s="68">
        <v>3.2224840463814193</v>
      </c>
      <c r="AM278" s="68">
        <v>1.4631982500177747</v>
      </c>
      <c r="AN278" s="68">
        <v>2.2502281497084824</v>
      </c>
      <c r="AO278" s="68">
        <v>0.48956449268851027</v>
      </c>
      <c r="AP278" s="68">
        <v>1.1246452173399255</v>
      </c>
      <c r="AQ278" s="68">
        <v>157.79263430288651</v>
      </c>
      <c r="AR278" s="68">
        <v>0.18762889961798201</v>
      </c>
      <c r="AS278" s="68">
        <v>125.18044211361786</v>
      </c>
      <c r="AT278" s="68">
        <v>6.6171236165802449</v>
      </c>
      <c r="AU278" s="68">
        <v>12.613880660508226</v>
      </c>
      <c r="AV278" s="68">
        <v>0</v>
      </c>
      <c r="AW278" s="68">
        <v>11.969727222347887</v>
      </c>
      <c r="AX278" s="68">
        <v>1.1865651334928857</v>
      </c>
      <c r="AY278" s="68">
        <v>10.71911316286505</v>
      </c>
      <c r="AZ278" s="68">
        <v>0</v>
      </c>
      <c r="BA278" s="68">
        <v>0.12475719211994547</v>
      </c>
      <c r="BB278" s="68">
        <v>40.431582118389088</v>
      </c>
      <c r="BC278" s="68">
        <v>234.55267250300435</v>
      </c>
      <c r="BD278" s="68">
        <v>31.561077758184947</v>
      </c>
      <c r="BE278" s="68">
        <v>12.068741080719104</v>
      </c>
      <c r="BF278" s="68">
        <v>10.04103787458587</v>
      </c>
      <c r="BG278" s="68">
        <v>0</v>
      </c>
      <c r="BH278" s="68">
        <v>0.51461768521624829</v>
      </c>
      <c r="BI278" s="68">
        <v>394.57423564492433</v>
      </c>
      <c r="BJ278" s="68">
        <v>0</v>
      </c>
      <c r="BK278" s="68">
        <v>0</v>
      </c>
      <c r="BL278" s="68">
        <v>0</v>
      </c>
      <c r="BM278" s="68">
        <v>0</v>
      </c>
      <c r="BN278" s="68">
        <v>4.3745791117544286E-5</v>
      </c>
      <c r="BO278" s="68">
        <v>1281.9823775690857</v>
      </c>
    </row>
    <row r="279" spans="1:67">
      <c r="A279">
        <v>2002</v>
      </c>
      <c r="B279" s="62" t="s">
        <v>632</v>
      </c>
      <c r="C279" s="67" t="s">
        <v>697</v>
      </c>
      <c r="D279" s="62" t="s">
        <v>725</v>
      </c>
      <c r="E279" s="68">
        <v>0.15639163385865534</v>
      </c>
      <c r="F279" s="68">
        <v>1.766330478049968</v>
      </c>
      <c r="G279" s="68">
        <v>22.597355091630696</v>
      </c>
      <c r="H279" s="68">
        <v>120.308320231837</v>
      </c>
      <c r="I279" s="68">
        <v>72.736771424766971</v>
      </c>
      <c r="J279" s="68">
        <v>32.659087609220187</v>
      </c>
      <c r="K279" s="68">
        <v>1.7396833634251698</v>
      </c>
      <c r="L279" s="68">
        <v>21.89685466360644</v>
      </c>
      <c r="M279" s="68">
        <v>16.283586616289689</v>
      </c>
      <c r="N279" s="68">
        <v>10.645241394726838</v>
      </c>
      <c r="O279" s="68">
        <v>66.354965139871382</v>
      </c>
      <c r="P279" s="68">
        <v>67.463528386970324</v>
      </c>
      <c r="Q279" s="68">
        <v>27.61145073539624</v>
      </c>
      <c r="R279" s="68">
        <v>26.22297075142821</v>
      </c>
      <c r="S279" s="68">
        <v>33.304082072820151</v>
      </c>
      <c r="T279" s="68">
        <v>24.764215645713843</v>
      </c>
      <c r="U279" s="68">
        <v>109.47398451023982</v>
      </c>
      <c r="V279" s="68">
        <v>63.328880269319193</v>
      </c>
      <c r="W279" s="68">
        <v>18.542387372542063</v>
      </c>
      <c r="X279" s="68">
        <v>181.79383347363543</v>
      </c>
      <c r="Y279" s="68">
        <v>2.7019975195131662</v>
      </c>
      <c r="Z279" s="68">
        <v>35.509877473912866</v>
      </c>
      <c r="AA279" s="68">
        <v>16.870951011303546</v>
      </c>
      <c r="AB279" s="68">
        <v>35.313251976741768</v>
      </c>
      <c r="AC279" s="68">
        <v>12.15594064482854</v>
      </c>
      <c r="AD279" s="68">
        <v>2.329496898694142</v>
      </c>
      <c r="AE279" s="68">
        <v>505.0961112093791</v>
      </c>
      <c r="AF279" s="68">
        <v>40.009236355780779</v>
      </c>
      <c r="AG279" s="68">
        <v>193.28338602647693</v>
      </c>
      <c r="AH279" s="68">
        <v>159.29487117602227</v>
      </c>
      <c r="AI279" s="68">
        <v>458.72792730770556</v>
      </c>
      <c r="AJ279" s="68">
        <v>63.854802422294512</v>
      </c>
      <c r="AK279" s="68">
        <v>89.687069518695182</v>
      </c>
      <c r="AL279" s="68">
        <v>22.771218286718135</v>
      </c>
      <c r="AM279" s="68">
        <v>7.7747303772070273</v>
      </c>
      <c r="AN279" s="68">
        <v>37.732934542891932</v>
      </c>
      <c r="AO279" s="68">
        <v>37.833241494499461</v>
      </c>
      <c r="AP279" s="68">
        <v>26.426648761838457</v>
      </c>
      <c r="AQ279" s="68">
        <v>128.06843368322589</v>
      </c>
      <c r="AR279" s="68">
        <v>5.0695225846958039</v>
      </c>
      <c r="AS279" s="68">
        <v>151.53421279862488</v>
      </c>
      <c r="AT279" s="68">
        <v>1.8255144075948364</v>
      </c>
      <c r="AU279" s="68">
        <v>29.4182280415626</v>
      </c>
      <c r="AV279" s="68">
        <v>0</v>
      </c>
      <c r="AW279" s="68">
        <v>25.134571329836128</v>
      </c>
      <c r="AX279" s="68">
        <v>9.3950627946700465</v>
      </c>
      <c r="AY279" s="68">
        <v>28.620715687895945</v>
      </c>
      <c r="AZ279" s="68">
        <v>0</v>
      </c>
      <c r="BA279" s="68">
        <v>5.6232528055057251</v>
      </c>
      <c r="BB279" s="68">
        <v>351.59584269551311</v>
      </c>
      <c r="BC279" s="68">
        <v>1321.5765323317623</v>
      </c>
      <c r="BD279" s="68">
        <v>213.51435680464493</v>
      </c>
      <c r="BE279" s="68">
        <v>138.36613630769892</v>
      </c>
      <c r="BF279" s="68">
        <v>115.28993560455817</v>
      </c>
      <c r="BG279" s="68">
        <v>0</v>
      </c>
      <c r="BH279" s="68">
        <v>4.0495437964125109</v>
      </c>
      <c r="BI279" s="68">
        <v>26594.749543132893</v>
      </c>
      <c r="BJ279" s="68">
        <v>0</v>
      </c>
      <c r="BK279" s="68">
        <v>0</v>
      </c>
      <c r="BL279" s="68">
        <v>0</v>
      </c>
      <c r="BM279" s="68">
        <v>0</v>
      </c>
      <c r="BN279" s="68">
        <v>2.2086112585384399E-4</v>
      </c>
      <c r="BO279" s="68">
        <v>31790.855239538072</v>
      </c>
    </row>
    <row r="280" spans="1:67">
      <c r="A280">
        <v>2002</v>
      </c>
      <c r="B280" s="62" t="s">
        <v>633</v>
      </c>
      <c r="C280" s="67" t="s">
        <v>698</v>
      </c>
      <c r="D280" s="62" t="s">
        <v>725</v>
      </c>
      <c r="E280" s="68">
        <v>4.6064535325036161E-2</v>
      </c>
      <c r="F280" s="68">
        <v>0</v>
      </c>
      <c r="G280" s="68">
        <v>5.5446625622460153E-4</v>
      </c>
      <c r="H280" s="68">
        <v>3.5331446743854573</v>
      </c>
      <c r="I280" s="68">
        <v>75.990961394890036</v>
      </c>
      <c r="J280" s="68">
        <v>15.213461747834994</v>
      </c>
      <c r="K280" s="68">
        <v>1.1342790145301269</v>
      </c>
      <c r="L280" s="68">
        <v>12.047619635182564</v>
      </c>
      <c r="M280" s="68">
        <v>2.0974314236805256</v>
      </c>
      <c r="N280" s="68">
        <v>0.23117032048502237</v>
      </c>
      <c r="O280" s="68">
        <v>12.249868221552653</v>
      </c>
      <c r="P280" s="68">
        <v>63.2813648028473</v>
      </c>
      <c r="Q280" s="68">
        <v>12.120039094899065</v>
      </c>
      <c r="R280" s="68">
        <v>7.9965736376582557</v>
      </c>
      <c r="S280" s="68">
        <v>2.6711351852575125</v>
      </c>
      <c r="T280" s="68">
        <v>6.1916328159431107</v>
      </c>
      <c r="U280" s="68">
        <v>9.0987274298531311</v>
      </c>
      <c r="V280" s="68">
        <v>2.6666535611064108</v>
      </c>
      <c r="W280" s="68">
        <v>2.3898456494607498</v>
      </c>
      <c r="X280" s="68">
        <v>26.474552360874604</v>
      </c>
      <c r="Y280" s="68">
        <v>9.5608981074097543E-2</v>
      </c>
      <c r="Z280" s="68">
        <v>10.567932330865013</v>
      </c>
      <c r="AA280" s="68">
        <v>1.9894335391537625</v>
      </c>
      <c r="AB280" s="68">
        <v>25.041853365061677</v>
      </c>
      <c r="AC280" s="68">
        <v>0</v>
      </c>
      <c r="AD280" s="68">
        <v>0.42809943116221089</v>
      </c>
      <c r="AE280" s="68">
        <v>2.1322186223029895</v>
      </c>
      <c r="AF280" s="68">
        <v>30.890124449929424</v>
      </c>
      <c r="AG280" s="68">
        <v>149.22923785319793</v>
      </c>
      <c r="AH280" s="68">
        <v>122.98756094983155</v>
      </c>
      <c r="AI280" s="68">
        <v>30.999634741737076</v>
      </c>
      <c r="AJ280" s="68">
        <v>0</v>
      </c>
      <c r="AK280" s="68">
        <v>13.618952408614474</v>
      </c>
      <c r="AL280" s="68">
        <v>3.6353826610118447</v>
      </c>
      <c r="AM280" s="68">
        <v>2.0070485799606437</v>
      </c>
      <c r="AN280" s="68">
        <v>25.450633379755896</v>
      </c>
      <c r="AO280" s="68">
        <v>9.8237796644295088</v>
      </c>
      <c r="AP280" s="68">
        <v>37.042393031203332</v>
      </c>
      <c r="AQ280" s="68">
        <v>63.571359508115755</v>
      </c>
      <c r="AR280" s="68">
        <v>1.4141317180462851</v>
      </c>
      <c r="AS280" s="68">
        <v>7.2596404598592503</v>
      </c>
      <c r="AT280" s="68">
        <v>0</v>
      </c>
      <c r="AU280" s="68">
        <v>0</v>
      </c>
      <c r="AV280" s="68">
        <v>0</v>
      </c>
      <c r="AW280" s="68">
        <v>5.4922383511936479</v>
      </c>
      <c r="AX280" s="68">
        <v>0.16419079489543237</v>
      </c>
      <c r="AY280" s="68">
        <v>9.4256473326033827</v>
      </c>
      <c r="AZ280" s="68">
        <v>0</v>
      </c>
      <c r="BA280" s="68">
        <v>2.3387985172310279</v>
      </c>
      <c r="BB280" s="68">
        <v>263.76406828415139</v>
      </c>
      <c r="BC280" s="68">
        <v>53.531044732521188</v>
      </c>
      <c r="BD280" s="68">
        <v>195.94928835086668</v>
      </c>
      <c r="BE280" s="68">
        <v>7.8234769927201935</v>
      </c>
      <c r="BF280" s="68">
        <v>93.523590421851182</v>
      </c>
      <c r="BG280" s="68">
        <v>0</v>
      </c>
      <c r="BH280" s="68">
        <v>0.69456303045611567</v>
      </c>
      <c r="BI280" s="68">
        <v>567.97268915348172</v>
      </c>
      <c r="BJ280" s="68">
        <v>0</v>
      </c>
      <c r="BK280" s="68">
        <v>0</v>
      </c>
      <c r="BL280" s="68">
        <v>0</v>
      </c>
      <c r="BM280" s="68">
        <v>0</v>
      </c>
      <c r="BN280" s="68">
        <v>-9.9287142347748158E-6</v>
      </c>
      <c r="BO280" s="68">
        <v>1994.299691680593</v>
      </c>
    </row>
    <row r="281" spans="1:67">
      <c r="A281">
        <v>2002</v>
      </c>
      <c r="B281" s="62" t="s">
        <v>634</v>
      </c>
      <c r="C281" s="67" t="s">
        <v>699</v>
      </c>
      <c r="D281" s="62" t="s">
        <v>725</v>
      </c>
      <c r="E281" s="68">
        <v>0</v>
      </c>
      <c r="F281" s="68">
        <v>0</v>
      </c>
      <c r="G281" s="68">
        <v>0</v>
      </c>
      <c r="H281" s="68">
        <v>0</v>
      </c>
      <c r="I281" s="68">
        <v>5.3265079705738123E-5</v>
      </c>
      <c r="J281" s="68">
        <v>0</v>
      </c>
      <c r="K281" s="68">
        <v>0</v>
      </c>
      <c r="L281" s="68">
        <v>0</v>
      </c>
      <c r="M281" s="68">
        <v>6.0326971003669183E-2</v>
      </c>
      <c r="N281" s="68">
        <v>0</v>
      </c>
      <c r="O281" s="68">
        <v>0</v>
      </c>
      <c r="P281" s="68">
        <v>0</v>
      </c>
      <c r="Q281" s="68">
        <v>1.4436519076482316E-4</v>
      </c>
      <c r="R281" s="68">
        <v>0</v>
      </c>
      <c r="S281" s="68">
        <v>0</v>
      </c>
      <c r="T281" s="68">
        <v>0</v>
      </c>
      <c r="U281" s="68">
        <v>5.9735127925598428E-5</v>
      </c>
      <c r="V281" s="68">
        <v>0</v>
      </c>
      <c r="W281" s="68">
        <v>0</v>
      </c>
      <c r="X281" s="68">
        <v>0</v>
      </c>
      <c r="Y281" s="68">
        <v>0</v>
      </c>
      <c r="Z281" s="68">
        <v>0</v>
      </c>
      <c r="AA281" s="68">
        <v>0</v>
      </c>
      <c r="AB281" s="68">
        <v>0</v>
      </c>
      <c r="AC281" s="68">
        <v>0</v>
      </c>
      <c r="AD281" s="68">
        <v>0</v>
      </c>
      <c r="AE281" s="68">
        <v>0.21058366156304481</v>
      </c>
      <c r="AF281" s="68">
        <v>0.1311003965915794</v>
      </c>
      <c r="AG281" s="68">
        <v>0.63334196977176871</v>
      </c>
      <c r="AH281" s="68">
        <v>0.52196999214066919</v>
      </c>
      <c r="AI281" s="68">
        <v>0</v>
      </c>
      <c r="AJ281" s="68">
        <v>0</v>
      </c>
      <c r="AK281" s="68">
        <v>0</v>
      </c>
      <c r="AL281" s="68">
        <v>0</v>
      </c>
      <c r="AM281" s="68">
        <v>0</v>
      </c>
      <c r="AN281" s="68">
        <v>3.5010019151110403</v>
      </c>
      <c r="AO281" s="68">
        <v>0.97957674953582141</v>
      </c>
      <c r="AP281" s="68">
        <v>133.78586375567119</v>
      </c>
      <c r="AQ281" s="68">
        <v>11.912454778670423</v>
      </c>
      <c r="AR281" s="68">
        <v>0</v>
      </c>
      <c r="AS281" s="68">
        <v>6.6691581975699785</v>
      </c>
      <c r="AT281" s="68">
        <v>12.501821089282185</v>
      </c>
      <c r="AU281" s="68">
        <v>0</v>
      </c>
      <c r="AV281" s="68">
        <v>0</v>
      </c>
      <c r="AW281" s="68">
        <v>9.8422539441367132</v>
      </c>
      <c r="AX281" s="68">
        <v>0</v>
      </c>
      <c r="AY281" s="68">
        <v>44.336024468704707</v>
      </c>
      <c r="AZ281" s="68">
        <v>0</v>
      </c>
      <c r="BA281" s="68">
        <v>2.7560210682565738</v>
      </c>
      <c r="BB281" s="68">
        <v>1.777342030351956</v>
      </c>
      <c r="BC281" s="68">
        <v>150.5435028550439</v>
      </c>
      <c r="BD281" s="68">
        <v>10.933705833970027</v>
      </c>
      <c r="BE281" s="68">
        <v>15.668388300385079</v>
      </c>
      <c r="BF281" s="68">
        <v>0</v>
      </c>
      <c r="BG281" s="68">
        <v>0</v>
      </c>
      <c r="BH281" s="68">
        <v>0.72665726440800982</v>
      </c>
      <c r="BI281" s="68">
        <v>2505.7494082375297</v>
      </c>
      <c r="BJ281" s="68">
        <v>0</v>
      </c>
      <c r="BK281" s="68">
        <v>3.8558522735245986</v>
      </c>
      <c r="BL281" s="68">
        <v>16.819902809545383</v>
      </c>
      <c r="BM281" s="68">
        <v>0</v>
      </c>
      <c r="BN281" s="68">
        <v>152.04876493766099</v>
      </c>
      <c r="BO281" s="68">
        <v>3085.9652808658279</v>
      </c>
    </row>
    <row r="282" spans="1:67">
      <c r="A282">
        <v>2002</v>
      </c>
      <c r="B282" s="62" t="s">
        <v>635</v>
      </c>
      <c r="C282" s="67" t="s">
        <v>700</v>
      </c>
      <c r="D282" s="62" t="s">
        <v>725</v>
      </c>
      <c r="E282" s="68">
        <v>1.8908702059531237</v>
      </c>
      <c r="F282" s="68">
        <v>7.2425734650633524</v>
      </c>
      <c r="G282" s="68">
        <v>5.3816290017478909</v>
      </c>
      <c r="H282" s="68">
        <v>62.098171970743905</v>
      </c>
      <c r="I282" s="68">
        <v>141.51209660250007</v>
      </c>
      <c r="J282" s="68">
        <v>35.409508400034561</v>
      </c>
      <c r="K282" s="68">
        <v>4.7303010348386394</v>
      </c>
      <c r="L282" s="68">
        <v>10.333214322815369</v>
      </c>
      <c r="M282" s="68">
        <v>15.200409563527565</v>
      </c>
      <c r="N282" s="68">
        <v>12.823924739311577</v>
      </c>
      <c r="O282" s="68">
        <v>42.684080047653175</v>
      </c>
      <c r="P282" s="68">
        <v>15.025332817454176</v>
      </c>
      <c r="Q282" s="68">
        <v>28.220322013198647</v>
      </c>
      <c r="R282" s="68">
        <v>40.535694969294546</v>
      </c>
      <c r="S282" s="68">
        <v>5.093893429091656</v>
      </c>
      <c r="T282" s="68">
        <v>25.067056219005124</v>
      </c>
      <c r="U282" s="68">
        <v>6.0313256608077381</v>
      </c>
      <c r="V282" s="68">
        <v>10.464098275080481</v>
      </c>
      <c r="W282" s="68">
        <v>8.4586177892510026</v>
      </c>
      <c r="X282" s="68">
        <v>47.218559426304211</v>
      </c>
      <c r="Y282" s="68">
        <v>1.255514747420762</v>
      </c>
      <c r="Z282" s="68">
        <v>22.276485996091143</v>
      </c>
      <c r="AA282" s="68">
        <v>21.614987276202058</v>
      </c>
      <c r="AB282" s="68">
        <v>16.104858341175593</v>
      </c>
      <c r="AC282" s="68">
        <v>9.2199106827917081</v>
      </c>
      <c r="AD282" s="68">
        <v>2.1962728491374715</v>
      </c>
      <c r="AE282" s="68">
        <v>600.69271656359308</v>
      </c>
      <c r="AF282" s="68">
        <v>54.027179396305492</v>
      </c>
      <c r="AG282" s="68">
        <v>261.00363621834111</v>
      </c>
      <c r="AH282" s="68">
        <v>215.10664451097037</v>
      </c>
      <c r="AI282" s="68">
        <v>293.63948845048844</v>
      </c>
      <c r="AJ282" s="68">
        <v>7.8910668898656757</v>
      </c>
      <c r="AK282" s="68">
        <v>52.026640440962744</v>
      </c>
      <c r="AL282" s="68">
        <v>29.062306846983159</v>
      </c>
      <c r="AM282" s="68">
        <v>13.61288253757289</v>
      </c>
      <c r="AN282" s="68">
        <v>138.91258725672438</v>
      </c>
      <c r="AO282" s="68">
        <v>15.549938571237506</v>
      </c>
      <c r="AP282" s="68">
        <v>121.60042264978915</v>
      </c>
      <c r="AQ282" s="68">
        <v>889.39887183419648</v>
      </c>
      <c r="AR282" s="68">
        <v>2.8423628586501675</v>
      </c>
      <c r="AS282" s="68">
        <v>327.96583304316442</v>
      </c>
      <c r="AT282" s="68">
        <v>1510.1830837869716</v>
      </c>
      <c r="AU282" s="68">
        <v>102.81393182229331</v>
      </c>
      <c r="AV282" s="68">
        <v>0</v>
      </c>
      <c r="AW282" s="68">
        <v>178.58940686980853</v>
      </c>
      <c r="AX282" s="68">
        <v>31.234476314448774</v>
      </c>
      <c r="AY282" s="68">
        <v>36.530702283530559</v>
      </c>
      <c r="AZ282" s="68">
        <v>0</v>
      </c>
      <c r="BA282" s="68">
        <v>12.143676586908017</v>
      </c>
      <c r="BB282" s="68">
        <v>497.75495039792037</v>
      </c>
      <c r="BC282" s="68">
        <v>566.62556227531684</v>
      </c>
      <c r="BD282" s="68">
        <v>212.19342750015301</v>
      </c>
      <c r="BE282" s="68">
        <v>111.33942204382463</v>
      </c>
      <c r="BF282" s="68">
        <v>150.64626395270338</v>
      </c>
      <c r="BG282" s="68">
        <v>0</v>
      </c>
      <c r="BH282" s="68">
        <v>1.9352085433234636</v>
      </c>
      <c r="BI282" s="68">
        <v>13144.557080588454</v>
      </c>
      <c r="BJ282" s="68">
        <v>0</v>
      </c>
      <c r="BK282" s="68">
        <v>0</v>
      </c>
      <c r="BL282" s="68">
        <v>0</v>
      </c>
      <c r="BM282" s="68">
        <v>0</v>
      </c>
      <c r="BN282" s="68">
        <v>268.8703257274318</v>
      </c>
      <c r="BO282" s="68">
        <v>20446.839806608448</v>
      </c>
    </row>
    <row r="283" spans="1:67">
      <c r="A283">
        <v>2002</v>
      </c>
      <c r="B283" s="62" t="s">
        <v>636</v>
      </c>
      <c r="C283" s="67" t="s">
        <v>701</v>
      </c>
      <c r="D283" s="62" t="s">
        <v>725</v>
      </c>
      <c r="E283" s="68">
        <v>0</v>
      </c>
      <c r="F283" s="68">
        <v>0</v>
      </c>
      <c r="G283" s="68">
        <v>0</v>
      </c>
      <c r="H283" s="68">
        <v>1.2890195668670275</v>
      </c>
      <c r="I283" s="68">
        <v>13.247547318050245</v>
      </c>
      <c r="J283" s="68">
        <v>4.1481295249713162</v>
      </c>
      <c r="K283" s="68">
        <v>0.20768548966534139</v>
      </c>
      <c r="L283" s="68">
        <v>1.0137658970299988</v>
      </c>
      <c r="M283" s="68">
        <v>2.512265373049257</v>
      </c>
      <c r="N283" s="68">
        <v>0.16149922010246273</v>
      </c>
      <c r="O283" s="68">
        <v>2.8471587807144685</v>
      </c>
      <c r="P283" s="68">
        <v>1.3899185189230661</v>
      </c>
      <c r="Q283" s="68">
        <v>4.1431619682963206</v>
      </c>
      <c r="R283" s="68">
        <v>7.9944316014421037</v>
      </c>
      <c r="S283" s="68">
        <v>1.191356340946057</v>
      </c>
      <c r="T283" s="68">
        <v>2.2285345206592906</v>
      </c>
      <c r="U283" s="68">
        <v>0.64406860907296581</v>
      </c>
      <c r="V283" s="68">
        <v>1.2269616504254788</v>
      </c>
      <c r="W283" s="68">
        <v>0.91842531288039686</v>
      </c>
      <c r="X283" s="68">
        <v>5.2217220273518512</v>
      </c>
      <c r="Y283" s="68">
        <v>6.5997693483191705E-2</v>
      </c>
      <c r="Z283" s="68">
        <v>2.7929155785624986</v>
      </c>
      <c r="AA283" s="68">
        <v>0.97016026530477051</v>
      </c>
      <c r="AB283" s="68">
        <v>0.48774589623247133</v>
      </c>
      <c r="AC283" s="68">
        <v>0</v>
      </c>
      <c r="AD283" s="68">
        <v>0.40298011082493279</v>
      </c>
      <c r="AE283" s="68">
        <v>0.24080341811336445</v>
      </c>
      <c r="AF283" s="68">
        <v>3.5536956788023741</v>
      </c>
      <c r="AG283" s="68">
        <v>17.167794146296899</v>
      </c>
      <c r="AH283" s="68">
        <v>14.148870283844339</v>
      </c>
      <c r="AI283" s="68">
        <v>25.00567268927766</v>
      </c>
      <c r="AJ283" s="68">
        <v>0</v>
      </c>
      <c r="AK283" s="68">
        <v>1.7901192609970902</v>
      </c>
      <c r="AL283" s="68">
        <v>3.473612345979924</v>
      </c>
      <c r="AM283" s="68">
        <v>1.1850420595523563</v>
      </c>
      <c r="AN283" s="68">
        <v>2.1936631327562308</v>
      </c>
      <c r="AO283" s="68">
        <v>0.58476012270225186</v>
      </c>
      <c r="AP283" s="68">
        <v>23.806217061543133</v>
      </c>
      <c r="AQ283" s="68">
        <v>33.401823954441696</v>
      </c>
      <c r="AR283" s="68">
        <v>6.3733327876951532E-2</v>
      </c>
      <c r="AS283" s="68">
        <v>0.48527293367633789</v>
      </c>
      <c r="AT283" s="68">
        <v>0</v>
      </c>
      <c r="AU283" s="68">
        <v>0</v>
      </c>
      <c r="AV283" s="68">
        <v>0</v>
      </c>
      <c r="AW283" s="68">
        <v>17.868834623875021</v>
      </c>
      <c r="AX283" s="68">
        <v>7.0375106711499278</v>
      </c>
      <c r="AY283" s="68">
        <v>0.81581069875567902</v>
      </c>
      <c r="AZ283" s="68">
        <v>0</v>
      </c>
      <c r="BA283" s="68">
        <v>0.36971976364834414</v>
      </c>
      <c r="BB283" s="68">
        <v>56.262954930782868</v>
      </c>
      <c r="BC283" s="68">
        <v>1.9925333294811283</v>
      </c>
      <c r="BD283" s="68">
        <v>18.066560337660004</v>
      </c>
      <c r="BE283" s="68">
        <v>3.0544812742055356</v>
      </c>
      <c r="BF283" s="68">
        <v>12.323067289401983</v>
      </c>
      <c r="BG283" s="68">
        <v>0</v>
      </c>
      <c r="BH283" s="68">
        <v>4.2427251920573545E-3</v>
      </c>
      <c r="BI283" s="68">
        <v>20.366746924021417</v>
      </c>
      <c r="BJ283" s="68">
        <v>0</v>
      </c>
      <c r="BK283" s="68">
        <v>0</v>
      </c>
      <c r="BL283" s="68">
        <v>212.75024014479837</v>
      </c>
      <c r="BM283" s="68">
        <v>0</v>
      </c>
      <c r="BN283" s="68">
        <v>25.790926714564797</v>
      </c>
      <c r="BO283" s="68">
        <v>558.91016110825296</v>
      </c>
    </row>
    <row r="284" spans="1:67">
      <c r="A284">
        <v>2002</v>
      </c>
      <c r="B284" s="62" t="s">
        <v>637</v>
      </c>
      <c r="C284" s="67" t="s">
        <v>702</v>
      </c>
      <c r="D284" s="62" t="s">
        <v>725</v>
      </c>
      <c r="E284" s="68">
        <v>127.26743136937125</v>
      </c>
      <c r="F284" s="68">
        <v>3.1959373862498959</v>
      </c>
      <c r="G284" s="68">
        <v>5.8907824720342399</v>
      </c>
      <c r="H284" s="68">
        <v>267.99777660838248</v>
      </c>
      <c r="I284" s="68">
        <v>261.36283334507044</v>
      </c>
      <c r="J284" s="68">
        <v>68.414186677430962</v>
      </c>
      <c r="K284" s="68">
        <v>8.8770195763473669</v>
      </c>
      <c r="L284" s="68">
        <v>31.293419880263357</v>
      </c>
      <c r="M284" s="68">
        <v>6.217377799985778</v>
      </c>
      <c r="N284" s="68">
        <v>39.938066830439986</v>
      </c>
      <c r="O284" s="68">
        <v>108.88947084660609</v>
      </c>
      <c r="P284" s="68">
        <v>21.84329726114267</v>
      </c>
      <c r="Q284" s="68">
        <v>57.881866310947466</v>
      </c>
      <c r="R284" s="68">
        <v>109.17383040406024</v>
      </c>
      <c r="S284" s="68">
        <v>70.390386706696532</v>
      </c>
      <c r="T284" s="68">
        <v>56.734231991985311</v>
      </c>
      <c r="U284" s="68">
        <v>6.7562172777117677</v>
      </c>
      <c r="V284" s="68">
        <v>22.031417707705426</v>
      </c>
      <c r="W284" s="68">
        <v>18.658857683021878</v>
      </c>
      <c r="X284" s="68">
        <v>143.38382581294019</v>
      </c>
      <c r="Y284" s="68">
        <v>5.9959681811974441</v>
      </c>
      <c r="Z284" s="68">
        <v>27.350596846670193</v>
      </c>
      <c r="AA284" s="68">
        <v>6.318213394176408</v>
      </c>
      <c r="AB284" s="68">
        <v>33.400532782189167</v>
      </c>
      <c r="AC284" s="68">
        <v>0</v>
      </c>
      <c r="AD284" s="68">
        <v>0.89756660317677706</v>
      </c>
      <c r="AE284" s="68">
        <v>1525.3712664496029</v>
      </c>
      <c r="AF284" s="68">
        <v>68.537632474302328</v>
      </c>
      <c r="AG284" s="68">
        <v>331.10318720085604</v>
      </c>
      <c r="AH284" s="68">
        <v>272.87932312974772</v>
      </c>
      <c r="AI284" s="68">
        <v>287.99551723637853</v>
      </c>
      <c r="AJ284" s="68">
        <v>7.0370588166477024</v>
      </c>
      <c r="AK284" s="68">
        <v>19.942224015820269</v>
      </c>
      <c r="AL284" s="68">
        <v>29.746913762621748</v>
      </c>
      <c r="AM284" s="68">
        <v>10.856547506655804</v>
      </c>
      <c r="AN284" s="68">
        <v>164.97179029268034</v>
      </c>
      <c r="AO284" s="68">
        <v>6.9167127622352451</v>
      </c>
      <c r="AP284" s="68">
        <v>24.07678869939528</v>
      </c>
      <c r="AQ284" s="68">
        <v>347.67116822470427</v>
      </c>
      <c r="AR284" s="68">
        <v>1.7210943974081088</v>
      </c>
      <c r="AS284" s="68">
        <v>1122.2939925834673</v>
      </c>
      <c r="AT284" s="68">
        <v>468.50496855641779</v>
      </c>
      <c r="AU284" s="68">
        <v>44.513339229602416</v>
      </c>
      <c r="AV284" s="68">
        <v>0</v>
      </c>
      <c r="AW284" s="68">
        <v>152.28096433895965</v>
      </c>
      <c r="AX284" s="68">
        <v>77.156065904169921</v>
      </c>
      <c r="AY284" s="68">
        <v>58.28438932851769</v>
      </c>
      <c r="AZ284" s="68">
        <v>0</v>
      </c>
      <c r="BA284" s="68">
        <v>21.575268109308606</v>
      </c>
      <c r="BB284" s="68">
        <v>726.51831687125218</v>
      </c>
      <c r="BC284" s="68">
        <v>904.09523437124665</v>
      </c>
      <c r="BD284" s="68">
        <v>81.65983264871916</v>
      </c>
      <c r="BE284" s="68">
        <v>27.202069750498516</v>
      </c>
      <c r="BF284" s="68">
        <v>47.121399098199412</v>
      </c>
      <c r="BG284" s="68">
        <v>0</v>
      </c>
      <c r="BH284" s="68">
        <v>8.2913785192389433</v>
      </c>
      <c r="BI284" s="68">
        <v>13041.469776461614</v>
      </c>
      <c r="BJ284" s="68">
        <v>0</v>
      </c>
      <c r="BK284" s="68">
        <v>95.464620750841021</v>
      </c>
      <c r="BL284" s="68">
        <v>0</v>
      </c>
      <c r="BM284" s="68">
        <v>0</v>
      </c>
      <c r="BN284" s="68">
        <v>-1.8994724086951464E-5</v>
      </c>
      <c r="BO284" s="68">
        <v>21485.41993425219</v>
      </c>
    </row>
    <row r="285" spans="1:67">
      <c r="A285">
        <v>2002</v>
      </c>
      <c r="B285" s="62" t="s">
        <v>638</v>
      </c>
      <c r="C285" s="67" t="s">
        <v>703</v>
      </c>
      <c r="D285" s="62" t="s">
        <v>725</v>
      </c>
      <c r="E285" s="68">
        <v>42.033430321110167</v>
      </c>
      <c r="F285" s="68">
        <v>13.770870677107164</v>
      </c>
      <c r="G285" s="68">
        <v>2.9665330309609206</v>
      </c>
      <c r="H285" s="68">
        <v>67.901178835607794</v>
      </c>
      <c r="I285" s="68">
        <v>30.532946370556324</v>
      </c>
      <c r="J285" s="68">
        <v>11.15759491190148</v>
      </c>
      <c r="K285" s="68">
        <v>2.2729127802925855</v>
      </c>
      <c r="L285" s="68">
        <v>16.209835936344223</v>
      </c>
      <c r="M285" s="68">
        <v>1.2848380032994913</v>
      </c>
      <c r="N285" s="68">
        <v>1.2389568195451564</v>
      </c>
      <c r="O285" s="68">
        <v>29.152914359402907</v>
      </c>
      <c r="P285" s="68">
        <v>6.3521545794353784</v>
      </c>
      <c r="Q285" s="68">
        <v>18.371674762002105</v>
      </c>
      <c r="R285" s="68">
        <v>21.107285899799106</v>
      </c>
      <c r="S285" s="68">
        <v>6.9854379468243133</v>
      </c>
      <c r="T285" s="68">
        <v>13.126379676596697</v>
      </c>
      <c r="U285" s="68">
        <v>85.256681389805493</v>
      </c>
      <c r="V285" s="68">
        <v>27.713124728227442</v>
      </c>
      <c r="W285" s="68">
        <v>6.6810673276098678</v>
      </c>
      <c r="X285" s="68">
        <v>42.03998227866532</v>
      </c>
      <c r="Y285" s="68">
        <v>3.0489156982939072</v>
      </c>
      <c r="Z285" s="68">
        <v>13.871930747052684</v>
      </c>
      <c r="AA285" s="68">
        <v>1.0102567457779179</v>
      </c>
      <c r="AB285" s="68">
        <v>19.616849810784171</v>
      </c>
      <c r="AC285" s="68">
        <v>3.3982825672164707</v>
      </c>
      <c r="AD285" s="68">
        <v>0.49125941281247426</v>
      </c>
      <c r="AE285" s="68">
        <v>161.87475143180032</v>
      </c>
      <c r="AF285" s="68">
        <v>0.40213780617336875</v>
      </c>
      <c r="AG285" s="68">
        <v>1.9427153304118832</v>
      </c>
      <c r="AH285" s="68">
        <v>1.6010925442254647</v>
      </c>
      <c r="AI285" s="68">
        <v>159.70921258747805</v>
      </c>
      <c r="AJ285" s="68">
        <v>35.847199258992852</v>
      </c>
      <c r="AK285" s="68">
        <v>81.667409172058399</v>
      </c>
      <c r="AL285" s="68">
        <v>33.971417354173951</v>
      </c>
      <c r="AM285" s="68">
        <v>20.078724107330842</v>
      </c>
      <c r="AN285" s="68">
        <v>40.93301533978984</v>
      </c>
      <c r="AO285" s="68">
        <v>3.2531946855716756</v>
      </c>
      <c r="AP285" s="68">
        <v>2.1409413259566401</v>
      </c>
      <c r="AQ285" s="68">
        <v>89.195984671759689</v>
      </c>
      <c r="AR285" s="68">
        <v>5.4802681815489445</v>
      </c>
      <c r="AS285" s="68">
        <v>21.761896956396438</v>
      </c>
      <c r="AT285" s="68">
        <v>144.59887203232398</v>
      </c>
      <c r="AU285" s="68">
        <v>0.2511739711852361</v>
      </c>
      <c r="AV285" s="68">
        <v>0</v>
      </c>
      <c r="AW285" s="68">
        <v>5.8893625887684555</v>
      </c>
      <c r="AX285" s="68">
        <v>25.838896077338298</v>
      </c>
      <c r="AY285" s="68">
        <v>16.858158544725544</v>
      </c>
      <c r="AZ285" s="68">
        <v>0</v>
      </c>
      <c r="BA285" s="68">
        <v>1.946829919460076</v>
      </c>
      <c r="BB285" s="68">
        <v>149.88290227339058</v>
      </c>
      <c r="BC285" s="68">
        <v>5.8525251835409107E-4</v>
      </c>
      <c r="BD285" s="68">
        <v>26.168160197001203</v>
      </c>
      <c r="BE285" s="68">
        <v>9.1966431714469383</v>
      </c>
      <c r="BF285" s="68">
        <v>29.600148886352081</v>
      </c>
      <c r="BG285" s="68">
        <v>0</v>
      </c>
      <c r="BH285" s="68">
        <v>0</v>
      </c>
      <c r="BI285" s="68">
        <v>4323.6769818168696</v>
      </c>
      <c r="BJ285" s="68">
        <v>0</v>
      </c>
      <c r="BK285" s="68">
        <v>0</v>
      </c>
      <c r="BL285" s="68">
        <v>0</v>
      </c>
      <c r="BM285" s="68">
        <v>0</v>
      </c>
      <c r="BN285" s="68">
        <v>723.32856690515973</v>
      </c>
      <c r="BO285" s="68">
        <v>6604.690538007243</v>
      </c>
    </row>
    <row r="286" spans="1:67">
      <c r="A286">
        <v>2002</v>
      </c>
      <c r="B286" s="62" t="s">
        <v>639</v>
      </c>
      <c r="C286" s="67" t="s">
        <v>704</v>
      </c>
      <c r="D286" s="62" t="s">
        <v>725</v>
      </c>
      <c r="E286" s="68">
        <v>11.84366782536493</v>
      </c>
      <c r="F286" s="68">
        <v>4.3115651902868759</v>
      </c>
      <c r="G286" s="68">
        <v>0.94409470720956512</v>
      </c>
      <c r="H286" s="68">
        <v>22.355465285521348</v>
      </c>
      <c r="I286" s="68">
        <v>9.9025788751524093</v>
      </c>
      <c r="J286" s="68">
        <v>3.6059494388144357</v>
      </c>
      <c r="K286" s="68">
        <v>0.7345005562803848</v>
      </c>
      <c r="L286" s="68">
        <v>5.4818496464265065</v>
      </c>
      <c r="M286" s="68">
        <v>0.42114336229386085</v>
      </c>
      <c r="N286" s="68">
        <v>0.40888681728719617</v>
      </c>
      <c r="O286" s="68">
        <v>8.3711777147914717</v>
      </c>
      <c r="P286" s="68">
        <v>2.3197480371062009</v>
      </c>
      <c r="Q286" s="68">
        <v>6.1901370056063536</v>
      </c>
      <c r="R286" s="68">
        <v>7.2668617758560918</v>
      </c>
      <c r="S286" s="68">
        <v>2.1906458115522818</v>
      </c>
      <c r="T286" s="68">
        <v>3.3822425020714291</v>
      </c>
      <c r="U286" s="68">
        <v>5.0417594721247294</v>
      </c>
      <c r="V286" s="68">
        <v>2.0507055804705336</v>
      </c>
      <c r="W286" s="68">
        <v>1.2649228151327425</v>
      </c>
      <c r="X286" s="68">
        <v>9.7684583843888575</v>
      </c>
      <c r="Y286" s="68">
        <v>0.23814318713184315</v>
      </c>
      <c r="Z286" s="68">
        <v>3.0322637573635096</v>
      </c>
      <c r="AA286" s="68">
        <v>0.33373486668827468</v>
      </c>
      <c r="AB286" s="68">
        <v>6.1830762316029624</v>
      </c>
      <c r="AC286" s="68">
        <v>1.1216084841121845</v>
      </c>
      <c r="AD286" s="68">
        <v>0.16215763889824364</v>
      </c>
      <c r="AE286" s="68">
        <v>53.42978775856043</v>
      </c>
      <c r="AF286" s="68">
        <v>0.13249055515515085</v>
      </c>
      <c r="AG286" s="68">
        <v>0.64005778288780613</v>
      </c>
      <c r="AH286" s="68">
        <v>0.52750484232699035</v>
      </c>
      <c r="AI286" s="68">
        <v>73.60393812489022</v>
      </c>
      <c r="AJ286" s="68">
        <v>11.830705328301372</v>
      </c>
      <c r="AK286" s="68">
        <v>27.007691614645651</v>
      </c>
      <c r="AL286" s="68">
        <v>11.212152258558767</v>
      </c>
      <c r="AM286" s="68">
        <v>6.6720017638278577</v>
      </c>
      <c r="AN286" s="68">
        <v>13.509204501074498</v>
      </c>
      <c r="AO286" s="68">
        <v>1.0733734034818243</v>
      </c>
      <c r="AP286" s="68">
        <v>0.70666585540347371</v>
      </c>
      <c r="AQ286" s="68">
        <v>29.438058007293481</v>
      </c>
      <c r="AR286" s="68">
        <v>1.8086824885747923</v>
      </c>
      <c r="AS286" s="68">
        <v>7.1823001570024383</v>
      </c>
      <c r="AT286" s="68">
        <v>950.88086821197192</v>
      </c>
      <c r="AU286" s="68">
        <v>1.678832322957349</v>
      </c>
      <c r="AV286" s="68">
        <v>0</v>
      </c>
      <c r="AW286" s="68">
        <v>1.9431591816153224</v>
      </c>
      <c r="AX286" s="68">
        <v>8.5303158018072676</v>
      </c>
      <c r="AY286" s="68">
        <v>5.5777457986532895</v>
      </c>
      <c r="AZ286" s="68">
        <v>0</v>
      </c>
      <c r="BA286" s="68">
        <v>0.64233496084469033</v>
      </c>
      <c r="BB286" s="68">
        <v>51.398783495218133</v>
      </c>
      <c r="BC286" s="68">
        <v>0</v>
      </c>
      <c r="BD286" s="68">
        <v>17.719678020586315</v>
      </c>
      <c r="BE286" s="68">
        <v>3.0348383214824315</v>
      </c>
      <c r="BF286" s="68">
        <v>9.7699203120090523</v>
      </c>
      <c r="BG286" s="68">
        <v>0</v>
      </c>
      <c r="BH286" s="68">
        <v>0</v>
      </c>
      <c r="BI286" s="68">
        <v>1047.2093197931545</v>
      </c>
      <c r="BJ286" s="68">
        <v>0</v>
      </c>
      <c r="BK286" s="68">
        <v>0</v>
      </c>
      <c r="BL286" s="68">
        <v>0</v>
      </c>
      <c r="BM286" s="68">
        <v>0</v>
      </c>
      <c r="BN286" s="68">
        <v>6.7050599682261236E-5</v>
      </c>
      <c r="BO286" s="68">
        <v>2456.0878226824198</v>
      </c>
    </row>
    <row r="287" spans="1:67">
      <c r="A287">
        <v>2002</v>
      </c>
      <c r="B287" s="62" t="s">
        <v>640</v>
      </c>
      <c r="C287" s="67" t="s">
        <v>705</v>
      </c>
      <c r="D287" s="62" t="s">
        <v>725</v>
      </c>
      <c r="E287" s="68">
        <v>0</v>
      </c>
      <c r="F287" s="68">
        <v>0</v>
      </c>
      <c r="G287" s="68">
        <v>0</v>
      </c>
      <c r="H287" s="68">
        <v>0</v>
      </c>
      <c r="I287" s="68">
        <v>0</v>
      </c>
      <c r="J287" s="68">
        <v>0</v>
      </c>
      <c r="K287" s="68">
        <v>0</v>
      </c>
      <c r="L287" s="68">
        <v>0</v>
      </c>
      <c r="M287" s="68">
        <v>0</v>
      </c>
      <c r="N287" s="68">
        <v>0</v>
      </c>
      <c r="O287" s="68">
        <v>0</v>
      </c>
      <c r="P287" s="68">
        <v>0</v>
      </c>
      <c r="Q287" s="68">
        <v>0</v>
      </c>
      <c r="R287" s="68">
        <v>0</v>
      </c>
      <c r="S287" s="68">
        <v>0</v>
      </c>
      <c r="T287" s="68">
        <v>0</v>
      </c>
      <c r="U287" s="68">
        <v>0</v>
      </c>
      <c r="V287" s="68">
        <v>0</v>
      </c>
      <c r="W287" s="68">
        <v>0</v>
      </c>
      <c r="X287" s="68">
        <v>0</v>
      </c>
      <c r="Y287" s="68">
        <v>0</v>
      </c>
      <c r="Z287" s="68">
        <v>0</v>
      </c>
      <c r="AA287" s="68">
        <v>0</v>
      </c>
      <c r="AB287" s="68">
        <v>0</v>
      </c>
      <c r="AC287" s="68">
        <v>0</v>
      </c>
      <c r="AD287" s="68">
        <v>0</v>
      </c>
      <c r="AE287" s="68">
        <v>0</v>
      </c>
      <c r="AF287" s="68">
        <v>0</v>
      </c>
      <c r="AG287" s="68">
        <v>0</v>
      </c>
      <c r="AH287" s="68">
        <v>0</v>
      </c>
      <c r="AI287" s="68">
        <v>0</v>
      </c>
      <c r="AJ287" s="68">
        <v>0</v>
      </c>
      <c r="AK287" s="68">
        <v>0</v>
      </c>
      <c r="AL287" s="68">
        <v>0</v>
      </c>
      <c r="AM287" s="68">
        <v>0</v>
      </c>
      <c r="AN287" s="68">
        <v>0</v>
      </c>
      <c r="AO287" s="68">
        <v>0</v>
      </c>
      <c r="AP287" s="68">
        <v>0</v>
      </c>
      <c r="AQ287" s="68">
        <v>0</v>
      </c>
      <c r="AR287" s="68">
        <v>0</v>
      </c>
      <c r="AS287" s="68">
        <v>0</v>
      </c>
      <c r="AT287" s="68">
        <v>0</v>
      </c>
      <c r="AU287" s="68">
        <v>0</v>
      </c>
      <c r="AV287" s="68">
        <v>0</v>
      </c>
      <c r="AW287" s="68">
        <v>0</v>
      </c>
      <c r="AX287" s="68">
        <v>0</v>
      </c>
      <c r="AY287" s="68">
        <v>0</v>
      </c>
      <c r="AZ287" s="68">
        <v>0</v>
      </c>
      <c r="BA287" s="68">
        <v>0</v>
      </c>
      <c r="BB287" s="68">
        <v>0</v>
      </c>
      <c r="BC287" s="68">
        <v>0</v>
      </c>
      <c r="BD287" s="68">
        <v>0</v>
      </c>
      <c r="BE287" s="68">
        <v>0</v>
      </c>
      <c r="BF287" s="68">
        <v>0</v>
      </c>
      <c r="BG287" s="68">
        <v>0</v>
      </c>
      <c r="BH287" s="68">
        <v>0</v>
      </c>
      <c r="BI287" s="68">
        <v>0</v>
      </c>
      <c r="BJ287" s="68">
        <v>0</v>
      </c>
      <c r="BK287" s="68">
        <v>0</v>
      </c>
      <c r="BL287" s="68">
        <v>0</v>
      </c>
      <c r="BM287" s="68">
        <v>0</v>
      </c>
      <c r="BN287" s="68">
        <v>0</v>
      </c>
      <c r="BO287" s="68">
        <v>0</v>
      </c>
    </row>
    <row r="288" spans="1:67">
      <c r="A288">
        <v>2002</v>
      </c>
      <c r="B288" s="62" t="s">
        <v>641</v>
      </c>
      <c r="C288" s="67" t="s">
        <v>706</v>
      </c>
      <c r="D288" s="62" t="s">
        <v>725</v>
      </c>
      <c r="E288" s="68">
        <v>3.2585216732045446</v>
      </c>
      <c r="F288" s="68">
        <v>1.1498605580850037E-3</v>
      </c>
      <c r="G288" s="68">
        <v>0.27011493919504131</v>
      </c>
      <c r="H288" s="68">
        <v>419.725263402466</v>
      </c>
      <c r="I288" s="68">
        <v>420.67272616742957</v>
      </c>
      <c r="J288" s="68">
        <v>121.37796071699312</v>
      </c>
      <c r="K288" s="68">
        <v>14.575410687454664</v>
      </c>
      <c r="L288" s="68">
        <v>45.762397589503834</v>
      </c>
      <c r="M288" s="68">
        <v>69.748532657246884</v>
      </c>
      <c r="N288" s="68">
        <v>24.92027725432159</v>
      </c>
      <c r="O288" s="68">
        <v>117.99257510742676</v>
      </c>
      <c r="P288" s="68">
        <v>113.30169900656068</v>
      </c>
      <c r="Q288" s="68">
        <v>87.735395730251639</v>
      </c>
      <c r="R288" s="68">
        <v>135.59658427858125</v>
      </c>
      <c r="S288" s="68">
        <v>77.387679160766012</v>
      </c>
      <c r="T288" s="68">
        <v>79.205146462845263</v>
      </c>
      <c r="U288" s="68">
        <v>227.39071126594311</v>
      </c>
      <c r="V288" s="68">
        <v>92.972093875152098</v>
      </c>
      <c r="W288" s="68">
        <v>62.447942492190954</v>
      </c>
      <c r="X288" s="68">
        <v>314.6933105978834</v>
      </c>
      <c r="Y288" s="68">
        <v>13.073443018153631</v>
      </c>
      <c r="Z288" s="68">
        <v>85.516061402537943</v>
      </c>
      <c r="AA288" s="68">
        <v>35.801733494597023</v>
      </c>
      <c r="AB288" s="68">
        <v>54.256697919453806</v>
      </c>
      <c r="AC288" s="68">
        <v>12.331521920078824</v>
      </c>
      <c r="AD288" s="68">
        <v>5.3856002638711384</v>
      </c>
      <c r="AE288" s="68">
        <v>452.11261953375026</v>
      </c>
      <c r="AF288" s="68">
        <v>103.77474948894225</v>
      </c>
      <c r="AG288" s="68">
        <v>501.33261197258696</v>
      </c>
      <c r="AH288" s="68">
        <v>413.17422817485425</v>
      </c>
      <c r="AI288" s="68">
        <v>1311.3492914065546</v>
      </c>
      <c r="AJ288" s="68">
        <v>43.726719891553202</v>
      </c>
      <c r="AK288" s="68">
        <v>128.62377800654781</v>
      </c>
      <c r="AL288" s="68">
        <v>214.22718344949757</v>
      </c>
      <c r="AM288" s="68">
        <v>34.881250259571104</v>
      </c>
      <c r="AN288" s="68">
        <v>340.3710015130921</v>
      </c>
      <c r="AO288" s="68">
        <v>55.803632209406153</v>
      </c>
      <c r="AP288" s="68">
        <v>136.99885313848313</v>
      </c>
      <c r="AQ288" s="68">
        <v>214.90117241864431</v>
      </c>
      <c r="AR288" s="68">
        <v>23.405916531158891</v>
      </c>
      <c r="AS288" s="68">
        <v>324.64267094016287</v>
      </c>
      <c r="AT288" s="68">
        <v>194.55437241173115</v>
      </c>
      <c r="AU288" s="68">
        <v>7.1876444909916515</v>
      </c>
      <c r="AV288" s="68">
        <v>0</v>
      </c>
      <c r="AW288" s="68">
        <v>915.80775692746647</v>
      </c>
      <c r="AX288" s="68">
        <v>43.383400100873594</v>
      </c>
      <c r="AY288" s="68">
        <v>95.869012876166948</v>
      </c>
      <c r="AZ288" s="68">
        <v>0</v>
      </c>
      <c r="BA288" s="68">
        <v>44.229531155933685</v>
      </c>
      <c r="BB288" s="68">
        <v>1463.0260146847038</v>
      </c>
      <c r="BC288" s="68">
        <v>563.94508296539459</v>
      </c>
      <c r="BD288" s="68">
        <v>250.04637612934087</v>
      </c>
      <c r="BE288" s="68">
        <v>582.61660560834048</v>
      </c>
      <c r="BF288" s="68">
        <v>466.32117674206052</v>
      </c>
      <c r="BG288" s="68">
        <v>0</v>
      </c>
      <c r="BH288" s="68">
        <v>2.5308948252140802</v>
      </c>
      <c r="BI288" s="68">
        <v>2041.2313246195513</v>
      </c>
      <c r="BJ288" s="68">
        <v>0</v>
      </c>
      <c r="BK288" s="68">
        <v>0</v>
      </c>
      <c r="BL288" s="68">
        <v>1945.9568445009579</v>
      </c>
      <c r="BM288" s="68">
        <v>0</v>
      </c>
      <c r="BN288" s="68">
        <v>-3.1830252919462509E-4</v>
      </c>
      <c r="BO288" s="68">
        <v>15551.431949615668</v>
      </c>
    </row>
    <row r="289" spans="1:67">
      <c r="A289">
        <v>2002</v>
      </c>
      <c r="B289" s="62" t="s">
        <v>642</v>
      </c>
      <c r="C289" s="67" t="s">
        <v>707</v>
      </c>
      <c r="D289" s="62" t="s">
        <v>725</v>
      </c>
      <c r="E289" s="68">
        <v>3.6937356753879516</v>
      </c>
      <c r="F289" s="68">
        <v>4.4086259586605739E-3</v>
      </c>
      <c r="G289" s="68">
        <v>2.7662522803488797E-4</v>
      </c>
      <c r="H289" s="68">
        <v>206.61193817865922</v>
      </c>
      <c r="I289" s="68">
        <v>30.364491873473519</v>
      </c>
      <c r="J289" s="68">
        <v>56.621258714071459</v>
      </c>
      <c r="K289" s="68">
        <v>0.64411341516355702</v>
      </c>
      <c r="L289" s="68">
        <v>19.258975225629111</v>
      </c>
      <c r="M289" s="68">
        <v>9.0236015303372898</v>
      </c>
      <c r="N289" s="68">
        <v>0.83298790901982334</v>
      </c>
      <c r="O289" s="68">
        <v>21.397421102149877</v>
      </c>
      <c r="P289" s="68">
        <v>6.4931108882715645</v>
      </c>
      <c r="Q289" s="68">
        <v>14.718169550712817</v>
      </c>
      <c r="R289" s="68">
        <v>12.912186235602451</v>
      </c>
      <c r="S289" s="68">
        <v>17.55725876057716</v>
      </c>
      <c r="T289" s="68">
        <v>7.9848971183876438</v>
      </c>
      <c r="U289" s="68">
        <v>152.63734771615381</v>
      </c>
      <c r="V289" s="68">
        <v>32.541969573813518</v>
      </c>
      <c r="W289" s="68">
        <v>14.785097370472986</v>
      </c>
      <c r="X289" s="68">
        <v>127.57680708185259</v>
      </c>
      <c r="Y289" s="68">
        <v>2.2622126023997886</v>
      </c>
      <c r="Z289" s="68">
        <v>52.764108095938887</v>
      </c>
      <c r="AA289" s="68">
        <v>1.6807575984446359</v>
      </c>
      <c r="AB289" s="68">
        <v>64.372860801842648</v>
      </c>
      <c r="AC289" s="68">
        <v>0</v>
      </c>
      <c r="AD289" s="68">
        <v>3.4489907728060695E-2</v>
      </c>
      <c r="AE289" s="68">
        <v>638.89473066640539</v>
      </c>
      <c r="AF289" s="68">
        <v>14.997339515240579</v>
      </c>
      <c r="AG289" s="68">
        <v>72.451684334023909</v>
      </c>
      <c r="AH289" s="68">
        <v>59.711193805830781</v>
      </c>
      <c r="AI289" s="68">
        <v>100.05916379972918</v>
      </c>
      <c r="AJ289" s="68">
        <v>3.7839894128111502</v>
      </c>
      <c r="AK289" s="68">
        <v>3.5887639117177792</v>
      </c>
      <c r="AL289" s="68">
        <v>21.792763312047089</v>
      </c>
      <c r="AM289" s="68">
        <v>3.3027232463394176</v>
      </c>
      <c r="AN289" s="68">
        <v>2.3128165143020771</v>
      </c>
      <c r="AO289" s="68">
        <v>25.054594308873085</v>
      </c>
      <c r="AP289" s="68">
        <v>20.24947176074971</v>
      </c>
      <c r="AQ289" s="68">
        <v>62.614012312835818</v>
      </c>
      <c r="AR289" s="68">
        <v>23.683040865574753</v>
      </c>
      <c r="AS289" s="68">
        <v>116.46207585430031</v>
      </c>
      <c r="AT289" s="68">
        <v>80.364869479403978</v>
      </c>
      <c r="AU289" s="68">
        <v>5.8106662322018749</v>
      </c>
      <c r="AV289" s="68">
        <v>0</v>
      </c>
      <c r="AW289" s="68">
        <v>79.266023448088916</v>
      </c>
      <c r="AX289" s="68">
        <v>45.844353531877069</v>
      </c>
      <c r="AY289" s="68">
        <v>116.39345136662114</v>
      </c>
      <c r="AZ289" s="68">
        <v>0</v>
      </c>
      <c r="BA289" s="68">
        <v>7.3918720519043104</v>
      </c>
      <c r="BB289" s="68">
        <v>140.74455537050142</v>
      </c>
      <c r="BC289" s="68">
        <v>95.641394543915041</v>
      </c>
      <c r="BD289" s="68">
        <v>122.59784849474427</v>
      </c>
      <c r="BE289" s="68">
        <v>130.02906835556504</v>
      </c>
      <c r="BF289" s="68">
        <v>2.1953580706207254</v>
      </c>
      <c r="BG289" s="68">
        <v>0</v>
      </c>
      <c r="BH289" s="68">
        <v>0.1426593603451877</v>
      </c>
      <c r="BI289" s="68">
        <v>501.42172612959138</v>
      </c>
      <c r="BJ289" s="68">
        <v>0</v>
      </c>
      <c r="BK289" s="68">
        <v>0</v>
      </c>
      <c r="BL289" s="68">
        <v>0</v>
      </c>
      <c r="BM289" s="68">
        <v>0</v>
      </c>
      <c r="BN289" s="68">
        <v>36.29444842672703</v>
      </c>
      <c r="BO289" s="68">
        <v>3389.8711406601606</v>
      </c>
    </row>
    <row r="290" spans="1:67">
      <c r="A290">
        <v>2002</v>
      </c>
      <c r="B290" s="62" t="s">
        <v>643</v>
      </c>
      <c r="C290" s="67" t="s">
        <v>708</v>
      </c>
      <c r="D290" s="62" t="s">
        <v>725</v>
      </c>
      <c r="E290" s="68">
        <v>22.990218517463827</v>
      </c>
      <c r="F290" s="68">
        <v>8.6567936432548347</v>
      </c>
      <c r="G290" s="68">
        <v>0.14408882834192357</v>
      </c>
      <c r="H290" s="68">
        <v>244.71947346147073</v>
      </c>
      <c r="I290" s="68">
        <v>365.13749036980499</v>
      </c>
      <c r="J290" s="68">
        <v>66.466136209398215</v>
      </c>
      <c r="K290" s="68">
        <v>6.3905554998905263</v>
      </c>
      <c r="L290" s="68">
        <v>28.010297193165414</v>
      </c>
      <c r="M290" s="68">
        <v>15.435404586246813</v>
      </c>
      <c r="N290" s="68">
        <v>6.3409944222525185</v>
      </c>
      <c r="O290" s="68">
        <v>42.946905714255372</v>
      </c>
      <c r="P290" s="68">
        <v>148.83006206122957</v>
      </c>
      <c r="Q290" s="68">
        <v>28.330025240255221</v>
      </c>
      <c r="R290" s="68">
        <v>33.714575175606029</v>
      </c>
      <c r="S290" s="68">
        <v>14.475682826474758</v>
      </c>
      <c r="T290" s="68">
        <v>29.360985363917859</v>
      </c>
      <c r="U290" s="68">
        <v>76.348620797069458</v>
      </c>
      <c r="V290" s="68">
        <v>57.659995045866168</v>
      </c>
      <c r="W290" s="68">
        <v>38.057516236515667</v>
      </c>
      <c r="X290" s="68">
        <v>113.47503706890618</v>
      </c>
      <c r="Y290" s="68">
        <v>9.3505571304240114</v>
      </c>
      <c r="Z290" s="68">
        <v>42.093778549511164</v>
      </c>
      <c r="AA290" s="68">
        <v>4.8333036227678186</v>
      </c>
      <c r="AB290" s="68">
        <v>8.739391156371644</v>
      </c>
      <c r="AC290" s="68">
        <v>9.3873875195171728</v>
      </c>
      <c r="AD290" s="68">
        <v>8.0203462413787951E-2</v>
      </c>
      <c r="AE290" s="68">
        <v>4.779381653664597</v>
      </c>
      <c r="AF290" s="68">
        <v>53.901404864049177</v>
      </c>
      <c r="AG290" s="68">
        <v>260.39602333480042</v>
      </c>
      <c r="AH290" s="68">
        <v>214.60587919431117</v>
      </c>
      <c r="AI290" s="68">
        <v>239.26250261494306</v>
      </c>
      <c r="AJ290" s="68">
        <v>0</v>
      </c>
      <c r="AK290" s="68">
        <v>38.60859514535656</v>
      </c>
      <c r="AL290" s="68">
        <v>25.991869056390026</v>
      </c>
      <c r="AM290" s="68">
        <v>10.493883704323803</v>
      </c>
      <c r="AN290" s="68">
        <v>104.17393526225895</v>
      </c>
      <c r="AO290" s="68">
        <v>85.140096578637909</v>
      </c>
      <c r="AP290" s="68">
        <v>46.451601721220428</v>
      </c>
      <c r="AQ290" s="68">
        <v>131.12574302479197</v>
      </c>
      <c r="AR290" s="68">
        <v>3.314219842528296</v>
      </c>
      <c r="AS290" s="68">
        <v>402.50948944384845</v>
      </c>
      <c r="AT290" s="68">
        <v>5.0098269728069473</v>
      </c>
      <c r="AU290" s="68">
        <v>32.605996100236943</v>
      </c>
      <c r="AV290" s="68">
        <v>0</v>
      </c>
      <c r="AW290" s="68">
        <v>120.54151646749742</v>
      </c>
      <c r="AX290" s="68">
        <v>16.995457021796906</v>
      </c>
      <c r="AY290" s="68">
        <v>60.974278537738357</v>
      </c>
      <c r="AZ290" s="68">
        <v>0</v>
      </c>
      <c r="BA290" s="68">
        <v>4.924625536075208</v>
      </c>
      <c r="BB290" s="68">
        <v>769.57461646732872</v>
      </c>
      <c r="BC290" s="68">
        <v>190.1509971889831</v>
      </c>
      <c r="BD290" s="68">
        <v>89.694487806605068</v>
      </c>
      <c r="BE290" s="68">
        <v>85.455989403826337</v>
      </c>
      <c r="BF290" s="68">
        <v>73.506805651733046</v>
      </c>
      <c r="BG290" s="68">
        <v>0</v>
      </c>
      <c r="BH290" s="68">
        <v>0.50232020082345208</v>
      </c>
      <c r="BI290" s="68">
        <v>0</v>
      </c>
      <c r="BJ290" s="68">
        <v>0</v>
      </c>
      <c r="BK290" s="68">
        <v>234.2176035805019</v>
      </c>
      <c r="BL290" s="68">
        <v>38.295218278825594</v>
      </c>
      <c r="BM290" s="68">
        <v>0</v>
      </c>
      <c r="BN290" s="68">
        <v>51.571930653536235</v>
      </c>
      <c r="BO290" s="68">
        <v>4816.7517750118368</v>
      </c>
    </row>
    <row r="291" spans="1:67">
      <c r="A291">
        <v>2002</v>
      </c>
      <c r="B291" s="62" t="s">
        <v>644</v>
      </c>
      <c r="C291" s="67" t="s">
        <v>709</v>
      </c>
      <c r="D291" s="62" t="s">
        <v>725</v>
      </c>
      <c r="E291" s="68">
        <v>0</v>
      </c>
      <c r="F291" s="68">
        <v>0</v>
      </c>
      <c r="G291" s="68">
        <v>0</v>
      </c>
      <c r="H291" s="68">
        <v>0</v>
      </c>
      <c r="I291" s="68">
        <v>0</v>
      </c>
      <c r="J291" s="68">
        <v>0</v>
      </c>
      <c r="K291" s="68">
        <v>0</v>
      </c>
      <c r="L291" s="68">
        <v>0</v>
      </c>
      <c r="M291" s="68">
        <v>0</v>
      </c>
      <c r="N291" s="68">
        <v>0</v>
      </c>
      <c r="O291" s="68">
        <v>0</v>
      </c>
      <c r="P291" s="68">
        <v>0</v>
      </c>
      <c r="Q291" s="68">
        <v>0</v>
      </c>
      <c r="R291" s="68">
        <v>0</v>
      </c>
      <c r="S291" s="68">
        <v>0</v>
      </c>
      <c r="T291" s="68">
        <v>0</v>
      </c>
      <c r="U291" s="68">
        <v>0</v>
      </c>
      <c r="V291" s="68">
        <v>0</v>
      </c>
      <c r="W291" s="68">
        <v>0</v>
      </c>
      <c r="X291" s="68">
        <v>0</v>
      </c>
      <c r="Y291" s="68">
        <v>0</v>
      </c>
      <c r="Z291" s="68">
        <v>0</v>
      </c>
      <c r="AA291" s="68">
        <v>0</v>
      </c>
      <c r="AB291" s="68">
        <v>0</v>
      </c>
      <c r="AC291" s="68">
        <v>0</v>
      </c>
      <c r="AD291" s="68">
        <v>0</v>
      </c>
      <c r="AE291" s="68">
        <v>0</v>
      </c>
      <c r="AF291" s="68">
        <v>0</v>
      </c>
      <c r="AG291" s="68">
        <v>0</v>
      </c>
      <c r="AH291" s="68">
        <v>0</v>
      </c>
      <c r="AI291" s="68">
        <v>0</v>
      </c>
      <c r="AJ291" s="68">
        <v>0</v>
      </c>
      <c r="AK291" s="68">
        <v>0</v>
      </c>
      <c r="AL291" s="68">
        <v>0</v>
      </c>
      <c r="AM291" s="68">
        <v>0</v>
      </c>
      <c r="AN291" s="68">
        <v>0</v>
      </c>
      <c r="AO291" s="68">
        <v>0</v>
      </c>
      <c r="AP291" s="68">
        <v>0</v>
      </c>
      <c r="AQ291" s="68">
        <v>0</v>
      </c>
      <c r="AR291" s="68">
        <v>0</v>
      </c>
      <c r="AS291" s="68">
        <v>0</v>
      </c>
      <c r="AT291" s="68">
        <v>0</v>
      </c>
      <c r="AU291" s="68">
        <v>0</v>
      </c>
      <c r="AV291" s="68">
        <v>0</v>
      </c>
      <c r="AW291" s="68">
        <v>0</v>
      </c>
      <c r="AX291" s="68">
        <v>0</v>
      </c>
      <c r="AY291" s="68">
        <v>0</v>
      </c>
      <c r="AZ291" s="68">
        <v>0</v>
      </c>
      <c r="BA291" s="68">
        <v>0</v>
      </c>
      <c r="BB291" s="68">
        <v>0</v>
      </c>
      <c r="BC291" s="68">
        <v>0</v>
      </c>
      <c r="BD291" s="68">
        <v>0</v>
      </c>
      <c r="BE291" s="68">
        <v>0</v>
      </c>
      <c r="BF291" s="68">
        <v>0</v>
      </c>
      <c r="BG291" s="68">
        <v>0</v>
      </c>
      <c r="BH291" s="68">
        <v>0</v>
      </c>
      <c r="BI291" s="68">
        <v>0</v>
      </c>
      <c r="BJ291" s="68">
        <v>0</v>
      </c>
      <c r="BK291" s="68">
        <v>0</v>
      </c>
      <c r="BL291" s="68">
        <v>0</v>
      </c>
      <c r="BM291" s="68">
        <v>0</v>
      </c>
      <c r="BN291" s="68">
        <v>0</v>
      </c>
      <c r="BO291" s="68">
        <v>0</v>
      </c>
    </row>
    <row r="292" spans="1:67">
      <c r="A292">
        <v>2002</v>
      </c>
      <c r="B292" s="62" t="s">
        <v>645</v>
      </c>
      <c r="C292" s="67" t="s">
        <v>710</v>
      </c>
      <c r="D292" s="62" t="s">
        <v>725</v>
      </c>
      <c r="E292" s="68">
        <v>7.4863902184473901</v>
      </c>
      <c r="F292" s="68">
        <v>0.57939511046857306</v>
      </c>
      <c r="G292" s="68">
        <v>1.8268975147046444E-3</v>
      </c>
      <c r="H292" s="68">
        <v>1.1335181906402587</v>
      </c>
      <c r="I292" s="68">
        <v>31.161964614129268</v>
      </c>
      <c r="J292" s="68">
        <v>4.2938212633474091</v>
      </c>
      <c r="K292" s="68">
        <v>0.18222311240966863</v>
      </c>
      <c r="L292" s="68">
        <v>0.65007299848338085</v>
      </c>
      <c r="M292" s="68">
        <v>2.5036422800439508</v>
      </c>
      <c r="N292" s="68">
        <v>0.18037704071351188</v>
      </c>
      <c r="O292" s="68">
        <v>23.171342948430958</v>
      </c>
      <c r="P292" s="68">
        <v>2.3469541540856969</v>
      </c>
      <c r="Q292" s="68">
        <v>4.6534820932245644</v>
      </c>
      <c r="R292" s="68">
        <v>1.5552632746899671</v>
      </c>
      <c r="S292" s="68">
        <v>1.3945070423926065</v>
      </c>
      <c r="T292" s="68">
        <v>10.055354704417525</v>
      </c>
      <c r="U292" s="68">
        <v>158.66657548625724</v>
      </c>
      <c r="V292" s="68">
        <v>52.699539648769537</v>
      </c>
      <c r="W292" s="68">
        <v>7.9108327775441731</v>
      </c>
      <c r="X292" s="68">
        <v>13.631630786088468</v>
      </c>
      <c r="Y292" s="68">
        <v>0.27163047273174656</v>
      </c>
      <c r="Z292" s="68">
        <v>13.511860289463566</v>
      </c>
      <c r="AA292" s="68">
        <v>0.28694954965201358</v>
      </c>
      <c r="AB292" s="68">
        <v>32.067598006586145</v>
      </c>
      <c r="AC292" s="68">
        <v>31.832721871425793</v>
      </c>
      <c r="AD292" s="68">
        <v>9.2125133934299402E-4</v>
      </c>
      <c r="AE292" s="68">
        <v>6.8210415830172906</v>
      </c>
      <c r="AF292" s="68">
        <v>7.3745951133347383</v>
      </c>
      <c r="AG292" s="68">
        <v>35.626441389794238</v>
      </c>
      <c r="AH292" s="68">
        <v>29.361599609342409</v>
      </c>
      <c r="AI292" s="68">
        <v>28.328933009589168</v>
      </c>
      <c r="AJ292" s="68">
        <v>21.885882873241837</v>
      </c>
      <c r="AK292" s="68">
        <v>0.87374665899939008</v>
      </c>
      <c r="AL292" s="68">
        <v>2.0188241772047726</v>
      </c>
      <c r="AM292" s="68">
        <v>0.72427213850820282</v>
      </c>
      <c r="AN292" s="68">
        <v>7.7849539244800994</v>
      </c>
      <c r="AO292" s="68">
        <v>34.466164932983588</v>
      </c>
      <c r="AP292" s="68">
        <v>46.98113596114775</v>
      </c>
      <c r="AQ292" s="68">
        <v>8.5200723339994369</v>
      </c>
      <c r="AR292" s="68">
        <v>7.094938680759773</v>
      </c>
      <c r="AS292" s="68">
        <v>133.43144088446141</v>
      </c>
      <c r="AT292" s="68">
        <v>8.7773083324585804E-2</v>
      </c>
      <c r="AU292" s="68">
        <v>5.4312276541820719</v>
      </c>
      <c r="AV292" s="68">
        <v>0</v>
      </c>
      <c r="AW292" s="68">
        <v>3.9845488757028655</v>
      </c>
      <c r="AX292" s="68">
        <v>27.455252684322456</v>
      </c>
      <c r="AY292" s="68">
        <v>18.697064050936419</v>
      </c>
      <c r="AZ292" s="68">
        <v>0</v>
      </c>
      <c r="BA292" s="68">
        <v>2.7151013930218637</v>
      </c>
      <c r="BB292" s="68">
        <v>153.26107599159596</v>
      </c>
      <c r="BC292" s="68">
        <v>98.484691877242028</v>
      </c>
      <c r="BD292" s="68">
        <v>91.033691656976913</v>
      </c>
      <c r="BE292" s="68">
        <v>29.797235153923179</v>
      </c>
      <c r="BF292" s="68">
        <v>21.052606661100331</v>
      </c>
      <c r="BG292" s="68">
        <v>0</v>
      </c>
      <c r="BH292" s="68">
        <v>0.36394097866244518</v>
      </c>
      <c r="BI292" s="68">
        <v>152.69625440226022</v>
      </c>
      <c r="BJ292" s="68">
        <v>0</v>
      </c>
      <c r="BK292" s="68">
        <v>0</v>
      </c>
      <c r="BL292" s="68">
        <v>0</v>
      </c>
      <c r="BM292" s="68">
        <v>0</v>
      </c>
      <c r="BN292" s="68">
        <v>2.819449719027034E-5</v>
      </c>
      <c r="BO292" s="68">
        <v>1378.58493201191</v>
      </c>
    </row>
    <row r="293" spans="1:67">
      <c r="A293">
        <v>2002</v>
      </c>
      <c r="B293" s="62" t="s">
        <v>646</v>
      </c>
      <c r="C293" s="67" t="s">
        <v>711</v>
      </c>
      <c r="D293" s="62" t="s">
        <v>725</v>
      </c>
      <c r="E293" s="68">
        <v>141.20093031164933</v>
      </c>
      <c r="F293" s="68">
        <v>0.4709929836803689</v>
      </c>
      <c r="G293" s="68">
        <v>55.708960933753659</v>
      </c>
      <c r="H293" s="68">
        <v>1390.2955796046733</v>
      </c>
      <c r="I293" s="68">
        <v>2499.9437447537903</v>
      </c>
      <c r="J293" s="68">
        <v>895.7852607074102</v>
      </c>
      <c r="K293" s="68">
        <v>66.634102935646013</v>
      </c>
      <c r="L293" s="68">
        <v>355.16801768719512</v>
      </c>
      <c r="M293" s="68">
        <v>211.56113188233553</v>
      </c>
      <c r="N293" s="68">
        <v>274.14693940925741</v>
      </c>
      <c r="O293" s="68">
        <v>1159.8690852223365</v>
      </c>
      <c r="P293" s="68">
        <v>688.03057790210835</v>
      </c>
      <c r="Q293" s="68">
        <v>819.7635923288268</v>
      </c>
      <c r="R293" s="68">
        <v>796.24325547586625</v>
      </c>
      <c r="S293" s="68">
        <v>281.09080853274867</v>
      </c>
      <c r="T293" s="68">
        <v>582.18351392768568</v>
      </c>
      <c r="U293" s="68">
        <v>798.91377420785909</v>
      </c>
      <c r="V293" s="68">
        <v>474.87992122755617</v>
      </c>
      <c r="W293" s="68">
        <v>277.40052268910529</v>
      </c>
      <c r="X293" s="68">
        <v>1470.6759243779768</v>
      </c>
      <c r="Y293" s="68">
        <v>54.426667467858096</v>
      </c>
      <c r="Z293" s="68">
        <v>451.20789585219882</v>
      </c>
      <c r="AA293" s="68">
        <v>174.27931767821426</v>
      </c>
      <c r="AB293" s="68">
        <v>99.95853604103371</v>
      </c>
      <c r="AC293" s="68">
        <v>32.214807941614133</v>
      </c>
      <c r="AD293" s="68">
        <v>34.184940335314081</v>
      </c>
      <c r="AE293" s="68">
        <v>2101.0118515653289</v>
      </c>
      <c r="AF293" s="68">
        <v>1269.6482578772536</v>
      </c>
      <c r="AG293" s="68">
        <v>6133.6315485480627</v>
      </c>
      <c r="AH293" s="68">
        <v>5055.0441372819705</v>
      </c>
      <c r="AI293" s="68">
        <v>2004.8126924296587</v>
      </c>
      <c r="AJ293" s="68">
        <v>236.02568524659776</v>
      </c>
      <c r="AK293" s="68">
        <v>461.86841046561045</v>
      </c>
      <c r="AL293" s="68">
        <v>765.5944806743463</v>
      </c>
      <c r="AM293" s="68">
        <v>161.96330569651656</v>
      </c>
      <c r="AN293" s="68">
        <v>2464.0372750233396</v>
      </c>
      <c r="AO293" s="68">
        <v>327.18499143058227</v>
      </c>
      <c r="AP293" s="68">
        <v>667.83846416811491</v>
      </c>
      <c r="AQ293" s="68">
        <v>1200.3141187599301</v>
      </c>
      <c r="AR293" s="68">
        <v>57.197726814324767</v>
      </c>
      <c r="AS293" s="68">
        <v>1658.8119893805895</v>
      </c>
      <c r="AT293" s="68">
        <v>402.61020949173059</v>
      </c>
      <c r="AU293" s="68">
        <v>283.21722967565734</v>
      </c>
      <c r="AV293" s="68">
        <v>0</v>
      </c>
      <c r="AW293" s="68">
        <v>1155.7027387343205</v>
      </c>
      <c r="AX293" s="68">
        <v>619.31744885500427</v>
      </c>
      <c r="AY293" s="68">
        <v>281.1153187646384</v>
      </c>
      <c r="AZ293" s="68">
        <v>0</v>
      </c>
      <c r="BA293" s="68">
        <v>66.063273594038847</v>
      </c>
      <c r="BB293" s="68">
        <v>4244.7403942194505</v>
      </c>
      <c r="BC293" s="68">
        <v>1025.2704447116846</v>
      </c>
      <c r="BD293" s="68">
        <v>901.3354824075908</v>
      </c>
      <c r="BE293" s="68">
        <v>720.87660061152246</v>
      </c>
      <c r="BF293" s="68">
        <v>1754.6565200719467</v>
      </c>
      <c r="BG293" s="68">
        <v>0</v>
      </c>
      <c r="BH293" s="68">
        <v>3.4493775908417561</v>
      </c>
      <c r="BI293" s="68">
        <v>81469.67423997719</v>
      </c>
      <c r="BJ293" s="68">
        <v>0</v>
      </c>
      <c r="BK293" s="68">
        <v>401.35649695870916</v>
      </c>
      <c r="BL293" s="68">
        <v>0</v>
      </c>
      <c r="BM293" s="68">
        <v>0</v>
      </c>
      <c r="BN293" s="68">
        <v>213.60104271892322</v>
      </c>
      <c r="BO293" s="68">
        <v>132194.21055616322</v>
      </c>
    </row>
    <row r="294" spans="1:67">
      <c r="A294">
        <v>2002</v>
      </c>
      <c r="B294" s="62" t="s">
        <v>647</v>
      </c>
      <c r="C294" s="67" t="s">
        <v>712</v>
      </c>
      <c r="D294" s="62" t="s">
        <v>725</v>
      </c>
      <c r="E294" s="68">
        <v>0</v>
      </c>
      <c r="F294" s="68">
        <v>0</v>
      </c>
      <c r="G294" s="68">
        <v>0</v>
      </c>
      <c r="H294" s="68">
        <v>0</v>
      </c>
      <c r="I294" s="68">
        <v>8.5345323689532057E-3</v>
      </c>
      <c r="J294" s="68">
        <v>0</v>
      </c>
      <c r="K294" s="68">
        <v>0</v>
      </c>
      <c r="L294" s="68">
        <v>0</v>
      </c>
      <c r="M294" s="68">
        <v>0</v>
      </c>
      <c r="N294" s="68">
        <v>0</v>
      </c>
      <c r="O294" s="68">
        <v>0</v>
      </c>
      <c r="P294" s="68">
        <v>0</v>
      </c>
      <c r="Q294" s="68">
        <v>0</v>
      </c>
      <c r="R294" s="68">
        <v>0</v>
      </c>
      <c r="S294" s="68">
        <v>0</v>
      </c>
      <c r="T294" s="68">
        <v>0</v>
      </c>
      <c r="U294" s="68">
        <v>0</v>
      </c>
      <c r="V294" s="68">
        <v>0</v>
      </c>
      <c r="W294" s="68">
        <v>0</v>
      </c>
      <c r="X294" s="68">
        <v>0</v>
      </c>
      <c r="Y294" s="68">
        <v>0</v>
      </c>
      <c r="Z294" s="68">
        <v>0</v>
      </c>
      <c r="AA294" s="68">
        <v>0</v>
      </c>
      <c r="AB294" s="68">
        <v>0</v>
      </c>
      <c r="AC294" s="68">
        <v>0</v>
      </c>
      <c r="AD294" s="68">
        <v>0</v>
      </c>
      <c r="AE294" s="68">
        <v>3.1820008667197616E-4</v>
      </c>
      <c r="AF294" s="68">
        <v>1.7288727706042384</v>
      </c>
      <c r="AG294" s="68">
        <v>8.3521309964488193</v>
      </c>
      <c r="AH294" s="68">
        <v>6.8834246878431946</v>
      </c>
      <c r="AI294" s="68">
        <v>0</v>
      </c>
      <c r="AJ294" s="68">
        <v>0</v>
      </c>
      <c r="AK294" s="68">
        <v>0</v>
      </c>
      <c r="AL294" s="68">
        <v>0</v>
      </c>
      <c r="AM294" s="68">
        <v>0</v>
      </c>
      <c r="AN294" s="68">
        <v>0</v>
      </c>
      <c r="AO294" s="68">
        <v>0</v>
      </c>
      <c r="AP294" s="68">
        <v>0</v>
      </c>
      <c r="AQ294" s="68">
        <v>0</v>
      </c>
      <c r="AR294" s="68">
        <v>0</v>
      </c>
      <c r="AS294" s="68">
        <v>0</v>
      </c>
      <c r="AT294" s="68">
        <v>0</v>
      </c>
      <c r="AU294" s="68">
        <v>0</v>
      </c>
      <c r="AV294" s="68">
        <v>0</v>
      </c>
      <c r="AW294" s="68">
        <v>1.5763774092812965E-3</v>
      </c>
      <c r="AX294" s="68">
        <v>0</v>
      </c>
      <c r="AY294" s="68">
        <v>0</v>
      </c>
      <c r="AZ294" s="68">
        <v>0</v>
      </c>
      <c r="BA294" s="68">
        <v>0</v>
      </c>
      <c r="BB294" s="68">
        <v>4.5259957391926876E-2</v>
      </c>
      <c r="BC294" s="68">
        <v>0</v>
      </c>
      <c r="BD294" s="68">
        <v>0</v>
      </c>
      <c r="BE294" s="68">
        <v>0</v>
      </c>
      <c r="BF294" s="68">
        <v>0</v>
      </c>
      <c r="BG294" s="68">
        <v>0</v>
      </c>
      <c r="BH294" s="68">
        <v>0</v>
      </c>
      <c r="BI294" s="68">
        <v>124.21448255893154</v>
      </c>
      <c r="BJ294" s="68">
        <v>0</v>
      </c>
      <c r="BK294" s="68">
        <v>38767.763996570167</v>
      </c>
      <c r="BL294" s="68">
        <v>0</v>
      </c>
      <c r="BM294" s="68">
        <v>0</v>
      </c>
      <c r="BN294" s="68">
        <v>8.5514748934656382E-4</v>
      </c>
      <c r="BO294" s="68">
        <v>38908.999451798743</v>
      </c>
    </row>
    <row r="295" spans="1:67">
      <c r="A295">
        <v>2002</v>
      </c>
      <c r="B295" s="62" t="s">
        <v>648</v>
      </c>
      <c r="C295" s="67" t="s">
        <v>713</v>
      </c>
      <c r="D295" s="62" t="s">
        <v>725</v>
      </c>
      <c r="E295" s="68">
        <v>5.9146674282888924E-2</v>
      </c>
      <c r="F295" s="68">
        <v>0</v>
      </c>
      <c r="G295" s="68">
        <v>3.6484174835619057E-4</v>
      </c>
      <c r="H295" s="68">
        <v>2.8154939166451017E-2</v>
      </c>
      <c r="I295" s="68">
        <v>0.24273640616621214</v>
      </c>
      <c r="J295" s="68">
        <v>0.20982348989504032</v>
      </c>
      <c r="K295" s="68">
        <v>9.8267541344065055E-4</v>
      </c>
      <c r="L295" s="68">
        <v>7.571621977292925E-2</v>
      </c>
      <c r="M295" s="68">
        <v>0.23762364536200054</v>
      </c>
      <c r="N295" s="68">
        <v>2.7295334620186778E-2</v>
      </c>
      <c r="O295" s="68">
        <v>2.1531629691831752E-2</v>
      </c>
      <c r="P295" s="68">
        <v>2.6954907988606655E-2</v>
      </c>
      <c r="Q295" s="68">
        <v>0.23987746062060505</v>
      </c>
      <c r="R295" s="68">
        <v>0.38964827974044774</v>
      </c>
      <c r="S295" s="68">
        <v>0.20221307706560634</v>
      </c>
      <c r="T295" s="68">
        <v>0.73729376317722062</v>
      </c>
      <c r="U295" s="68">
        <v>0.98321496647365303</v>
      </c>
      <c r="V295" s="68">
        <v>0.31677074366960939</v>
      </c>
      <c r="W295" s="68">
        <v>0.51860806032930928</v>
      </c>
      <c r="X295" s="68">
        <v>1.9086292086710037</v>
      </c>
      <c r="Y295" s="68">
        <v>6.4064377323207915E-4</v>
      </c>
      <c r="Z295" s="68">
        <v>0.34214490976775613</v>
      </c>
      <c r="AA295" s="68">
        <v>9.6506559121298536E-3</v>
      </c>
      <c r="AB295" s="68">
        <v>6.6640169705621792</v>
      </c>
      <c r="AC295" s="68">
        <v>0</v>
      </c>
      <c r="AD295" s="68">
        <v>0</v>
      </c>
      <c r="AE295" s="68">
        <v>0.15637391118225891</v>
      </c>
      <c r="AF295" s="68">
        <v>0.41176472327799224</v>
      </c>
      <c r="AG295" s="68">
        <v>1.989222669827998</v>
      </c>
      <c r="AH295" s="68">
        <v>1.6394216566925583</v>
      </c>
      <c r="AI295" s="68">
        <v>70.132840814720552</v>
      </c>
      <c r="AJ295" s="68">
        <v>0</v>
      </c>
      <c r="AK295" s="68">
        <v>0.31720709074828962</v>
      </c>
      <c r="AL295" s="68">
        <v>0</v>
      </c>
      <c r="AM295" s="68">
        <v>7.6717492802910542E-2</v>
      </c>
      <c r="AN295" s="68">
        <v>0</v>
      </c>
      <c r="AO295" s="68">
        <v>4.2260444609077668E-3</v>
      </c>
      <c r="AP295" s="68">
        <v>1.3922869878190614</v>
      </c>
      <c r="AQ295" s="68">
        <v>0</v>
      </c>
      <c r="AR295" s="68">
        <v>0.84809223029216307</v>
      </c>
      <c r="AS295" s="68">
        <v>17.921294791331928</v>
      </c>
      <c r="AT295" s="68">
        <v>4.5523493072347447</v>
      </c>
      <c r="AU295" s="68">
        <v>6.4092788272625443</v>
      </c>
      <c r="AV295" s="68">
        <v>0</v>
      </c>
      <c r="AW295" s="68">
        <v>1.4813081991228798E-3</v>
      </c>
      <c r="AX295" s="68">
        <v>0</v>
      </c>
      <c r="AY295" s="68">
        <v>16.389234058576442</v>
      </c>
      <c r="AZ295" s="68">
        <v>0</v>
      </c>
      <c r="BA295" s="68">
        <v>2.3017888272900643E-2</v>
      </c>
      <c r="BB295" s="68">
        <v>1.9556363928881451</v>
      </c>
      <c r="BC295" s="68">
        <v>2.5657360866160417</v>
      </c>
      <c r="BD295" s="68">
        <v>13.64111160504202</v>
      </c>
      <c r="BE295" s="68">
        <v>0</v>
      </c>
      <c r="BF295" s="68">
        <v>5.9571274414282751</v>
      </c>
      <c r="BG295" s="68">
        <v>0</v>
      </c>
      <c r="BH295" s="68">
        <v>2.302184073462404E-2</v>
      </c>
      <c r="BI295" s="68">
        <v>8317.0826584887218</v>
      </c>
      <c r="BJ295" s="68">
        <v>0</v>
      </c>
      <c r="BK295" s="68">
        <v>24621.811248570102</v>
      </c>
      <c r="BL295" s="68">
        <v>0</v>
      </c>
      <c r="BM295" s="68">
        <v>0</v>
      </c>
      <c r="BN295" s="68">
        <v>1.3391592510743067E-3</v>
      </c>
      <c r="BO295" s="68">
        <v>33098.54572889136</v>
      </c>
    </row>
    <row r="296" spans="1:67">
      <c r="A296">
        <v>2002</v>
      </c>
      <c r="B296" s="62" t="s">
        <v>649</v>
      </c>
      <c r="C296" s="67" t="s">
        <v>714</v>
      </c>
      <c r="D296" s="62" t="s">
        <v>725</v>
      </c>
      <c r="E296" s="68">
        <v>0</v>
      </c>
      <c r="F296" s="68">
        <v>0</v>
      </c>
      <c r="G296" s="68">
        <v>0</v>
      </c>
      <c r="H296" s="68">
        <v>0</v>
      </c>
      <c r="I296" s="68">
        <v>0</v>
      </c>
      <c r="J296" s="68">
        <v>0</v>
      </c>
      <c r="K296" s="68">
        <v>0</v>
      </c>
      <c r="L296" s="68">
        <v>0</v>
      </c>
      <c r="M296" s="68">
        <v>0</v>
      </c>
      <c r="N296" s="68">
        <v>0</v>
      </c>
      <c r="O296" s="68">
        <v>0</v>
      </c>
      <c r="P296" s="68">
        <v>0</v>
      </c>
      <c r="Q296" s="68">
        <v>0</v>
      </c>
      <c r="R296" s="68">
        <v>0</v>
      </c>
      <c r="S296" s="68">
        <v>0</v>
      </c>
      <c r="T296" s="68">
        <v>0</v>
      </c>
      <c r="U296" s="68">
        <v>0</v>
      </c>
      <c r="V296" s="68">
        <v>0</v>
      </c>
      <c r="W296" s="68">
        <v>0</v>
      </c>
      <c r="X296" s="68">
        <v>0</v>
      </c>
      <c r="Y296" s="68">
        <v>0</v>
      </c>
      <c r="Z296" s="68">
        <v>0</v>
      </c>
      <c r="AA296" s="68">
        <v>0</v>
      </c>
      <c r="AB296" s="68">
        <v>0</v>
      </c>
      <c r="AC296" s="68">
        <v>0</v>
      </c>
      <c r="AD296" s="68">
        <v>0</v>
      </c>
      <c r="AE296" s="68">
        <v>0</v>
      </c>
      <c r="AF296" s="68">
        <v>0</v>
      </c>
      <c r="AG296" s="68">
        <v>0</v>
      </c>
      <c r="AH296" s="68">
        <v>0</v>
      </c>
      <c r="AI296" s="68">
        <v>0</v>
      </c>
      <c r="AJ296" s="68">
        <v>0</v>
      </c>
      <c r="AK296" s="68">
        <v>0</v>
      </c>
      <c r="AL296" s="68">
        <v>0</v>
      </c>
      <c r="AM296" s="68">
        <v>0</v>
      </c>
      <c r="AN296" s="68">
        <v>0</v>
      </c>
      <c r="AO296" s="68">
        <v>0</v>
      </c>
      <c r="AP296" s="68">
        <v>0</v>
      </c>
      <c r="AQ296" s="68">
        <v>0</v>
      </c>
      <c r="AR296" s="68">
        <v>0</v>
      </c>
      <c r="AS296" s="68">
        <v>0</v>
      </c>
      <c r="AT296" s="68">
        <v>0</v>
      </c>
      <c r="AU296" s="68">
        <v>0</v>
      </c>
      <c r="AV296" s="68">
        <v>0</v>
      </c>
      <c r="AW296" s="68">
        <v>0</v>
      </c>
      <c r="AX296" s="68">
        <v>0</v>
      </c>
      <c r="AY296" s="68">
        <v>0</v>
      </c>
      <c r="AZ296" s="68">
        <v>0</v>
      </c>
      <c r="BA296" s="68">
        <v>0</v>
      </c>
      <c r="BB296" s="68">
        <v>0</v>
      </c>
      <c r="BC296" s="68">
        <v>0</v>
      </c>
      <c r="BD296" s="68">
        <v>0</v>
      </c>
      <c r="BE296" s="68">
        <v>0</v>
      </c>
      <c r="BF296" s="68">
        <v>0</v>
      </c>
      <c r="BG296" s="68">
        <v>0</v>
      </c>
      <c r="BH296" s="68">
        <v>0</v>
      </c>
      <c r="BI296" s="68">
        <v>7976.8728797566546</v>
      </c>
      <c r="BJ296" s="68">
        <v>0</v>
      </c>
      <c r="BK296" s="68">
        <v>14131.553674612329</v>
      </c>
      <c r="BL296" s="68">
        <v>0</v>
      </c>
      <c r="BM296" s="68">
        <v>0</v>
      </c>
      <c r="BN296" s="68">
        <v>7.2143743454944342E-4</v>
      </c>
      <c r="BO296" s="68">
        <v>22108.427275806418</v>
      </c>
    </row>
    <row r="297" spans="1:67">
      <c r="A297">
        <v>2002</v>
      </c>
      <c r="B297" s="62" t="s">
        <v>650</v>
      </c>
      <c r="C297" s="67" t="s">
        <v>715</v>
      </c>
      <c r="D297" s="62" t="s">
        <v>725</v>
      </c>
      <c r="E297" s="68">
        <v>5.4104630820992732</v>
      </c>
      <c r="F297" s="68">
        <v>2.5411496663052211</v>
      </c>
      <c r="G297" s="68">
        <v>1.7893972148130524</v>
      </c>
      <c r="H297" s="68">
        <v>23.135763694312267</v>
      </c>
      <c r="I297" s="68">
        <v>25.765097172262028</v>
      </c>
      <c r="J297" s="68">
        <v>7.273370805269237</v>
      </c>
      <c r="K297" s="68">
        <v>0.89116725855133971</v>
      </c>
      <c r="L297" s="68">
        <v>11.88516040652736</v>
      </c>
      <c r="M297" s="68">
        <v>1.020875661427461</v>
      </c>
      <c r="N297" s="68">
        <v>0.40978970901774286</v>
      </c>
      <c r="O297" s="68">
        <v>8.247885073801374</v>
      </c>
      <c r="P297" s="68">
        <v>3.6777503754206884</v>
      </c>
      <c r="Q297" s="68">
        <v>10.132781550710002</v>
      </c>
      <c r="R297" s="68">
        <v>12.579515861901061</v>
      </c>
      <c r="S297" s="68">
        <v>5.9615215286450889</v>
      </c>
      <c r="T297" s="68">
        <v>6.7299030484857303</v>
      </c>
      <c r="U297" s="68">
        <v>1.3138514512625643</v>
      </c>
      <c r="V297" s="68">
        <v>3.8060371885906559</v>
      </c>
      <c r="W297" s="68">
        <v>1.9147371811283573</v>
      </c>
      <c r="X297" s="68">
        <v>22.82227810111506</v>
      </c>
      <c r="Y297" s="68">
        <v>1.1891532240693685</v>
      </c>
      <c r="Z297" s="68">
        <v>4.9126526824002559</v>
      </c>
      <c r="AA297" s="68">
        <v>38.096285697279988</v>
      </c>
      <c r="AB297" s="68">
        <v>0.81181178831107526</v>
      </c>
      <c r="AC297" s="68">
        <v>0</v>
      </c>
      <c r="AD297" s="68">
        <v>0.34286657367840567</v>
      </c>
      <c r="AE297" s="68">
        <v>33.718354974242857</v>
      </c>
      <c r="AF297" s="68">
        <v>12.144461111978035</v>
      </c>
      <c r="AG297" s="68">
        <v>58.669516816479621</v>
      </c>
      <c r="AH297" s="68">
        <v>48.352594164303213</v>
      </c>
      <c r="AI297" s="68">
        <v>37.56046028318822</v>
      </c>
      <c r="AJ297" s="68">
        <v>5.4592428683006202E-3</v>
      </c>
      <c r="AK297" s="68">
        <v>14.86124466084396</v>
      </c>
      <c r="AL297" s="68">
        <v>19.599137452891696</v>
      </c>
      <c r="AM297" s="68">
        <v>1.9163789262733757</v>
      </c>
      <c r="AN297" s="68">
        <v>281.52211544548612</v>
      </c>
      <c r="AO297" s="68">
        <v>1.7578398005856453</v>
      </c>
      <c r="AP297" s="68">
        <v>56.713227538179439</v>
      </c>
      <c r="AQ297" s="68">
        <v>6.1121031039531566</v>
      </c>
      <c r="AR297" s="68">
        <v>0.63819517332806053</v>
      </c>
      <c r="AS297" s="68">
        <v>213.8594999056231</v>
      </c>
      <c r="AT297" s="68">
        <v>32.613669172633109</v>
      </c>
      <c r="AU297" s="68">
        <v>18.799764681079946</v>
      </c>
      <c r="AV297" s="68">
        <v>0</v>
      </c>
      <c r="AW297" s="68">
        <v>60.159074631165957</v>
      </c>
      <c r="AX297" s="68">
        <v>27.821828318745272</v>
      </c>
      <c r="AY297" s="68">
        <v>16.397757071032231</v>
      </c>
      <c r="AZ297" s="68">
        <v>0</v>
      </c>
      <c r="BA297" s="68">
        <v>0.59312293317299702</v>
      </c>
      <c r="BB297" s="68">
        <v>69.509771943055625</v>
      </c>
      <c r="BC297" s="68">
        <v>130.39515144237089</v>
      </c>
      <c r="BD297" s="68">
        <v>64.832114443324457</v>
      </c>
      <c r="BE297" s="68">
        <v>71.526620287385967</v>
      </c>
      <c r="BF297" s="68">
        <v>214.62365067923912</v>
      </c>
      <c r="BG297" s="68">
        <v>0</v>
      </c>
      <c r="BH297" s="68">
        <v>2.628958423136694</v>
      </c>
      <c r="BI297" s="68">
        <v>17226.038570482197</v>
      </c>
      <c r="BJ297" s="68">
        <v>0</v>
      </c>
      <c r="BK297" s="68">
        <v>379.12847677263204</v>
      </c>
      <c r="BL297" s="68">
        <v>0</v>
      </c>
      <c r="BM297" s="68">
        <v>0</v>
      </c>
      <c r="BN297" s="68">
        <v>94.731458125993115</v>
      </c>
      <c r="BO297" s="68">
        <v>19399.891844004778</v>
      </c>
    </row>
    <row r="298" spans="1:67">
      <c r="A298">
        <v>2002</v>
      </c>
      <c r="B298" s="62" t="s">
        <v>651</v>
      </c>
      <c r="C298" s="67" t="s">
        <v>716</v>
      </c>
      <c r="D298" s="62" t="s">
        <v>725</v>
      </c>
      <c r="E298" s="68">
        <v>0</v>
      </c>
      <c r="F298" s="68">
        <v>0</v>
      </c>
      <c r="G298" s="68">
        <v>0</v>
      </c>
      <c r="H298" s="68">
        <v>0</v>
      </c>
      <c r="I298" s="68">
        <v>0</v>
      </c>
      <c r="J298" s="68">
        <v>0</v>
      </c>
      <c r="K298" s="68">
        <v>0</v>
      </c>
      <c r="L298" s="68">
        <v>0</v>
      </c>
      <c r="M298" s="68">
        <v>0</v>
      </c>
      <c r="N298" s="68">
        <v>0</v>
      </c>
      <c r="O298" s="68">
        <v>0</v>
      </c>
      <c r="P298" s="68">
        <v>0</v>
      </c>
      <c r="Q298" s="68">
        <v>0</v>
      </c>
      <c r="R298" s="68">
        <v>0</v>
      </c>
      <c r="S298" s="68">
        <v>0</v>
      </c>
      <c r="T298" s="68">
        <v>0</v>
      </c>
      <c r="U298" s="68">
        <v>0</v>
      </c>
      <c r="V298" s="68">
        <v>0</v>
      </c>
      <c r="W298" s="68">
        <v>0</v>
      </c>
      <c r="X298" s="68">
        <v>0</v>
      </c>
      <c r="Y298" s="68">
        <v>0</v>
      </c>
      <c r="Z298" s="68">
        <v>0</v>
      </c>
      <c r="AA298" s="68">
        <v>0</v>
      </c>
      <c r="AB298" s="68">
        <v>0</v>
      </c>
      <c r="AC298" s="68">
        <v>0</v>
      </c>
      <c r="AD298" s="68">
        <v>0</v>
      </c>
      <c r="AE298" s="68">
        <v>0</v>
      </c>
      <c r="AF298" s="68">
        <v>0</v>
      </c>
      <c r="AG298" s="68">
        <v>0</v>
      </c>
      <c r="AH298" s="68">
        <v>0</v>
      </c>
      <c r="AI298" s="68">
        <v>0</v>
      </c>
      <c r="AJ298" s="68">
        <v>0</v>
      </c>
      <c r="AK298" s="68">
        <v>0</v>
      </c>
      <c r="AL298" s="68">
        <v>0</v>
      </c>
      <c r="AM298" s="68">
        <v>0</v>
      </c>
      <c r="AN298" s="68">
        <v>0</v>
      </c>
      <c r="AO298" s="68">
        <v>0</v>
      </c>
      <c r="AP298" s="68">
        <v>0</v>
      </c>
      <c r="AQ298" s="68">
        <v>0</v>
      </c>
      <c r="AR298" s="68">
        <v>0</v>
      </c>
      <c r="AS298" s="68">
        <v>0</v>
      </c>
      <c r="AT298" s="68">
        <v>0</v>
      </c>
      <c r="AU298" s="68">
        <v>0</v>
      </c>
      <c r="AV298" s="68">
        <v>0</v>
      </c>
      <c r="AW298" s="68">
        <v>0</v>
      </c>
      <c r="AX298" s="68">
        <v>0</v>
      </c>
      <c r="AY298" s="68">
        <v>0</v>
      </c>
      <c r="AZ298" s="68">
        <v>0</v>
      </c>
      <c r="BA298" s="68">
        <v>0</v>
      </c>
      <c r="BB298" s="68">
        <v>0</v>
      </c>
      <c r="BC298" s="68">
        <v>0</v>
      </c>
      <c r="BD298" s="68">
        <v>0</v>
      </c>
      <c r="BE298" s="68">
        <v>0</v>
      </c>
      <c r="BF298" s="68">
        <v>0</v>
      </c>
      <c r="BG298" s="68">
        <v>0</v>
      </c>
      <c r="BH298" s="68">
        <v>0</v>
      </c>
      <c r="BI298" s="68">
        <v>3604.7488418328276</v>
      </c>
      <c r="BJ298" s="68">
        <v>0</v>
      </c>
      <c r="BK298" s="68">
        <v>0</v>
      </c>
      <c r="BL298" s="68">
        <v>0</v>
      </c>
      <c r="BM298" s="68">
        <v>0</v>
      </c>
      <c r="BN298" s="68">
        <v>-3.1633787330065388E-5</v>
      </c>
      <c r="BO298" s="68">
        <v>3604.7488101990402</v>
      </c>
    </row>
    <row r="299" spans="1:67">
      <c r="A299">
        <v>2002</v>
      </c>
      <c r="B299" s="62" t="s">
        <v>652</v>
      </c>
      <c r="C299" s="67" t="s">
        <v>717</v>
      </c>
      <c r="D299" s="62" t="s">
        <v>725</v>
      </c>
      <c r="E299" s="68">
        <v>0</v>
      </c>
      <c r="F299" s="68">
        <v>0</v>
      </c>
      <c r="G299" s="68">
        <v>0</v>
      </c>
      <c r="H299" s="68">
        <v>0</v>
      </c>
      <c r="I299" s="68">
        <v>0</v>
      </c>
      <c r="J299" s="68">
        <v>0</v>
      </c>
      <c r="K299" s="68">
        <v>0</v>
      </c>
      <c r="L299" s="68">
        <v>0</v>
      </c>
      <c r="M299" s="68">
        <v>0</v>
      </c>
      <c r="N299" s="68">
        <v>0</v>
      </c>
      <c r="O299" s="68">
        <v>0</v>
      </c>
      <c r="P299" s="68">
        <v>0</v>
      </c>
      <c r="Q299" s="68">
        <v>0</v>
      </c>
      <c r="R299" s="68">
        <v>0</v>
      </c>
      <c r="S299" s="68">
        <v>0</v>
      </c>
      <c r="T299" s="68">
        <v>0</v>
      </c>
      <c r="U299" s="68">
        <v>0</v>
      </c>
      <c r="V299" s="68">
        <v>0</v>
      </c>
      <c r="W299" s="68">
        <v>0</v>
      </c>
      <c r="X299" s="68">
        <v>0</v>
      </c>
      <c r="Y299" s="68">
        <v>0</v>
      </c>
      <c r="Z299" s="68">
        <v>0</v>
      </c>
      <c r="AA299" s="68">
        <v>0</v>
      </c>
      <c r="AB299" s="68">
        <v>0</v>
      </c>
      <c r="AC299" s="68">
        <v>0</v>
      </c>
      <c r="AD299" s="68">
        <v>0</v>
      </c>
      <c r="AE299" s="68">
        <v>0</v>
      </c>
      <c r="AF299" s="68">
        <v>0</v>
      </c>
      <c r="AG299" s="68">
        <v>0</v>
      </c>
      <c r="AH299" s="68">
        <v>0</v>
      </c>
      <c r="AI299" s="68">
        <v>0</v>
      </c>
      <c r="AJ299" s="68">
        <v>0</v>
      </c>
      <c r="AK299" s="68">
        <v>0</v>
      </c>
      <c r="AL299" s="68">
        <v>0</v>
      </c>
      <c r="AM299" s="68">
        <v>0</v>
      </c>
      <c r="AN299" s="68">
        <v>0</v>
      </c>
      <c r="AO299" s="68">
        <v>0</v>
      </c>
      <c r="AP299" s="68">
        <v>0</v>
      </c>
      <c r="AQ299" s="68">
        <v>0</v>
      </c>
      <c r="AR299" s="68">
        <v>0</v>
      </c>
      <c r="AS299" s="68">
        <v>0</v>
      </c>
      <c r="AT299" s="68">
        <v>0</v>
      </c>
      <c r="AU299" s="68">
        <v>0</v>
      </c>
      <c r="AV299" s="68">
        <v>0</v>
      </c>
      <c r="AW299" s="68">
        <v>0</v>
      </c>
      <c r="AX299" s="68">
        <v>0</v>
      </c>
      <c r="AY299" s="68">
        <v>0</v>
      </c>
      <c r="AZ299" s="68">
        <v>0</v>
      </c>
      <c r="BA299" s="68">
        <v>0</v>
      </c>
      <c r="BB299" s="68">
        <v>0</v>
      </c>
      <c r="BC299" s="68">
        <v>0</v>
      </c>
      <c r="BD299" s="68">
        <v>0</v>
      </c>
      <c r="BE299" s="68">
        <v>0</v>
      </c>
      <c r="BF299" s="68">
        <v>0</v>
      </c>
      <c r="BG299" s="68">
        <v>0</v>
      </c>
      <c r="BH299" s="68">
        <v>0</v>
      </c>
      <c r="BI299" s="68">
        <v>1.8003572651840081</v>
      </c>
      <c r="BJ299" s="68">
        <v>0</v>
      </c>
      <c r="BK299" s="68">
        <v>62.064859727259432</v>
      </c>
      <c r="BL299" s="68">
        <v>0</v>
      </c>
      <c r="BM299" s="68">
        <v>0</v>
      </c>
      <c r="BN299" s="68">
        <v>1.3074297271487012E-6</v>
      </c>
      <c r="BO299" s="68">
        <v>63.865218299873163</v>
      </c>
    </row>
    <row r="300" spans="1:67">
      <c r="A300">
        <v>2002</v>
      </c>
      <c r="B300" s="62" t="s">
        <v>597</v>
      </c>
      <c r="C300" s="67" t="s">
        <v>664</v>
      </c>
      <c r="D300" s="62" t="s">
        <v>726</v>
      </c>
      <c r="E300" s="68">
        <v>505.47083550015799</v>
      </c>
      <c r="F300" s="68">
        <v>0.86421103107777864</v>
      </c>
      <c r="G300" s="68">
        <v>0.7884410318747147</v>
      </c>
      <c r="H300" s="68">
        <v>0.36883036564905136</v>
      </c>
      <c r="I300" s="68">
        <v>2866.9682294333838</v>
      </c>
      <c r="J300" s="68">
        <v>104.50946847616774</v>
      </c>
      <c r="K300" s="68">
        <v>5.8154132973288668</v>
      </c>
      <c r="L300" s="68">
        <v>0.16262259235550836</v>
      </c>
      <c r="M300" s="68">
        <v>6.5105934642375768E-2</v>
      </c>
      <c r="N300" s="68">
        <v>6.2900461217175879E-2</v>
      </c>
      <c r="O300" s="68">
        <v>13.756076812385475</v>
      </c>
      <c r="P300" s="68">
        <v>4.0276410085681267</v>
      </c>
      <c r="Q300" s="68">
        <v>3.3932756349964528</v>
      </c>
      <c r="R300" s="68">
        <v>0.21002750441261356</v>
      </c>
      <c r="S300" s="68">
        <v>0.10320948781568942</v>
      </c>
      <c r="T300" s="68">
        <v>0.2884655061463744</v>
      </c>
      <c r="U300" s="68">
        <v>0.51022645288763502</v>
      </c>
      <c r="V300" s="68">
        <v>1.1335212674881441</v>
      </c>
      <c r="W300" s="68">
        <v>0.34642304271371183</v>
      </c>
      <c r="X300" s="68">
        <v>1.1531709758467199</v>
      </c>
      <c r="Y300" s="68">
        <v>0.25221026117221967</v>
      </c>
      <c r="Z300" s="68">
        <v>5.1895614351960004</v>
      </c>
      <c r="AA300" s="68">
        <v>7.5771479490456938E-3</v>
      </c>
      <c r="AB300" s="68">
        <v>3.6875173104540959</v>
      </c>
      <c r="AC300" s="68">
        <v>3.1004389654197287E-2</v>
      </c>
      <c r="AD300" s="68">
        <v>1.6334265969522243E-3</v>
      </c>
      <c r="AE300" s="68">
        <v>5.7444340527294138</v>
      </c>
      <c r="AF300" s="68">
        <v>0.12842885641929525</v>
      </c>
      <c r="AG300" s="68">
        <v>0.6204358233308358</v>
      </c>
      <c r="AH300" s="68">
        <v>0.51133335124217805</v>
      </c>
      <c r="AI300" s="68">
        <v>0.21889429966629192</v>
      </c>
      <c r="AJ300" s="68">
        <v>6.0302039877751252E-3</v>
      </c>
      <c r="AK300" s="68">
        <v>2.4858451101441692E-2</v>
      </c>
      <c r="AL300" s="68">
        <v>3.7854649992175478E-2</v>
      </c>
      <c r="AM300" s="68">
        <v>6.5418035212882267E-3</v>
      </c>
      <c r="AN300" s="68">
        <v>1.5832143717787652</v>
      </c>
      <c r="AO300" s="68">
        <v>3.4134536244961239E-2</v>
      </c>
      <c r="AP300" s="68">
        <v>3.2635115689146885E-2</v>
      </c>
      <c r="AQ300" s="68">
        <v>9.1247813867644356E-2</v>
      </c>
      <c r="AR300" s="68">
        <v>1.7983603671975414E-3</v>
      </c>
      <c r="AS300" s="68">
        <v>0.19367676947244838</v>
      </c>
      <c r="AT300" s="68">
        <v>7.8041993980941578E-3</v>
      </c>
      <c r="AU300" s="68">
        <v>1.6180337817390842E-2</v>
      </c>
      <c r="AV300" s="68">
        <v>0</v>
      </c>
      <c r="AW300" s="68">
        <v>7.0969081824162727E-2</v>
      </c>
      <c r="AX300" s="68">
        <v>1.5039185069945026E-2</v>
      </c>
      <c r="AY300" s="68">
        <v>2.8662210264661495E-2</v>
      </c>
      <c r="AZ300" s="68">
        <v>0</v>
      </c>
      <c r="BA300" s="68">
        <v>6.9193423898731782E-3</v>
      </c>
      <c r="BB300" s="68">
        <v>0.421971059465506</v>
      </c>
      <c r="BC300" s="68">
        <v>0.23154677459911277</v>
      </c>
      <c r="BD300" s="68">
        <v>6.3801347176375242E-2</v>
      </c>
      <c r="BE300" s="68">
        <v>0.35355541620447423</v>
      </c>
      <c r="BF300" s="68">
        <v>0.17908130111269704</v>
      </c>
      <c r="BG300" s="68">
        <v>0</v>
      </c>
      <c r="BH300" s="68">
        <v>3.0360401504966292E-4</v>
      </c>
      <c r="BI300" s="68">
        <v>724.97874263468759</v>
      </c>
      <c r="BJ300" s="68">
        <v>0</v>
      </c>
      <c r="BK300" s="68">
        <v>0.91082426728974408</v>
      </c>
      <c r="BL300" s="68">
        <v>30.370818571931661</v>
      </c>
      <c r="BM300" s="68">
        <v>20.561999935794869</v>
      </c>
      <c r="BN300" s="68">
        <v>0</v>
      </c>
      <c r="BO300" s="68">
        <v>0</v>
      </c>
    </row>
    <row r="301" spans="1:67">
      <c r="A301">
        <v>2002</v>
      </c>
      <c r="B301" s="62" t="s">
        <v>598</v>
      </c>
      <c r="C301" s="67" t="s">
        <v>665</v>
      </c>
      <c r="D301" s="62" t="s">
        <v>726</v>
      </c>
      <c r="E301" s="68">
        <v>1.0489157712784096</v>
      </c>
      <c r="F301" s="68">
        <v>5.7740637849294849</v>
      </c>
      <c r="G301" s="68">
        <v>2.2719494728440826E-3</v>
      </c>
      <c r="H301" s="68">
        <v>0.19184810034756639</v>
      </c>
      <c r="I301" s="68">
        <v>7.6568987062920124</v>
      </c>
      <c r="J301" s="68">
        <v>2.1524697757065385</v>
      </c>
      <c r="K301" s="68">
        <v>54.249525276527919</v>
      </c>
      <c r="L301" s="68">
        <v>0.16545294480343203</v>
      </c>
      <c r="M301" s="68">
        <v>4.9770515620798927E-3</v>
      </c>
      <c r="N301" s="68">
        <v>3.6778726531937998E-2</v>
      </c>
      <c r="O301" s="68">
        <v>0.61236425846575471</v>
      </c>
      <c r="P301" s="68">
        <v>1.7730420666579474</v>
      </c>
      <c r="Q301" s="68">
        <v>12.054756911178808</v>
      </c>
      <c r="R301" s="68">
        <v>0.1038140573365271</v>
      </c>
      <c r="S301" s="68">
        <v>0.20655071389939239</v>
      </c>
      <c r="T301" s="68">
        <v>0.23231127210028732</v>
      </c>
      <c r="U301" s="68">
        <v>0.25661898944777561</v>
      </c>
      <c r="V301" s="68">
        <v>0.1574004921347904</v>
      </c>
      <c r="W301" s="68">
        <v>9.9979179264866408E-2</v>
      </c>
      <c r="X301" s="68">
        <v>0.37833012379182862</v>
      </c>
      <c r="Y301" s="68">
        <v>4.0903450314259945E-2</v>
      </c>
      <c r="Z301" s="68">
        <v>1.5447049171691551</v>
      </c>
      <c r="AA301" s="68">
        <v>6.528491763364952E-3</v>
      </c>
      <c r="AB301" s="68">
        <v>6.0400049514626936E-2</v>
      </c>
      <c r="AC301" s="68">
        <v>3.3168279112803008E-4</v>
      </c>
      <c r="AD301" s="68">
        <v>8.4677417596765059E-5</v>
      </c>
      <c r="AE301" s="68">
        <v>1.9880759284903757</v>
      </c>
      <c r="AF301" s="68">
        <v>8.5301892895124215E-2</v>
      </c>
      <c r="AG301" s="68">
        <v>0.41209080723249925</v>
      </c>
      <c r="AH301" s="68">
        <v>0.3396253480718831</v>
      </c>
      <c r="AI301" s="68">
        <v>1.1268802119523667E-2</v>
      </c>
      <c r="AJ301" s="68">
        <v>6.9438949113728114E-4</v>
      </c>
      <c r="AK301" s="68">
        <v>2.1384319049815607E-3</v>
      </c>
      <c r="AL301" s="68">
        <v>2.4113418122575672E-3</v>
      </c>
      <c r="AM301" s="68">
        <v>5.2896123249928186E-4</v>
      </c>
      <c r="AN301" s="68">
        <v>1.1125845262007638E-2</v>
      </c>
      <c r="AO301" s="68">
        <v>3.103258111601938E-3</v>
      </c>
      <c r="AP301" s="68">
        <v>3.1112766895413126E-3</v>
      </c>
      <c r="AQ301" s="68">
        <v>6.5203183114656671E-2</v>
      </c>
      <c r="AR301" s="68">
        <v>1.7426378268204116E-4</v>
      </c>
      <c r="AS301" s="68">
        <v>1.7897825890023349E-2</v>
      </c>
      <c r="AT301" s="68">
        <v>5.8896907958620466E-4</v>
      </c>
      <c r="AU301" s="68">
        <v>1.1995836691576622E-3</v>
      </c>
      <c r="AV301" s="68">
        <v>0</v>
      </c>
      <c r="AW301" s="68">
        <v>8.8582065484491181E-3</v>
      </c>
      <c r="AX301" s="68">
        <v>9.5534881887440976E-4</v>
      </c>
      <c r="AY301" s="68">
        <v>2.6315201910860355E-3</v>
      </c>
      <c r="AZ301" s="68">
        <v>0</v>
      </c>
      <c r="BA301" s="68">
        <v>1.5086124918173476E-3</v>
      </c>
      <c r="BB301" s="68">
        <v>3.5972541943104765E-2</v>
      </c>
      <c r="BC301" s="68">
        <v>1.2244357661531313E-2</v>
      </c>
      <c r="BD301" s="68">
        <v>5.8033230645133521E-3</v>
      </c>
      <c r="BE301" s="68">
        <v>7.3112226979236729E-3</v>
      </c>
      <c r="BF301" s="68">
        <v>2.0101380192930625E-2</v>
      </c>
      <c r="BG301" s="68">
        <v>0</v>
      </c>
      <c r="BH301" s="68">
        <v>7.379337721442219E-5</v>
      </c>
      <c r="BI301" s="68">
        <v>45.542418290217256</v>
      </c>
      <c r="BJ301" s="68">
        <v>0</v>
      </c>
      <c r="BK301" s="68">
        <v>7.5346126497400259E-2</v>
      </c>
      <c r="BL301" s="68">
        <v>5.452777722891318E-2</v>
      </c>
      <c r="BM301" s="68">
        <v>1.6761451217373633E-2</v>
      </c>
      <c r="BN301" s="68">
        <v>0</v>
      </c>
      <c r="BO301" s="68">
        <v>0</v>
      </c>
    </row>
    <row r="302" spans="1:67">
      <c r="A302">
        <v>2002</v>
      </c>
      <c r="B302" s="62" t="s">
        <v>599</v>
      </c>
      <c r="C302" s="67" t="s">
        <v>666</v>
      </c>
      <c r="D302" s="62" t="s">
        <v>726</v>
      </c>
      <c r="E302" s="68">
        <v>0.39884970258613367</v>
      </c>
      <c r="F302" s="68">
        <v>5.0279744466619383E-2</v>
      </c>
      <c r="G302" s="68">
        <v>0.11250467544802753</v>
      </c>
      <c r="H302" s="68">
        <v>3.6261621895115111E-3</v>
      </c>
      <c r="I302" s="68">
        <v>2.1680759340300124</v>
      </c>
      <c r="J302" s="68">
        <v>0.1501732938434221</v>
      </c>
      <c r="K302" s="68">
        <v>0.46438522469069332</v>
      </c>
      <c r="L302" s="68">
        <v>9.6009543214792999E-3</v>
      </c>
      <c r="M302" s="68">
        <v>6.4950178682427438E-4</v>
      </c>
      <c r="N302" s="68">
        <v>4.0764683349720713E-4</v>
      </c>
      <c r="O302" s="68">
        <v>4.4926601540309676E-2</v>
      </c>
      <c r="P302" s="68">
        <v>4.8158219173987993E-2</v>
      </c>
      <c r="Q302" s="68">
        <v>0.10618616308573946</v>
      </c>
      <c r="R302" s="68">
        <v>5.0867031722222778E-3</v>
      </c>
      <c r="S302" s="68">
        <v>2.7346903761162077E-3</v>
      </c>
      <c r="T302" s="68">
        <v>1.321624285140635E-3</v>
      </c>
      <c r="U302" s="68">
        <v>2.0344759595366399E-2</v>
      </c>
      <c r="V302" s="68">
        <v>3.3363524925333165E-3</v>
      </c>
      <c r="W302" s="68">
        <v>1.3746292972241477E-3</v>
      </c>
      <c r="X302" s="68">
        <v>7.1431570050984328E-3</v>
      </c>
      <c r="Y302" s="68">
        <v>3.7432657908631381E-4</v>
      </c>
      <c r="Z302" s="68">
        <v>7.2961567325829993E-3</v>
      </c>
      <c r="AA302" s="68">
        <v>1.7861924349422858E-4</v>
      </c>
      <c r="AB302" s="68">
        <v>1.2377307118772575E-3</v>
      </c>
      <c r="AC302" s="68">
        <v>1.432996810116711E-4</v>
      </c>
      <c r="AD302" s="68">
        <v>1.530393635713632E-5</v>
      </c>
      <c r="AE302" s="68">
        <v>4.4510210376273573E-3</v>
      </c>
      <c r="AF302" s="68">
        <v>1.3393085487118759E-2</v>
      </c>
      <c r="AG302" s="68">
        <v>6.4701577705271518E-2</v>
      </c>
      <c r="AH302" s="68">
        <v>5.3323929947428919E-2</v>
      </c>
      <c r="AI302" s="68">
        <v>3.8577371823741401E-3</v>
      </c>
      <c r="AJ302" s="68">
        <v>1.2125433424330381E-4</v>
      </c>
      <c r="AK302" s="68">
        <v>1.2379609031415292E-3</v>
      </c>
      <c r="AL302" s="68">
        <v>2.0071466135871802E-3</v>
      </c>
      <c r="AM302" s="68">
        <v>1.7144172869314634E-4</v>
      </c>
      <c r="AN302" s="68">
        <v>0.27084366969513385</v>
      </c>
      <c r="AO302" s="68">
        <v>1.1674146092313289E-3</v>
      </c>
      <c r="AP302" s="68">
        <v>9.0539591243967137E-4</v>
      </c>
      <c r="AQ302" s="68">
        <v>3.3360969270657434E-3</v>
      </c>
      <c r="AR302" s="68">
        <v>5.9576619612074417E-5</v>
      </c>
      <c r="AS302" s="68">
        <v>1.2184532227773742E-2</v>
      </c>
      <c r="AT302" s="68">
        <v>1.5874172550847719E-4</v>
      </c>
      <c r="AU302" s="68">
        <v>8.9861689878726974E-4</v>
      </c>
      <c r="AV302" s="68">
        <v>0</v>
      </c>
      <c r="AW302" s="68">
        <v>2.0901039807743873E-3</v>
      </c>
      <c r="AX302" s="68">
        <v>3.7956070185905084E-4</v>
      </c>
      <c r="AY302" s="68">
        <v>1.0204508698953155E-3</v>
      </c>
      <c r="AZ302" s="68">
        <v>0</v>
      </c>
      <c r="BA302" s="68">
        <v>2.3705210732735666E-4</v>
      </c>
      <c r="BB302" s="68">
        <v>1.6660478267226841E-2</v>
      </c>
      <c r="BC302" s="68">
        <v>2.695268683241862E-2</v>
      </c>
      <c r="BD302" s="68">
        <v>2.0732113844720707E-3</v>
      </c>
      <c r="BE302" s="68">
        <v>1.3858105784617962E-2</v>
      </c>
      <c r="BF302" s="68">
        <v>2.4610405726420521E-3</v>
      </c>
      <c r="BG302" s="68">
        <v>0</v>
      </c>
      <c r="BH302" s="68">
        <v>1.0904356308449426E-5</v>
      </c>
      <c r="BI302" s="68">
        <v>13.859620128398666</v>
      </c>
      <c r="BJ302" s="68">
        <v>0</v>
      </c>
      <c r="BK302" s="68">
        <v>3.6096366544126769E-2</v>
      </c>
      <c r="BL302" s="68">
        <v>6.1134779142882891E-3</v>
      </c>
      <c r="BM302" s="68">
        <v>1.4973632611125056E-3</v>
      </c>
      <c r="BN302" s="68">
        <v>0</v>
      </c>
      <c r="BO302" s="68">
        <v>0</v>
      </c>
    </row>
    <row r="303" spans="1:67">
      <c r="A303">
        <v>2002</v>
      </c>
      <c r="B303" s="62" t="s">
        <v>600</v>
      </c>
      <c r="C303" s="67" t="s">
        <v>111</v>
      </c>
      <c r="D303" s="62" t="s">
        <v>726</v>
      </c>
      <c r="E303" s="68">
        <v>3.247795759988755</v>
      </c>
      <c r="F303" s="68">
        <v>9.0458427121386437E-2</v>
      </c>
      <c r="G303" s="68">
        <v>0.95789921334631689</v>
      </c>
      <c r="H303" s="68">
        <v>10.456730793901492</v>
      </c>
      <c r="I303" s="68">
        <v>5.1282986483013246</v>
      </c>
      <c r="J303" s="68">
        <v>1.431453124270178</v>
      </c>
      <c r="K303" s="68">
        <v>0.38466082695750919</v>
      </c>
      <c r="L303" s="68">
        <v>1.3622970396301182</v>
      </c>
      <c r="M303" s="68">
        <v>0.23014797046515664</v>
      </c>
      <c r="N303" s="68">
        <v>287.83457750094027</v>
      </c>
      <c r="O303" s="68">
        <v>151.44238426985365</v>
      </c>
      <c r="P303" s="68">
        <v>1.0879556435706859</v>
      </c>
      <c r="Q303" s="68">
        <v>3.2707630391827691</v>
      </c>
      <c r="R303" s="68">
        <v>24.64347564363684</v>
      </c>
      <c r="S303" s="68">
        <v>55.273391540027774</v>
      </c>
      <c r="T303" s="68">
        <v>1.8193519148304156</v>
      </c>
      <c r="U303" s="68">
        <v>3.9642920910109627</v>
      </c>
      <c r="V303" s="68">
        <v>1.6720461109012754</v>
      </c>
      <c r="W303" s="68">
        <v>0.81641798054068504</v>
      </c>
      <c r="X303" s="68">
        <v>3.6350647247177958</v>
      </c>
      <c r="Y303" s="68">
        <v>0.15108676728804338</v>
      </c>
      <c r="Z303" s="68">
        <v>2.2997388995243706</v>
      </c>
      <c r="AA303" s="68">
        <v>0.2032768889958223</v>
      </c>
      <c r="AB303" s="68">
        <v>13.300626015005474</v>
      </c>
      <c r="AC303" s="68">
        <v>0.60656543894036619</v>
      </c>
      <c r="AD303" s="68">
        <v>4.6902651904082458E-2</v>
      </c>
      <c r="AE303" s="68">
        <v>34.799248133839598</v>
      </c>
      <c r="AF303" s="68">
        <v>0.33702099808541958</v>
      </c>
      <c r="AG303" s="68">
        <v>1.6281381592321824</v>
      </c>
      <c r="AH303" s="68">
        <v>1.3418331356220869</v>
      </c>
      <c r="AI303" s="68">
        <v>47.258575660562101</v>
      </c>
      <c r="AJ303" s="68">
        <v>0.18129875747529753</v>
      </c>
      <c r="AK303" s="68">
        <v>5.7374129631921527</v>
      </c>
      <c r="AL303" s="68">
        <v>0.35596059231102334</v>
      </c>
      <c r="AM303" s="68">
        <v>0.37096091910300166</v>
      </c>
      <c r="AN303" s="68">
        <v>1.604512878123499</v>
      </c>
      <c r="AO303" s="68">
        <v>0.13180796226047306</v>
      </c>
      <c r="AP303" s="68">
        <v>0.11729770425868677</v>
      </c>
      <c r="AQ303" s="68">
        <v>0.90219275537661348</v>
      </c>
      <c r="AR303" s="68">
        <v>2.7751922772296055E-2</v>
      </c>
      <c r="AS303" s="68">
        <v>0.31063757802345798</v>
      </c>
      <c r="AT303" s="68">
        <v>8.2746211768149114E-2</v>
      </c>
      <c r="AU303" s="68">
        <v>3.3853358670206946E-2</v>
      </c>
      <c r="AV303" s="68">
        <v>0</v>
      </c>
      <c r="AW303" s="68">
        <v>0.57322067943238519</v>
      </c>
      <c r="AX303" s="68">
        <v>0.11407695560915274</v>
      </c>
      <c r="AY303" s="68">
        <v>0.24078513653881642</v>
      </c>
      <c r="AZ303" s="68">
        <v>0</v>
      </c>
      <c r="BA303" s="68">
        <v>6.0357203974444273E-2</v>
      </c>
      <c r="BB303" s="68">
        <v>4.420858070698646</v>
      </c>
      <c r="BC303" s="68">
        <v>3.4986587647977965</v>
      </c>
      <c r="BD303" s="68">
        <v>0.40977062407316522</v>
      </c>
      <c r="BE303" s="68">
        <v>1.1675795438975514</v>
      </c>
      <c r="BF303" s="68">
        <v>1.1944380013284237</v>
      </c>
      <c r="BG303" s="68">
        <v>0</v>
      </c>
      <c r="BH303" s="68">
        <v>1.4024128932254968E-2</v>
      </c>
      <c r="BI303" s="68">
        <v>31.983609621212015</v>
      </c>
      <c r="BJ303" s="68">
        <v>0</v>
      </c>
      <c r="BK303" s="68">
        <v>0.7704650559460493</v>
      </c>
      <c r="BL303" s="68">
        <v>1.2329702900468207</v>
      </c>
      <c r="BM303" s="68">
        <v>0.26324757559902856</v>
      </c>
      <c r="BN303" s="68">
        <v>0</v>
      </c>
      <c r="BO303" s="68">
        <v>0</v>
      </c>
    </row>
    <row r="304" spans="1:67">
      <c r="A304">
        <v>2002</v>
      </c>
      <c r="B304" s="62" t="s">
        <v>601</v>
      </c>
      <c r="C304" s="67" t="s">
        <v>667</v>
      </c>
      <c r="D304" s="62" t="s">
        <v>726</v>
      </c>
      <c r="E304" s="68">
        <v>226.54222388658351</v>
      </c>
      <c r="F304" s="68">
        <v>0.15200502290326773</v>
      </c>
      <c r="G304" s="68">
        <v>12.685672427804635</v>
      </c>
      <c r="H304" s="68">
        <v>5.0563956566513966</v>
      </c>
      <c r="I304" s="68">
        <v>842.36006715172095</v>
      </c>
      <c r="J304" s="68">
        <v>41.781664785329518</v>
      </c>
      <c r="K304" s="68">
        <v>0.35123064588098429</v>
      </c>
      <c r="L304" s="68">
        <v>6.3517131834780294</v>
      </c>
      <c r="M304" s="68">
        <v>0.57888155504915106</v>
      </c>
      <c r="N304" s="68">
        <v>0.72074145870596495</v>
      </c>
      <c r="O304" s="68">
        <v>48.638349680917393</v>
      </c>
      <c r="P304" s="68">
        <v>14.389162039885464</v>
      </c>
      <c r="Q304" s="68">
        <v>12.472730854010079</v>
      </c>
      <c r="R304" s="68">
        <v>4.635930878419579</v>
      </c>
      <c r="S304" s="68">
        <v>2.682032209912145</v>
      </c>
      <c r="T304" s="68">
        <v>1.1497970319890893</v>
      </c>
      <c r="U304" s="68">
        <v>5.5419181744941106</v>
      </c>
      <c r="V304" s="68">
        <v>1.4491388978073396</v>
      </c>
      <c r="W304" s="68">
        <v>0.86736432558444843</v>
      </c>
      <c r="X304" s="68">
        <v>6.4580914008077075</v>
      </c>
      <c r="Y304" s="68">
        <v>0.13496079354295221</v>
      </c>
      <c r="Z304" s="68">
        <v>3.2237016765371265</v>
      </c>
      <c r="AA304" s="68">
        <v>5.787359419961402E-2</v>
      </c>
      <c r="AB304" s="68">
        <v>6.6884969008118427</v>
      </c>
      <c r="AC304" s="68">
        <v>0.83502159086300221</v>
      </c>
      <c r="AD304" s="68">
        <v>1.9068371315330943E-2</v>
      </c>
      <c r="AE304" s="68">
        <v>5.5099890736452828</v>
      </c>
      <c r="AF304" s="68">
        <v>7.8616130831473647</v>
      </c>
      <c r="AG304" s="68">
        <v>37.979208082997488</v>
      </c>
      <c r="AH304" s="68">
        <v>31.300636624969567</v>
      </c>
      <c r="AI304" s="68">
        <v>1.2701338377494749</v>
      </c>
      <c r="AJ304" s="68">
        <v>2.1961066369719381E-2</v>
      </c>
      <c r="AK304" s="68">
        <v>0.38656444374379667</v>
      </c>
      <c r="AL304" s="68">
        <v>1.1271445084660765</v>
      </c>
      <c r="AM304" s="68">
        <v>2.132256996761675E-2</v>
      </c>
      <c r="AN304" s="68">
        <v>168.16144828585325</v>
      </c>
      <c r="AO304" s="68">
        <v>0.16921386453640724</v>
      </c>
      <c r="AP304" s="68">
        <v>0.21641955815295438</v>
      </c>
      <c r="AQ304" s="68">
        <v>0.34932615846639753</v>
      </c>
      <c r="AR304" s="68">
        <v>1.6061523630853235E-2</v>
      </c>
      <c r="AS304" s="68">
        <v>4.7649250500280358</v>
      </c>
      <c r="AT304" s="68">
        <v>5.6670903866913869E-2</v>
      </c>
      <c r="AU304" s="68">
        <v>0.32126843076416983</v>
      </c>
      <c r="AV304" s="68">
        <v>0</v>
      </c>
      <c r="AW304" s="68">
        <v>0.20008643535552226</v>
      </c>
      <c r="AX304" s="68">
        <v>0.11530051833371581</v>
      </c>
      <c r="AY304" s="68">
        <v>0.22968145488851954</v>
      </c>
      <c r="AZ304" s="68">
        <v>0</v>
      </c>
      <c r="BA304" s="68">
        <v>0.19077899796730632</v>
      </c>
      <c r="BB304" s="68">
        <v>5.2373367737089866</v>
      </c>
      <c r="BC304" s="68">
        <v>16.342718629722679</v>
      </c>
      <c r="BD304" s="68">
        <v>0.61725085107476241</v>
      </c>
      <c r="BE304" s="68">
        <v>9.6992528661834481</v>
      </c>
      <c r="BF304" s="68">
        <v>1.710285303021958</v>
      </c>
      <c r="BG304" s="68">
        <v>0</v>
      </c>
      <c r="BH304" s="68">
        <v>4.5024569111749464E-3</v>
      </c>
      <c r="BI304" s="68">
        <v>4276.9703439900286</v>
      </c>
      <c r="BJ304" s="68">
        <v>0</v>
      </c>
      <c r="BK304" s="68">
        <v>2.7254379420908519</v>
      </c>
      <c r="BL304" s="68">
        <v>2.9580659423256375</v>
      </c>
      <c r="BM304" s="68">
        <v>0.2963115119819581</v>
      </c>
      <c r="BN304" s="68">
        <v>0</v>
      </c>
      <c r="BO304" s="68">
        <v>0</v>
      </c>
    </row>
    <row r="305" spans="1:67">
      <c r="A305">
        <v>2002</v>
      </c>
      <c r="B305" s="62" t="s">
        <v>602</v>
      </c>
      <c r="C305" s="67" t="s">
        <v>668</v>
      </c>
      <c r="D305" s="62" t="s">
        <v>726</v>
      </c>
      <c r="E305" s="68">
        <v>30.116136728777253</v>
      </c>
      <c r="F305" s="68">
        <v>5.9087127091124545</v>
      </c>
      <c r="G305" s="68">
        <v>7.6642671627301623E-2</v>
      </c>
      <c r="H305" s="68">
        <v>8.1982846624591268</v>
      </c>
      <c r="I305" s="68">
        <v>51.390819606117873</v>
      </c>
      <c r="J305" s="68">
        <v>2968.9467444603088</v>
      </c>
      <c r="K305" s="68">
        <v>11.298390219416868</v>
      </c>
      <c r="L305" s="68">
        <v>144.92868986749798</v>
      </c>
      <c r="M305" s="68">
        <v>16.80250045011763</v>
      </c>
      <c r="N305" s="68">
        <v>9.5763291086291211</v>
      </c>
      <c r="O305" s="68">
        <v>51.397931319636676</v>
      </c>
      <c r="P305" s="68">
        <v>5.3939610218820144</v>
      </c>
      <c r="Q305" s="68">
        <v>126.95196653376846</v>
      </c>
      <c r="R305" s="68">
        <v>11.106820522880904</v>
      </c>
      <c r="S305" s="68">
        <v>14.229638958116688</v>
      </c>
      <c r="T305" s="68">
        <v>18.932951978738693</v>
      </c>
      <c r="U305" s="68">
        <v>86.524957229804045</v>
      </c>
      <c r="V305" s="68">
        <v>32.6250942895878</v>
      </c>
      <c r="W305" s="68">
        <v>23.831071463843259</v>
      </c>
      <c r="X305" s="68">
        <v>715.05742566442575</v>
      </c>
      <c r="Y305" s="68">
        <v>5.7342999783824515</v>
      </c>
      <c r="Z305" s="68">
        <v>245.84662780302756</v>
      </c>
      <c r="AA305" s="68">
        <v>0.10683940899459789</v>
      </c>
      <c r="AB305" s="68">
        <v>26.452342277442138</v>
      </c>
      <c r="AC305" s="68">
        <v>0.98260413361051113</v>
      </c>
      <c r="AD305" s="68">
        <v>1.376875312983759</v>
      </c>
      <c r="AE305" s="68">
        <v>48.580857118055263</v>
      </c>
      <c r="AF305" s="68">
        <v>18.192277139466082</v>
      </c>
      <c r="AG305" s="68">
        <v>87.886340848053095</v>
      </c>
      <c r="AH305" s="68">
        <v>72.4316925923371</v>
      </c>
      <c r="AI305" s="68">
        <v>44.004787916455768</v>
      </c>
      <c r="AJ305" s="68">
        <v>8.0406189711120304E-3</v>
      </c>
      <c r="AK305" s="68">
        <v>7.9997630097394606E-2</v>
      </c>
      <c r="AL305" s="68">
        <v>3.1496416701366488</v>
      </c>
      <c r="AM305" s="68">
        <v>1.9289867382869441</v>
      </c>
      <c r="AN305" s="68">
        <v>114.60997903946854</v>
      </c>
      <c r="AO305" s="68">
        <v>0.25434534310831391</v>
      </c>
      <c r="AP305" s="68">
        <v>0.32861966875418269</v>
      </c>
      <c r="AQ305" s="68">
        <v>0.46406969542287946</v>
      </c>
      <c r="AR305" s="68">
        <v>1.3480124884907916E-2</v>
      </c>
      <c r="AS305" s="68">
        <v>1.6829766246107738</v>
      </c>
      <c r="AT305" s="68">
        <v>1.6279487062312872E-2</v>
      </c>
      <c r="AU305" s="68">
        <v>9.8333512442998844E-2</v>
      </c>
      <c r="AV305" s="68">
        <v>0</v>
      </c>
      <c r="AW305" s="68">
        <v>1.3004237654332327</v>
      </c>
      <c r="AX305" s="68">
        <v>3.5108868108242737</v>
      </c>
      <c r="AY305" s="68">
        <v>7.8562343720696663</v>
      </c>
      <c r="AZ305" s="68">
        <v>0</v>
      </c>
      <c r="BA305" s="68">
        <v>0.22444460967965282</v>
      </c>
      <c r="BB305" s="68">
        <v>34.303263422211927</v>
      </c>
      <c r="BC305" s="68">
        <v>48.327116796071465</v>
      </c>
      <c r="BD305" s="68">
        <v>17.0939865734018</v>
      </c>
      <c r="BE305" s="68">
        <v>119.61113285163314</v>
      </c>
      <c r="BF305" s="68">
        <v>34.334390018042761</v>
      </c>
      <c r="BG305" s="68">
        <v>0</v>
      </c>
      <c r="BH305" s="68">
        <v>0.20858363797380261</v>
      </c>
      <c r="BI305" s="68">
        <v>3963.8546147330107</v>
      </c>
      <c r="BJ305" s="68">
        <v>0</v>
      </c>
      <c r="BK305" s="68">
        <v>2.2822943554969881</v>
      </c>
      <c r="BL305" s="68">
        <v>8.8330650079618565</v>
      </c>
      <c r="BM305" s="68">
        <v>0.71425885591469196</v>
      </c>
      <c r="BN305" s="68">
        <v>0</v>
      </c>
      <c r="BO305" s="68">
        <v>0</v>
      </c>
    </row>
    <row r="306" spans="1:67">
      <c r="A306">
        <v>2002</v>
      </c>
      <c r="B306" s="62" t="s">
        <v>603</v>
      </c>
      <c r="C306" s="67" t="s">
        <v>669</v>
      </c>
      <c r="D306" s="62" t="s">
        <v>726</v>
      </c>
      <c r="E306" s="68">
        <v>5.8574079140683377</v>
      </c>
      <c r="F306" s="68">
        <v>4.4743814464949953E-2</v>
      </c>
      <c r="G306" s="68">
        <v>2.9523990925567387E-2</v>
      </c>
      <c r="H306" s="68">
        <v>21.586558096630071</v>
      </c>
      <c r="I306" s="68">
        <v>29.568198646851258</v>
      </c>
      <c r="J306" s="68">
        <v>5.5030236767550722</v>
      </c>
      <c r="K306" s="68">
        <v>94.818644341360013</v>
      </c>
      <c r="L306" s="68">
        <v>9.9014975491373072</v>
      </c>
      <c r="M306" s="68">
        <v>0.70408410399594323</v>
      </c>
      <c r="N306" s="68">
        <v>2.189202918227485</v>
      </c>
      <c r="O306" s="68">
        <v>5.1068803666893841</v>
      </c>
      <c r="P306" s="68">
        <v>1.5312240571981679</v>
      </c>
      <c r="Q306" s="68">
        <v>6.4513452954833381</v>
      </c>
      <c r="R306" s="68">
        <v>11.463340181064755</v>
      </c>
      <c r="S306" s="68">
        <v>2.6018643638404604</v>
      </c>
      <c r="T306" s="68">
        <v>12.402128794831112</v>
      </c>
      <c r="U306" s="68">
        <v>31.396944238480927</v>
      </c>
      <c r="V306" s="68">
        <v>8.6496726908440369</v>
      </c>
      <c r="W306" s="68">
        <v>5.029424189418358</v>
      </c>
      <c r="X306" s="68">
        <v>20.46324511179073</v>
      </c>
      <c r="Y306" s="68">
        <v>3.4058901637058252</v>
      </c>
      <c r="Z306" s="68">
        <v>191.78620198346098</v>
      </c>
      <c r="AA306" s="68">
        <v>6.2236476062956833E-2</v>
      </c>
      <c r="AB306" s="68">
        <v>0.23486204181323561</v>
      </c>
      <c r="AC306" s="68">
        <v>6.9140445125570757E-2</v>
      </c>
      <c r="AD306" s="68">
        <v>3.9690970679732559E-3</v>
      </c>
      <c r="AE306" s="68">
        <v>225.56850737928715</v>
      </c>
      <c r="AF306" s="68">
        <v>10.679958346662893</v>
      </c>
      <c r="AG306" s="68">
        <v>51.594547667802338</v>
      </c>
      <c r="AH306" s="68">
        <v>42.521743713210213</v>
      </c>
      <c r="AI306" s="68">
        <v>0.58769608941370266</v>
      </c>
      <c r="AJ306" s="68">
        <v>5.1382189352450029E-3</v>
      </c>
      <c r="AK306" s="68">
        <v>1.4302734197709652E-2</v>
      </c>
      <c r="AL306" s="68">
        <v>0.15947202424666937</v>
      </c>
      <c r="AM306" s="68">
        <v>9.146098957895029E-3</v>
      </c>
      <c r="AN306" s="68">
        <v>0.46639620509729879</v>
      </c>
      <c r="AO306" s="68">
        <v>2.2393845461893627E-2</v>
      </c>
      <c r="AP306" s="68">
        <v>0.10331451345443017</v>
      </c>
      <c r="AQ306" s="68">
        <v>7.7074631106498268</v>
      </c>
      <c r="AR306" s="68">
        <v>2.7335523464169747E-3</v>
      </c>
      <c r="AS306" s="68">
        <v>0.11350809222986405</v>
      </c>
      <c r="AT306" s="68">
        <v>7.4704925591787784E-3</v>
      </c>
      <c r="AU306" s="68">
        <v>7.0013505356521667E-3</v>
      </c>
      <c r="AV306" s="68">
        <v>0</v>
      </c>
      <c r="AW306" s="68">
        <v>7.7065761254498155E-2</v>
      </c>
      <c r="AX306" s="68">
        <v>1.2616622433939498E-2</v>
      </c>
      <c r="AY306" s="68">
        <v>4.7214484626604936E-2</v>
      </c>
      <c r="AZ306" s="68">
        <v>0</v>
      </c>
      <c r="BA306" s="68">
        <v>0.161928661442933</v>
      </c>
      <c r="BB306" s="68">
        <v>1.0066451650092136</v>
      </c>
      <c r="BC306" s="68">
        <v>0.36122880112229616</v>
      </c>
      <c r="BD306" s="68">
        <v>0.14093240850403935</v>
      </c>
      <c r="BE306" s="68">
        <v>0.47021535381385243</v>
      </c>
      <c r="BF306" s="68">
        <v>1.9510402550646029</v>
      </c>
      <c r="BG306" s="68">
        <v>0</v>
      </c>
      <c r="BH306" s="68">
        <v>9.3489153738896425E-4</v>
      </c>
      <c r="BI306" s="68">
        <v>33.39804107150708</v>
      </c>
      <c r="BJ306" s="68">
        <v>0</v>
      </c>
      <c r="BK306" s="68">
        <v>0.21881057148931574</v>
      </c>
      <c r="BL306" s="68">
        <v>4.947008311644721</v>
      </c>
      <c r="BM306" s="68">
        <v>0.67777177613694817</v>
      </c>
      <c r="BN306" s="68">
        <v>0</v>
      </c>
      <c r="BO306" s="68">
        <v>0</v>
      </c>
    </row>
    <row r="307" spans="1:67">
      <c r="A307">
        <v>2002</v>
      </c>
      <c r="B307" s="62" t="s">
        <v>604</v>
      </c>
      <c r="C307" s="67" t="s">
        <v>670</v>
      </c>
      <c r="D307" s="62" t="s">
        <v>726</v>
      </c>
      <c r="E307" s="68">
        <v>27.710802836748165</v>
      </c>
      <c r="F307" s="68">
        <v>1.1394940810925667</v>
      </c>
      <c r="G307" s="68">
        <v>0.23760702194026739</v>
      </c>
      <c r="H307" s="68">
        <v>2.9616058512921497</v>
      </c>
      <c r="I307" s="68">
        <v>212.09918259970692</v>
      </c>
      <c r="J307" s="68">
        <v>76.939917632636465</v>
      </c>
      <c r="K307" s="68">
        <v>4.968621430246376</v>
      </c>
      <c r="L307" s="68">
        <v>897.76973415558268</v>
      </c>
      <c r="M307" s="68">
        <v>194.11330150085649</v>
      </c>
      <c r="N307" s="68">
        <v>2.8622107851540561</v>
      </c>
      <c r="O307" s="68">
        <v>100.07013382229391</v>
      </c>
      <c r="P307" s="68">
        <v>25.778456844578979</v>
      </c>
      <c r="Q307" s="68">
        <v>56.963744235709186</v>
      </c>
      <c r="R307" s="68">
        <v>88.911254613192355</v>
      </c>
      <c r="S307" s="68">
        <v>3.4233241111628714</v>
      </c>
      <c r="T307" s="68">
        <v>30.584802211443435</v>
      </c>
      <c r="U307" s="68">
        <v>190.24311918571718</v>
      </c>
      <c r="V307" s="68">
        <v>43.263709296500963</v>
      </c>
      <c r="W307" s="68">
        <v>20.305219638470959</v>
      </c>
      <c r="X307" s="68">
        <v>97.874941921691303</v>
      </c>
      <c r="Y307" s="68">
        <v>2.4210020787556013</v>
      </c>
      <c r="Z307" s="68">
        <v>86.61396525873252</v>
      </c>
      <c r="AA307" s="68">
        <v>1.3642504750320072</v>
      </c>
      <c r="AB307" s="68">
        <v>4.9298716565053207</v>
      </c>
      <c r="AC307" s="68">
        <v>2.2539968817167928</v>
      </c>
      <c r="AD307" s="68">
        <v>0.17011277531345229</v>
      </c>
      <c r="AE307" s="68">
        <v>40.621489227029748</v>
      </c>
      <c r="AF307" s="68">
        <v>38.148653298056551</v>
      </c>
      <c r="AG307" s="68">
        <v>184.29497154704708</v>
      </c>
      <c r="AH307" s="68">
        <v>151.88704515467523</v>
      </c>
      <c r="AI307" s="68">
        <v>14.099999526192983</v>
      </c>
      <c r="AJ307" s="68">
        <v>7.1510964367409342E-3</v>
      </c>
      <c r="AK307" s="68">
        <v>0.36537479765568026</v>
      </c>
      <c r="AL307" s="68">
        <v>6.07787016550175</v>
      </c>
      <c r="AM307" s="68">
        <v>0.74498058186272409</v>
      </c>
      <c r="AN307" s="68">
        <v>44.215056251365667</v>
      </c>
      <c r="AO307" s="68">
        <v>8.8333342171553433</v>
      </c>
      <c r="AP307" s="68">
        <v>0.51722140351916068</v>
      </c>
      <c r="AQ307" s="68">
        <v>1.0182613818187907</v>
      </c>
      <c r="AR307" s="68">
        <v>7.4368135432959212E-2</v>
      </c>
      <c r="AS307" s="68">
        <v>63.043034095663785</v>
      </c>
      <c r="AT307" s="68">
        <v>0.15032735303633188</v>
      </c>
      <c r="AU307" s="68">
        <v>4.8395225574778014</v>
      </c>
      <c r="AV307" s="68">
        <v>0</v>
      </c>
      <c r="AW307" s="68">
        <v>26.47478214921421</v>
      </c>
      <c r="AX307" s="68">
        <v>1.5188715595671634</v>
      </c>
      <c r="AY307" s="68">
        <v>15.944269560868578</v>
      </c>
      <c r="AZ307" s="68">
        <v>0</v>
      </c>
      <c r="BA307" s="68">
        <v>0.87630463378772472</v>
      </c>
      <c r="BB307" s="68">
        <v>53.341352472462972</v>
      </c>
      <c r="BC307" s="68">
        <v>113.84430269126584</v>
      </c>
      <c r="BD307" s="68">
        <v>24.352199128807356</v>
      </c>
      <c r="BE307" s="68">
        <v>31.254809565590804</v>
      </c>
      <c r="BF307" s="68">
        <v>21.491716922750303</v>
      </c>
      <c r="BG307" s="68">
        <v>0</v>
      </c>
      <c r="BH307" s="68">
        <v>0.7660333649910428</v>
      </c>
      <c r="BI307" s="68">
        <v>126.85807101325771</v>
      </c>
      <c r="BJ307" s="68">
        <v>0</v>
      </c>
      <c r="BK307" s="68">
        <v>0.4917501582934547</v>
      </c>
      <c r="BL307" s="68">
        <v>2.6944727798587862</v>
      </c>
      <c r="BM307" s="68">
        <v>0.26915252446659133</v>
      </c>
      <c r="BN307" s="68">
        <v>0</v>
      </c>
      <c r="BO307" s="68">
        <v>0</v>
      </c>
    </row>
    <row r="308" spans="1:67">
      <c r="A308">
        <v>2002</v>
      </c>
      <c r="B308" s="62" t="s">
        <v>605</v>
      </c>
      <c r="C308" s="67" t="s">
        <v>671</v>
      </c>
      <c r="D308" s="62" t="s">
        <v>726</v>
      </c>
      <c r="E308" s="68">
        <v>0.44657407620997042</v>
      </c>
      <c r="F308" s="68">
        <v>4.2388760793378069E-2</v>
      </c>
      <c r="G308" s="68">
        <v>5.3080662886128794E-3</v>
      </c>
      <c r="H308" s="68">
        <v>1.2122693709001904</v>
      </c>
      <c r="I308" s="68">
        <v>7.1352152533898243</v>
      </c>
      <c r="J308" s="68">
        <v>8.6724050551672764</v>
      </c>
      <c r="K308" s="68">
        <v>0.33619901942762342</v>
      </c>
      <c r="L308" s="68">
        <v>9.6954032903197369</v>
      </c>
      <c r="M308" s="68">
        <v>12.67032163592266</v>
      </c>
      <c r="N308" s="68">
        <v>0.12189864394348926</v>
      </c>
      <c r="O308" s="68">
        <v>3.9235237374353429</v>
      </c>
      <c r="P308" s="68">
        <v>2.0646488691077254</v>
      </c>
      <c r="Q308" s="68">
        <v>3.0800826367346077</v>
      </c>
      <c r="R308" s="68">
        <v>1.7667438837321634</v>
      </c>
      <c r="S308" s="68">
        <v>0.48483694947615941</v>
      </c>
      <c r="T308" s="68">
        <v>2.4548711398876377</v>
      </c>
      <c r="U308" s="68">
        <v>26.734821102452781</v>
      </c>
      <c r="V308" s="68">
        <v>5.9665212802711665</v>
      </c>
      <c r="W308" s="68">
        <v>1.906620003461045</v>
      </c>
      <c r="X308" s="68">
        <v>7.7703516985789003</v>
      </c>
      <c r="Y308" s="68">
        <v>0.38759335340700263</v>
      </c>
      <c r="Z308" s="68">
        <v>6.6246151181063615</v>
      </c>
      <c r="AA308" s="68">
        <v>0.52450174423027374</v>
      </c>
      <c r="AB308" s="68">
        <v>0.53749469950708562</v>
      </c>
      <c r="AC308" s="68">
        <v>5.4277492578266584E-2</v>
      </c>
      <c r="AD308" s="68">
        <v>4.3857578413245349E-2</v>
      </c>
      <c r="AE308" s="68">
        <v>9.3241749479053375</v>
      </c>
      <c r="AF308" s="68">
        <v>1.9029796572287472</v>
      </c>
      <c r="AG308" s="68">
        <v>9.193234699880195</v>
      </c>
      <c r="AH308" s="68">
        <v>7.5766224872165067</v>
      </c>
      <c r="AI308" s="68">
        <v>4.6691287264754706</v>
      </c>
      <c r="AJ308" s="68">
        <v>1.5943235808292072E-2</v>
      </c>
      <c r="AK308" s="68">
        <v>0.27487106935993283</v>
      </c>
      <c r="AL308" s="68">
        <v>2.604235786452703</v>
      </c>
      <c r="AM308" s="68">
        <v>0.43735426860886434</v>
      </c>
      <c r="AN308" s="68">
        <v>2.3648139702037723</v>
      </c>
      <c r="AO308" s="68">
        <v>2.2142747225391313</v>
      </c>
      <c r="AP308" s="68">
        <v>0.51820740066562132</v>
      </c>
      <c r="AQ308" s="68">
        <v>1.6093112012706223</v>
      </c>
      <c r="AR308" s="68">
        <v>0.28489620238031638</v>
      </c>
      <c r="AS308" s="68">
        <v>33.764121505272747</v>
      </c>
      <c r="AT308" s="68">
        <v>0.27042591883196865</v>
      </c>
      <c r="AU308" s="68">
        <v>1.6887296892608552</v>
      </c>
      <c r="AV308" s="68">
        <v>0</v>
      </c>
      <c r="AW308" s="68">
        <v>5.7676070794330592</v>
      </c>
      <c r="AX308" s="68">
        <v>2.8850697937670313</v>
      </c>
      <c r="AY308" s="68">
        <v>5.4054609647154024</v>
      </c>
      <c r="AZ308" s="68">
        <v>0</v>
      </c>
      <c r="BA308" s="68">
        <v>0.45297777588959676</v>
      </c>
      <c r="BB308" s="68">
        <v>86.112108207918027</v>
      </c>
      <c r="BC308" s="68">
        <v>10.834307683726369</v>
      </c>
      <c r="BD308" s="68">
        <v>12.25927831826467</v>
      </c>
      <c r="BE308" s="68">
        <v>8.9129878322028144</v>
      </c>
      <c r="BF308" s="68">
        <v>14.584110664067438</v>
      </c>
      <c r="BG308" s="68">
        <v>0</v>
      </c>
      <c r="BH308" s="68">
        <v>3.1778649517491042E-2</v>
      </c>
      <c r="BI308" s="68">
        <v>11.990793073273284</v>
      </c>
      <c r="BJ308" s="68">
        <v>0</v>
      </c>
      <c r="BK308" s="68">
        <v>4.2436077777411505</v>
      </c>
      <c r="BL308" s="68">
        <v>5.5884443484432582</v>
      </c>
      <c r="BM308" s="68">
        <v>0.40915026474391347</v>
      </c>
      <c r="BN308" s="68">
        <v>0</v>
      </c>
      <c r="BO308" s="68">
        <v>0</v>
      </c>
    </row>
    <row r="309" spans="1:67">
      <c r="A309">
        <v>2002</v>
      </c>
      <c r="B309" s="62" t="s">
        <v>606</v>
      </c>
      <c r="C309" s="67" t="s">
        <v>672</v>
      </c>
      <c r="D309" s="62" t="s">
        <v>726</v>
      </c>
      <c r="E309" s="68">
        <v>34.578409995743201</v>
      </c>
      <c r="F309" s="68">
        <v>0.64948662393553813</v>
      </c>
      <c r="G309" s="68">
        <v>10.898001891641513</v>
      </c>
      <c r="H309" s="68">
        <v>50.522838316849786</v>
      </c>
      <c r="I309" s="68">
        <v>57.381288458968974</v>
      </c>
      <c r="J309" s="68">
        <v>16.459245858232439</v>
      </c>
      <c r="K309" s="68">
        <v>5.334390616590003</v>
      </c>
      <c r="L309" s="68">
        <v>12.349300515862245</v>
      </c>
      <c r="M309" s="68">
        <v>2.6507532542650507</v>
      </c>
      <c r="N309" s="68">
        <v>367.98952872730456</v>
      </c>
      <c r="O309" s="68">
        <v>98.547783219071249</v>
      </c>
      <c r="P309" s="68">
        <v>10.972157609183897</v>
      </c>
      <c r="Q309" s="68">
        <v>32.243477619719371</v>
      </c>
      <c r="R309" s="68">
        <v>45.81310570589698</v>
      </c>
      <c r="S309" s="68">
        <v>19.533754157192725</v>
      </c>
      <c r="T309" s="68">
        <v>9.7942954516061729</v>
      </c>
      <c r="U309" s="68">
        <v>10.214723395498801</v>
      </c>
      <c r="V309" s="68">
        <v>5.8595930830083462</v>
      </c>
      <c r="W309" s="68">
        <v>3.7525606595806753</v>
      </c>
      <c r="X309" s="68">
        <v>12.492817747692822</v>
      </c>
      <c r="Y309" s="68">
        <v>0.64501338614521864</v>
      </c>
      <c r="Z309" s="68">
        <v>11.236711351938339</v>
      </c>
      <c r="AA309" s="68">
        <v>2.3836640090209023</v>
      </c>
      <c r="AB309" s="68">
        <v>125.70365701289583</v>
      </c>
      <c r="AC309" s="68">
        <v>5.3791620748650395</v>
      </c>
      <c r="AD309" s="68">
        <v>0.7286197211532639</v>
      </c>
      <c r="AE309" s="68">
        <v>102.22825028814975</v>
      </c>
      <c r="AF309" s="68">
        <v>4.219559249632657</v>
      </c>
      <c r="AG309" s="68">
        <v>20.38456237323194</v>
      </c>
      <c r="AH309" s="68">
        <v>16.799975517395485</v>
      </c>
      <c r="AI309" s="68">
        <v>754.1943738674355</v>
      </c>
      <c r="AJ309" s="68">
        <v>2.7880899519724105</v>
      </c>
      <c r="AK309" s="68">
        <v>92.023620197200557</v>
      </c>
      <c r="AL309" s="68">
        <v>3.9142549753519744</v>
      </c>
      <c r="AM309" s="68">
        <v>5.8565922846355214</v>
      </c>
      <c r="AN309" s="68">
        <v>21.834838487482518</v>
      </c>
      <c r="AO309" s="68">
        <v>1.2317898914242464</v>
      </c>
      <c r="AP309" s="68">
        <v>0.8086045420579786</v>
      </c>
      <c r="AQ309" s="68">
        <v>9.3011245186959641</v>
      </c>
      <c r="AR309" s="68">
        <v>4.7615070015922037E-2</v>
      </c>
      <c r="AS309" s="68">
        <v>1.1780657855513232</v>
      </c>
      <c r="AT309" s="68">
        <v>1.558302418957298E-2</v>
      </c>
      <c r="AU309" s="68">
        <v>0.30023165003937102</v>
      </c>
      <c r="AV309" s="68">
        <v>0</v>
      </c>
      <c r="AW309" s="68">
        <v>7.3819760984715499</v>
      </c>
      <c r="AX309" s="68">
        <v>0.72767353873237584</v>
      </c>
      <c r="AY309" s="68">
        <v>1.6507846751450845</v>
      </c>
      <c r="AZ309" s="68">
        <v>0</v>
      </c>
      <c r="BA309" s="68">
        <v>0.69971146081214763</v>
      </c>
      <c r="BB309" s="68">
        <v>63.374529453800832</v>
      </c>
      <c r="BC309" s="68">
        <v>51.781166656922935</v>
      </c>
      <c r="BD309" s="68">
        <v>3.8359010333379024</v>
      </c>
      <c r="BE309" s="68">
        <v>14.072508716905919</v>
      </c>
      <c r="BF309" s="68">
        <v>16.917861366285532</v>
      </c>
      <c r="BG309" s="68">
        <v>0</v>
      </c>
      <c r="BH309" s="68">
        <v>0.21624465497478065</v>
      </c>
      <c r="BI309" s="68">
        <v>455.19282684138778</v>
      </c>
      <c r="BJ309" s="68">
        <v>0</v>
      </c>
      <c r="BK309" s="68">
        <v>1.5038424142292124</v>
      </c>
      <c r="BL309" s="68">
        <v>1.5567233660398598</v>
      </c>
      <c r="BM309" s="68">
        <v>0.43549678266308472</v>
      </c>
      <c r="BN309" s="68">
        <v>0</v>
      </c>
      <c r="BO309" s="68">
        <v>0</v>
      </c>
    </row>
    <row r="310" spans="1:67">
      <c r="A310">
        <v>2002</v>
      </c>
      <c r="B310" s="62" t="s">
        <v>607</v>
      </c>
      <c r="C310" s="67" t="s">
        <v>673</v>
      </c>
      <c r="D310" s="62" t="s">
        <v>726</v>
      </c>
      <c r="E310" s="68">
        <v>494.28537567271155</v>
      </c>
      <c r="F310" s="68">
        <v>5.8901956230992232</v>
      </c>
      <c r="G310" s="68">
        <v>3.9169338858009297</v>
      </c>
      <c r="H310" s="68">
        <v>516.33885322908043</v>
      </c>
      <c r="I310" s="68">
        <v>373.72248141870324</v>
      </c>
      <c r="J310" s="68">
        <v>341.85790093314517</v>
      </c>
      <c r="K310" s="68">
        <v>28.7906668010902</v>
      </c>
      <c r="L310" s="68">
        <v>124.52987160933716</v>
      </c>
      <c r="M310" s="68">
        <v>48.422551898150751</v>
      </c>
      <c r="N310" s="68">
        <v>74.472835604100567</v>
      </c>
      <c r="O310" s="68">
        <v>3278.4211408869437</v>
      </c>
      <c r="P310" s="68">
        <v>334.12283065755088</v>
      </c>
      <c r="Q310" s="68">
        <v>1278.3137469071696</v>
      </c>
      <c r="R310" s="68">
        <v>205.06484287137945</v>
      </c>
      <c r="S310" s="68">
        <v>135.48426338252526</v>
      </c>
      <c r="T310" s="68">
        <v>80.300168177044029</v>
      </c>
      <c r="U310" s="68">
        <v>209.49075295597112</v>
      </c>
      <c r="V310" s="68">
        <v>91.644725520236193</v>
      </c>
      <c r="W310" s="68">
        <v>44.250432968082272</v>
      </c>
      <c r="X310" s="68">
        <v>257.77823621910591</v>
      </c>
      <c r="Y310" s="68">
        <v>5.9498642904059551</v>
      </c>
      <c r="Z310" s="68">
        <v>193.47161586138691</v>
      </c>
      <c r="AA310" s="68">
        <v>4.3846607977610521</v>
      </c>
      <c r="AB310" s="68">
        <v>719.22849084336076</v>
      </c>
      <c r="AC310" s="68">
        <v>91.524077464559483</v>
      </c>
      <c r="AD310" s="68">
        <v>1.5689403841550313</v>
      </c>
      <c r="AE310" s="68">
        <v>404.84544766773649</v>
      </c>
      <c r="AF310" s="68">
        <v>17.687744867967414</v>
      </c>
      <c r="AG310" s="68">
        <v>85.448955680420468</v>
      </c>
      <c r="AH310" s="68">
        <v>70.422920713274195</v>
      </c>
      <c r="AI310" s="68">
        <v>83.189945101860133</v>
      </c>
      <c r="AJ310" s="68">
        <v>0.15044206270038971</v>
      </c>
      <c r="AK310" s="68">
        <v>1.1101961275147936</v>
      </c>
      <c r="AL310" s="68">
        <v>14.721324234483617</v>
      </c>
      <c r="AM310" s="68">
        <v>0.37911113516705064</v>
      </c>
      <c r="AN310" s="68">
        <v>121.36830505045943</v>
      </c>
      <c r="AO310" s="68">
        <v>8.2230909529767064</v>
      </c>
      <c r="AP310" s="68">
        <v>17.057378358929107</v>
      </c>
      <c r="AQ310" s="68">
        <v>14.864828888893831</v>
      </c>
      <c r="AR310" s="68">
        <v>0.10838004609379605</v>
      </c>
      <c r="AS310" s="68">
        <v>21.139456410186344</v>
      </c>
      <c r="AT310" s="68">
        <v>0.21878142781609283</v>
      </c>
      <c r="AU310" s="68">
        <v>1.4039608473611755</v>
      </c>
      <c r="AV310" s="68">
        <v>0</v>
      </c>
      <c r="AW310" s="68">
        <v>2.376497198737892</v>
      </c>
      <c r="AX310" s="68">
        <v>7.0741320884470671</v>
      </c>
      <c r="AY310" s="68">
        <v>6.184174333804159</v>
      </c>
      <c r="AZ310" s="68">
        <v>0</v>
      </c>
      <c r="BA310" s="68">
        <v>8.480704804753028</v>
      </c>
      <c r="BB310" s="68">
        <v>112.40795981769691</v>
      </c>
      <c r="BC310" s="68">
        <v>40.711983540343574</v>
      </c>
      <c r="BD310" s="68">
        <v>19.680379849079568</v>
      </c>
      <c r="BE310" s="68">
        <v>57.527682524539728</v>
      </c>
      <c r="BF310" s="68">
        <v>115.41924793257179</v>
      </c>
      <c r="BG310" s="68">
        <v>0</v>
      </c>
      <c r="BH310" s="68">
        <v>5.0652948884813608E-2</v>
      </c>
      <c r="BI310" s="68">
        <v>882.13256279040115</v>
      </c>
      <c r="BJ310" s="68">
        <v>0</v>
      </c>
      <c r="BK310" s="68">
        <v>12.837019036734175</v>
      </c>
      <c r="BL310" s="68">
        <v>22.553455746414855</v>
      </c>
      <c r="BM310" s="68">
        <v>17.089195246575496</v>
      </c>
      <c r="BN310" s="68">
        <v>0</v>
      </c>
      <c r="BO310" s="68">
        <v>0</v>
      </c>
    </row>
    <row r="311" spans="1:67">
      <c r="A311">
        <v>2002</v>
      </c>
      <c r="B311" s="62" t="s">
        <v>608</v>
      </c>
      <c r="C311" s="67" t="s">
        <v>674</v>
      </c>
      <c r="D311" s="62" t="s">
        <v>726</v>
      </c>
      <c r="E311" s="68">
        <v>30.063098666311245</v>
      </c>
      <c r="F311" s="68">
        <v>2.1469698837427469</v>
      </c>
      <c r="G311" s="68">
        <v>1.1205937017734926</v>
      </c>
      <c r="H311" s="68">
        <v>10.260680976593603</v>
      </c>
      <c r="I311" s="68">
        <v>39.430777409208339</v>
      </c>
      <c r="J311" s="68">
        <v>8.408336573977321</v>
      </c>
      <c r="K311" s="68">
        <v>0.75511974868562826</v>
      </c>
      <c r="L311" s="68">
        <v>7.6478323136011888</v>
      </c>
      <c r="M311" s="68">
        <v>2.1867328012125751</v>
      </c>
      <c r="N311" s="68">
        <v>2.5394506059854867</v>
      </c>
      <c r="O311" s="68">
        <v>60.496812247759429</v>
      </c>
      <c r="P311" s="68">
        <v>188.22106328840223</v>
      </c>
      <c r="Q311" s="68">
        <v>23.362777382014105</v>
      </c>
      <c r="R311" s="68">
        <v>4.215982684852432</v>
      </c>
      <c r="S311" s="68">
        <v>2.8180077152440379</v>
      </c>
      <c r="T311" s="68">
        <v>2.4704502175791836</v>
      </c>
      <c r="U311" s="68">
        <v>100.63903365679954</v>
      </c>
      <c r="V311" s="68">
        <v>4.6705545819051038</v>
      </c>
      <c r="W311" s="68">
        <v>5.2825673640815758</v>
      </c>
      <c r="X311" s="68">
        <v>16.153702373430868</v>
      </c>
      <c r="Y311" s="68">
        <v>0.35295526068158839</v>
      </c>
      <c r="Z311" s="68">
        <v>9.1980590801301343</v>
      </c>
      <c r="AA311" s="68">
        <v>0.1801041278100621</v>
      </c>
      <c r="AB311" s="68">
        <v>12.709140428382803</v>
      </c>
      <c r="AC311" s="68">
        <v>1.6020968724915317</v>
      </c>
      <c r="AD311" s="68">
        <v>3.5975964448046203E-2</v>
      </c>
      <c r="AE311" s="68">
        <v>12.157364870848937</v>
      </c>
      <c r="AF311" s="68">
        <v>1.0094831818170857</v>
      </c>
      <c r="AG311" s="68">
        <v>4.8767821921800989</v>
      </c>
      <c r="AH311" s="68">
        <v>4.0192093896672549</v>
      </c>
      <c r="AI311" s="68">
        <v>5.7298735887600518</v>
      </c>
      <c r="AJ311" s="68">
        <v>6.9626847321687543E-2</v>
      </c>
      <c r="AK311" s="68">
        <v>0.44292923827757535</v>
      </c>
      <c r="AL311" s="68">
        <v>0.64519562945004805</v>
      </c>
      <c r="AM311" s="68">
        <v>7.3807838391522551E-2</v>
      </c>
      <c r="AN311" s="68">
        <v>3.0919243035136899</v>
      </c>
      <c r="AO311" s="68">
        <v>0.50538398694398989</v>
      </c>
      <c r="AP311" s="68">
        <v>0.57753830540907614</v>
      </c>
      <c r="AQ311" s="68">
        <v>1.9605616152256795</v>
      </c>
      <c r="AR311" s="68">
        <v>5.2133155517542218E-2</v>
      </c>
      <c r="AS311" s="68">
        <v>2.1133762617218337</v>
      </c>
      <c r="AT311" s="68">
        <v>0.1474521360321607</v>
      </c>
      <c r="AU311" s="68">
        <v>0.15919955179105794</v>
      </c>
      <c r="AV311" s="68">
        <v>0</v>
      </c>
      <c r="AW311" s="68">
        <v>0.8974451851381352</v>
      </c>
      <c r="AX311" s="68">
        <v>0.3317935903446787</v>
      </c>
      <c r="AY311" s="68">
        <v>0.64867646264500478</v>
      </c>
      <c r="AZ311" s="68">
        <v>0</v>
      </c>
      <c r="BA311" s="68">
        <v>1.8129068874978758</v>
      </c>
      <c r="BB311" s="68">
        <v>7.484349228756872</v>
      </c>
      <c r="BC311" s="68">
        <v>194.02211285966467</v>
      </c>
      <c r="BD311" s="68">
        <v>1.2175614802689601</v>
      </c>
      <c r="BE311" s="68">
        <v>227.51546213360206</v>
      </c>
      <c r="BF311" s="68">
        <v>4.7969339183177553</v>
      </c>
      <c r="BG311" s="68">
        <v>0</v>
      </c>
      <c r="BH311" s="68">
        <v>0.41323480851115157</v>
      </c>
      <c r="BI311" s="68">
        <v>2496.3532982910297</v>
      </c>
      <c r="BJ311" s="68">
        <v>0</v>
      </c>
      <c r="BK311" s="68">
        <v>10.659922149002393</v>
      </c>
      <c r="BL311" s="68">
        <v>10.200680012621197</v>
      </c>
      <c r="BM311" s="68">
        <v>0.73896468830009898</v>
      </c>
      <c r="BN311" s="68">
        <v>0</v>
      </c>
      <c r="BO311" s="68">
        <v>0</v>
      </c>
    </row>
    <row r="312" spans="1:67">
      <c r="A312">
        <v>2002</v>
      </c>
      <c r="B312" s="62" t="s">
        <v>609</v>
      </c>
      <c r="C312" s="67" t="s">
        <v>675</v>
      </c>
      <c r="D312" s="62" t="s">
        <v>726</v>
      </c>
      <c r="E312" s="68">
        <v>57.109888522180412</v>
      </c>
      <c r="F312" s="68">
        <v>9.3289195095251998</v>
      </c>
      <c r="G312" s="68">
        <v>0.90238785558104129</v>
      </c>
      <c r="H312" s="68">
        <v>12.306894555486583</v>
      </c>
      <c r="I312" s="68">
        <v>708.63146872057109</v>
      </c>
      <c r="J312" s="68">
        <v>201.76488083575907</v>
      </c>
      <c r="K312" s="68">
        <v>22.354868959651096</v>
      </c>
      <c r="L312" s="68">
        <v>61.246023747952407</v>
      </c>
      <c r="M312" s="68">
        <v>42.788032586410601</v>
      </c>
      <c r="N312" s="68">
        <v>6.4391359231465035</v>
      </c>
      <c r="O312" s="68">
        <v>139.01927874392413</v>
      </c>
      <c r="P312" s="68">
        <v>26.688386150351256</v>
      </c>
      <c r="Q312" s="68">
        <v>252.88785505652763</v>
      </c>
      <c r="R312" s="68">
        <v>26.064542499882261</v>
      </c>
      <c r="S312" s="68">
        <v>13.781745456538655</v>
      </c>
      <c r="T312" s="68">
        <v>99.326149916023269</v>
      </c>
      <c r="U312" s="68">
        <v>606.53564800337347</v>
      </c>
      <c r="V312" s="68">
        <v>255.83111418433259</v>
      </c>
      <c r="W312" s="68">
        <v>110.20983218785835</v>
      </c>
      <c r="X312" s="68">
        <v>1737.5391328672997</v>
      </c>
      <c r="Y312" s="68">
        <v>20.413945865179567</v>
      </c>
      <c r="Z312" s="68">
        <v>324.36601838489577</v>
      </c>
      <c r="AA312" s="68">
        <v>1.1377626050511918</v>
      </c>
      <c r="AB312" s="68">
        <v>7.6613829969656582</v>
      </c>
      <c r="AC312" s="68">
        <v>0.4149732737162044</v>
      </c>
      <c r="AD312" s="68">
        <v>1.0819003128202349</v>
      </c>
      <c r="AE312" s="68">
        <v>653.59868239636785</v>
      </c>
      <c r="AF312" s="68">
        <v>71.227841630085734</v>
      </c>
      <c r="AG312" s="68">
        <v>344.099522130585</v>
      </c>
      <c r="AH312" s="68">
        <v>283.59027216863126</v>
      </c>
      <c r="AI312" s="68">
        <v>176.26119140997378</v>
      </c>
      <c r="AJ312" s="68">
        <v>0.3570330830632934</v>
      </c>
      <c r="AK312" s="68">
        <v>0.10407846546003514</v>
      </c>
      <c r="AL312" s="68">
        <v>36.65250333589362</v>
      </c>
      <c r="AM312" s="68">
        <v>0.10394658239291613</v>
      </c>
      <c r="AN312" s="68">
        <v>57.347574766468718</v>
      </c>
      <c r="AO312" s="68">
        <v>0.29089101860930949</v>
      </c>
      <c r="AP312" s="68">
        <v>0.54121782295530518</v>
      </c>
      <c r="AQ312" s="68">
        <v>3.804117611610085</v>
      </c>
      <c r="AR312" s="68">
        <v>1.8265491951236841E-2</v>
      </c>
      <c r="AS312" s="68">
        <v>4.4200948583577162</v>
      </c>
      <c r="AT312" s="68">
        <v>2.925339381072883E-2</v>
      </c>
      <c r="AU312" s="68">
        <v>0.10542898366429908</v>
      </c>
      <c r="AV312" s="68">
        <v>0</v>
      </c>
      <c r="AW312" s="68">
        <v>0.57176093401049222</v>
      </c>
      <c r="AX312" s="68">
        <v>0.42077023723405887</v>
      </c>
      <c r="AY312" s="68">
        <v>0.56767332630181677</v>
      </c>
      <c r="AZ312" s="68">
        <v>0</v>
      </c>
      <c r="BA312" s="68">
        <v>0.79718543968571953</v>
      </c>
      <c r="BB312" s="68">
        <v>50.062919945257086</v>
      </c>
      <c r="BC312" s="68">
        <v>25.707370214794704</v>
      </c>
      <c r="BD312" s="68">
        <v>4.4803076443689385</v>
      </c>
      <c r="BE312" s="68">
        <v>45.668437431195173</v>
      </c>
      <c r="BF312" s="68">
        <v>14.096564292633413</v>
      </c>
      <c r="BG312" s="68">
        <v>0</v>
      </c>
      <c r="BH312" s="68">
        <v>4.7553009594587144E-2</v>
      </c>
      <c r="BI312" s="68">
        <v>1656.8039852031598</v>
      </c>
      <c r="BJ312" s="68">
        <v>0</v>
      </c>
      <c r="BK312" s="68">
        <v>1.8302040820013767</v>
      </c>
      <c r="BL312" s="68">
        <v>73.030258815504027</v>
      </c>
      <c r="BM312" s="68">
        <v>3.046900711941444</v>
      </c>
      <c r="BN312" s="68">
        <v>0</v>
      </c>
      <c r="BO312" s="68">
        <v>0</v>
      </c>
    </row>
    <row r="313" spans="1:67">
      <c r="A313">
        <v>2002</v>
      </c>
      <c r="B313" s="62" t="s">
        <v>610</v>
      </c>
      <c r="C313" s="67" t="s">
        <v>676</v>
      </c>
      <c r="D313" s="62" t="s">
        <v>726</v>
      </c>
      <c r="E313" s="68">
        <v>0.78695460859124544</v>
      </c>
      <c r="F313" s="68">
        <v>3.5887311578986406E-2</v>
      </c>
      <c r="G313" s="68">
        <v>0.59622835118642981</v>
      </c>
      <c r="H313" s="68">
        <v>27.594344393298083</v>
      </c>
      <c r="I313" s="68">
        <v>128.33161565386237</v>
      </c>
      <c r="J313" s="68">
        <v>3.7881869674445494</v>
      </c>
      <c r="K313" s="68">
        <v>2.3728201665727386</v>
      </c>
      <c r="L313" s="68">
        <v>1.1302255282291069</v>
      </c>
      <c r="M313" s="68">
        <v>0.71186021190189386</v>
      </c>
      <c r="N313" s="68">
        <v>2.674920775712867</v>
      </c>
      <c r="O313" s="68">
        <v>7.0902506241750825</v>
      </c>
      <c r="P313" s="68">
        <v>4.2409973503959524</v>
      </c>
      <c r="Q313" s="68">
        <v>6.5443852326626502</v>
      </c>
      <c r="R313" s="68">
        <v>162.10329367102619</v>
      </c>
      <c r="S313" s="68">
        <v>3.3485961668399007</v>
      </c>
      <c r="T313" s="68">
        <v>17.989914193460177</v>
      </c>
      <c r="U313" s="68">
        <v>34.085808730428298</v>
      </c>
      <c r="V313" s="68">
        <v>25.803548602706403</v>
      </c>
      <c r="W313" s="68">
        <v>7.5910085087940029</v>
      </c>
      <c r="X313" s="68">
        <v>61.473410106928029</v>
      </c>
      <c r="Y313" s="68">
        <v>1.6270568478916143</v>
      </c>
      <c r="Z313" s="68">
        <v>21.544009385246859</v>
      </c>
      <c r="AA313" s="68">
        <v>1.2064052700654662</v>
      </c>
      <c r="AB313" s="68">
        <v>1.4529483580425737</v>
      </c>
      <c r="AC313" s="68">
        <v>0.11104671366469905</v>
      </c>
      <c r="AD313" s="68">
        <v>7.5191339489875325E-3</v>
      </c>
      <c r="AE313" s="68">
        <v>931.189883632386</v>
      </c>
      <c r="AF313" s="68">
        <v>3.6859682567997174</v>
      </c>
      <c r="AG313" s="68">
        <v>17.806797912588735</v>
      </c>
      <c r="AH313" s="68">
        <v>14.675506747780705</v>
      </c>
      <c r="AI313" s="68">
        <v>5.5689319067747212</v>
      </c>
      <c r="AJ313" s="68">
        <v>5.0533419667030392E-2</v>
      </c>
      <c r="AK313" s="68">
        <v>0.16606767221373497</v>
      </c>
      <c r="AL313" s="68">
        <v>1.130358681548449</v>
      </c>
      <c r="AM313" s="68">
        <v>3.0967719262665665E-2</v>
      </c>
      <c r="AN313" s="68">
        <v>26.369481745361629</v>
      </c>
      <c r="AO313" s="68">
        <v>8.6167562730980418E-2</v>
      </c>
      <c r="AP313" s="68">
        <v>0.13569025705725496</v>
      </c>
      <c r="AQ313" s="68">
        <v>1.0783512596929115</v>
      </c>
      <c r="AR313" s="68">
        <v>3.7484089471963918E-2</v>
      </c>
      <c r="AS313" s="68">
        <v>0.37818622377141237</v>
      </c>
      <c r="AT313" s="68">
        <v>0.12256898832965536</v>
      </c>
      <c r="AU313" s="68">
        <v>2.4165092332224958E-2</v>
      </c>
      <c r="AV313" s="68">
        <v>0</v>
      </c>
      <c r="AW313" s="68">
        <v>0.57521489033521311</v>
      </c>
      <c r="AX313" s="68">
        <v>0.11471018276959905</v>
      </c>
      <c r="AY313" s="68">
        <v>0.22442905421269915</v>
      </c>
      <c r="AZ313" s="68">
        <v>0</v>
      </c>
      <c r="BA313" s="68">
        <v>6.3887721674038847E-2</v>
      </c>
      <c r="BB313" s="68">
        <v>8.7492759219825835</v>
      </c>
      <c r="BC313" s="68">
        <v>0.65146290721999012</v>
      </c>
      <c r="BD313" s="68">
        <v>0.31318460636505707</v>
      </c>
      <c r="BE313" s="68">
        <v>2.6578252350688309</v>
      </c>
      <c r="BF313" s="68">
        <v>1.316897045100232</v>
      </c>
      <c r="BG313" s="68">
        <v>0</v>
      </c>
      <c r="BH313" s="68">
        <v>1.9742883965727185E-3</v>
      </c>
      <c r="BI313" s="68">
        <v>96.824962506771996</v>
      </c>
      <c r="BJ313" s="68">
        <v>0</v>
      </c>
      <c r="BK313" s="68">
        <v>0.84202873437873982</v>
      </c>
      <c r="BL313" s="68">
        <v>12.526549472389702</v>
      </c>
      <c r="BM313" s="68">
        <v>39.893021521551326</v>
      </c>
      <c r="BN313" s="68">
        <v>0</v>
      </c>
      <c r="BO313" s="68">
        <v>0</v>
      </c>
    </row>
    <row r="314" spans="1:67">
      <c r="A314">
        <v>2002</v>
      </c>
      <c r="B314" s="62" t="s">
        <v>611</v>
      </c>
      <c r="C314" s="67" t="s">
        <v>677</v>
      </c>
      <c r="D314" s="62" t="s">
        <v>726</v>
      </c>
      <c r="E314" s="68">
        <v>24.187862641181816</v>
      </c>
      <c r="F314" s="68">
        <v>0.35718222154413815</v>
      </c>
      <c r="G314" s="68">
        <v>0.15895025029637855</v>
      </c>
      <c r="H314" s="68">
        <v>127.67342731891107</v>
      </c>
      <c r="I314" s="68">
        <v>6.9903084182475999</v>
      </c>
      <c r="J314" s="68">
        <v>18.679656397192918</v>
      </c>
      <c r="K314" s="68">
        <v>2.3347303346332913</v>
      </c>
      <c r="L314" s="68">
        <v>7.6225632617971204</v>
      </c>
      <c r="M314" s="68">
        <v>2.3466445940410789</v>
      </c>
      <c r="N314" s="68">
        <v>4.3473354635770001</v>
      </c>
      <c r="O314" s="68">
        <v>18.05824942439126</v>
      </c>
      <c r="P314" s="68">
        <v>1.3588878003042149</v>
      </c>
      <c r="Q314" s="68">
        <v>53.749959694238768</v>
      </c>
      <c r="R314" s="68">
        <v>40.915005947767177</v>
      </c>
      <c r="S314" s="68">
        <v>1160.9716813544919</v>
      </c>
      <c r="T314" s="68">
        <v>903.1206552257612</v>
      </c>
      <c r="U314" s="68">
        <v>171.07829113353085</v>
      </c>
      <c r="V314" s="68">
        <v>592.09155612083111</v>
      </c>
      <c r="W314" s="68">
        <v>362.80760820858649</v>
      </c>
      <c r="X314" s="68">
        <v>1375.0493707376706</v>
      </c>
      <c r="Y314" s="68">
        <v>89.797262387430465</v>
      </c>
      <c r="Z314" s="68">
        <v>255.29583829348746</v>
      </c>
      <c r="AA314" s="68">
        <v>37.408949574169277</v>
      </c>
      <c r="AB314" s="68">
        <v>4.4727156624928064</v>
      </c>
      <c r="AC314" s="68">
        <v>0.26818990821263622</v>
      </c>
      <c r="AD314" s="68">
        <v>1.1940862706028935E-2</v>
      </c>
      <c r="AE314" s="68">
        <v>1728.0358921872742</v>
      </c>
      <c r="AF314" s="68">
        <v>3.0978212680533597</v>
      </c>
      <c r="AG314" s="68">
        <v>14.965479444746958</v>
      </c>
      <c r="AH314" s="68">
        <v>12.333828347629069</v>
      </c>
      <c r="AI314" s="68">
        <v>2.5017157735310445</v>
      </c>
      <c r="AJ314" s="68">
        <v>0.11260733096270852</v>
      </c>
      <c r="AK314" s="68">
        <v>0.13552957790467049</v>
      </c>
      <c r="AL314" s="68">
        <v>0.70921689583297731</v>
      </c>
      <c r="AM314" s="68">
        <v>3.1177293434323496E-2</v>
      </c>
      <c r="AN314" s="68">
        <v>0.8716963248992754</v>
      </c>
      <c r="AO314" s="68">
        <v>1.7475484450335383</v>
      </c>
      <c r="AP314" s="68">
        <v>0.37020163648482374</v>
      </c>
      <c r="AQ314" s="68">
        <v>2.3113804489114833</v>
      </c>
      <c r="AR314" s="68">
        <v>2.4718616283196236E-2</v>
      </c>
      <c r="AS314" s="68">
        <v>0.32783426215376743</v>
      </c>
      <c r="AT314" s="68">
        <v>7.5323051815112049E-2</v>
      </c>
      <c r="AU314" s="68">
        <v>2.0630679210097272E-2</v>
      </c>
      <c r="AV314" s="68">
        <v>0</v>
      </c>
      <c r="AW314" s="68">
        <v>0.17324578698701568</v>
      </c>
      <c r="AX314" s="68">
        <v>0.13815393155087424</v>
      </c>
      <c r="AY314" s="68">
        <v>0.38864093060355315</v>
      </c>
      <c r="AZ314" s="68">
        <v>0</v>
      </c>
      <c r="BA314" s="68">
        <v>0.11971901378248585</v>
      </c>
      <c r="BB314" s="68">
        <v>5.4871564297660891</v>
      </c>
      <c r="BC314" s="68">
        <v>1.2208484916800686</v>
      </c>
      <c r="BD314" s="68">
        <v>0.37335037634964796</v>
      </c>
      <c r="BE314" s="68">
        <v>1.65226352248631</v>
      </c>
      <c r="BF314" s="68">
        <v>1.4841623421691224</v>
      </c>
      <c r="BG314" s="68">
        <v>0</v>
      </c>
      <c r="BH314" s="68">
        <v>3.2638196513401522E-3</v>
      </c>
      <c r="BI314" s="68">
        <v>36.22364471023343</v>
      </c>
      <c r="BJ314" s="68">
        <v>0</v>
      </c>
      <c r="BK314" s="68">
        <v>0.67290132095150368</v>
      </c>
      <c r="BL314" s="68">
        <v>27.891472521447792</v>
      </c>
      <c r="BM314" s="68">
        <v>3.2701809676962657</v>
      </c>
      <c r="BN314" s="68">
        <v>0</v>
      </c>
      <c r="BO314" s="68">
        <v>0</v>
      </c>
    </row>
    <row r="315" spans="1:67">
      <c r="A315">
        <v>2002</v>
      </c>
      <c r="B315" s="62" t="s">
        <v>612</v>
      </c>
      <c r="C315" s="67" t="s">
        <v>678</v>
      </c>
      <c r="D315" s="62" t="s">
        <v>726</v>
      </c>
      <c r="E315" s="68">
        <v>29.548097392333201</v>
      </c>
      <c r="F315" s="68">
        <v>4.9121561627713612</v>
      </c>
      <c r="G315" s="68">
        <v>0.2075691429516274</v>
      </c>
      <c r="H315" s="68">
        <v>152.5024733471009</v>
      </c>
      <c r="I315" s="68">
        <v>174.47842516432155</v>
      </c>
      <c r="J315" s="68">
        <v>47.93738277741793</v>
      </c>
      <c r="K315" s="68">
        <v>9.8354750843583147</v>
      </c>
      <c r="L315" s="68">
        <v>8.5740287694412345</v>
      </c>
      <c r="M315" s="68">
        <v>5.4859319908900357</v>
      </c>
      <c r="N315" s="68">
        <v>112.24745801588402</v>
      </c>
      <c r="O315" s="68">
        <v>42.968178652563154</v>
      </c>
      <c r="P315" s="68">
        <v>1.9461582981498755</v>
      </c>
      <c r="Q315" s="68">
        <v>93.053685235728963</v>
      </c>
      <c r="R315" s="68">
        <v>22.494496437747287</v>
      </c>
      <c r="S315" s="68">
        <v>182.16992052662246</v>
      </c>
      <c r="T315" s="68">
        <v>612.03478153885328</v>
      </c>
      <c r="U315" s="68">
        <v>437.7765791750021</v>
      </c>
      <c r="V315" s="68">
        <v>288.24952960126666</v>
      </c>
      <c r="W315" s="68">
        <v>171.49413871851613</v>
      </c>
      <c r="X315" s="68">
        <v>1204.3518733465476</v>
      </c>
      <c r="Y315" s="68">
        <v>21.73181290605671</v>
      </c>
      <c r="Z315" s="68">
        <v>155.86482313018658</v>
      </c>
      <c r="AA315" s="68">
        <v>7.6241839504711306</v>
      </c>
      <c r="AB315" s="68">
        <v>16.776857823602775</v>
      </c>
      <c r="AC315" s="68">
        <v>5.1227559589661693</v>
      </c>
      <c r="AD315" s="68">
        <v>0.19287809006406503</v>
      </c>
      <c r="AE315" s="68">
        <v>1263.7818990846472</v>
      </c>
      <c r="AF315" s="68">
        <v>14.696848646948681</v>
      </c>
      <c r="AG315" s="68">
        <v>71.000027742610939</v>
      </c>
      <c r="AH315" s="68">
        <v>58.51480480577932</v>
      </c>
      <c r="AI315" s="68">
        <v>17.303390543181671</v>
      </c>
      <c r="AJ315" s="68">
        <v>0.88710094888525071</v>
      </c>
      <c r="AK315" s="68">
        <v>0.87502455695075165</v>
      </c>
      <c r="AL315" s="68">
        <v>9.7362742136886116</v>
      </c>
      <c r="AM315" s="68">
        <v>0.42782109609453683</v>
      </c>
      <c r="AN315" s="68">
        <v>10.676250444053364</v>
      </c>
      <c r="AO315" s="68">
        <v>3.3199180625543958</v>
      </c>
      <c r="AP315" s="68">
        <v>13.593579372147246</v>
      </c>
      <c r="AQ315" s="68">
        <v>9.8623060142686398</v>
      </c>
      <c r="AR315" s="68">
        <v>9.0926155398852432E-2</v>
      </c>
      <c r="AS315" s="68">
        <v>6.883064136279426</v>
      </c>
      <c r="AT315" s="68">
        <v>0.14577047579654515</v>
      </c>
      <c r="AU315" s="68">
        <v>0.34525762843824825</v>
      </c>
      <c r="AV315" s="68">
        <v>0</v>
      </c>
      <c r="AW315" s="68">
        <v>1.7061751334705419</v>
      </c>
      <c r="AX315" s="68">
        <v>1.1929375134521059</v>
      </c>
      <c r="AY315" s="68">
        <v>2.6603384410095887</v>
      </c>
      <c r="AZ315" s="68">
        <v>0</v>
      </c>
      <c r="BA315" s="68">
        <v>0.44130141438617443</v>
      </c>
      <c r="BB315" s="68">
        <v>35.017696219758641</v>
      </c>
      <c r="BC315" s="68">
        <v>36.033885315235018</v>
      </c>
      <c r="BD315" s="68">
        <v>8.9987936000297815</v>
      </c>
      <c r="BE315" s="68">
        <v>9.225722860347167</v>
      </c>
      <c r="BF315" s="68">
        <v>26.81498362417123</v>
      </c>
      <c r="BG315" s="68">
        <v>0</v>
      </c>
      <c r="BH315" s="68">
        <v>6.8807121556346731E-2</v>
      </c>
      <c r="BI315" s="68">
        <v>924.67239585079653</v>
      </c>
      <c r="BJ315" s="68">
        <v>0</v>
      </c>
      <c r="BK315" s="68">
        <v>1.7965723449873678</v>
      </c>
      <c r="BL315" s="68">
        <v>554.60146627292181</v>
      </c>
      <c r="BM315" s="68">
        <v>139.22879591614358</v>
      </c>
      <c r="BN315" s="68">
        <v>0</v>
      </c>
      <c r="BO315" s="68">
        <v>0</v>
      </c>
    </row>
    <row r="316" spans="1:67">
      <c r="A316">
        <v>2002</v>
      </c>
      <c r="B316" s="62" t="s">
        <v>613</v>
      </c>
      <c r="C316" s="67" t="s">
        <v>679</v>
      </c>
      <c r="D316" s="62" t="s">
        <v>726</v>
      </c>
      <c r="E316" s="68">
        <v>3.8853730066844108</v>
      </c>
      <c r="F316" s="68">
        <v>6.1654609142671779</v>
      </c>
      <c r="G316" s="68">
        <v>0.10682390450143632</v>
      </c>
      <c r="H316" s="68">
        <v>13.465226981721653</v>
      </c>
      <c r="I316" s="68">
        <v>35.171100512410071</v>
      </c>
      <c r="J316" s="68">
        <v>193.71200717701865</v>
      </c>
      <c r="K316" s="68">
        <v>2.0526816365580807</v>
      </c>
      <c r="L316" s="68">
        <v>10.238492188171405</v>
      </c>
      <c r="M316" s="68">
        <v>37.77798015515922</v>
      </c>
      <c r="N316" s="68">
        <v>7.7825329203521276</v>
      </c>
      <c r="O316" s="68">
        <v>43.772226284783414</v>
      </c>
      <c r="P316" s="68">
        <v>4.2907282830208331</v>
      </c>
      <c r="Q316" s="68">
        <v>130.43611592464657</v>
      </c>
      <c r="R316" s="68">
        <v>15.438783604545678</v>
      </c>
      <c r="S316" s="68">
        <v>35.950139010469471</v>
      </c>
      <c r="T316" s="68">
        <v>159.1926540287653</v>
      </c>
      <c r="U316" s="68">
        <v>15509.304256603256</v>
      </c>
      <c r="V316" s="68">
        <v>1472.8074983146348</v>
      </c>
      <c r="W316" s="68">
        <v>285.72338668941563</v>
      </c>
      <c r="X316" s="68">
        <v>1586.3604679396096</v>
      </c>
      <c r="Y316" s="68">
        <v>54.576330338527846</v>
      </c>
      <c r="Z316" s="68">
        <v>807.17926039398276</v>
      </c>
      <c r="AA316" s="68">
        <v>52.19699309836686</v>
      </c>
      <c r="AB316" s="68">
        <v>72.301497470005955</v>
      </c>
      <c r="AC316" s="68">
        <v>0.27578611508574896</v>
      </c>
      <c r="AD316" s="68">
        <v>6.7621676821998239E-2</v>
      </c>
      <c r="AE316" s="68">
        <v>168.02563802146571</v>
      </c>
      <c r="AF316" s="68">
        <v>17.102839591335268</v>
      </c>
      <c r="AG316" s="68">
        <v>82.623294324461114</v>
      </c>
      <c r="AH316" s="68">
        <v>68.094146125359515</v>
      </c>
      <c r="AI316" s="68">
        <v>28.488461751899411</v>
      </c>
      <c r="AJ316" s="68">
        <v>0.5310864409032412</v>
      </c>
      <c r="AK316" s="68">
        <v>2.1004094963757063</v>
      </c>
      <c r="AL316" s="68">
        <v>16.692047519220583</v>
      </c>
      <c r="AM316" s="68">
        <v>1.1876269357498308</v>
      </c>
      <c r="AN316" s="68">
        <v>12.261289312927847</v>
      </c>
      <c r="AO316" s="68">
        <v>2.3350301727859408</v>
      </c>
      <c r="AP316" s="68">
        <v>83.159228326741314</v>
      </c>
      <c r="AQ316" s="68">
        <v>1251.8024262638787</v>
      </c>
      <c r="AR316" s="68">
        <v>2.4436438752702943</v>
      </c>
      <c r="AS316" s="68">
        <v>70.060319637852672</v>
      </c>
      <c r="AT316" s="68">
        <v>0.39028128118907723</v>
      </c>
      <c r="AU316" s="68">
        <v>3.8788334347538438</v>
      </c>
      <c r="AV316" s="68">
        <v>0</v>
      </c>
      <c r="AW316" s="68">
        <v>5.2562898263854265</v>
      </c>
      <c r="AX316" s="68">
        <v>91.87524695638578</v>
      </c>
      <c r="AY316" s="68">
        <v>14.914094753510577</v>
      </c>
      <c r="AZ316" s="68">
        <v>0</v>
      </c>
      <c r="BA316" s="68">
        <v>0.45334891050679282</v>
      </c>
      <c r="BB316" s="68">
        <v>104.17135613532066</v>
      </c>
      <c r="BC316" s="68">
        <v>89.974041312742031</v>
      </c>
      <c r="BD316" s="68">
        <v>31.620527305786279</v>
      </c>
      <c r="BE316" s="68">
        <v>53.767476252942792</v>
      </c>
      <c r="BF316" s="68">
        <v>36.778610932893862</v>
      </c>
      <c r="BG316" s="68">
        <v>0</v>
      </c>
      <c r="BH316" s="68">
        <v>0.31151940562163222</v>
      </c>
      <c r="BI316" s="68">
        <v>2721.4386555282504</v>
      </c>
      <c r="BJ316" s="68">
        <v>0</v>
      </c>
      <c r="BK316" s="68">
        <v>21.998953330606142</v>
      </c>
      <c r="BL316" s="68">
        <v>3962.6596645065183</v>
      </c>
      <c r="BM316" s="68">
        <v>253.11588129139665</v>
      </c>
      <c r="BN316" s="68">
        <v>0</v>
      </c>
      <c r="BO316" s="68">
        <v>0</v>
      </c>
    </row>
    <row r="317" spans="1:67">
      <c r="A317">
        <v>2002</v>
      </c>
      <c r="B317" s="62" t="s">
        <v>614</v>
      </c>
      <c r="C317" s="67" t="s">
        <v>680</v>
      </c>
      <c r="D317" s="62" t="s">
        <v>726</v>
      </c>
      <c r="E317" s="68">
        <v>3.4474709853645087</v>
      </c>
      <c r="F317" s="68">
        <v>0.12178125953128822</v>
      </c>
      <c r="G317" s="68">
        <v>5.3313663679905608E-2</v>
      </c>
      <c r="H317" s="68">
        <v>16.8797803001445</v>
      </c>
      <c r="I317" s="68">
        <v>13.684989178397085</v>
      </c>
      <c r="J317" s="68">
        <v>53.452959679018186</v>
      </c>
      <c r="K317" s="68">
        <v>2.2041156039497194</v>
      </c>
      <c r="L317" s="68">
        <v>6.4913495372636278</v>
      </c>
      <c r="M317" s="68">
        <v>9.0061997733180483</v>
      </c>
      <c r="N317" s="68">
        <v>0.82671558871934581</v>
      </c>
      <c r="O317" s="68">
        <v>22.028361441978927</v>
      </c>
      <c r="P317" s="68">
        <v>1.1352157696528693</v>
      </c>
      <c r="Q317" s="68">
        <v>108.01539372863806</v>
      </c>
      <c r="R317" s="68">
        <v>10.905923575956296</v>
      </c>
      <c r="S317" s="68">
        <v>114.14815917397517</v>
      </c>
      <c r="T317" s="68">
        <v>163.91238518796155</v>
      </c>
      <c r="U317" s="68">
        <v>2806.8739022546374</v>
      </c>
      <c r="V317" s="68">
        <v>1599.1690061870802</v>
      </c>
      <c r="W317" s="68">
        <v>329.76453950058664</v>
      </c>
      <c r="X317" s="68">
        <v>1636.7110072031096</v>
      </c>
      <c r="Y317" s="68">
        <v>66.786016942918778</v>
      </c>
      <c r="Z317" s="68">
        <v>171.40348245641363</v>
      </c>
      <c r="AA317" s="68">
        <v>45.693598920061682</v>
      </c>
      <c r="AB317" s="68">
        <v>202.34602913529221</v>
      </c>
      <c r="AC317" s="68">
        <v>9.743764680387243E-2</v>
      </c>
      <c r="AD317" s="68">
        <v>2.9483441310064116E-2</v>
      </c>
      <c r="AE317" s="68">
        <v>1635.2340403721432</v>
      </c>
      <c r="AF317" s="68">
        <v>6.7614313841504341</v>
      </c>
      <c r="AG317" s="68">
        <v>32.664267311408551</v>
      </c>
      <c r="AH317" s="68">
        <v>26.92032003883617</v>
      </c>
      <c r="AI317" s="68">
        <v>129.26892395992567</v>
      </c>
      <c r="AJ317" s="68">
        <v>0.4252947293885701</v>
      </c>
      <c r="AK317" s="68">
        <v>7.6370740755858648</v>
      </c>
      <c r="AL317" s="68">
        <v>4.245404462770475</v>
      </c>
      <c r="AM317" s="68">
        <v>3.3713197197035556</v>
      </c>
      <c r="AN317" s="68">
        <v>74.635784168262944</v>
      </c>
      <c r="AO317" s="68">
        <v>0.21074814343639828</v>
      </c>
      <c r="AP317" s="68">
        <v>20.662230269068342</v>
      </c>
      <c r="AQ317" s="68">
        <v>354.04987190542846</v>
      </c>
      <c r="AR317" s="68">
        <v>0.11569686535281772</v>
      </c>
      <c r="AS317" s="68">
        <v>1.1377736499712947</v>
      </c>
      <c r="AT317" s="68">
        <v>7.3767217101257054E-2</v>
      </c>
      <c r="AU317" s="68">
        <v>7.5438794036993606E-2</v>
      </c>
      <c r="AV317" s="68">
        <v>0</v>
      </c>
      <c r="AW317" s="68">
        <v>0.35272857779662914</v>
      </c>
      <c r="AX317" s="68">
        <v>1.0023785896788659</v>
      </c>
      <c r="AY317" s="68">
        <v>1.6696302164717274</v>
      </c>
      <c r="AZ317" s="68">
        <v>0</v>
      </c>
      <c r="BA317" s="68">
        <v>0.1281762452248397</v>
      </c>
      <c r="BB317" s="68">
        <v>46.97463884492732</v>
      </c>
      <c r="BC317" s="68">
        <v>60.999686830471902</v>
      </c>
      <c r="BD317" s="68">
        <v>14.55081321030084</v>
      </c>
      <c r="BE317" s="68">
        <v>18.006952365607802</v>
      </c>
      <c r="BF317" s="68">
        <v>7.8864364785109426</v>
      </c>
      <c r="BG317" s="68">
        <v>0</v>
      </c>
      <c r="BH317" s="68">
        <v>0.28477765949113165</v>
      </c>
      <c r="BI317" s="68">
        <v>1964.7000929539877</v>
      </c>
      <c r="BJ317" s="68">
        <v>0</v>
      </c>
      <c r="BK317" s="68">
        <v>3.6172074653308446</v>
      </c>
      <c r="BL317" s="68">
        <v>1192.7994203093626</v>
      </c>
      <c r="BM317" s="68">
        <v>159.63919117469132</v>
      </c>
      <c r="BN317" s="68">
        <v>0</v>
      </c>
      <c r="BO317" s="68">
        <v>0</v>
      </c>
    </row>
    <row r="318" spans="1:67">
      <c r="A318">
        <v>2002</v>
      </c>
      <c r="B318" s="62" t="s">
        <v>615</v>
      </c>
      <c r="C318" s="67" t="s">
        <v>681</v>
      </c>
      <c r="D318" s="62" t="s">
        <v>726</v>
      </c>
      <c r="E318" s="68">
        <v>11.016721856286738</v>
      </c>
      <c r="F318" s="68">
        <v>0.35298866957181146</v>
      </c>
      <c r="G318" s="68">
        <v>1.1662732619540133</v>
      </c>
      <c r="H318" s="68">
        <v>102.47964619164649</v>
      </c>
      <c r="I318" s="68">
        <v>79.795231015788985</v>
      </c>
      <c r="J318" s="68">
        <v>73.779452865247947</v>
      </c>
      <c r="K318" s="68">
        <v>9.8960813608095535</v>
      </c>
      <c r="L318" s="68">
        <v>14.79819793454323</v>
      </c>
      <c r="M318" s="68">
        <v>5.5386462926068099</v>
      </c>
      <c r="N318" s="68">
        <v>2.1614368750115815</v>
      </c>
      <c r="O318" s="68">
        <v>20.676315698190827</v>
      </c>
      <c r="P318" s="68">
        <v>3.5080692636105115</v>
      </c>
      <c r="Q318" s="68">
        <v>49.467927023099108</v>
      </c>
      <c r="R318" s="68">
        <v>30.846065215648849</v>
      </c>
      <c r="S318" s="68">
        <v>56.10805943328198</v>
      </c>
      <c r="T318" s="68">
        <v>97.878039497026066</v>
      </c>
      <c r="U318" s="68">
        <v>1323.407741937099</v>
      </c>
      <c r="V318" s="68">
        <v>216.01408926252472</v>
      </c>
      <c r="W318" s="68">
        <v>428.3889164102975</v>
      </c>
      <c r="X318" s="68">
        <v>896.56709396807128</v>
      </c>
      <c r="Y318" s="68">
        <v>31.246109808017394</v>
      </c>
      <c r="Z318" s="68">
        <v>92.247037360156313</v>
      </c>
      <c r="AA318" s="68">
        <v>18.739640936048826</v>
      </c>
      <c r="AB318" s="68">
        <v>8.7118965057508326</v>
      </c>
      <c r="AC318" s="68">
        <v>0.2234139439220699</v>
      </c>
      <c r="AD318" s="68">
        <v>1.8853289262365496</v>
      </c>
      <c r="AE318" s="68">
        <v>299.90058348159903</v>
      </c>
      <c r="AF318" s="68">
        <v>15.671663635911917</v>
      </c>
      <c r="AG318" s="68">
        <v>75.709322087863214</v>
      </c>
      <c r="AH318" s="68">
        <v>62.395981421670754</v>
      </c>
      <c r="AI318" s="68">
        <v>337.79116581958573</v>
      </c>
      <c r="AJ318" s="68">
        <v>49.391182379260428</v>
      </c>
      <c r="AK318" s="68">
        <v>0.94729088935906092</v>
      </c>
      <c r="AL318" s="68">
        <v>84.436148287325764</v>
      </c>
      <c r="AM318" s="68">
        <v>0.35874240541145586</v>
      </c>
      <c r="AN318" s="68">
        <v>5.4093897382465386</v>
      </c>
      <c r="AO318" s="68">
        <v>4.7927481255270648</v>
      </c>
      <c r="AP318" s="68">
        <v>7.0580269481423032</v>
      </c>
      <c r="AQ318" s="68">
        <v>42.924661578507333</v>
      </c>
      <c r="AR318" s="68">
        <v>8.4830684503341247E-2</v>
      </c>
      <c r="AS318" s="68">
        <v>1.6435026393546419</v>
      </c>
      <c r="AT318" s="68">
        <v>0.20215882292663895</v>
      </c>
      <c r="AU318" s="68">
        <v>0.11651029407032855</v>
      </c>
      <c r="AV318" s="68">
        <v>0</v>
      </c>
      <c r="AW318" s="68">
        <v>0.74175468180073034</v>
      </c>
      <c r="AX318" s="68">
        <v>3.3886902964371157</v>
      </c>
      <c r="AY318" s="68">
        <v>2.1016393640608562</v>
      </c>
      <c r="AZ318" s="68">
        <v>0</v>
      </c>
      <c r="BA318" s="68">
        <v>1.0880298693807404</v>
      </c>
      <c r="BB318" s="68">
        <v>48.180013007569578</v>
      </c>
      <c r="BC318" s="68">
        <v>3.3599126897766611</v>
      </c>
      <c r="BD318" s="68">
        <v>1.1445415774568428</v>
      </c>
      <c r="BE318" s="68">
        <v>3.5888259639879601</v>
      </c>
      <c r="BF318" s="68">
        <v>7.4498778181953309</v>
      </c>
      <c r="BG318" s="68">
        <v>0</v>
      </c>
      <c r="BH318" s="68">
        <v>1.0750555053756602E-2</v>
      </c>
      <c r="BI318" s="68">
        <v>138.2610826246293</v>
      </c>
      <c r="BJ318" s="68">
        <v>0</v>
      </c>
      <c r="BK318" s="68">
        <v>7.4733255943923727</v>
      </c>
      <c r="BL318" s="68">
        <v>6479.6855504379337</v>
      </c>
      <c r="BM318" s="68">
        <v>108.7688748384773</v>
      </c>
      <c r="BN318" s="68">
        <v>0</v>
      </c>
      <c r="BO318" s="68">
        <v>0</v>
      </c>
    </row>
    <row r="319" spans="1:67">
      <c r="A319">
        <v>2002</v>
      </c>
      <c r="B319" s="62" t="s">
        <v>616</v>
      </c>
      <c r="C319" s="67" t="s">
        <v>682</v>
      </c>
      <c r="D319" s="62" t="s">
        <v>726</v>
      </c>
      <c r="E319" s="68">
        <v>14.103875206723401</v>
      </c>
      <c r="F319" s="68">
        <v>0.22177337598162328</v>
      </c>
      <c r="G319" s="68">
        <v>1.7112233280351492</v>
      </c>
      <c r="H319" s="68">
        <v>52.092115700201283</v>
      </c>
      <c r="I319" s="68">
        <v>162.87040297405616</v>
      </c>
      <c r="J319" s="68">
        <v>50.505995998374033</v>
      </c>
      <c r="K319" s="68">
        <v>2.2764128464077293</v>
      </c>
      <c r="L319" s="68">
        <v>7.6603514849749894</v>
      </c>
      <c r="M319" s="68">
        <v>3.0484232020659783</v>
      </c>
      <c r="N319" s="68">
        <v>0.8875912079984819</v>
      </c>
      <c r="O319" s="68">
        <v>6.5846188120253695</v>
      </c>
      <c r="P319" s="68">
        <v>4.2012339895572746</v>
      </c>
      <c r="Q319" s="68">
        <v>47.447369342807733</v>
      </c>
      <c r="R319" s="68">
        <v>43.522334665812018</v>
      </c>
      <c r="S319" s="68">
        <v>22.706114742486314</v>
      </c>
      <c r="T319" s="68">
        <v>52.456111923505027</v>
      </c>
      <c r="U319" s="68">
        <v>255.51245847313945</v>
      </c>
      <c r="V319" s="68">
        <v>106.80414397234432</v>
      </c>
      <c r="W319" s="68">
        <v>82.458545165007067</v>
      </c>
      <c r="X319" s="68">
        <v>8313.5390803626869</v>
      </c>
      <c r="Y319" s="68">
        <v>20.804257094888648</v>
      </c>
      <c r="Z319" s="68">
        <v>44.965316753813667</v>
      </c>
      <c r="AA319" s="68">
        <v>8.2381846372410337</v>
      </c>
      <c r="AB319" s="68">
        <v>15.192794384074235</v>
      </c>
      <c r="AC319" s="68">
        <v>0.17843661336031705</v>
      </c>
      <c r="AD319" s="68">
        <v>6.2298250484089248</v>
      </c>
      <c r="AE319" s="68">
        <v>139.15840421958174</v>
      </c>
      <c r="AF319" s="68">
        <v>80.001823361351882</v>
      </c>
      <c r="AG319" s="68">
        <v>386.48634868782392</v>
      </c>
      <c r="AH319" s="68">
        <v>318.52349094945822</v>
      </c>
      <c r="AI319" s="68">
        <v>1761.2177771912218</v>
      </c>
      <c r="AJ319" s="68">
        <v>1.2413842454166437</v>
      </c>
      <c r="AK319" s="68">
        <v>1.2577447222881248</v>
      </c>
      <c r="AL319" s="68">
        <v>118.00664293929731</v>
      </c>
      <c r="AM319" s="68">
        <v>8.9679171958867823</v>
      </c>
      <c r="AN319" s="68">
        <v>4.429335370312824</v>
      </c>
      <c r="AO319" s="68">
        <v>5.4627505532005491</v>
      </c>
      <c r="AP319" s="68">
        <v>12.51765526870218</v>
      </c>
      <c r="AQ319" s="68">
        <v>239.06334045120931</v>
      </c>
      <c r="AR319" s="68">
        <v>0.35447034435638952</v>
      </c>
      <c r="AS319" s="68">
        <v>11.575816991989425</v>
      </c>
      <c r="AT319" s="68">
        <v>0.4329512299173347</v>
      </c>
      <c r="AU319" s="68">
        <v>0.79614299184427795</v>
      </c>
      <c r="AV319" s="68">
        <v>0</v>
      </c>
      <c r="AW319" s="68">
        <v>2.5450896972834967</v>
      </c>
      <c r="AX319" s="68">
        <v>1.0480399279698795</v>
      </c>
      <c r="AY319" s="68">
        <v>1.997435590442046</v>
      </c>
      <c r="AZ319" s="68">
        <v>0</v>
      </c>
      <c r="BA319" s="68">
        <v>0.42875378622882582</v>
      </c>
      <c r="BB319" s="68">
        <v>50.640823996181915</v>
      </c>
      <c r="BC319" s="68">
        <v>25.734026963700639</v>
      </c>
      <c r="BD319" s="68">
        <v>4.6187405563678343</v>
      </c>
      <c r="BE319" s="68">
        <v>12.328493482322781</v>
      </c>
      <c r="BF319" s="68">
        <v>17.42075103326659</v>
      </c>
      <c r="BG319" s="68">
        <v>0</v>
      </c>
      <c r="BH319" s="68">
        <v>2.5151335541261942E-2</v>
      </c>
      <c r="BI319" s="68">
        <v>3073.3791202073799</v>
      </c>
      <c r="BJ319" s="68">
        <v>0</v>
      </c>
      <c r="BK319" s="68">
        <v>36.520427580372463</v>
      </c>
      <c r="BL319" s="68">
        <v>5480.5853293766058</v>
      </c>
      <c r="BM319" s="68">
        <v>114.85079498051375</v>
      </c>
      <c r="BN319" s="68">
        <v>0</v>
      </c>
      <c r="BO319" s="68">
        <v>0</v>
      </c>
    </row>
    <row r="320" spans="1:67">
      <c r="A320">
        <v>2002</v>
      </c>
      <c r="B320" s="62" t="s">
        <v>617</v>
      </c>
      <c r="C320" s="67" t="s">
        <v>683</v>
      </c>
      <c r="D320" s="62" t="s">
        <v>726</v>
      </c>
      <c r="E320" s="68">
        <v>0.68323191496622782</v>
      </c>
      <c r="F320" s="68">
        <v>7.7125130115267893E-2</v>
      </c>
      <c r="G320" s="68">
        <v>1.8240177924397079E-2</v>
      </c>
      <c r="H320" s="68">
        <v>3.4523702548147348</v>
      </c>
      <c r="I320" s="68">
        <v>9.394478463796414</v>
      </c>
      <c r="J320" s="68">
        <v>4.5293252503887418</v>
      </c>
      <c r="K320" s="68">
        <v>0.26886910548960075</v>
      </c>
      <c r="L320" s="68">
        <v>0.66278587689710255</v>
      </c>
      <c r="M320" s="68">
        <v>0.79439750283564692</v>
      </c>
      <c r="N320" s="68">
        <v>0.51788867648766501</v>
      </c>
      <c r="O320" s="68">
        <v>2.0387700398930231</v>
      </c>
      <c r="P320" s="68">
        <v>0.65066389825044402</v>
      </c>
      <c r="Q320" s="68">
        <v>6.4628690168910161</v>
      </c>
      <c r="R320" s="68">
        <v>3.5905775294153828</v>
      </c>
      <c r="S320" s="68">
        <v>5.8272733483959609</v>
      </c>
      <c r="T320" s="68">
        <v>10.826539978040627</v>
      </c>
      <c r="U320" s="68">
        <v>97.786866497273053</v>
      </c>
      <c r="V320" s="68">
        <v>40.295991141505418</v>
      </c>
      <c r="W320" s="68">
        <v>21.755015787715148</v>
      </c>
      <c r="X320" s="68">
        <v>66.076796972345193</v>
      </c>
      <c r="Y320" s="68">
        <v>175.27589961065561</v>
      </c>
      <c r="Z320" s="68">
        <v>10.015039828332078</v>
      </c>
      <c r="AA320" s="68">
        <v>0.54263031526490157</v>
      </c>
      <c r="AB320" s="68">
        <v>1.6041530336273604</v>
      </c>
      <c r="AC320" s="68">
        <v>7.2347364738789582E-2</v>
      </c>
      <c r="AD320" s="68">
        <v>2.508921424136628E-2</v>
      </c>
      <c r="AE320" s="68">
        <v>20.69065045806175</v>
      </c>
      <c r="AF320" s="68">
        <v>2.0573368142328428</v>
      </c>
      <c r="AG320" s="68">
        <v>9.9389305493392772</v>
      </c>
      <c r="AH320" s="68">
        <v>8.1911891418837772</v>
      </c>
      <c r="AI320" s="68">
        <v>11.256654441700865</v>
      </c>
      <c r="AJ320" s="68">
        <v>0.45914032853604048</v>
      </c>
      <c r="AK320" s="68">
        <v>37.59711309487566</v>
      </c>
      <c r="AL320" s="68">
        <v>1.1394292052595538</v>
      </c>
      <c r="AM320" s="68">
        <v>5.0080096289236851</v>
      </c>
      <c r="AN320" s="68">
        <v>10.901787538843019</v>
      </c>
      <c r="AO320" s="68">
        <v>0.42740967269782426</v>
      </c>
      <c r="AP320" s="68">
        <v>0.60950363573923805</v>
      </c>
      <c r="AQ320" s="68">
        <v>5.3432239462197266</v>
      </c>
      <c r="AR320" s="68">
        <v>9.7398304812186254E-2</v>
      </c>
      <c r="AS320" s="68">
        <v>1.8683727794100438</v>
      </c>
      <c r="AT320" s="68">
        <v>0.29304972185087741</v>
      </c>
      <c r="AU320" s="68">
        <v>0.13486731643971611</v>
      </c>
      <c r="AV320" s="68">
        <v>0</v>
      </c>
      <c r="AW320" s="68">
        <v>0.69658503359029988</v>
      </c>
      <c r="AX320" s="68">
        <v>0.42561844612983413</v>
      </c>
      <c r="AY320" s="68">
        <v>0.65881623475637396</v>
      </c>
      <c r="AZ320" s="68">
        <v>0</v>
      </c>
      <c r="BA320" s="68">
        <v>5.6647191487603374E-2</v>
      </c>
      <c r="BB320" s="68">
        <v>3.9772869147546706</v>
      </c>
      <c r="BC320" s="68">
        <v>4.6202261754680931</v>
      </c>
      <c r="BD320" s="68">
        <v>0.89133763163099788</v>
      </c>
      <c r="BE320" s="68">
        <v>1.1128260829234593</v>
      </c>
      <c r="BF320" s="68">
        <v>1.8807252618966463</v>
      </c>
      <c r="BG320" s="68">
        <v>0</v>
      </c>
      <c r="BH320" s="68">
        <v>4.8627516114480261E-3</v>
      </c>
      <c r="BI320" s="68">
        <v>147.20766471050806</v>
      </c>
      <c r="BJ320" s="68">
        <v>0</v>
      </c>
      <c r="BK320" s="68">
        <v>9.5539320410894888</v>
      </c>
      <c r="BL320" s="68">
        <v>213.82494638321526</v>
      </c>
      <c r="BM320" s="68">
        <v>4.0455468543606852</v>
      </c>
      <c r="BN320" s="68">
        <v>0</v>
      </c>
      <c r="BO320" s="68">
        <v>0</v>
      </c>
    </row>
    <row r="321" spans="1:67">
      <c r="A321">
        <v>2002</v>
      </c>
      <c r="B321" s="62" t="s">
        <v>618</v>
      </c>
      <c r="C321" s="67" t="s">
        <v>684</v>
      </c>
      <c r="D321" s="62" t="s">
        <v>726</v>
      </c>
      <c r="E321" s="68">
        <v>2.1268256940478967</v>
      </c>
      <c r="F321" s="68">
        <v>0.14735807889127686</v>
      </c>
      <c r="G321" s="68">
        <v>0.13863640964246496</v>
      </c>
      <c r="H321" s="68">
        <v>7.0649469009288239</v>
      </c>
      <c r="I321" s="68">
        <v>13.416853010940503</v>
      </c>
      <c r="J321" s="68">
        <v>43.498810516079011</v>
      </c>
      <c r="K321" s="68">
        <v>3.5532727508854016</v>
      </c>
      <c r="L321" s="68">
        <v>5.1552087125916408</v>
      </c>
      <c r="M321" s="68">
        <v>3.9158708688291317</v>
      </c>
      <c r="N321" s="68">
        <v>1.6058615007563934</v>
      </c>
      <c r="O321" s="68">
        <v>10.352010946552969</v>
      </c>
      <c r="P321" s="68">
        <v>2.2060203899298378</v>
      </c>
      <c r="Q321" s="68">
        <v>16.243805001909983</v>
      </c>
      <c r="R321" s="68">
        <v>6.0306045977468257</v>
      </c>
      <c r="S321" s="68">
        <v>6.6095307378359154</v>
      </c>
      <c r="T321" s="68">
        <v>13.233098287234808</v>
      </c>
      <c r="U321" s="68">
        <v>245.9639279097992</v>
      </c>
      <c r="V321" s="68">
        <v>24.235682132597994</v>
      </c>
      <c r="W321" s="68">
        <v>14.5366956647031</v>
      </c>
      <c r="X321" s="68">
        <v>56.457329822921658</v>
      </c>
      <c r="Y321" s="68">
        <v>3.5796539914085796</v>
      </c>
      <c r="Z321" s="68">
        <v>119.78158920251018</v>
      </c>
      <c r="AA321" s="68">
        <v>1.3616988982588671</v>
      </c>
      <c r="AB321" s="68">
        <v>4.5057820508863546</v>
      </c>
      <c r="AC321" s="68">
        <v>6.8035610312312933</v>
      </c>
      <c r="AD321" s="68">
        <v>5.2256309707240468E-2</v>
      </c>
      <c r="AE321" s="68">
        <v>73.112932096425027</v>
      </c>
      <c r="AF321" s="68">
        <v>5.1809841497885545</v>
      </c>
      <c r="AG321" s="68">
        <v>25.02917538219501</v>
      </c>
      <c r="AH321" s="68">
        <v>20.62784218344234</v>
      </c>
      <c r="AI321" s="68">
        <v>6.7994470122440287</v>
      </c>
      <c r="AJ321" s="68">
        <v>0.18698849777513907</v>
      </c>
      <c r="AK321" s="68">
        <v>0.57479253679403686</v>
      </c>
      <c r="AL321" s="68">
        <v>3.1099969115731887</v>
      </c>
      <c r="AM321" s="68">
        <v>1.0634198790803984</v>
      </c>
      <c r="AN321" s="68">
        <v>33.33398481546832</v>
      </c>
      <c r="AO321" s="68">
        <v>0.41635715882982899</v>
      </c>
      <c r="AP321" s="68">
        <v>2.3977266071257723</v>
      </c>
      <c r="AQ321" s="68">
        <v>5.2484131027513579</v>
      </c>
      <c r="AR321" s="68">
        <v>0.11033146956246391</v>
      </c>
      <c r="AS321" s="68">
        <v>7.113550547977403</v>
      </c>
      <c r="AT321" s="68">
        <v>7.1119895183295992E-2</v>
      </c>
      <c r="AU321" s="68">
        <v>0.28119118564581075</v>
      </c>
      <c r="AV321" s="68">
        <v>0</v>
      </c>
      <c r="AW321" s="68">
        <v>4.8591082759422433</v>
      </c>
      <c r="AX321" s="68">
        <v>0.9007618058608271</v>
      </c>
      <c r="AY321" s="68">
        <v>3.5149469225915202</v>
      </c>
      <c r="AZ321" s="68">
        <v>0</v>
      </c>
      <c r="BA321" s="68">
        <v>1.4577276318852115</v>
      </c>
      <c r="BB321" s="68">
        <v>19.756207227630092</v>
      </c>
      <c r="BC321" s="68">
        <v>16.759004269056966</v>
      </c>
      <c r="BD321" s="68">
        <v>14.145619955738121</v>
      </c>
      <c r="BE321" s="68">
        <v>38.977356043444153</v>
      </c>
      <c r="BF321" s="68">
        <v>15.271021778395504</v>
      </c>
      <c r="BG321" s="68">
        <v>0</v>
      </c>
      <c r="BH321" s="68">
        <v>1.4897324234188427E-2</v>
      </c>
      <c r="BI321" s="68">
        <v>1566.8419899719652</v>
      </c>
      <c r="BJ321" s="68">
        <v>0</v>
      </c>
      <c r="BK321" s="68">
        <v>2.3870810093904384</v>
      </c>
      <c r="BL321" s="68">
        <v>714.92728299721273</v>
      </c>
      <c r="BM321" s="68">
        <v>74.229960472111628</v>
      </c>
      <c r="BN321" s="68">
        <v>0</v>
      </c>
      <c r="BO321" s="68">
        <v>0</v>
      </c>
    </row>
    <row r="322" spans="1:67">
      <c r="A322">
        <v>2002</v>
      </c>
      <c r="B322" s="62" t="s">
        <v>619</v>
      </c>
      <c r="C322" s="67" t="s">
        <v>685</v>
      </c>
      <c r="D322" s="62" t="s">
        <v>726</v>
      </c>
      <c r="E322" s="68">
        <v>0.1723760347311992</v>
      </c>
      <c r="F322" s="68">
        <v>0.15521642936478613</v>
      </c>
      <c r="G322" s="68">
        <v>2.0029710345052923E-2</v>
      </c>
      <c r="H322" s="68">
        <v>0.99209781858943913</v>
      </c>
      <c r="I322" s="68">
        <v>1.2633565980597212</v>
      </c>
      <c r="J322" s="68">
        <v>0.6764412724386567</v>
      </c>
      <c r="K322" s="68">
        <v>6.895049964748512E-2</v>
      </c>
      <c r="L322" s="68">
        <v>0.7381173116163523</v>
      </c>
      <c r="M322" s="68">
        <v>8.805857425422571E-2</v>
      </c>
      <c r="N322" s="68">
        <v>5.5055225558917231E-2</v>
      </c>
      <c r="O322" s="68">
        <v>0.55473271105360522</v>
      </c>
      <c r="P322" s="68">
        <v>0.26478115840195027</v>
      </c>
      <c r="Q322" s="68">
        <v>0.33006657586604282</v>
      </c>
      <c r="R322" s="68">
        <v>0.76353756491369718</v>
      </c>
      <c r="S322" s="68">
        <v>0.55941834432546345</v>
      </c>
      <c r="T322" s="68">
        <v>0.81899958119995553</v>
      </c>
      <c r="U322" s="68">
        <v>8.1094202819300829</v>
      </c>
      <c r="V322" s="68">
        <v>1.9929972846372013</v>
      </c>
      <c r="W322" s="68">
        <v>1.028206016500713</v>
      </c>
      <c r="X322" s="68">
        <v>4.0755405110614005</v>
      </c>
      <c r="Y322" s="68">
        <v>1.3186699859959086</v>
      </c>
      <c r="Z322" s="68">
        <v>0.86275082084310861</v>
      </c>
      <c r="AA322" s="68">
        <v>0.24167368070168604</v>
      </c>
      <c r="AB322" s="68">
        <v>0.18290802853127536</v>
      </c>
      <c r="AC322" s="68">
        <v>0.35755869002619367</v>
      </c>
      <c r="AD322" s="68">
        <v>1.0596456200050479E-2</v>
      </c>
      <c r="AE322" s="68">
        <v>3.798976527652647</v>
      </c>
      <c r="AF322" s="68">
        <v>0.12240177412858481</v>
      </c>
      <c r="AG322" s="68">
        <v>0.59131921561704337</v>
      </c>
      <c r="AH322" s="68">
        <v>0.48733683564318292</v>
      </c>
      <c r="AI322" s="68">
        <v>1.2054627499522841</v>
      </c>
      <c r="AJ322" s="68">
        <v>6.2113188162996907E-2</v>
      </c>
      <c r="AK322" s="68">
        <v>0.38389602667163297</v>
      </c>
      <c r="AL322" s="68">
        <v>0.98978522256468904</v>
      </c>
      <c r="AM322" s="68">
        <v>6.178064802085291E-2</v>
      </c>
      <c r="AN322" s="68">
        <v>0.58012919742393876</v>
      </c>
      <c r="AO322" s="68">
        <v>0.12238425982367215</v>
      </c>
      <c r="AP322" s="68">
        <v>0.19374457994192718</v>
      </c>
      <c r="AQ322" s="68">
        <v>0.88401599201301839</v>
      </c>
      <c r="AR322" s="68">
        <v>2.4531360836855361E-2</v>
      </c>
      <c r="AS322" s="68">
        <v>0.98964317577171257</v>
      </c>
      <c r="AT322" s="68">
        <v>5.0780795891798319E-2</v>
      </c>
      <c r="AU322" s="68">
        <v>2.530637629791543E-2</v>
      </c>
      <c r="AV322" s="68">
        <v>0</v>
      </c>
      <c r="AW322" s="68">
        <v>0.27003659639701938</v>
      </c>
      <c r="AX322" s="68">
        <v>0.10273971604699816</v>
      </c>
      <c r="AY322" s="68">
        <v>0.41475074507079435</v>
      </c>
      <c r="AZ322" s="68">
        <v>0</v>
      </c>
      <c r="BA322" s="68">
        <v>2.4623581711752895E-2</v>
      </c>
      <c r="BB322" s="68">
        <v>2.3179346125647058</v>
      </c>
      <c r="BC322" s="68">
        <v>2.2865860466865771</v>
      </c>
      <c r="BD322" s="68">
        <v>0.52973295205502113</v>
      </c>
      <c r="BE322" s="68">
        <v>1.1538957260176728</v>
      </c>
      <c r="BF322" s="68">
        <v>0.54826517534621877</v>
      </c>
      <c r="BG322" s="68">
        <v>0</v>
      </c>
      <c r="BH322" s="68">
        <v>1.3028933101907185E-2</v>
      </c>
      <c r="BI322" s="68">
        <v>52.089037149009251</v>
      </c>
      <c r="BJ322" s="68">
        <v>0</v>
      </c>
      <c r="BK322" s="68">
        <v>0.84026657174450614</v>
      </c>
      <c r="BL322" s="68">
        <v>15.513339521270295</v>
      </c>
      <c r="BM322" s="68">
        <v>0.46167108424105835</v>
      </c>
      <c r="BN322" s="68">
        <v>0</v>
      </c>
      <c r="BO322" s="68">
        <v>0</v>
      </c>
    </row>
    <row r="323" spans="1:67">
      <c r="A323">
        <v>2002</v>
      </c>
      <c r="B323" s="62" t="s">
        <v>620</v>
      </c>
      <c r="C323" s="67" t="s">
        <v>686</v>
      </c>
      <c r="D323" s="62" t="s">
        <v>726</v>
      </c>
      <c r="E323" s="68">
        <v>0.67959436343056034</v>
      </c>
      <c r="F323" s="68">
        <v>2.3388171500896386E-2</v>
      </c>
      <c r="G323" s="68">
        <v>1.9678638765080414E-2</v>
      </c>
      <c r="H323" s="68">
        <v>2.0538509036318304</v>
      </c>
      <c r="I323" s="68">
        <v>2.3638332271276483</v>
      </c>
      <c r="J323" s="68">
        <v>1.1576571175028083</v>
      </c>
      <c r="K323" s="68">
        <v>0.11893327682875608</v>
      </c>
      <c r="L323" s="68">
        <v>0.77934738279305371</v>
      </c>
      <c r="M323" s="68">
        <v>0.17643912631604658</v>
      </c>
      <c r="N323" s="68">
        <v>0.51514776364200521</v>
      </c>
      <c r="O323" s="68">
        <v>1.2169303177721851</v>
      </c>
      <c r="P323" s="68">
        <v>0.29476854417015702</v>
      </c>
      <c r="Q323" s="68">
        <v>0.98995019916120741</v>
      </c>
      <c r="R323" s="68">
        <v>1.0932551063741021</v>
      </c>
      <c r="S323" s="68">
        <v>2.6087343924106023</v>
      </c>
      <c r="T323" s="68">
        <v>1.4209494487278704</v>
      </c>
      <c r="U323" s="68">
        <v>2.5952316209400217</v>
      </c>
      <c r="V323" s="68">
        <v>1.5581991616126531</v>
      </c>
      <c r="W323" s="68">
        <v>0.72652447404700016</v>
      </c>
      <c r="X323" s="68">
        <v>3.8410153869990484</v>
      </c>
      <c r="Y323" s="68">
        <v>0.16979953923688734</v>
      </c>
      <c r="Z323" s="68">
        <v>0.91724930372773739</v>
      </c>
      <c r="AA323" s="68">
        <v>9.7153889869225143E-2</v>
      </c>
      <c r="AB323" s="68">
        <v>0.60983494456436205</v>
      </c>
      <c r="AC323" s="68">
        <v>4.6348671035489286E-2</v>
      </c>
      <c r="AD323" s="68">
        <v>4.456420256485097E-3</v>
      </c>
      <c r="AE323" s="68">
        <v>6.3140701382968381</v>
      </c>
      <c r="AF323" s="68">
        <v>0.54054377208022275</v>
      </c>
      <c r="AG323" s="68">
        <v>2.611350429126865</v>
      </c>
      <c r="AH323" s="68">
        <v>2.1521493455782021</v>
      </c>
      <c r="AI323" s="68">
        <v>1.2828710946436332</v>
      </c>
      <c r="AJ323" s="68">
        <v>4.4513677938288289E-2</v>
      </c>
      <c r="AK323" s="68">
        <v>6.9156746314757434E-2</v>
      </c>
      <c r="AL323" s="68">
        <v>0.29395190375647617</v>
      </c>
      <c r="AM323" s="68">
        <v>6.9592732889350944E-2</v>
      </c>
      <c r="AN323" s="68">
        <v>2.4422076687686651</v>
      </c>
      <c r="AO323" s="68">
        <v>0.19652696561479238</v>
      </c>
      <c r="AP323" s="68">
        <v>0.23985939862521749</v>
      </c>
      <c r="AQ323" s="68">
        <v>0.81197208116275732</v>
      </c>
      <c r="AR323" s="68">
        <v>0.11886322718374484</v>
      </c>
      <c r="AS323" s="68">
        <v>1.0610628007088436</v>
      </c>
      <c r="AT323" s="68">
        <v>0.38556339091797986</v>
      </c>
      <c r="AU323" s="68">
        <v>5.7735692612573587E-2</v>
      </c>
      <c r="AV323" s="68">
        <v>0</v>
      </c>
      <c r="AW323" s="68">
        <v>0.65859276215952456</v>
      </c>
      <c r="AX323" s="68">
        <v>0.25787644026685741</v>
      </c>
      <c r="AY323" s="68">
        <v>0.62481300922657179</v>
      </c>
      <c r="AZ323" s="68">
        <v>0</v>
      </c>
      <c r="BA323" s="68">
        <v>6.7103501125132275E-2</v>
      </c>
      <c r="BB323" s="68">
        <v>3.2752652321692239</v>
      </c>
      <c r="BC323" s="68">
        <v>1.7190881368228503</v>
      </c>
      <c r="BD323" s="68">
        <v>1.5749398981771403</v>
      </c>
      <c r="BE323" s="68">
        <v>1.4070555242786531</v>
      </c>
      <c r="BF323" s="68">
        <v>0.81900868085904244</v>
      </c>
      <c r="BG323" s="68">
        <v>0</v>
      </c>
      <c r="BH323" s="68">
        <v>1.0036518485745242E-2</v>
      </c>
      <c r="BI323" s="68">
        <v>7.6249106199378671</v>
      </c>
      <c r="BJ323" s="68">
        <v>0</v>
      </c>
      <c r="BK323" s="68">
        <v>1.7473116373947764</v>
      </c>
      <c r="BL323" s="68">
        <v>1.9285126453596866</v>
      </c>
      <c r="BM323" s="68">
        <v>0.12581788111395734</v>
      </c>
      <c r="BN323" s="68">
        <v>0</v>
      </c>
      <c r="BO323" s="68">
        <v>0</v>
      </c>
    </row>
    <row r="324" spans="1:67">
      <c r="A324">
        <v>2002</v>
      </c>
      <c r="B324" s="62" t="s">
        <v>621</v>
      </c>
      <c r="C324" s="67" t="s">
        <v>135</v>
      </c>
      <c r="D324" s="62" t="s">
        <v>726</v>
      </c>
      <c r="E324" s="68">
        <v>1.7372570733150235E-2</v>
      </c>
      <c r="F324" s="68">
        <v>7.3823637973430105E-4</v>
      </c>
      <c r="G324" s="68">
        <v>2.9149124407875163E-3</v>
      </c>
      <c r="H324" s="68">
        <v>0.12866823874189243</v>
      </c>
      <c r="I324" s="68">
        <v>7.0428128275376686E-2</v>
      </c>
      <c r="J324" s="68">
        <v>4.5885647451635508E-2</v>
      </c>
      <c r="K324" s="68">
        <v>3.670218457976705E-3</v>
      </c>
      <c r="L324" s="68">
        <v>2.1732278873270758E-2</v>
      </c>
      <c r="M324" s="68">
        <v>7.549573180869705E-3</v>
      </c>
      <c r="N324" s="68">
        <v>0.14503298585466218</v>
      </c>
      <c r="O324" s="68">
        <v>7.196274897414745E-2</v>
      </c>
      <c r="P324" s="68">
        <v>1.6941687378839193E-2</v>
      </c>
      <c r="Q324" s="68">
        <v>2.8815187494606313E-2</v>
      </c>
      <c r="R324" s="68">
        <v>3.4995805266186925E-2</v>
      </c>
      <c r="S324" s="68">
        <v>4.6759096798698198E-2</v>
      </c>
      <c r="T324" s="68">
        <v>2.6280223252648574E-2</v>
      </c>
      <c r="U324" s="68">
        <v>0.26313944396859806</v>
      </c>
      <c r="V324" s="68">
        <v>0.10422217461897819</v>
      </c>
      <c r="W324" s="68">
        <v>3.7841478565980045E-2</v>
      </c>
      <c r="X324" s="68">
        <v>0.18122388704050019</v>
      </c>
      <c r="Y324" s="68">
        <v>6.0625032871881885E-3</v>
      </c>
      <c r="Z324" s="68">
        <v>4.4037466551209298E-2</v>
      </c>
      <c r="AA324" s="68">
        <v>5.069705358416228E-3</v>
      </c>
      <c r="AB324" s="68">
        <v>6.9207108099788764E-2</v>
      </c>
      <c r="AC324" s="68">
        <v>2.0458357266468609E-3</v>
      </c>
      <c r="AD324" s="68">
        <v>3.4851868132507185E-4</v>
      </c>
      <c r="AE324" s="68">
        <v>0.40571507006440105</v>
      </c>
      <c r="AF324" s="68">
        <v>1.7992261519169574E-2</v>
      </c>
      <c r="AG324" s="68">
        <v>8.6920060812118907E-2</v>
      </c>
      <c r="AH324" s="68">
        <v>7.1635332512257385E-2</v>
      </c>
      <c r="AI324" s="68">
        <v>0.25535873784782293</v>
      </c>
      <c r="AJ324" s="68">
        <v>4.1405663097155865E-3</v>
      </c>
      <c r="AK324" s="68">
        <v>2.6194913866236486E-2</v>
      </c>
      <c r="AL324" s="68">
        <v>1.7100314222804745E-2</v>
      </c>
      <c r="AM324" s="68">
        <v>4.3356413191288903E-3</v>
      </c>
      <c r="AN324" s="68">
        <v>4.259015253477183E-2</v>
      </c>
      <c r="AO324" s="68">
        <v>1.5720696267361015E-2</v>
      </c>
      <c r="AP324" s="68">
        <v>1.4959703465673335E-2</v>
      </c>
      <c r="AQ324" s="68">
        <v>5.9890209864914071E-2</v>
      </c>
      <c r="AR324" s="68">
        <v>1.0514785331352694E-2</v>
      </c>
      <c r="AS324" s="68">
        <v>7.5893840176424504E-2</v>
      </c>
      <c r="AT324" s="68">
        <v>3.5992045045640811E-2</v>
      </c>
      <c r="AU324" s="68">
        <v>4.8138814856565253E-3</v>
      </c>
      <c r="AV324" s="68">
        <v>0</v>
      </c>
      <c r="AW324" s="68">
        <v>4.6724073945441508E-2</v>
      </c>
      <c r="AX324" s="68">
        <v>2.2690496935909087E-2</v>
      </c>
      <c r="AY324" s="68">
        <v>5.4107328868529113E-2</v>
      </c>
      <c r="AZ324" s="68">
        <v>0</v>
      </c>
      <c r="BA324" s="68">
        <v>4.0043292887098417E-3</v>
      </c>
      <c r="BB324" s="68">
        <v>0.14354907780238066</v>
      </c>
      <c r="BC324" s="68">
        <v>8.2587077410356022E-2</v>
      </c>
      <c r="BD324" s="68">
        <v>7.1043189395606665E-2</v>
      </c>
      <c r="BE324" s="68">
        <v>7.6339151986740877E-2</v>
      </c>
      <c r="BF324" s="68">
        <v>2.1803503610522381E-2</v>
      </c>
      <c r="BG324" s="68">
        <v>0</v>
      </c>
      <c r="BH324" s="68">
        <v>2.6259012670037897E-4</v>
      </c>
      <c r="BI324" s="68">
        <v>0.31304929774292284</v>
      </c>
      <c r="BJ324" s="68">
        <v>0</v>
      </c>
      <c r="BK324" s="68">
        <v>0.13348597685901947</v>
      </c>
      <c r="BL324" s="68">
        <v>0.21814743879865084</v>
      </c>
      <c r="BM324" s="68">
        <v>1.201384074153247E-2</v>
      </c>
      <c r="BN324" s="68">
        <v>0</v>
      </c>
      <c r="BO324" s="68">
        <v>0</v>
      </c>
    </row>
    <row r="325" spans="1:67">
      <c r="A325">
        <v>2002</v>
      </c>
      <c r="B325" s="62" t="s">
        <v>622</v>
      </c>
      <c r="C325" s="67" t="s">
        <v>687</v>
      </c>
      <c r="D325" s="62" t="s">
        <v>726</v>
      </c>
      <c r="E325" s="68">
        <v>0.15631166098430427</v>
      </c>
      <c r="F325" s="68">
        <v>4.0846436587475641E-3</v>
      </c>
      <c r="G325" s="68">
        <v>2.920194790084249E-3</v>
      </c>
      <c r="H325" s="68">
        <v>0.33558833545025213</v>
      </c>
      <c r="I325" s="68">
        <v>0.3212484866097548</v>
      </c>
      <c r="J325" s="68">
        <v>0.18446219761662508</v>
      </c>
      <c r="K325" s="68">
        <v>1.5051011935550975E-2</v>
      </c>
      <c r="L325" s="68">
        <v>0.10662482060760357</v>
      </c>
      <c r="M325" s="68">
        <v>3.5233551419915167E-2</v>
      </c>
      <c r="N325" s="68">
        <v>8.5434348075517308E-2</v>
      </c>
      <c r="O325" s="68">
        <v>0.75307292847594731</v>
      </c>
      <c r="P325" s="68">
        <v>0.10358934141559484</v>
      </c>
      <c r="Q325" s="68">
        <v>0.35971178611285948</v>
      </c>
      <c r="R325" s="68">
        <v>0.11515032579984863</v>
      </c>
      <c r="S325" s="68">
        <v>1.0591084465280216</v>
      </c>
      <c r="T325" s="68">
        <v>0.85025918076954266</v>
      </c>
      <c r="U325" s="68">
        <v>1.0321578833493326</v>
      </c>
      <c r="V325" s="68">
        <v>0.70296236421337988</v>
      </c>
      <c r="W325" s="68">
        <v>0.3774469305247633</v>
      </c>
      <c r="X325" s="68">
        <v>1.6433076162204263</v>
      </c>
      <c r="Y325" s="68">
        <v>8.8354149878884736E-2</v>
      </c>
      <c r="Z325" s="68">
        <v>0.3679695709809862</v>
      </c>
      <c r="AA325" s="68">
        <v>4.0420601210823505E-2</v>
      </c>
      <c r="AB325" s="68">
        <v>0.18756768338275559</v>
      </c>
      <c r="AC325" s="68">
        <v>2.0772073154766858E-2</v>
      </c>
      <c r="AD325" s="68">
        <v>8.3237643387423148E-4</v>
      </c>
      <c r="AE325" s="68">
        <v>2.007197791755881</v>
      </c>
      <c r="AF325" s="68">
        <v>4.1176626062963573E-2</v>
      </c>
      <c r="AG325" s="68">
        <v>0.19892300525262324</v>
      </c>
      <c r="AH325" s="68">
        <v>0.16394277338447866</v>
      </c>
      <c r="AI325" s="68">
        <v>0.14913936880823458</v>
      </c>
      <c r="AJ325" s="68">
        <v>4.5494859479449437E-3</v>
      </c>
      <c r="AK325" s="68">
        <v>1.409711592821555E-2</v>
      </c>
      <c r="AL325" s="68">
        <v>2.5741892257208729E-2</v>
      </c>
      <c r="AM325" s="68">
        <v>4.2347899356969237E-3</v>
      </c>
      <c r="AN325" s="68">
        <v>8.4866752655454708E-2</v>
      </c>
      <c r="AO325" s="68">
        <v>2.4631377670169055E-2</v>
      </c>
      <c r="AP325" s="68">
        <v>2.5412327117324222E-2</v>
      </c>
      <c r="AQ325" s="68">
        <v>0.11380169075292296</v>
      </c>
      <c r="AR325" s="68">
        <v>8.1132143829533657E-3</v>
      </c>
      <c r="AS325" s="68">
        <v>0.1119041549122512</v>
      </c>
      <c r="AT325" s="68">
        <v>2.8927608986118999E-2</v>
      </c>
      <c r="AU325" s="68">
        <v>8.4104061616660109E-3</v>
      </c>
      <c r="AV325" s="68">
        <v>0</v>
      </c>
      <c r="AW325" s="68">
        <v>5.5019072703067731E-2</v>
      </c>
      <c r="AX325" s="68">
        <v>2.5293784547915289E-2</v>
      </c>
      <c r="AY325" s="68">
        <v>4.7688920987904192E-2</v>
      </c>
      <c r="AZ325" s="68">
        <v>0</v>
      </c>
      <c r="BA325" s="68">
        <v>5.3785661584775856E-3</v>
      </c>
      <c r="BB325" s="68">
        <v>0.22548829473937415</v>
      </c>
      <c r="BC325" s="68">
        <v>9.9683180364446039E-2</v>
      </c>
      <c r="BD325" s="68">
        <v>6.8780535998041584E-2</v>
      </c>
      <c r="BE325" s="68">
        <v>8.7620607229246417E-2</v>
      </c>
      <c r="BF325" s="68">
        <v>6.2063815097950531E-2</v>
      </c>
      <c r="BG325" s="68">
        <v>0</v>
      </c>
      <c r="BH325" s="68">
        <v>2.7381335502743858E-4</v>
      </c>
      <c r="BI325" s="68">
        <v>1.4932392570687743</v>
      </c>
      <c r="BJ325" s="68">
        <v>0</v>
      </c>
      <c r="BK325" s="68">
        <v>0.37599824030798856</v>
      </c>
      <c r="BL325" s="68">
        <v>0.43777594029149497</v>
      </c>
      <c r="BM325" s="68">
        <v>3.4252323859703573E-2</v>
      </c>
      <c r="BN325" s="68">
        <v>0</v>
      </c>
      <c r="BO325" s="68">
        <v>0</v>
      </c>
    </row>
    <row r="326" spans="1:67">
      <c r="A326">
        <v>2002</v>
      </c>
      <c r="B326" s="62" t="s">
        <v>623</v>
      </c>
      <c r="C326" s="67" t="s">
        <v>688</v>
      </c>
      <c r="D326" s="62" t="s">
        <v>726</v>
      </c>
      <c r="E326" s="68">
        <v>0.13449023373283697</v>
      </c>
      <c r="F326" s="68">
        <v>1.7094910562106293E-2</v>
      </c>
      <c r="G326" s="68">
        <v>7.7315547735213675E-3</v>
      </c>
      <c r="H326" s="68">
        <v>2.3336575227872487</v>
      </c>
      <c r="I326" s="68">
        <v>1.2575318945390894</v>
      </c>
      <c r="J326" s="68">
        <v>0.88845355596922226</v>
      </c>
      <c r="K326" s="68">
        <v>0.10530721336064763</v>
      </c>
      <c r="L326" s="68">
        <v>0.26716960660499173</v>
      </c>
      <c r="M326" s="68">
        <v>0.11894274822255677</v>
      </c>
      <c r="N326" s="68">
        <v>0.65960151871408668</v>
      </c>
      <c r="O326" s="68">
        <v>0.72586755659322333</v>
      </c>
      <c r="P326" s="68">
        <v>0.19945694079924728</v>
      </c>
      <c r="Q326" s="68">
        <v>0.44084385426283573</v>
      </c>
      <c r="R326" s="68">
        <v>0.61752326710630778</v>
      </c>
      <c r="S326" s="68">
        <v>0.58409326019160546</v>
      </c>
      <c r="T326" s="68">
        <v>0.87050677215174044</v>
      </c>
      <c r="U326" s="68">
        <v>5.126357333547551</v>
      </c>
      <c r="V326" s="68">
        <v>1.4427618689293418</v>
      </c>
      <c r="W326" s="68">
        <v>1.177684654102543</v>
      </c>
      <c r="X326" s="68">
        <v>5.8365114635984838</v>
      </c>
      <c r="Y326" s="68">
        <v>0.12519180317273987</v>
      </c>
      <c r="Z326" s="68">
        <v>1.005066510185366</v>
      </c>
      <c r="AA326" s="68">
        <v>8.3249358871308993E-2</v>
      </c>
      <c r="AB326" s="68">
        <v>0.66462226391482426</v>
      </c>
      <c r="AC326" s="68">
        <v>2.0899236744091967E-2</v>
      </c>
      <c r="AD326" s="68">
        <v>6.4562393671164005E-3</v>
      </c>
      <c r="AE326" s="68">
        <v>9.5277581651924912</v>
      </c>
      <c r="AF326" s="68">
        <v>0.2749383113077396</v>
      </c>
      <c r="AG326" s="68">
        <v>1.3282184667491392</v>
      </c>
      <c r="AH326" s="68">
        <v>1.0946537750977627</v>
      </c>
      <c r="AI326" s="68">
        <v>2.0703272833504842</v>
      </c>
      <c r="AJ326" s="68">
        <v>0.13096672566036893</v>
      </c>
      <c r="AK326" s="68">
        <v>8.8810232964609548E-2</v>
      </c>
      <c r="AL326" s="68">
        <v>0.41489034611697273</v>
      </c>
      <c r="AM326" s="68">
        <v>4.3026294414655858E-2</v>
      </c>
      <c r="AN326" s="68">
        <v>0.26089719348264095</v>
      </c>
      <c r="AO326" s="68">
        <v>0.28655747873403647</v>
      </c>
      <c r="AP326" s="68">
        <v>0.26529050968061652</v>
      </c>
      <c r="AQ326" s="68">
        <v>1.0333798660871227</v>
      </c>
      <c r="AR326" s="68">
        <v>0.20262418399736631</v>
      </c>
      <c r="AS326" s="68">
        <v>1.3391430647747995</v>
      </c>
      <c r="AT326" s="68">
        <v>0.95699091282221982</v>
      </c>
      <c r="AU326" s="68">
        <v>9.2423350714298899E-2</v>
      </c>
      <c r="AV326" s="68">
        <v>0</v>
      </c>
      <c r="AW326" s="68">
        <v>0.81103964146637242</v>
      </c>
      <c r="AX326" s="68">
        <v>0.4181759040520262</v>
      </c>
      <c r="AY326" s="68">
        <v>1.0364524534747694</v>
      </c>
      <c r="AZ326" s="68">
        <v>0</v>
      </c>
      <c r="BA326" s="68">
        <v>7.1751971073417645E-2</v>
      </c>
      <c r="BB326" s="68">
        <v>2.0413893120917823</v>
      </c>
      <c r="BC326" s="68">
        <v>1.1536099144045617</v>
      </c>
      <c r="BD326" s="68">
        <v>1.1695999024698813</v>
      </c>
      <c r="BE326" s="68">
        <v>1.2408260240025679</v>
      </c>
      <c r="BF326" s="68">
        <v>0.19816140074311428</v>
      </c>
      <c r="BG326" s="68">
        <v>0</v>
      </c>
      <c r="BH326" s="68">
        <v>2.3249913910297344E-3</v>
      </c>
      <c r="BI326" s="68">
        <v>4.9013944072332185</v>
      </c>
      <c r="BJ326" s="68">
        <v>0</v>
      </c>
      <c r="BK326" s="68">
        <v>1.8215767407150063</v>
      </c>
      <c r="BL326" s="68">
        <v>18.855753328877086</v>
      </c>
      <c r="BM326" s="68">
        <v>0.5520773973086659</v>
      </c>
      <c r="BN326" s="68">
        <v>0</v>
      </c>
      <c r="BO326" s="68">
        <v>0</v>
      </c>
    </row>
    <row r="327" spans="1:67">
      <c r="A327">
        <v>2002</v>
      </c>
      <c r="B327" s="62" t="s">
        <v>624</v>
      </c>
      <c r="C327" s="67" t="s">
        <v>689</v>
      </c>
      <c r="D327" s="62" t="s">
        <v>726</v>
      </c>
      <c r="E327" s="68">
        <v>0.53438533734581339</v>
      </c>
      <c r="F327" s="68">
        <v>2.3888999106199363E-2</v>
      </c>
      <c r="G327" s="68">
        <v>2.3868680358606668E-2</v>
      </c>
      <c r="H327" s="68">
        <v>0.61069996269754245</v>
      </c>
      <c r="I327" s="68">
        <v>2.6709055812836464</v>
      </c>
      <c r="J327" s="68">
        <v>1.2957419124447411</v>
      </c>
      <c r="K327" s="68">
        <v>0.10302993106302233</v>
      </c>
      <c r="L327" s="68">
        <v>0.33340688078970265</v>
      </c>
      <c r="M327" s="68">
        <v>0.10839001704201079</v>
      </c>
      <c r="N327" s="68">
        <v>7.3111252304383922E-2</v>
      </c>
      <c r="O327" s="68">
        <v>1.1308224938727329</v>
      </c>
      <c r="P327" s="68">
        <v>0.39072306166070869</v>
      </c>
      <c r="Q327" s="68">
        <v>0.82904837790374075</v>
      </c>
      <c r="R327" s="68">
        <v>0.41983693969477592</v>
      </c>
      <c r="S327" s="68">
        <v>0.49176204750934449</v>
      </c>
      <c r="T327" s="68">
        <v>0.72407712349833275</v>
      </c>
      <c r="U327" s="68">
        <v>6.3503966614538099</v>
      </c>
      <c r="V327" s="68">
        <v>1.5267269636213827</v>
      </c>
      <c r="W327" s="68">
        <v>0.73563563741468863</v>
      </c>
      <c r="X327" s="68">
        <v>32.657199038896124</v>
      </c>
      <c r="Y327" s="68">
        <v>0.16773437835873545</v>
      </c>
      <c r="Z327" s="68">
        <v>0.90214308998775017</v>
      </c>
      <c r="AA327" s="68">
        <v>8.6167265673973897E-2</v>
      </c>
      <c r="AB327" s="68">
        <v>0.36663927108853961</v>
      </c>
      <c r="AC327" s="68">
        <v>4.4463525809046847E-2</v>
      </c>
      <c r="AD327" s="68">
        <v>2.9282881347019462E-2</v>
      </c>
      <c r="AE327" s="68">
        <v>2.7647263703979483</v>
      </c>
      <c r="AF327" s="68">
        <v>0.52421354720773705</v>
      </c>
      <c r="AG327" s="68">
        <v>2.5324598281958366</v>
      </c>
      <c r="AH327" s="68">
        <v>2.0871313345013225</v>
      </c>
      <c r="AI327" s="68">
        <v>7.0503086469915006</v>
      </c>
      <c r="AJ327" s="68">
        <v>6.726385077483571E-2</v>
      </c>
      <c r="AK327" s="68">
        <v>0.17498718136829286</v>
      </c>
      <c r="AL327" s="68">
        <v>0.5540368733175004</v>
      </c>
      <c r="AM327" s="68">
        <v>5.1670111769226014E-2</v>
      </c>
      <c r="AN327" s="68">
        <v>0.54447544635896372</v>
      </c>
      <c r="AO327" s="68">
        <v>6.9955494890017511E-2</v>
      </c>
      <c r="AP327" s="68">
        <v>0.16977568328386258</v>
      </c>
      <c r="AQ327" s="68">
        <v>1.40361125518272</v>
      </c>
      <c r="AR327" s="68">
        <v>1.2069816078340016E-2</v>
      </c>
      <c r="AS327" s="68">
        <v>0.28174111580298195</v>
      </c>
      <c r="AT327" s="68">
        <v>5.428208134231019E-2</v>
      </c>
      <c r="AU327" s="68">
        <v>2.0611397365965935E-2</v>
      </c>
      <c r="AV327" s="68">
        <v>0</v>
      </c>
      <c r="AW327" s="68">
        <v>0.2653881165279024</v>
      </c>
      <c r="AX327" s="68">
        <v>6.4049340960971923E-2</v>
      </c>
      <c r="AY327" s="68">
        <v>0.12921101145443592</v>
      </c>
      <c r="AZ327" s="68">
        <v>0</v>
      </c>
      <c r="BA327" s="68">
        <v>1.4405005173909162E-2</v>
      </c>
      <c r="BB327" s="68">
        <v>0.94849404436467777</v>
      </c>
      <c r="BC327" s="68">
        <v>0.66220724968913203</v>
      </c>
      <c r="BD327" s="68">
        <v>0.2574480077870544</v>
      </c>
      <c r="BE327" s="68">
        <v>0.72819332148079297</v>
      </c>
      <c r="BF327" s="68">
        <v>0.36212901550940668</v>
      </c>
      <c r="BG327" s="68">
        <v>0</v>
      </c>
      <c r="BH327" s="68">
        <v>1.6912930844122246E-3</v>
      </c>
      <c r="BI327" s="68">
        <v>24.225217353656419</v>
      </c>
      <c r="BJ327" s="68">
        <v>0</v>
      </c>
      <c r="BK327" s="68">
        <v>0.66629475534590676</v>
      </c>
      <c r="BL327" s="68">
        <v>20.703657450266562</v>
      </c>
      <c r="BM327" s="68">
        <v>0.61816799272674539</v>
      </c>
      <c r="BN327" s="68">
        <v>0</v>
      </c>
      <c r="BO327" s="68">
        <v>0</v>
      </c>
    </row>
    <row r="328" spans="1:67">
      <c r="A328">
        <v>2002</v>
      </c>
      <c r="B328" s="62" t="s">
        <v>625</v>
      </c>
      <c r="C328" s="67" t="s">
        <v>690</v>
      </c>
      <c r="D328" s="62" t="s">
        <v>726</v>
      </c>
      <c r="E328" s="68">
        <v>8.8267657615864064</v>
      </c>
      <c r="F328" s="68">
        <v>0.37193396423140929</v>
      </c>
      <c r="G328" s="68">
        <v>0.26279318959029729</v>
      </c>
      <c r="H328" s="68">
        <v>7.4475970021688545</v>
      </c>
      <c r="I328" s="68">
        <v>33.228316392611035</v>
      </c>
      <c r="J328" s="68">
        <v>31.206030231521943</v>
      </c>
      <c r="K328" s="68">
        <v>1.6697123608266156</v>
      </c>
      <c r="L328" s="68">
        <v>5.3375036433184171</v>
      </c>
      <c r="M328" s="68">
        <v>1.5807776762750001</v>
      </c>
      <c r="N328" s="68">
        <v>4.5125252959603985</v>
      </c>
      <c r="O328" s="68">
        <v>21.184212439372832</v>
      </c>
      <c r="P328" s="68">
        <v>7.4519748666233134</v>
      </c>
      <c r="Q328" s="68">
        <v>12.712836722046292</v>
      </c>
      <c r="R328" s="68">
        <v>4.6187846186469592</v>
      </c>
      <c r="S328" s="68">
        <v>9.8002355592294084</v>
      </c>
      <c r="T328" s="68">
        <v>14.373274432770572</v>
      </c>
      <c r="U328" s="68">
        <v>124.24832911009688</v>
      </c>
      <c r="V328" s="68">
        <v>28.484250615922299</v>
      </c>
      <c r="W328" s="68">
        <v>11.527612063415297</v>
      </c>
      <c r="X328" s="68">
        <v>77.788330883525731</v>
      </c>
      <c r="Y328" s="68">
        <v>2.3766626225915535</v>
      </c>
      <c r="Z328" s="68">
        <v>16.745742705423854</v>
      </c>
      <c r="AA328" s="68">
        <v>1.0845602231962523</v>
      </c>
      <c r="AB328" s="68">
        <v>6.5099462694169326</v>
      </c>
      <c r="AC328" s="68">
        <v>0.72153685643749976</v>
      </c>
      <c r="AD328" s="68">
        <v>6.4595581200744226E-2</v>
      </c>
      <c r="AE328" s="68">
        <v>53.399763187471947</v>
      </c>
      <c r="AF328" s="68">
        <v>1.9286173239911917</v>
      </c>
      <c r="AG328" s="68">
        <v>9.3170910315318558</v>
      </c>
      <c r="AH328" s="68">
        <v>7.6786982246988167</v>
      </c>
      <c r="AI328" s="68">
        <v>11.853700407803991</v>
      </c>
      <c r="AJ328" s="68">
        <v>0.475443615112769</v>
      </c>
      <c r="AK328" s="68">
        <v>0.81269851960509287</v>
      </c>
      <c r="AL328" s="68">
        <v>1.6918998167063131</v>
      </c>
      <c r="AM328" s="68">
        <v>0.16654248755902359</v>
      </c>
      <c r="AN328" s="68">
        <v>5.9185157924404477</v>
      </c>
      <c r="AO328" s="68">
        <v>0.41856709451308594</v>
      </c>
      <c r="AP328" s="68">
        <v>1.3297978377555011</v>
      </c>
      <c r="AQ328" s="68">
        <v>10.594208567521056</v>
      </c>
      <c r="AR328" s="68">
        <v>8.0685944650546015E-2</v>
      </c>
      <c r="AS328" s="68">
        <v>2.0381706985308283</v>
      </c>
      <c r="AT328" s="68">
        <v>0.49614769924577168</v>
      </c>
      <c r="AU328" s="68">
        <v>0.1483714446213541</v>
      </c>
      <c r="AV328" s="68">
        <v>0</v>
      </c>
      <c r="AW328" s="68">
        <v>0.98471768312442198</v>
      </c>
      <c r="AX328" s="68">
        <v>0.75880312146893003</v>
      </c>
      <c r="AY328" s="68">
        <v>0.79310364186976401</v>
      </c>
      <c r="AZ328" s="68">
        <v>0</v>
      </c>
      <c r="BA328" s="68">
        <v>0.17545514917354763</v>
      </c>
      <c r="BB328" s="68">
        <v>5.7417096354005546</v>
      </c>
      <c r="BC328" s="68">
        <v>9.2890472691579813</v>
      </c>
      <c r="BD328" s="68">
        <v>1.5931735176525641</v>
      </c>
      <c r="BE328" s="68">
        <v>9.6242478491708159</v>
      </c>
      <c r="BF328" s="68">
        <v>2.5048538937833671</v>
      </c>
      <c r="BG328" s="68">
        <v>0</v>
      </c>
      <c r="BH328" s="68">
        <v>2.5326555903967943E-2</v>
      </c>
      <c r="BI328" s="68">
        <v>221.36463521539997</v>
      </c>
      <c r="BJ328" s="68">
        <v>0</v>
      </c>
      <c r="BK328" s="68">
        <v>4.9648615225780954</v>
      </c>
      <c r="BL328" s="68">
        <v>123.65186859601943</v>
      </c>
      <c r="BM328" s="68">
        <v>8.4296360812305871</v>
      </c>
      <c r="BN328" s="68">
        <v>0</v>
      </c>
      <c r="BO328" s="68">
        <v>0</v>
      </c>
    </row>
    <row r="329" spans="1:67">
      <c r="A329">
        <v>2002</v>
      </c>
      <c r="B329" s="62" t="s">
        <v>626</v>
      </c>
      <c r="C329" s="67" t="s">
        <v>691</v>
      </c>
      <c r="D329" s="62" t="s">
        <v>726</v>
      </c>
      <c r="E329" s="68">
        <v>5.850809072228512</v>
      </c>
      <c r="F329" s="68">
        <v>0.11954871957105288</v>
      </c>
      <c r="G329" s="68">
        <v>0.22739039554916607</v>
      </c>
      <c r="H329" s="68">
        <v>1.8170154340968325</v>
      </c>
      <c r="I329" s="68">
        <v>23.000524082149099</v>
      </c>
      <c r="J329" s="68">
        <v>16.641246574668575</v>
      </c>
      <c r="K329" s="68">
        <v>0.5252740730632246</v>
      </c>
      <c r="L329" s="68">
        <v>1.7515465193482513</v>
      </c>
      <c r="M329" s="68">
        <v>0.46882879189942467</v>
      </c>
      <c r="N329" s="68">
        <v>0.49878454646468673</v>
      </c>
      <c r="O329" s="68">
        <v>6.5237008896167969</v>
      </c>
      <c r="P329" s="68">
        <v>2.1696216063721088</v>
      </c>
      <c r="Q329" s="68">
        <v>3.9330855044120621</v>
      </c>
      <c r="R329" s="68">
        <v>1.3133078859669582</v>
      </c>
      <c r="S329" s="68">
        <v>1.8610207034452191</v>
      </c>
      <c r="T329" s="68">
        <v>2.6600235938620975</v>
      </c>
      <c r="U329" s="68">
        <v>38.838662478765819</v>
      </c>
      <c r="V329" s="68">
        <v>6.7991977178927288</v>
      </c>
      <c r="W329" s="68">
        <v>2.473674185191495</v>
      </c>
      <c r="X329" s="68">
        <v>20.708220304414976</v>
      </c>
      <c r="Y329" s="68">
        <v>0.52900158974977418</v>
      </c>
      <c r="Z329" s="68">
        <v>5.4535113063779352</v>
      </c>
      <c r="AA329" s="68">
        <v>0.26348046640308903</v>
      </c>
      <c r="AB329" s="68">
        <v>1.8385028487966011</v>
      </c>
      <c r="AC329" s="68">
        <v>0.23073635384157576</v>
      </c>
      <c r="AD329" s="68">
        <v>2.3303660266834361E-2</v>
      </c>
      <c r="AE329" s="68">
        <v>11.461468891901836</v>
      </c>
      <c r="AF329" s="68">
        <v>0.73497415762216889</v>
      </c>
      <c r="AG329" s="68">
        <v>3.5506376228381771</v>
      </c>
      <c r="AH329" s="68">
        <v>2.9262646542451618</v>
      </c>
      <c r="AI329" s="68">
        <v>3.214132907000347</v>
      </c>
      <c r="AJ329" s="68">
        <v>0.14633253411857333</v>
      </c>
      <c r="AK329" s="68">
        <v>0.31606327493080938</v>
      </c>
      <c r="AL329" s="68">
        <v>0.44839795047441128</v>
      </c>
      <c r="AM329" s="68">
        <v>5.6165290660723739E-2</v>
      </c>
      <c r="AN329" s="68">
        <v>4.0673157556069492</v>
      </c>
      <c r="AO329" s="68">
        <v>0.11824042553992825</v>
      </c>
      <c r="AP329" s="68">
        <v>0.38396354863929189</v>
      </c>
      <c r="AQ329" s="68">
        <v>3.3000373187477363</v>
      </c>
      <c r="AR329" s="68">
        <v>2.5833578326931818E-2</v>
      </c>
      <c r="AS329" s="68">
        <v>0.67544864582095054</v>
      </c>
      <c r="AT329" s="68">
        <v>0.14182364964891425</v>
      </c>
      <c r="AU329" s="68">
        <v>5.2012371818971004E-2</v>
      </c>
      <c r="AV329" s="68">
        <v>0</v>
      </c>
      <c r="AW329" s="68">
        <v>0.37627914835247078</v>
      </c>
      <c r="AX329" s="68">
        <v>0.26756896126655993</v>
      </c>
      <c r="AY329" s="68">
        <v>0.25470949939700388</v>
      </c>
      <c r="AZ329" s="68">
        <v>0</v>
      </c>
      <c r="BA329" s="68">
        <v>5.6659796866786745E-2</v>
      </c>
      <c r="BB329" s="68">
        <v>1.8677467322089276</v>
      </c>
      <c r="BC329" s="68">
        <v>2.9497683544857649</v>
      </c>
      <c r="BD329" s="68">
        <v>0.61838935462360078</v>
      </c>
      <c r="BE329" s="68">
        <v>3.1647097890389553</v>
      </c>
      <c r="BF329" s="68">
        <v>0.93610482001578099</v>
      </c>
      <c r="BG329" s="68">
        <v>0</v>
      </c>
      <c r="BH329" s="68">
        <v>7.5163197364937814E-3</v>
      </c>
      <c r="BI329" s="68">
        <v>134.083615837113</v>
      </c>
      <c r="BJ329" s="68">
        <v>0</v>
      </c>
      <c r="BK329" s="68">
        <v>1.0797672033585748</v>
      </c>
      <c r="BL329" s="68">
        <v>28.267396489914788</v>
      </c>
      <c r="BM329" s="68">
        <v>2.0848411037722201</v>
      </c>
      <c r="BN329" s="68">
        <v>0</v>
      </c>
      <c r="BO329" s="68">
        <v>0</v>
      </c>
    </row>
    <row r="330" spans="1:67">
      <c r="A330">
        <v>2002</v>
      </c>
      <c r="B330" s="62" t="s">
        <v>627</v>
      </c>
      <c r="C330" s="67" t="s">
        <v>692</v>
      </c>
      <c r="D330" s="62" t="s">
        <v>726</v>
      </c>
      <c r="E330" s="68">
        <v>1.6342385225194016</v>
      </c>
      <c r="F330" s="68">
        <v>6.1701524258990392E-2</v>
      </c>
      <c r="G330" s="68">
        <v>9.1717682338938067E-2</v>
      </c>
      <c r="H330" s="68">
        <v>1.1013198233102379</v>
      </c>
      <c r="I330" s="68">
        <v>7.4233476276889938</v>
      </c>
      <c r="J330" s="68">
        <v>7.4135992549274796</v>
      </c>
      <c r="K330" s="68">
        <v>0.24651233598215383</v>
      </c>
      <c r="L330" s="68">
        <v>0.88226257274980369</v>
      </c>
      <c r="M330" s="68">
        <v>0.23088159204130593</v>
      </c>
      <c r="N330" s="68">
        <v>2.0051067373747431</v>
      </c>
      <c r="O330" s="68">
        <v>3.4825379454838759</v>
      </c>
      <c r="P330" s="68">
        <v>0.90161000459309626</v>
      </c>
      <c r="Q330" s="68">
        <v>1.7519113175085756</v>
      </c>
      <c r="R330" s="68">
        <v>0.7458546165604043</v>
      </c>
      <c r="S330" s="68">
        <v>1.4900325868592086</v>
      </c>
      <c r="T330" s="68">
        <v>1.6467024779728741</v>
      </c>
      <c r="U330" s="68">
        <v>11.944120715359405</v>
      </c>
      <c r="V330" s="68">
        <v>3.089622110674151</v>
      </c>
      <c r="W330" s="68">
        <v>1.2502866193744171</v>
      </c>
      <c r="X330" s="68">
        <v>12.222250337589706</v>
      </c>
      <c r="Y330" s="68">
        <v>0.42018872417051661</v>
      </c>
      <c r="Z330" s="68">
        <v>2.1636702694997418</v>
      </c>
      <c r="AA330" s="68">
        <v>0.1188025551482325</v>
      </c>
      <c r="AB330" s="68">
        <v>0.81537695764774898</v>
      </c>
      <c r="AC330" s="68">
        <v>9.2415667718001998E-2</v>
      </c>
      <c r="AD330" s="68">
        <v>1.6618300156606512E-2</v>
      </c>
      <c r="AE330" s="68">
        <v>6.2962073865929939</v>
      </c>
      <c r="AF330" s="68">
        <v>0.4551493191487207</v>
      </c>
      <c r="AG330" s="68">
        <v>2.1988123558406469</v>
      </c>
      <c r="AH330" s="68">
        <v>1.8121553457955617</v>
      </c>
      <c r="AI330" s="68">
        <v>3.7750055457694991</v>
      </c>
      <c r="AJ330" s="68">
        <v>0.2500397034911126</v>
      </c>
      <c r="AK330" s="68">
        <v>0.97121104238282707</v>
      </c>
      <c r="AL330" s="68">
        <v>0.32451742790622928</v>
      </c>
      <c r="AM330" s="68">
        <v>3.8580298035394971E-2</v>
      </c>
      <c r="AN330" s="68">
        <v>0.99816738230702207</v>
      </c>
      <c r="AO330" s="68">
        <v>0.12837207961460192</v>
      </c>
      <c r="AP330" s="68">
        <v>0.19511586367711065</v>
      </c>
      <c r="AQ330" s="68">
        <v>1.240701822493508</v>
      </c>
      <c r="AR330" s="68">
        <v>2.2016517619465128E-2</v>
      </c>
      <c r="AS330" s="68">
        <v>0.5881748805160999</v>
      </c>
      <c r="AT330" s="68">
        <v>9.5545210161304808E-2</v>
      </c>
      <c r="AU330" s="68">
        <v>4.7149696658996904E-2</v>
      </c>
      <c r="AV330" s="68">
        <v>0</v>
      </c>
      <c r="AW330" s="68">
        <v>0.23381719209430207</v>
      </c>
      <c r="AX330" s="68">
        <v>0.10484525867180713</v>
      </c>
      <c r="AY330" s="68">
        <v>0.15210798416875443</v>
      </c>
      <c r="AZ330" s="68">
        <v>0</v>
      </c>
      <c r="BA330" s="68">
        <v>2.5780927038371058E-2</v>
      </c>
      <c r="BB330" s="68">
        <v>1.461786706088938</v>
      </c>
      <c r="BC330" s="68">
        <v>1.4154932111159824</v>
      </c>
      <c r="BD330" s="68">
        <v>0.29147357733148077</v>
      </c>
      <c r="BE330" s="68">
        <v>1.1715775264326993</v>
      </c>
      <c r="BF330" s="68">
        <v>0.42447069599185006</v>
      </c>
      <c r="BG330" s="68">
        <v>0</v>
      </c>
      <c r="BH330" s="68">
        <v>3.4725472081323424E-3</v>
      </c>
      <c r="BI330" s="68">
        <v>35.219296078579788</v>
      </c>
      <c r="BJ330" s="68">
        <v>0</v>
      </c>
      <c r="BK330" s="68">
        <v>2.8024382998110946</v>
      </c>
      <c r="BL330" s="68">
        <v>9.875230741191114</v>
      </c>
      <c r="BM330" s="68">
        <v>1.1093197974992701</v>
      </c>
      <c r="BN330" s="68">
        <v>0</v>
      </c>
      <c r="BO330" s="68">
        <v>0</v>
      </c>
    </row>
    <row r="331" spans="1:67">
      <c r="A331">
        <v>2002</v>
      </c>
      <c r="B331" s="62" t="s">
        <v>628</v>
      </c>
      <c r="C331" s="67" t="s">
        <v>693</v>
      </c>
      <c r="D331" s="62" t="s">
        <v>726</v>
      </c>
      <c r="E331" s="68">
        <v>7.4224300492601702E-2</v>
      </c>
      <c r="F331" s="68">
        <v>2.5614881400231634E-3</v>
      </c>
      <c r="G331" s="68">
        <v>7.3168511486339186E-3</v>
      </c>
      <c r="H331" s="68">
        <v>8.2369422651991403E-2</v>
      </c>
      <c r="I331" s="68">
        <v>0.31927297517167424</v>
      </c>
      <c r="J331" s="68">
        <v>0.2303161894486466</v>
      </c>
      <c r="K331" s="68">
        <v>9.4843668911968344E-3</v>
      </c>
      <c r="L331" s="68">
        <v>4.7742318009818284E-2</v>
      </c>
      <c r="M331" s="68">
        <v>1.5919947078519334E-2</v>
      </c>
      <c r="N331" s="68">
        <v>1.815522340151942E-2</v>
      </c>
      <c r="O331" s="68">
        <v>0.14487616129378966</v>
      </c>
      <c r="P331" s="68">
        <v>6.1621234682865678E-2</v>
      </c>
      <c r="Q331" s="68">
        <v>0.10055038650702987</v>
      </c>
      <c r="R331" s="68">
        <v>4.1105077039876953E-2</v>
      </c>
      <c r="S331" s="68">
        <v>0.10832226466931306</v>
      </c>
      <c r="T331" s="68">
        <v>0.1293374256493037</v>
      </c>
      <c r="U331" s="68">
        <v>1.1617936550335484</v>
      </c>
      <c r="V331" s="68">
        <v>0.24696612616548652</v>
      </c>
      <c r="W331" s="68">
        <v>0.10284180429627512</v>
      </c>
      <c r="X331" s="68">
        <v>0.76417213971189224</v>
      </c>
      <c r="Y331" s="68">
        <v>2.6716501402293112E-2</v>
      </c>
      <c r="Z331" s="68">
        <v>0.13887028446712327</v>
      </c>
      <c r="AA331" s="68">
        <v>1.2641279782060283E-2</v>
      </c>
      <c r="AB331" s="68">
        <v>4.797110672700329E-2</v>
      </c>
      <c r="AC331" s="68">
        <v>4.9381629876709765E-3</v>
      </c>
      <c r="AD331" s="68">
        <v>1.5809055579197578E-3</v>
      </c>
      <c r="AE331" s="68">
        <v>0.41967435690407839</v>
      </c>
      <c r="AF331" s="68">
        <v>4.7467526392439882E-2</v>
      </c>
      <c r="AG331" s="68">
        <v>0.2293141549586572</v>
      </c>
      <c r="AH331" s="68">
        <v>0.18898969555166201</v>
      </c>
      <c r="AI331" s="68">
        <v>0.30725103081776417</v>
      </c>
      <c r="AJ331" s="68">
        <v>2.7029152574827561E-2</v>
      </c>
      <c r="AK331" s="68">
        <v>8.8829897536298538E-2</v>
      </c>
      <c r="AL331" s="68">
        <v>3.1624380238656033E-2</v>
      </c>
      <c r="AM331" s="68">
        <v>3.4517405171478103E-3</v>
      </c>
      <c r="AN331" s="68">
        <v>6.5071604280982964E-2</v>
      </c>
      <c r="AO331" s="68">
        <v>1.3559380923741747E-2</v>
      </c>
      <c r="AP331" s="68">
        <v>1.7577625255226569E-2</v>
      </c>
      <c r="AQ331" s="68">
        <v>0.12905627528694336</v>
      </c>
      <c r="AR331" s="68">
        <v>2.3553099273331147E-3</v>
      </c>
      <c r="AS331" s="68">
        <v>6.0751931530617878E-2</v>
      </c>
      <c r="AT331" s="68">
        <v>6.4047338827000044E-3</v>
      </c>
      <c r="AU331" s="68">
        <v>4.4724051900226552E-3</v>
      </c>
      <c r="AV331" s="68">
        <v>0</v>
      </c>
      <c r="AW331" s="68">
        <v>3.7585301387942902E-2</v>
      </c>
      <c r="AX331" s="68">
        <v>1.2234671221199684E-2</v>
      </c>
      <c r="AY331" s="68">
        <v>1.1422754223129364E-2</v>
      </c>
      <c r="AZ331" s="68">
        <v>0</v>
      </c>
      <c r="BA331" s="68">
        <v>2.3491620824240994E-3</v>
      </c>
      <c r="BB331" s="68">
        <v>0.17375726449321599</v>
      </c>
      <c r="BC331" s="68">
        <v>0.11206936198641904</v>
      </c>
      <c r="BD331" s="68">
        <v>3.4520980140185203E-2</v>
      </c>
      <c r="BE331" s="68">
        <v>7.6793572237078445E-2</v>
      </c>
      <c r="BF331" s="68">
        <v>5.7386450236905501E-2</v>
      </c>
      <c r="BG331" s="68">
        <v>0</v>
      </c>
      <c r="BH331" s="68">
        <v>2.9175635280772618E-4</v>
      </c>
      <c r="BI331" s="68">
        <v>2.3821401411923619</v>
      </c>
      <c r="BJ331" s="68">
        <v>0</v>
      </c>
      <c r="BK331" s="68">
        <v>0.18054514082111056</v>
      </c>
      <c r="BL331" s="68">
        <v>0.89117225676838008</v>
      </c>
      <c r="BM331" s="68">
        <v>5.3185750575106827E-2</v>
      </c>
      <c r="BN331" s="68">
        <v>0</v>
      </c>
      <c r="BO331" s="68">
        <v>0</v>
      </c>
    </row>
    <row r="332" spans="1:67">
      <c r="A332">
        <v>2002</v>
      </c>
      <c r="B332" s="62" t="s">
        <v>629</v>
      </c>
      <c r="C332" s="67" t="s">
        <v>694</v>
      </c>
      <c r="D332" s="62" t="s">
        <v>726</v>
      </c>
      <c r="E332" s="68">
        <v>16.036001121038822</v>
      </c>
      <c r="F332" s="68">
        <v>4.0265627141848281E-2</v>
      </c>
      <c r="G332" s="68">
        <v>0.20389036973399613</v>
      </c>
      <c r="H332" s="68">
        <v>8.3357650063247402</v>
      </c>
      <c r="I332" s="68">
        <v>35.647857110511175</v>
      </c>
      <c r="J332" s="68">
        <v>50.22401375041423</v>
      </c>
      <c r="K332" s="68">
        <v>3.6525250375253435</v>
      </c>
      <c r="L332" s="68">
        <v>6.5269114365251895</v>
      </c>
      <c r="M332" s="68">
        <v>3.1763862566908529</v>
      </c>
      <c r="N332" s="68">
        <v>2.9797842725302122</v>
      </c>
      <c r="O332" s="68">
        <v>18.305269483335444</v>
      </c>
      <c r="P332" s="68">
        <v>4.484928591557602</v>
      </c>
      <c r="Q332" s="68">
        <v>18.48252022118001</v>
      </c>
      <c r="R332" s="68">
        <v>14.104906975644184</v>
      </c>
      <c r="S332" s="68">
        <v>30.146479640395739</v>
      </c>
      <c r="T332" s="68">
        <v>37.226473938497477</v>
      </c>
      <c r="U332" s="68">
        <v>397.10202667939569</v>
      </c>
      <c r="V332" s="68">
        <v>140.30499018784147</v>
      </c>
      <c r="W332" s="68">
        <v>48.608154584514942</v>
      </c>
      <c r="X332" s="68">
        <v>190.28286637565179</v>
      </c>
      <c r="Y332" s="68">
        <v>9.5360060082295117</v>
      </c>
      <c r="Z332" s="68">
        <v>57.553575881530641</v>
      </c>
      <c r="AA332" s="68">
        <v>0.67481571089985914</v>
      </c>
      <c r="AB332" s="68">
        <v>20.706726037244199</v>
      </c>
      <c r="AC332" s="68">
        <v>0.24875225806672546</v>
      </c>
      <c r="AD332" s="68">
        <v>4.7967878315544797E-2</v>
      </c>
      <c r="AE332" s="68">
        <v>13.075434799636957</v>
      </c>
      <c r="AF332" s="68">
        <v>5.0767823485314683</v>
      </c>
      <c r="AG332" s="68">
        <v>24.525779102955301</v>
      </c>
      <c r="AH332" s="68">
        <v>20.212967694319563</v>
      </c>
      <c r="AI332" s="68">
        <v>21.775368678363776</v>
      </c>
      <c r="AJ332" s="68">
        <v>9.0504534912999771E-2</v>
      </c>
      <c r="AK332" s="68">
        <v>5.9657845257085391</v>
      </c>
      <c r="AL332" s="68">
        <v>11.030978646000289</v>
      </c>
      <c r="AM332" s="68">
        <v>1.2490478733706751</v>
      </c>
      <c r="AN332" s="68">
        <v>1.9049758551828868</v>
      </c>
      <c r="AO332" s="68">
        <v>4.9828331869341538</v>
      </c>
      <c r="AP332" s="68">
        <v>12.04413553307829</v>
      </c>
      <c r="AQ332" s="68">
        <v>21.462157704123488</v>
      </c>
      <c r="AR332" s="68">
        <v>0.5142926860671746</v>
      </c>
      <c r="AS332" s="68">
        <v>201.89857886979178</v>
      </c>
      <c r="AT332" s="68">
        <v>0.40007662900380075</v>
      </c>
      <c r="AU332" s="68">
        <v>4.1606252144236313</v>
      </c>
      <c r="AV332" s="68">
        <v>0</v>
      </c>
      <c r="AW332" s="68">
        <v>89.281416992394981</v>
      </c>
      <c r="AX332" s="68">
        <v>8.145852024994607E-2</v>
      </c>
      <c r="AY332" s="68">
        <v>1.7426148006284004</v>
      </c>
      <c r="AZ332" s="68">
        <v>0</v>
      </c>
      <c r="BA332" s="68">
        <v>0.37167718615443157</v>
      </c>
      <c r="BB332" s="68">
        <v>55.750447553553023</v>
      </c>
      <c r="BC332" s="68">
        <v>128.77260268838054</v>
      </c>
      <c r="BD332" s="68">
        <v>24.715782914650156</v>
      </c>
      <c r="BE332" s="68">
        <v>16.589707103302736</v>
      </c>
      <c r="BF332" s="68">
        <v>15.600444077955991</v>
      </c>
      <c r="BG332" s="68">
        <v>0</v>
      </c>
      <c r="BH332" s="68">
        <v>1.9543254708131916</v>
      </c>
      <c r="BI332" s="68">
        <v>1151.1231929517987</v>
      </c>
      <c r="BJ332" s="68">
        <v>0</v>
      </c>
      <c r="BK332" s="68">
        <v>0.21680830969874304</v>
      </c>
      <c r="BL332" s="68">
        <v>0.35544140883269959</v>
      </c>
      <c r="BM332" s="68">
        <v>1.9250976102804809E-2</v>
      </c>
      <c r="BN332" s="68">
        <v>0</v>
      </c>
      <c r="BO332" s="68">
        <v>0</v>
      </c>
    </row>
    <row r="333" spans="1:67">
      <c r="A333">
        <v>2002</v>
      </c>
      <c r="B333" s="62" t="s">
        <v>630</v>
      </c>
      <c r="C333" s="67" t="s">
        <v>695</v>
      </c>
      <c r="D333" s="62" t="s">
        <v>726</v>
      </c>
      <c r="E333" s="68">
        <v>0.90994099532232298</v>
      </c>
      <c r="F333" s="68">
        <v>1.608095456495643E-2</v>
      </c>
      <c r="G333" s="68">
        <v>1.7818337743323236</v>
      </c>
      <c r="H333" s="68">
        <v>1.1840976096790212</v>
      </c>
      <c r="I333" s="68">
        <v>6.4047204140490157</v>
      </c>
      <c r="J333" s="68">
        <v>5.5797327448417882</v>
      </c>
      <c r="K333" s="68">
        <v>0.31161821260211897</v>
      </c>
      <c r="L333" s="68">
        <v>1.3029176440685213</v>
      </c>
      <c r="M333" s="68">
        <v>0.31691092001052634</v>
      </c>
      <c r="N333" s="68">
        <v>0.984790058025381</v>
      </c>
      <c r="O333" s="68">
        <v>3.9140983178290423</v>
      </c>
      <c r="P333" s="68">
        <v>1.2098698605702805</v>
      </c>
      <c r="Q333" s="68">
        <v>3.2238637058056927</v>
      </c>
      <c r="R333" s="68">
        <v>1.1851931675586873</v>
      </c>
      <c r="S333" s="68">
        <v>4.1410019382344352</v>
      </c>
      <c r="T333" s="68">
        <v>1.9053103719235507</v>
      </c>
      <c r="U333" s="68">
        <v>4.2114785829901038</v>
      </c>
      <c r="V333" s="68">
        <v>1.6730877646679223</v>
      </c>
      <c r="W333" s="68">
        <v>1.3755944585221875</v>
      </c>
      <c r="X333" s="68">
        <v>10.528421053086364</v>
      </c>
      <c r="Y333" s="68">
        <v>1.292984107526685</v>
      </c>
      <c r="Z333" s="68">
        <v>2.7537336446806839</v>
      </c>
      <c r="AA333" s="68">
        <v>9.7422045205272034E-2</v>
      </c>
      <c r="AB333" s="68">
        <v>1.3666665213483786</v>
      </c>
      <c r="AC333" s="68">
        <v>7.6731350945806936E-2</v>
      </c>
      <c r="AD333" s="68">
        <v>0.18577634638247256</v>
      </c>
      <c r="AE333" s="68">
        <v>5.2907176651232231</v>
      </c>
      <c r="AF333" s="68">
        <v>4.0739886478030467</v>
      </c>
      <c r="AG333" s="68">
        <v>19.681312400682177</v>
      </c>
      <c r="AH333" s="68">
        <v>16.22039090352731</v>
      </c>
      <c r="AI333" s="68">
        <v>60.122223536692928</v>
      </c>
      <c r="AJ333" s="68">
        <v>6.6517683405358357</v>
      </c>
      <c r="AK333" s="68">
        <v>26.944408103755336</v>
      </c>
      <c r="AL333" s="68">
        <v>2.7009264041431562</v>
      </c>
      <c r="AM333" s="68">
        <v>0.100160141017247</v>
      </c>
      <c r="AN333" s="68">
        <v>0.5635141889375842</v>
      </c>
      <c r="AO333" s="68">
        <v>0.30554864736036724</v>
      </c>
      <c r="AP333" s="68">
        <v>0.11109167104750499</v>
      </c>
      <c r="AQ333" s="68">
        <v>0.66904709543072749</v>
      </c>
      <c r="AR333" s="68">
        <v>0.30883664376729719</v>
      </c>
      <c r="AS333" s="68">
        <v>0.46636032743289929</v>
      </c>
      <c r="AT333" s="68">
        <v>8.8351712291684828E-2</v>
      </c>
      <c r="AU333" s="68">
        <v>2.416417176218243E-2</v>
      </c>
      <c r="AV333" s="68">
        <v>0</v>
      </c>
      <c r="AW333" s="68">
        <v>0.24575088090707548</v>
      </c>
      <c r="AX333" s="68">
        <v>0.22546678222088817</v>
      </c>
      <c r="AY333" s="68">
        <v>9.8061210475455671E-2</v>
      </c>
      <c r="AZ333" s="68">
        <v>0</v>
      </c>
      <c r="BA333" s="68">
        <v>6.9364652113141009E-2</v>
      </c>
      <c r="BB333" s="68">
        <v>3.3584745186524891</v>
      </c>
      <c r="BC333" s="68">
        <v>8.1600704082001734</v>
      </c>
      <c r="BD333" s="68">
        <v>0.23273852680509041</v>
      </c>
      <c r="BE333" s="68">
        <v>0.76817037936309462</v>
      </c>
      <c r="BF333" s="68">
        <v>0.41594658101929066</v>
      </c>
      <c r="BG333" s="68">
        <v>0</v>
      </c>
      <c r="BH333" s="68">
        <v>3.854813451772241E-3</v>
      </c>
      <c r="BI333" s="68">
        <v>134.98859131859376</v>
      </c>
      <c r="BJ333" s="68">
        <v>0</v>
      </c>
      <c r="BK333" s="68">
        <v>0.39520077371305218</v>
      </c>
      <c r="BL333" s="68">
        <v>2.1461788851758055</v>
      </c>
      <c r="BM333" s="68">
        <v>0.121915871157356</v>
      </c>
      <c r="BN333" s="68">
        <v>0</v>
      </c>
      <c r="BO333" s="68">
        <v>0</v>
      </c>
    </row>
    <row r="334" spans="1:67">
      <c r="A334">
        <v>2002</v>
      </c>
      <c r="B334" s="62" t="s">
        <v>631</v>
      </c>
      <c r="C334" s="67" t="s">
        <v>696</v>
      </c>
      <c r="D334" s="62" t="s">
        <v>726</v>
      </c>
      <c r="E334" s="68">
        <v>3.3735685982895697E-2</v>
      </c>
      <c r="F334" s="68">
        <v>1.5459483305083877E-3</v>
      </c>
      <c r="G334" s="68">
        <v>3.4475574472101381E-2</v>
      </c>
      <c r="H334" s="68">
        <v>8.6930663051555418E-2</v>
      </c>
      <c r="I334" s="68">
        <v>0.20471564192807801</v>
      </c>
      <c r="J334" s="68">
        <v>0.17641261611360962</v>
      </c>
      <c r="K334" s="68">
        <v>1.112050451307163E-2</v>
      </c>
      <c r="L334" s="68">
        <v>3.9701920964391839E-2</v>
      </c>
      <c r="M334" s="68">
        <v>1.303815742576595E-2</v>
      </c>
      <c r="N334" s="68">
        <v>2.2792761498302744E-2</v>
      </c>
      <c r="O334" s="68">
        <v>0.10172384110799601</v>
      </c>
      <c r="P334" s="68">
        <v>4.7841244084931414E-2</v>
      </c>
      <c r="Q334" s="68">
        <v>8.6825754115252479E-2</v>
      </c>
      <c r="R334" s="68">
        <v>4.2707253971687162E-2</v>
      </c>
      <c r="S334" s="68">
        <v>0.10922534191267282</v>
      </c>
      <c r="T334" s="68">
        <v>7.6193447869403533E-2</v>
      </c>
      <c r="U334" s="68">
        <v>0.45998313014792441</v>
      </c>
      <c r="V334" s="68">
        <v>0.16155893661145565</v>
      </c>
      <c r="W334" s="68">
        <v>7.7091008690486615E-2</v>
      </c>
      <c r="X334" s="68">
        <v>0.38462164166802232</v>
      </c>
      <c r="Y334" s="68">
        <v>2.4009224465992133E-2</v>
      </c>
      <c r="Z334" s="68">
        <v>0.11525355024440997</v>
      </c>
      <c r="AA334" s="68">
        <v>4.7295986048428015E-3</v>
      </c>
      <c r="AB334" s="68">
        <v>5.112045693152472E-2</v>
      </c>
      <c r="AC334" s="68">
        <v>3.0266825060424945E-3</v>
      </c>
      <c r="AD334" s="68">
        <v>3.8334602742401622E-3</v>
      </c>
      <c r="AE334" s="68">
        <v>0.20399130736483806</v>
      </c>
      <c r="AF334" s="68">
        <v>9.7754785137146388E-2</v>
      </c>
      <c r="AG334" s="68">
        <v>0.47225033416862916</v>
      </c>
      <c r="AH334" s="68">
        <v>0.38920600633277008</v>
      </c>
      <c r="AI334" s="68">
        <v>1.2156075900858148</v>
      </c>
      <c r="AJ334" s="68">
        <v>0.13013177615647595</v>
      </c>
      <c r="AK334" s="68">
        <v>0.52571602440859699</v>
      </c>
      <c r="AL334" s="68">
        <v>7.006883393041087E-2</v>
      </c>
      <c r="AM334" s="68">
        <v>4.8156875221618224E-3</v>
      </c>
      <c r="AN334" s="68">
        <v>3.3739818879783223E-2</v>
      </c>
      <c r="AO334" s="68">
        <v>2.4131964245874795E-2</v>
      </c>
      <c r="AP334" s="68">
        <v>2.216494884773608E-2</v>
      </c>
      <c r="AQ334" s="68">
        <v>6.2622175939804056E-2</v>
      </c>
      <c r="AR334" s="68">
        <v>9.3135446552735108E-3</v>
      </c>
      <c r="AS334" s="68">
        <v>0.2324459662718264</v>
      </c>
      <c r="AT334" s="68">
        <v>1.4462512082850133E-2</v>
      </c>
      <c r="AU334" s="68">
        <v>9.1436036001981066E-3</v>
      </c>
      <c r="AV334" s="68">
        <v>0</v>
      </c>
      <c r="AW334" s="68">
        <v>0.10458266366729364</v>
      </c>
      <c r="AX334" s="68">
        <v>1.3082234080176332E-2</v>
      </c>
      <c r="AY334" s="68">
        <v>2.3611912984778473E-2</v>
      </c>
      <c r="AZ334" s="68">
        <v>0</v>
      </c>
      <c r="BA334" s="68">
        <v>3.2965800171436458E-3</v>
      </c>
      <c r="BB334" s="68">
        <v>0.24429832341453922</v>
      </c>
      <c r="BC334" s="68">
        <v>0.29762412064111249</v>
      </c>
      <c r="BD334" s="68">
        <v>5.4068277560970726E-2</v>
      </c>
      <c r="BE334" s="68">
        <v>5.7578531443279415E-2</v>
      </c>
      <c r="BF334" s="68">
        <v>4.3165155549344261E-2</v>
      </c>
      <c r="BG334" s="68">
        <v>0</v>
      </c>
      <c r="BH334" s="68">
        <v>1.6882190299511224E-3</v>
      </c>
      <c r="BI334" s="68">
        <v>3.6170546626011877</v>
      </c>
      <c r="BJ334" s="68">
        <v>0</v>
      </c>
      <c r="BK334" s="68">
        <v>0.34716295829131405</v>
      </c>
      <c r="BL334" s="68">
        <v>0.14018226112268919</v>
      </c>
      <c r="BM334" s="68">
        <v>5.8377388473733072E-3</v>
      </c>
      <c r="BN334" s="68">
        <v>0</v>
      </c>
      <c r="BO334" s="68">
        <v>0</v>
      </c>
    </row>
    <row r="335" spans="1:67">
      <c r="A335">
        <v>2002</v>
      </c>
      <c r="B335" s="62" t="s">
        <v>632</v>
      </c>
      <c r="C335" s="67" t="s">
        <v>697</v>
      </c>
      <c r="D335" s="62" t="s">
        <v>726</v>
      </c>
      <c r="E335" s="68">
        <v>5.0803720251874989</v>
      </c>
      <c r="F335" s="68">
        <v>1.6012428645257194E-2</v>
      </c>
      <c r="G335" s="68">
        <v>0.46061484128264235</v>
      </c>
      <c r="H335" s="68">
        <v>0.9425011828940747</v>
      </c>
      <c r="I335" s="68">
        <v>19.714988579469814</v>
      </c>
      <c r="J335" s="68">
        <v>0.99683375028808041</v>
      </c>
      <c r="K335" s="68">
        <v>2.1342865795876458E-2</v>
      </c>
      <c r="L335" s="68">
        <v>0.33561903641244928</v>
      </c>
      <c r="M335" s="68">
        <v>0.1413661559536048</v>
      </c>
      <c r="N335" s="68">
        <v>8.6692237152885043E-2</v>
      </c>
      <c r="O335" s="68">
        <v>0.99813013656107152</v>
      </c>
      <c r="P335" s="68">
        <v>0.76927555776218626</v>
      </c>
      <c r="Q335" s="68">
        <v>0.26355288068541838</v>
      </c>
      <c r="R335" s="68">
        <v>0.2989099539094956</v>
      </c>
      <c r="S335" s="68">
        <v>0.30954279321031164</v>
      </c>
      <c r="T335" s="68">
        <v>0.24678405501697342</v>
      </c>
      <c r="U335" s="68">
        <v>1.1933698935933963</v>
      </c>
      <c r="V335" s="68">
        <v>0.57159738415936578</v>
      </c>
      <c r="W335" s="68">
        <v>0.17931807509775022</v>
      </c>
      <c r="X335" s="68">
        <v>1.6062891909650805</v>
      </c>
      <c r="Y335" s="68">
        <v>3.1389237078497417E-2</v>
      </c>
      <c r="Z335" s="68">
        <v>0.3313946222932217</v>
      </c>
      <c r="AA335" s="68">
        <v>0.13394908713250608</v>
      </c>
      <c r="AB335" s="68">
        <v>0.28583994494054393</v>
      </c>
      <c r="AC335" s="68">
        <v>9.3555046005989295E-2</v>
      </c>
      <c r="AD335" s="68">
        <v>1.9831297310179276E-2</v>
      </c>
      <c r="AE335" s="68">
        <v>4.051248687254291</v>
      </c>
      <c r="AF335" s="68">
        <v>0.5586044488220776</v>
      </c>
      <c r="AG335" s="68">
        <v>2.6986007168739254</v>
      </c>
      <c r="AH335" s="68">
        <v>2.2240569717662968</v>
      </c>
      <c r="AI335" s="68">
        <v>3.5106015941103288</v>
      </c>
      <c r="AJ335" s="68">
        <v>0.48340600430244451</v>
      </c>
      <c r="AK335" s="68">
        <v>0.69290003580342729</v>
      </c>
      <c r="AL335" s="68">
        <v>0.20743267908457241</v>
      </c>
      <c r="AM335" s="68">
        <v>6.5742715144441438E-2</v>
      </c>
      <c r="AN335" s="68">
        <v>4.3498325603704933</v>
      </c>
      <c r="AO335" s="68">
        <v>0.29117979873177324</v>
      </c>
      <c r="AP335" s="68">
        <v>0.25429148764240417</v>
      </c>
      <c r="AQ335" s="68">
        <v>1.0610857862966148</v>
      </c>
      <c r="AR335" s="68">
        <v>3.88895541873754E-2</v>
      </c>
      <c r="AS335" s="68">
        <v>1.2828785233769611</v>
      </c>
      <c r="AT335" s="68">
        <v>0.11730516008213548</v>
      </c>
      <c r="AU335" s="68">
        <v>0.23666164901033876</v>
      </c>
      <c r="AV335" s="68">
        <v>0</v>
      </c>
      <c r="AW335" s="68">
        <v>0.3207221178664148</v>
      </c>
      <c r="AX335" s="68">
        <v>8.0093942932015882E-2</v>
      </c>
      <c r="AY335" s="68">
        <v>0.26799580985761706</v>
      </c>
      <c r="AZ335" s="68">
        <v>0</v>
      </c>
      <c r="BA335" s="68">
        <v>4.6397524916643222E-2</v>
      </c>
      <c r="BB335" s="68">
        <v>2.9050851524041246</v>
      </c>
      <c r="BC335" s="68">
        <v>10.31555973418722</v>
      </c>
      <c r="BD335" s="68">
        <v>1.7045859789925362</v>
      </c>
      <c r="BE335" s="68">
        <v>1.4280586184941755</v>
      </c>
      <c r="BF335" s="68">
        <v>0.96731074221657332</v>
      </c>
      <c r="BG335" s="68">
        <v>0</v>
      </c>
      <c r="BH335" s="68">
        <v>3.054043366651207E-2</v>
      </c>
      <c r="BI335" s="68">
        <v>170.63919723700261</v>
      </c>
      <c r="BJ335" s="68">
        <v>0</v>
      </c>
      <c r="BK335" s="68">
        <v>9.164065050237645E-2</v>
      </c>
      <c r="BL335" s="68">
        <v>0.32206559526062123</v>
      </c>
      <c r="BM335" s="68">
        <v>2.140709408658837E-2</v>
      </c>
      <c r="BN335" s="68">
        <v>0</v>
      </c>
      <c r="BO335" s="68">
        <v>0</v>
      </c>
    </row>
    <row r="336" spans="1:67">
      <c r="A336">
        <v>2002</v>
      </c>
      <c r="B336" s="62" t="s">
        <v>633</v>
      </c>
      <c r="C336" s="67" t="s">
        <v>698</v>
      </c>
      <c r="D336" s="62" t="s">
        <v>726</v>
      </c>
      <c r="E336" s="68">
        <v>0.13122771456235696</v>
      </c>
      <c r="F336" s="68">
        <v>3.4656131329157777E-2</v>
      </c>
      <c r="G336" s="68">
        <v>1.3756739599652516E-3</v>
      </c>
      <c r="H336" s="68">
        <v>2.2689814794115613</v>
      </c>
      <c r="I336" s="68">
        <v>1.7227709315058188</v>
      </c>
      <c r="J336" s="68">
        <v>0.67932808437173176</v>
      </c>
      <c r="K336" s="68">
        <v>3.3538571683644575E-2</v>
      </c>
      <c r="L336" s="68">
        <v>0.37356758117721456</v>
      </c>
      <c r="M336" s="68">
        <v>0.18930856358611364</v>
      </c>
      <c r="N336" s="68">
        <v>3.5256197191037286E-2</v>
      </c>
      <c r="O336" s="68">
        <v>0.37506806173598817</v>
      </c>
      <c r="P336" s="68">
        <v>0.64967496580252637</v>
      </c>
      <c r="Q336" s="68">
        <v>0.25004870187035994</v>
      </c>
      <c r="R336" s="68">
        <v>0.24201052571698189</v>
      </c>
      <c r="S336" s="68">
        <v>0.18501671559156535</v>
      </c>
      <c r="T336" s="68">
        <v>0.2040347130246852</v>
      </c>
      <c r="U336" s="68">
        <v>1.6555923111264572</v>
      </c>
      <c r="V336" s="68">
        <v>0.51294793646345516</v>
      </c>
      <c r="W336" s="68">
        <v>0.28148093639046035</v>
      </c>
      <c r="X336" s="68">
        <v>1.4207604161383367</v>
      </c>
      <c r="Y336" s="68">
        <v>5.6892481532651903E-2</v>
      </c>
      <c r="Z336" s="68">
        <v>0.56421855590235537</v>
      </c>
      <c r="AA336" s="68">
        <v>3.5813006944394335E-2</v>
      </c>
      <c r="AB336" s="68">
        <v>0.45028087763374058</v>
      </c>
      <c r="AC336" s="68">
        <v>3.9069482096199371E-2</v>
      </c>
      <c r="AD336" s="68">
        <v>1.2209695436017764E-3</v>
      </c>
      <c r="AE336" s="68">
        <v>4.1150790352796784</v>
      </c>
      <c r="AF336" s="68">
        <v>0.33259445696216661</v>
      </c>
      <c r="AG336" s="68">
        <v>1.606753446589311</v>
      </c>
      <c r="AH336" s="68">
        <v>1.3242089443094782</v>
      </c>
      <c r="AI336" s="68">
        <v>1.6437622293869407</v>
      </c>
      <c r="AJ336" s="68">
        <v>2.8935153464798646E-2</v>
      </c>
      <c r="AK336" s="68">
        <v>0.18186458258189586</v>
      </c>
      <c r="AL336" s="68">
        <v>0.2587152038377592</v>
      </c>
      <c r="AM336" s="68">
        <v>6.473701633441728E-2</v>
      </c>
      <c r="AN336" s="68">
        <v>0.45890599035494178</v>
      </c>
      <c r="AO336" s="68">
        <v>0.50179443570560189</v>
      </c>
      <c r="AP336" s="68">
        <v>0.3368179822653824</v>
      </c>
      <c r="AQ336" s="68">
        <v>0.94563041994136499</v>
      </c>
      <c r="AR336" s="68">
        <v>0.16143264955393863</v>
      </c>
      <c r="AS336" s="68">
        <v>2.457962481227713</v>
      </c>
      <c r="AT336" s="68">
        <v>0.52810142136173588</v>
      </c>
      <c r="AU336" s="68">
        <v>0.17466004498683374</v>
      </c>
      <c r="AV336" s="68">
        <v>0</v>
      </c>
      <c r="AW336" s="68">
        <v>1.0067875358182461</v>
      </c>
      <c r="AX336" s="68">
        <v>0.36623829239211803</v>
      </c>
      <c r="AY336" s="68">
        <v>0.99574425078190076</v>
      </c>
      <c r="AZ336" s="68">
        <v>0</v>
      </c>
      <c r="BA336" s="68">
        <v>6.8143979380288627E-2</v>
      </c>
      <c r="BB336" s="68">
        <v>4.2754309675474502</v>
      </c>
      <c r="BC336" s="68">
        <v>1.4420067876972043</v>
      </c>
      <c r="BD336" s="68">
        <v>1.1799883939282201</v>
      </c>
      <c r="BE336" s="68">
        <v>1.2010769925810494</v>
      </c>
      <c r="BF336" s="68">
        <v>0.38956915522386792</v>
      </c>
      <c r="BG336" s="68">
        <v>0</v>
      </c>
      <c r="BH336" s="68">
        <v>3.2740786501307302E-3</v>
      </c>
      <c r="BI336" s="68">
        <v>0.95982393945505362</v>
      </c>
      <c r="BJ336" s="68">
        <v>0</v>
      </c>
      <c r="BK336" s="68">
        <v>11.31337749023352</v>
      </c>
      <c r="BL336" s="68">
        <v>0.54359613437440946</v>
      </c>
      <c r="BM336" s="68">
        <v>2.3110879969674297E-2</v>
      </c>
      <c r="BN336" s="68">
        <v>0</v>
      </c>
      <c r="BO336" s="68">
        <v>0</v>
      </c>
    </row>
    <row r="337" spans="1:67">
      <c r="A337">
        <v>2002</v>
      </c>
      <c r="B337" s="62" t="s">
        <v>634</v>
      </c>
      <c r="C337" s="67" t="s">
        <v>699</v>
      </c>
      <c r="D337" s="62" t="s">
        <v>726</v>
      </c>
      <c r="E337" s="68">
        <v>6.8078601414775938E-2</v>
      </c>
      <c r="F337" s="68">
        <v>8.5090823352936742E-3</v>
      </c>
      <c r="G337" s="68">
        <v>2.9258560485325978E-3</v>
      </c>
      <c r="H337" s="68">
        <v>0.40424751831395411</v>
      </c>
      <c r="I337" s="68">
        <v>0.48077183988647043</v>
      </c>
      <c r="J337" s="68">
        <v>0.26211692279111298</v>
      </c>
      <c r="K337" s="68">
        <v>9.2056735810131934E-3</v>
      </c>
      <c r="L337" s="68">
        <v>6.1563273052839207E-2</v>
      </c>
      <c r="M337" s="68">
        <v>5.4602490492394982E-2</v>
      </c>
      <c r="N337" s="68">
        <v>1.2003986972858659E-2</v>
      </c>
      <c r="O337" s="68">
        <v>0.10915029957681108</v>
      </c>
      <c r="P337" s="68">
        <v>0.12553749976827822</v>
      </c>
      <c r="Q337" s="68">
        <v>0.10136546307258466</v>
      </c>
      <c r="R337" s="68">
        <v>5.4484757164101748E-2</v>
      </c>
      <c r="S337" s="68">
        <v>5.8167593776339468E-2</v>
      </c>
      <c r="T337" s="68">
        <v>0.10805324669640484</v>
      </c>
      <c r="U337" s="68">
        <v>4.2875202178395044</v>
      </c>
      <c r="V337" s="68">
        <v>0.49309829264120236</v>
      </c>
      <c r="W337" s="68">
        <v>0.14426785367990397</v>
      </c>
      <c r="X337" s="68">
        <v>0.77914127105842046</v>
      </c>
      <c r="Y337" s="68">
        <v>2.754476220504087E-2</v>
      </c>
      <c r="Z337" s="68">
        <v>0.32507904488065625</v>
      </c>
      <c r="AA337" s="68">
        <v>2.2641393373670618E-2</v>
      </c>
      <c r="AB337" s="68">
        <v>0.10041305352435489</v>
      </c>
      <c r="AC337" s="68">
        <v>8.3751035763167461E-3</v>
      </c>
      <c r="AD337" s="68">
        <v>1.0992752706895767E-3</v>
      </c>
      <c r="AE337" s="68">
        <v>0.89110183866199499</v>
      </c>
      <c r="AF337" s="68">
        <v>0.13485874513470822</v>
      </c>
      <c r="AG337" s="68">
        <v>0.65149842663433311</v>
      </c>
      <c r="AH337" s="68">
        <v>0.53693367571870987</v>
      </c>
      <c r="AI337" s="68">
        <v>0.32172301942189596</v>
      </c>
      <c r="AJ337" s="68">
        <v>9.5459293955515237E-3</v>
      </c>
      <c r="AK337" s="68">
        <v>3.9313809041868986E-2</v>
      </c>
      <c r="AL337" s="68">
        <v>5.5036128746542595E-2</v>
      </c>
      <c r="AM337" s="68">
        <v>1.3375804417086235E-2</v>
      </c>
      <c r="AN337" s="68">
        <v>1.3622089175599159</v>
      </c>
      <c r="AO337" s="68">
        <v>0.41975878441700498</v>
      </c>
      <c r="AP337" s="68">
        <v>45.374861902850412</v>
      </c>
      <c r="AQ337" s="68">
        <v>4.5539056037898256</v>
      </c>
      <c r="AR337" s="68">
        <v>2.7006797117154591E-2</v>
      </c>
      <c r="AS337" s="68">
        <v>2.689697217115596</v>
      </c>
      <c r="AT337" s="68">
        <v>4.3693365132935558</v>
      </c>
      <c r="AU337" s="68">
        <v>3.3785575163008209E-2</v>
      </c>
      <c r="AV337" s="68">
        <v>0</v>
      </c>
      <c r="AW337" s="68">
        <v>3.5399506528800826</v>
      </c>
      <c r="AX337" s="68">
        <v>8.4193695639718125E-2</v>
      </c>
      <c r="AY337" s="68">
        <v>15.182995381755166</v>
      </c>
      <c r="AZ337" s="68">
        <v>0</v>
      </c>
      <c r="BA337" s="68">
        <v>0.94488588486372627</v>
      </c>
      <c r="BB337" s="68">
        <v>1.3818748851984841</v>
      </c>
      <c r="BC337" s="68">
        <v>51.256082403589602</v>
      </c>
      <c r="BD337" s="68">
        <v>3.9298509223558984</v>
      </c>
      <c r="BE337" s="68">
        <v>5.5775077735435294</v>
      </c>
      <c r="BF337" s="68">
        <v>0.10499478158799801</v>
      </c>
      <c r="BG337" s="68">
        <v>0</v>
      </c>
      <c r="BH337" s="68">
        <v>0.24666025531573696</v>
      </c>
      <c r="BI337" s="68">
        <v>319.78978989028519</v>
      </c>
      <c r="BJ337" s="68">
        <v>0</v>
      </c>
      <c r="BK337" s="68">
        <v>2.4793302291445745</v>
      </c>
      <c r="BL337" s="68">
        <v>1.2829187523775845</v>
      </c>
      <c r="BM337" s="68">
        <v>8.0668207426469282E-2</v>
      </c>
      <c r="BN337" s="68">
        <v>0</v>
      </c>
      <c r="BO337" s="68">
        <v>0</v>
      </c>
    </row>
    <row r="338" spans="1:67">
      <c r="A338">
        <v>2002</v>
      </c>
      <c r="B338" s="62" t="s">
        <v>635</v>
      </c>
      <c r="C338" s="67" t="s">
        <v>700</v>
      </c>
      <c r="D338" s="62" t="s">
        <v>726</v>
      </c>
      <c r="E338" s="68">
        <v>0.28696026302769162</v>
      </c>
      <c r="F338" s="68">
        <v>0.59550912906670583</v>
      </c>
      <c r="G338" s="68">
        <v>0.41592834215561419</v>
      </c>
      <c r="H338" s="68">
        <v>7.3818847832314791</v>
      </c>
      <c r="I338" s="68">
        <v>12.734261918439651</v>
      </c>
      <c r="J338" s="68">
        <v>3.5355885057478584</v>
      </c>
      <c r="K338" s="68">
        <v>0.40047297896639544</v>
      </c>
      <c r="L338" s="68">
        <v>1.0804114057027181</v>
      </c>
      <c r="M338" s="68">
        <v>1.3207312167628606</v>
      </c>
      <c r="N338" s="68">
        <v>1.0239538399075587</v>
      </c>
      <c r="O338" s="68">
        <v>3.6708284894034415</v>
      </c>
      <c r="P338" s="68">
        <v>1.8521220935038678</v>
      </c>
      <c r="Q338" s="68">
        <v>2.4922210226640482</v>
      </c>
      <c r="R338" s="68">
        <v>3.3822119539033224</v>
      </c>
      <c r="S338" s="68">
        <v>0.63568258964544899</v>
      </c>
      <c r="T338" s="68">
        <v>2.2283186497446414</v>
      </c>
      <c r="U338" s="68">
        <v>7.8070772759352263</v>
      </c>
      <c r="V338" s="68">
        <v>2.1533751301377335</v>
      </c>
      <c r="W338" s="68">
        <v>1.1410420572093378</v>
      </c>
      <c r="X338" s="68">
        <v>6.0726389471805149</v>
      </c>
      <c r="Y338" s="68">
        <v>0.19027914081148881</v>
      </c>
      <c r="Z338" s="68">
        <v>2.6101043953048775</v>
      </c>
      <c r="AA338" s="68">
        <v>1.7282173104253356</v>
      </c>
      <c r="AB338" s="68">
        <v>1.820340131213972</v>
      </c>
      <c r="AC338" s="68">
        <v>0.7496277480736464</v>
      </c>
      <c r="AD338" s="68">
        <v>0.17071752803924589</v>
      </c>
      <c r="AE338" s="68">
        <v>51.384338925973239</v>
      </c>
      <c r="AF338" s="68">
        <v>4.5419334910598952</v>
      </c>
      <c r="AG338" s="68">
        <v>21.941941063632896</v>
      </c>
      <c r="AH338" s="68">
        <v>18.083491906725314</v>
      </c>
      <c r="AI338" s="68">
        <v>24.441154600224422</v>
      </c>
      <c r="AJ338" s="68">
        <v>0.65105679272666106</v>
      </c>
      <c r="AK338" s="68">
        <v>4.2097400843764659</v>
      </c>
      <c r="AL338" s="68">
        <v>2.538301601533731</v>
      </c>
      <c r="AM338" s="68">
        <v>1.1187618776049557</v>
      </c>
      <c r="AN338" s="68">
        <v>11.247558170909501</v>
      </c>
      <c r="AO338" s="68">
        <v>1.7636740502319079</v>
      </c>
      <c r="AP338" s="68">
        <v>11.438610902742294</v>
      </c>
      <c r="AQ338" s="68">
        <v>70.028845296084569</v>
      </c>
      <c r="AR338" s="68">
        <v>0.40841557377401505</v>
      </c>
      <c r="AS338" s="68">
        <v>27.90291534375681</v>
      </c>
      <c r="AT338" s="68">
        <v>116.7939440851769</v>
      </c>
      <c r="AU338" s="68">
        <v>8.0842609910753183</v>
      </c>
      <c r="AV338" s="68">
        <v>0</v>
      </c>
      <c r="AW338" s="68">
        <v>14.987062457927731</v>
      </c>
      <c r="AX338" s="68">
        <v>2.8472623192066746</v>
      </c>
      <c r="AY338" s="68">
        <v>4.4965575624659193</v>
      </c>
      <c r="AZ338" s="68">
        <v>0</v>
      </c>
      <c r="BA338" s="68">
        <v>1.0451943582981955</v>
      </c>
      <c r="BB338" s="68">
        <v>42.760886983039327</v>
      </c>
      <c r="BC338" s="68">
        <v>47.044920195675957</v>
      </c>
      <c r="BD338" s="68">
        <v>17.7705350359888</v>
      </c>
      <c r="BE338" s="68">
        <v>10.126097560465515</v>
      </c>
      <c r="BF338" s="68">
        <v>11.985625233436878</v>
      </c>
      <c r="BG338" s="68">
        <v>0</v>
      </c>
      <c r="BH338" s="68">
        <v>0.16141667472702537</v>
      </c>
      <c r="BI338" s="68">
        <v>360.23992147670072</v>
      </c>
      <c r="BJ338" s="68">
        <v>0</v>
      </c>
      <c r="BK338" s="68">
        <v>12.239509219607667</v>
      </c>
      <c r="BL338" s="68">
        <v>3.1716780612364808</v>
      </c>
      <c r="BM338" s="68">
        <v>0.17125922398484858</v>
      </c>
      <c r="BN338" s="68">
        <v>0</v>
      </c>
      <c r="BO338" s="68">
        <v>0</v>
      </c>
    </row>
    <row r="339" spans="1:67">
      <c r="A339">
        <v>2002</v>
      </c>
      <c r="B339" s="62" t="s">
        <v>636</v>
      </c>
      <c r="C339" s="67" t="s">
        <v>701</v>
      </c>
      <c r="D339" s="62" t="s">
        <v>726</v>
      </c>
      <c r="E339" s="68">
        <v>9.2933012245545815E-2</v>
      </c>
      <c r="F339" s="68">
        <v>2.6150244715347312E-2</v>
      </c>
      <c r="G339" s="68">
        <v>4.3326765008652188E-3</v>
      </c>
      <c r="H339" s="68">
        <v>0.95617473952758947</v>
      </c>
      <c r="I339" s="68">
        <v>1.1217035187841529</v>
      </c>
      <c r="J339" s="68">
        <v>0.41965123026265555</v>
      </c>
      <c r="K339" s="68">
        <v>2.5654014784361277E-2</v>
      </c>
      <c r="L339" s="68">
        <v>0.14016657890248854</v>
      </c>
      <c r="M339" s="68">
        <v>8.3861232565170252E-2</v>
      </c>
      <c r="N339" s="68">
        <v>3.2181866901790902E-2</v>
      </c>
      <c r="O339" s="68">
        <v>0.23383613926842234</v>
      </c>
      <c r="P339" s="68">
        <v>0.41736827347542127</v>
      </c>
      <c r="Q339" s="68">
        <v>0.21740787418297439</v>
      </c>
      <c r="R339" s="68">
        <v>0.15525868834234183</v>
      </c>
      <c r="S339" s="68">
        <v>0.11193100928012684</v>
      </c>
      <c r="T339" s="68">
        <v>0.23310613418624238</v>
      </c>
      <c r="U339" s="68">
        <v>8.9767499539342666</v>
      </c>
      <c r="V339" s="68">
        <v>1.0580391140781042</v>
      </c>
      <c r="W339" s="68">
        <v>0.33048654058579219</v>
      </c>
      <c r="X339" s="68">
        <v>1.5395978014407541</v>
      </c>
      <c r="Y339" s="68">
        <v>6.4720023384121764E-2</v>
      </c>
      <c r="Z339" s="68">
        <v>0.65940415881105263</v>
      </c>
      <c r="AA339" s="68">
        <v>5.8827222309007283E-2</v>
      </c>
      <c r="AB339" s="68">
        <v>0.16170412344794438</v>
      </c>
      <c r="AC339" s="68">
        <v>2.7187914929551388E-2</v>
      </c>
      <c r="AD339" s="68">
        <v>3.3060735880170123E-3</v>
      </c>
      <c r="AE339" s="68">
        <v>1.1756316623237983</v>
      </c>
      <c r="AF339" s="68">
        <v>0.26325073373104979</v>
      </c>
      <c r="AG339" s="68">
        <v>1.2717561604536345</v>
      </c>
      <c r="AH339" s="68">
        <v>1.0481202435627917</v>
      </c>
      <c r="AI339" s="68">
        <v>0.96713074291204992</v>
      </c>
      <c r="AJ339" s="68">
        <v>3.0742921405769449E-2</v>
      </c>
      <c r="AK339" s="68">
        <v>0.14527140165252292</v>
      </c>
      <c r="AL339" s="68">
        <v>0.14823779306132162</v>
      </c>
      <c r="AM339" s="68">
        <v>3.9662300181101388E-2</v>
      </c>
      <c r="AN339" s="68">
        <v>0.42834328256282095</v>
      </c>
      <c r="AO339" s="68">
        <v>0.26343273264522926</v>
      </c>
      <c r="AP339" s="68">
        <v>0.25710474073690925</v>
      </c>
      <c r="AQ339" s="68">
        <v>1.2715246563067604</v>
      </c>
      <c r="AR339" s="68">
        <v>4.1532628892134403E-2</v>
      </c>
      <c r="AS339" s="68">
        <v>1.3027826134396099</v>
      </c>
      <c r="AT339" s="68">
        <v>0.30923093932771728</v>
      </c>
      <c r="AU339" s="68">
        <v>0.11400741308025938</v>
      </c>
      <c r="AV339" s="68">
        <v>0</v>
      </c>
      <c r="AW339" s="68">
        <v>0.53338839514705105</v>
      </c>
      <c r="AX339" s="68">
        <v>0.16785021350100787</v>
      </c>
      <c r="AY339" s="68">
        <v>0.34577295920302842</v>
      </c>
      <c r="AZ339" s="68">
        <v>0</v>
      </c>
      <c r="BA339" s="68">
        <v>2.6553067486674322E-2</v>
      </c>
      <c r="BB339" s="68">
        <v>2.5019412891226009</v>
      </c>
      <c r="BC339" s="68">
        <v>0.82457088779179799</v>
      </c>
      <c r="BD339" s="68">
        <v>0.5106375032889745</v>
      </c>
      <c r="BE339" s="68">
        <v>0.5272001535922114</v>
      </c>
      <c r="BF339" s="68">
        <v>0.37504042507070645</v>
      </c>
      <c r="BG339" s="68">
        <v>0</v>
      </c>
      <c r="BH339" s="68">
        <v>2.2362510092722447E-3</v>
      </c>
      <c r="BI339" s="68">
        <v>4.2895212843646284</v>
      </c>
      <c r="BJ339" s="68">
        <v>0</v>
      </c>
      <c r="BK339" s="68">
        <v>7.2203229919162784</v>
      </c>
      <c r="BL339" s="68">
        <v>3.4534921970580004</v>
      </c>
      <c r="BM339" s="68">
        <v>0.1875731169185362</v>
      </c>
      <c r="BN339" s="68">
        <v>0</v>
      </c>
      <c r="BO339" s="68">
        <v>0</v>
      </c>
    </row>
    <row r="340" spans="1:67">
      <c r="A340">
        <v>2002</v>
      </c>
      <c r="B340" s="62" t="s">
        <v>637</v>
      </c>
      <c r="C340" s="67" t="s">
        <v>702</v>
      </c>
      <c r="D340" s="62" t="s">
        <v>726</v>
      </c>
      <c r="E340" s="68">
        <v>0.9941476941679338</v>
      </c>
      <c r="F340" s="68">
        <v>0.27854765501861384</v>
      </c>
      <c r="G340" s="68">
        <v>8.2786728424440473E-2</v>
      </c>
      <c r="H340" s="68">
        <v>1.879345564438605</v>
      </c>
      <c r="I340" s="68">
        <v>1.4892618893719873</v>
      </c>
      <c r="J340" s="68">
        <v>0.61098175848430691</v>
      </c>
      <c r="K340" s="68">
        <v>8.1023589255321715E-2</v>
      </c>
      <c r="L340" s="68">
        <v>0.46436595674366954</v>
      </c>
      <c r="M340" s="68">
        <v>0.10824727395028176</v>
      </c>
      <c r="N340" s="68">
        <v>4.2635294100029586E-2</v>
      </c>
      <c r="O340" s="68">
        <v>0.82705166733476376</v>
      </c>
      <c r="P340" s="68">
        <v>0.29654348083244364</v>
      </c>
      <c r="Q340" s="68">
        <v>0.66171792738697599</v>
      </c>
      <c r="R340" s="68">
        <v>0.67210486995050023</v>
      </c>
      <c r="S340" s="68">
        <v>0.26975138138673688</v>
      </c>
      <c r="T340" s="68">
        <v>0.53687832856649753</v>
      </c>
      <c r="U340" s="68">
        <v>2.5529363423437719</v>
      </c>
      <c r="V340" s="68">
        <v>0.89307748030126621</v>
      </c>
      <c r="W340" s="68">
        <v>0.3153008511703298</v>
      </c>
      <c r="X340" s="68">
        <v>6.614052601827952</v>
      </c>
      <c r="Y340" s="68">
        <v>0.1083938800076502</v>
      </c>
      <c r="Z340" s="68">
        <v>0.55353985074972489</v>
      </c>
      <c r="AA340" s="68">
        <v>0.10858454183158764</v>
      </c>
      <c r="AB340" s="68">
        <v>0.45129313839236568</v>
      </c>
      <c r="AC340" s="68">
        <v>8.3203823892319631E-2</v>
      </c>
      <c r="AD340" s="68">
        <v>2.9100203255494516E-2</v>
      </c>
      <c r="AE340" s="68">
        <v>4.4013033044222967</v>
      </c>
      <c r="AF340" s="68">
        <v>0.62199895863879973</v>
      </c>
      <c r="AG340" s="68">
        <v>3.0048579109539837</v>
      </c>
      <c r="AH340" s="68">
        <v>2.4764592974248969</v>
      </c>
      <c r="AI340" s="68">
        <v>5.1173900644837405</v>
      </c>
      <c r="AJ340" s="68">
        <v>0.88021239979465737</v>
      </c>
      <c r="AK340" s="68">
        <v>1.93501763401726</v>
      </c>
      <c r="AL340" s="68">
        <v>1.0246370064221615</v>
      </c>
      <c r="AM340" s="68">
        <v>0.44750127436786252</v>
      </c>
      <c r="AN340" s="68">
        <v>1.4228716633264704</v>
      </c>
      <c r="AO340" s="68">
        <v>0.22853567261800339</v>
      </c>
      <c r="AP340" s="68">
        <v>0.21985762408796733</v>
      </c>
      <c r="AQ340" s="68">
        <v>2.5877264068147254</v>
      </c>
      <c r="AR340" s="68">
        <v>0.12699320699308761</v>
      </c>
      <c r="AS340" s="68">
        <v>1.1036095562468369</v>
      </c>
      <c r="AT340" s="68">
        <v>3.0235787114980308</v>
      </c>
      <c r="AU340" s="68">
        <v>5.9355857988577593E-2</v>
      </c>
      <c r="AV340" s="68">
        <v>0</v>
      </c>
      <c r="AW340" s="68">
        <v>0.77169178896553625</v>
      </c>
      <c r="AX340" s="68">
        <v>0.62336933260919558</v>
      </c>
      <c r="AY340" s="68">
        <v>0.42218581916592351</v>
      </c>
      <c r="AZ340" s="68">
        <v>0</v>
      </c>
      <c r="BA340" s="68">
        <v>6.3465670704877936E-2</v>
      </c>
      <c r="BB340" s="68">
        <v>5.5597783552897129</v>
      </c>
      <c r="BC340" s="68">
        <v>0.60393746185711705</v>
      </c>
      <c r="BD340" s="68">
        <v>1.0461526746307994</v>
      </c>
      <c r="BE340" s="68">
        <v>0.53259817140030274</v>
      </c>
      <c r="BF340" s="68">
        <v>1.6230997993262397</v>
      </c>
      <c r="BG340" s="68">
        <v>0</v>
      </c>
      <c r="BH340" s="68">
        <v>1.9244014332486486E-3</v>
      </c>
      <c r="BI340" s="68">
        <v>33.210879544886104</v>
      </c>
      <c r="BJ340" s="68">
        <v>0</v>
      </c>
      <c r="BK340" s="68">
        <v>0.64120747506796616</v>
      </c>
      <c r="BL340" s="68">
        <v>3.3273035821951811</v>
      </c>
      <c r="BM340" s="68">
        <v>8.5031161004270203E-2</v>
      </c>
      <c r="BN340" s="68">
        <v>0</v>
      </c>
      <c r="BO340" s="68">
        <v>0</v>
      </c>
    </row>
    <row r="341" spans="1:67">
      <c r="A341">
        <v>2002</v>
      </c>
      <c r="B341" s="62" t="s">
        <v>638</v>
      </c>
      <c r="C341" s="67" t="s">
        <v>703</v>
      </c>
      <c r="D341" s="62" t="s">
        <v>726</v>
      </c>
      <c r="E341" s="68">
        <v>98.621494129763249</v>
      </c>
      <c r="F341" s="68">
        <v>32.302513934777039</v>
      </c>
      <c r="G341" s="68">
        <v>6.9597023354666856</v>
      </c>
      <c r="H341" s="68">
        <v>159.31992095251061</v>
      </c>
      <c r="I341" s="68">
        <v>71.747638684640464</v>
      </c>
      <c r="J341" s="68">
        <v>26.28722438802685</v>
      </c>
      <c r="K341" s="68">
        <v>5.3351120740143489</v>
      </c>
      <c r="L341" s="68">
        <v>38.040151158454904</v>
      </c>
      <c r="M341" s="68">
        <v>3.0202229595323984</v>
      </c>
      <c r="N341" s="68">
        <v>2.9206028191140718</v>
      </c>
      <c r="O341" s="68">
        <v>68.432084671705113</v>
      </c>
      <c r="P341" s="68">
        <v>14.927963513726473</v>
      </c>
      <c r="Q341" s="68">
        <v>43.1248177656976</v>
      </c>
      <c r="R341" s="68">
        <v>49.528584122607221</v>
      </c>
      <c r="S341" s="68">
        <v>16.408267651941081</v>
      </c>
      <c r="T341" s="68">
        <v>30.822621469177143</v>
      </c>
      <c r="U341" s="68">
        <v>200.18231813822251</v>
      </c>
      <c r="V341" s="68">
        <v>65.063157693892038</v>
      </c>
      <c r="W341" s="68">
        <v>15.705170284911816</v>
      </c>
      <c r="X341" s="68">
        <v>98.786303905219825</v>
      </c>
      <c r="Y341" s="68">
        <v>7.1569238701072848</v>
      </c>
      <c r="Z341" s="68">
        <v>32.576521274580159</v>
      </c>
      <c r="AA341" s="68">
        <v>2.3750066059846553</v>
      </c>
      <c r="AB341" s="68">
        <v>46.027583859743679</v>
      </c>
      <c r="AC341" s="68">
        <v>7.9729745871781939</v>
      </c>
      <c r="AD341" s="68">
        <v>1.1530123000924926</v>
      </c>
      <c r="AE341" s="68">
        <v>379.83148717825668</v>
      </c>
      <c r="AF341" s="68">
        <v>0.9690864688639973</v>
      </c>
      <c r="AG341" s="68">
        <v>4.6816268113288722</v>
      </c>
      <c r="AH341" s="68">
        <v>3.8583716465493323</v>
      </c>
      <c r="AI341" s="68">
        <v>374.69081308697571</v>
      </c>
      <c r="AJ341" s="68">
        <v>84.091692518450259</v>
      </c>
      <c r="AK341" s="68">
        <v>191.57436669627253</v>
      </c>
      <c r="AL341" s="68">
        <v>79.700477594337372</v>
      </c>
      <c r="AM341" s="68">
        <v>47.099888106112317</v>
      </c>
      <c r="AN341" s="68">
        <v>96.049419297525077</v>
      </c>
      <c r="AO341" s="68">
        <v>7.6411557993230783</v>
      </c>
      <c r="AP341" s="68">
        <v>5.0325832252171274</v>
      </c>
      <c r="AQ341" s="68">
        <v>209.26431334871353</v>
      </c>
      <c r="AR341" s="68">
        <v>12.856017855070313</v>
      </c>
      <c r="AS341" s="68">
        <v>51.094527315135934</v>
      </c>
      <c r="AT341" s="68">
        <v>339.18371871903207</v>
      </c>
      <c r="AU341" s="68">
        <v>0.59339306464326502</v>
      </c>
      <c r="AV341" s="68">
        <v>0</v>
      </c>
      <c r="AW341" s="68">
        <v>13.845492379630201</v>
      </c>
      <c r="AX341" s="68">
        <v>60.616031042642916</v>
      </c>
      <c r="AY341" s="68">
        <v>39.551973132070941</v>
      </c>
      <c r="AZ341" s="68">
        <v>0</v>
      </c>
      <c r="BA341" s="68">
        <v>4.5679922796845966</v>
      </c>
      <c r="BB341" s="68">
        <v>351.702584677674</v>
      </c>
      <c r="BC341" s="68">
        <v>4.8828368118198864E-2</v>
      </c>
      <c r="BD341" s="68">
        <v>61.407928967042309</v>
      </c>
      <c r="BE341" s="68">
        <v>21.608904497345598</v>
      </c>
      <c r="BF341" s="68">
        <v>69.475115379562922</v>
      </c>
      <c r="BG341" s="68">
        <v>0</v>
      </c>
      <c r="BH341" s="68">
        <v>1.3997907572292959E-4</v>
      </c>
      <c r="BI341" s="68">
        <v>2339.1456728791427</v>
      </c>
      <c r="BJ341" s="68">
        <v>0</v>
      </c>
      <c r="BK341" s="68">
        <v>0.16808388600632851</v>
      </c>
      <c r="BL341" s="68">
        <v>0.40147282630978026</v>
      </c>
      <c r="BM341" s="68">
        <v>2.1613475810885092E-2</v>
      </c>
      <c r="BN341" s="68">
        <v>0</v>
      </c>
      <c r="BO341" s="68">
        <v>0</v>
      </c>
    </row>
    <row r="342" spans="1:67">
      <c r="A342">
        <v>2002</v>
      </c>
      <c r="B342" s="62" t="s">
        <v>639</v>
      </c>
      <c r="C342" s="67" t="s">
        <v>704</v>
      </c>
      <c r="D342" s="62" t="s">
        <v>726</v>
      </c>
      <c r="E342" s="68">
        <v>9.0382590455407322E-2</v>
      </c>
      <c r="F342" s="68">
        <v>2.8437406909588642E-2</v>
      </c>
      <c r="G342" s="68">
        <v>6.7721916306617575E-3</v>
      </c>
      <c r="H342" s="68">
        <v>0.16562066537360509</v>
      </c>
      <c r="I342" s="68">
        <v>9.9100568061405742E-2</v>
      </c>
      <c r="J342" s="68">
        <v>3.9241745463051897E-2</v>
      </c>
      <c r="K342" s="68">
        <v>5.9498842180121456E-3</v>
      </c>
      <c r="L342" s="68">
        <v>3.8577241216124575E-2</v>
      </c>
      <c r="M342" s="68">
        <v>5.8007171220939204E-3</v>
      </c>
      <c r="N342" s="68">
        <v>4.2931843093794745E-3</v>
      </c>
      <c r="O342" s="68">
        <v>6.9515361966616951E-2</v>
      </c>
      <c r="P342" s="68">
        <v>2.3116020823055732E-2</v>
      </c>
      <c r="Q342" s="68">
        <v>4.7121239305891023E-2</v>
      </c>
      <c r="R342" s="68">
        <v>5.2001672259467835E-2</v>
      </c>
      <c r="S342" s="68">
        <v>1.8594740407499293E-2</v>
      </c>
      <c r="T342" s="68">
        <v>3.5917062940914624E-2</v>
      </c>
      <c r="U342" s="68">
        <v>0.23352806940955992</v>
      </c>
      <c r="V342" s="68">
        <v>6.9814522142735883E-2</v>
      </c>
      <c r="W342" s="68">
        <v>2.5548355663300919E-2</v>
      </c>
      <c r="X342" s="68">
        <v>0.12383503187740882</v>
      </c>
      <c r="Y342" s="68">
        <v>7.9085041704869338E-3</v>
      </c>
      <c r="Z342" s="68">
        <v>3.9563438752898139E-2</v>
      </c>
      <c r="AA342" s="68">
        <v>5.1159249969854274E-3</v>
      </c>
      <c r="AB342" s="68">
        <v>4.217818325025649E-2</v>
      </c>
      <c r="AC342" s="68">
        <v>7.6424938984597504E-3</v>
      </c>
      <c r="AD342" s="68">
        <v>1.5072990473041848E-3</v>
      </c>
      <c r="AE342" s="68">
        <v>0.36839032815003864</v>
      </c>
      <c r="AF342" s="68">
        <v>2.0164165603566656E-2</v>
      </c>
      <c r="AG342" s="68">
        <v>9.7412464365652693E-2</v>
      </c>
      <c r="AH342" s="68">
        <v>8.0282666274328757E-2</v>
      </c>
      <c r="AI342" s="68">
        <v>0.36680964493498353</v>
      </c>
      <c r="AJ342" s="68">
        <v>7.8689347697622702E-2</v>
      </c>
      <c r="AK342" s="68">
        <v>0.17663038156443878</v>
      </c>
      <c r="AL342" s="68">
        <v>8.0382641020093293E-2</v>
      </c>
      <c r="AM342" s="68">
        <v>4.2761550072638613E-2</v>
      </c>
      <c r="AN342" s="68">
        <v>0.10631746736215117</v>
      </c>
      <c r="AO342" s="68">
        <v>1.4294529787237002E-2</v>
      </c>
      <c r="AP342" s="68">
        <v>1.1956959542325195E-2</v>
      </c>
      <c r="AQ342" s="68">
        <v>0.2077502600402274</v>
      </c>
      <c r="AR342" s="68">
        <v>1.2059741168655888E-2</v>
      </c>
      <c r="AS342" s="68">
        <v>7.9048092107959683E-2</v>
      </c>
      <c r="AT342" s="68">
        <v>0.29994902659114875</v>
      </c>
      <c r="AU342" s="68">
        <v>3.5804218943641971E-3</v>
      </c>
      <c r="AV342" s="68">
        <v>0</v>
      </c>
      <c r="AW342" s="68">
        <v>3.6005499518707067E-2</v>
      </c>
      <c r="AX342" s="68">
        <v>5.7953914714224022E-2</v>
      </c>
      <c r="AY342" s="68">
        <v>3.9977433788573921E-2</v>
      </c>
      <c r="AZ342" s="68">
        <v>0</v>
      </c>
      <c r="BA342" s="68">
        <v>4.9443700099229444E-3</v>
      </c>
      <c r="BB342" s="68">
        <v>0.40549719713643184</v>
      </c>
      <c r="BC342" s="68">
        <v>2.5080924990526061E-2</v>
      </c>
      <c r="BD342" s="68">
        <v>7.2965767345224697E-2</v>
      </c>
      <c r="BE342" s="68">
        <v>3.2740377886496995E-2</v>
      </c>
      <c r="BF342" s="68">
        <v>9.3495920960763215E-2</v>
      </c>
      <c r="BG342" s="68">
        <v>0</v>
      </c>
      <c r="BH342" s="68">
        <v>7.7745910706249937E-5</v>
      </c>
      <c r="BI342" s="68">
        <v>2.3898634679984534</v>
      </c>
      <c r="BJ342" s="68">
        <v>0</v>
      </c>
      <c r="BK342" s="68">
        <v>0.10998970744246415</v>
      </c>
      <c r="BL342" s="68">
        <v>0.14433008950203813</v>
      </c>
      <c r="BM342" s="68">
        <v>2.8878954431776141E-3</v>
      </c>
      <c r="BN342" s="68">
        <v>0</v>
      </c>
      <c r="BO342" s="68">
        <v>0</v>
      </c>
    </row>
    <row r="343" spans="1:67">
      <c r="A343">
        <v>2002</v>
      </c>
      <c r="B343" s="62" t="s">
        <v>640</v>
      </c>
      <c r="C343" s="67" t="s">
        <v>705</v>
      </c>
      <c r="D343" s="62" t="s">
        <v>726</v>
      </c>
      <c r="E343" s="68">
        <v>1.4693594542884488E-2</v>
      </c>
      <c r="F343" s="68">
        <v>1.2548922889340046E-3</v>
      </c>
      <c r="G343" s="68">
        <v>9.5527778518612059E-4</v>
      </c>
      <c r="H343" s="68">
        <v>5.4237983983261427E-2</v>
      </c>
      <c r="I343" s="68">
        <v>8.0794362996536973E-2</v>
      </c>
      <c r="J343" s="68">
        <v>4.731943293381484E-2</v>
      </c>
      <c r="K343" s="68">
        <v>1.2522130551495449E-2</v>
      </c>
      <c r="L343" s="68">
        <v>8.5935199893457534E-2</v>
      </c>
      <c r="M343" s="68">
        <v>2.1092370560032641E-2</v>
      </c>
      <c r="N343" s="68">
        <v>3.6295081291477984E-3</v>
      </c>
      <c r="O343" s="68">
        <v>4.1342640659773514E-2</v>
      </c>
      <c r="P343" s="68">
        <v>2.0146366734703089E-2</v>
      </c>
      <c r="Q343" s="68">
        <v>2.9232873912288369E-2</v>
      </c>
      <c r="R343" s="68">
        <v>2.2413083181810758E-2</v>
      </c>
      <c r="S343" s="68">
        <v>1.6353419831586512E-2</v>
      </c>
      <c r="T343" s="68">
        <v>2.6751394625797939E-2</v>
      </c>
      <c r="U343" s="68">
        <v>0.14600456696402961</v>
      </c>
      <c r="V343" s="68">
        <v>4.726897106096261E-2</v>
      </c>
      <c r="W343" s="68">
        <v>2.1567938181687847E-2</v>
      </c>
      <c r="X343" s="68">
        <v>0.14503029451771465</v>
      </c>
      <c r="Y343" s="68">
        <v>4.1221852214217191E-3</v>
      </c>
      <c r="Z343" s="68">
        <v>4.6009207698444202E-2</v>
      </c>
      <c r="AA343" s="68">
        <v>4.0967294908150443E-3</v>
      </c>
      <c r="AB343" s="68">
        <v>1.5981470131684366E-2</v>
      </c>
      <c r="AC343" s="68">
        <v>1.5929749732714364E-3</v>
      </c>
      <c r="AD343" s="68">
        <v>5.8106645330857631E-4</v>
      </c>
      <c r="AE343" s="68">
        <v>0.17679795568375589</v>
      </c>
      <c r="AF343" s="68">
        <v>2.62679168338316E-2</v>
      </c>
      <c r="AG343" s="68">
        <v>0.12689949626638769</v>
      </c>
      <c r="AH343" s="68">
        <v>0.10458445951989254</v>
      </c>
      <c r="AI343" s="68">
        <v>6.3712499441931636E-2</v>
      </c>
      <c r="AJ343" s="68">
        <v>6.302964284307733E-3</v>
      </c>
      <c r="AK343" s="68">
        <v>1.244348477357579E-2</v>
      </c>
      <c r="AL343" s="68">
        <v>1.4289968833966797E-2</v>
      </c>
      <c r="AM343" s="68">
        <v>2.3735784344644352E-3</v>
      </c>
      <c r="AN343" s="68">
        <v>3.3107244292270646E-2</v>
      </c>
      <c r="AO343" s="68">
        <v>1.1109695099647546E-2</v>
      </c>
      <c r="AP343" s="68">
        <v>1.0500163835092648E-2</v>
      </c>
      <c r="AQ343" s="68">
        <v>3.9698330290485785E-2</v>
      </c>
      <c r="AR343" s="68">
        <v>3.2479530938277724E-3</v>
      </c>
      <c r="AS343" s="68">
        <v>5.1084531329150557E-2</v>
      </c>
      <c r="AT343" s="68">
        <v>1.3694764186307173E-2</v>
      </c>
      <c r="AU343" s="68">
        <v>3.8826139132529928E-3</v>
      </c>
      <c r="AV343" s="68">
        <v>0</v>
      </c>
      <c r="AW343" s="68">
        <v>3.4788210325560648E-2</v>
      </c>
      <c r="AX343" s="68">
        <v>9.6995583740206118E-3</v>
      </c>
      <c r="AY343" s="68">
        <v>1.8982452038655562E-2</v>
      </c>
      <c r="AZ343" s="68">
        <v>0</v>
      </c>
      <c r="BA343" s="68">
        <v>1.9127707957972127E-3</v>
      </c>
      <c r="BB343" s="68">
        <v>0.12268781281813895</v>
      </c>
      <c r="BC343" s="68">
        <v>5.4330414095442314E-2</v>
      </c>
      <c r="BD343" s="68">
        <v>3.5166855237071692E-2</v>
      </c>
      <c r="BE343" s="68">
        <v>3.8533833498410136E-2</v>
      </c>
      <c r="BF343" s="68">
        <v>3.717510512236024E-2</v>
      </c>
      <c r="BG343" s="68">
        <v>0</v>
      </c>
      <c r="BH343" s="68">
        <v>1.7851674427551831E-4</v>
      </c>
      <c r="BI343" s="68">
        <v>0.5544498673379844</v>
      </c>
      <c r="BJ343" s="68">
        <v>0</v>
      </c>
      <c r="BK343" s="68">
        <v>0.11106905974622981</v>
      </c>
      <c r="BL343" s="68">
        <v>0.18408414993607825</v>
      </c>
      <c r="BM343" s="68">
        <v>9.6899888381628708E-3</v>
      </c>
      <c r="BN343" s="68">
        <v>0</v>
      </c>
      <c r="BO343" s="68">
        <v>0</v>
      </c>
    </row>
    <row r="344" spans="1:67">
      <c r="A344">
        <v>2002</v>
      </c>
      <c r="B344" s="62" t="s">
        <v>641</v>
      </c>
      <c r="C344" s="67" t="s">
        <v>706</v>
      </c>
      <c r="D344" s="62" t="s">
        <v>726</v>
      </c>
      <c r="E344" s="68">
        <v>7.5772633850611504E-2</v>
      </c>
      <c r="F344" s="68">
        <v>1.2327746750344995E-2</v>
      </c>
      <c r="G344" s="68">
        <v>8.3240359850708309E-3</v>
      </c>
      <c r="H344" s="68">
        <v>0.64939420669713244</v>
      </c>
      <c r="I344" s="68">
        <v>0.87041735270578591</v>
      </c>
      <c r="J344" s="68">
        <v>0.33254450873266589</v>
      </c>
      <c r="K344" s="68">
        <v>2.1279953923630097E-2</v>
      </c>
      <c r="L344" s="68">
        <v>0.11234871207166329</v>
      </c>
      <c r="M344" s="68">
        <v>5.8433784232903928E-2</v>
      </c>
      <c r="N344" s="68">
        <v>2.612340356365029E-2</v>
      </c>
      <c r="O344" s="68">
        <v>0.24087599116717534</v>
      </c>
      <c r="P344" s="68">
        <v>0.27156238039095443</v>
      </c>
      <c r="Q344" s="68">
        <v>0.20467912540859906</v>
      </c>
      <c r="R344" s="68">
        <v>0.15986130787406685</v>
      </c>
      <c r="S344" s="68">
        <v>0.10656248950771761</v>
      </c>
      <c r="T344" s="68">
        <v>0.17721343572476214</v>
      </c>
      <c r="U344" s="68">
        <v>0.89351804156953318</v>
      </c>
      <c r="V344" s="68">
        <v>0.29805191897429173</v>
      </c>
      <c r="W344" s="68">
        <v>0.15072718251058345</v>
      </c>
      <c r="X344" s="68">
        <v>0.76228632770974825</v>
      </c>
      <c r="Y344" s="68">
        <v>3.2877872177585796E-2</v>
      </c>
      <c r="Z344" s="68">
        <v>0.21468504667066968</v>
      </c>
      <c r="AA344" s="68">
        <v>3.0624290678067344E-2</v>
      </c>
      <c r="AB344" s="68">
        <v>0.11215257491076419</v>
      </c>
      <c r="AC344" s="68">
        <v>1.7554033856761606E-2</v>
      </c>
      <c r="AD344" s="68">
        <v>4.6365149681538396E-3</v>
      </c>
      <c r="AE344" s="68">
        <v>1.2007668176351165</v>
      </c>
      <c r="AF344" s="68">
        <v>0.23906277253679942</v>
      </c>
      <c r="AG344" s="68">
        <v>1.1549048679494598</v>
      </c>
      <c r="AH344" s="68">
        <v>0.95181704649380738</v>
      </c>
      <c r="AI344" s="68">
        <v>0.63483472516491779</v>
      </c>
      <c r="AJ344" s="68">
        <v>3.9960248469989398E-2</v>
      </c>
      <c r="AK344" s="68">
        <v>0.11376644746011547</v>
      </c>
      <c r="AL344" s="68">
        <v>0.15070277802197635</v>
      </c>
      <c r="AM344" s="68">
        <v>3.3786368036230058E-2</v>
      </c>
      <c r="AN344" s="68">
        <v>0.47942566116014662</v>
      </c>
      <c r="AO344" s="68">
        <v>0.17030863264945378</v>
      </c>
      <c r="AP344" s="68">
        <v>0.16694960016812782</v>
      </c>
      <c r="AQ344" s="68">
        <v>0.42612462541962381</v>
      </c>
      <c r="AR344" s="68">
        <v>3.5400878535840855E-2</v>
      </c>
      <c r="AS344" s="68">
        <v>0.77101315100367296</v>
      </c>
      <c r="AT344" s="68">
        <v>0.15720592671788769</v>
      </c>
      <c r="AU344" s="68">
        <v>7.8816468362577941E-2</v>
      </c>
      <c r="AV344" s="68">
        <v>0</v>
      </c>
      <c r="AW344" s="68">
        <v>0.35499868426324693</v>
      </c>
      <c r="AX344" s="68">
        <v>0.136617223869617</v>
      </c>
      <c r="AY344" s="68">
        <v>0.23904915477415506</v>
      </c>
      <c r="AZ344" s="68">
        <v>0</v>
      </c>
      <c r="BA344" s="68">
        <v>2.3057141264080507E-2</v>
      </c>
      <c r="BB344" s="68">
        <v>1.6142864563777364</v>
      </c>
      <c r="BC344" s="68">
        <v>0.45985026433767173</v>
      </c>
      <c r="BD344" s="68">
        <v>0.34055818476434169</v>
      </c>
      <c r="BE344" s="68">
        <v>0.34241921867508845</v>
      </c>
      <c r="BF344" s="68">
        <v>0.29020586625135203</v>
      </c>
      <c r="BG344" s="68">
        <v>0</v>
      </c>
      <c r="BH344" s="68">
        <v>1.1951625142729559E-3</v>
      </c>
      <c r="BI344" s="68">
        <v>2.4026467667051485</v>
      </c>
      <c r="BJ344" s="68">
        <v>0</v>
      </c>
      <c r="BK344" s="68">
        <v>3.6796176853730587</v>
      </c>
      <c r="BL344" s="68">
        <v>0.75926734807586849</v>
      </c>
      <c r="BM344" s="68">
        <v>3.9050503185743567E-2</v>
      </c>
      <c r="BN344" s="68">
        <v>0</v>
      </c>
      <c r="BO344" s="68">
        <v>0</v>
      </c>
    </row>
    <row r="345" spans="1:67">
      <c r="A345">
        <v>2002</v>
      </c>
      <c r="B345" s="62" t="s">
        <v>642</v>
      </c>
      <c r="C345" s="67" t="s">
        <v>707</v>
      </c>
      <c r="D345" s="62" t="s">
        <v>726</v>
      </c>
      <c r="E345" s="68">
        <v>2.0905057905626583</v>
      </c>
      <c r="F345" s="68">
        <v>1.2146365948665994E-2</v>
      </c>
      <c r="G345" s="68">
        <v>1.3812379788232605E-3</v>
      </c>
      <c r="H345" s="68">
        <v>114.51582295538689</v>
      </c>
      <c r="I345" s="68">
        <v>17.245579466762567</v>
      </c>
      <c r="J345" s="68">
        <v>31.467582470240384</v>
      </c>
      <c r="K345" s="68">
        <v>0.36950040242600846</v>
      </c>
      <c r="L345" s="68">
        <v>10.755509764317067</v>
      </c>
      <c r="M345" s="68">
        <v>5.0245705042593185</v>
      </c>
      <c r="N345" s="68">
        <v>0.48801639510879857</v>
      </c>
      <c r="O345" s="68">
        <v>11.946988306572889</v>
      </c>
      <c r="P345" s="68">
        <v>3.7503827064010977</v>
      </c>
      <c r="Q345" s="68">
        <v>8.2352455719847111</v>
      </c>
      <c r="R345" s="68">
        <v>7.2010163060263253</v>
      </c>
      <c r="S345" s="68">
        <v>9.7931216552063738</v>
      </c>
      <c r="T345" s="68">
        <v>4.6000848962552485</v>
      </c>
      <c r="U345" s="68">
        <v>85.680301889144431</v>
      </c>
      <c r="V345" s="68">
        <v>18.313425685079576</v>
      </c>
      <c r="W345" s="68">
        <v>8.3693039600502814</v>
      </c>
      <c r="X345" s="68">
        <v>71.370041108476698</v>
      </c>
      <c r="Y345" s="68">
        <v>1.2792330283024977</v>
      </c>
      <c r="Z345" s="68">
        <v>29.328512097453263</v>
      </c>
      <c r="AA345" s="68">
        <v>0.94639188835426247</v>
      </c>
      <c r="AB345" s="68">
        <v>35.627459380737676</v>
      </c>
      <c r="AC345" s="68">
        <v>1.1373868224811354E-2</v>
      </c>
      <c r="AD345" s="68">
        <v>2.0093675275863986E-2</v>
      </c>
      <c r="AE345" s="68">
        <v>353.666833148065</v>
      </c>
      <c r="AF345" s="68">
        <v>8.366257961811181</v>
      </c>
      <c r="AG345" s="68">
        <v>40.417131701640209</v>
      </c>
      <c r="AH345" s="68">
        <v>33.309856525761042</v>
      </c>
      <c r="AI345" s="68">
        <v>55.66595771039335</v>
      </c>
      <c r="AJ345" s="68">
        <v>2.1060796713719276</v>
      </c>
      <c r="AK345" s="68">
        <v>2.0271485642942584</v>
      </c>
      <c r="AL345" s="68">
        <v>12.100669851161808</v>
      </c>
      <c r="AM345" s="68">
        <v>1.837073549455702</v>
      </c>
      <c r="AN345" s="68">
        <v>1.40598605317966</v>
      </c>
      <c r="AO345" s="68">
        <v>13.934623294158051</v>
      </c>
      <c r="AP345" s="68">
        <v>11.250367450356002</v>
      </c>
      <c r="AQ345" s="68">
        <v>34.837755726120228</v>
      </c>
      <c r="AR345" s="68">
        <v>13.096505555969564</v>
      </c>
      <c r="AS345" s="68">
        <v>64.774243593426931</v>
      </c>
      <c r="AT345" s="68">
        <v>44.436342849699493</v>
      </c>
      <c r="AU345" s="68">
        <v>3.2438917108024228</v>
      </c>
      <c r="AV345" s="68">
        <v>0</v>
      </c>
      <c r="AW345" s="68">
        <v>43.94956397910169</v>
      </c>
      <c r="AX345" s="68">
        <v>25.367744826101422</v>
      </c>
      <c r="AY345" s="68">
        <v>64.407604675375467</v>
      </c>
      <c r="AZ345" s="68">
        <v>0</v>
      </c>
      <c r="BA345" s="68">
        <v>4.0922038455883811</v>
      </c>
      <c r="BB345" s="68">
        <v>78.591983236374446</v>
      </c>
      <c r="BC345" s="68">
        <v>53.099774468656648</v>
      </c>
      <c r="BD345" s="68">
        <v>67.87721674731543</v>
      </c>
      <c r="BE345" s="68">
        <v>71.999985551811349</v>
      </c>
      <c r="BF345" s="68">
        <v>1.3163081440695916</v>
      </c>
      <c r="BG345" s="68">
        <v>0</v>
      </c>
      <c r="BH345" s="68">
        <v>7.9506872633568176E-2</v>
      </c>
      <c r="BI345" s="68">
        <v>1.1354149980801678</v>
      </c>
      <c r="BJ345" s="68">
        <v>0</v>
      </c>
      <c r="BK345" s="68">
        <v>2.6322151014631769</v>
      </c>
      <c r="BL345" s="68">
        <v>2.5015453677145461</v>
      </c>
      <c r="BM345" s="68">
        <v>0.10190765398192278</v>
      </c>
      <c r="BN345" s="68">
        <v>0</v>
      </c>
      <c r="BO345" s="68">
        <v>0</v>
      </c>
    </row>
    <row r="346" spans="1:67">
      <c r="A346">
        <v>2002</v>
      </c>
      <c r="B346" s="62" t="s">
        <v>643</v>
      </c>
      <c r="C346" s="67" t="s">
        <v>708</v>
      </c>
      <c r="D346" s="62" t="s">
        <v>726</v>
      </c>
      <c r="E346" s="68">
        <v>5.998168364979886</v>
      </c>
      <c r="F346" s="68">
        <v>2.2330082465135761</v>
      </c>
      <c r="G346" s="68">
        <v>4.0653611549385016E-2</v>
      </c>
      <c r="H346" s="68">
        <v>63.186750283207708</v>
      </c>
      <c r="I346" s="68">
        <v>94.186683017419796</v>
      </c>
      <c r="J346" s="68">
        <v>17.234898963090686</v>
      </c>
      <c r="K346" s="68">
        <v>1.6524147911706601</v>
      </c>
      <c r="L346" s="68">
        <v>7.2635114947681387</v>
      </c>
      <c r="M346" s="68">
        <v>3.9943856034577534</v>
      </c>
      <c r="N346" s="68">
        <v>1.6427138547325788</v>
      </c>
      <c r="O346" s="68">
        <v>11.283309288558328</v>
      </c>
      <c r="P346" s="68">
        <v>38.641136911829562</v>
      </c>
      <c r="Q346" s="68">
        <v>7.4074473844113733</v>
      </c>
      <c r="R346" s="68">
        <v>8.7236736345354675</v>
      </c>
      <c r="S346" s="68">
        <v>3.7843822785942045</v>
      </c>
      <c r="T346" s="68">
        <v>7.6281430898535216</v>
      </c>
      <c r="U346" s="68">
        <v>20.457601405974199</v>
      </c>
      <c r="V346" s="68">
        <v>14.984554889994804</v>
      </c>
      <c r="W346" s="68">
        <v>9.8862433934870744</v>
      </c>
      <c r="X346" s="68">
        <v>29.63207617770539</v>
      </c>
      <c r="Y346" s="68">
        <v>2.4198892586933085</v>
      </c>
      <c r="Z346" s="68">
        <v>10.941398323619291</v>
      </c>
      <c r="AA346" s="68">
        <v>1.25595071476974</v>
      </c>
      <c r="AB346" s="68">
        <v>2.331298606367056</v>
      </c>
      <c r="AC346" s="68">
        <v>2.4234396385675754</v>
      </c>
      <c r="AD346" s="68">
        <v>2.2078135701729496E-2</v>
      </c>
      <c r="AE346" s="68">
        <v>1.7603078966228467</v>
      </c>
      <c r="AF346" s="68">
        <v>13.92927455442304</v>
      </c>
      <c r="AG346" s="68">
        <v>67.291893134102708</v>
      </c>
      <c r="AH346" s="68">
        <v>55.458742030210615</v>
      </c>
      <c r="AI346" s="68">
        <v>61.771140668331832</v>
      </c>
      <c r="AJ346" s="68">
        <v>1.7196365305599474E-2</v>
      </c>
      <c r="AK346" s="68">
        <v>9.9627534529226249</v>
      </c>
      <c r="AL346" s="68">
        <v>6.7330175040824685</v>
      </c>
      <c r="AM346" s="68">
        <v>2.7067632779169974</v>
      </c>
      <c r="AN346" s="68">
        <v>26.87783356711725</v>
      </c>
      <c r="AO346" s="68">
        <v>21.944989985626087</v>
      </c>
      <c r="AP346" s="68">
        <v>11.986142846159673</v>
      </c>
      <c r="AQ346" s="68">
        <v>33.875404318226352</v>
      </c>
      <c r="AR346" s="68">
        <v>0.86597177653316737</v>
      </c>
      <c r="AS346" s="68">
        <v>103.74284803810988</v>
      </c>
      <c r="AT346" s="68">
        <v>1.3363318400321187</v>
      </c>
      <c r="AU346" s="68">
        <v>8.4023161479642585</v>
      </c>
      <c r="AV346" s="68">
        <v>0</v>
      </c>
      <c r="AW346" s="68">
        <v>31.119475330931998</v>
      </c>
      <c r="AX346" s="68">
        <v>4.4091001786588633</v>
      </c>
      <c r="AY346" s="68">
        <v>15.763034444645214</v>
      </c>
      <c r="AZ346" s="68">
        <v>0</v>
      </c>
      <c r="BA346" s="68">
        <v>1.2763514582424653</v>
      </c>
      <c r="BB346" s="68">
        <v>198.40384378156992</v>
      </c>
      <c r="BC346" s="68">
        <v>49.356599268877801</v>
      </c>
      <c r="BD346" s="68">
        <v>23.192135337725642</v>
      </c>
      <c r="BE346" s="68">
        <v>22.452735853552483</v>
      </c>
      <c r="BF346" s="68">
        <v>19.010297234270652</v>
      </c>
      <c r="BG346" s="68">
        <v>0</v>
      </c>
      <c r="BH346" s="68">
        <v>0.13021429673186485</v>
      </c>
      <c r="BI346" s="68">
        <v>5.1413505482151702</v>
      </c>
      <c r="BJ346" s="68">
        <v>0</v>
      </c>
      <c r="BK346" s="68">
        <v>740.33299155376972</v>
      </c>
      <c r="BL346" s="68">
        <v>1.0711386605023767</v>
      </c>
      <c r="BM346" s="68">
        <v>3.4478053276318983E-2</v>
      </c>
      <c r="BN346" s="68">
        <v>0</v>
      </c>
      <c r="BO346" s="68">
        <v>0</v>
      </c>
    </row>
    <row r="347" spans="1:67">
      <c r="A347">
        <v>2002</v>
      </c>
      <c r="B347" s="62" t="s">
        <v>644</v>
      </c>
      <c r="C347" s="67" t="s">
        <v>709</v>
      </c>
      <c r="D347" s="62" t="s">
        <v>726</v>
      </c>
      <c r="E347" s="68">
        <v>1.02247798928342E-2</v>
      </c>
      <c r="F347" s="68">
        <v>1.4798648674185877E-3</v>
      </c>
      <c r="G347" s="68">
        <v>3.5791898235407524E-4</v>
      </c>
      <c r="H347" s="68">
        <v>4.4535651776561803E-2</v>
      </c>
      <c r="I347" s="68">
        <v>8.0199659827014186E-2</v>
      </c>
      <c r="J347" s="68">
        <v>2.7325994793647043E-2</v>
      </c>
      <c r="K347" s="68">
        <v>2.541754476429446E-3</v>
      </c>
      <c r="L347" s="68">
        <v>2.0701568431310203E-2</v>
      </c>
      <c r="M347" s="68">
        <v>6.8414302543125822E-3</v>
      </c>
      <c r="N347" s="68">
        <v>3.0380797711381858E-3</v>
      </c>
      <c r="O347" s="68">
        <v>2.583701987670884E-2</v>
      </c>
      <c r="P347" s="68">
        <v>2.8495690604902091E-2</v>
      </c>
      <c r="Q347" s="68">
        <v>1.7546940890383625E-2</v>
      </c>
      <c r="R347" s="68">
        <v>1.1538491030137064E-2</v>
      </c>
      <c r="S347" s="68">
        <v>1.2093432311673917E-2</v>
      </c>
      <c r="T347" s="68">
        <v>2.0377571703104006E-2</v>
      </c>
      <c r="U347" s="68">
        <v>0.14077927997594691</v>
      </c>
      <c r="V347" s="68">
        <v>4.1697022731016858E-2</v>
      </c>
      <c r="W347" s="68">
        <v>1.9245588681228842E-2</v>
      </c>
      <c r="X347" s="68">
        <v>9.4100269233112141E-2</v>
      </c>
      <c r="Y347" s="68">
        <v>3.7670057737440761E-3</v>
      </c>
      <c r="Z347" s="68">
        <v>2.2909278099029005E-2</v>
      </c>
      <c r="AA347" s="68">
        <v>2.6274095358821371E-3</v>
      </c>
      <c r="AB347" s="68">
        <v>7.5596521765536303E-3</v>
      </c>
      <c r="AC347" s="68">
        <v>1.9294820143165774E-3</v>
      </c>
      <c r="AD347" s="68">
        <v>2.1701262816923439E-4</v>
      </c>
      <c r="AE347" s="68">
        <v>6.5288109252132159E-2</v>
      </c>
      <c r="AF347" s="68">
        <v>1.4849442466645438E-2</v>
      </c>
      <c r="AG347" s="68">
        <v>7.1737200087640965E-2</v>
      </c>
      <c r="AH347" s="68">
        <v>5.9122347411724646E-2</v>
      </c>
      <c r="AI347" s="68">
        <v>5.0773643433880251E-2</v>
      </c>
      <c r="AJ347" s="68">
        <v>1.9874331503004859E-3</v>
      </c>
      <c r="AK347" s="68">
        <v>8.279727270748858E-3</v>
      </c>
      <c r="AL347" s="68">
        <v>7.8081872143951122E-3</v>
      </c>
      <c r="AM347" s="68">
        <v>1.9921893262388347E-3</v>
      </c>
      <c r="AN347" s="68">
        <v>2.5390394857903259E-2</v>
      </c>
      <c r="AO347" s="68">
        <v>1.3506955139389548E-2</v>
      </c>
      <c r="AP347" s="68">
        <v>2.2151558679840894E-2</v>
      </c>
      <c r="AQ347" s="68">
        <v>3.7166561339272777E-2</v>
      </c>
      <c r="AR347" s="68">
        <v>7.2374916925580955E-4</v>
      </c>
      <c r="AS347" s="68">
        <v>6.4547194073419953E-2</v>
      </c>
      <c r="AT347" s="68">
        <v>7.1043298243038322E-3</v>
      </c>
      <c r="AU347" s="68">
        <v>5.4138897163320786E-3</v>
      </c>
      <c r="AV347" s="68">
        <v>0</v>
      </c>
      <c r="AW347" s="68">
        <v>2.5107310276793443E-2</v>
      </c>
      <c r="AX347" s="68">
        <v>4.2237197572096985E-3</v>
      </c>
      <c r="AY347" s="68">
        <v>1.4588884453418676E-2</v>
      </c>
      <c r="AZ347" s="68">
        <v>0</v>
      </c>
      <c r="BA347" s="68">
        <v>1.3309193687955792E-3</v>
      </c>
      <c r="BB347" s="68">
        <v>0.13367618650866692</v>
      </c>
      <c r="BC347" s="68">
        <v>5.6115497319054512E-2</v>
      </c>
      <c r="BD347" s="68">
        <v>2.0493228324526859E-2</v>
      </c>
      <c r="BE347" s="68">
        <v>2.5664086147338061E-2</v>
      </c>
      <c r="BF347" s="68">
        <v>2.1857978615180594E-2</v>
      </c>
      <c r="BG347" s="68">
        <v>0</v>
      </c>
      <c r="BH347" s="68">
        <v>1.8883464600140214E-4</v>
      </c>
      <c r="BI347" s="68">
        <v>0.36030523566711858</v>
      </c>
      <c r="BJ347" s="68">
        <v>0</v>
      </c>
      <c r="BK347" s="68">
        <v>0.3970214953051765</v>
      </c>
      <c r="BL347" s="68">
        <v>0.14631621764686498</v>
      </c>
      <c r="BM347" s="68">
        <v>7.7065849042758676E-3</v>
      </c>
      <c r="BN347" s="68">
        <v>0</v>
      </c>
      <c r="BO347" s="68">
        <v>0</v>
      </c>
    </row>
    <row r="348" spans="1:67">
      <c r="A348">
        <v>2002</v>
      </c>
      <c r="B348" s="62" t="s">
        <v>645</v>
      </c>
      <c r="C348" s="67" t="s">
        <v>710</v>
      </c>
      <c r="D348" s="62" t="s">
        <v>726</v>
      </c>
      <c r="E348" s="68">
        <v>7.5235406190265822E-2</v>
      </c>
      <c r="F348" s="68">
        <v>3.6809432726833818E-3</v>
      </c>
      <c r="G348" s="68">
        <v>4.743520067322698E-3</v>
      </c>
      <c r="H348" s="68">
        <v>0.2728384234339426</v>
      </c>
      <c r="I348" s="68">
        <v>0.36430172411090633</v>
      </c>
      <c r="J348" s="68">
        <v>0.121933494844348</v>
      </c>
      <c r="K348" s="68">
        <v>1.680456717284216E-2</v>
      </c>
      <c r="L348" s="68">
        <v>5.0823495942998433E-2</v>
      </c>
      <c r="M348" s="68">
        <v>2.4670383364305139E-2</v>
      </c>
      <c r="N348" s="68">
        <v>5.0918721755489858E-3</v>
      </c>
      <c r="O348" s="68">
        <v>9.5658981054897063E-2</v>
      </c>
      <c r="P348" s="68">
        <v>6.5034810108269558E-2</v>
      </c>
      <c r="Q348" s="68">
        <v>6.6805011752786192E-2</v>
      </c>
      <c r="R348" s="68">
        <v>4.1870197223416054E-2</v>
      </c>
      <c r="S348" s="68">
        <v>3.6260496685853565E-2</v>
      </c>
      <c r="T348" s="68">
        <v>4.73107345728732E-2</v>
      </c>
      <c r="U348" s="68">
        <v>0.52093099988717884</v>
      </c>
      <c r="V348" s="68">
        <v>0.13988876166174263</v>
      </c>
      <c r="W348" s="68">
        <v>5.8983712999365404E-2</v>
      </c>
      <c r="X348" s="68">
        <v>0.31067543691292115</v>
      </c>
      <c r="Y348" s="68">
        <v>1.1154134514939682E-2</v>
      </c>
      <c r="Z348" s="68">
        <v>0.10008079467076236</v>
      </c>
      <c r="AA348" s="68">
        <v>1.152879998172243E-2</v>
      </c>
      <c r="AB348" s="68">
        <v>7.6425235987658061E-2</v>
      </c>
      <c r="AC348" s="68">
        <v>4.4707075473474547E-3</v>
      </c>
      <c r="AD348" s="68">
        <v>1.4928697314805436E-3</v>
      </c>
      <c r="AE348" s="68">
        <v>0.68994761203030186</v>
      </c>
      <c r="AF348" s="68">
        <v>7.739982895491232E-2</v>
      </c>
      <c r="AG348" s="68">
        <v>0.37391618413841277</v>
      </c>
      <c r="AH348" s="68">
        <v>0.30816373569508348</v>
      </c>
      <c r="AI348" s="68">
        <v>0.23110459844610221</v>
      </c>
      <c r="AJ348" s="68">
        <v>1.7307130210016813E-2</v>
      </c>
      <c r="AK348" s="68">
        <v>3.7399043596904366E-2</v>
      </c>
      <c r="AL348" s="68">
        <v>4.8162866462519639E-2</v>
      </c>
      <c r="AM348" s="68">
        <v>8.8241148380152918E-3</v>
      </c>
      <c r="AN348" s="68">
        <v>0.13262013671909162</v>
      </c>
      <c r="AO348" s="68">
        <v>5.3128496905380421E-2</v>
      </c>
      <c r="AP348" s="68">
        <v>0.13416617964207012</v>
      </c>
      <c r="AQ348" s="68">
        <v>0.16414992891168972</v>
      </c>
      <c r="AR348" s="68">
        <v>2.1778298758335105E-2</v>
      </c>
      <c r="AS348" s="68">
        <v>0.2522835938496012</v>
      </c>
      <c r="AT348" s="68">
        <v>8.4495942492189308E-2</v>
      </c>
      <c r="AU348" s="68">
        <v>1.7000995248001787E-2</v>
      </c>
      <c r="AV348" s="68">
        <v>0</v>
      </c>
      <c r="AW348" s="68">
        <v>0.16029419597598854</v>
      </c>
      <c r="AX348" s="68">
        <v>5.125710737287309E-2</v>
      </c>
      <c r="AY348" s="68">
        <v>0.15367661257157644</v>
      </c>
      <c r="AZ348" s="68">
        <v>0</v>
      </c>
      <c r="BA348" s="68">
        <v>1.1159744672062853E-2</v>
      </c>
      <c r="BB348" s="68">
        <v>0.51456165710495294</v>
      </c>
      <c r="BC348" s="68">
        <v>0.28577196043244318</v>
      </c>
      <c r="BD348" s="68">
        <v>0.18097020397332397</v>
      </c>
      <c r="BE348" s="68">
        <v>0.19813630193648157</v>
      </c>
      <c r="BF348" s="68">
        <v>0.10681474914586286</v>
      </c>
      <c r="BG348" s="68">
        <v>0</v>
      </c>
      <c r="BH348" s="68">
        <v>9.0024846376940014E-4</v>
      </c>
      <c r="BI348" s="68">
        <v>3.1911060278063865</v>
      </c>
      <c r="BJ348" s="68">
        <v>0</v>
      </c>
      <c r="BK348" s="68">
        <v>0.69829620088540778</v>
      </c>
      <c r="BL348" s="68">
        <v>0.31420266227518179</v>
      </c>
      <c r="BM348" s="68">
        <v>1.5046904626444443E-2</v>
      </c>
      <c r="BN348" s="68">
        <v>0</v>
      </c>
      <c r="BO348" s="68">
        <v>0</v>
      </c>
    </row>
    <row r="349" spans="1:67">
      <c r="A349">
        <v>2002</v>
      </c>
      <c r="B349" s="62" t="s">
        <v>646</v>
      </c>
      <c r="C349" s="67" t="s">
        <v>711</v>
      </c>
      <c r="D349" s="62" t="s">
        <v>726</v>
      </c>
      <c r="E349" s="68">
        <v>3.0174396731654598</v>
      </c>
      <c r="F349" s="68">
        <v>4.1512861712126481E-2</v>
      </c>
      <c r="G349" s="68">
        <v>0.63664201911457174</v>
      </c>
      <c r="H349" s="68">
        <v>13.545313107225844</v>
      </c>
      <c r="I349" s="68">
        <v>22.299438801412009</v>
      </c>
      <c r="J349" s="68">
        <v>9.0863400884660983</v>
      </c>
      <c r="K349" s="68">
        <v>0.82985364774841586</v>
      </c>
      <c r="L349" s="68">
        <v>3.6086296642981557</v>
      </c>
      <c r="M349" s="68">
        <v>2.2342212072868728</v>
      </c>
      <c r="N349" s="68">
        <v>1.0816552553783543</v>
      </c>
      <c r="O349" s="68">
        <v>7.5335776995572665</v>
      </c>
      <c r="P349" s="68">
        <v>4.8792361686105092</v>
      </c>
      <c r="Q349" s="68">
        <v>7.4956550785047735</v>
      </c>
      <c r="R349" s="68">
        <v>6.8899339313667021</v>
      </c>
      <c r="S349" s="68">
        <v>2.4941646500998838</v>
      </c>
      <c r="T349" s="68">
        <v>5.8701323207413925</v>
      </c>
      <c r="U349" s="68">
        <v>10.668369736655812</v>
      </c>
      <c r="V349" s="68">
        <v>5.3882022859219205</v>
      </c>
      <c r="W349" s="68">
        <v>2.6031964139081176</v>
      </c>
      <c r="X349" s="68">
        <v>24.526455692808913</v>
      </c>
      <c r="Y349" s="68">
        <v>0.75685790073779491</v>
      </c>
      <c r="Z349" s="68">
        <v>5.6774740801947488</v>
      </c>
      <c r="AA349" s="68">
        <v>2.1901573664290055</v>
      </c>
      <c r="AB349" s="68">
        <v>0.9271444989311689</v>
      </c>
      <c r="AC349" s="68">
        <v>0.37276146227026963</v>
      </c>
      <c r="AD349" s="68">
        <v>0.4324629883445546</v>
      </c>
      <c r="AE349" s="68">
        <v>24.559914557058946</v>
      </c>
      <c r="AF349" s="68">
        <v>15.65566889962161</v>
      </c>
      <c r="AG349" s="68">
        <v>75.632055077326598</v>
      </c>
      <c r="AH349" s="68">
        <v>62.332301897803902</v>
      </c>
      <c r="AI349" s="68">
        <v>24.88757108437823</v>
      </c>
      <c r="AJ349" s="68">
        <v>4.0623460620093548</v>
      </c>
      <c r="AK349" s="68">
        <v>7.6381732994917844</v>
      </c>
      <c r="AL349" s="68">
        <v>8.0651922147400228</v>
      </c>
      <c r="AM349" s="68">
        <v>1.350210568023386</v>
      </c>
      <c r="AN349" s="68">
        <v>19.962881175866034</v>
      </c>
      <c r="AO349" s="68">
        <v>4.2142154464090051</v>
      </c>
      <c r="AP349" s="68">
        <v>5.4953751226355143</v>
      </c>
      <c r="AQ349" s="68">
        <v>16.72997340470851</v>
      </c>
      <c r="AR349" s="68">
        <v>0.50401148003523744</v>
      </c>
      <c r="AS349" s="68">
        <v>18.155066327579259</v>
      </c>
      <c r="AT349" s="68">
        <v>3.3832090810011941</v>
      </c>
      <c r="AU349" s="68">
        <v>1.9415752931456596</v>
      </c>
      <c r="AV349" s="68">
        <v>0</v>
      </c>
      <c r="AW349" s="68">
        <v>16.796629520737905</v>
      </c>
      <c r="AX349" s="68">
        <v>4.0863594453830014</v>
      </c>
      <c r="AY349" s="68">
        <v>2.3997774141064889</v>
      </c>
      <c r="AZ349" s="68">
        <v>0</v>
      </c>
      <c r="BA349" s="68">
        <v>0.6873638584601427</v>
      </c>
      <c r="BB349" s="68">
        <v>64.478785840123123</v>
      </c>
      <c r="BC349" s="68">
        <v>14.02950122506684</v>
      </c>
      <c r="BD349" s="68">
        <v>13.185766826386033</v>
      </c>
      <c r="BE349" s="68">
        <v>8.3370663043474664</v>
      </c>
      <c r="BF349" s="68">
        <v>26.407647701175627</v>
      </c>
      <c r="BG349" s="68">
        <v>0</v>
      </c>
      <c r="BH349" s="68">
        <v>4.7128824393206335E-2</v>
      </c>
      <c r="BI349" s="68">
        <v>289.69508532828991</v>
      </c>
      <c r="BJ349" s="68">
        <v>0</v>
      </c>
      <c r="BK349" s="68">
        <v>18.114036319267761</v>
      </c>
      <c r="BL349" s="68">
        <v>6.1807676541090775</v>
      </c>
      <c r="BM349" s="68">
        <v>0.16405663090314479</v>
      </c>
      <c r="BN349" s="68">
        <v>0</v>
      </c>
      <c r="BO349" s="68">
        <v>0</v>
      </c>
    </row>
    <row r="350" spans="1:67">
      <c r="A350">
        <v>2002</v>
      </c>
      <c r="B350" s="62" t="s">
        <v>647</v>
      </c>
      <c r="C350" s="67" t="s">
        <v>712</v>
      </c>
      <c r="D350" s="62" t="s">
        <v>726</v>
      </c>
      <c r="E350" s="68">
        <v>3.4790798488527508</v>
      </c>
      <c r="F350" s="68">
        <v>0.74749028550045293</v>
      </c>
      <c r="G350" s="68">
        <v>0.2099290246129622</v>
      </c>
      <c r="H350" s="68">
        <v>7.8701553184657875</v>
      </c>
      <c r="I350" s="68">
        <v>12.726384988554376</v>
      </c>
      <c r="J350" s="68">
        <v>16.642149663238033</v>
      </c>
      <c r="K350" s="68">
        <v>1.1420346080644603</v>
      </c>
      <c r="L350" s="68">
        <v>3.9566460641418058</v>
      </c>
      <c r="M350" s="68">
        <v>0.87638194707405015</v>
      </c>
      <c r="N350" s="68">
        <v>0.47890233425539508</v>
      </c>
      <c r="O350" s="68">
        <v>3.103912944119791</v>
      </c>
      <c r="P350" s="68">
        <v>2.2070568735855995</v>
      </c>
      <c r="Q350" s="68">
        <v>2.5082992425896569</v>
      </c>
      <c r="R350" s="68">
        <v>1.8322809296959401</v>
      </c>
      <c r="S350" s="68">
        <v>1.0389776465460985</v>
      </c>
      <c r="T350" s="68">
        <v>1.2814801720417675</v>
      </c>
      <c r="U350" s="68">
        <v>7.7761479933398654</v>
      </c>
      <c r="V350" s="68">
        <v>2.5047711828179118</v>
      </c>
      <c r="W350" s="68">
        <v>1.1228906901454168</v>
      </c>
      <c r="X350" s="68">
        <v>8.7145992752966048</v>
      </c>
      <c r="Y350" s="68">
        <v>0.33476587879783037</v>
      </c>
      <c r="Z350" s="68">
        <v>3.6220186883138092</v>
      </c>
      <c r="AA350" s="68">
        <v>0.14571945587908994</v>
      </c>
      <c r="AB350" s="68">
        <v>2.035453520342982</v>
      </c>
      <c r="AC350" s="68">
        <v>0.27636267756934219</v>
      </c>
      <c r="AD350" s="68">
        <v>3.96741958741193E-2</v>
      </c>
      <c r="AE350" s="68">
        <v>15.054054796306126</v>
      </c>
      <c r="AF350" s="68">
        <v>1.3069441204018148</v>
      </c>
      <c r="AG350" s="68">
        <v>6.3138067399275242</v>
      </c>
      <c r="AH350" s="68">
        <v>5.2035357166464395</v>
      </c>
      <c r="AI350" s="68">
        <v>13.727326866506509</v>
      </c>
      <c r="AJ350" s="68">
        <v>1.7082906470023866</v>
      </c>
      <c r="AK350" s="68">
        <v>4.5705575783331129</v>
      </c>
      <c r="AL350" s="68">
        <v>2.0695926253066581</v>
      </c>
      <c r="AM350" s="68">
        <v>0.97073556252139559</v>
      </c>
      <c r="AN350" s="68">
        <v>4.249507298078508</v>
      </c>
      <c r="AO350" s="68">
        <v>1.3478791676121584</v>
      </c>
      <c r="AP350" s="68">
        <v>0.97900220376777969</v>
      </c>
      <c r="AQ350" s="68">
        <v>5.7929067148065521</v>
      </c>
      <c r="AR350" s="68">
        <v>0.55362467009047667</v>
      </c>
      <c r="AS350" s="68">
        <v>6.9856714645536737</v>
      </c>
      <c r="AT350" s="68">
        <v>6.7965932999091905</v>
      </c>
      <c r="AU350" s="68">
        <v>0.5731337987633992</v>
      </c>
      <c r="AV350" s="68">
        <v>0</v>
      </c>
      <c r="AW350" s="68">
        <v>2.6862614977503476</v>
      </c>
      <c r="AX350" s="68">
        <v>1.7914877347833977</v>
      </c>
      <c r="AY350" s="68">
        <v>3.1038563779970261</v>
      </c>
      <c r="AZ350" s="68">
        <v>0</v>
      </c>
      <c r="BA350" s="68">
        <v>0.23414145142046455</v>
      </c>
      <c r="BB350" s="68">
        <v>16.571840372284633</v>
      </c>
      <c r="BC350" s="68">
        <v>4.4355327575661194</v>
      </c>
      <c r="BD350" s="68">
        <v>4.0695949236767586</v>
      </c>
      <c r="BE350" s="68">
        <v>3.9199406919390949</v>
      </c>
      <c r="BF350" s="68">
        <v>2.6843908575197526</v>
      </c>
      <c r="BG350" s="68">
        <v>0</v>
      </c>
      <c r="BH350" s="68">
        <v>1.2141324412604283E-2</v>
      </c>
      <c r="BI350" s="68">
        <v>77.362399807574064</v>
      </c>
      <c r="BJ350" s="68">
        <v>0</v>
      </c>
      <c r="BK350" s="68">
        <v>30.493498680591664</v>
      </c>
      <c r="BL350" s="68">
        <v>3.2752263448490733</v>
      </c>
      <c r="BM350" s="68">
        <v>0.30207522944996634</v>
      </c>
      <c r="BN350" s="68">
        <v>0</v>
      </c>
      <c r="BO350" s="68">
        <v>0</v>
      </c>
    </row>
    <row r="351" spans="1:67">
      <c r="A351">
        <v>2002</v>
      </c>
      <c r="B351" s="62" t="s">
        <v>648</v>
      </c>
      <c r="C351" s="67" t="s">
        <v>713</v>
      </c>
      <c r="D351" s="62" t="s">
        <v>726</v>
      </c>
      <c r="E351" s="68">
        <v>0.39095841077732241</v>
      </c>
      <c r="F351" s="68">
        <v>0.10740741453933839</v>
      </c>
      <c r="G351" s="68">
        <v>8.7107377251524412E-3</v>
      </c>
      <c r="H351" s="68">
        <v>3.787577308093149</v>
      </c>
      <c r="I351" s="68">
        <v>4.9159242468582853</v>
      </c>
      <c r="J351" s="68">
        <v>1.1559721996073233</v>
      </c>
      <c r="K351" s="68">
        <v>9.395539424119119E-2</v>
      </c>
      <c r="L351" s="68">
        <v>0.46039476240360139</v>
      </c>
      <c r="M351" s="68">
        <v>0.31035007867797393</v>
      </c>
      <c r="N351" s="68">
        <v>9.5756961611957292E-2</v>
      </c>
      <c r="O351" s="68">
        <v>0.68820914431265801</v>
      </c>
      <c r="P351" s="68">
        <v>1.8587523594766595</v>
      </c>
      <c r="Q351" s="68">
        <v>0.5252488903265653</v>
      </c>
      <c r="R351" s="68">
        <v>0.60948672997374487</v>
      </c>
      <c r="S351" s="68">
        <v>0.32674433640231937</v>
      </c>
      <c r="T351" s="68">
        <v>0.66290964513743966</v>
      </c>
      <c r="U351" s="68">
        <v>2.2751920990238976</v>
      </c>
      <c r="V351" s="68">
        <v>0.99213371062554812</v>
      </c>
      <c r="W351" s="68">
        <v>0.76666282849273415</v>
      </c>
      <c r="X351" s="68">
        <v>2.7337945707660438</v>
      </c>
      <c r="Y351" s="68">
        <v>0.1287120895406981</v>
      </c>
      <c r="Z351" s="68">
        <v>0.86715876031995032</v>
      </c>
      <c r="AA351" s="68">
        <v>7.566604994488782E-2</v>
      </c>
      <c r="AB351" s="68">
        <v>2.6111802348154112</v>
      </c>
      <c r="AC351" s="68">
        <v>0.11745533808110357</v>
      </c>
      <c r="AD351" s="68">
        <v>2.2898210307403526E-3</v>
      </c>
      <c r="AE351" s="68">
        <v>2.5954226294538203</v>
      </c>
      <c r="AF351" s="68">
        <v>0.87802612821763382</v>
      </c>
      <c r="AG351" s="68">
        <v>4.2417169948053557</v>
      </c>
      <c r="AH351" s="68">
        <v>3.4958190902801913</v>
      </c>
      <c r="AI351" s="68">
        <v>27.081270809523861</v>
      </c>
      <c r="AJ351" s="68">
        <v>3.4240400913256232E-2</v>
      </c>
      <c r="AK351" s="68">
        <v>0.61127506121441144</v>
      </c>
      <c r="AL351" s="68">
        <v>0.4220296554916243</v>
      </c>
      <c r="AM351" s="68">
        <v>0.1690153114525432</v>
      </c>
      <c r="AN351" s="68">
        <v>1.3646999165184568</v>
      </c>
      <c r="AO351" s="68">
        <v>1.1348268582297989</v>
      </c>
      <c r="AP351" s="68">
        <v>1.1222205713615927</v>
      </c>
      <c r="AQ351" s="68">
        <v>1.8803560135454196</v>
      </c>
      <c r="AR351" s="68">
        <v>0.41473172842558814</v>
      </c>
      <c r="AS351" s="68">
        <v>11.396827284786312</v>
      </c>
      <c r="AT351" s="68">
        <v>1.9082869250052232</v>
      </c>
      <c r="AU351" s="68">
        <v>2.5851640251342065</v>
      </c>
      <c r="AV351" s="68">
        <v>0</v>
      </c>
      <c r="AW351" s="68">
        <v>1.7815891793516241</v>
      </c>
      <c r="AX351" s="68">
        <v>0.38290652047401502</v>
      </c>
      <c r="AY351" s="68">
        <v>6.7094919774808419</v>
      </c>
      <c r="AZ351" s="68">
        <v>0</v>
      </c>
      <c r="BA351" s="68">
        <v>9.6470833572733589E-2</v>
      </c>
      <c r="BB351" s="68">
        <v>10.64247543987941</v>
      </c>
      <c r="BC351" s="68">
        <v>3.6776101225553592</v>
      </c>
      <c r="BD351" s="68">
        <v>6.1858052457888562</v>
      </c>
      <c r="BE351" s="68">
        <v>1.5588610170355175</v>
      </c>
      <c r="BF351" s="68">
        <v>2.9593543737857768</v>
      </c>
      <c r="BG351" s="68">
        <v>0</v>
      </c>
      <c r="BH351" s="68">
        <v>1.4847508160647902E-2</v>
      </c>
      <c r="BI351" s="68">
        <v>11.4322679761271</v>
      </c>
      <c r="BJ351" s="68">
        <v>0</v>
      </c>
      <c r="BK351" s="68">
        <v>60.650310552964342</v>
      </c>
      <c r="BL351" s="68">
        <v>1.3059981289647029</v>
      </c>
      <c r="BM351" s="68">
        <v>2.9068999483856862E-2</v>
      </c>
      <c r="BN351" s="68">
        <v>0</v>
      </c>
      <c r="BO351" s="68">
        <v>0</v>
      </c>
    </row>
    <row r="352" spans="1:67">
      <c r="A352">
        <v>2002</v>
      </c>
      <c r="B352" s="62" t="s">
        <v>649</v>
      </c>
      <c r="C352" s="67" t="s">
        <v>714</v>
      </c>
      <c r="D352" s="62" t="s">
        <v>726</v>
      </c>
      <c r="E352" s="68">
        <v>8.1160205202082517E-2</v>
      </c>
      <c r="F352" s="68">
        <v>8.5973671434707091E-3</v>
      </c>
      <c r="G352" s="68">
        <v>5.0416857954328764E-3</v>
      </c>
      <c r="H352" s="68">
        <v>0.32488945615854842</v>
      </c>
      <c r="I352" s="68">
        <v>0.48934480075209275</v>
      </c>
      <c r="J352" s="68">
        <v>0.23663814716765524</v>
      </c>
      <c r="K352" s="68">
        <v>1.4394031462838724E-2</v>
      </c>
      <c r="L352" s="68">
        <v>6.4881636445622504E-2</v>
      </c>
      <c r="M352" s="68">
        <v>3.8000434499272352E-2</v>
      </c>
      <c r="N352" s="68">
        <v>1.1962155921343722E-2</v>
      </c>
      <c r="O352" s="68">
        <v>9.3101276703276697E-2</v>
      </c>
      <c r="P352" s="68">
        <v>0.15043808520563223</v>
      </c>
      <c r="Q352" s="68">
        <v>0.11371817742936677</v>
      </c>
      <c r="R352" s="68">
        <v>5.7115822209864081E-2</v>
      </c>
      <c r="S352" s="68">
        <v>5.2674882768714203E-2</v>
      </c>
      <c r="T352" s="68">
        <v>0.12585369625303369</v>
      </c>
      <c r="U352" s="68">
        <v>6.8700465969048494</v>
      </c>
      <c r="V352" s="68">
        <v>0.76296504521582642</v>
      </c>
      <c r="W352" s="68">
        <v>0.19716892093366931</v>
      </c>
      <c r="X352" s="68">
        <v>1.0027548382648812</v>
      </c>
      <c r="Y352" s="68">
        <v>3.6425807486309615E-2</v>
      </c>
      <c r="Z352" s="68">
        <v>0.46674050911813897</v>
      </c>
      <c r="AA352" s="68">
        <v>3.3557560264064361E-2</v>
      </c>
      <c r="AB352" s="68">
        <v>9.6250295482900566E-2</v>
      </c>
      <c r="AC352" s="68">
        <v>8.9433154365360697E-3</v>
      </c>
      <c r="AD352" s="68">
        <v>1.204804522285365E-3</v>
      </c>
      <c r="AE352" s="68">
        <v>0.70167603086508878</v>
      </c>
      <c r="AF352" s="68">
        <v>8.8000353288154393E-2</v>
      </c>
      <c r="AG352" s="68">
        <v>0.42512698702239804</v>
      </c>
      <c r="AH352" s="68">
        <v>0.35036921205799887</v>
      </c>
      <c r="AI352" s="68">
        <v>0.33120741045918922</v>
      </c>
      <c r="AJ352" s="68">
        <v>1.5828906570653077E-2</v>
      </c>
      <c r="AK352" s="68">
        <v>4.6146765657095634E-2</v>
      </c>
      <c r="AL352" s="68">
        <v>5.7551693000282254E-2</v>
      </c>
      <c r="AM352" s="68">
        <v>1.1751546807857217E-2</v>
      </c>
      <c r="AN352" s="68">
        <v>0.15875534382205372</v>
      </c>
      <c r="AO352" s="68">
        <v>7.5700572312520795E-2</v>
      </c>
      <c r="AP352" s="68">
        <v>8.9508272106453485E-2</v>
      </c>
      <c r="AQ352" s="68">
        <v>0.69074157623659804</v>
      </c>
      <c r="AR352" s="68">
        <v>2.015846330529799E-2</v>
      </c>
      <c r="AS352" s="68">
        <v>0.37791516841870765</v>
      </c>
      <c r="AT352" s="68">
        <v>6.503877408895628E-2</v>
      </c>
      <c r="AU352" s="68">
        <v>3.0375598472199887E-2</v>
      </c>
      <c r="AV352" s="68">
        <v>0</v>
      </c>
      <c r="AW352" s="68">
        <v>0.1639812660692393</v>
      </c>
      <c r="AX352" s="68">
        <v>8.4692732075420107E-2</v>
      </c>
      <c r="AY352" s="68">
        <v>0.133086210366818</v>
      </c>
      <c r="AZ352" s="68">
        <v>0</v>
      </c>
      <c r="BA352" s="68">
        <v>1.0242149217679901E-2</v>
      </c>
      <c r="BB352" s="68">
        <v>0.71157001904132777</v>
      </c>
      <c r="BC352" s="68">
        <v>0.33032178600628193</v>
      </c>
      <c r="BD352" s="68">
        <v>0.18945718163807224</v>
      </c>
      <c r="BE352" s="68">
        <v>0.25409555659163424</v>
      </c>
      <c r="BF352" s="68">
        <v>0.12484618046704682</v>
      </c>
      <c r="BG352" s="68">
        <v>0</v>
      </c>
      <c r="BH352" s="68">
        <v>8.4414696068669712E-4</v>
      </c>
      <c r="BI352" s="68">
        <v>5.588793021807775</v>
      </c>
      <c r="BJ352" s="68">
        <v>0</v>
      </c>
      <c r="BK352" s="68">
        <v>1.7112869376534965</v>
      </c>
      <c r="BL352" s="68">
        <v>3.6133089468014354</v>
      </c>
      <c r="BM352" s="68">
        <v>0.22484833148668154</v>
      </c>
      <c r="BN352" s="68">
        <v>0</v>
      </c>
      <c r="BO352" s="68">
        <v>0</v>
      </c>
    </row>
    <row r="353" spans="1:67">
      <c r="A353">
        <v>2002</v>
      </c>
      <c r="B353" s="62" t="s">
        <v>650</v>
      </c>
      <c r="C353" s="67" t="s">
        <v>715</v>
      </c>
      <c r="D353" s="62" t="s">
        <v>726</v>
      </c>
      <c r="E353" s="68">
        <v>0.24079352531156895</v>
      </c>
      <c r="F353" s="68">
        <v>8.562377705930985E-3</v>
      </c>
      <c r="G353" s="68">
        <v>1.7312497498376492E-2</v>
      </c>
      <c r="H353" s="68">
        <v>0.36089966015562103</v>
      </c>
      <c r="I353" s="68">
        <v>1.5566974145502397</v>
      </c>
      <c r="J353" s="68">
        <v>0.5380081887119007</v>
      </c>
      <c r="K353" s="68">
        <v>0.1372199597626001</v>
      </c>
      <c r="L353" s="68">
        <v>0.33305834001437129</v>
      </c>
      <c r="M353" s="68">
        <v>0.1410527808121933</v>
      </c>
      <c r="N353" s="68">
        <v>1.5446078686971256E-2</v>
      </c>
      <c r="O353" s="68">
        <v>0.20531565692342751</v>
      </c>
      <c r="P353" s="68">
        <v>0.15041346763914634</v>
      </c>
      <c r="Q353" s="68">
        <v>0.2275107970277081</v>
      </c>
      <c r="R353" s="68">
        <v>0.27182466702264052</v>
      </c>
      <c r="S353" s="68">
        <v>6.1211208146502973E-2</v>
      </c>
      <c r="T353" s="68">
        <v>0.63761270211010312</v>
      </c>
      <c r="U353" s="68">
        <v>2.9325697432689433</v>
      </c>
      <c r="V353" s="68">
        <v>0.8076586523052347</v>
      </c>
      <c r="W353" s="68">
        <v>0.20145068365133761</v>
      </c>
      <c r="X353" s="68">
        <v>1.62500413659177</v>
      </c>
      <c r="Y353" s="68">
        <v>0.20766115269604082</v>
      </c>
      <c r="Z353" s="68">
        <v>0.52767023086325981</v>
      </c>
      <c r="AA353" s="68">
        <v>7.792519719375636E-2</v>
      </c>
      <c r="AB353" s="68">
        <v>0.15567217877555625</v>
      </c>
      <c r="AC353" s="68">
        <v>1.2500130900715077E-2</v>
      </c>
      <c r="AD353" s="68">
        <v>8.0718541847654104E-2</v>
      </c>
      <c r="AE353" s="68">
        <v>0.70047513356568625</v>
      </c>
      <c r="AF353" s="68">
        <v>2.8807059160704078</v>
      </c>
      <c r="AG353" s="68">
        <v>13.916601754288877</v>
      </c>
      <c r="AH353" s="68">
        <v>11.469393816931589</v>
      </c>
      <c r="AI353" s="68">
        <v>0.68459391152995264</v>
      </c>
      <c r="AJ353" s="68">
        <v>3.309618111239996E-2</v>
      </c>
      <c r="AK353" s="68">
        <v>8.2674159178269327E-2</v>
      </c>
      <c r="AL353" s="68">
        <v>9.9725792670606744E-2</v>
      </c>
      <c r="AM353" s="68">
        <v>0.22615258747011746</v>
      </c>
      <c r="AN353" s="68">
        <v>9.3783820950448646</v>
      </c>
      <c r="AO353" s="68">
        <v>0.10383754610332138</v>
      </c>
      <c r="AP353" s="68">
        <v>2.0676918963573874</v>
      </c>
      <c r="AQ353" s="68">
        <v>0.46103998857147815</v>
      </c>
      <c r="AR353" s="68">
        <v>1.6755170571250283E-2</v>
      </c>
      <c r="AS353" s="68">
        <v>0.46960997950928973</v>
      </c>
      <c r="AT353" s="68">
        <v>7.8361458002183138E-2</v>
      </c>
      <c r="AU353" s="68">
        <v>4.2804007541016723E-2</v>
      </c>
      <c r="AV353" s="68">
        <v>0</v>
      </c>
      <c r="AW353" s="68">
        <v>4.834314782038021</v>
      </c>
      <c r="AX353" s="68">
        <v>6.3811993687384841E-2</v>
      </c>
      <c r="AY353" s="68">
        <v>2.2822175390695927</v>
      </c>
      <c r="AZ353" s="68">
        <v>0</v>
      </c>
      <c r="BA353" s="68">
        <v>2.0487265459962233E-2</v>
      </c>
      <c r="BB353" s="68">
        <v>4.5895220120876123</v>
      </c>
      <c r="BC353" s="68">
        <v>1.9732005024040025</v>
      </c>
      <c r="BD353" s="68">
        <v>3.5839255534928478</v>
      </c>
      <c r="BE353" s="68">
        <v>8.7603959464114105</v>
      </c>
      <c r="BF353" s="68">
        <v>2.6248406943478555</v>
      </c>
      <c r="BG353" s="68">
        <v>0</v>
      </c>
      <c r="BH353" s="68">
        <v>2.4205920290019181E-3</v>
      </c>
      <c r="BI353" s="68">
        <v>53.924183272604061</v>
      </c>
      <c r="BJ353" s="68">
        <v>0</v>
      </c>
      <c r="BK353" s="68">
        <v>2.0909496729579105</v>
      </c>
      <c r="BL353" s="68">
        <v>2.2732503288917894</v>
      </c>
      <c r="BM353" s="68">
        <v>0.10581949872515864</v>
      </c>
      <c r="BN353" s="68">
        <v>0</v>
      </c>
      <c r="BO353" s="68">
        <v>0</v>
      </c>
    </row>
    <row r="354" spans="1:67">
      <c r="A354">
        <v>2002</v>
      </c>
      <c r="B354" s="62" t="s">
        <v>651</v>
      </c>
      <c r="C354" s="67" t="s">
        <v>716</v>
      </c>
      <c r="D354" s="62" t="s">
        <v>726</v>
      </c>
      <c r="E354" s="68">
        <v>1.1924988310514265E-4</v>
      </c>
      <c r="F354" s="68">
        <v>2.1256485156703543E-5</v>
      </c>
      <c r="G354" s="68">
        <v>2.1122239107351864E-5</v>
      </c>
      <c r="H354" s="68">
        <v>1.5985072438972295E-3</v>
      </c>
      <c r="I354" s="68">
        <v>1.5338193251906401E-3</v>
      </c>
      <c r="J354" s="68">
        <v>5.6545938643026575E-4</v>
      </c>
      <c r="K354" s="68">
        <v>8.506917829408171E-5</v>
      </c>
      <c r="L354" s="68">
        <v>3.3739936064719744E-4</v>
      </c>
      <c r="M354" s="68">
        <v>1.6675788102995197E-4</v>
      </c>
      <c r="N354" s="68">
        <v>4.6471034122913407E-5</v>
      </c>
      <c r="O354" s="68">
        <v>3.5343524015864713E-4</v>
      </c>
      <c r="P354" s="68">
        <v>4.6706703918770852E-4</v>
      </c>
      <c r="Q354" s="68">
        <v>2.9150195148023894E-4</v>
      </c>
      <c r="R354" s="68">
        <v>3.3524971968735781E-4</v>
      </c>
      <c r="S354" s="68">
        <v>1.5453132383837291E-4</v>
      </c>
      <c r="T354" s="68">
        <v>4.8728510044294553E-4</v>
      </c>
      <c r="U354" s="68">
        <v>1.0223149779381262E-3</v>
      </c>
      <c r="V354" s="68">
        <v>6.0453304287042464E-4</v>
      </c>
      <c r="W354" s="68">
        <v>2.2444159110637948E-4</v>
      </c>
      <c r="X354" s="68">
        <v>1.0388819279385526E-3</v>
      </c>
      <c r="Y354" s="68">
        <v>1.4233905811902235E-4</v>
      </c>
      <c r="Z354" s="68">
        <v>5.0865434779825687E-4</v>
      </c>
      <c r="AA354" s="68">
        <v>8.7356552881532069E-5</v>
      </c>
      <c r="AB354" s="68">
        <v>3.3766731651552542E-4</v>
      </c>
      <c r="AC354" s="68">
        <v>3.2841893979983498E-5</v>
      </c>
      <c r="AD354" s="68">
        <v>5.0935450358407792E-5</v>
      </c>
      <c r="AE354" s="68">
        <v>3.0221383825120183E-3</v>
      </c>
      <c r="AF354" s="68">
        <v>1.9548194778639411E-3</v>
      </c>
      <c r="AG354" s="68">
        <v>9.4436728863692872E-3</v>
      </c>
      <c r="AH354" s="68">
        <v>7.7830210040718967E-3</v>
      </c>
      <c r="AI354" s="68">
        <v>1.5121075999947279E-3</v>
      </c>
      <c r="AJ354" s="68">
        <v>1.0884692471025607E-4</v>
      </c>
      <c r="AK354" s="68">
        <v>2.6442551260784548E-4</v>
      </c>
      <c r="AL354" s="68">
        <v>2.7221005978526761E-4</v>
      </c>
      <c r="AM354" s="68">
        <v>1.7571532726045588E-4</v>
      </c>
      <c r="AN354" s="68">
        <v>5.572306965871127E-3</v>
      </c>
      <c r="AO354" s="68">
        <v>3.7453046391231181E-4</v>
      </c>
      <c r="AP354" s="68">
        <v>1.3089861712158605E-3</v>
      </c>
      <c r="AQ354" s="68">
        <v>8.5097789112471454E-4</v>
      </c>
      <c r="AR354" s="68">
        <v>1.0590087316531007E-4</v>
      </c>
      <c r="AS354" s="68">
        <v>1.7115412808777579E-3</v>
      </c>
      <c r="AT354" s="68">
        <v>3.6609337145600827E-4</v>
      </c>
      <c r="AU354" s="68">
        <v>1.3744629030245704E-4</v>
      </c>
      <c r="AV354" s="68">
        <v>0</v>
      </c>
      <c r="AW354" s="68">
        <v>3.4232551615286364E-3</v>
      </c>
      <c r="AX354" s="68">
        <v>2.6846385998306862E-4</v>
      </c>
      <c r="AY354" s="68">
        <v>1.8035422365973916E-3</v>
      </c>
      <c r="AZ354" s="68">
        <v>0</v>
      </c>
      <c r="BA354" s="68">
        <v>5.5163156625545487E-5</v>
      </c>
      <c r="BB354" s="68">
        <v>5.4641610848307287E-3</v>
      </c>
      <c r="BC354" s="68">
        <v>2.4736529045552031E-3</v>
      </c>
      <c r="BD354" s="68">
        <v>2.8465003761472723E-3</v>
      </c>
      <c r="BE354" s="68">
        <v>5.6407805320233626E-3</v>
      </c>
      <c r="BF354" s="68">
        <v>1.9891762539835595E-3</v>
      </c>
      <c r="BG354" s="68">
        <v>0</v>
      </c>
      <c r="BH354" s="68">
        <v>4.8104154801781352E-6</v>
      </c>
      <c r="BI354" s="68">
        <v>3.0509529551952623E-2</v>
      </c>
      <c r="BJ354" s="68">
        <v>0</v>
      </c>
      <c r="BK354" s="68">
        <v>6.8244055990560508E-3</v>
      </c>
      <c r="BL354" s="68">
        <v>2.0890998884276283E-5</v>
      </c>
      <c r="BM354" s="68">
        <v>5.3383264014573331E-6</v>
      </c>
      <c r="BN354" s="68">
        <v>0</v>
      </c>
      <c r="BO354" s="68">
        <v>0</v>
      </c>
    </row>
    <row r="355" spans="1:67">
      <c r="A355">
        <v>2002</v>
      </c>
      <c r="B355" s="62" t="s">
        <v>652</v>
      </c>
      <c r="C355" s="67" t="s">
        <v>717</v>
      </c>
      <c r="D355" s="62" t="s">
        <v>726</v>
      </c>
      <c r="E355" s="68">
        <v>0</v>
      </c>
      <c r="F355" s="68">
        <v>0</v>
      </c>
      <c r="G355" s="68">
        <v>0</v>
      </c>
      <c r="H355" s="68">
        <v>0</v>
      </c>
      <c r="I355" s="68">
        <v>0</v>
      </c>
      <c r="J355" s="68">
        <v>0</v>
      </c>
      <c r="K355" s="68">
        <v>0</v>
      </c>
      <c r="L355" s="68">
        <v>0</v>
      </c>
      <c r="M355" s="68">
        <v>0</v>
      </c>
      <c r="N355" s="68">
        <v>0</v>
      </c>
      <c r="O355" s="68">
        <v>0</v>
      </c>
      <c r="P355" s="68">
        <v>0</v>
      </c>
      <c r="Q355" s="68">
        <v>0</v>
      </c>
      <c r="R355" s="68">
        <v>0</v>
      </c>
      <c r="S355" s="68">
        <v>0</v>
      </c>
      <c r="T355" s="68">
        <v>0</v>
      </c>
      <c r="U355" s="68">
        <v>0</v>
      </c>
      <c r="V355" s="68">
        <v>0</v>
      </c>
      <c r="W355" s="68">
        <v>0</v>
      </c>
      <c r="X355" s="68">
        <v>0</v>
      </c>
      <c r="Y355" s="68">
        <v>0</v>
      </c>
      <c r="Z355" s="68">
        <v>0</v>
      </c>
      <c r="AA355" s="68">
        <v>0</v>
      </c>
      <c r="AB355" s="68">
        <v>0</v>
      </c>
      <c r="AC355" s="68">
        <v>0</v>
      </c>
      <c r="AD355" s="68">
        <v>0</v>
      </c>
      <c r="AE355" s="68">
        <v>0</v>
      </c>
      <c r="AF355" s="68">
        <v>0</v>
      </c>
      <c r="AG355" s="68">
        <v>0</v>
      </c>
      <c r="AH355" s="68">
        <v>0</v>
      </c>
      <c r="AI355" s="68">
        <v>0</v>
      </c>
      <c r="AJ355" s="68">
        <v>0</v>
      </c>
      <c r="AK355" s="68">
        <v>0</v>
      </c>
      <c r="AL355" s="68">
        <v>0</v>
      </c>
      <c r="AM355" s="68">
        <v>0</v>
      </c>
      <c r="AN355" s="68">
        <v>0</v>
      </c>
      <c r="AO355" s="68">
        <v>0</v>
      </c>
      <c r="AP355" s="68">
        <v>0</v>
      </c>
      <c r="AQ355" s="68">
        <v>0</v>
      </c>
      <c r="AR355" s="68">
        <v>0</v>
      </c>
      <c r="AS355" s="68">
        <v>0</v>
      </c>
      <c r="AT355" s="68">
        <v>0</v>
      </c>
      <c r="AU355" s="68">
        <v>0</v>
      </c>
      <c r="AV355" s="68">
        <v>0</v>
      </c>
      <c r="AW355" s="68">
        <v>0</v>
      </c>
      <c r="AX355" s="68">
        <v>0</v>
      </c>
      <c r="AY355" s="68">
        <v>0</v>
      </c>
      <c r="AZ355" s="68">
        <v>0</v>
      </c>
      <c r="BA355" s="68">
        <v>0</v>
      </c>
      <c r="BB355" s="68">
        <v>0</v>
      </c>
      <c r="BC355" s="68">
        <v>0</v>
      </c>
      <c r="BD355" s="68">
        <v>0</v>
      </c>
      <c r="BE355" s="68">
        <v>0</v>
      </c>
      <c r="BF355" s="68">
        <v>0</v>
      </c>
      <c r="BG355" s="68">
        <v>0</v>
      </c>
      <c r="BH355" s="68">
        <v>0</v>
      </c>
      <c r="BI355" s="68">
        <v>0</v>
      </c>
      <c r="BJ355" s="68">
        <v>0</v>
      </c>
      <c r="BK355" s="68">
        <v>0</v>
      </c>
      <c r="BL355" s="68">
        <v>0</v>
      </c>
      <c r="BM355" s="68">
        <v>0</v>
      </c>
      <c r="BN355" s="68">
        <v>0</v>
      </c>
      <c r="BO355" s="68">
        <v>0</v>
      </c>
    </row>
    <row r="356" spans="1:67">
      <c r="A356">
        <v>2002</v>
      </c>
      <c r="B356" s="69" t="s">
        <v>727</v>
      </c>
      <c r="C356" s="69" t="s">
        <v>728</v>
      </c>
      <c r="D356" s="62" t="s">
        <v>729</v>
      </c>
      <c r="E356" s="68">
        <v>12396.396352724254</v>
      </c>
      <c r="F356" s="68">
        <v>348.39736163808965</v>
      </c>
      <c r="G356" s="68">
        <v>603.37834752592528</v>
      </c>
      <c r="H356" s="68">
        <v>8779.3353021958101</v>
      </c>
      <c r="I356" s="68">
        <v>53685.888623390296</v>
      </c>
      <c r="J356" s="68">
        <v>15031.218407058086</v>
      </c>
      <c r="K356" s="68">
        <v>2402.9744202191696</v>
      </c>
      <c r="L356" s="68">
        <v>6267.7239243926215</v>
      </c>
      <c r="M356" s="68">
        <v>1873.4667067906464</v>
      </c>
      <c r="N356" s="68">
        <v>17851.28374194897</v>
      </c>
      <c r="O356" s="68">
        <v>25762.947306334263</v>
      </c>
      <c r="P356" s="68">
        <v>4436.4060534382461</v>
      </c>
      <c r="Q356" s="68">
        <v>9568.8274775537229</v>
      </c>
      <c r="R356" s="68">
        <v>7066.3440042830098</v>
      </c>
      <c r="S356" s="68">
        <v>10552.826826630086</v>
      </c>
      <c r="T356" s="68">
        <v>7717.4112354593053</v>
      </c>
      <c r="U356" s="68">
        <v>36842.309812757732</v>
      </c>
      <c r="V356" s="68">
        <v>10332.135912029349</v>
      </c>
      <c r="W356" s="68">
        <v>4962.9251302943785</v>
      </c>
      <c r="X356" s="68">
        <v>44735.099205957238</v>
      </c>
      <c r="Y356" s="68">
        <v>1306.3012667226435</v>
      </c>
      <c r="Z356" s="68">
        <v>8837.6757401141131</v>
      </c>
      <c r="AA356" s="68">
        <v>816.81457810250106</v>
      </c>
      <c r="AB356" s="68">
        <v>6105.0488613105172</v>
      </c>
      <c r="AC356" s="68">
        <v>720.78010732471284</v>
      </c>
      <c r="AD356" s="68">
        <v>128.17486782417393</v>
      </c>
      <c r="AE356" s="68">
        <v>44022.757899995515</v>
      </c>
      <c r="AF356" s="68">
        <v>3212.1530171716072</v>
      </c>
      <c r="AG356" s="68">
        <v>15349.61694241724</v>
      </c>
      <c r="AH356" s="68">
        <v>12651.392925116224</v>
      </c>
      <c r="AI356" s="68">
        <v>22451.675970492764</v>
      </c>
      <c r="AJ356" s="68">
        <v>875.69583487303987</v>
      </c>
      <c r="AK356" s="68">
        <v>2826.240473838348</v>
      </c>
      <c r="AL356" s="68">
        <v>2378.6320347647797</v>
      </c>
      <c r="AM356" s="68">
        <v>505.55718083667097</v>
      </c>
      <c r="AN356" s="68">
        <v>10210.235568101185</v>
      </c>
      <c r="AO356" s="68">
        <v>861.01601063960243</v>
      </c>
      <c r="AP356" s="68">
        <v>1907.2525352336284</v>
      </c>
      <c r="AQ356" s="68">
        <v>7471.4147965757111</v>
      </c>
      <c r="AR356" s="68">
        <v>189.05305351249638</v>
      </c>
      <c r="AS356" s="68">
        <v>6417.0260048592709</v>
      </c>
      <c r="AT356" s="68">
        <v>4348.9345314495313</v>
      </c>
      <c r="AU356" s="68">
        <v>649.7063945095631</v>
      </c>
      <c r="AV356" s="68">
        <v>0</v>
      </c>
      <c r="AW356" s="68">
        <v>3495.516749541016</v>
      </c>
      <c r="AX356" s="68">
        <v>1331.2693866520647</v>
      </c>
      <c r="AY356" s="68">
        <v>1340.2308513315181</v>
      </c>
      <c r="AZ356" s="68">
        <v>0</v>
      </c>
      <c r="BA356" s="68">
        <v>299.59297345494559</v>
      </c>
      <c r="BB356" s="68">
        <v>14750.869317846966</v>
      </c>
      <c r="BC356" s="68">
        <v>10732.365680482777</v>
      </c>
      <c r="BD356" s="68">
        <v>4099.3024533926382</v>
      </c>
      <c r="BE356" s="68">
        <v>6358.2604876696323</v>
      </c>
      <c r="BF356" s="68">
        <v>5239.6001862865451</v>
      </c>
      <c r="BG356" s="68">
        <v>0</v>
      </c>
      <c r="BH356" s="68">
        <v>48.16352021948844</v>
      </c>
      <c r="BI356" s="68">
        <v>465674.22841950186</v>
      </c>
      <c r="BJ356" s="68">
        <v>0</v>
      </c>
      <c r="BK356" s="68">
        <v>79832.233091021088</v>
      </c>
      <c r="BL356" s="68">
        <v>149717.45709614837</v>
      </c>
      <c r="BM356" s="68">
        <v>8028.5195290168776</v>
      </c>
      <c r="BN356" s="68">
        <v>0</v>
      </c>
      <c r="BO356" s="68">
        <v>0</v>
      </c>
    </row>
    <row r="357" spans="1:67">
      <c r="A357">
        <v>2002</v>
      </c>
      <c r="B357" s="70" t="s">
        <v>730</v>
      </c>
      <c r="C357" s="70" t="s">
        <v>731</v>
      </c>
      <c r="D357" s="62" t="s">
        <v>729</v>
      </c>
      <c r="E357" s="68">
        <v>88.553232142268214</v>
      </c>
      <c r="F357" s="68">
        <v>5.6697012465733048</v>
      </c>
      <c r="G357" s="68">
        <v>26.733401503148428</v>
      </c>
      <c r="H357" s="68">
        <v>71.438808392852636</v>
      </c>
      <c r="I357" s="68">
        <v>122.7889959259352</v>
      </c>
      <c r="J357" s="68">
        <v>85.828883044024494</v>
      </c>
      <c r="K357" s="68">
        <v>13.092630790639586</v>
      </c>
      <c r="L357" s="68">
        <v>29.687009270140681</v>
      </c>
      <c r="M357" s="68">
        <v>5.5131641223783143</v>
      </c>
      <c r="N357" s="68">
        <v>57.619866920904578</v>
      </c>
      <c r="O357" s="68">
        <v>135.3565311713935</v>
      </c>
      <c r="P357" s="68">
        <v>23.246955365768731</v>
      </c>
      <c r="Q357" s="68">
        <v>30.044678260436957</v>
      </c>
      <c r="R357" s="68">
        <v>72.413036998576672</v>
      </c>
      <c r="S357" s="68">
        <v>94.303424049430305</v>
      </c>
      <c r="T357" s="68">
        <v>27.720506496563772</v>
      </c>
      <c r="U357" s="68">
        <v>20.143282189940997</v>
      </c>
      <c r="V357" s="68">
        <v>21.117322750810096</v>
      </c>
      <c r="W357" s="68">
        <v>20.538303201481703</v>
      </c>
      <c r="X357" s="68">
        <v>117.63061123907239</v>
      </c>
      <c r="Y357" s="68">
        <v>3.4101290307877075</v>
      </c>
      <c r="Z357" s="68">
        <v>42.718072966265531</v>
      </c>
      <c r="AA357" s="68">
        <v>6.1118044314999631</v>
      </c>
      <c r="AB357" s="68">
        <v>93.879241268824543</v>
      </c>
      <c r="AC357" s="68">
        <v>-1.2996952527714722</v>
      </c>
      <c r="AD357" s="68">
        <v>1.1957099213060172</v>
      </c>
      <c r="AE357" s="68">
        <v>270.02983836013652</v>
      </c>
      <c r="AF357" s="68">
        <v>4.0076741951699946</v>
      </c>
      <c r="AG357" s="68">
        <v>19.153509940968362</v>
      </c>
      <c r="AH357" s="68">
        <v>15.78660651024885</v>
      </c>
      <c r="AI357" s="68">
        <v>1076.9963432169263</v>
      </c>
      <c r="AJ357" s="68">
        <v>9.6982291092411668</v>
      </c>
      <c r="AK357" s="68">
        <v>91.708860954344914</v>
      </c>
      <c r="AL357" s="68">
        <v>21.671863850229037</v>
      </c>
      <c r="AM357" s="68">
        <v>9.2768793909053286</v>
      </c>
      <c r="AN357" s="68">
        <v>39.504862267625199</v>
      </c>
      <c r="AO357" s="68">
        <v>1.820440834750898</v>
      </c>
      <c r="AP357" s="68">
        <v>-2.082676120626124</v>
      </c>
      <c r="AQ357" s="68">
        <v>68.757192362146967</v>
      </c>
      <c r="AR357" s="68">
        <v>0.22703028012308238</v>
      </c>
      <c r="AS357" s="68">
        <v>-3.570605085903122</v>
      </c>
      <c r="AT357" s="68">
        <v>-0.78964425408496275</v>
      </c>
      <c r="AU357" s="68">
        <v>-0.11661488885377026</v>
      </c>
      <c r="AV357" s="68">
        <v>0</v>
      </c>
      <c r="AW357" s="68">
        <v>4.3575690052396183</v>
      </c>
      <c r="AX357" s="68">
        <v>6.0704174209431381</v>
      </c>
      <c r="AY357" s="68">
        <v>6.0891580011537565</v>
      </c>
      <c r="AZ357" s="68">
        <v>0</v>
      </c>
      <c r="BA357" s="68">
        <v>0.77878267923389843</v>
      </c>
      <c r="BB357" s="68">
        <v>42.166656174315484</v>
      </c>
      <c r="BC357" s="68">
        <v>74.265694223977434</v>
      </c>
      <c r="BD357" s="68">
        <v>5.8947230871592762</v>
      </c>
      <c r="BE357" s="68">
        <v>28.153720344580517</v>
      </c>
      <c r="BF357" s="68">
        <v>15.220449384795705</v>
      </c>
      <c r="BG357" s="68">
        <v>0</v>
      </c>
      <c r="BH357" s="68">
        <v>0</v>
      </c>
      <c r="BI357" s="68">
        <v>29910.459705815712</v>
      </c>
      <c r="BJ357" s="68">
        <v>0</v>
      </c>
      <c r="BK357" s="68">
        <v>0</v>
      </c>
      <c r="BL357" s="68">
        <v>426.20042042320165</v>
      </c>
      <c r="BM357" s="68">
        <v>0</v>
      </c>
      <c r="BN357" s="68">
        <v>0</v>
      </c>
      <c r="BO357" s="68">
        <v>0</v>
      </c>
    </row>
    <row r="358" spans="1:67">
      <c r="A358">
        <v>2002</v>
      </c>
      <c r="B358" s="70" t="s">
        <v>732</v>
      </c>
      <c r="C358" s="70" t="s">
        <v>733</v>
      </c>
      <c r="D358" s="62" t="s">
        <v>729</v>
      </c>
      <c r="E358" s="68">
        <v>0</v>
      </c>
      <c r="F358" s="68">
        <v>0</v>
      </c>
      <c r="G358" s="68">
        <v>0</v>
      </c>
      <c r="H358" s="68">
        <v>0</v>
      </c>
      <c r="I358" s="68">
        <v>0</v>
      </c>
      <c r="J358" s="68">
        <v>0</v>
      </c>
      <c r="K358" s="68">
        <v>0</v>
      </c>
      <c r="L358" s="68">
        <v>0</v>
      </c>
      <c r="M358" s="68">
        <v>0</v>
      </c>
      <c r="N358" s="68">
        <v>0</v>
      </c>
      <c r="O358" s="68">
        <v>0</v>
      </c>
      <c r="P358" s="68">
        <v>0</v>
      </c>
      <c r="Q358" s="68">
        <v>0</v>
      </c>
      <c r="R358" s="68">
        <v>0</v>
      </c>
      <c r="S358" s="68">
        <v>0</v>
      </c>
      <c r="T358" s="68">
        <v>0</v>
      </c>
      <c r="U358" s="68">
        <v>0</v>
      </c>
      <c r="V358" s="68">
        <v>0</v>
      </c>
      <c r="W358" s="68">
        <v>0</v>
      </c>
      <c r="X358" s="68">
        <v>0</v>
      </c>
      <c r="Y358" s="68">
        <v>0</v>
      </c>
      <c r="Z358" s="68">
        <v>0</v>
      </c>
      <c r="AA358" s="68">
        <v>0</v>
      </c>
      <c r="AB358" s="68">
        <v>0</v>
      </c>
      <c r="AC358" s="68">
        <v>0</v>
      </c>
      <c r="AD358" s="68">
        <v>0</v>
      </c>
      <c r="AE358" s="68">
        <v>0</v>
      </c>
      <c r="AF358" s="68">
        <v>0</v>
      </c>
      <c r="AG358" s="68">
        <v>0</v>
      </c>
      <c r="AH358" s="68">
        <v>0</v>
      </c>
      <c r="AI358" s="68">
        <v>0</v>
      </c>
      <c r="AJ358" s="68">
        <v>0</v>
      </c>
      <c r="AK358" s="68">
        <v>0</v>
      </c>
      <c r="AL358" s="68">
        <v>0</v>
      </c>
      <c r="AM358" s="68">
        <v>0</v>
      </c>
      <c r="AN358" s="68">
        <v>0</v>
      </c>
      <c r="AO358" s="68">
        <v>0</v>
      </c>
      <c r="AP358" s="68">
        <v>0</v>
      </c>
      <c r="AQ358" s="68">
        <v>0</v>
      </c>
      <c r="AR358" s="68">
        <v>0</v>
      </c>
      <c r="AS358" s="68">
        <v>0</v>
      </c>
      <c r="AT358" s="68">
        <v>0</v>
      </c>
      <c r="AU358" s="68">
        <v>0</v>
      </c>
      <c r="AV358" s="68">
        <v>0</v>
      </c>
      <c r="AW358" s="68">
        <v>0</v>
      </c>
      <c r="AX358" s="68">
        <v>0</v>
      </c>
      <c r="AY358" s="68">
        <v>0</v>
      </c>
      <c r="AZ358" s="68">
        <v>0</v>
      </c>
      <c r="BA358" s="68">
        <v>0</v>
      </c>
      <c r="BB358" s="68">
        <v>0</v>
      </c>
      <c r="BC358" s="68">
        <v>0</v>
      </c>
      <c r="BD358" s="68">
        <v>0</v>
      </c>
      <c r="BE358" s="68">
        <v>0</v>
      </c>
      <c r="BF358" s="68">
        <v>0</v>
      </c>
      <c r="BG358" s="68">
        <v>0</v>
      </c>
      <c r="BH358" s="68">
        <v>0</v>
      </c>
      <c r="BI358" s="68">
        <v>0</v>
      </c>
      <c r="BJ358" s="68">
        <v>0</v>
      </c>
      <c r="BK358" s="68">
        <v>0</v>
      </c>
      <c r="BL358" s="68">
        <v>0</v>
      </c>
      <c r="BM358" s="68">
        <v>0</v>
      </c>
      <c r="BN358" s="68">
        <v>0</v>
      </c>
      <c r="BO358" s="68">
        <v>0</v>
      </c>
    </row>
    <row r="359" spans="1:67">
      <c r="A359">
        <v>2002</v>
      </c>
      <c r="B359" s="70" t="s">
        <v>734</v>
      </c>
      <c r="C359" s="70" t="s">
        <v>735</v>
      </c>
      <c r="D359" s="62" t="s">
        <v>729</v>
      </c>
      <c r="E359" s="68">
        <v>0</v>
      </c>
      <c r="F359" s="68">
        <v>0</v>
      </c>
      <c r="G359" s="68">
        <v>0</v>
      </c>
      <c r="H359" s="68">
        <v>0</v>
      </c>
      <c r="I359" s="68">
        <v>0</v>
      </c>
      <c r="J359" s="68">
        <v>0</v>
      </c>
      <c r="K359" s="68">
        <v>0</v>
      </c>
      <c r="L359" s="68">
        <v>0</v>
      </c>
      <c r="M359" s="68">
        <v>0</v>
      </c>
      <c r="N359" s="68">
        <v>0</v>
      </c>
      <c r="O359" s="68">
        <v>0</v>
      </c>
      <c r="P359" s="68">
        <v>0</v>
      </c>
      <c r="Q359" s="68">
        <v>0</v>
      </c>
      <c r="R359" s="68">
        <v>0</v>
      </c>
      <c r="S359" s="68">
        <v>0</v>
      </c>
      <c r="T359" s="68">
        <v>0</v>
      </c>
      <c r="U359" s="68">
        <v>0</v>
      </c>
      <c r="V359" s="68">
        <v>0</v>
      </c>
      <c r="W359" s="68">
        <v>0</v>
      </c>
      <c r="X359" s="68">
        <v>0</v>
      </c>
      <c r="Y359" s="68">
        <v>0</v>
      </c>
      <c r="Z359" s="68">
        <v>0</v>
      </c>
      <c r="AA359" s="68">
        <v>0</v>
      </c>
      <c r="AB359" s="68">
        <v>0</v>
      </c>
      <c r="AC359" s="68">
        <v>0</v>
      </c>
      <c r="AD359" s="68">
        <v>0</v>
      </c>
      <c r="AE359" s="68">
        <v>0</v>
      </c>
      <c r="AF359" s="68">
        <v>0</v>
      </c>
      <c r="AG359" s="68">
        <v>0</v>
      </c>
      <c r="AH359" s="68">
        <v>0</v>
      </c>
      <c r="AI359" s="68">
        <v>0</v>
      </c>
      <c r="AJ359" s="68">
        <v>0</v>
      </c>
      <c r="AK359" s="68">
        <v>0</v>
      </c>
      <c r="AL359" s="68">
        <v>0</v>
      </c>
      <c r="AM359" s="68">
        <v>0</v>
      </c>
      <c r="AN359" s="68">
        <v>0</v>
      </c>
      <c r="AO359" s="68">
        <v>0</v>
      </c>
      <c r="AP359" s="68">
        <v>0</v>
      </c>
      <c r="AQ359" s="68">
        <v>0</v>
      </c>
      <c r="AR359" s="68">
        <v>0</v>
      </c>
      <c r="AS359" s="68">
        <v>0</v>
      </c>
      <c r="AT359" s="68">
        <v>0</v>
      </c>
      <c r="AU359" s="68">
        <v>0</v>
      </c>
      <c r="AV359" s="68">
        <v>0</v>
      </c>
      <c r="AW359" s="68">
        <v>0</v>
      </c>
      <c r="AX359" s="68">
        <v>0</v>
      </c>
      <c r="AY359" s="68">
        <v>0</v>
      </c>
      <c r="AZ359" s="68">
        <v>0</v>
      </c>
      <c r="BA359" s="68">
        <v>0</v>
      </c>
      <c r="BB359" s="68">
        <v>0</v>
      </c>
      <c r="BC359" s="68">
        <v>0</v>
      </c>
      <c r="BD359" s="68">
        <v>0</v>
      </c>
      <c r="BE359" s="68">
        <v>0</v>
      </c>
      <c r="BF359" s="68">
        <v>0</v>
      </c>
      <c r="BG359" s="68">
        <v>0</v>
      </c>
      <c r="BH359" s="68">
        <v>0</v>
      </c>
      <c r="BI359" s="68">
        <v>6145.7765848886493</v>
      </c>
      <c r="BJ359" s="68">
        <v>0</v>
      </c>
      <c r="BK359" s="68">
        <v>102.04094043068619</v>
      </c>
      <c r="BL359" s="68">
        <v>0</v>
      </c>
      <c r="BM359" s="68">
        <v>0</v>
      </c>
      <c r="BN359" s="68">
        <v>0</v>
      </c>
      <c r="BO359" s="68">
        <v>0</v>
      </c>
    </row>
    <row r="360" spans="1:67">
      <c r="A360">
        <v>2002</v>
      </c>
      <c r="B360" s="70" t="s">
        <v>736</v>
      </c>
      <c r="C360" s="70" t="s">
        <v>737</v>
      </c>
      <c r="D360" s="62" t="s">
        <v>729</v>
      </c>
      <c r="E360" s="68">
        <v>0</v>
      </c>
      <c r="F360" s="68">
        <v>0</v>
      </c>
      <c r="G360" s="68">
        <v>0</v>
      </c>
      <c r="H360" s="68">
        <v>0</v>
      </c>
      <c r="I360" s="68">
        <v>0</v>
      </c>
      <c r="J360" s="68">
        <v>0</v>
      </c>
      <c r="K360" s="68">
        <v>0</v>
      </c>
      <c r="L360" s="68">
        <v>0</v>
      </c>
      <c r="M360" s="68">
        <v>0</v>
      </c>
      <c r="N360" s="68">
        <v>0</v>
      </c>
      <c r="O360" s="68">
        <v>0</v>
      </c>
      <c r="P360" s="68">
        <v>0</v>
      </c>
      <c r="Q360" s="68">
        <v>0</v>
      </c>
      <c r="R360" s="68">
        <v>0</v>
      </c>
      <c r="S360" s="68">
        <v>0</v>
      </c>
      <c r="T360" s="68">
        <v>0</v>
      </c>
      <c r="U360" s="68">
        <v>0</v>
      </c>
      <c r="V360" s="68">
        <v>0</v>
      </c>
      <c r="W360" s="68">
        <v>0</v>
      </c>
      <c r="X360" s="68">
        <v>0</v>
      </c>
      <c r="Y360" s="68">
        <v>0</v>
      </c>
      <c r="Z360" s="68">
        <v>0</v>
      </c>
      <c r="AA360" s="68">
        <v>0</v>
      </c>
      <c r="AB360" s="68">
        <v>0</v>
      </c>
      <c r="AC360" s="68">
        <v>0</v>
      </c>
      <c r="AD360" s="68">
        <v>0</v>
      </c>
      <c r="AE360" s="68">
        <v>0</v>
      </c>
      <c r="AF360" s="68">
        <v>0</v>
      </c>
      <c r="AG360" s="68">
        <v>0</v>
      </c>
      <c r="AH360" s="68">
        <v>0</v>
      </c>
      <c r="AI360" s="68">
        <v>0</v>
      </c>
      <c r="AJ360" s="68">
        <v>0</v>
      </c>
      <c r="AK360" s="68">
        <v>0</v>
      </c>
      <c r="AL360" s="68">
        <v>0</v>
      </c>
      <c r="AM360" s="68">
        <v>0</v>
      </c>
      <c r="AN360" s="68">
        <v>0</v>
      </c>
      <c r="AO360" s="68">
        <v>0</v>
      </c>
      <c r="AP360" s="68">
        <v>0</v>
      </c>
      <c r="AQ360" s="68">
        <v>0</v>
      </c>
      <c r="AR360" s="68">
        <v>0</v>
      </c>
      <c r="AS360" s="68">
        <v>0</v>
      </c>
      <c r="AT360" s="68">
        <v>0</v>
      </c>
      <c r="AU360" s="68">
        <v>0</v>
      </c>
      <c r="AV360" s="68">
        <v>0</v>
      </c>
      <c r="AW360" s="68">
        <v>0</v>
      </c>
      <c r="AX360" s="68">
        <v>0</v>
      </c>
      <c r="AY360" s="68">
        <v>0</v>
      </c>
      <c r="AZ360" s="68">
        <v>0</v>
      </c>
      <c r="BA360" s="68">
        <v>0</v>
      </c>
      <c r="BB360" s="68">
        <v>0</v>
      </c>
      <c r="BC360" s="68">
        <v>0</v>
      </c>
      <c r="BD360" s="68">
        <v>0</v>
      </c>
      <c r="BE360" s="68">
        <v>0</v>
      </c>
      <c r="BF360" s="68">
        <v>0</v>
      </c>
      <c r="BG360" s="68">
        <v>0</v>
      </c>
      <c r="BH360" s="68">
        <v>0</v>
      </c>
      <c r="BI360" s="68">
        <v>-9349.1640235661762</v>
      </c>
      <c r="BJ360" s="68">
        <v>0</v>
      </c>
      <c r="BK360" s="68">
        <v>0</v>
      </c>
      <c r="BL360" s="68">
        <v>0</v>
      </c>
      <c r="BM360" s="68">
        <v>0</v>
      </c>
      <c r="BN360" s="68">
        <v>0</v>
      </c>
      <c r="BO360" s="68">
        <v>0</v>
      </c>
    </row>
    <row r="361" spans="1:67">
      <c r="A361">
        <v>2002</v>
      </c>
      <c r="B361" s="69" t="s">
        <v>738</v>
      </c>
      <c r="C361" s="69" t="s">
        <v>739</v>
      </c>
      <c r="D361" s="62" t="s">
        <v>729</v>
      </c>
      <c r="E361" s="68">
        <v>22903.788385575568</v>
      </c>
      <c r="F361" s="68">
        <v>1320.8255156277019</v>
      </c>
      <c r="G361" s="68">
        <v>933.56883559755875</v>
      </c>
      <c r="H361" s="68">
        <v>38762.06112923305</v>
      </c>
      <c r="I361" s="68">
        <v>35762.69187509465</v>
      </c>
      <c r="J361" s="68">
        <v>9509.9907276054091</v>
      </c>
      <c r="K361" s="68">
        <v>1581.0980394211099</v>
      </c>
      <c r="L361" s="68">
        <v>2596.4777404498341</v>
      </c>
      <c r="M361" s="68">
        <v>1249.4119049564561</v>
      </c>
      <c r="N361" s="68">
        <v>3347.6903001295941</v>
      </c>
      <c r="O361" s="68">
        <v>9146.776114738037</v>
      </c>
      <c r="P361" s="68">
        <v>6594.0070729336767</v>
      </c>
      <c r="Q361" s="68">
        <v>3900.7322928143885</v>
      </c>
      <c r="R361" s="68">
        <v>8001.4981495416887</v>
      </c>
      <c r="S361" s="68">
        <v>5376.0481265348417</v>
      </c>
      <c r="T361" s="68">
        <v>3420.4429126182808</v>
      </c>
      <c r="U361" s="68">
        <v>9178.6219902559915</v>
      </c>
      <c r="V361" s="68">
        <v>4291.3436181777315</v>
      </c>
      <c r="W361" s="68">
        <v>3929.6768569201345</v>
      </c>
      <c r="X361" s="68">
        <v>16608.433294305465</v>
      </c>
      <c r="Y361" s="68">
        <v>974.18722662666096</v>
      </c>
      <c r="Z361" s="68">
        <v>5066.4419878272256</v>
      </c>
      <c r="AA361" s="68">
        <v>1046.3021242601242</v>
      </c>
      <c r="AB361" s="68">
        <v>12719.114764634018</v>
      </c>
      <c r="AC361" s="68">
        <v>2300.552233930046</v>
      </c>
      <c r="AD361" s="68">
        <v>260.55329457746825</v>
      </c>
      <c r="AE361" s="68">
        <v>53186.616360759297</v>
      </c>
      <c r="AF361" s="68">
        <v>6626.6320175460251</v>
      </c>
      <c r="AG361" s="68">
        <v>48703.494380925069</v>
      </c>
      <c r="AH361" s="68">
        <v>43710.427515867334</v>
      </c>
      <c r="AI361" s="68">
        <v>38906.917139198697</v>
      </c>
      <c r="AJ361" s="68">
        <v>481.34261400998537</v>
      </c>
      <c r="AK361" s="68">
        <v>1105.1992435942102</v>
      </c>
      <c r="AL361" s="68">
        <v>3704.7517065272332</v>
      </c>
      <c r="AM361" s="68">
        <v>763.86902679938078</v>
      </c>
      <c r="AN361" s="68">
        <v>21462.115065190945</v>
      </c>
      <c r="AO361" s="68">
        <v>1127.2493350563091</v>
      </c>
      <c r="AP361" s="68">
        <v>1163.6368113221802</v>
      </c>
      <c r="AQ361" s="68">
        <v>12698.243467501943</v>
      </c>
      <c r="AR361" s="68">
        <v>369.2818991342462</v>
      </c>
      <c r="AS361" s="68">
        <v>15047.408417137249</v>
      </c>
      <c r="AT361" s="68">
        <v>2256.4824880764659</v>
      </c>
      <c r="AU361" s="68">
        <v>1805.0106009658002</v>
      </c>
      <c r="AV361" s="68">
        <v>0</v>
      </c>
      <c r="AW361" s="68">
        <v>12045.31729965446</v>
      </c>
      <c r="AX361" s="68">
        <v>2040.8626275404592</v>
      </c>
      <c r="AY361" s="68">
        <v>3463.5786055774465</v>
      </c>
      <c r="AZ361" s="68">
        <v>0</v>
      </c>
      <c r="BA361" s="68">
        <v>1076.3005056792781</v>
      </c>
      <c r="BB361" s="68">
        <v>117318.97423114175</v>
      </c>
      <c r="BC361" s="68">
        <v>28025.4505467075</v>
      </c>
      <c r="BD361" s="68">
        <v>28975.948260136225</v>
      </c>
      <c r="BE361" s="68">
        <v>15655.737606423862</v>
      </c>
      <c r="BF361" s="68">
        <v>14107.202694445055</v>
      </c>
      <c r="BG361" s="68">
        <v>3604.7488101990402</v>
      </c>
      <c r="BH361" s="68">
        <v>15.439981404793176</v>
      </c>
      <c r="BI361" s="68">
        <v>0</v>
      </c>
      <c r="BJ361" s="68">
        <v>0</v>
      </c>
      <c r="BK361" s="68">
        <v>0</v>
      </c>
      <c r="BL361" s="68">
        <v>0</v>
      </c>
      <c r="BM361" s="68">
        <v>0</v>
      </c>
      <c r="BN361" s="68">
        <v>0</v>
      </c>
      <c r="BO361" s="68">
        <v>0</v>
      </c>
    </row>
    <row r="362" spans="1:67">
      <c r="A362">
        <v>2002</v>
      </c>
      <c r="B362" s="70" t="s">
        <v>740</v>
      </c>
      <c r="C362" s="70" t="s">
        <v>741</v>
      </c>
      <c r="D362" s="62" t="s">
        <v>729</v>
      </c>
      <c r="E362" s="68">
        <v>156.6131264638386</v>
      </c>
      <c r="F362" s="68">
        <v>4.9562320677467113</v>
      </c>
      <c r="G362" s="68">
        <v>3.7743967992126684</v>
      </c>
      <c r="H362" s="68">
        <v>125.95864419579871</v>
      </c>
      <c r="I362" s="68">
        <v>607.65451093015315</v>
      </c>
      <c r="J362" s="68">
        <v>455.17383354502476</v>
      </c>
      <c r="K362" s="68">
        <v>29.48061593603148</v>
      </c>
      <c r="L362" s="68">
        <v>149.11856478956346</v>
      </c>
      <c r="M362" s="68">
        <v>44.070093463412682</v>
      </c>
      <c r="N362" s="68">
        <v>92.186035863996267</v>
      </c>
      <c r="O362" s="68">
        <v>446.77723387217145</v>
      </c>
      <c r="P362" s="68">
        <v>65.011748656604411</v>
      </c>
      <c r="Q362" s="68">
        <v>258.55048394846244</v>
      </c>
      <c r="R362" s="68">
        <v>84.307397370705146</v>
      </c>
      <c r="S362" s="68">
        <v>204.05037817233253</v>
      </c>
      <c r="T362" s="68">
        <v>262.96277002494077</v>
      </c>
      <c r="U362" s="68">
        <v>2319.4241477167375</v>
      </c>
      <c r="V362" s="68">
        <v>549.2028457618444</v>
      </c>
      <c r="W362" s="68">
        <v>221.2375649051356</v>
      </c>
      <c r="X362" s="68">
        <v>2162.8888527279137</v>
      </c>
      <c r="Y362" s="68">
        <v>53.278433298952102</v>
      </c>
      <c r="Z362" s="68">
        <v>301.76805146286335</v>
      </c>
      <c r="AA362" s="68">
        <v>20.602110453796147</v>
      </c>
      <c r="AB362" s="68">
        <v>136.81810250714665</v>
      </c>
      <c r="AC362" s="68">
        <v>12.57946681279118</v>
      </c>
      <c r="AD362" s="68">
        <v>1.6000070240157109</v>
      </c>
      <c r="AE362" s="68">
        <v>913.74192721660472</v>
      </c>
      <c r="AF362" s="68">
        <v>37.317871302389946</v>
      </c>
      <c r="AG362" s="68">
        <v>180.28148535958184</v>
      </c>
      <c r="AH362" s="68">
        <v>148.57932680405756</v>
      </c>
      <c r="AI362" s="68">
        <v>398.22874388157226</v>
      </c>
      <c r="AJ362" s="68">
        <v>6.6577028392620345</v>
      </c>
      <c r="AK362" s="68">
        <v>14.534471497596707</v>
      </c>
      <c r="AL362" s="68">
        <v>36.803827272256484</v>
      </c>
      <c r="AM362" s="68">
        <v>3.279295282433921</v>
      </c>
      <c r="AN362" s="68">
        <v>78.999734850777713</v>
      </c>
      <c r="AO362" s="68">
        <v>4.2139061482577711</v>
      </c>
      <c r="AP362" s="68">
        <v>17.158603932394016</v>
      </c>
      <c r="AQ362" s="68">
        <v>208.42437185187259</v>
      </c>
      <c r="AR362" s="68">
        <v>0.34817862381285136</v>
      </c>
      <c r="AS362" s="68">
        <v>24.556137683508574</v>
      </c>
      <c r="AT362" s="68">
        <v>6.3167034520206944E-2</v>
      </c>
      <c r="AU362" s="68">
        <v>1.4874418087946839</v>
      </c>
      <c r="AV362" s="68">
        <v>0</v>
      </c>
      <c r="AW362" s="68">
        <v>6.2403256919168735</v>
      </c>
      <c r="AX362" s="68">
        <v>11.668710070462987</v>
      </c>
      <c r="AY362" s="68">
        <v>6.853162151499939</v>
      </c>
      <c r="AZ362" s="68">
        <v>0</v>
      </c>
      <c r="BA362" s="68">
        <v>1.9126708917545436</v>
      </c>
      <c r="BB362" s="68">
        <v>82.200403872913427</v>
      </c>
      <c r="BC362" s="68">
        <v>76.917523092652289</v>
      </c>
      <c r="BD362" s="68">
        <v>17.400297500146543</v>
      </c>
      <c r="BE362" s="68">
        <v>66.275484384237899</v>
      </c>
      <c r="BF362" s="68">
        <v>37.868524054666963</v>
      </c>
      <c r="BG362" s="68">
        <v>0</v>
      </c>
      <c r="BH362" s="68">
        <v>0.2617165901128588</v>
      </c>
      <c r="BI362" s="68">
        <v>2598.1135915177906</v>
      </c>
      <c r="BJ362" s="68">
        <v>0</v>
      </c>
      <c r="BK362" s="68">
        <v>0</v>
      </c>
      <c r="BL362" s="68">
        <v>2007.929233847768</v>
      </c>
      <c r="BM362" s="68">
        <v>102.75197814624467</v>
      </c>
      <c r="BN362" s="68">
        <v>0</v>
      </c>
      <c r="BO362" s="68">
        <v>0</v>
      </c>
    </row>
    <row r="363" spans="1:67">
      <c r="A363">
        <v>2002</v>
      </c>
      <c r="B363" s="71" t="s">
        <v>659</v>
      </c>
      <c r="C363" s="72" t="s">
        <v>742</v>
      </c>
      <c r="D363" s="62" t="s">
        <v>729</v>
      </c>
      <c r="E363" s="68">
        <v>35545.351159788836</v>
      </c>
      <c r="F363" s="68">
        <v>1679.8488075482749</v>
      </c>
      <c r="G363" s="68">
        <v>1567.4549814954853</v>
      </c>
      <c r="H363" s="68">
        <v>47738.793857055345</v>
      </c>
      <c r="I363" s="68">
        <v>90179.02430123958</v>
      </c>
      <c r="J363" s="68">
        <v>25082.211621974839</v>
      </c>
      <c r="K363" s="68">
        <v>4026.6457061944634</v>
      </c>
      <c r="L363" s="68">
        <v>9043.0072988581032</v>
      </c>
      <c r="M363" s="68">
        <v>3172.4618691408637</v>
      </c>
      <c r="N363" s="68">
        <v>21348.779910067115</v>
      </c>
      <c r="O363" s="68">
        <v>35491.857175653888</v>
      </c>
      <c r="P363" s="68">
        <v>11118.671810057971</v>
      </c>
      <c r="Q363" s="68">
        <v>13758.154765165753</v>
      </c>
      <c r="R363" s="68">
        <v>15224.562587755328</v>
      </c>
      <c r="S363" s="68">
        <v>16227.228759809683</v>
      </c>
      <c r="T363" s="68">
        <v>11428.537502396841</v>
      </c>
      <c r="U363" s="68">
        <v>48360.499302595119</v>
      </c>
      <c r="V363" s="68">
        <v>15193.799505851823</v>
      </c>
      <c r="W363" s="68">
        <v>9134.3779265853627</v>
      </c>
      <c r="X363" s="68">
        <v>63624.051665621533</v>
      </c>
      <c r="Y363" s="68">
        <v>2337.1770421144643</v>
      </c>
      <c r="Z363" s="68">
        <v>14248.603834727684</v>
      </c>
      <c r="AA363" s="68">
        <v>1889.8306145536808</v>
      </c>
      <c r="AB363" s="68">
        <v>19054.861040561613</v>
      </c>
      <c r="AC363" s="68">
        <v>3032.6121110308695</v>
      </c>
      <c r="AD363" s="68">
        <v>391.52387969865782</v>
      </c>
      <c r="AE363" s="68">
        <v>98393.146094524447</v>
      </c>
      <c r="AF363" s="68">
        <v>9880.1105904360393</v>
      </c>
      <c r="AG363" s="68">
        <v>64252.546313259896</v>
      </c>
      <c r="AH363" s="68">
        <v>56526.186362143009</v>
      </c>
      <c r="AI363" s="68">
        <v>62833.818258698644</v>
      </c>
      <c r="AJ363" s="68">
        <v>1373.3943748521003</v>
      </c>
      <c r="AK363" s="68">
        <v>4037.6830435325837</v>
      </c>
      <c r="AL363" s="68">
        <v>6141.8594436732828</v>
      </c>
      <c r="AM363" s="68">
        <v>1281.9823775690857</v>
      </c>
      <c r="AN363" s="68">
        <v>31790.855239538072</v>
      </c>
      <c r="AO363" s="68">
        <v>1994.299691680593</v>
      </c>
      <c r="AP363" s="68">
        <v>3085.9652808658279</v>
      </c>
      <c r="AQ363" s="68">
        <v>20446.839806608448</v>
      </c>
      <c r="AR363" s="68">
        <v>558.91016110825296</v>
      </c>
      <c r="AS363" s="68">
        <v>21485.41993425219</v>
      </c>
      <c r="AT363" s="68">
        <v>6604.690538007243</v>
      </c>
      <c r="AU363" s="68">
        <v>2456.0878226824198</v>
      </c>
      <c r="AV363" s="68">
        <v>0</v>
      </c>
      <c r="AW363" s="68">
        <v>15551.431949615668</v>
      </c>
      <c r="AX363" s="68">
        <v>3389.8711406601606</v>
      </c>
      <c r="AY363" s="68">
        <v>4816.7517750118368</v>
      </c>
      <c r="AZ363" s="68">
        <v>0</v>
      </c>
      <c r="BA363" s="68">
        <v>1378.58493201191</v>
      </c>
      <c r="BB363" s="68">
        <v>132194.21055616322</v>
      </c>
      <c r="BC363" s="68">
        <v>38908.999451798743</v>
      </c>
      <c r="BD363" s="68">
        <v>33098.54572889136</v>
      </c>
      <c r="BE363" s="68">
        <v>22108.427275806418</v>
      </c>
      <c r="BF363" s="68">
        <v>19399.891844004778</v>
      </c>
      <c r="BG363" s="68">
        <v>3604.7488101990402</v>
      </c>
      <c r="BH363" s="68">
        <v>63.865218299873163</v>
      </c>
      <c r="BI363" s="68">
        <v>0</v>
      </c>
      <c r="BJ363" s="68">
        <v>0</v>
      </c>
      <c r="BK363" s="68">
        <v>0</v>
      </c>
      <c r="BL363" s="68">
        <v>0</v>
      </c>
      <c r="BM363" s="68">
        <v>0</v>
      </c>
      <c r="BN363" s="68">
        <v>0</v>
      </c>
      <c r="BO363" s="68">
        <v>0</v>
      </c>
    </row>
    <row r="364" spans="1:67">
      <c r="A364">
        <v>2003</v>
      </c>
      <c r="B364" s="62" t="s">
        <v>597</v>
      </c>
      <c r="C364" s="67" t="s">
        <v>664</v>
      </c>
      <c r="D364" s="62" t="s">
        <v>725</v>
      </c>
      <c r="E364" s="68">
        <v>3344.0136424291313</v>
      </c>
      <c r="F364" s="68">
        <v>3.673380792010883</v>
      </c>
      <c r="G364" s="68">
        <v>4.4610045262256239</v>
      </c>
      <c r="H364" s="68">
        <v>0.59520970153745911</v>
      </c>
      <c r="I364" s="68">
        <v>18845.639546118768</v>
      </c>
      <c r="J364" s="68">
        <v>671.4205764031168</v>
      </c>
      <c r="K364" s="68">
        <v>17.965813606140241</v>
      </c>
      <c r="L364" s="68">
        <v>0.2750193265045352</v>
      </c>
      <c r="M364" s="68">
        <v>0.24812144527798988</v>
      </c>
      <c r="N364" s="68">
        <v>9.4731120841879957E-2</v>
      </c>
      <c r="O364" s="68">
        <v>88.498597302728243</v>
      </c>
      <c r="P364" s="68">
        <v>23.932057502365883</v>
      </c>
      <c r="Q364" s="68">
        <v>14.867682654873621</v>
      </c>
      <c r="R364" s="68">
        <v>0.5953156070330875</v>
      </c>
      <c r="S364" s="68">
        <v>0.21474575996165712</v>
      </c>
      <c r="T364" s="68">
        <v>1.5168110936853325</v>
      </c>
      <c r="U364" s="68">
        <v>1.8696369264108035</v>
      </c>
      <c r="V364" s="68">
        <v>7.2158752796903327</v>
      </c>
      <c r="W364" s="68">
        <v>1.9843060460396567</v>
      </c>
      <c r="X364" s="68">
        <v>3.6757475324777182</v>
      </c>
      <c r="Y364" s="68">
        <v>1.5451920620139175</v>
      </c>
      <c r="Z364" s="68">
        <v>32.631170569645661</v>
      </c>
      <c r="AA364" s="68">
        <v>0</v>
      </c>
      <c r="AB364" s="68">
        <v>31.853654140522199</v>
      </c>
      <c r="AC364" s="68">
        <v>0</v>
      </c>
      <c r="AD364" s="68">
        <v>0</v>
      </c>
      <c r="AE364" s="68">
        <v>36.022950451746304</v>
      </c>
      <c r="AF364" s="68">
        <v>2.974259723632596E-3</v>
      </c>
      <c r="AG364" s="68">
        <v>1.4204565485075859E-2</v>
      </c>
      <c r="AH364" s="68">
        <v>1.1671673769402671E-2</v>
      </c>
      <c r="AI364" s="68">
        <v>0</v>
      </c>
      <c r="AJ364" s="68">
        <v>0</v>
      </c>
      <c r="AK364" s="68">
        <v>0</v>
      </c>
      <c r="AL364" s="68">
        <v>0</v>
      </c>
      <c r="AM364" s="68">
        <v>0</v>
      </c>
      <c r="AN364" s="68">
        <v>0.50556206296084438</v>
      </c>
      <c r="AO364" s="68">
        <v>0</v>
      </c>
      <c r="AP364" s="68">
        <v>0</v>
      </c>
      <c r="AQ364" s="68">
        <v>0</v>
      </c>
      <c r="AR364" s="68">
        <v>0</v>
      </c>
      <c r="AS364" s="68">
        <v>0</v>
      </c>
      <c r="AT364" s="68">
        <v>0</v>
      </c>
      <c r="AU364" s="68">
        <v>0</v>
      </c>
      <c r="AV364" s="68">
        <v>0</v>
      </c>
      <c r="AW364" s="68">
        <v>0</v>
      </c>
      <c r="AX364" s="68">
        <v>0</v>
      </c>
      <c r="AY364" s="68">
        <v>0</v>
      </c>
      <c r="AZ364" s="68">
        <v>0</v>
      </c>
      <c r="BA364" s="68">
        <v>6.165775198166472E-3</v>
      </c>
      <c r="BB364" s="68">
        <v>0.18709152020298028</v>
      </c>
      <c r="BC364" s="68">
        <v>0</v>
      </c>
      <c r="BD364" s="68">
        <v>0</v>
      </c>
      <c r="BE364" s="68">
        <v>1.3859381763001726</v>
      </c>
      <c r="BF364" s="68">
        <v>0.42206857499121364</v>
      </c>
      <c r="BG364" s="68">
        <v>0</v>
      </c>
      <c r="BH364" s="68">
        <v>0</v>
      </c>
      <c r="BI364" s="68">
        <v>7090.1527954596722</v>
      </c>
      <c r="BJ364" s="68">
        <v>0</v>
      </c>
      <c r="BK364" s="68">
        <v>0</v>
      </c>
      <c r="BL364" s="68">
        <v>546.53888139572439</v>
      </c>
      <c r="BM364" s="68">
        <v>437.11589213658664</v>
      </c>
      <c r="BN364" s="68">
        <v>3282.2373953826313</v>
      </c>
      <c r="BO364" s="68">
        <v>34493.391429381991</v>
      </c>
    </row>
    <row r="365" spans="1:67">
      <c r="A365">
        <v>2003</v>
      </c>
      <c r="B365" s="62" t="s">
        <v>598</v>
      </c>
      <c r="C365" s="67" t="s">
        <v>665</v>
      </c>
      <c r="D365" s="62" t="s">
        <v>725</v>
      </c>
      <c r="E365" s="68">
        <v>3.6618206602397562E-3</v>
      </c>
      <c r="F365" s="68">
        <v>114.74179193921154</v>
      </c>
      <c r="G365" s="68">
        <v>4.2342706573873497E-4</v>
      </c>
      <c r="H365" s="68">
        <v>2.1142541505123191E-3</v>
      </c>
      <c r="I365" s="68">
        <v>35.447949571089545</v>
      </c>
      <c r="J365" s="68">
        <v>37.735295552927226</v>
      </c>
      <c r="K365" s="68">
        <v>985.85480512165861</v>
      </c>
      <c r="L365" s="68">
        <v>1.7724086978551923</v>
      </c>
      <c r="M365" s="68">
        <v>1.5273546772818771E-3</v>
      </c>
      <c r="N365" s="68">
        <v>0</v>
      </c>
      <c r="O365" s="68">
        <v>11.679941888104574</v>
      </c>
      <c r="P365" s="68">
        <v>34.749555274577475</v>
      </c>
      <c r="Q365" s="68">
        <v>231.84154412716913</v>
      </c>
      <c r="R365" s="68">
        <v>0.16426414757906405</v>
      </c>
      <c r="S365" s="68">
        <v>8.5432337359540395E-2</v>
      </c>
      <c r="T365" s="68">
        <v>0.1219748694107414</v>
      </c>
      <c r="U365" s="68">
        <v>3.7643246130692899E-2</v>
      </c>
      <c r="V365" s="68">
        <v>4.4723161479666811E-2</v>
      </c>
      <c r="W365" s="68">
        <v>0.12837865784297905</v>
      </c>
      <c r="X365" s="68">
        <v>1.0449053341202137</v>
      </c>
      <c r="Y365" s="68">
        <v>6.7453620371947503E-3</v>
      </c>
      <c r="Z365" s="68">
        <v>0.48991531961758605</v>
      </c>
      <c r="AA365" s="68">
        <v>0</v>
      </c>
      <c r="AB365" s="68">
        <v>1.4550970391184883</v>
      </c>
      <c r="AC365" s="68">
        <v>0</v>
      </c>
      <c r="AD365" s="68">
        <v>0</v>
      </c>
      <c r="AE365" s="68">
        <v>8.0123163446940315E-2</v>
      </c>
      <c r="AF365" s="68">
        <v>6.3164025964442927E-4</v>
      </c>
      <c r="AG365" s="68">
        <v>3.0166079175397279E-3</v>
      </c>
      <c r="AH365" s="68">
        <v>2.4787004953240807E-3</v>
      </c>
      <c r="AI365" s="68">
        <v>0</v>
      </c>
      <c r="AJ365" s="68">
        <v>0</v>
      </c>
      <c r="AK365" s="68">
        <v>0</v>
      </c>
      <c r="AL365" s="68">
        <v>0</v>
      </c>
      <c r="AM365" s="68">
        <v>0</v>
      </c>
      <c r="AN365" s="68">
        <v>0</v>
      </c>
      <c r="AO365" s="68">
        <v>0</v>
      </c>
      <c r="AP365" s="68">
        <v>0</v>
      </c>
      <c r="AQ365" s="68">
        <v>0</v>
      </c>
      <c r="AR365" s="68">
        <v>0</v>
      </c>
      <c r="AS365" s="68">
        <v>0</v>
      </c>
      <c r="AT365" s="68">
        <v>0</v>
      </c>
      <c r="AU365" s="68">
        <v>0</v>
      </c>
      <c r="AV365" s="68">
        <v>0</v>
      </c>
      <c r="AW365" s="68">
        <v>0</v>
      </c>
      <c r="AX365" s="68">
        <v>0</v>
      </c>
      <c r="AY365" s="68">
        <v>0</v>
      </c>
      <c r="AZ365" s="68">
        <v>0</v>
      </c>
      <c r="BA365" s="68">
        <v>2.487168424047473E-3</v>
      </c>
      <c r="BB365" s="68">
        <v>1.6096611152791136E-3</v>
      </c>
      <c r="BC365" s="68">
        <v>0</v>
      </c>
      <c r="BD365" s="68">
        <v>0</v>
      </c>
      <c r="BE365" s="68">
        <v>0</v>
      </c>
      <c r="BF365" s="68">
        <v>1.5709925738406582E-3</v>
      </c>
      <c r="BG365" s="68">
        <v>0</v>
      </c>
      <c r="BH365" s="68">
        <v>0</v>
      </c>
      <c r="BI365" s="68">
        <v>96.392336422035129</v>
      </c>
      <c r="BJ365" s="68">
        <v>0</v>
      </c>
      <c r="BK365" s="68">
        <v>0</v>
      </c>
      <c r="BL365" s="68">
        <v>3.935689734245653E-2</v>
      </c>
      <c r="BM365" s="68">
        <v>11.708535970579826</v>
      </c>
      <c r="BN365" s="68">
        <v>64.491669687967686</v>
      </c>
      <c r="BO365" s="68">
        <v>1630.1339154159998</v>
      </c>
    </row>
    <row r="366" spans="1:67">
      <c r="A366">
        <v>2003</v>
      </c>
      <c r="B366" s="62" t="s">
        <v>599</v>
      </c>
      <c r="C366" s="67" t="s">
        <v>666</v>
      </c>
      <c r="D366" s="62" t="s">
        <v>725</v>
      </c>
      <c r="E366" s="68">
        <v>2.4773576634271738E-3</v>
      </c>
      <c r="F366" s="68">
        <v>0</v>
      </c>
      <c r="G366" s="68">
        <v>31.939087659066352</v>
      </c>
      <c r="H366" s="68">
        <v>4.5396804559312371E-3</v>
      </c>
      <c r="I366" s="68">
        <v>195.68246589523815</v>
      </c>
      <c r="J366" s="68">
        <v>24.724220506159842</v>
      </c>
      <c r="K366" s="68">
        <v>7.249649014738406E-4</v>
      </c>
      <c r="L366" s="68">
        <v>0.23568352427988715</v>
      </c>
      <c r="M366" s="68">
        <v>9.2278810858179766E-2</v>
      </c>
      <c r="N366" s="68">
        <v>0</v>
      </c>
      <c r="O366" s="68">
        <v>2.7926682646662795</v>
      </c>
      <c r="P366" s="68">
        <v>4.8340852578273994</v>
      </c>
      <c r="Q366" s="68">
        <v>9.0730647376544224E-2</v>
      </c>
      <c r="R366" s="68">
        <v>6.4575529368858173E-3</v>
      </c>
      <c r="S366" s="68">
        <v>4.6034461326867102E-2</v>
      </c>
      <c r="T366" s="68">
        <v>1.065757283786398E-2</v>
      </c>
      <c r="U366" s="68">
        <v>2.8559204890701344E-2</v>
      </c>
      <c r="V366" s="68">
        <v>6.3761960718389771E-2</v>
      </c>
      <c r="W366" s="68">
        <v>1.7811166419175066E-2</v>
      </c>
      <c r="X366" s="68">
        <v>3.1009327888321177E-2</v>
      </c>
      <c r="Y366" s="68">
        <v>1.3612901866804099E-2</v>
      </c>
      <c r="Z366" s="68">
        <v>1.1326130610505831</v>
      </c>
      <c r="AA366" s="68">
        <v>0</v>
      </c>
      <c r="AB366" s="68">
        <v>0</v>
      </c>
      <c r="AC366" s="68">
        <v>0</v>
      </c>
      <c r="AD366" s="68">
        <v>0</v>
      </c>
      <c r="AE366" s="68">
        <v>0</v>
      </c>
      <c r="AF366" s="68">
        <v>0</v>
      </c>
      <c r="AG366" s="68">
        <v>0</v>
      </c>
      <c r="AH366" s="68">
        <v>0</v>
      </c>
      <c r="AI366" s="68">
        <v>0</v>
      </c>
      <c r="AJ366" s="68">
        <v>0</v>
      </c>
      <c r="AK366" s="68">
        <v>0</v>
      </c>
      <c r="AL366" s="68">
        <v>0</v>
      </c>
      <c r="AM366" s="68">
        <v>0</v>
      </c>
      <c r="AN366" s="68">
        <v>0</v>
      </c>
      <c r="AO366" s="68">
        <v>0</v>
      </c>
      <c r="AP366" s="68">
        <v>0</v>
      </c>
      <c r="AQ366" s="68">
        <v>0</v>
      </c>
      <c r="AR366" s="68">
        <v>0</v>
      </c>
      <c r="AS366" s="68">
        <v>0</v>
      </c>
      <c r="AT366" s="68">
        <v>0</v>
      </c>
      <c r="AU366" s="68">
        <v>0</v>
      </c>
      <c r="AV366" s="68">
        <v>0</v>
      </c>
      <c r="AW366" s="68">
        <v>0</v>
      </c>
      <c r="AX366" s="68">
        <v>0</v>
      </c>
      <c r="AY366" s="68">
        <v>0</v>
      </c>
      <c r="AZ366" s="68">
        <v>0</v>
      </c>
      <c r="BA366" s="68">
        <v>0</v>
      </c>
      <c r="BB366" s="68">
        <v>1.5967676268008821E-3</v>
      </c>
      <c r="BC366" s="68">
        <v>0</v>
      </c>
      <c r="BD366" s="68">
        <v>0</v>
      </c>
      <c r="BE366" s="68">
        <v>0</v>
      </c>
      <c r="BF366" s="68">
        <v>0</v>
      </c>
      <c r="BG366" s="68">
        <v>0</v>
      </c>
      <c r="BH366" s="68">
        <v>0</v>
      </c>
      <c r="BI366" s="68">
        <v>1129.2726561193606</v>
      </c>
      <c r="BJ366" s="68">
        <v>0</v>
      </c>
      <c r="BK366" s="68">
        <v>0</v>
      </c>
      <c r="BL366" s="68">
        <v>15.834370905181993</v>
      </c>
      <c r="BM366" s="68">
        <v>0</v>
      </c>
      <c r="BN366" s="68">
        <v>114.20826546340167</v>
      </c>
      <c r="BO366" s="68">
        <v>1521.066369034</v>
      </c>
    </row>
    <row r="367" spans="1:67">
      <c r="A367">
        <v>2003</v>
      </c>
      <c r="B367" s="62" t="s">
        <v>600</v>
      </c>
      <c r="C367" s="67" t="s">
        <v>111</v>
      </c>
      <c r="D367" s="62" t="s">
        <v>725</v>
      </c>
      <c r="E367" s="68">
        <v>22.003793502980709</v>
      </c>
      <c r="F367" s="68">
        <v>1.2800842719553895</v>
      </c>
      <c r="G367" s="68">
        <v>9.398091578934654</v>
      </c>
      <c r="H367" s="68">
        <v>230.00742153489861</v>
      </c>
      <c r="I367" s="68">
        <v>17.84158748088478</v>
      </c>
      <c r="J367" s="68">
        <v>0.41971597099598712</v>
      </c>
      <c r="K367" s="68">
        <v>9.5900231033285172E-3</v>
      </c>
      <c r="L367" s="68">
        <v>14.621406069071554</v>
      </c>
      <c r="M367" s="68">
        <v>1.1360376832355221E-2</v>
      </c>
      <c r="N367" s="68">
        <v>12130.013757573401</v>
      </c>
      <c r="O367" s="68">
        <v>5226.5039006047709</v>
      </c>
      <c r="P367" s="68">
        <v>0.56690704936118974</v>
      </c>
      <c r="Q367" s="68">
        <v>2.1966208309509616</v>
      </c>
      <c r="R367" s="68">
        <v>750.040485407152</v>
      </c>
      <c r="S367" s="68">
        <v>2027.2248580378593</v>
      </c>
      <c r="T367" s="68">
        <v>1.0314222389341745</v>
      </c>
      <c r="U367" s="68">
        <v>1.4450134192768129</v>
      </c>
      <c r="V367" s="68">
        <v>5.2996725879761586</v>
      </c>
      <c r="W367" s="68">
        <v>1.7183406625124575</v>
      </c>
      <c r="X367" s="68">
        <v>7.7542773172115957</v>
      </c>
      <c r="Y367" s="68">
        <v>0.10286010743327788</v>
      </c>
      <c r="Z367" s="68">
        <v>31.081389924959748</v>
      </c>
      <c r="AA367" s="68">
        <v>0</v>
      </c>
      <c r="AB367" s="68">
        <v>229.44240756923878</v>
      </c>
      <c r="AC367" s="68">
        <v>9.0906318280092435</v>
      </c>
      <c r="AD367" s="68">
        <v>0</v>
      </c>
      <c r="AE367" s="68">
        <v>773.19397744577236</v>
      </c>
      <c r="AF367" s="68">
        <v>5.6645771118752034E-2</v>
      </c>
      <c r="AG367" s="68">
        <v>0.27053070009844438</v>
      </c>
      <c r="AH367" s="68">
        <v>0.22229093029805497</v>
      </c>
      <c r="AI367" s="68">
        <v>3.4982444470453653</v>
      </c>
      <c r="AJ367" s="68">
        <v>0</v>
      </c>
      <c r="AK367" s="68">
        <v>0</v>
      </c>
      <c r="AL367" s="68">
        <v>1.8344315515832066</v>
      </c>
      <c r="AM367" s="68">
        <v>9.1124951797546139E-4</v>
      </c>
      <c r="AN367" s="68">
        <v>0</v>
      </c>
      <c r="AO367" s="68">
        <v>0</v>
      </c>
      <c r="AP367" s="68">
        <v>0</v>
      </c>
      <c r="AQ367" s="68">
        <v>0</v>
      </c>
      <c r="AR367" s="68">
        <v>0</v>
      </c>
      <c r="AS367" s="68">
        <v>0</v>
      </c>
      <c r="AT367" s="68">
        <v>0</v>
      </c>
      <c r="AU367" s="68">
        <v>0</v>
      </c>
      <c r="AV367" s="68">
        <v>0</v>
      </c>
      <c r="AW367" s="68">
        <v>4.243000048492857E-4</v>
      </c>
      <c r="AX367" s="68">
        <v>0</v>
      </c>
      <c r="AY367" s="68">
        <v>0</v>
      </c>
      <c r="AZ367" s="68">
        <v>0</v>
      </c>
      <c r="BA367" s="68">
        <v>9.9593786517982834E-3</v>
      </c>
      <c r="BB367" s="68">
        <v>2.0760355667995632E-2</v>
      </c>
      <c r="BC367" s="68">
        <v>0</v>
      </c>
      <c r="BD367" s="68">
        <v>0</v>
      </c>
      <c r="BE367" s="68">
        <v>3.6075549965606661E-4</v>
      </c>
      <c r="BF367" s="68">
        <v>0</v>
      </c>
      <c r="BG367" s="68">
        <v>0</v>
      </c>
      <c r="BH367" s="68">
        <v>0</v>
      </c>
      <c r="BI367" s="68">
        <v>0</v>
      </c>
      <c r="BJ367" s="68">
        <v>0</v>
      </c>
      <c r="BK367" s="68">
        <v>0</v>
      </c>
      <c r="BL367" s="68">
        <v>6267.3187928700972</v>
      </c>
      <c r="BM367" s="68">
        <v>111.63039690123952</v>
      </c>
      <c r="BN367" s="68">
        <v>18447.415280500751</v>
      </c>
      <c r="BO367" s="68">
        <v>46324.578603125992</v>
      </c>
    </row>
    <row r="368" spans="1:67">
      <c r="A368">
        <v>2003</v>
      </c>
      <c r="B368" s="62" t="s">
        <v>601</v>
      </c>
      <c r="C368" s="67" t="s">
        <v>667</v>
      </c>
      <c r="D368" s="62" t="s">
        <v>725</v>
      </c>
      <c r="E368" s="68">
        <v>2553.8450720885321</v>
      </c>
      <c r="F368" s="68">
        <v>0.66913886338465023</v>
      </c>
      <c r="G368" s="68">
        <v>145.71158502372339</v>
      </c>
      <c r="H368" s="68">
        <v>0.1526541541526272</v>
      </c>
      <c r="I368" s="68">
        <v>9539.5331478531643</v>
      </c>
      <c r="J368" s="68">
        <v>338.90010353235493</v>
      </c>
      <c r="K368" s="68">
        <v>0.23385307511841683</v>
      </c>
      <c r="L368" s="68">
        <v>51.446604246248278</v>
      </c>
      <c r="M368" s="68">
        <v>0.40984703855112309</v>
      </c>
      <c r="N368" s="68">
        <v>2.2569793326708682E-2</v>
      </c>
      <c r="O368" s="68">
        <v>232.94473346874213</v>
      </c>
      <c r="P368" s="68">
        <v>115.38329588171584</v>
      </c>
      <c r="Q368" s="68">
        <v>5.7203315312717429</v>
      </c>
      <c r="R368" s="68">
        <v>32.106236972332702</v>
      </c>
      <c r="S368" s="68">
        <v>16.747389285241663</v>
      </c>
      <c r="T368" s="68">
        <v>2.0386604651096967</v>
      </c>
      <c r="U368" s="68">
        <v>23.075638325989381</v>
      </c>
      <c r="V368" s="68">
        <v>2.0682419980507993</v>
      </c>
      <c r="W368" s="68">
        <v>1.7367099803344082</v>
      </c>
      <c r="X368" s="68">
        <v>11.055438114047789</v>
      </c>
      <c r="Y368" s="68">
        <v>0.32401167546214787</v>
      </c>
      <c r="Z368" s="68">
        <v>6.1393324169867141</v>
      </c>
      <c r="AA368" s="68">
        <v>0</v>
      </c>
      <c r="AB368" s="68">
        <v>1.6173815926162902</v>
      </c>
      <c r="AC368" s="68">
        <v>0</v>
      </c>
      <c r="AD368" s="68">
        <v>0</v>
      </c>
      <c r="AE368" s="68">
        <v>8.5474568867941869</v>
      </c>
      <c r="AF368" s="68">
        <v>86.288305754016861</v>
      </c>
      <c r="AG368" s="68">
        <v>412.09847275280754</v>
      </c>
      <c r="AH368" s="68">
        <v>338.6149995150069</v>
      </c>
      <c r="AI368" s="68">
        <v>5.4914420535820817E-2</v>
      </c>
      <c r="AJ368" s="68">
        <v>2.2812374482771312E-2</v>
      </c>
      <c r="AK368" s="68">
        <v>3.7245212525471838</v>
      </c>
      <c r="AL368" s="68">
        <v>10.224925786255097</v>
      </c>
      <c r="AM368" s="68">
        <v>2.1738549605097948E-3</v>
      </c>
      <c r="AN368" s="68">
        <v>1766.0908195857619</v>
      </c>
      <c r="AO368" s="68">
        <v>0</v>
      </c>
      <c r="AP368" s="68">
        <v>7.2591464222032569E-3</v>
      </c>
      <c r="AQ368" s="68">
        <v>0</v>
      </c>
      <c r="AR368" s="68">
        <v>0</v>
      </c>
      <c r="AS368" s="68">
        <v>49.79465607847451</v>
      </c>
      <c r="AT368" s="68">
        <v>0.10179766350389427</v>
      </c>
      <c r="AU368" s="68">
        <v>3.2927888846226816</v>
      </c>
      <c r="AV368" s="68">
        <v>0</v>
      </c>
      <c r="AW368" s="68">
        <v>0.12193534630458548</v>
      </c>
      <c r="AX368" s="68">
        <v>5.1297387793578138E-4</v>
      </c>
      <c r="AY368" s="68">
        <v>0.39380169181676289</v>
      </c>
      <c r="AZ368" s="68">
        <v>0</v>
      </c>
      <c r="BA368" s="68">
        <v>1.0941126629728906</v>
      </c>
      <c r="BB368" s="68">
        <v>37.186311789775111</v>
      </c>
      <c r="BC368" s="68">
        <v>172.72590992243073</v>
      </c>
      <c r="BD368" s="68">
        <v>2.5593418705565067</v>
      </c>
      <c r="BE368" s="68">
        <v>87.731686699730687</v>
      </c>
      <c r="BF368" s="68">
        <v>4.9958945091736302</v>
      </c>
      <c r="BG368" s="68">
        <v>0</v>
      </c>
      <c r="BH368" s="68">
        <v>5.6520843806968394E-3</v>
      </c>
      <c r="BI368" s="68">
        <v>65068.381832595718</v>
      </c>
      <c r="BJ368" s="68">
        <v>0</v>
      </c>
      <c r="BK368" s="68">
        <v>0</v>
      </c>
      <c r="BL368" s="68">
        <v>0</v>
      </c>
      <c r="BM368" s="68">
        <v>2263.5398376773192</v>
      </c>
      <c r="BN368" s="68">
        <v>3914.2816823512521</v>
      </c>
      <c r="BO368" s="68">
        <v>87313.766393507976</v>
      </c>
    </row>
    <row r="369" spans="1:67">
      <c r="A369">
        <v>2003</v>
      </c>
      <c r="B369" s="62" t="s">
        <v>602</v>
      </c>
      <c r="C369" s="67" t="s">
        <v>668</v>
      </c>
      <c r="D369" s="62" t="s">
        <v>725</v>
      </c>
      <c r="E369" s="68">
        <v>26.490101014983487</v>
      </c>
      <c r="F369" s="68">
        <v>6.0980694748071649</v>
      </c>
      <c r="G369" s="68">
        <v>2.6316971035425508E-2</v>
      </c>
      <c r="H369" s="68">
        <v>2.773781782137871</v>
      </c>
      <c r="I369" s="68">
        <v>45.768175035410763</v>
      </c>
      <c r="J369" s="68">
        <v>3119.1364043934573</v>
      </c>
      <c r="K369" s="68">
        <v>10.599740548998788</v>
      </c>
      <c r="L369" s="68">
        <v>146.409397720306</v>
      </c>
      <c r="M369" s="68">
        <v>15.714268428783798</v>
      </c>
      <c r="N369" s="68">
        <v>12.500127626177454</v>
      </c>
      <c r="O369" s="68">
        <v>19.2956246712405</v>
      </c>
      <c r="P369" s="68">
        <v>0.69934836943540291</v>
      </c>
      <c r="Q369" s="68">
        <v>115.14835243905372</v>
      </c>
      <c r="R369" s="68">
        <v>9.5835626663608373</v>
      </c>
      <c r="S369" s="68">
        <v>14.60432194093832</v>
      </c>
      <c r="T369" s="68">
        <v>18.870787849309366</v>
      </c>
      <c r="U369" s="68">
        <v>88.435250219270884</v>
      </c>
      <c r="V369" s="68">
        <v>33.285880594644276</v>
      </c>
      <c r="W369" s="68">
        <v>24.453647239078201</v>
      </c>
      <c r="X369" s="68">
        <v>757.51527641937741</v>
      </c>
      <c r="Y369" s="68">
        <v>5.7372200164970089</v>
      </c>
      <c r="Z369" s="68">
        <v>262.88141119543883</v>
      </c>
      <c r="AA369" s="68">
        <v>4.5425108353501029E-3</v>
      </c>
      <c r="AB369" s="68">
        <v>28.450114961125809</v>
      </c>
      <c r="AC369" s="68">
        <v>0</v>
      </c>
      <c r="AD369" s="68">
        <v>1.9323940590809672</v>
      </c>
      <c r="AE369" s="68">
        <v>42.967472190139219</v>
      </c>
      <c r="AF369" s="68">
        <v>18.544943312799685</v>
      </c>
      <c r="AG369" s="68">
        <v>88.567538204751202</v>
      </c>
      <c r="AH369" s="68">
        <v>72.774588815903016</v>
      </c>
      <c r="AI369" s="68">
        <v>43.325177638664812</v>
      </c>
      <c r="AJ369" s="68">
        <v>0</v>
      </c>
      <c r="AK369" s="68">
        <v>3.5872423035724396E-2</v>
      </c>
      <c r="AL369" s="68">
        <v>2.7408261517448991</v>
      </c>
      <c r="AM369" s="68">
        <v>2.0187115273619445</v>
      </c>
      <c r="AN369" s="68">
        <v>111.33980025858989</v>
      </c>
      <c r="AO369" s="68">
        <v>2.1659332368065363E-2</v>
      </c>
      <c r="AP369" s="68">
        <v>8.6607422020617775E-2</v>
      </c>
      <c r="AQ369" s="68">
        <v>0</v>
      </c>
      <c r="AR369" s="68">
        <v>0</v>
      </c>
      <c r="AS369" s="68">
        <v>0</v>
      </c>
      <c r="AT369" s="68">
        <v>0</v>
      </c>
      <c r="AU369" s="68">
        <v>0</v>
      </c>
      <c r="AV369" s="68">
        <v>0</v>
      </c>
      <c r="AW369" s="68">
        <v>0.99959869086745046</v>
      </c>
      <c r="AX369" s="68">
        <v>3.5448242421438834</v>
      </c>
      <c r="AY369" s="68">
        <v>8.0178732965761306</v>
      </c>
      <c r="AZ369" s="68">
        <v>0</v>
      </c>
      <c r="BA369" s="68">
        <v>0.10605117822836456</v>
      </c>
      <c r="BB369" s="68">
        <v>31.224816176919475</v>
      </c>
      <c r="BC369" s="68">
        <v>51.048935409483086</v>
      </c>
      <c r="BD369" s="68">
        <v>16.784970719238679</v>
      </c>
      <c r="BE369" s="68">
        <v>128.83489907559016</v>
      </c>
      <c r="BF369" s="68">
        <v>32.364008649485328</v>
      </c>
      <c r="BG369" s="68">
        <v>0</v>
      </c>
      <c r="BH369" s="68">
        <v>0.21880864434696728</v>
      </c>
      <c r="BI369" s="68">
        <v>5962.5064352948966</v>
      </c>
      <c r="BJ369" s="68">
        <v>0</v>
      </c>
      <c r="BK369" s="68">
        <v>0</v>
      </c>
      <c r="BL369" s="68">
        <v>23.773316587678966</v>
      </c>
      <c r="BM369" s="68">
        <v>411.02919653113213</v>
      </c>
      <c r="BN369" s="68">
        <v>10928.888555240237</v>
      </c>
      <c r="BO369" s="68">
        <v>22748.179605162</v>
      </c>
    </row>
    <row r="370" spans="1:67">
      <c r="A370">
        <v>2003</v>
      </c>
      <c r="B370" s="62" t="s">
        <v>603</v>
      </c>
      <c r="C370" s="67" t="s">
        <v>669</v>
      </c>
      <c r="D370" s="62" t="s">
        <v>725</v>
      </c>
      <c r="E370" s="68">
        <v>21.792472293283229</v>
      </c>
      <c r="F370" s="68">
        <v>1.8378790769362937E-3</v>
      </c>
      <c r="G370" s="68">
        <v>9.344144845185591E-2</v>
      </c>
      <c r="H370" s="68">
        <v>87.172304519914675</v>
      </c>
      <c r="I370" s="68">
        <v>105.61674081980739</v>
      </c>
      <c r="J370" s="68">
        <v>15.88946964185374</v>
      </c>
      <c r="K370" s="68">
        <v>337.44814296081904</v>
      </c>
      <c r="L370" s="68">
        <v>34.382230711811488</v>
      </c>
      <c r="M370" s="68">
        <v>1.6611431569209574</v>
      </c>
      <c r="N370" s="68">
        <v>10.081406003236792</v>
      </c>
      <c r="O370" s="68">
        <v>16.791504841020085</v>
      </c>
      <c r="P370" s="68">
        <v>5.1358143753608161</v>
      </c>
      <c r="Q370" s="68">
        <v>19.707386473015323</v>
      </c>
      <c r="R370" s="68">
        <v>45.248482391086256</v>
      </c>
      <c r="S370" s="68">
        <v>9.3422112313284238</v>
      </c>
      <c r="T370" s="68">
        <v>44.680166070414082</v>
      </c>
      <c r="U370" s="68">
        <v>112.96970955600209</v>
      </c>
      <c r="V370" s="68">
        <v>29.727597339320265</v>
      </c>
      <c r="W370" s="68">
        <v>17.199897912530943</v>
      </c>
      <c r="X370" s="68">
        <v>52.33157277631117</v>
      </c>
      <c r="Y370" s="68">
        <v>12.563826764052049</v>
      </c>
      <c r="Z370" s="68">
        <v>754.54926701105967</v>
      </c>
      <c r="AA370" s="68">
        <v>0.12974967765025777</v>
      </c>
      <c r="AB370" s="68">
        <v>0.13325935382303788</v>
      </c>
      <c r="AC370" s="68">
        <v>0</v>
      </c>
      <c r="AD370" s="68">
        <v>0</v>
      </c>
      <c r="AE370" s="68">
        <v>887.58583504293335</v>
      </c>
      <c r="AF370" s="68">
        <v>40.376612104597449</v>
      </c>
      <c r="AG370" s="68">
        <v>192.8319259236649</v>
      </c>
      <c r="AH370" s="68">
        <v>158.44703831816082</v>
      </c>
      <c r="AI370" s="68">
        <v>1.9215792459312646E-2</v>
      </c>
      <c r="AJ370" s="68">
        <v>0</v>
      </c>
      <c r="AK370" s="68">
        <v>0</v>
      </c>
      <c r="AL370" s="68">
        <v>8.6029362916225607E-2</v>
      </c>
      <c r="AM370" s="68">
        <v>0</v>
      </c>
      <c r="AN370" s="68">
        <v>0</v>
      </c>
      <c r="AO370" s="68">
        <v>0</v>
      </c>
      <c r="AP370" s="68">
        <v>0.20850044467494161</v>
      </c>
      <c r="AQ370" s="68">
        <v>30.744954022537616</v>
      </c>
      <c r="AR370" s="68">
        <v>0</v>
      </c>
      <c r="AS370" s="68">
        <v>0</v>
      </c>
      <c r="AT370" s="68">
        <v>0</v>
      </c>
      <c r="AU370" s="68">
        <v>0</v>
      </c>
      <c r="AV370" s="68">
        <v>0</v>
      </c>
      <c r="AW370" s="68">
        <v>5.6494474823038265E-2</v>
      </c>
      <c r="AX370" s="68">
        <v>2.1345357109795764E-4</v>
      </c>
      <c r="AY370" s="68">
        <v>0</v>
      </c>
      <c r="AZ370" s="68">
        <v>0</v>
      </c>
      <c r="BA370" s="68">
        <v>0.57360097363016116</v>
      </c>
      <c r="BB370" s="68">
        <v>2.4849821575229494</v>
      </c>
      <c r="BC370" s="68">
        <v>1.0278752237271736E-2</v>
      </c>
      <c r="BD370" s="68">
        <v>1.5722284216142541E-3</v>
      </c>
      <c r="BE370" s="68">
        <v>6.5225042064067193E-2</v>
      </c>
      <c r="BF370" s="68">
        <v>6.308296106109367</v>
      </c>
      <c r="BG370" s="68">
        <v>0</v>
      </c>
      <c r="BH370" s="68">
        <v>0</v>
      </c>
      <c r="BI370" s="68">
        <v>290.04682728572061</v>
      </c>
      <c r="BJ370" s="68">
        <v>0</v>
      </c>
      <c r="BK370" s="68">
        <v>0</v>
      </c>
      <c r="BL370" s="68">
        <v>4.6182186454405185</v>
      </c>
      <c r="BM370" s="68">
        <v>75.914328861354406</v>
      </c>
      <c r="BN370" s="68">
        <v>237.23953112300927</v>
      </c>
      <c r="BO370" s="68">
        <v>3662.2693153239998</v>
      </c>
    </row>
    <row r="371" spans="1:67">
      <c r="A371">
        <v>2003</v>
      </c>
      <c r="B371" s="62" t="s">
        <v>604</v>
      </c>
      <c r="C371" s="67" t="s">
        <v>670</v>
      </c>
      <c r="D371" s="62" t="s">
        <v>725</v>
      </c>
      <c r="E371" s="68">
        <v>53.905097215715934</v>
      </c>
      <c r="F371" s="68">
        <v>2.0671702697041558</v>
      </c>
      <c r="G371" s="68">
        <v>0.45295912056608129</v>
      </c>
      <c r="H371" s="68">
        <v>2.8571153573833752</v>
      </c>
      <c r="I371" s="68">
        <v>414.26869666488597</v>
      </c>
      <c r="J371" s="68">
        <v>133.8042616638179</v>
      </c>
      <c r="K371" s="68">
        <v>3.6460430874690259</v>
      </c>
      <c r="L371" s="68">
        <v>1753.2403506505887</v>
      </c>
      <c r="M371" s="68">
        <v>370.34244263479485</v>
      </c>
      <c r="N371" s="68">
        <v>6.9299506891152003</v>
      </c>
      <c r="O371" s="68">
        <v>204.75949814194675</v>
      </c>
      <c r="P371" s="68">
        <v>48.903654348563272</v>
      </c>
      <c r="Q371" s="68">
        <v>101.96224758590149</v>
      </c>
      <c r="R371" s="68">
        <v>186.25250894831331</v>
      </c>
      <c r="S371" s="68">
        <v>5.0602703488992162</v>
      </c>
      <c r="T371" s="68">
        <v>59.949862693783544</v>
      </c>
      <c r="U371" s="68">
        <v>384.35938911053631</v>
      </c>
      <c r="V371" s="68">
        <v>84.177926031061972</v>
      </c>
      <c r="W371" s="68">
        <v>38.543134315198607</v>
      </c>
      <c r="X371" s="68">
        <v>164.90801704511642</v>
      </c>
      <c r="Y371" s="68">
        <v>4.0174935463051789</v>
      </c>
      <c r="Z371" s="68">
        <v>158.12756128651975</v>
      </c>
      <c r="AA371" s="68">
        <v>2.478860883569252</v>
      </c>
      <c r="AB371" s="68">
        <v>11.003082452644676</v>
      </c>
      <c r="AC371" s="68">
        <v>5.950012758708116</v>
      </c>
      <c r="AD371" s="68">
        <v>0.40279275493702277</v>
      </c>
      <c r="AE371" s="68">
        <v>53.216624776405354</v>
      </c>
      <c r="AF371" s="68">
        <v>74.36441384263027</v>
      </c>
      <c r="AG371" s="68">
        <v>355.15196530879945</v>
      </c>
      <c r="AH371" s="68">
        <v>291.82292707240697</v>
      </c>
      <c r="AI371" s="68">
        <v>23.525467352570853</v>
      </c>
      <c r="AJ371" s="68">
        <v>0</v>
      </c>
      <c r="AK371" s="68">
        <v>0.6138897345761124</v>
      </c>
      <c r="AL371" s="68">
        <v>10.398220282682082</v>
      </c>
      <c r="AM371" s="68">
        <v>1.3195006242510816</v>
      </c>
      <c r="AN371" s="68">
        <v>80.30289245786031</v>
      </c>
      <c r="AO371" s="68">
        <v>16.808025971142943</v>
      </c>
      <c r="AP371" s="68">
        <v>0.85793202409480751</v>
      </c>
      <c r="AQ371" s="68">
        <v>1.2342862133060168</v>
      </c>
      <c r="AR371" s="68">
        <v>5.1172917040325734E-2</v>
      </c>
      <c r="AS371" s="68">
        <v>119.84689458912941</v>
      </c>
      <c r="AT371" s="68">
        <v>0.28546311481620906</v>
      </c>
      <c r="AU371" s="68">
        <v>9.5443973481554831</v>
      </c>
      <c r="AV371" s="68">
        <v>0</v>
      </c>
      <c r="AW371" s="68">
        <v>50.859668432209858</v>
      </c>
      <c r="AX371" s="68">
        <v>1.9059069250915275</v>
      </c>
      <c r="AY371" s="68">
        <v>29.988426782463634</v>
      </c>
      <c r="AZ371" s="68">
        <v>0</v>
      </c>
      <c r="BA371" s="68">
        <v>1.5443691773613535</v>
      </c>
      <c r="BB371" s="68">
        <v>71.133802454591205</v>
      </c>
      <c r="BC371" s="68">
        <v>233.55266877836161</v>
      </c>
      <c r="BD371" s="68">
        <v>42.533467543045376</v>
      </c>
      <c r="BE371" s="68">
        <v>59.500464753013745</v>
      </c>
      <c r="BF371" s="68">
        <v>34.255838092997912</v>
      </c>
      <c r="BG371" s="68">
        <v>0</v>
      </c>
      <c r="BH371" s="68">
        <v>1.5486542673556254</v>
      </c>
      <c r="BI371" s="68">
        <v>1435.0593122757948</v>
      </c>
      <c r="BJ371" s="68">
        <v>0</v>
      </c>
      <c r="BK371" s="68">
        <v>0</v>
      </c>
      <c r="BL371" s="68">
        <v>0</v>
      </c>
      <c r="BM371" s="68">
        <v>252.13836400893018</v>
      </c>
      <c r="BN371" s="68">
        <v>927.86638030887138</v>
      </c>
      <c r="BO371" s="68">
        <v>8383.601797035999</v>
      </c>
    </row>
    <row r="372" spans="1:67">
      <c r="A372">
        <v>2003</v>
      </c>
      <c r="B372" s="62" t="s">
        <v>605</v>
      </c>
      <c r="C372" s="67" t="s">
        <v>671</v>
      </c>
      <c r="D372" s="62" t="s">
        <v>725</v>
      </c>
      <c r="E372" s="68">
        <v>0.22607936250867583</v>
      </c>
      <c r="F372" s="68">
        <v>2.4075830446821904E-4</v>
      </c>
      <c r="G372" s="68">
        <v>2.8996916364185891E-3</v>
      </c>
      <c r="H372" s="68">
        <v>1.8562243955828739</v>
      </c>
      <c r="I372" s="68">
        <v>23.921747886014533</v>
      </c>
      <c r="J372" s="68">
        <v>35.630206443621255</v>
      </c>
      <c r="K372" s="68">
        <v>1.5548180798037086</v>
      </c>
      <c r="L372" s="68">
        <v>7.8843090813848624</v>
      </c>
      <c r="M372" s="68">
        <v>66.798574157012723</v>
      </c>
      <c r="N372" s="68">
        <v>0.36027995537155744</v>
      </c>
      <c r="O372" s="68">
        <v>17.612554434458673</v>
      </c>
      <c r="P372" s="68">
        <v>9.828330895061935</v>
      </c>
      <c r="Q372" s="68">
        <v>12.06268301700452</v>
      </c>
      <c r="R372" s="68">
        <v>5.4337718120456309</v>
      </c>
      <c r="S372" s="68">
        <v>1.4816905521537134</v>
      </c>
      <c r="T372" s="68">
        <v>11.551250275912359</v>
      </c>
      <c r="U372" s="68">
        <v>81.67731708207198</v>
      </c>
      <c r="V372" s="68">
        <v>26.477309999312101</v>
      </c>
      <c r="W372" s="68">
        <v>7.8647387202771819</v>
      </c>
      <c r="X372" s="68">
        <v>16.764404172057521</v>
      </c>
      <c r="Y372" s="68">
        <v>1.6864730435165547</v>
      </c>
      <c r="Z372" s="68">
        <v>28.609181412988953</v>
      </c>
      <c r="AA372" s="68">
        <v>2.9307041830075167</v>
      </c>
      <c r="AB372" s="68">
        <v>1.9801497815858891</v>
      </c>
      <c r="AC372" s="68">
        <v>0</v>
      </c>
      <c r="AD372" s="68">
        <v>0.34249288395715527</v>
      </c>
      <c r="AE372" s="68">
        <v>41.458566722829623</v>
      </c>
      <c r="AF372" s="68">
        <v>8.5057792698094392</v>
      </c>
      <c r="AG372" s="68">
        <v>40.622174882577163</v>
      </c>
      <c r="AH372" s="68">
        <v>33.378618552690753</v>
      </c>
      <c r="AI372" s="68">
        <v>23.582944067326761</v>
      </c>
      <c r="AJ372" s="68">
        <v>0</v>
      </c>
      <c r="AK372" s="68">
        <v>1.2330205858136511</v>
      </c>
      <c r="AL372" s="68">
        <v>15.134383001210368</v>
      </c>
      <c r="AM372" s="68">
        <v>2.604277498504088</v>
      </c>
      <c r="AN372" s="68">
        <v>9.3945843019897222</v>
      </c>
      <c r="AO372" s="68">
        <v>12.480656319315525</v>
      </c>
      <c r="AP372" s="68">
        <v>1.1897573813710802</v>
      </c>
      <c r="AQ372" s="68">
        <v>2.0297386628319734</v>
      </c>
      <c r="AR372" s="68">
        <v>1.441158394993987</v>
      </c>
      <c r="AS372" s="68">
        <v>219.97016228834508</v>
      </c>
      <c r="AT372" s="68">
        <v>0.33105074806657847</v>
      </c>
      <c r="AU372" s="68">
        <v>10.710774862108119</v>
      </c>
      <c r="AV372" s="68">
        <v>0</v>
      </c>
      <c r="AW372" s="68">
        <v>32.993053836647498</v>
      </c>
      <c r="AX372" s="68">
        <v>17.254593574027229</v>
      </c>
      <c r="AY372" s="68">
        <v>31.257504588441801</v>
      </c>
      <c r="AZ372" s="68">
        <v>0</v>
      </c>
      <c r="BA372" s="68">
        <v>2.6738464781370004</v>
      </c>
      <c r="BB372" s="68">
        <v>536.24721930390638</v>
      </c>
      <c r="BC372" s="68">
        <v>60.316595610561329</v>
      </c>
      <c r="BD372" s="68">
        <v>72.032175736825536</v>
      </c>
      <c r="BE372" s="68">
        <v>53.08591292401438</v>
      </c>
      <c r="BF372" s="68">
        <v>85.13083598446768</v>
      </c>
      <c r="BG372" s="68">
        <v>0</v>
      </c>
      <c r="BH372" s="68">
        <v>0.14683157334442848</v>
      </c>
      <c r="BI372" s="68">
        <v>692.62915675754346</v>
      </c>
      <c r="BJ372" s="68">
        <v>0</v>
      </c>
      <c r="BK372" s="68">
        <v>118.45799824330082</v>
      </c>
      <c r="BL372" s="68">
        <v>7.533524605795097E-3</v>
      </c>
      <c r="BM372" s="68">
        <v>50.908676198318048</v>
      </c>
      <c r="BN372" s="68">
        <v>399.38165101342173</v>
      </c>
      <c r="BO372" s="68">
        <v>2941.1296649639999</v>
      </c>
    </row>
    <row r="373" spans="1:67">
      <c r="A373">
        <v>2003</v>
      </c>
      <c r="B373" s="62" t="s">
        <v>606</v>
      </c>
      <c r="C373" s="67" t="s">
        <v>672</v>
      </c>
      <c r="D373" s="62" t="s">
        <v>725</v>
      </c>
      <c r="E373" s="68">
        <v>167.89178916841732</v>
      </c>
      <c r="F373" s="68">
        <v>3.4261813242640149</v>
      </c>
      <c r="G373" s="68">
        <v>75.836995414706109</v>
      </c>
      <c r="H373" s="68">
        <v>290.0386486315349</v>
      </c>
      <c r="I373" s="68">
        <v>340.17459702592959</v>
      </c>
      <c r="J373" s="68">
        <v>55.771424497410543</v>
      </c>
      <c r="K373" s="68">
        <v>30.051450885995354</v>
      </c>
      <c r="L373" s="68">
        <v>64.323329786227148</v>
      </c>
      <c r="M373" s="68">
        <v>10.54809044249747</v>
      </c>
      <c r="N373" s="68">
        <v>3431.0947712453753</v>
      </c>
      <c r="O373" s="68">
        <v>214.6492759697999</v>
      </c>
      <c r="P373" s="68">
        <v>12.779053018855647</v>
      </c>
      <c r="Q373" s="68">
        <v>33.014936514072893</v>
      </c>
      <c r="R373" s="68">
        <v>299.85834893542176</v>
      </c>
      <c r="S373" s="68">
        <v>114.8205112575624</v>
      </c>
      <c r="T373" s="68">
        <v>48.174467406177882</v>
      </c>
      <c r="U373" s="68">
        <v>33.930354899628796</v>
      </c>
      <c r="V373" s="68">
        <v>20.876041984462848</v>
      </c>
      <c r="W373" s="68">
        <v>14.81160448907371</v>
      </c>
      <c r="X373" s="68">
        <v>28.745748161938447</v>
      </c>
      <c r="Y373" s="68">
        <v>2.435413935361415</v>
      </c>
      <c r="Z373" s="68">
        <v>46.405093227471539</v>
      </c>
      <c r="AA373" s="68">
        <v>15.535895812208405</v>
      </c>
      <c r="AB373" s="68">
        <v>1080.6751076546552</v>
      </c>
      <c r="AC373" s="68">
        <v>33.210283437507449</v>
      </c>
      <c r="AD373" s="68">
        <v>6.493780192691589</v>
      </c>
      <c r="AE373" s="68">
        <v>639.13379998826611</v>
      </c>
      <c r="AF373" s="68">
        <v>26.356769469901785</v>
      </c>
      <c r="AG373" s="68">
        <v>125.87550943702156</v>
      </c>
      <c r="AH373" s="68">
        <v>103.42997702040844</v>
      </c>
      <c r="AI373" s="68">
        <v>5191.4082307443177</v>
      </c>
      <c r="AJ373" s="68">
        <v>18.797041151007889</v>
      </c>
      <c r="AK373" s="68">
        <v>621.82839073519199</v>
      </c>
      <c r="AL373" s="68">
        <v>24.307032636237047</v>
      </c>
      <c r="AM373" s="68">
        <v>40.717210240472319</v>
      </c>
      <c r="AN373" s="68">
        <v>123.35196274934965</v>
      </c>
      <c r="AO373" s="68">
        <v>6.9985110802725181</v>
      </c>
      <c r="AP373" s="68">
        <v>2.950885404831971</v>
      </c>
      <c r="AQ373" s="68">
        <v>64.491854775160263</v>
      </c>
      <c r="AR373" s="68">
        <v>0.28550409237024277</v>
      </c>
      <c r="AS373" s="68">
        <v>3.9144420095708092</v>
      </c>
      <c r="AT373" s="68">
        <v>0</v>
      </c>
      <c r="AU373" s="68">
        <v>1.8644680901966046</v>
      </c>
      <c r="AV373" s="68">
        <v>0</v>
      </c>
      <c r="AW373" s="68">
        <v>50.280485461588569</v>
      </c>
      <c r="AX373" s="68">
        <v>3.9274411640633926</v>
      </c>
      <c r="AY373" s="68">
        <v>10.250306028644049</v>
      </c>
      <c r="AZ373" s="68">
        <v>0</v>
      </c>
      <c r="BA373" s="68">
        <v>3.4748740534568752</v>
      </c>
      <c r="BB373" s="68">
        <v>417.47755300120116</v>
      </c>
      <c r="BC373" s="68">
        <v>353.41211929111836</v>
      </c>
      <c r="BD373" s="68">
        <v>22.531776092327259</v>
      </c>
      <c r="BE373" s="68">
        <v>74.397402225324271</v>
      </c>
      <c r="BF373" s="68">
        <v>93.444405296739944</v>
      </c>
      <c r="BG373" s="68">
        <v>0</v>
      </c>
      <c r="BH373" s="68">
        <v>1.482196459332791</v>
      </c>
      <c r="BI373" s="68">
        <v>5567.8942753500687</v>
      </c>
      <c r="BJ373" s="68">
        <v>0</v>
      </c>
      <c r="BK373" s="68">
        <v>0</v>
      </c>
      <c r="BL373" s="68">
        <v>0</v>
      </c>
      <c r="BM373" s="68">
        <v>818.29468660481325</v>
      </c>
      <c r="BN373" s="68">
        <v>1485.5869992374965</v>
      </c>
      <c r="BO373" s="68">
        <v>22373.739305209998</v>
      </c>
    </row>
    <row r="374" spans="1:67">
      <c r="A374">
        <v>2003</v>
      </c>
      <c r="B374" s="62" t="s">
        <v>607</v>
      </c>
      <c r="C374" s="67" t="s">
        <v>673</v>
      </c>
      <c r="D374" s="62" t="s">
        <v>725</v>
      </c>
      <c r="E374" s="68">
        <v>1026.8229018474835</v>
      </c>
      <c r="F374" s="68">
        <v>11.581342869133447</v>
      </c>
      <c r="G374" s="68">
        <v>7.7996103125815051</v>
      </c>
      <c r="H374" s="68">
        <v>1124.7173718248439</v>
      </c>
      <c r="I374" s="68">
        <v>742.98092335559727</v>
      </c>
      <c r="J374" s="68">
        <v>681.88700514509537</v>
      </c>
      <c r="K374" s="68">
        <v>53.483851077428383</v>
      </c>
      <c r="L374" s="68">
        <v>244.14457675159002</v>
      </c>
      <c r="M374" s="68">
        <v>93.696286684744067</v>
      </c>
      <c r="N374" s="68">
        <v>195.45844561224186</v>
      </c>
      <c r="O374" s="68">
        <v>7259.5828478138019</v>
      </c>
      <c r="P374" s="68">
        <v>673.73930014873531</v>
      </c>
      <c r="Q374" s="68">
        <v>2522.4223986066227</v>
      </c>
      <c r="R374" s="68">
        <v>439.69155030297054</v>
      </c>
      <c r="S374" s="68">
        <v>307.70090925325354</v>
      </c>
      <c r="T374" s="68">
        <v>166.53154375423222</v>
      </c>
      <c r="U374" s="68">
        <v>371.62955045325992</v>
      </c>
      <c r="V374" s="68">
        <v>179.84336912020169</v>
      </c>
      <c r="W374" s="68">
        <v>84.984574816074456</v>
      </c>
      <c r="X374" s="68">
        <v>469.09495744299863</v>
      </c>
      <c r="Y374" s="68">
        <v>10.650969468306837</v>
      </c>
      <c r="Z374" s="68">
        <v>391.90856277366981</v>
      </c>
      <c r="AA374" s="68">
        <v>8.4641277017918508</v>
      </c>
      <c r="AB374" s="68">
        <v>2075.0256462895095</v>
      </c>
      <c r="AC374" s="68">
        <v>261.46372283780573</v>
      </c>
      <c r="AD374" s="68">
        <v>4.2573845135167181</v>
      </c>
      <c r="AE374" s="68">
        <v>821.8448175392648</v>
      </c>
      <c r="AF374" s="68">
        <v>33.371376980463332</v>
      </c>
      <c r="AG374" s="68">
        <v>159.37609815298691</v>
      </c>
      <c r="AH374" s="68">
        <v>130.9568973606678</v>
      </c>
      <c r="AI374" s="68">
        <v>145.66343015948291</v>
      </c>
      <c r="AJ374" s="68">
        <v>0</v>
      </c>
      <c r="AK374" s="68">
        <v>0.10364454336955486</v>
      </c>
      <c r="AL374" s="68">
        <v>27.782002384872804</v>
      </c>
      <c r="AM374" s="68">
        <v>0.53073865616636218</v>
      </c>
      <c r="AN374" s="68">
        <v>227.30917174290539</v>
      </c>
      <c r="AO374" s="68">
        <v>15.821610850073</v>
      </c>
      <c r="AP374" s="68">
        <v>34.239047887725789</v>
      </c>
      <c r="AQ374" s="68">
        <v>24.972503125906961</v>
      </c>
      <c r="AR374" s="68">
        <v>8.8520182257255248E-2</v>
      </c>
      <c r="AS374" s="68">
        <v>41.009547813335374</v>
      </c>
      <c r="AT374" s="68">
        <v>8.2219623382111445E-2</v>
      </c>
      <c r="AU374" s="68">
        <v>2.6601908420010973</v>
      </c>
      <c r="AV374" s="68">
        <v>0</v>
      </c>
      <c r="AW374" s="68">
        <v>3.1577508868189152</v>
      </c>
      <c r="AX374" s="68">
        <v>13.869799719150357</v>
      </c>
      <c r="AY374" s="68">
        <v>11.528607025239005</v>
      </c>
      <c r="AZ374" s="68">
        <v>0</v>
      </c>
      <c r="BA374" s="68">
        <v>17.30536710543274</v>
      </c>
      <c r="BB374" s="68">
        <v>217.91754403373974</v>
      </c>
      <c r="BC374" s="68">
        <v>78.304499807002372</v>
      </c>
      <c r="BD374" s="68">
        <v>37.358712366698484</v>
      </c>
      <c r="BE374" s="68">
        <v>114.04736697981741</v>
      </c>
      <c r="BF374" s="68">
        <v>220.27941158534298</v>
      </c>
      <c r="BG374" s="68">
        <v>0</v>
      </c>
      <c r="BH374" s="68">
        <v>8.2628578772039163E-2</v>
      </c>
      <c r="BI374" s="68">
        <v>7606.0226381918765</v>
      </c>
      <c r="BJ374" s="68">
        <v>0</v>
      </c>
      <c r="BK374" s="68">
        <v>0</v>
      </c>
      <c r="BL374" s="68">
        <v>3.128924303411853</v>
      </c>
      <c r="BM374" s="68">
        <v>1339.3787868189827</v>
      </c>
      <c r="BN374" s="68">
        <v>3526.1781932413587</v>
      </c>
      <c r="BO374" s="68">
        <v>34263.935779266001</v>
      </c>
    </row>
    <row r="375" spans="1:67">
      <c r="A375">
        <v>2003</v>
      </c>
      <c r="B375" s="62" t="s">
        <v>608</v>
      </c>
      <c r="C375" s="67" t="s">
        <v>674</v>
      </c>
      <c r="D375" s="62" t="s">
        <v>725</v>
      </c>
      <c r="E375" s="68">
        <v>83.143358377109379</v>
      </c>
      <c r="F375" s="68">
        <v>7.5851164749606461</v>
      </c>
      <c r="G375" s="68">
        <v>3.9382578352372759</v>
      </c>
      <c r="H375" s="68">
        <v>0.11138671809947795</v>
      </c>
      <c r="I375" s="68">
        <v>108.17170704158941</v>
      </c>
      <c r="J375" s="68">
        <v>3.2012038880435316</v>
      </c>
      <c r="K375" s="68">
        <v>0.41745128307005108</v>
      </c>
      <c r="L375" s="68">
        <v>17.067902242872186</v>
      </c>
      <c r="M375" s="68">
        <v>3.6035333099820761</v>
      </c>
      <c r="N375" s="68">
        <v>0.67933263359633611</v>
      </c>
      <c r="O375" s="68">
        <v>17.944314300164017</v>
      </c>
      <c r="P375" s="68">
        <v>699.29351064229775</v>
      </c>
      <c r="Q375" s="68">
        <v>1.5959115021622043</v>
      </c>
      <c r="R375" s="68">
        <v>0.92303353918421305</v>
      </c>
      <c r="S375" s="68">
        <v>0.55229056131444176</v>
      </c>
      <c r="T375" s="68">
        <v>0.49742821291532602</v>
      </c>
      <c r="U375" s="68">
        <v>328.79102838872217</v>
      </c>
      <c r="V375" s="68">
        <v>0.29405585448365917</v>
      </c>
      <c r="W375" s="68">
        <v>12.656595600525669</v>
      </c>
      <c r="X375" s="68">
        <v>4.6031295529547798</v>
      </c>
      <c r="Y375" s="68">
        <v>0.14328672203166748</v>
      </c>
      <c r="Z375" s="68">
        <v>13.21176962880725</v>
      </c>
      <c r="AA375" s="68">
        <v>0</v>
      </c>
      <c r="AB375" s="68">
        <v>4.3809441934943745E-2</v>
      </c>
      <c r="AC375" s="68">
        <v>0</v>
      </c>
      <c r="AD375" s="68">
        <v>0</v>
      </c>
      <c r="AE375" s="68">
        <v>0.16593936211959903</v>
      </c>
      <c r="AF375" s="68">
        <v>0.39370962546936311</v>
      </c>
      <c r="AG375" s="68">
        <v>1.8802911234173987</v>
      </c>
      <c r="AH375" s="68">
        <v>1.5450064000260646</v>
      </c>
      <c r="AI375" s="68">
        <v>0</v>
      </c>
      <c r="AJ375" s="68">
        <v>0</v>
      </c>
      <c r="AK375" s="68">
        <v>0</v>
      </c>
      <c r="AL375" s="68">
        <v>0</v>
      </c>
      <c r="AM375" s="68">
        <v>5.5953049654339383E-3</v>
      </c>
      <c r="AN375" s="68">
        <v>0.23127667652460537</v>
      </c>
      <c r="AO375" s="68">
        <v>0</v>
      </c>
      <c r="AP375" s="68">
        <v>0</v>
      </c>
      <c r="AQ375" s="68">
        <v>0</v>
      </c>
      <c r="AR375" s="68">
        <v>0</v>
      </c>
      <c r="AS375" s="68">
        <v>0</v>
      </c>
      <c r="AT375" s="68">
        <v>0</v>
      </c>
      <c r="AU375" s="68">
        <v>0</v>
      </c>
      <c r="AV375" s="68">
        <v>0</v>
      </c>
      <c r="AW375" s="68">
        <v>0.87775821112436547</v>
      </c>
      <c r="AX375" s="68">
        <v>1.5364865187019881E-3</v>
      </c>
      <c r="AY375" s="68">
        <v>0.43834420370886307</v>
      </c>
      <c r="AZ375" s="68">
        <v>0</v>
      </c>
      <c r="BA375" s="68">
        <v>6.3478064054910739</v>
      </c>
      <c r="BB375" s="68">
        <v>7.6776287051284138</v>
      </c>
      <c r="BC375" s="68">
        <v>777.29748842547417</v>
      </c>
      <c r="BD375" s="68">
        <v>1.0067660154253206</v>
      </c>
      <c r="BE375" s="68">
        <v>906.41721352362379</v>
      </c>
      <c r="BF375" s="68">
        <v>8.604403468189302</v>
      </c>
      <c r="BG375" s="68">
        <v>0</v>
      </c>
      <c r="BH375" s="68">
        <v>1.606953964812152</v>
      </c>
      <c r="BI375" s="68">
        <v>6180.9742369247451</v>
      </c>
      <c r="BJ375" s="68">
        <v>0</v>
      </c>
      <c r="BK375" s="68">
        <v>0</v>
      </c>
      <c r="BL375" s="68">
        <v>0</v>
      </c>
      <c r="BM375" s="68">
        <v>425.3957107909568</v>
      </c>
      <c r="BN375" s="68">
        <v>1104.659030360215</v>
      </c>
      <c r="BO375" s="68">
        <v>10733.996109729998</v>
      </c>
    </row>
    <row r="376" spans="1:67">
      <c r="A376">
        <v>2003</v>
      </c>
      <c r="B376" s="62" t="s">
        <v>609</v>
      </c>
      <c r="C376" s="67" t="s">
        <v>675</v>
      </c>
      <c r="D376" s="62" t="s">
        <v>725</v>
      </c>
      <c r="E376" s="68">
        <v>67.511349192236963</v>
      </c>
      <c r="F376" s="68">
        <v>11.145593784848009</v>
      </c>
      <c r="G376" s="68">
        <v>1.0660532562139362</v>
      </c>
      <c r="H376" s="68">
        <v>10.841456292089712</v>
      </c>
      <c r="I376" s="68">
        <v>861.18491998715263</v>
      </c>
      <c r="J376" s="68">
        <v>228.36981449552394</v>
      </c>
      <c r="K376" s="68">
        <v>24.43612835474492</v>
      </c>
      <c r="L376" s="68">
        <v>62.201672181032031</v>
      </c>
      <c r="M376" s="68">
        <v>47.430554492271824</v>
      </c>
      <c r="N376" s="68">
        <v>9.0280469515504755</v>
      </c>
      <c r="O376" s="68">
        <v>165.00398067660203</v>
      </c>
      <c r="P376" s="68">
        <v>29.886007320690485</v>
      </c>
      <c r="Q376" s="68">
        <v>288.30660842604652</v>
      </c>
      <c r="R376" s="68">
        <v>30.264038143315346</v>
      </c>
      <c r="S376" s="68">
        <v>14.322068694007642</v>
      </c>
      <c r="T376" s="68">
        <v>120.55044665886015</v>
      </c>
      <c r="U376" s="68">
        <v>725.69951153218017</v>
      </c>
      <c r="V376" s="68">
        <v>314.28907507680179</v>
      </c>
      <c r="W376" s="68">
        <v>129.98758638410962</v>
      </c>
      <c r="X376" s="68">
        <v>2098.6519623519657</v>
      </c>
      <c r="Y376" s="68">
        <v>23.320053680292002</v>
      </c>
      <c r="Z376" s="68">
        <v>396.30634676597685</v>
      </c>
      <c r="AA376" s="68">
        <v>0.79840579997607319</v>
      </c>
      <c r="AB376" s="68">
        <v>6.8025761086904426</v>
      </c>
      <c r="AC376" s="68">
        <v>0</v>
      </c>
      <c r="AD376" s="68">
        <v>1.6996838117178885</v>
      </c>
      <c r="AE376" s="68">
        <v>800.76216061093737</v>
      </c>
      <c r="AF376" s="68">
        <v>85.458134140123661</v>
      </c>
      <c r="AG376" s="68">
        <v>408.13371239254064</v>
      </c>
      <c r="AH376" s="68">
        <v>335.35721668824505</v>
      </c>
      <c r="AI376" s="68">
        <v>202.55500302268243</v>
      </c>
      <c r="AJ376" s="68">
        <v>0</v>
      </c>
      <c r="AK376" s="68">
        <v>1.3248758067933705E-3</v>
      </c>
      <c r="AL376" s="68">
        <v>42.302465393089321</v>
      </c>
      <c r="AM376" s="68">
        <v>3.14911294736724E-2</v>
      </c>
      <c r="AN376" s="68">
        <v>62.709004142376777</v>
      </c>
      <c r="AO376" s="68">
        <v>3.2563383196723479E-2</v>
      </c>
      <c r="AP376" s="68">
        <v>0.14324570978015333</v>
      </c>
      <c r="AQ376" s="68">
        <v>0</v>
      </c>
      <c r="AR376" s="68">
        <v>0</v>
      </c>
      <c r="AS376" s="68">
        <v>3.5535349814600736</v>
      </c>
      <c r="AT376" s="68">
        <v>0</v>
      </c>
      <c r="AU376" s="68">
        <v>0</v>
      </c>
      <c r="AV376" s="68">
        <v>0</v>
      </c>
      <c r="AW376" s="68">
        <v>0.12195869962517088</v>
      </c>
      <c r="AX376" s="68">
        <v>0.196088880402049</v>
      </c>
      <c r="AY376" s="68">
        <v>0.20076480338147615</v>
      </c>
      <c r="AZ376" s="68">
        <v>0</v>
      </c>
      <c r="BA376" s="68">
        <v>0.88339700349794636</v>
      </c>
      <c r="BB376" s="68">
        <v>55.693273240230177</v>
      </c>
      <c r="BC376" s="68">
        <v>29.454979685134987</v>
      </c>
      <c r="BD376" s="68">
        <v>4.2779874691602053</v>
      </c>
      <c r="BE376" s="68">
        <v>55.203831758568043</v>
      </c>
      <c r="BF376" s="68">
        <v>14.508033067411615</v>
      </c>
      <c r="BG376" s="68">
        <v>0</v>
      </c>
      <c r="BH376" s="68">
        <v>4.5772123542863696E-2</v>
      </c>
      <c r="BI376" s="68">
        <v>815.60910381314534</v>
      </c>
      <c r="BJ376" s="68">
        <v>0</v>
      </c>
      <c r="BK376" s="68">
        <v>0</v>
      </c>
      <c r="BL376" s="68">
        <v>0.27420154661645391</v>
      </c>
      <c r="BM376" s="68">
        <v>467.33728606502547</v>
      </c>
      <c r="BN376" s="68">
        <v>3720.8629051196444</v>
      </c>
      <c r="BO376" s="68">
        <v>12774.813380164</v>
      </c>
    </row>
    <row r="377" spans="1:67">
      <c r="A377">
        <v>2003</v>
      </c>
      <c r="B377" s="62" t="s">
        <v>610</v>
      </c>
      <c r="C377" s="67" t="s">
        <v>676</v>
      </c>
      <c r="D377" s="62" t="s">
        <v>725</v>
      </c>
      <c r="E377" s="68">
        <v>0.38178421797168116</v>
      </c>
      <c r="F377" s="68">
        <v>3.5465658691989869E-3</v>
      </c>
      <c r="G377" s="68">
        <v>3.6819710246576256</v>
      </c>
      <c r="H377" s="68">
        <v>177.90513152724498</v>
      </c>
      <c r="I377" s="68">
        <v>807.12831787570678</v>
      </c>
      <c r="J377" s="68">
        <v>12.100214455221572</v>
      </c>
      <c r="K377" s="68">
        <v>12.453465797062588</v>
      </c>
      <c r="L377" s="68">
        <v>1.1070599804484749</v>
      </c>
      <c r="M377" s="68">
        <v>2.4895095035768087</v>
      </c>
      <c r="N377" s="68">
        <v>5.3967260753352075</v>
      </c>
      <c r="O377" s="68">
        <v>18.663361929860834</v>
      </c>
      <c r="P377" s="68">
        <v>23.542851295346065</v>
      </c>
      <c r="Q377" s="68">
        <v>27.033556883419237</v>
      </c>
      <c r="R377" s="68">
        <v>1081.8990181959225</v>
      </c>
      <c r="S377" s="68">
        <v>11.371900088218203</v>
      </c>
      <c r="T377" s="68">
        <v>108.44981465151042</v>
      </c>
      <c r="U377" s="68">
        <v>150.68637139028448</v>
      </c>
      <c r="V377" s="68">
        <v>146.34795777100081</v>
      </c>
      <c r="W377" s="68">
        <v>39.171342642190012</v>
      </c>
      <c r="X377" s="68">
        <v>330.88413772876896</v>
      </c>
      <c r="Y377" s="68">
        <v>7.876676386332301</v>
      </c>
      <c r="Z377" s="68">
        <v>125.5781412917547</v>
      </c>
      <c r="AA377" s="68">
        <v>6.8158775536752945</v>
      </c>
      <c r="AB377" s="68">
        <v>1.5910578055488882</v>
      </c>
      <c r="AC377" s="68">
        <v>0</v>
      </c>
      <c r="AD377" s="68">
        <v>0</v>
      </c>
      <c r="AE377" s="68">
        <v>6104.8650197546413</v>
      </c>
      <c r="AF377" s="68">
        <v>21.582404364533858</v>
      </c>
      <c r="AG377" s="68">
        <v>103.07394263033027</v>
      </c>
      <c r="AH377" s="68">
        <v>84.694279016935141</v>
      </c>
      <c r="AI377" s="68">
        <v>20.777103629485403</v>
      </c>
      <c r="AJ377" s="68">
        <v>0</v>
      </c>
      <c r="AK377" s="68">
        <v>0</v>
      </c>
      <c r="AL377" s="68">
        <v>5.5915179657994933</v>
      </c>
      <c r="AM377" s="68">
        <v>2.3282774128455783E-2</v>
      </c>
      <c r="AN377" s="68">
        <v>152.77337282308801</v>
      </c>
      <c r="AO377" s="68">
        <v>0</v>
      </c>
      <c r="AP377" s="68">
        <v>0</v>
      </c>
      <c r="AQ377" s="68">
        <v>0</v>
      </c>
      <c r="AR377" s="68">
        <v>0</v>
      </c>
      <c r="AS377" s="68">
        <v>0</v>
      </c>
      <c r="AT377" s="68">
        <v>0</v>
      </c>
      <c r="AU377" s="68">
        <v>0</v>
      </c>
      <c r="AV377" s="68">
        <v>0</v>
      </c>
      <c r="AW377" s="68">
        <v>2.4179659677586902</v>
      </c>
      <c r="AX377" s="68">
        <v>9.4585038937522112E-4</v>
      </c>
      <c r="AY377" s="68">
        <v>4.7983232496360334E-3</v>
      </c>
      <c r="AZ377" s="68">
        <v>0</v>
      </c>
      <c r="BA377" s="68">
        <v>0.2335496682986081</v>
      </c>
      <c r="BB377" s="68">
        <v>49.519697464853465</v>
      </c>
      <c r="BC377" s="68">
        <v>0</v>
      </c>
      <c r="BD377" s="68">
        <v>1.410219452988107E-2</v>
      </c>
      <c r="BE377" s="68">
        <v>13.630775871102962</v>
      </c>
      <c r="BF377" s="68">
        <v>6.2799675021144372</v>
      </c>
      <c r="BG377" s="68">
        <v>0</v>
      </c>
      <c r="BH377" s="68">
        <v>0</v>
      </c>
      <c r="BI377" s="68">
        <v>2975.6958611561381</v>
      </c>
      <c r="BJ377" s="68">
        <v>0</v>
      </c>
      <c r="BK377" s="68">
        <v>0</v>
      </c>
      <c r="BL377" s="68">
        <v>10.551316072197571</v>
      </c>
      <c r="BM377" s="68">
        <v>280.30566207027459</v>
      </c>
      <c r="BN377" s="68">
        <v>1859.9830299391983</v>
      </c>
      <c r="BO377" s="68">
        <v>14794.578387675998</v>
      </c>
    </row>
    <row r="378" spans="1:67">
      <c r="A378">
        <v>2003</v>
      </c>
      <c r="B378" s="62" t="s">
        <v>611</v>
      </c>
      <c r="C378" s="67" t="s">
        <v>677</v>
      </c>
      <c r="D378" s="62" t="s">
        <v>725</v>
      </c>
      <c r="E378" s="68">
        <v>38.478637200199159</v>
      </c>
      <c r="F378" s="68">
        <v>0.43668317281808738</v>
      </c>
      <c r="G378" s="68">
        <v>0.22273243579553959</v>
      </c>
      <c r="H378" s="68">
        <v>221.62104205567431</v>
      </c>
      <c r="I378" s="68">
        <v>4.6663334177172358</v>
      </c>
      <c r="J378" s="68">
        <v>25.140708070517128</v>
      </c>
      <c r="K378" s="68">
        <v>3.2141693864814309</v>
      </c>
      <c r="L378" s="68">
        <v>11.109649076884986</v>
      </c>
      <c r="M378" s="68">
        <v>3.2620640633202345</v>
      </c>
      <c r="N378" s="68">
        <v>0.55521640294787833</v>
      </c>
      <c r="O378" s="68">
        <v>16.411384787413581</v>
      </c>
      <c r="P378" s="68">
        <v>0.62585804438973469</v>
      </c>
      <c r="Q378" s="68">
        <v>79.19432695505337</v>
      </c>
      <c r="R378" s="68">
        <v>69.952985951791277</v>
      </c>
      <c r="S378" s="68">
        <v>2185.9052500743269</v>
      </c>
      <c r="T378" s="68">
        <v>1590.6525984369289</v>
      </c>
      <c r="U378" s="68">
        <v>253.22579212134062</v>
      </c>
      <c r="V378" s="68">
        <v>1031.6786377562978</v>
      </c>
      <c r="W378" s="68">
        <v>617.6276054929649</v>
      </c>
      <c r="X378" s="68">
        <v>2307.1451006046523</v>
      </c>
      <c r="Y378" s="68">
        <v>147.13301080319647</v>
      </c>
      <c r="Z378" s="68">
        <v>431.15072336715764</v>
      </c>
      <c r="AA378" s="68">
        <v>62.48583644043989</v>
      </c>
      <c r="AB378" s="68">
        <v>4.2297635881844444</v>
      </c>
      <c r="AC378" s="68">
        <v>0</v>
      </c>
      <c r="AD378" s="68">
        <v>0</v>
      </c>
      <c r="AE378" s="68">
        <v>2966.5614151412847</v>
      </c>
      <c r="AF378" s="68">
        <v>4.5176177882286579</v>
      </c>
      <c r="AG378" s="68">
        <v>21.575384691375529</v>
      </c>
      <c r="AH378" s="68">
        <v>17.728162950966535</v>
      </c>
      <c r="AI378" s="68">
        <v>1.4030511751232065E-2</v>
      </c>
      <c r="AJ378" s="68">
        <v>0</v>
      </c>
      <c r="AK378" s="68">
        <v>0</v>
      </c>
      <c r="AL378" s="68">
        <v>0.50356087429463614</v>
      </c>
      <c r="AM378" s="68">
        <v>0</v>
      </c>
      <c r="AN378" s="68">
        <v>0</v>
      </c>
      <c r="AO378" s="68">
        <v>2.7273627724905665</v>
      </c>
      <c r="AP378" s="68">
        <v>0</v>
      </c>
      <c r="AQ378" s="68">
        <v>0</v>
      </c>
      <c r="AR378" s="68">
        <v>0</v>
      </c>
      <c r="AS378" s="68">
        <v>0</v>
      </c>
      <c r="AT378" s="68">
        <v>0</v>
      </c>
      <c r="AU378" s="68">
        <v>0</v>
      </c>
      <c r="AV378" s="68">
        <v>0</v>
      </c>
      <c r="AW378" s="68">
        <v>6.3001042032563417E-2</v>
      </c>
      <c r="AX378" s="68">
        <v>0</v>
      </c>
      <c r="AY378" s="68">
        <v>0.3461835937390827</v>
      </c>
      <c r="AZ378" s="68">
        <v>0</v>
      </c>
      <c r="BA378" s="68">
        <v>0.13945635333334588</v>
      </c>
      <c r="BB378" s="68">
        <v>7.0216339945115749</v>
      </c>
      <c r="BC378" s="68">
        <v>0</v>
      </c>
      <c r="BD378" s="68">
        <v>1.847957026428081E-2</v>
      </c>
      <c r="BE378" s="68">
        <v>1.4669947579360261</v>
      </c>
      <c r="BF378" s="68">
        <v>1.2577252784554538</v>
      </c>
      <c r="BG378" s="68">
        <v>0</v>
      </c>
      <c r="BH378" s="68">
        <v>0</v>
      </c>
      <c r="BI378" s="68">
        <v>37.406725770189098</v>
      </c>
      <c r="BJ378" s="68">
        <v>0</v>
      </c>
      <c r="BK378" s="68">
        <v>0</v>
      </c>
      <c r="BL378" s="68">
        <v>370.2917449369545</v>
      </c>
      <c r="BM378" s="68">
        <v>624.23343851883067</v>
      </c>
      <c r="BN378" s="68">
        <v>3431.3638297628581</v>
      </c>
      <c r="BO378" s="68">
        <v>16593.362858015997</v>
      </c>
    </row>
    <row r="379" spans="1:67">
      <c r="A379">
        <v>2003</v>
      </c>
      <c r="B379" s="62" t="s">
        <v>612</v>
      </c>
      <c r="C379" s="67" t="s">
        <v>678</v>
      </c>
      <c r="D379" s="62" t="s">
        <v>725</v>
      </c>
      <c r="E379" s="68">
        <v>30.469487726694783</v>
      </c>
      <c r="F379" s="68">
        <v>5.1465111659479446</v>
      </c>
      <c r="G379" s="68">
        <v>0.17984323844860947</v>
      </c>
      <c r="H379" s="68">
        <v>167.53239875149114</v>
      </c>
      <c r="I379" s="68">
        <v>179.84730721992057</v>
      </c>
      <c r="J379" s="68">
        <v>43.576290415416025</v>
      </c>
      <c r="K379" s="68">
        <v>9.0060846766472196</v>
      </c>
      <c r="L379" s="68">
        <v>7.1451501435751368</v>
      </c>
      <c r="M379" s="68">
        <v>2.7595641122871952</v>
      </c>
      <c r="N379" s="68">
        <v>163.42033209515284</v>
      </c>
      <c r="O379" s="68">
        <v>45.150960614141901</v>
      </c>
      <c r="P379" s="68">
        <v>1.0667516938819945</v>
      </c>
      <c r="Q379" s="68">
        <v>90.027951498612538</v>
      </c>
      <c r="R379" s="68">
        <v>22.139232329687445</v>
      </c>
      <c r="S379" s="68">
        <v>172.13624596391821</v>
      </c>
      <c r="T379" s="68">
        <v>663.25436669408259</v>
      </c>
      <c r="U379" s="68">
        <v>406.83104609596705</v>
      </c>
      <c r="V379" s="68">
        <v>286.55143030268323</v>
      </c>
      <c r="W379" s="68">
        <v>164.74480639574409</v>
      </c>
      <c r="X379" s="68">
        <v>1205.5654578302674</v>
      </c>
      <c r="Y379" s="68">
        <v>18.103670477081312</v>
      </c>
      <c r="Z379" s="68">
        <v>153.30444270695784</v>
      </c>
      <c r="AA379" s="68">
        <v>6.0543810531534517</v>
      </c>
      <c r="AB379" s="68">
        <v>22.394187151857707</v>
      </c>
      <c r="AC379" s="68">
        <v>7.570585485560879</v>
      </c>
      <c r="AD379" s="68">
        <v>0.17908036216736031</v>
      </c>
      <c r="AE379" s="68">
        <v>1328.6564191891287</v>
      </c>
      <c r="AF379" s="68">
        <v>14.132615847484347</v>
      </c>
      <c r="AG379" s="68">
        <v>67.495002432346482</v>
      </c>
      <c r="AH379" s="68">
        <v>55.459609115328092</v>
      </c>
      <c r="AI379" s="68">
        <v>3.1731069548167294</v>
      </c>
      <c r="AJ379" s="68">
        <v>0</v>
      </c>
      <c r="AK379" s="68">
        <v>0.68472170177783032</v>
      </c>
      <c r="AL379" s="68">
        <v>7.4322957999833728</v>
      </c>
      <c r="AM379" s="68">
        <v>0.29013544031667138</v>
      </c>
      <c r="AN379" s="68">
        <v>8.9784683953134152</v>
      </c>
      <c r="AO379" s="68">
        <v>2.8927215875971126</v>
      </c>
      <c r="AP379" s="68">
        <v>14.154346534121274</v>
      </c>
      <c r="AQ379" s="68">
        <v>4.2661357609042589</v>
      </c>
      <c r="AR379" s="68">
        <v>0</v>
      </c>
      <c r="AS379" s="68">
        <v>0</v>
      </c>
      <c r="AT379" s="68">
        <v>0</v>
      </c>
      <c r="AU379" s="68">
        <v>0</v>
      </c>
      <c r="AV379" s="68">
        <v>0</v>
      </c>
      <c r="AW379" s="68">
        <v>0.49109871525998716</v>
      </c>
      <c r="AX379" s="68">
        <v>0.36850474337455841</v>
      </c>
      <c r="AY379" s="68">
        <v>1.5068913764585599</v>
      </c>
      <c r="AZ379" s="68">
        <v>0</v>
      </c>
      <c r="BA379" s="68">
        <v>0.32919323695619596</v>
      </c>
      <c r="BB379" s="68">
        <v>17.272271786969885</v>
      </c>
      <c r="BC379" s="68">
        <v>37.212049832940025</v>
      </c>
      <c r="BD379" s="68">
        <v>6.5205178601159544</v>
      </c>
      <c r="BE379" s="68">
        <v>7.1452610023251308</v>
      </c>
      <c r="BF379" s="68">
        <v>23.989555602184161</v>
      </c>
      <c r="BG379" s="68">
        <v>0</v>
      </c>
      <c r="BH379" s="68">
        <v>6.6436903400170833E-2</v>
      </c>
      <c r="BI379" s="68">
        <v>1887.3121751848</v>
      </c>
      <c r="BJ379" s="68">
        <v>0</v>
      </c>
      <c r="BK379" s="68">
        <v>0</v>
      </c>
      <c r="BL379" s="68">
        <v>17.652273136741663</v>
      </c>
      <c r="BM379" s="68">
        <v>6.6373239747218227</v>
      </c>
      <c r="BN379" s="68">
        <v>4298.1222870352767</v>
      </c>
      <c r="BO379" s="68">
        <v>11686.398985351998</v>
      </c>
    </row>
    <row r="380" spans="1:67">
      <c r="A380">
        <v>2003</v>
      </c>
      <c r="B380" s="62" t="s">
        <v>613</v>
      </c>
      <c r="C380" s="67" t="s">
        <v>679</v>
      </c>
      <c r="D380" s="62" t="s">
        <v>725</v>
      </c>
      <c r="E380" s="68">
        <v>0.63363911641805049</v>
      </c>
      <c r="F380" s="68">
        <v>1.4833478520879415</v>
      </c>
      <c r="G380" s="68">
        <v>1.9498549630547549E-2</v>
      </c>
      <c r="H380" s="68">
        <v>2.1273572564201531</v>
      </c>
      <c r="I380" s="68">
        <v>6.4686592377439771</v>
      </c>
      <c r="J380" s="68">
        <v>45.083649143780548</v>
      </c>
      <c r="K380" s="68">
        <v>0.34722118539274505</v>
      </c>
      <c r="L380" s="68">
        <v>1.8681592031730128</v>
      </c>
      <c r="M380" s="68">
        <v>6.9673593464578971</v>
      </c>
      <c r="N380" s="68">
        <v>2.4282961174412567</v>
      </c>
      <c r="O380" s="68">
        <v>9.5744680254060288</v>
      </c>
      <c r="P380" s="68">
        <v>0.28780588937249102</v>
      </c>
      <c r="Q380" s="68">
        <v>29.316160063472012</v>
      </c>
      <c r="R380" s="68">
        <v>3.4484920825780367</v>
      </c>
      <c r="S380" s="68">
        <v>8.4912870562630847</v>
      </c>
      <c r="T380" s="68">
        <v>39.370145443440187</v>
      </c>
      <c r="U380" s="68">
        <v>4033.9756912900971</v>
      </c>
      <c r="V380" s="68">
        <v>373.43839855733682</v>
      </c>
      <c r="W380" s="68">
        <v>68.889439780586244</v>
      </c>
      <c r="X380" s="68">
        <v>382.67936703215247</v>
      </c>
      <c r="Y380" s="68">
        <v>12.322802816761127</v>
      </c>
      <c r="Z380" s="68">
        <v>201.53645374101814</v>
      </c>
      <c r="AA380" s="68">
        <v>12.540321688887625</v>
      </c>
      <c r="AB380" s="68">
        <v>22.917386255455753</v>
      </c>
      <c r="AC380" s="68">
        <v>0</v>
      </c>
      <c r="AD380" s="68">
        <v>1.7685223541725002E-3</v>
      </c>
      <c r="AE380" s="68">
        <v>28.830627222927831</v>
      </c>
      <c r="AF380" s="68">
        <v>3.7134096523483331</v>
      </c>
      <c r="AG380" s="68">
        <v>17.734621546524505</v>
      </c>
      <c r="AH380" s="68">
        <v>14.572266735813363</v>
      </c>
      <c r="AI380" s="68">
        <v>3.5685422268602043</v>
      </c>
      <c r="AJ380" s="68">
        <v>0</v>
      </c>
      <c r="AK380" s="68">
        <v>0.26664301213112757</v>
      </c>
      <c r="AL380" s="68">
        <v>3.2666875762688288</v>
      </c>
      <c r="AM380" s="68">
        <v>0.16284102161827194</v>
      </c>
      <c r="AN380" s="68">
        <v>1.7727617420537449</v>
      </c>
      <c r="AO380" s="68">
        <v>3.1848650398692384E-2</v>
      </c>
      <c r="AP380" s="68">
        <v>20.299782480034068</v>
      </c>
      <c r="AQ380" s="68">
        <v>318.37975209270451</v>
      </c>
      <c r="AR380" s="68">
        <v>0.53593079887902961</v>
      </c>
      <c r="AS380" s="68">
        <v>11.309182114432778</v>
      </c>
      <c r="AT380" s="68">
        <v>1.9854994364520283E-2</v>
      </c>
      <c r="AU380" s="68">
        <v>0.64149451989221218</v>
      </c>
      <c r="AV380" s="68">
        <v>0</v>
      </c>
      <c r="AW380" s="68">
        <v>7.9463555224283763E-2</v>
      </c>
      <c r="AX380" s="68">
        <v>22.150896357376791</v>
      </c>
      <c r="AY380" s="68">
        <v>2.5990660472780673</v>
      </c>
      <c r="AZ380" s="68">
        <v>0</v>
      </c>
      <c r="BA380" s="68">
        <v>1.3419680896677237E-2</v>
      </c>
      <c r="BB380" s="68">
        <v>8.6934407089412922</v>
      </c>
      <c r="BC380" s="68">
        <v>20.488749359085542</v>
      </c>
      <c r="BD380" s="68">
        <v>5.1914609478168661</v>
      </c>
      <c r="BE380" s="68">
        <v>11.676835260208142</v>
      </c>
      <c r="BF380" s="68">
        <v>5.8660757858558155</v>
      </c>
      <c r="BG380" s="68">
        <v>0</v>
      </c>
      <c r="BH380" s="68">
        <v>7.0647672401148803E-2</v>
      </c>
      <c r="BI380" s="68">
        <v>665.06011075582694</v>
      </c>
      <c r="BJ380" s="68">
        <v>0</v>
      </c>
      <c r="BK380" s="68">
        <v>0</v>
      </c>
      <c r="BL380" s="68">
        <v>987.84927177675593</v>
      </c>
      <c r="BM380" s="68">
        <v>75.262507057239773</v>
      </c>
      <c r="BN380" s="68">
        <v>38691.723571142102</v>
      </c>
      <c r="BO380" s="68">
        <v>46188.04893774799</v>
      </c>
    </row>
    <row r="381" spans="1:67">
      <c r="A381">
        <v>2003</v>
      </c>
      <c r="B381" s="62" t="s">
        <v>614</v>
      </c>
      <c r="C381" s="67" t="s">
        <v>680</v>
      </c>
      <c r="D381" s="62" t="s">
        <v>725</v>
      </c>
      <c r="E381" s="68">
        <v>0.45348502414118291</v>
      </c>
      <c r="F381" s="68">
        <v>1.3329100734197803E-3</v>
      </c>
      <c r="G381" s="68">
        <v>5.187552871828283E-3</v>
      </c>
      <c r="H381" s="68">
        <v>2.4671201652778358</v>
      </c>
      <c r="I381" s="68">
        <v>1.5930354184169115</v>
      </c>
      <c r="J381" s="68">
        <v>8.3153899510595242</v>
      </c>
      <c r="K381" s="68">
        <v>0.30484941290954404</v>
      </c>
      <c r="L381" s="68">
        <v>0.94331572843592582</v>
      </c>
      <c r="M381" s="68">
        <v>1.3694128537298478</v>
      </c>
      <c r="N381" s="68">
        <v>1.2855197243367009E-2</v>
      </c>
      <c r="O381" s="68">
        <v>3.5243964236275716</v>
      </c>
      <c r="P381" s="68">
        <v>9.831044915129869E-2</v>
      </c>
      <c r="Q381" s="68">
        <v>16.960778902920872</v>
      </c>
      <c r="R381" s="68">
        <v>1.7204617954169084</v>
      </c>
      <c r="S381" s="68">
        <v>20.266797436318278</v>
      </c>
      <c r="T381" s="68">
        <v>27.518171093088309</v>
      </c>
      <c r="U381" s="68">
        <v>473.72469327995327</v>
      </c>
      <c r="V381" s="68">
        <v>281.37527042626181</v>
      </c>
      <c r="W381" s="68">
        <v>55.491341318215476</v>
      </c>
      <c r="X381" s="68">
        <v>272.53011180046457</v>
      </c>
      <c r="Y381" s="68">
        <v>10.785089973061432</v>
      </c>
      <c r="Z381" s="68">
        <v>27.718665698743653</v>
      </c>
      <c r="AA381" s="68">
        <v>7.5856728595619334</v>
      </c>
      <c r="AB381" s="68">
        <v>47.60755321098938</v>
      </c>
      <c r="AC381" s="68">
        <v>0</v>
      </c>
      <c r="AD381" s="68">
        <v>8.9799915318000009E-6</v>
      </c>
      <c r="AE381" s="68">
        <v>282.10566650042091</v>
      </c>
      <c r="AF381" s="68">
        <v>1.0174843906701148</v>
      </c>
      <c r="AG381" s="68">
        <v>4.8593347589914373</v>
      </c>
      <c r="AH381" s="68">
        <v>3.9928409005440386</v>
      </c>
      <c r="AI381" s="68">
        <v>20.481391077564396</v>
      </c>
      <c r="AJ381" s="68">
        <v>0</v>
      </c>
      <c r="AK381" s="68">
        <v>1.2195412000299677</v>
      </c>
      <c r="AL381" s="68">
        <v>0.50343607015760627</v>
      </c>
      <c r="AM381" s="68">
        <v>0.55886876944042585</v>
      </c>
      <c r="AN381" s="68">
        <v>11.555848283241666</v>
      </c>
      <c r="AO381" s="68">
        <v>0</v>
      </c>
      <c r="AP381" s="68">
        <v>3.3271093166473573</v>
      </c>
      <c r="AQ381" s="68">
        <v>59.785975000007703</v>
      </c>
      <c r="AR381" s="68">
        <v>1.2066798983235129E-2</v>
      </c>
      <c r="AS381" s="68">
        <v>0</v>
      </c>
      <c r="AT381" s="68">
        <v>0</v>
      </c>
      <c r="AU381" s="68">
        <v>0</v>
      </c>
      <c r="AV381" s="68">
        <v>0</v>
      </c>
      <c r="AW381" s="68">
        <v>1.3460432649440539E-2</v>
      </c>
      <c r="AX381" s="68">
        <v>2.3889267319779684E-2</v>
      </c>
      <c r="AY381" s="68">
        <v>0.22759449098561549</v>
      </c>
      <c r="AZ381" s="68">
        <v>0</v>
      </c>
      <c r="BA381" s="68">
        <v>1.5842543365219817E-2</v>
      </c>
      <c r="BB381" s="68">
        <v>7.4251077998494939</v>
      </c>
      <c r="BC381" s="68">
        <v>10.427872867785281</v>
      </c>
      <c r="BD381" s="68">
        <v>2.2779155664063691</v>
      </c>
      <c r="BE381" s="68">
        <v>2.9578732557014344</v>
      </c>
      <c r="BF381" s="68">
        <v>1.1354629901597331</v>
      </c>
      <c r="BG381" s="68">
        <v>0</v>
      </c>
      <c r="BH381" s="68">
        <v>4.7738469846198554E-2</v>
      </c>
      <c r="BI381" s="68">
        <v>324.38364662921066</v>
      </c>
      <c r="BJ381" s="68">
        <v>0</v>
      </c>
      <c r="BK381" s="68">
        <v>0</v>
      </c>
      <c r="BL381" s="68">
        <v>186.81366528656989</v>
      </c>
      <c r="BM381" s="68">
        <v>36.324709075285149</v>
      </c>
      <c r="BN381" s="68">
        <v>12287.395990078236</v>
      </c>
      <c r="BO381" s="68">
        <v>14511.263639681998</v>
      </c>
    </row>
    <row r="382" spans="1:67">
      <c r="A382">
        <v>2003</v>
      </c>
      <c r="B382" s="62" t="s">
        <v>615</v>
      </c>
      <c r="C382" s="67" t="s">
        <v>681</v>
      </c>
      <c r="D382" s="62" t="s">
        <v>725</v>
      </c>
      <c r="E382" s="68">
        <v>5.4411784257652105</v>
      </c>
      <c r="F382" s="68">
        <v>0.10536038138666007</v>
      </c>
      <c r="G382" s="68">
        <v>0.64397876110528929</v>
      </c>
      <c r="H382" s="68">
        <v>58.184035019685609</v>
      </c>
      <c r="I382" s="68">
        <v>40.629036768217091</v>
      </c>
      <c r="J382" s="68">
        <v>38.219565108974926</v>
      </c>
      <c r="K382" s="68">
        <v>4.9076151661435734</v>
      </c>
      <c r="L382" s="68">
        <v>7.480315265054454</v>
      </c>
      <c r="M382" s="68">
        <v>2.6218436490151409</v>
      </c>
      <c r="N382" s="68">
        <v>0.23535159912509721</v>
      </c>
      <c r="O382" s="68">
        <v>9.5183492483557046</v>
      </c>
      <c r="P382" s="68">
        <v>1.3959166011489301</v>
      </c>
      <c r="Q382" s="68">
        <v>23.149735988519129</v>
      </c>
      <c r="R382" s="68">
        <v>17.188503931686821</v>
      </c>
      <c r="S382" s="68">
        <v>29.59507340115761</v>
      </c>
      <c r="T382" s="68">
        <v>48.213366217719752</v>
      </c>
      <c r="U382" s="68">
        <v>706.09305467766046</v>
      </c>
      <c r="V382" s="68">
        <v>100.84591555963377</v>
      </c>
      <c r="W382" s="68">
        <v>239.46873990535744</v>
      </c>
      <c r="X382" s="68">
        <v>447.12221351820438</v>
      </c>
      <c r="Y382" s="68">
        <v>14.260010538689061</v>
      </c>
      <c r="Z382" s="68">
        <v>46.059115480844163</v>
      </c>
      <c r="AA382" s="68">
        <v>9.7473368542265906</v>
      </c>
      <c r="AB382" s="68">
        <v>2.535150317642898</v>
      </c>
      <c r="AC382" s="68">
        <v>0</v>
      </c>
      <c r="AD382" s="68">
        <v>1.3866375659563408</v>
      </c>
      <c r="AE382" s="68">
        <v>137.85975691362447</v>
      </c>
      <c r="AF382" s="68">
        <v>8.0339677259910971</v>
      </c>
      <c r="AG382" s="68">
        <v>38.36888209932382</v>
      </c>
      <c r="AH382" s="68">
        <v>31.527122405151829</v>
      </c>
      <c r="AI382" s="68">
        <v>179.77524991952336</v>
      </c>
      <c r="AJ382" s="68">
        <v>26.919766566402927</v>
      </c>
      <c r="AK382" s="68">
        <v>0</v>
      </c>
      <c r="AL382" s="68">
        <v>45.683886488489904</v>
      </c>
      <c r="AM382" s="68">
        <v>6.0316631186545323E-2</v>
      </c>
      <c r="AN382" s="68">
        <v>1.4374159416638188</v>
      </c>
      <c r="AO382" s="68">
        <v>2.4604168248030058</v>
      </c>
      <c r="AP382" s="68">
        <v>3.2757045227164747</v>
      </c>
      <c r="AQ382" s="68">
        <v>16.657902492131335</v>
      </c>
      <c r="AR382" s="68">
        <v>5.0380747778383467E-3</v>
      </c>
      <c r="AS382" s="68">
        <v>0</v>
      </c>
      <c r="AT382" s="68">
        <v>0</v>
      </c>
      <c r="AU382" s="68">
        <v>0</v>
      </c>
      <c r="AV382" s="68">
        <v>0</v>
      </c>
      <c r="AW382" s="68">
        <v>9.9253427718459561E-2</v>
      </c>
      <c r="AX382" s="68">
        <v>1.5778759675872465</v>
      </c>
      <c r="AY382" s="68">
        <v>0.86294395807532276</v>
      </c>
      <c r="AZ382" s="68">
        <v>0</v>
      </c>
      <c r="BA382" s="68">
        <v>0.57887015353786708</v>
      </c>
      <c r="BB382" s="68">
        <v>24.344706531312678</v>
      </c>
      <c r="BC382" s="68">
        <v>0</v>
      </c>
      <c r="BD382" s="68">
        <v>1.5933488697611079E-2</v>
      </c>
      <c r="BE382" s="68">
        <v>1.057247868373167</v>
      </c>
      <c r="BF382" s="68">
        <v>3.3104765684368083</v>
      </c>
      <c r="BG382" s="68">
        <v>0</v>
      </c>
      <c r="BH382" s="68">
        <v>0</v>
      </c>
      <c r="BI382" s="68">
        <v>277.00405207899166</v>
      </c>
      <c r="BJ382" s="68">
        <v>0</v>
      </c>
      <c r="BK382" s="68">
        <v>0</v>
      </c>
      <c r="BL382" s="68">
        <v>1656.6278533396755</v>
      </c>
      <c r="BM382" s="68">
        <v>32.249831521946149</v>
      </c>
      <c r="BN382" s="68">
        <v>4358.6671480205814</v>
      </c>
      <c r="BO382" s="68">
        <v>8703.5090194819986</v>
      </c>
    </row>
    <row r="383" spans="1:67">
      <c r="A383">
        <v>2003</v>
      </c>
      <c r="B383" s="62" t="s">
        <v>616</v>
      </c>
      <c r="C383" s="67" t="s">
        <v>682</v>
      </c>
      <c r="D383" s="62" t="s">
        <v>725</v>
      </c>
      <c r="E383" s="68">
        <v>8.2058440238294654</v>
      </c>
      <c r="F383" s="68">
        <v>1.0123389739261547E-4</v>
      </c>
      <c r="G383" s="68">
        <v>1.049457435431987</v>
      </c>
      <c r="H383" s="68">
        <v>30.069179820424388</v>
      </c>
      <c r="I383" s="68">
        <v>95.110031635129957</v>
      </c>
      <c r="J383" s="68">
        <v>27.391827777463455</v>
      </c>
      <c r="K383" s="68">
        <v>1.0630985843896668</v>
      </c>
      <c r="L383" s="68">
        <v>3.9605233756482243</v>
      </c>
      <c r="M383" s="68">
        <v>1.357745819840086</v>
      </c>
      <c r="N383" s="68">
        <v>7.2046583593060737E-2</v>
      </c>
      <c r="O383" s="68">
        <v>2.6239852155773917</v>
      </c>
      <c r="P383" s="68">
        <v>1.2439365075548146</v>
      </c>
      <c r="Q383" s="68">
        <v>25.588338054877575</v>
      </c>
      <c r="R383" s="68">
        <v>27.297736188956602</v>
      </c>
      <c r="S383" s="68">
        <v>12.550639833466029</v>
      </c>
      <c r="T383" s="68">
        <v>28.594913736952634</v>
      </c>
      <c r="U383" s="68">
        <v>66.165192026530221</v>
      </c>
      <c r="V383" s="68">
        <v>52.065853262869481</v>
      </c>
      <c r="W383" s="68">
        <v>44.421156223320125</v>
      </c>
      <c r="X383" s="68">
        <v>5202.103514770296</v>
      </c>
      <c r="Y383" s="68">
        <v>10.616156308626469</v>
      </c>
      <c r="Z383" s="68">
        <v>21.18470003142242</v>
      </c>
      <c r="AA383" s="68">
        <v>4.4494547499099211</v>
      </c>
      <c r="AB383" s="68">
        <v>11.190314354731736</v>
      </c>
      <c r="AC383" s="68">
        <v>0</v>
      </c>
      <c r="AD383" s="68">
        <v>5.1402668127165265</v>
      </c>
      <c r="AE383" s="68">
        <v>71.088613520942673</v>
      </c>
      <c r="AF383" s="68">
        <v>48.440694305340664</v>
      </c>
      <c r="AG383" s="68">
        <v>231.34462970246949</v>
      </c>
      <c r="AH383" s="68">
        <v>190.09233679322705</v>
      </c>
      <c r="AI383" s="68">
        <v>1072.1898306352268</v>
      </c>
      <c r="AJ383" s="68">
        <v>0.31384726019156689</v>
      </c>
      <c r="AK383" s="68">
        <v>0.19181718727441635</v>
      </c>
      <c r="AL383" s="68">
        <v>70.210039150029743</v>
      </c>
      <c r="AM383" s="68">
        <v>5.4053995504970986</v>
      </c>
      <c r="AN383" s="68">
        <v>1.1734123264540819</v>
      </c>
      <c r="AO383" s="68">
        <v>2.5925479237695352</v>
      </c>
      <c r="AP383" s="68">
        <v>6.7906690086924906</v>
      </c>
      <c r="AQ383" s="68">
        <v>144.35076808960414</v>
      </c>
      <c r="AR383" s="68">
        <v>0.14458184943856373</v>
      </c>
      <c r="AS383" s="68">
        <v>3.7874686129169981</v>
      </c>
      <c r="AT383" s="68">
        <v>0.11133325283310183</v>
      </c>
      <c r="AU383" s="68">
        <v>0.22492072212623981</v>
      </c>
      <c r="AV383" s="68">
        <v>0</v>
      </c>
      <c r="AW383" s="68">
        <v>0.48148381950115415</v>
      </c>
      <c r="AX383" s="68">
        <v>1.7540617763729608E-3</v>
      </c>
      <c r="AY383" s="68">
        <v>0.49719913900287133</v>
      </c>
      <c r="AZ383" s="68">
        <v>0</v>
      </c>
      <c r="BA383" s="68">
        <v>0.19940762116802468</v>
      </c>
      <c r="BB383" s="68">
        <v>23.826171202639667</v>
      </c>
      <c r="BC383" s="68">
        <v>13.969884113222843</v>
      </c>
      <c r="BD383" s="68">
        <v>1.6903717667081875</v>
      </c>
      <c r="BE383" s="68">
        <v>6.4437143566051258</v>
      </c>
      <c r="BF383" s="68">
        <v>9.2586265188205115</v>
      </c>
      <c r="BG383" s="68">
        <v>0</v>
      </c>
      <c r="BH383" s="68">
        <v>8.6662222284926912E-3</v>
      </c>
      <c r="BI383" s="68">
        <v>12869.851289939874</v>
      </c>
      <c r="BJ383" s="68">
        <v>0</v>
      </c>
      <c r="BK383" s="68">
        <v>0</v>
      </c>
      <c r="BL383" s="68">
        <v>2934.4195331582846</v>
      </c>
      <c r="BM383" s="68">
        <v>78.170171664534791</v>
      </c>
      <c r="BN383" s="68">
        <v>35543.622317555128</v>
      </c>
      <c r="BO383" s="68">
        <v>59014.409515397994</v>
      </c>
    </row>
    <row r="384" spans="1:67">
      <c r="A384">
        <v>2003</v>
      </c>
      <c r="B384" s="62" t="s">
        <v>617</v>
      </c>
      <c r="C384" s="67" t="s">
        <v>683</v>
      </c>
      <c r="D384" s="62" t="s">
        <v>725</v>
      </c>
      <c r="E384" s="68">
        <v>0.13658021813876853</v>
      </c>
      <c r="F384" s="68">
        <v>1.6658598189093148E-5</v>
      </c>
      <c r="G384" s="68">
        <v>1.7123250027179407E-3</v>
      </c>
      <c r="H384" s="68">
        <v>0.15376858723091663</v>
      </c>
      <c r="I384" s="68">
        <v>3.6165435571409952</v>
      </c>
      <c r="J384" s="68">
        <v>0.7927573270593864</v>
      </c>
      <c r="K384" s="68">
        <v>4.2132868434285389E-2</v>
      </c>
      <c r="L384" s="68">
        <v>9.5122860215353724E-2</v>
      </c>
      <c r="M384" s="68">
        <v>0.30139108300221518</v>
      </c>
      <c r="N384" s="68">
        <v>4.9350406822704449E-3</v>
      </c>
      <c r="O384" s="68">
        <v>0.49232064292445338</v>
      </c>
      <c r="P384" s="68">
        <v>2.8274345331607211E-3</v>
      </c>
      <c r="Q384" s="68">
        <v>2.6171063459044084</v>
      </c>
      <c r="R384" s="68">
        <v>1.9417403099551673</v>
      </c>
      <c r="S384" s="68">
        <v>2.788585383030513</v>
      </c>
      <c r="T384" s="68">
        <v>4.2392681323835211</v>
      </c>
      <c r="U384" s="68">
        <v>26.755659914324152</v>
      </c>
      <c r="V384" s="68">
        <v>17.718093047492317</v>
      </c>
      <c r="W384" s="68">
        <v>9.7338125760083081</v>
      </c>
      <c r="X384" s="68">
        <v>21.576638977338746</v>
      </c>
      <c r="Y384" s="68">
        <v>109.62951006639642</v>
      </c>
      <c r="Z384" s="68">
        <v>3.5223223159804165</v>
      </c>
      <c r="AA384" s="68">
        <v>0</v>
      </c>
      <c r="AB384" s="68">
        <v>5.1048242894638555E-5</v>
      </c>
      <c r="AC384" s="68">
        <v>0</v>
      </c>
      <c r="AD384" s="68">
        <v>0</v>
      </c>
      <c r="AE384" s="68">
        <v>1.3658451893511534</v>
      </c>
      <c r="AF384" s="68">
        <v>0.90458766797450019</v>
      </c>
      <c r="AG384" s="68">
        <v>4.3201589506925959</v>
      </c>
      <c r="AH384" s="68">
        <v>3.5498084019132281</v>
      </c>
      <c r="AI384" s="68">
        <v>3.0269950172857998</v>
      </c>
      <c r="AJ384" s="68">
        <v>0</v>
      </c>
      <c r="AK384" s="68">
        <v>23.205472851015976</v>
      </c>
      <c r="AL384" s="68">
        <v>0</v>
      </c>
      <c r="AM384" s="68">
        <v>3.1538800077253897</v>
      </c>
      <c r="AN384" s="68">
        <v>5.8906735898792215</v>
      </c>
      <c r="AO384" s="68">
        <v>0</v>
      </c>
      <c r="AP384" s="68">
        <v>0</v>
      </c>
      <c r="AQ384" s="68">
        <v>0</v>
      </c>
      <c r="AR384" s="68">
        <v>0</v>
      </c>
      <c r="AS384" s="68">
        <v>0</v>
      </c>
      <c r="AT384" s="68">
        <v>0</v>
      </c>
      <c r="AU384" s="68">
        <v>0</v>
      </c>
      <c r="AV384" s="68">
        <v>0</v>
      </c>
      <c r="AW384" s="68">
        <v>0</v>
      </c>
      <c r="AX384" s="68">
        <v>0</v>
      </c>
      <c r="AY384" s="68">
        <v>0</v>
      </c>
      <c r="AZ384" s="68">
        <v>0</v>
      </c>
      <c r="BA384" s="68">
        <v>1.042012594862712E-4</v>
      </c>
      <c r="BB384" s="68">
        <v>9.9972437881661116E-3</v>
      </c>
      <c r="BC384" s="68">
        <v>1.9563119180857198</v>
      </c>
      <c r="BD384" s="68">
        <v>0</v>
      </c>
      <c r="BE384" s="68">
        <v>0</v>
      </c>
      <c r="BF384" s="68">
        <v>0.79213547397761586</v>
      </c>
      <c r="BG384" s="68">
        <v>0</v>
      </c>
      <c r="BH384" s="68">
        <v>0</v>
      </c>
      <c r="BI384" s="68">
        <v>31.474831690304143</v>
      </c>
      <c r="BJ384" s="68">
        <v>0</v>
      </c>
      <c r="BK384" s="68">
        <v>0</v>
      </c>
      <c r="BL384" s="68">
        <v>570.74918947509059</v>
      </c>
      <c r="BM384" s="68">
        <v>5.617099065906058</v>
      </c>
      <c r="BN384" s="68">
        <v>1305.665653649731</v>
      </c>
      <c r="BO384" s="68">
        <v>2167.845641114</v>
      </c>
    </row>
    <row r="385" spans="1:67">
      <c r="A385">
        <v>2003</v>
      </c>
      <c r="B385" s="62" t="s">
        <v>618</v>
      </c>
      <c r="C385" s="67" t="s">
        <v>684</v>
      </c>
      <c r="D385" s="62" t="s">
        <v>725</v>
      </c>
      <c r="E385" s="68">
        <v>1.3153186589833381</v>
      </c>
      <c r="F385" s="68">
        <v>6.3107075994840993E-4</v>
      </c>
      <c r="G385" s="68">
        <v>0.68247167383044316</v>
      </c>
      <c r="H385" s="68">
        <v>22.741124673238403</v>
      </c>
      <c r="I385" s="68">
        <v>31.744452096766295</v>
      </c>
      <c r="J385" s="68">
        <v>193.92637229116644</v>
      </c>
      <c r="K385" s="68">
        <v>5.0888601192825842</v>
      </c>
      <c r="L385" s="68">
        <v>13.909763479414124</v>
      </c>
      <c r="M385" s="68">
        <v>13.338422581931036</v>
      </c>
      <c r="N385" s="68">
        <v>4.8179461226606186</v>
      </c>
      <c r="O385" s="68">
        <v>13.656812415257077</v>
      </c>
      <c r="P385" s="68">
        <v>3.178406801452121</v>
      </c>
      <c r="Q385" s="68">
        <v>61.162660237518402</v>
      </c>
      <c r="R385" s="68">
        <v>26.365992816741024</v>
      </c>
      <c r="S385" s="68">
        <v>21.322161483254927</v>
      </c>
      <c r="T385" s="68">
        <v>39.877821870753039</v>
      </c>
      <c r="U385" s="68">
        <v>1241.3988983648824</v>
      </c>
      <c r="V385" s="68">
        <v>69.196969414090049</v>
      </c>
      <c r="W385" s="68">
        <v>56.386318765264591</v>
      </c>
      <c r="X385" s="68">
        <v>110.05005744983328</v>
      </c>
      <c r="Y385" s="68">
        <v>9.144239096592429</v>
      </c>
      <c r="Z385" s="68">
        <v>685.33515915196983</v>
      </c>
      <c r="AA385" s="68">
        <v>5.4439496694569778</v>
      </c>
      <c r="AB385" s="68">
        <v>17.313905830138228</v>
      </c>
      <c r="AC385" s="68">
        <v>56.490070990982339</v>
      </c>
      <c r="AD385" s="68">
        <v>0.19023922757603254</v>
      </c>
      <c r="AE385" s="68">
        <v>282.71815930950532</v>
      </c>
      <c r="AF385" s="68">
        <v>24.623921294049808</v>
      </c>
      <c r="AG385" s="68">
        <v>117.59971724779032</v>
      </c>
      <c r="AH385" s="68">
        <v>96.629885407781259</v>
      </c>
      <c r="AI385" s="68">
        <v>10.984292339284819</v>
      </c>
      <c r="AJ385" s="68">
        <v>0</v>
      </c>
      <c r="AK385" s="68">
        <v>1.2445365991201811</v>
      </c>
      <c r="AL385" s="68">
        <v>12.695572696934304</v>
      </c>
      <c r="AM385" s="68">
        <v>5.9311467929013109</v>
      </c>
      <c r="AN385" s="68">
        <v>182.35666654595764</v>
      </c>
      <c r="AO385" s="68">
        <v>0.58679514737225114</v>
      </c>
      <c r="AP385" s="68">
        <v>11.926547576232801</v>
      </c>
      <c r="AQ385" s="68">
        <v>3.670746739693894</v>
      </c>
      <c r="AR385" s="68">
        <v>0.40535400975358432</v>
      </c>
      <c r="AS385" s="68">
        <v>24.823520389328706</v>
      </c>
      <c r="AT385" s="68">
        <v>1.8900242195137737E-2</v>
      </c>
      <c r="AU385" s="68">
        <v>0.69256371995038601</v>
      </c>
      <c r="AV385" s="68">
        <v>0</v>
      </c>
      <c r="AW385" s="68">
        <v>25.961619802080786</v>
      </c>
      <c r="AX385" s="68">
        <v>2.4181704226759706</v>
      </c>
      <c r="AY385" s="68">
        <v>17.743382755411517</v>
      </c>
      <c r="AZ385" s="68">
        <v>0</v>
      </c>
      <c r="BA385" s="68">
        <v>8.5492331859790376</v>
      </c>
      <c r="BB385" s="68">
        <v>67.219389667572997</v>
      </c>
      <c r="BC385" s="68">
        <v>90.264281358324837</v>
      </c>
      <c r="BD385" s="68">
        <v>76.315998822085646</v>
      </c>
      <c r="BE385" s="68">
        <v>234.11958894890108</v>
      </c>
      <c r="BF385" s="68">
        <v>77.049028842468331</v>
      </c>
      <c r="BG385" s="68">
        <v>0</v>
      </c>
      <c r="BH385" s="68">
        <v>3.9941471931502055E-2</v>
      </c>
      <c r="BI385" s="68">
        <v>2978.495279918232</v>
      </c>
      <c r="BJ385" s="68">
        <v>0</v>
      </c>
      <c r="BK385" s="68">
        <v>0</v>
      </c>
      <c r="BL385" s="68">
        <v>568.82650068931764</v>
      </c>
      <c r="BM385" s="68">
        <v>74.271846482353197</v>
      </c>
      <c r="BN385" s="68">
        <v>6049.5798493310112</v>
      </c>
      <c r="BO385" s="68">
        <v>13751.841464109997</v>
      </c>
    </row>
    <row r="386" spans="1:67">
      <c r="A386">
        <v>2003</v>
      </c>
      <c r="B386" s="62" t="s">
        <v>619</v>
      </c>
      <c r="C386" s="67" t="s">
        <v>685</v>
      </c>
      <c r="D386" s="62" t="s">
        <v>725</v>
      </c>
      <c r="E386" s="68">
        <v>8.6489408221131701</v>
      </c>
      <c r="F386" s="68">
        <v>10.283428760023178</v>
      </c>
      <c r="G386" s="68">
        <v>1.2513253439719447</v>
      </c>
      <c r="H386" s="68">
        <v>48.91983637199494</v>
      </c>
      <c r="I386" s="68">
        <v>61.771586397411561</v>
      </c>
      <c r="J386" s="68">
        <v>28.471600529549296</v>
      </c>
      <c r="K386" s="68">
        <v>3.0319124258007979</v>
      </c>
      <c r="L386" s="68">
        <v>40.066190026453214</v>
      </c>
      <c r="M386" s="68">
        <v>2.2906203370401115</v>
      </c>
      <c r="N386" s="68">
        <v>1.4141966167553153</v>
      </c>
      <c r="O386" s="68">
        <v>32.479098734642676</v>
      </c>
      <c r="P386" s="68">
        <v>13.366060442865708</v>
      </c>
      <c r="Q386" s="68">
        <v>6.3848194750896745</v>
      </c>
      <c r="R386" s="68">
        <v>48.22284552143001</v>
      </c>
      <c r="S386" s="68">
        <v>20.566034829846597</v>
      </c>
      <c r="T386" s="68">
        <v>21.971805940988865</v>
      </c>
      <c r="U386" s="68">
        <v>60.024703925948103</v>
      </c>
      <c r="V386" s="68">
        <v>23.13040959009842</v>
      </c>
      <c r="W386" s="68">
        <v>7.7726857399218963</v>
      </c>
      <c r="X386" s="68">
        <v>64.478313151322681</v>
      </c>
      <c r="Y386" s="68">
        <v>2.8745570347045093</v>
      </c>
      <c r="Z386" s="68">
        <v>22.636673237962185</v>
      </c>
      <c r="AA386" s="68">
        <v>12.4778485449571</v>
      </c>
      <c r="AB386" s="68">
        <v>2.8241774965271516</v>
      </c>
      <c r="AC386" s="68">
        <v>34.126528822321745</v>
      </c>
      <c r="AD386" s="68">
        <v>0.73590376244417555</v>
      </c>
      <c r="AE386" s="68">
        <v>140.27916134027259</v>
      </c>
      <c r="AF386" s="68">
        <v>3.2986073408914431</v>
      </c>
      <c r="AG386" s="68">
        <v>15.753595293291328</v>
      </c>
      <c r="AH386" s="68">
        <v>12.944487823416999</v>
      </c>
      <c r="AI386" s="68">
        <v>37.735750650005308</v>
      </c>
      <c r="AJ386" s="68">
        <v>0</v>
      </c>
      <c r="AK386" s="68">
        <v>7.4177813850451937</v>
      </c>
      <c r="AL386" s="68">
        <v>58.725448272583201</v>
      </c>
      <c r="AM386" s="68">
        <v>1.4778804427916952</v>
      </c>
      <c r="AN386" s="68">
        <v>26.940047901919517</v>
      </c>
      <c r="AO386" s="68">
        <v>5.522344806354611</v>
      </c>
      <c r="AP386" s="68">
        <v>8.9633080935257254</v>
      </c>
      <c r="AQ386" s="68">
        <v>20.344532026739866</v>
      </c>
      <c r="AR386" s="68">
        <v>1.0199046896244202</v>
      </c>
      <c r="AS386" s="68">
        <v>59.178158266645603</v>
      </c>
      <c r="AT386" s="68">
        <v>1.5650858128044005</v>
      </c>
      <c r="AU386" s="68">
        <v>0.86469126972869281</v>
      </c>
      <c r="AV386" s="68">
        <v>0</v>
      </c>
      <c r="AW386" s="68">
        <v>13.54570402649982</v>
      </c>
      <c r="AX386" s="68">
        <v>3.713920570702415</v>
      </c>
      <c r="AY386" s="68">
        <v>24.322896512834891</v>
      </c>
      <c r="AZ386" s="68">
        <v>0</v>
      </c>
      <c r="BA386" s="68">
        <v>1.2996435774213067</v>
      </c>
      <c r="BB386" s="68">
        <v>132.62487701929453</v>
      </c>
      <c r="BC386" s="68">
        <v>151.14662307941703</v>
      </c>
      <c r="BD386" s="68">
        <v>29.460371515066349</v>
      </c>
      <c r="BE386" s="68">
        <v>74.438777577055816</v>
      </c>
      <c r="BF386" s="68">
        <v>30.90652873527506</v>
      </c>
      <c r="BG386" s="68">
        <v>0</v>
      </c>
      <c r="BH386" s="68">
        <v>0.87753991249895114</v>
      </c>
      <c r="BI386" s="68">
        <v>57.518057826384023</v>
      </c>
      <c r="BJ386" s="68">
        <v>0</v>
      </c>
      <c r="BK386" s="68">
        <v>0</v>
      </c>
      <c r="BL386" s="68">
        <v>0</v>
      </c>
      <c r="BM386" s="68">
        <v>0</v>
      </c>
      <c r="BN386" s="68">
        <v>321.83585681972471</v>
      </c>
      <c r="BO386" s="68">
        <v>1823.9436864699999</v>
      </c>
    </row>
    <row r="387" spans="1:67">
      <c r="A387">
        <v>2003</v>
      </c>
      <c r="B387" s="62" t="s">
        <v>620</v>
      </c>
      <c r="C387" s="67" t="s">
        <v>686</v>
      </c>
      <c r="D387" s="62" t="s">
        <v>725</v>
      </c>
      <c r="E387" s="68">
        <v>313.05761592731056</v>
      </c>
      <c r="F387" s="68">
        <v>7.723077044829834</v>
      </c>
      <c r="G387" s="68">
        <v>8.609117792182893</v>
      </c>
      <c r="H387" s="68">
        <v>466.54257099679228</v>
      </c>
      <c r="I387" s="68">
        <v>912.34850104589998</v>
      </c>
      <c r="J387" s="68">
        <v>384.71662066920754</v>
      </c>
      <c r="K387" s="68">
        <v>47.587492122392838</v>
      </c>
      <c r="L387" s="68">
        <v>303.75465947997526</v>
      </c>
      <c r="M387" s="68">
        <v>45.30812425067603</v>
      </c>
      <c r="N387" s="68">
        <v>26.025577243297228</v>
      </c>
      <c r="O387" s="68">
        <v>353.27084821570213</v>
      </c>
      <c r="P387" s="68">
        <v>45.354597023357321</v>
      </c>
      <c r="Q387" s="68">
        <v>374.60766443192603</v>
      </c>
      <c r="R387" s="68">
        <v>546.52898237056127</v>
      </c>
      <c r="S387" s="68">
        <v>794.79778410735798</v>
      </c>
      <c r="T387" s="68">
        <v>191.5189594101864</v>
      </c>
      <c r="U387" s="68">
        <v>94.137416789034631</v>
      </c>
      <c r="V387" s="68">
        <v>102.27998705320428</v>
      </c>
      <c r="W387" s="68">
        <v>44.083180329823712</v>
      </c>
      <c r="X387" s="68">
        <v>363.22740171753549</v>
      </c>
      <c r="Y387" s="68">
        <v>16.374414089987557</v>
      </c>
      <c r="Z387" s="68">
        <v>111.03906212935325</v>
      </c>
      <c r="AA387" s="68">
        <v>15.795319853451273</v>
      </c>
      <c r="AB387" s="68">
        <v>154.27896332707505</v>
      </c>
      <c r="AC387" s="68">
        <v>27.258756678099946</v>
      </c>
      <c r="AD387" s="68">
        <v>2.1956551322125866</v>
      </c>
      <c r="AE387" s="68">
        <v>382.47082178890605</v>
      </c>
      <c r="AF387" s="68">
        <v>228.09396907555285</v>
      </c>
      <c r="AG387" s="68">
        <v>1089.3385317834418</v>
      </c>
      <c r="AH387" s="68">
        <v>895.09277709162654</v>
      </c>
      <c r="AI387" s="68">
        <v>287.41225804530353</v>
      </c>
      <c r="AJ387" s="68">
        <v>7.9487645378483283</v>
      </c>
      <c r="AK387" s="68">
        <v>5.3370006910844721</v>
      </c>
      <c r="AL387" s="68">
        <v>82.774734894782071</v>
      </c>
      <c r="AM387" s="68">
        <v>26.611335031118042</v>
      </c>
      <c r="AN387" s="68">
        <v>1263.5041258933679</v>
      </c>
      <c r="AO387" s="68">
        <v>10.93347134950638</v>
      </c>
      <c r="AP387" s="68">
        <v>58.500378657750268</v>
      </c>
      <c r="AQ387" s="68">
        <v>171.0433214854402</v>
      </c>
      <c r="AR387" s="68">
        <v>4.0675713264151412</v>
      </c>
      <c r="AS387" s="68">
        <v>151.04111449141877</v>
      </c>
      <c r="AT387" s="68">
        <v>1.0210538001716285</v>
      </c>
      <c r="AU387" s="68">
        <v>4.0546918138457881</v>
      </c>
      <c r="AV387" s="68">
        <v>0</v>
      </c>
      <c r="AW387" s="68">
        <v>110.66989879811273</v>
      </c>
      <c r="AX387" s="68">
        <v>14.762092698215643</v>
      </c>
      <c r="AY387" s="68">
        <v>26.387532552192358</v>
      </c>
      <c r="AZ387" s="68">
        <v>0</v>
      </c>
      <c r="BA387" s="68">
        <v>16.482864432306148</v>
      </c>
      <c r="BB387" s="68">
        <v>1198.2183240238146</v>
      </c>
      <c r="BC387" s="68">
        <v>650.22093938644809</v>
      </c>
      <c r="BD387" s="68">
        <v>539.3957317090892</v>
      </c>
      <c r="BE387" s="68">
        <v>402.21723283655973</v>
      </c>
      <c r="BF387" s="68">
        <v>392.237516637667</v>
      </c>
      <c r="BG387" s="68">
        <v>0</v>
      </c>
      <c r="BH387" s="68">
        <v>5.3135847453712035</v>
      </c>
      <c r="BI387" s="68">
        <v>7170.6813759816923</v>
      </c>
      <c r="BJ387" s="68">
        <v>0</v>
      </c>
      <c r="BK387" s="68">
        <v>0</v>
      </c>
      <c r="BL387" s="68">
        <v>0</v>
      </c>
      <c r="BM387" s="68">
        <v>0</v>
      </c>
      <c r="BN387" s="68">
        <v>38.891812241522736</v>
      </c>
      <c r="BO387" s="68">
        <v>20987.147177031995</v>
      </c>
    </row>
    <row r="388" spans="1:67">
      <c r="A388">
        <v>2003</v>
      </c>
      <c r="B388" s="62" t="s">
        <v>621</v>
      </c>
      <c r="C388" s="67" t="s">
        <v>135</v>
      </c>
      <c r="D388" s="62" t="s">
        <v>725</v>
      </c>
      <c r="E388" s="68">
        <v>307.05359120524741</v>
      </c>
      <c r="F388" s="68">
        <v>0.19359249637708303</v>
      </c>
      <c r="G388" s="68">
        <v>29.412557902889279</v>
      </c>
      <c r="H388" s="68">
        <v>41.936536451593966</v>
      </c>
      <c r="I388" s="68">
        <v>487.00015094916114</v>
      </c>
      <c r="J388" s="68">
        <v>51.306252205779849</v>
      </c>
      <c r="K388" s="68">
        <v>2.5646095468743906</v>
      </c>
      <c r="L388" s="68">
        <v>31.503474283433462</v>
      </c>
      <c r="M388" s="68">
        <v>4.5808067045138054</v>
      </c>
      <c r="N388" s="68">
        <v>3.3502086540559657</v>
      </c>
      <c r="O388" s="68">
        <v>59.40610225212756</v>
      </c>
      <c r="P388" s="68">
        <v>7.7184813392813396</v>
      </c>
      <c r="Q388" s="68">
        <v>32.237300745726792</v>
      </c>
      <c r="R388" s="68">
        <v>38.850937386417634</v>
      </c>
      <c r="S388" s="68">
        <v>24.191387863042138</v>
      </c>
      <c r="T388" s="68">
        <v>28.981685204654809</v>
      </c>
      <c r="U388" s="68">
        <v>3.6023703300432528</v>
      </c>
      <c r="V388" s="68">
        <v>5.5370578506977628</v>
      </c>
      <c r="W388" s="68">
        <v>6.2972561716304165</v>
      </c>
      <c r="X388" s="68">
        <v>31.093207938462179</v>
      </c>
      <c r="Y388" s="68">
        <v>0.52063651708927128</v>
      </c>
      <c r="Z388" s="68">
        <v>22.736352919550217</v>
      </c>
      <c r="AA388" s="68">
        <v>6.9906250065870426</v>
      </c>
      <c r="AB388" s="68">
        <v>19.33436998851165</v>
      </c>
      <c r="AC388" s="68">
        <v>0</v>
      </c>
      <c r="AD388" s="68">
        <v>15.455542588167129</v>
      </c>
      <c r="AE388" s="68">
        <v>77.438621284882061</v>
      </c>
      <c r="AF388" s="68">
        <v>11.026623275503253</v>
      </c>
      <c r="AG388" s="68">
        <v>52.66130296275886</v>
      </c>
      <c r="AH388" s="68">
        <v>43.27098559253939</v>
      </c>
      <c r="AI388" s="68">
        <v>55.55109582846481</v>
      </c>
      <c r="AJ388" s="68">
        <v>1.5232387140757211</v>
      </c>
      <c r="AK388" s="68">
        <v>0.62892942352905179</v>
      </c>
      <c r="AL388" s="68">
        <v>22.682787584325798</v>
      </c>
      <c r="AM388" s="68">
        <v>1.527381758931992</v>
      </c>
      <c r="AN388" s="68">
        <v>234.46487073977249</v>
      </c>
      <c r="AO388" s="68">
        <v>23.478172481775385</v>
      </c>
      <c r="AP388" s="68">
        <v>23.723088884317878</v>
      </c>
      <c r="AQ388" s="68">
        <v>6.1369616758310395</v>
      </c>
      <c r="AR388" s="68">
        <v>4.6657699216374144</v>
      </c>
      <c r="AS388" s="68">
        <v>3.7919221155323943</v>
      </c>
      <c r="AT388" s="68">
        <v>0.28607218831419395</v>
      </c>
      <c r="AU388" s="68">
        <v>0</v>
      </c>
      <c r="AV388" s="68">
        <v>0</v>
      </c>
      <c r="AW388" s="68">
        <v>39.406718308272502</v>
      </c>
      <c r="AX388" s="68">
        <v>15.864048842603239</v>
      </c>
      <c r="AY388" s="68">
        <v>44.16096052143056</v>
      </c>
      <c r="AZ388" s="68">
        <v>0</v>
      </c>
      <c r="BA388" s="68">
        <v>7.9360296454257639</v>
      </c>
      <c r="BB388" s="68">
        <v>258.59358883248251</v>
      </c>
      <c r="BC388" s="68">
        <v>140.01944169495593</v>
      </c>
      <c r="BD388" s="68">
        <v>120.86132951472797</v>
      </c>
      <c r="BE388" s="68">
        <v>86.061424696885993</v>
      </c>
      <c r="BF388" s="68">
        <v>119.3106708567624</v>
      </c>
      <c r="BG388" s="68">
        <v>0</v>
      </c>
      <c r="BH388" s="68">
        <v>1.046903815490797</v>
      </c>
      <c r="BI388" s="68">
        <v>682.16447586063418</v>
      </c>
      <c r="BJ388" s="68">
        <v>0</v>
      </c>
      <c r="BK388" s="68">
        <v>0</v>
      </c>
      <c r="BL388" s="68">
        <v>0</v>
      </c>
      <c r="BM388" s="68">
        <v>0</v>
      </c>
      <c r="BN388" s="68">
        <v>7.9336220551340375E-5</v>
      </c>
      <c r="BO388" s="68">
        <v>3340.1385908599996</v>
      </c>
    </row>
    <row r="389" spans="1:67">
      <c r="A389">
        <v>2003</v>
      </c>
      <c r="B389" s="62" t="s">
        <v>622</v>
      </c>
      <c r="C389" s="67" t="s">
        <v>687</v>
      </c>
      <c r="D389" s="62" t="s">
        <v>725</v>
      </c>
      <c r="E389" s="68">
        <v>1.7679770851747822E-3</v>
      </c>
      <c r="F389" s="68">
        <v>0</v>
      </c>
      <c r="G389" s="68">
        <v>0</v>
      </c>
      <c r="H389" s="68">
        <v>23.126331444941275</v>
      </c>
      <c r="I389" s="68">
        <v>4.8929196319820985E-3</v>
      </c>
      <c r="J389" s="68">
        <v>0.39150085428171605</v>
      </c>
      <c r="K389" s="68">
        <v>6.7913468605421856E-2</v>
      </c>
      <c r="L389" s="68">
        <v>2.2911593826159073E-2</v>
      </c>
      <c r="M389" s="68">
        <v>2.0214575731552081E-3</v>
      </c>
      <c r="N389" s="68">
        <v>8.0942660882915018E-2</v>
      </c>
      <c r="O389" s="68">
        <v>2.0841828219122185</v>
      </c>
      <c r="P389" s="68">
        <v>2.9161852765484484E-4</v>
      </c>
      <c r="Q389" s="68">
        <v>0.15833621204835696</v>
      </c>
      <c r="R389" s="68">
        <v>0.1034901188548832</v>
      </c>
      <c r="S389" s="68">
        <v>0.5091607714361025</v>
      </c>
      <c r="T389" s="68">
        <v>0.63249774708840123</v>
      </c>
      <c r="U389" s="68">
        <v>6.5204730417396988</v>
      </c>
      <c r="V389" s="68">
        <v>0.19933254512010448</v>
      </c>
      <c r="W389" s="68">
        <v>0.26904010113735982</v>
      </c>
      <c r="X389" s="68">
        <v>1.2059144398731423</v>
      </c>
      <c r="Y389" s="68">
        <v>1.2767288965269765E-2</v>
      </c>
      <c r="Z389" s="68">
        <v>1.4069256011193654</v>
      </c>
      <c r="AA389" s="68">
        <v>0</v>
      </c>
      <c r="AB389" s="68">
        <v>8.9297121395210599</v>
      </c>
      <c r="AC389" s="68">
        <v>0</v>
      </c>
      <c r="AD389" s="68">
        <v>21.072053598786383</v>
      </c>
      <c r="AE389" s="68">
        <v>4.1664714845760675E-2</v>
      </c>
      <c r="AF389" s="68">
        <v>0.16657982835436536</v>
      </c>
      <c r="AG389" s="68">
        <v>0.7955573151702906</v>
      </c>
      <c r="AH389" s="68">
        <v>0.65369725369532516</v>
      </c>
      <c r="AI389" s="68">
        <v>0</v>
      </c>
      <c r="AJ389" s="68">
        <v>0</v>
      </c>
      <c r="AK389" s="68">
        <v>0</v>
      </c>
      <c r="AL389" s="68">
        <v>1.7615065075960609E-2</v>
      </c>
      <c r="AM389" s="68">
        <v>0</v>
      </c>
      <c r="AN389" s="68">
        <v>6.2838801192492081E-4</v>
      </c>
      <c r="AO389" s="68">
        <v>0</v>
      </c>
      <c r="AP389" s="68">
        <v>0</v>
      </c>
      <c r="AQ389" s="68">
        <v>0</v>
      </c>
      <c r="AR389" s="68">
        <v>0</v>
      </c>
      <c r="AS389" s="68">
        <v>0</v>
      </c>
      <c r="AT389" s="68">
        <v>0</v>
      </c>
      <c r="AU389" s="68">
        <v>0</v>
      </c>
      <c r="AV389" s="68">
        <v>0</v>
      </c>
      <c r="AW389" s="68">
        <v>7.0557853360171219E-5</v>
      </c>
      <c r="AX389" s="68">
        <v>9.5998827784653988E-4</v>
      </c>
      <c r="AY389" s="68">
        <v>1.8163338442662579E-4</v>
      </c>
      <c r="AZ389" s="68">
        <v>0</v>
      </c>
      <c r="BA389" s="68">
        <v>1.5395370817582123E-3</v>
      </c>
      <c r="BB389" s="68">
        <v>4.2514032780104722E-3</v>
      </c>
      <c r="BC389" s="68">
        <v>14.791282307099332</v>
      </c>
      <c r="BD389" s="68">
        <v>9.1238144690200702E-4</v>
      </c>
      <c r="BE389" s="68">
        <v>26.996865668356051</v>
      </c>
      <c r="BF389" s="68">
        <v>1.3334452426007519E-3</v>
      </c>
      <c r="BG389" s="68">
        <v>0</v>
      </c>
      <c r="BH389" s="68">
        <v>0</v>
      </c>
      <c r="BI389" s="68">
        <v>310.24342274591351</v>
      </c>
      <c r="BJ389" s="68">
        <v>0</v>
      </c>
      <c r="BK389" s="68">
        <v>0</v>
      </c>
      <c r="BL389" s="68">
        <v>0</v>
      </c>
      <c r="BM389" s="68">
        <v>0</v>
      </c>
      <c r="BN389" s="68">
        <v>10.707910411954643</v>
      </c>
      <c r="BO389" s="68">
        <v>431.22693306799994</v>
      </c>
    </row>
    <row r="390" spans="1:67">
      <c r="A390">
        <v>2003</v>
      </c>
      <c r="B390" s="62" t="s">
        <v>623</v>
      </c>
      <c r="C390" s="67" t="s">
        <v>688</v>
      </c>
      <c r="D390" s="62" t="s">
        <v>725</v>
      </c>
      <c r="E390" s="68">
        <v>4.1428760962908186E-2</v>
      </c>
      <c r="F390" s="68">
        <v>0</v>
      </c>
      <c r="G390" s="68">
        <v>3.3267563687247066E-4</v>
      </c>
      <c r="H390" s="68">
        <v>155.00966973152057</v>
      </c>
      <c r="I390" s="68">
        <v>19.968469404125912</v>
      </c>
      <c r="J390" s="68">
        <v>10.351103464420717</v>
      </c>
      <c r="K390" s="68">
        <v>1.1353210052561233</v>
      </c>
      <c r="L390" s="68">
        <v>1.8242533595892907</v>
      </c>
      <c r="M390" s="68">
        <v>0.93500222861357241</v>
      </c>
      <c r="N390" s="68">
        <v>5.3322243463164868E-3</v>
      </c>
      <c r="O390" s="68">
        <v>0.97612762077578785</v>
      </c>
      <c r="P390" s="68">
        <v>0.48090449203342206</v>
      </c>
      <c r="Q390" s="68">
        <v>9.4919805323923168</v>
      </c>
      <c r="R390" s="68">
        <v>0.64728301216537321</v>
      </c>
      <c r="S390" s="68">
        <v>6.6398273446919651</v>
      </c>
      <c r="T390" s="68">
        <v>6.2853456589221537</v>
      </c>
      <c r="U390" s="68">
        <v>28.619569433350975</v>
      </c>
      <c r="V390" s="68">
        <v>24.279594364446488</v>
      </c>
      <c r="W390" s="68">
        <v>1.4193638884878936</v>
      </c>
      <c r="X390" s="68">
        <v>3.5886723378416532</v>
      </c>
      <c r="Y390" s="68">
        <v>0.45009082067295725</v>
      </c>
      <c r="Z390" s="68">
        <v>6.3539490242520582</v>
      </c>
      <c r="AA390" s="68">
        <v>1.0905400124121658</v>
      </c>
      <c r="AB390" s="68">
        <v>43.136995154690176</v>
      </c>
      <c r="AC390" s="68">
        <v>0</v>
      </c>
      <c r="AD390" s="68">
        <v>0</v>
      </c>
      <c r="AE390" s="68">
        <v>5364.1388731370098</v>
      </c>
      <c r="AF390" s="68">
        <v>10.680965370640061</v>
      </c>
      <c r="AG390" s="68">
        <v>51.010498795910024</v>
      </c>
      <c r="AH390" s="68">
        <v>41.914545107761889</v>
      </c>
      <c r="AI390" s="68">
        <v>69.564498463656804</v>
      </c>
      <c r="AJ390" s="68">
        <v>0</v>
      </c>
      <c r="AK390" s="68">
        <v>0.13130973563370585</v>
      </c>
      <c r="AL390" s="68">
        <v>13.419118751626581</v>
      </c>
      <c r="AM390" s="68">
        <v>8.8477444277131134</v>
      </c>
      <c r="AN390" s="68">
        <v>16.760007476727594</v>
      </c>
      <c r="AO390" s="68">
        <v>3.425856444167158E-2</v>
      </c>
      <c r="AP390" s="68">
        <v>0</v>
      </c>
      <c r="AQ390" s="68">
        <v>0</v>
      </c>
      <c r="AR390" s="68">
        <v>5.3914654371982694E-2</v>
      </c>
      <c r="AS390" s="68">
        <v>0</v>
      </c>
      <c r="AT390" s="68">
        <v>0</v>
      </c>
      <c r="AU390" s="68">
        <v>0</v>
      </c>
      <c r="AV390" s="68">
        <v>0</v>
      </c>
      <c r="AW390" s="68">
        <v>3.0128118510250133E-2</v>
      </c>
      <c r="AX390" s="68">
        <v>5.7680183845744046E-4</v>
      </c>
      <c r="AY390" s="68">
        <v>0.53860505765277444</v>
      </c>
      <c r="AZ390" s="68">
        <v>0</v>
      </c>
      <c r="BA390" s="68">
        <v>0.10722517008079455</v>
      </c>
      <c r="BB390" s="68">
        <v>35.242880748070142</v>
      </c>
      <c r="BC390" s="68">
        <v>95.107731798809724</v>
      </c>
      <c r="BD390" s="68">
        <v>134.5674420152998</v>
      </c>
      <c r="BE390" s="68">
        <v>188.29774249792814</v>
      </c>
      <c r="BF390" s="68">
        <v>11.226254007925792</v>
      </c>
      <c r="BG390" s="68">
        <v>0</v>
      </c>
      <c r="BH390" s="68">
        <v>0.53662332290855641</v>
      </c>
      <c r="BI390" s="68">
        <v>0</v>
      </c>
      <c r="BJ390" s="68">
        <v>0</v>
      </c>
      <c r="BK390" s="68">
        <v>1.4763637507168919</v>
      </c>
      <c r="BL390" s="68">
        <v>91407.257438864806</v>
      </c>
      <c r="BM390" s="68">
        <v>0</v>
      </c>
      <c r="BN390" s="68">
        <v>1.8296003405321565E-3</v>
      </c>
      <c r="BO390" s="68">
        <v>97773.677732791984</v>
      </c>
    </row>
    <row r="391" spans="1:67">
      <c r="A391">
        <v>2003</v>
      </c>
      <c r="B391" s="62" t="s">
        <v>624</v>
      </c>
      <c r="C391" s="67" t="s">
        <v>689</v>
      </c>
      <c r="D391" s="62" t="s">
        <v>725</v>
      </c>
      <c r="E391" s="68">
        <v>118.26173365968697</v>
      </c>
      <c r="F391" s="68">
        <v>1.9608276247516951</v>
      </c>
      <c r="G391" s="68">
        <v>5.7416572228036991</v>
      </c>
      <c r="H391" s="68">
        <v>74.305561379326818</v>
      </c>
      <c r="I391" s="68">
        <v>457.71231332436349</v>
      </c>
      <c r="J391" s="68">
        <v>109.04471103578248</v>
      </c>
      <c r="K391" s="68">
        <v>15.250248566737916</v>
      </c>
      <c r="L391" s="68">
        <v>66.630399322777023</v>
      </c>
      <c r="M391" s="68">
        <v>18.373391153652427</v>
      </c>
      <c r="N391" s="68">
        <v>52.69635660591355</v>
      </c>
      <c r="O391" s="68">
        <v>241.30888652269607</v>
      </c>
      <c r="P391" s="68">
        <v>37.977700715033315</v>
      </c>
      <c r="Q391" s="68">
        <v>71.612474738417319</v>
      </c>
      <c r="R391" s="68">
        <v>65.972740398004177</v>
      </c>
      <c r="S391" s="68">
        <v>141.20441643907515</v>
      </c>
      <c r="T391" s="68">
        <v>77.267359140462446</v>
      </c>
      <c r="U391" s="68">
        <v>46.026032192744886</v>
      </c>
      <c r="V391" s="68">
        <v>45.15445655275623</v>
      </c>
      <c r="W391" s="68">
        <v>35.717639250879941</v>
      </c>
      <c r="X391" s="68">
        <v>404.65907256417006</v>
      </c>
      <c r="Y391" s="68">
        <v>11.12209056342282</v>
      </c>
      <c r="Z391" s="68">
        <v>43.02271570947299</v>
      </c>
      <c r="AA391" s="68">
        <v>6.6144486494599972</v>
      </c>
      <c r="AB391" s="68">
        <v>102.84601446386712</v>
      </c>
      <c r="AC391" s="68">
        <v>10.769939724705369</v>
      </c>
      <c r="AD391" s="68">
        <v>1.4318559876981944</v>
      </c>
      <c r="AE391" s="68">
        <v>444.33272383824607</v>
      </c>
      <c r="AF391" s="68">
        <v>252.20337081283208</v>
      </c>
      <c r="AG391" s="68">
        <v>0</v>
      </c>
      <c r="AH391" s="68">
        <v>0</v>
      </c>
      <c r="AI391" s="68">
        <v>248.69950958516731</v>
      </c>
      <c r="AJ391" s="68">
        <v>7.4000104289073683</v>
      </c>
      <c r="AK391" s="68">
        <v>18.733617224551033</v>
      </c>
      <c r="AL391" s="68">
        <v>10.368702542202556</v>
      </c>
      <c r="AM391" s="68">
        <v>1.9924291266904288</v>
      </c>
      <c r="AN391" s="68">
        <v>53.989104319224829</v>
      </c>
      <c r="AO391" s="68">
        <v>2.2450371748556588</v>
      </c>
      <c r="AP391" s="68">
        <v>4.7400228724793161</v>
      </c>
      <c r="AQ391" s="68">
        <v>44.226627353193898</v>
      </c>
      <c r="AR391" s="68">
        <v>0.10999383654376829</v>
      </c>
      <c r="AS391" s="68">
        <v>17.910779195644601</v>
      </c>
      <c r="AT391" s="68">
        <v>0.13073351843892148</v>
      </c>
      <c r="AU391" s="68">
        <v>1.1095424431070844</v>
      </c>
      <c r="AV391" s="68">
        <v>0</v>
      </c>
      <c r="AW391" s="68">
        <v>4.9931175821440643</v>
      </c>
      <c r="AX391" s="68">
        <v>3.5878068251559156</v>
      </c>
      <c r="AY391" s="68">
        <v>3.760724486697022</v>
      </c>
      <c r="AZ391" s="68">
        <v>0</v>
      </c>
      <c r="BA391" s="68">
        <v>1.2392652785066114</v>
      </c>
      <c r="BB391" s="68">
        <v>47.519411184581443</v>
      </c>
      <c r="BC391" s="68">
        <v>65.213123217472528</v>
      </c>
      <c r="BD391" s="68">
        <v>9.8713730234281254</v>
      </c>
      <c r="BE391" s="68">
        <v>59.19747597486581</v>
      </c>
      <c r="BF391" s="68">
        <v>22.071083818730266</v>
      </c>
      <c r="BG391" s="68">
        <v>0</v>
      </c>
      <c r="BH391" s="68">
        <v>0.19549758223475192</v>
      </c>
      <c r="BI391" s="68">
        <v>4770.9121029904372</v>
      </c>
      <c r="BJ391" s="68">
        <v>0</v>
      </c>
      <c r="BK391" s="68">
        <v>0</v>
      </c>
      <c r="BL391" s="68">
        <v>931.70850880815533</v>
      </c>
      <c r="BM391" s="68">
        <v>0</v>
      </c>
      <c r="BN391" s="68">
        <v>599.41043927511623</v>
      </c>
      <c r="BO391" s="68">
        <v>9890.5571778282701</v>
      </c>
    </row>
    <row r="392" spans="1:67">
      <c r="A392">
        <v>2003</v>
      </c>
      <c r="B392" s="62" t="s">
        <v>625</v>
      </c>
      <c r="C392" s="67" t="s">
        <v>690</v>
      </c>
      <c r="D392" s="62" t="s">
        <v>725</v>
      </c>
      <c r="E392" s="68">
        <v>776.96003767609716</v>
      </c>
      <c r="F392" s="68">
        <v>12.882313306749149</v>
      </c>
      <c r="G392" s="68">
        <v>37.721738673221182</v>
      </c>
      <c r="H392" s="68">
        <v>488.1752531631044</v>
      </c>
      <c r="I392" s="68">
        <v>3007.0942239749706</v>
      </c>
      <c r="J392" s="68">
        <v>716.40572290731745</v>
      </c>
      <c r="K392" s="68">
        <v>100.19161172690946</v>
      </c>
      <c r="L392" s="68">
        <v>437.75070740270468</v>
      </c>
      <c r="M392" s="68">
        <v>120.71014216702331</v>
      </c>
      <c r="N392" s="68">
        <v>346.20635049831219</v>
      </c>
      <c r="O392" s="68">
        <v>1585.3594883343201</v>
      </c>
      <c r="P392" s="68">
        <v>249.50721476242171</v>
      </c>
      <c r="Q392" s="68">
        <v>470.48211918616437</v>
      </c>
      <c r="R392" s="68">
        <v>433.42999699911877</v>
      </c>
      <c r="S392" s="68">
        <v>927.68967037334346</v>
      </c>
      <c r="T392" s="68">
        <v>507.63377477333972</v>
      </c>
      <c r="U392" s="68">
        <v>302.38342192294715</v>
      </c>
      <c r="V392" s="68">
        <v>296.65731406770607</v>
      </c>
      <c r="W392" s="68">
        <v>234.65898460378088</v>
      </c>
      <c r="X392" s="68">
        <v>2658.5432035874683</v>
      </c>
      <c r="Y392" s="68">
        <v>73.070296162414905</v>
      </c>
      <c r="Z392" s="68">
        <v>282.6521291726566</v>
      </c>
      <c r="AA392" s="68">
        <v>43.455834045859966</v>
      </c>
      <c r="AB392" s="68">
        <v>675.68131127373613</v>
      </c>
      <c r="AC392" s="68">
        <v>70.75672337390057</v>
      </c>
      <c r="AD392" s="68">
        <v>9.407057107331763</v>
      </c>
      <c r="AE392" s="68">
        <v>2919.1925331276284</v>
      </c>
      <c r="AF392" s="68">
        <v>0</v>
      </c>
      <c r="AG392" s="68">
        <v>1038.0216976337322</v>
      </c>
      <c r="AH392" s="68">
        <v>0</v>
      </c>
      <c r="AI392" s="68">
        <v>1633.9146599470705</v>
      </c>
      <c r="AJ392" s="68">
        <v>48.61684505820223</v>
      </c>
      <c r="AK392" s="68">
        <v>123.07676789587222</v>
      </c>
      <c r="AL392" s="68">
        <v>68.120661422267744</v>
      </c>
      <c r="AM392" s="68">
        <v>13.089929949742007</v>
      </c>
      <c r="AN392" s="68">
        <v>354.69948924199372</v>
      </c>
      <c r="AO392" s="68">
        <v>14.749523061952955</v>
      </c>
      <c r="AP392" s="68">
        <v>31.141166593962144</v>
      </c>
      <c r="AQ392" s="68">
        <v>290.56162962658874</v>
      </c>
      <c r="AR392" s="68">
        <v>0.72264132057381258</v>
      </c>
      <c r="AS392" s="68">
        <v>117.67085808754688</v>
      </c>
      <c r="AT392" s="68">
        <v>0.85889760168853269</v>
      </c>
      <c r="AU392" s="68">
        <v>7.2895104081631725</v>
      </c>
      <c r="AV392" s="68">
        <v>0</v>
      </c>
      <c r="AW392" s="68">
        <v>32.803956991764117</v>
      </c>
      <c r="AX392" s="68">
        <v>23.571297661416992</v>
      </c>
      <c r="AY392" s="68">
        <v>24.707338108891317</v>
      </c>
      <c r="AZ392" s="68">
        <v>0</v>
      </c>
      <c r="BA392" s="68">
        <v>8.1417679893812931</v>
      </c>
      <c r="BB392" s="68">
        <v>312.1946749957367</v>
      </c>
      <c r="BC392" s="68">
        <v>428.43943771217624</v>
      </c>
      <c r="BD392" s="68">
        <v>64.853288708484044</v>
      </c>
      <c r="BE392" s="68">
        <v>388.91762990821127</v>
      </c>
      <c r="BF392" s="68">
        <v>145.00337162906391</v>
      </c>
      <c r="BG392" s="68">
        <v>0</v>
      </c>
      <c r="BH392" s="68">
        <v>1.2843867932444852</v>
      </c>
      <c r="BI392" s="68">
        <v>31344.10373143695</v>
      </c>
      <c r="BJ392" s="68">
        <v>0</v>
      </c>
      <c r="BK392" s="68">
        <v>0</v>
      </c>
      <c r="BL392" s="68">
        <v>6121.1708614879508</v>
      </c>
      <c r="BM392" s="68">
        <v>0</v>
      </c>
      <c r="BN392" s="68">
        <v>3898.0975879720932</v>
      </c>
      <c r="BO392" s="68">
        <v>64320.482783615247</v>
      </c>
    </row>
    <row r="393" spans="1:67">
      <c r="A393">
        <v>2003</v>
      </c>
      <c r="B393" s="62" t="s">
        <v>626</v>
      </c>
      <c r="C393" s="67" t="s">
        <v>691</v>
      </c>
      <c r="D393" s="62" t="s">
        <v>725</v>
      </c>
      <c r="E393" s="68">
        <v>684.30664171603644</v>
      </c>
      <c r="F393" s="68">
        <v>11.3460823324228</v>
      </c>
      <c r="G393" s="68">
        <v>33.223377084321903</v>
      </c>
      <c r="H393" s="68">
        <v>429.95978153536015</v>
      </c>
      <c r="I393" s="68">
        <v>2648.4947100842505</v>
      </c>
      <c r="J393" s="68">
        <v>630.9735000208982</v>
      </c>
      <c r="K393" s="68">
        <v>88.243644491714321</v>
      </c>
      <c r="L393" s="68">
        <v>385.54842201091998</v>
      </c>
      <c r="M393" s="68">
        <v>106.31531610615075</v>
      </c>
      <c r="N393" s="68">
        <v>304.92083705987187</v>
      </c>
      <c r="O393" s="68">
        <v>1396.3035095338832</v>
      </c>
      <c r="P393" s="68">
        <v>219.75318670015483</v>
      </c>
      <c r="Q393" s="68">
        <v>414.37657454133569</v>
      </c>
      <c r="R393" s="68">
        <v>381.74296139167245</v>
      </c>
      <c r="S393" s="68">
        <v>817.06158889022333</v>
      </c>
      <c r="T393" s="68">
        <v>447.09785161639837</v>
      </c>
      <c r="U393" s="68">
        <v>266.32384412666323</v>
      </c>
      <c r="V393" s="68">
        <v>261.28058135057012</v>
      </c>
      <c r="W393" s="68">
        <v>206.67562540668433</v>
      </c>
      <c r="X393" s="68">
        <v>2341.508807770053</v>
      </c>
      <c r="Y393" s="68">
        <v>64.356577624837414</v>
      </c>
      <c r="Z393" s="68">
        <v>248.94553118401461</v>
      </c>
      <c r="AA393" s="68">
        <v>38.27367485699282</v>
      </c>
      <c r="AB393" s="68">
        <v>595.10552224923401</v>
      </c>
      <c r="AC393" s="68">
        <v>62.31890110545141</v>
      </c>
      <c r="AD393" s="68">
        <v>8.2852545116777172</v>
      </c>
      <c r="AE393" s="68">
        <v>2571.0753989896662</v>
      </c>
      <c r="AF393" s="68">
        <v>0</v>
      </c>
      <c r="AG393" s="68">
        <v>0</v>
      </c>
      <c r="AH393" s="68">
        <v>853.89476160457389</v>
      </c>
      <c r="AI393" s="68">
        <v>1439.0684199707812</v>
      </c>
      <c r="AJ393" s="68">
        <v>42.819229251629181</v>
      </c>
      <c r="AK393" s="68">
        <v>108.39971894049896</v>
      </c>
      <c r="AL393" s="68">
        <v>59.997192633967202</v>
      </c>
      <c r="AM393" s="68">
        <v>11.52894044717957</v>
      </c>
      <c r="AN393" s="68">
        <v>312.40115904490034</v>
      </c>
      <c r="AO393" s="68">
        <v>12.990625133857865</v>
      </c>
      <c r="AP393" s="68">
        <v>27.427545945313753</v>
      </c>
      <c r="AQ393" s="68">
        <v>255.9118144300239</v>
      </c>
      <c r="AR393" s="68">
        <v>0.63646549535056074</v>
      </c>
      <c r="AS393" s="68">
        <v>103.63847021859611</v>
      </c>
      <c r="AT393" s="68">
        <v>0.75647305509741247</v>
      </c>
      <c r="AU393" s="68">
        <v>6.4202277405208914</v>
      </c>
      <c r="AV393" s="68">
        <v>0</v>
      </c>
      <c r="AW393" s="68">
        <v>28.892046637525553</v>
      </c>
      <c r="AX393" s="68">
        <v>20.760392763337563</v>
      </c>
      <c r="AY393" s="68">
        <v>21.760959054739061</v>
      </c>
      <c r="AZ393" s="68">
        <v>0</v>
      </c>
      <c r="BA393" s="68">
        <v>7.1708526053785269</v>
      </c>
      <c r="BB393" s="68">
        <v>274.96509376074766</v>
      </c>
      <c r="BC393" s="68">
        <v>377.34753215422165</v>
      </c>
      <c r="BD393" s="68">
        <v>57.119457949321742</v>
      </c>
      <c r="BE393" s="68">
        <v>342.53874629469391</v>
      </c>
      <c r="BF393" s="68">
        <v>127.71154945597507</v>
      </c>
      <c r="BG393" s="68">
        <v>0</v>
      </c>
      <c r="BH393" s="68">
        <v>1.131222161410532</v>
      </c>
      <c r="BI393" s="68">
        <v>27606.282591075131</v>
      </c>
      <c r="BJ393" s="68">
        <v>0</v>
      </c>
      <c r="BK393" s="68">
        <v>0</v>
      </c>
      <c r="BL393" s="68">
        <v>5391.2140553889176</v>
      </c>
      <c r="BM393" s="68">
        <v>0</v>
      </c>
      <c r="BN393" s="68">
        <v>3429.3502336773258</v>
      </c>
      <c r="BO393" s="68">
        <v>56585.953481182478</v>
      </c>
    </row>
    <row r="394" spans="1:67">
      <c r="A394">
        <v>2003</v>
      </c>
      <c r="B394" s="62" t="s">
        <v>627</v>
      </c>
      <c r="C394" s="67" t="s">
        <v>692</v>
      </c>
      <c r="D394" s="62" t="s">
        <v>725</v>
      </c>
      <c r="E394" s="68">
        <v>253.66494840208972</v>
      </c>
      <c r="F394" s="68">
        <v>3.47569922452396</v>
      </c>
      <c r="G394" s="68">
        <v>11.438792454942815</v>
      </c>
      <c r="H394" s="68">
        <v>215.37896450732268</v>
      </c>
      <c r="I394" s="68">
        <v>1050.0237727836725</v>
      </c>
      <c r="J394" s="68">
        <v>195.14786749935863</v>
      </c>
      <c r="K394" s="68">
        <v>41.514062997050509</v>
      </c>
      <c r="L394" s="68">
        <v>129.81010723331693</v>
      </c>
      <c r="M394" s="68">
        <v>32.678169659539044</v>
      </c>
      <c r="N394" s="68">
        <v>342.04489483709767</v>
      </c>
      <c r="O394" s="68">
        <v>846.653672684546</v>
      </c>
      <c r="P394" s="68">
        <v>107.3772619824409</v>
      </c>
      <c r="Q394" s="68">
        <v>215.26705986507392</v>
      </c>
      <c r="R394" s="68">
        <v>165.23222337163406</v>
      </c>
      <c r="S394" s="68">
        <v>311.89663962033455</v>
      </c>
      <c r="T394" s="68">
        <v>188.29802612728292</v>
      </c>
      <c r="U394" s="68">
        <v>106.13903814591114</v>
      </c>
      <c r="V394" s="68">
        <v>129.46474670991705</v>
      </c>
      <c r="W394" s="68">
        <v>94.679953720727283</v>
      </c>
      <c r="X394" s="68">
        <v>1089.5196833090438</v>
      </c>
      <c r="Y394" s="68">
        <v>58.753588284555029</v>
      </c>
      <c r="Z394" s="68">
        <v>96.671849406856907</v>
      </c>
      <c r="AA394" s="68">
        <v>18.436836007867281</v>
      </c>
      <c r="AB394" s="68">
        <v>362.13785621694541</v>
      </c>
      <c r="AC394" s="68">
        <v>37.126356422529213</v>
      </c>
      <c r="AD394" s="68">
        <v>1.9600144688927241</v>
      </c>
      <c r="AE394" s="68">
        <v>1070.4674129838475</v>
      </c>
      <c r="AF394" s="68">
        <v>34.808532527831851</v>
      </c>
      <c r="AG394" s="68">
        <v>166.23971195329869</v>
      </c>
      <c r="AH394" s="68">
        <v>136.59662363322269</v>
      </c>
      <c r="AI394" s="68">
        <v>629.85174693937472</v>
      </c>
      <c r="AJ394" s="68">
        <v>9.6085571293218717</v>
      </c>
      <c r="AK394" s="68">
        <v>61.420873830785872</v>
      </c>
      <c r="AL394" s="68">
        <v>41.19650759851536</v>
      </c>
      <c r="AM394" s="68">
        <v>6.8170591074219535</v>
      </c>
      <c r="AN394" s="68">
        <v>105.98204829694781</v>
      </c>
      <c r="AO394" s="68">
        <v>8.6380768820569962</v>
      </c>
      <c r="AP394" s="68">
        <v>17.341188835168492</v>
      </c>
      <c r="AQ394" s="68">
        <v>112.97581771613442</v>
      </c>
      <c r="AR394" s="68">
        <v>0.55961001945874678</v>
      </c>
      <c r="AS394" s="68">
        <v>58.34587939736447</v>
      </c>
      <c r="AT394" s="68">
        <v>0.17858885265348365</v>
      </c>
      <c r="AU394" s="68">
        <v>2.7876852978201709</v>
      </c>
      <c r="AV394" s="68">
        <v>0</v>
      </c>
      <c r="AW394" s="68">
        <v>20.867968867393888</v>
      </c>
      <c r="AX394" s="68">
        <v>8.2620014040231151</v>
      </c>
      <c r="AY394" s="68">
        <v>21.209558776939431</v>
      </c>
      <c r="AZ394" s="68">
        <v>0</v>
      </c>
      <c r="BA394" s="68">
        <v>3.6939904162730683</v>
      </c>
      <c r="BB394" s="68">
        <v>178.79401707768179</v>
      </c>
      <c r="BC394" s="68">
        <v>274.55211272655794</v>
      </c>
      <c r="BD394" s="68">
        <v>65.606856486791671</v>
      </c>
      <c r="BE394" s="68">
        <v>187.24840658181043</v>
      </c>
      <c r="BF394" s="68">
        <v>94.208308682707582</v>
      </c>
      <c r="BG394" s="68">
        <v>0</v>
      </c>
      <c r="BH394" s="68">
        <v>0.72201083997194171</v>
      </c>
      <c r="BI394" s="68">
        <v>42599.738725162257</v>
      </c>
      <c r="BJ394" s="68">
        <v>0</v>
      </c>
      <c r="BK394" s="68">
        <v>0</v>
      </c>
      <c r="BL394" s="68">
        <v>5173.3376885193384</v>
      </c>
      <c r="BM394" s="68">
        <v>0</v>
      </c>
      <c r="BN394" s="68">
        <v>2036.4692994596321</v>
      </c>
      <c r="BO394" s="68">
        <v>59233.318951945999</v>
      </c>
    </row>
    <row r="395" spans="1:67">
      <c r="A395">
        <v>2003</v>
      </c>
      <c r="B395" s="62" t="s">
        <v>628</v>
      </c>
      <c r="C395" s="67" t="s">
        <v>693</v>
      </c>
      <c r="D395" s="62" t="s">
        <v>725</v>
      </c>
      <c r="E395" s="68">
        <v>9.6172247388931638</v>
      </c>
      <c r="F395" s="68">
        <v>0.13249045514907767</v>
      </c>
      <c r="G395" s="68">
        <v>0.80955227098143701</v>
      </c>
      <c r="H395" s="68">
        <v>7.5299590984858433</v>
      </c>
      <c r="I395" s="68">
        <v>39.91235554867599</v>
      </c>
      <c r="J395" s="68">
        <v>6.41811628686769</v>
      </c>
      <c r="K395" s="68">
        <v>1.549600303853552</v>
      </c>
      <c r="L395" s="68">
        <v>4.9088264898966241</v>
      </c>
      <c r="M395" s="68">
        <v>1.2003527182600995</v>
      </c>
      <c r="N395" s="68">
        <v>13.075185354884114</v>
      </c>
      <c r="O395" s="68">
        <v>32.01641329301691</v>
      </c>
      <c r="P395" s="68">
        <v>3.829564477208669</v>
      </c>
      <c r="Q395" s="68">
        <v>8.0265065404402449</v>
      </c>
      <c r="R395" s="68">
        <v>5.8128663760300414</v>
      </c>
      <c r="S395" s="68">
        <v>11.692202703028007</v>
      </c>
      <c r="T395" s="68">
        <v>6.9072087335971926</v>
      </c>
      <c r="U395" s="68">
        <v>4.1591633797035072</v>
      </c>
      <c r="V395" s="68">
        <v>4.79179965489078</v>
      </c>
      <c r="W395" s="68">
        <v>3.5965478650635934</v>
      </c>
      <c r="X395" s="68">
        <v>42.046779342562651</v>
      </c>
      <c r="Y395" s="68">
        <v>2.2204752266287047</v>
      </c>
      <c r="Z395" s="68">
        <v>3.5519485357065061</v>
      </c>
      <c r="AA395" s="68">
        <v>0.62498768416731632</v>
      </c>
      <c r="AB395" s="68">
        <v>12.221757134024211</v>
      </c>
      <c r="AC395" s="68">
        <v>1.2892337356405543</v>
      </c>
      <c r="AD395" s="68">
        <v>7.6030880685848679E-2</v>
      </c>
      <c r="AE395" s="68">
        <v>37.152239545327205</v>
      </c>
      <c r="AF395" s="68">
        <v>1.180188010984619</v>
      </c>
      <c r="AG395" s="68">
        <v>5.6363799548271301</v>
      </c>
      <c r="AH395" s="68">
        <v>4.6313270294864992</v>
      </c>
      <c r="AI395" s="68">
        <v>22.573691213081705</v>
      </c>
      <c r="AJ395" s="68">
        <v>0.29354732067893174</v>
      </c>
      <c r="AK395" s="68">
        <v>2.1266773194376518</v>
      </c>
      <c r="AL395" s="68">
        <v>1.1179332154018227</v>
      </c>
      <c r="AM395" s="68">
        <v>0.2141068797716445</v>
      </c>
      <c r="AN395" s="68">
        <v>3.6727579483286115</v>
      </c>
      <c r="AO395" s="68">
        <v>0.16432479387292842</v>
      </c>
      <c r="AP395" s="68">
        <v>0.42704519613406672</v>
      </c>
      <c r="AQ395" s="68">
        <v>4.3131004513546909</v>
      </c>
      <c r="AR395" s="68">
        <v>8.699503293710973E-3</v>
      </c>
      <c r="AS395" s="68">
        <v>0.95807483393776505</v>
      </c>
      <c r="AT395" s="68">
        <v>2.0332140120050629E-3</v>
      </c>
      <c r="AU395" s="68">
        <v>5.7956445249617683E-2</v>
      </c>
      <c r="AV395" s="68">
        <v>0</v>
      </c>
      <c r="AW395" s="68">
        <v>0.34957714502498327</v>
      </c>
      <c r="AX395" s="68">
        <v>0.26001101549098626</v>
      </c>
      <c r="AY395" s="68">
        <v>0.24818314758033153</v>
      </c>
      <c r="AZ395" s="68">
        <v>0</v>
      </c>
      <c r="BA395" s="68">
        <v>9.52006014120583E-2</v>
      </c>
      <c r="BB395" s="68">
        <v>3.7405859444429153</v>
      </c>
      <c r="BC395" s="68">
        <v>3.8886257301334264</v>
      </c>
      <c r="BD395" s="68">
        <v>0.69297354557775703</v>
      </c>
      <c r="BE395" s="68">
        <v>3.1577127253646617</v>
      </c>
      <c r="BF395" s="68">
        <v>1.6426706243430846</v>
      </c>
      <c r="BG395" s="68">
        <v>0</v>
      </c>
      <c r="BH395" s="68">
        <v>1.1612234405907782E-2</v>
      </c>
      <c r="BI395" s="68">
        <v>699.85042498040252</v>
      </c>
      <c r="BJ395" s="68">
        <v>0</v>
      </c>
      <c r="BK395" s="68">
        <v>0</v>
      </c>
      <c r="BL395" s="68">
        <v>208.14420171197733</v>
      </c>
      <c r="BM395" s="68">
        <v>0</v>
      </c>
      <c r="BN395" s="68">
        <v>60.067209920319996</v>
      </c>
      <c r="BO395" s="68">
        <v>1294.6962210299998</v>
      </c>
    </row>
    <row r="396" spans="1:67">
      <c r="A396">
        <v>2003</v>
      </c>
      <c r="B396" s="62" t="s">
        <v>629</v>
      </c>
      <c r="C396" s="67" t="s">
        <v>694</v>
      </c>
      <c r="D396" s="62" t="s">
        <v>725</v>
      </c>
      <c r="E396" s="68">
        <v>4.0596162100781008</v>
      </c>
      <c r="F396" s="68">
        <v>9.5795368588938185E-3</v>
      </c>
      <c r="G396" s="68">
        <v>5.0551693559481713E-2</v>
      </c>
      <c r="H396" s="68">
        <v>2.2028552087927387</v>
      </c>
      <c r="I396" s="68">
        <v>8.9351674665551535</v>
      </c>
      <c r="J396" s="68">
        <v>12.387820997749008</v>
      </c>
      <c r="K396" s="68">
        <v>0.83725864046338838</v>
      </c>
      <c r="L396" s="68">
        <v>1.5796795361882894</v>
      </c>
      <c r="M396" s="68">
        <v>0.76039152085572159</v>
      </c>
      <c r="N396" s="68">
        <v>1.0002684786677913</v>
      </c>
      <c r="O396" s="68">
        <v>4.9150965805744029</v>
      </c>
      <c r="P396" s="68">
        <v>1.100273753830205</v>
      </c>
      <c r="Q396" s="68">
        <v>4.4379133289238446</v>
      </c>
      <c r="R396" s="68">
        <v>3.7031590489337174</v>
      </c>
      <c r="S396" s="68">
        <v>8.4745270055434467</v>
      </c>
      <c r="T396" s="68">
        <v>9.8535663713844102</v>
      </c>
      <c r="U396" s="68">
        <v>104.91493111202499</v>
      </c>
      <c r="V396" s="68">
        <v>37.083736394351874</v>
      </c>
      <c r="W396" s="68">
        <v>12.473423096156134</v>
      </c>
      <c r="X396" s="68">
        <v>48.444183307829</v>
      </c>
      <c r="Y396" s="68">
        <v>2.3130728475285505</v>
      </c>
      <c r="Z396" s="68">
        <v>14.711151854587943</v>
      </c>
      <c r="AA396" s="68">
        <v>0.16768365579135772</v>
      </c>
      <c r="AB396" s="68">
        <v>7.273112798485478</v>
      </c>
      <c r="AC396" s="68">
        <v>8.5351326071604075E-2</v>
      </c>
      <c r="AD396" s="68">
        <v>1.578558546208144E-2</v>
      </c>
      <c r="AE396" s="68">
        <v>3.3498030993093524</v>
      </c>
      <c r="AF396" s="68">
        <v>1.2589164663857346</v>
      </c>
      <c r="AG396" s="68">
        <v>6.0123738505176494</v>
      </c>
      <c r="AH396" s="68">
        <v>4.9402754513440597</v>
      </c>
      <c r="AI396" s="68">
        <v>5.3609405830912777</v>
      </c>
      <c r="AJ396" s="68">
        <v>1.8474489265135036E-2</v>
      </c>
      <c r="AK396" s="68">
        <v>1.4310991349785864</v>
      </c>
      <c r="AL396" s="68">
        <v>2.6952258969159941</v>
      </c>
      <c r="AM396" s="68">
        <v>0.31094050758717956</v>
      </c>
      <c r="AN396" s="68">
        <v>0.42965490272979906</v>
      </c>
      <c r="AO396" s="68">
        <v>1.2330794299671592</v>
      </c>
      <c r="AP396" s="68">
        <v>3.0125241354481016</v>
      </c>
      <c r="AQ396" s="68">
        <v>5.5468599869427067</v>
      </c>
      <c r="AR396" s="68">
        <v>0.12687956387254448</v>
      </c>
      <c r="AS396" s="68">
        <v>53.248267766311336</v>
      </c>
      <c r="AT396" s="68">
        <v>0.10542071314703677</v>
      </c>
      <c r="AU396" s="68">
        <v>1.0909304856639448</v>
      </c>
      <c r="AV396" s="68">
        <v>0</v>
      </c>
      <c r="AW396" s="68">
        <v>22.188873064187156</v>
      </c>
      <c r="AX396" s="68">
        <v>1.7617661592237415E-2</v>
      </c>
      <c r="AY396" s="68">
        <v>0.43201315641739685</v>
      </c>
      <c r="AZ396" s="68">
        <v>0</v>
      </c>
      <c r="BA396" s="68">
        <v>9.2559692735469115E-2</v>
      </c>
      <c r="BB396" s="68">
        <v>13.806841933999282</v>
      </c>
      <c r="BC396" s="68">
        <v>33.509767342891656</v>
      </c>
      <c r="BD396" s="68">
        <v>5.9577507141991273</v>
      </c>
      <c r="BE396" s="68">
        <v>4.2752909970614379</v>
      </c>
      <c r="BF396" s="68">
        <v>3.6193334057866777</v>
      </c>
      <c r="BG396" s="68">
        <v>0</v>
      </c>
      <c r="BH396" s="68">
        <v>0.49430385867442928</v>
      </c>
      <c r="BI396" s="68">
        <v>2900.6758856094707</v>
      </c>
      <c r="BJ396" s="68">
        <v>0</v>
      </c>
      <c r="BK396" s="68">
        <v>0</v>
      </c>
      <c r="BL396" s="68">
        <v>70.149044300513737</v>
      </c>
      <c r="BM396" s="68">
        <v>0</v>
      </c>
      <c r="BN396" s="68">
        <v>369.13489070574519</v>
      </c>
      <c r="BO396" s="68">
        <v>3806.3159962639993</v>
      </c>
    </row>
    <row r="397" spans="1:67">
      <c r="A397">
        <v>2003</v>
      </c>
      <c r="B397" s="62" t="s">
        <v>630</v>
      </c>
      <c r="C397" s="67" t="s">
        <v>695</v>
      </c>
      <c r="D397" s="62" t="s">
        <v>725</v>
      </c>
      <c r="E397" s="68">
        <v>10.691941233418033</v>
      </c>
      <c r="F397" s="68">
        <v>0.14300634104613871</v>
      </c>
      <c r="G397" s="68">
        <v>27.06853682031457</v>
      </c>
      <c r="H397" s="68">
        <v>15.658321773644454</v>
      </c>
      <c r="I397" s="68">
        <v>83.818720634020679</v>
      </c>
      <c r="J397" s="68">
        <v>77.55838160764803</v>
      </c>
      <c r="K397" s="68">
        <v>3.917850678588092</v>
      </c>
      <c r="L397" s="68">
        <v>17.723092043022699</v>
      </c>
      <c r="M397" s="68">
        <v>4.0818497637663587</v>
      </c>
      <c r="N397" s="68">
        <v>18.857903626252959</v>
      </c>
      <c r="O397" s="68">
        <v>58.667830075847817</v>
      </c>
      <c r="P397" s="68">
        <v>16.254683995861917</v>
      </c>
      <c r="Q397" s="68">
        <v>43.711011281259218</v>
      </c>
      <c r="R397" s="68">
        <v>17.050220949692541</v>
      </c>
      <c r="S397" s="68">
        <v>67.745186197749163</v>
      </c>
      <c r="T397" s="68">
        <v>25.660461127527654</v>
      </c>
      <c r="U397" s="68">
        <v>24.32203227802766</v>
      </c>
      <c r="V397" s="68">
        <v>15.736113462368133</v>
      </c>
      <c r="W397" s="68">
        <v>17.010831080394428</v>
      </c>
      <c r="X397" s="68">
        <v>118.14659800834939</v>
      </c>
      <c r="Y397" s="68">
        <v>10.195952047207617</v>
      </c>
      <c r="Z397" s="68">
        <v>37.531224439011581</v>
      </c>
      <c r="AA397" s="68">
        <v>1.1328550542217384</v>
      </c>
      <c r="AB397" s="68">
        <v>26.513798699953298</v>
      </c>
      <c r="AC397" s="68">
        <v>1.3787291787764191</v>
      </c>
      <c r="AD397" s="68">
        <v>3.719244958975866</v>
      </c>
      <c r="AE397" s="68">
        <v>68.652871602502927</v>
      </c>
      <c r="AF397" s="68">
        <v>60.175983187276202</v>
      </c>
      <c r="AG397" s="68">
        <v>287.39040071743148</v>
      </c>
      <c r="AH397" s="68">
        <v>236.14428791616459</v>
      </c>
      <c r="AI397" s="68">
        <v>893.4133849600247</v>
      </c>
      <c r="AJ397" s="68">
        <v>97.737157448866711</v>
      </c>
      <c r="AK397" s="68">
        <v>393.67089062807651</v>
      </c>
      <c r="AL397" s="68">
        <v>38.846487745545431</v>
      </c>
      <c r="AM397" s="68">
        <v>1.1214781384426127</v>
      </c>
      <c r="AN397" s="68">
        <v>5.1040157031487947</v>
      </c>
      <c r="AO397" s="68">
        <v>4.0734149068258905</v>
      </c>
      <c r="AP397" s="68">
        <v>0.76473723275158056</v>
      </c>
      <c r="AQ397" s="68">
        <v>5.3442846397763324</v>
      </c>
      <c r="AR397" s="68">
        <v>4.5266447882470908</v>
      </c>
      <c r="AS397" s="68">
        <v>1.0906356673680995</v>
      </c>
      <c r="AT397" s="68">
        <v>2.2712193819300719E-3</v>
      </c>
      <c r="AU397" s="68">
        <v>6.2335293265230768E-2</v>
      </c>
      <c r="AV397" s="68">
        <v>0</v>
      </c>
      <c r="AW397" s="68">
        <v>0.78850335606221733</v>
      </c>
      <c r="AX397" s="68">
        <v>2.9283345554871727</v>
      </c>
      <c r="AY397" s="68">
        <v>0.84993963340143219</v>
      </c>
      <c r="AZ397" s="68">
        <v>0</v>
      </c>
      <c r="BA397" s="68">
        <v>0.95917940869804597</v>
      </c>
      <c r="BB397" s="68">
        <v>44.299323582278717</v>
      </c>
      <c r="BC397" s="68">
        <v>122.59230572346702</v>
      </c>
      <c r="BD397" s="68">
        <v>1.6873642196794694</v>
      </c>
      <c r="BE397" s="68">
        <v>9.172656758908948</v>
      </c>
      <c r="BF397" s="68">
        <v>4.0181738704365593</v>
      </c>
      <c r="BG397" s="68">
        <v>0</v>
      </c>
      <c r="BH397" s="68">
        <v>1.245105254090027E-2</v>
      </c>
      <c r="BI397" s="68">
        <v>2279.9819388705946</v>
      </c>
      <c r="BJ397" s="68">
        <v>0</v>
      </c>
      <c r="BK397" s="68">
        <v>0</v>
      </c>
      <c r="BL397" s="68">
        <v>245.25124115543062</v>
      </c>
      <c r="BM397" s="68">
        <v>0</v>
      </c>
      <c r="BN397" s="68">
        <v>234.95994786295822</v>
      </c>
      <c r="BO397" s="68">
        <v>5789.9190192019996</v>
      </c>
    </row>
    <row r="398" spans="1:67">
      <c r="A398">
        <v>2003</v>
      </c>
      <c r="B398" s="62" t="s">
        <v>631</v>
      </c>
      <c r="C398" s="67" t="s">
        <v>696</v>
      </c>
      <c r="D398" s="62" t="s">
        <v>725</v>
      </c>
      <c r="E398" s="68">
        <v>4.3766910960706784E-2</v>
      </c>
      <c r="F398" s="68">
        <v>0</v>
      </c>
      <c r="G398" s="68">
        <v>5.7904992159166528E-4</v>
      </c>
      <c r="H398" s="68">
        <v>0.92778391311267616</v>
      </c>
      <c r="I398" s="68">
        <v>7.9163391601483237</v>
      </c>
      <c r="J398" s="68">
        <v>7.1840466586424787</v>
      </c>
      <c r="K398" s="68">
        <v>0.22935504233712309</v>
      </c>
      <c r="L398" s="68">
        <v>1.5492022947251336</v>
      </c>
      <c r="M398" s="68">
        <v>4.7307539426358423</v>
      </c>
      <c r="N398" s="68">
        <v>0.12254851924704581</v>
      </c>
      <c r="O398" s="68">
        <v>4.833903692959586</v>
      </c>
      <c r="P398" s="68">
        <v>2.9896085413942433</v>
      </c>
      <c r="Q398" s="68">
        <v>5.7035065957520406</v>
      </c>
      <c r="R398" s="68">
        <v>3.1935830848503599</v>
      </c>
      <c r="S398" s="68">
        <v>0.81846693709130058</v>
      </c>
      <c r="T398" s="68">
        <v>4.3743867493972379</v>
      </c>
      <c r="U398" s="68">
        <v>77.291952552870171</v>
      </c>
      <c r="V398" s="68">
        <v>20.663925457739865</v>
      </c>
      <c r="W398" s="68">
        <v>2.5274337438655547</v>
      </c>
      <c r="X398" s="68">
        <v>7.0288358862503655</v>
      </c>
      <c r="Y398" s="68">
        <v>0.21013005590326964</v>
      </c>
      <c r="Z398" s="68">
        <v>6.4209451657025296</v>
      </c>
      <c r="AA398" s="68">
        <v>6.1583376509517285</v>
      </c>
      <c r="AB398" s="68">
        <v>1.7879284676324469</v>
      </c>
      <c r="AC398" s="68">
        <v>0</v>
      </c>
      <c r="AD398" s="68">
        <v>0.13991444324611149</v>
      </c>
      <c r="AE398" s="68">
        <v>1.3181535716934645</v>
      </c>
      <c r="AF398" s="68">
        <v>4.3026674827770304</v>
      </c>
      <c r="AG398" s="68">
        <v>20.548818092109073</v>
      </c>
      <c r="AH398" s="68">
        <v>16.884648908823397</v>
      </c>
      <c r="AI398" s="68">
        <v>9.1154700176258938</v>
      </c>
      <c r="AJ398" s="68">
        <v>0</v>
      </c>
      <c r="AK398" s="68">
        <v>0.52329342810165747</v>
      </c>
      <c r="AL398" s="68">
        <v>3.0164774182974532</v>
      </c>
      <c r="AM398" s="68">
        <v>1.4002091851349971</v>
      </c>
      <c r="AN398" s="68">
        <v>1.9949885809140715</v>
      </c>
      <c r="AO398" s="68">
        <v>0.46443053074882523</v>
      </c>
      <c r="AP398" s="68">
        <v>1.0768525643965952</v>
      </c>
      <c r="AQ398" s="68">
        <v>156.410287154277</v>
      </c>
      <c r="AR398" s="68">
        <v>0.17768301747932166</v>
      </c>
      <c r="AS398" s="68">
        <v>126.26619172316647</v>
      </c>
      <c r="AT398" s="68">
        <v>6.8294858752160224</v>
      </c>
      <c r="AU398" s="68">
        <v>12.662237824220853</v>
      </c>
      <c r="AV398" s="68">
        <v>0</v>
      </c>
      <c r="AW398" s="68">
        <v>11.37847451228056</v>
      </c>
      <c r="AX398" s="68">
        <v>1.1332335131782314</v>
      </c>
      <c r="AY398" s="68">
        <v>10.230184583125416</v>
      </c>
      <c r="AZ398" s="68">
        <v>0</v>
      </c>
      <c r="BA398" s="68">
        <v>0.11939370483867227</v>
      </c>
      <c r="BB398" s="68">
        <v>38.317002281266959</v>
      </c>
      <c r="BC398" s="68">
        <v>233.49679678212365</v>
      </c>
      <c r="BD398" s="68">
        <v>29.126373300091636</v>
      </c>
      <c r="BE398" s="68">
        <v>11.926251580943751</v>
      </c>
      <c r="BF398" s="68">
        <v>8.9667835325033867</v>
      </c>
      <c r="BG398" s="68">
        <v>0</v>
      </c>
      <c r="BH398" s="68">
        <v>0.49770107268665881</v>
      </c>
      <c r="BI398" s="68">
        <v>384.6074158810606</v>
      </c>
      <c r="BJ398" s="68">
        <v>0</v>
      </c>
      <c r="BK398" s="68">
        <v>0</v>
      </c>
      <c r="BL398" s="68">
        <v>0</v>
      </c>
      <c r="BM398" s="68">
        <v>0</v>
      </c>
      <c r="BN398" s="68">
        <v>-3.4674419339353335E-5</v>
      </c>
      <c r="BO398" s="68">
        <v>1259.6387059619999</v>
      </c>
    </row>
    <row r="399" spans="1:67">
      <c r="A399">
        <v>2003</v>
      </c>
      <c r="B399" s="62" t="s">
        <v>632</v>
      </c>
      <c r="C399" s="67" t="s">
        <v>697</v>
      </c>
      <c r="D399" s="62" t="s">
        <v>725</v>
      </c>
      <c r="E399" s="68">
        <v>0.14304920956708334</v>
      </c>
      <c r="F399" s="68">
        <v>1.5778628318668886</v>
      </c>
      <c r="G399" s="68">
        <v>20.555381768163979</v>
      </c>
      <c r="H399" s="68">
        <v>115.54146323546514</v>
      </c>
      <c r="I399" s="68">
        <v>66.013529324919048</v>
      </c>
      <c r="J399" s="68">
        <v>29.102903272267184</v>
      </c>
      <c r="K399" s="68">
        <v>1.4404262470520806</v>
      </c>
      <c r="L399" s="68">
        <v>19.178231831717433</v>
      </c>
      <c r="M399" s="68">
        <v>14.100502198251608</v>
      </c>
      <c r="N399" s="68">
        <v>12.928247249323908</v>
      </c>
      <c r="O399" s="68">
        <v>64.501989099878614</v>
      </c>
      <c r="P399" s="68">
        <v>60.189995671317185</v>
      </c>
      <c r="Q399" s="68">
        <v>23.976459070894222</v>
      </c>
      <c r="R399" s="68">
        <v>24.88325329277248</v>
      </c>
      <c r="S399" s="68">
        <v>33.815003077221455</v>
      </c>
      <c r="T399" s="68">
        <v>23.678940061089264</v>
      </c>
      <c r="U399" s="68">
        <v>104.45575717780358</v>
      </c>
      <c r="V399" s="68">
        <v>60.43113313708627</v>
      </c>
      <c r="W399" s="68">
        <v>17.182382876067152</v>
      </c>
      <c r="X399" s="68">
        <v>167.17450720907485</v>
      </c>
      <c r="Y399" s="68">
        <v>2.3976429104595907</v>
      </c>
      <c r="Z399" s="68">
        <v>32.776577069540963</v>
      </c>
      <c r="AA399" s="68">
        <v>15.28634681215625</v>
      </c>
      <c r="AB399" s="68">
        <v>44.787843668733686</v>
      </c>
      <c r="AC399" s="68">
        <v>15.247962623631237</v>
      </c>
      <c r="AD399" s="68">
        <v>2.823029087234711</v>
      </c>
      <c r="AE399" s="68">
        <v>473.10122765463751</v>
      </c>
      <c r="AF399" s="68">
        <v>36.047625498421532</v>
      </c>
      <c r="AG399" s="68">
        <v>172.15741211343865</v>
      </c>
      <c r="AH399" s="68">
        <v>141.45910716408915</v>
      </c>
      <c r="AI399" s="68">
        <v>410.19627641889423</v>
      </c>
      <c r="AJ399" s="68">
        <v>56.045447716794939</v>
      </c>
      <c r="AK399" s="68">
        <v>78.557726983042741</v>
      </c>
      <c r="AL399" s="68">
        <v>20.112589633685047</v>
      </c>
      <c r="AM399" s="68">
        <v>7.0201680687744243</v>
      </c>
      <c r="AN399" s="68">
        <v>31.565077986664111</v>
      </c>
      <c r="AO399" s="68">
        <v>33.865448078961329</v>
      </c>
      <c r="AP399" s="68">
        <v>23.875650998009561</v>
      </c>
      <c r="AQ399" s="68">
        <v>119.78242696159387</v>
      </c>
      <c r="AR399" s="68">
        <v>4.5298693374068453</v>
      </c>
      <c r="AS399" s="68">
        <v>144.22273320767957</v>
      </c>
      <c r="AT399" s="68">
        <v>1.7777735962537782</v>
      </c>
      <c r="AU399" s="68">
        <v>27.864463278497709</v>
      </c>
      <c r="AV399" s="68">
        <v>0</v>
      </c>
      <c r="AW399" s="68">
        <v>22.54466020289928</v>
      </c>
      <c r="AX399" s="68">
        <v>8.4664225041067951</v>
      </c>
      <c r="AY399" s="68">
        <v>25.773744975796824</v>
      </c>
      <c r="AZ399" s="68">
        <v>0</v>
      </c>
      <c r="BA399" s="68">
        <v>5.0778032506528961</v>
      </c>
      <c r="BB399" s="68">
        <v>315.04640894297194</v>
      </c>
      <c r="BC399" s="68">
        <v>1241.3815405653334</v>
      </c>
      <c r="BD399" s="68">
        <v>185.92341688980451</v>
      </c>
      <c r="BE399" s="68">
        <v>128.98427856529023</v>
      </c>
      <c r="BF399" s="68">
        <v>97.178581929810775</v>
      </c>
      <c r="BG399" s="68">
        <v>0</v>
      </c>
      <c r="BH399" s="68">
        <v>3.6954079913586884</v>
      </c>
      <c r="BI399" s="68">
        <v>24496.174876307279</v>
      </c>
      <c r="BJ399" s="68">
        <v>0</v>
      </c>
      <c r="BK399" s="68">
        <v>0</v>
      </c>
      <c r="BL399" s="68">
        <v>0</v>
      </c>
      <c r="BM399" s="68">
        <v>0</v>
      </c>
      <c r="BN399" s="68">
        <v>2.7260228671366349E-4</v>
      </c>
      <c r="BO399" s="68">
        <v>29286.618859437993</v>
      </c>
    </row>
    <row r="400" spans="1:67">
      <c r="A400">
        <v>2003</v>
      </c>
      <c r="B400" s="62" t="s">
        <v>633</v>
      </c>
      <c r="C400" s="67" t="s">
        <v>698</v>
      </c>
      <c r="D400" s="62" t="s">
        <v>725</v>
      </c>
      <c r="E400" s="68">
        <v>4.5728772101507983E-2</v>
      </c>
      <c r="F400" s="68">
        <v>0</v>
      </c>
      <c r="G400" s="68">
        <v>5.4738634306356103E-4</v>
      </c>
      <c r="H400" s="68">
        <v>3.6825997647532365</v>
      </c>
      <c r="I400" s="68">
        <v>74.849994209307653</v>
      </c>
      <c r="J400" s="68">
        <v>14.713338098661447</v>
      </c>
      <c r="K400" s="68">
        <v>1.0192755650348073</v>
      </c>
      <c r="L400" s="68">
        <v>11.451937675170198</v>
      </c>
      <c r="M400" s="68">
        <v>1.9711659208302101</v>
      </c>
      <c r="N400" s="68">
        <v>0.30469625059741634</v>
      </c>
      <c r="O400" s="68">
        <v>12.923555099516111</v>
      </c>
      <c r="P400" s="68">
        <v>61.274813443660399</v>
      </c>
      <c r="Q400" s="68">
        <v>11.422225775426169</v>
      </c>
      <c r="R400" s="68">
        <v>8.235313007988589</v>
      </c>
      <c r="S400" s="68">
        <v>2.9434640168661019</v>
      </c>
      <c r="T400" s="68">
        <v>6.4253053898834711</v>
      </c>
      <c r="U400" s="68">
        <v>9.4222150252695478</v>
      </c>
      <c r="V400" s="68">
        <v>2.7616995309624102</v>
      </c>
      <c r="W400" s="68">
        <v>2.4034688329724681</v>
      </c>
      <c r="X400" s="68">
        <v>26.422288454207933</v>
      </c>
      <c r="Y400" s="68">
        <v>9.2076572851859204E-2</v>
      </c>
      <c r="Z400" s="68">
        <v>10.586571792513402</v>
      </c>
      <c r="AA400" s="68">
        <v>1.9563406509073886</v>
      </c>
      <c r="AB400" s="68">
        <v>34.469882919664528</v>
      </c>
      <c r="AC400" s="68">
        <v>0</v>
      </c>
      <c r="AD400" s="68">
        <v>0.56305233898475926</v>
      </c>
      <c r="AE400" s="68">
        <v>2.16751784676531</v>
      </c>
      <c r="AF400" s="68">
        <v>30.20556460916962</v>
      </c>
      <c r="AG400" s="68">
        <v>144.25670935711466</v>
      </c>
      <c r="AH400" s="68">
        <v>118.5335272967548</v>
      </c>
      <c r="AI400" s="68">
        <v>30.084583925283258</v>
      </c>
      <c r="AJ400" s="68">
        <v>0</v>
      </c>
      <c r="AK400" s="68">
        <v>12.946538796263436</v>
      </c>
      <c r="AL400" s="68">
        <v>3.4848393127356738</v>
      </c>
      <c r="AM400" s="68">
        <v>1.9668487183419374</v>
      </c>
      <c r="AN400" s="68">
        <v>23.106585788006253</v>
      </c>
      <c r="AO400" s="68">
        <v>9.5436122649598953</v>
      </c>
      <c r="AP400" s="68">
        <v>36.321440540735544</v>
      </c>
      <c r="AQ400" s="68">
        <v>64.53025915127256</v>
      </c>
      <c r="AR400" s="68">
        <v>1.371384940501962</v>
      </c>
      <c r="AS400" s="68">
        <v>7.4987527939582668</v>
      </c>
      <c r="AT400" s="68">
        <v>0</v>
      </c>
      <c r="AU400" s="68">
        <v>0</v>
      </c>
      <c r="AV400" s="68">
        <v>0</v>
      </c>
      <c r="AW400" s="68">
        <v>5.3465359014554972</v>
      </c>
      <c r="AX400" s="68">
        <v>0.16058314362107418</v>
      </c>
      <c r="AY400" s="68">
        <v>9.2121101786788522</v>
      </c>
      <c r="AZ400" s="68">
        <v>0</v>
      </c>
      <c r="BA400" s="68">
        <v>2.2920916039687422</v>
      </c>
      <c r="BB400" s="68">
        <v>255.74225632116477</v>
      </c>
      <c r="BC400" s="68">
        <v>54.571964017708908</v>
      </c>
      <c r="BD400" s="68">
        <v>185.18320663312139</v>
      </c>
      <c r="BE400" s="68">
        <v>7.9168706309927774</v>
      </c>
      <c r="BF400" s="68">
        <v>85.524433990971005</v>
      </c>
      <c r="BG400" s="68">
        <v>0</v>
      </c>
      <c r="BH400" s="68">
        <v>0.68788977899881865</v>
      </c>
      <c r="BI400" s="68">
        <v>566.94340362500827</v>
      </c>
      <c r="BJ400" s="68">
        <v>0</v>
      </c>
      <c r="BK400" s="68">
        <v>0</v>
      </c>
      <c r="BL400" s="68">
        <v>0</v>
      </c>
      <c r="BM400" s="68">
        <v>0</v>
      </c>
      <c r="BN400" s="68">
        <v>-2.6472028366697486E-5</v>
      </c>
      <c r="BO400" s="68">
        <v>1959.5410411899998</v>
      </c>
    </row>
    <row r="401" spans="1:67">
      <c r="A401">
        <v>2003</v>
      </c>
      <c r="B401" s="62" t="s">
        <v>634</v>
      </c>
      <c r="C401" s="67" t="s">
        <v>699</v>
      </c>
      <c r="D401" s="62" t="s">
        <v>725</v>
      </c>
      <c r="E401" s="68">
        <v>0</v>
      </c>
      <c r="F401" s="68">
        <v>0</v>
      </c>
      <c r="G401" s="68">
        <v>0</v>
      </c>
      <c r="H401" s="68">
        <v>0</v>
      </c>
      <c r="I401" s="68">
        <v>5.1002190778676864E-5</v>
      </c>
      <c r="J401" s="68">
        <v>0</v>
      </c>
      <c r="K401" s="68">
        <v>0</v>
      </c>
      <c r="L401" s="68">
        <v>0</v>
      </c>
      <c r="M401" s="68">
        <v>5.5114179965500137E-2</v>
      </c>
      <c r="N401" s="68">
        <v>0</v>
      </c>
      <c r="O401" s="68">
        <v>0</v>
      </c>
      <c r="P401" s="68">
        <v>0</v>
      </c>
      <c r="Q401" s="68">
        <v>1.3225911940580327E-4</v>
      </c>
      <c r="R401" s="68">
        <v>0</v>
      </c>
      <c r="S401" s="68">
        <v>0</v>
      </c>
      <c r="T401" s="68">
        <v>0</v>
      </c>
      <c r="U401" s="68">
        <v>6.0133789392483185E-5</v>
      </c>
      <c r="V401" s="68">
        <v>0</v>
      </c>
      <c r="W401" s="68">
        <v>0</v>
      </c>
      <c r="X401" s="68">
        <v>0</v>
      </c>
      <c r="Y401" s="68">
        <v>0</v>
      </c>
      <c r="Z401" s="68">
        <v>0</v>
      </c>
      <c r="AA401" s="68">
        <v>0</v>
      </c>
      <c r="AB401" s="68">
        <v>0</v>
      </c>
      <c r="AC401" s="68">
        <v>0</v>
      </c>
      <c r="AD401" s="68">
        <v>0</v>
      </c>
      <c r="AE401" s="68">
        <v>0.20809998115659409</v>
      </c>
      <c r="AF401" s="68">
        <v>0.12461999333225393</v>
      </c>
      <c r="AG401" s="68">
        <v>0.59516418219042644</v>
      </c>
      <c r="AH401" s="68">
        <v>0.48903728741709501</v>
      </c>
      <c r="AI401" s="68">
        <v>0</v>
      </c>
      <c r="AJ401" s="68">
        <v>0</v>
      </c>
      <c r="AK401" s="68">
        <v>0</v>
      </c>
      <c r="AL401" s="68">
        <v>0</v>
      </c>
      <c r="AM401" s="68">
        <v>0</v>
      </c>
      <c r="AN401" s="68">
        <v>3.0899108597249416</v>
      </c>
      <c r="AO401" s="68">
        <v>0.92510080752945378</v>
      </c>
      <c r="AP401" s="68">
        <v>127.52363227389854</v>
      </c>
      <c r="AQ401" s="68">
        <v>11.754917709864465</v>
      </c>
      <c r="AR401" s="68">
        <v>0</v>
      </c>
      <c r="AS401" s="68">
        <v>6.6967079880734319</v>
      </c>
      <c r="AT401" s="68">
        <v>12.844931253800357</v>
      </c>
      <c r="AU401" s="68">
        <v>0</v>
      </c>
      <c r="AV401" s="68">
        <v>0</v>
      </c>
      <c r="AW401" s="68">
        <v>9.3139541434274555</v>
      </c>
      <c r="AX401" s="68">
        <v>0</v>
      </c>
      <c r="AY401" s="68">
        <v>42.123175503493925</v>
      </c>
      <c r="AZ401" s="68">
        <v>0</v>
      </c>
      <c r="BA401" s="68">
        <v>2.6256577252513318</v>
      </c>
      <c r="BB401" s="68">
        <v>1.6817900148500533</v>
      </c>
      <c r="BC401" s="68">
        <v>149.19088833767901</v>
      </c>
      <c r="BD401" s="68">
        <v>10.044809687835134</v>
      </c>
      <c r="BE401" s="68">
        <v>15.409073537930265</v>
      </c>
      <c r="BF401" s="68">
        <v>0</v>
      </c>
      <c r="BG401" s="68">
        <v>0</v>
      </c>
      <c r="BH401" s="68">
        <v>0.6996055254372644</v>
      </c>
      <c r="BI401" s="68">
        <v>2500.9039560145011</v>
      </c>
      <c r="BJ401" s="68">
        <v>0</v>
      </c>
      <c r="BK401" s="68">
        <v>4.0634175832354638</v>
      </c>
      <c r="BL401" s="68">
        <v>17.126946950152171</v>
      </c>
      <c r="BM401" s="68">
        <v>0</v>
      </c>
      <c r="BN401" s="68">
        <v>114.68923524815186</v>
      </c>
      <c r="BO401" s="68">
        <v>3032.1799901839995</v>
      </c>
    </row>
    <row r="402" spans="1:67">
      <c r="A402">
        <v>2003</v>
      </c>
      <c r="B402" s="62" t="s">
        <v>635</v>
      </c>
      <c r="C402" s="67" t="s">
        <v>700</v>
      </c>
      <c r="D402" s="62" t="s">
        <v>725</v>
      </c>
      <c r="E402" s="68">
        <v>1.8340954964063905</v>
      </c>
      <c r="F402" s="68">
        <v>6.8608586599239008</v>
      </c>
      <c r="G402" s="68">
        <v>5.1912264301210431</v>
      </c>
      <c r="H402" s="68">
        <v>63.242538802923136</v>
      </c>
      <c r="I402" s="68">
        <v>136.19487886768724</v>
      </c>
      <c r="J402" s="68">
        <v>33.46111785187442</v>
      </c>
      <c r="K402" s="68">
        <v>4.1533437430541085</v>
      </c>
      <c r="L402" s="68">
        <v>9.5973325991890217</v>
      </c>
      <c r="M402" s="68">
        <v>13.958157096045177</v>
      </c>
      <c r="N402" s="68">
        <v>16.515562729724881</v>
      </c>
      <c r="O402" s="68">
        <v>44.000122738850223</v>
      </c>
      <c r="P402" s="68">
        <v>14.215680086617461</v>
      </c>
      <c r="Q402" s="68">
        <v>25.986396757758591</v>
      </c>
      <c r="R402" s="68">
        <v>40.789762172425661</v>
      </c>
      <c r="S402" s="68">
        <v>5.4846648948418446</v>
      </c>
      <c r="T402" s="68">
        <v>25.41729304783556</v>
      </c>
      <c r="U402" s="68">
        <v>6.1027069400839524</v>
      </c>
      <c r="V402" s="68">
        <v>10.588855415349187</v>
      </c>
      <c r="W402" s="68">
        <v>8.3119978828648851</v>
      </c>
      <c r="X402" s="68">
        <v>46.046000862924252</v>
      </c>
      <c r="Y402" s="68">
        <v>1.1814345166157769</v>
      </c>
      <c r="Z402" s="68">
        <v>21.804663443922234</v>
      </c>
      <c r="AA402" s="68">
        <v>20.768608918431525</v>
      </c>
      <c r="AB402" s="68">
        <v>21.660457709117825</v>
      </c>
      <c r="AC402" s="68">
        <v>12.264172259095131</v>
      </c>
      <c r="AD402" s="68">
        <v>2.8224599569835043</v>
      </c>
      <c r="AE402" s="68">
        <v>596.65144448019521</v>
      </c>
      <c r="AF402" s="68">
        <v>51.619878171258023</v>
      </c>
      <c r="AG402" s="68">
        <v>246.52787851349316</v>
      </c>
      <c r="AH402" s="68">
        <v>202.56817965291395</v>
      </c>
      <c r="AI402" s="68">
        <v>278.44490264361593</v>
      </c>
      <c r="AJ402" s="68">
        <v>7.3446445441088013</v>
      </c>
      <c r="AK402" s="68">
        <v>48.32514189231393</v>
      </c>
      <c r="AL402" s="68">
        <v>27.220750193592785</v>
      </c>
      <c r="AM402" s="68">
        <v>13.034685287624779</v>
      </c>
      <c r="AN402" s="68">
        <v>123.22991947759542</v>
      </c>
      <c r="AO402" s="68">
        <v>14.760471529485198</v>
      </c>
      <c r="AP402" s="68">
        <v>116.50283507768614</v>
      </c>
      <c r="AQ402" s="68">
        <v>882.13664706149018</v>
      </c>
      <c r="AR402" s="68">
        <v>2.6933104279082927</v>
      </c>
      <c r="AS402" s="68">
        <v>331.00907954031118</v>
      </c>
      <c r="AT402" s="68">
        <v>1559.5850668481537</v>
      </c>
      <c r="AU402" s="68">
        <v>103.27005774836897</v>
      </c>
      <c r="AV402" s="68">
        <v>0</v>
      </c>
      <c r="AW402" s="68">
        <v>169.86980419235758</v>
      </c>
      <c r="AX402" s="68">
        <v>29.84851705644455</v>
      </c>
      <c r="AY402" s="68">
        <v>34.885370433706427</v>
      </c>
      <c r="AZ402" s="68">
        <v>0</v>
      </c>
      <c r="BA402" s="68">
        <v>11.628581292060051</v>
      </c>
      <c r="BB402" s="68">
        <v>471.98714244432978</v>
      </c>
      <c r="BC402" s="68">
        <v>564.41351968613094</v>
      </c>
      <c r="BD402" s="68">
        <v>195.94185610906794</v>
      </c>
      <c r="BE402" s="68">
        <v>110.05899996277252</v>
      </c>
      <c r="BF402" s="68">
        <v>134.57586150611144</v>
      </c>
      <c r="BG402" s="68">
        <v>0</v>
      </c>
      <c r="BH402" s="68">
        <v>1.8727178329266025</v>
      </c>
      <c r="BI402" s="68">
        <v>12949.988766036138</v>
      </c>
      <c r="BJ402" s="68">
        <v>0</v>
      </c>
      <c r="BK402" s="68">
        <v>0</v>
      </c>
      <c r="BL402" s="68">
        <v>0</v>
      </c>
      <c r="BM402" s="68">
        <v>0</v>
      </c>
      <c r="BN402" s="68">
        <v>212.02140415917233</v>
      </c>
      <c r="BO402" s="68">
        <v>20090.471823681997</v>
      </c>
    </row>
    <row r="403" spans="1:67">
      <c r="A403">
        <v>2003</v>
      </c>
      <c r="B403" s="62" t="s">
        <v>636</v>
      </c>
      <c r="C403" s="67" t="s">
        <v>701</v>
      </c>
      <c r="D403" s="62" t="s">
        <v>725</v>
      </c>
      <c r="E403" s="68">
        <v>0</v>
      </c>
      <c r="F403" s="68">
        <v>0</v>
      </c>
      <c r="G403" s="68">
        <v>0</v>
      </c>
      <c r="H403" s="68">
        <v>1.3423551024391165</v>
      </c>
      <c r="I403" s="68">
        <v>13.03707367188755</v>
      </c>
      <c r="J403" s="68">
        <v>4.0082083169389122</v>
      </c>
      <c r="K403" s="68">
        <v>0.1864630049597715</v>
      </c>
      <c r="L403" s="68">
        <v>0.96278699180311611</v>
      </c>
      <c r="M403" s="68">
        <v>2.3589336871161173</v>
      </c>
      <c r="N403" s="68">
        <v>0.21267687613333061</v>
      </c>
      <c r="O403" s="68">
        <v>3.0010765809098001</v>
      </c>
      <c r="P403" s="68">
        <v>1.3446532632686332</v>
      </c>
      <c r="Q403" s="68">
        <v>3.9011570958490709</v>
      </c>
      <c r="R403" s="68">
        <v>8.2258080119473593</v>
      </c>
      <c r="S403" s="68">
        <v>1.3116541928042602</v>
      </c>
      <c r="T403" s="68">
        <v>2.3105892840333202</v>
      </c>
      <c r="U403" s="68">
        <v>0.66637592292906545</v>
      </c>
      <c r="V403" s="68">
        <v>1.2695670000673531</v>
      </c>
      <c r="W403" s="68">
        <v>0.92284188021263713</v>
      </c>
      <c r="X403" s="68">
        <v>5.2067935828532974</v>
      </c>
      <c r="Y403" s="68">
        <v>6.3502967802451293E-2</v>
      </c>
      <c r="Z403" s="68">
        <v>2.7953612462344122</v>
      </c>
      <c r="AA403" s="68">
        <v>0.95317651967624295</v>
      </c>
      <c r="AB403" s="68">
        <v>0.67078257501356409</v>
      </c>
      <c r="AC403" s="68">
        <v>0</v>
      </c>
      <c r="AD403" s="68">
        <v>0.5295445910110389</v>
      </c>
      <c r="AE403" s="68">
        <v>0.24457294069553034</v>
      </c>
      <c r="AF403" s="68">
        <v>3.4718611048871817</v>
      </c>
      <c r="AG403" s="68">
        <v>16.581026205480672</v>
      </c>
      <c r="AH403" s="68">
        <v>13.624375123309417</v>
      </c>
      <c r="AI403" s="68">
        <v>24.246038095573411</v>
      </c>
      <c r="AJ403" s="68">
        <v>0</v>
      </c>
      <c r="AK403" s="68">
        <v>1.700226373220302</v>
      </c>
      <c r="AL403" s="68">
        <v>3.3268160174888268</v>
      </c>
      <c r="AM403" s="68">
        <v>1.1602768984533356</v>
      </c>
      <c r="AN403" s="68">
        <v>1.9898572828432672</v>
      </c>
      <c r="AO403" s="68">
        <v>0.56757953803241135</v>
      </c>
      <c r="AP403" s="68">
        <v>23.32218449425817</v>
      </c>
      <c r="AQ403" s="68">
        <v>33.87559258146829</v>
      </c>
      <c r="AR403" s="68">
        <v>6.1751984227188986E-2</v>
      </c>
      <c r="AS403" s="68">
        <v>0.50081208657134912</v>
      </c>
      <c r="AT403" s="68">
        <v>0</v>
      </c>
      <c r="AU403" s="68">
        <v>0</v>
      </c>
      <c r="AV403" s="68">
        <v>0</v>
      </c>
      <c r="AW403" s="68">
        <v>17.379374777660189</v>
      </c>
      <c r="AX403" s="68">
        <v>6.8767783212712272</v>
      </c>
      <c r="AY403" s="68">
        <v>0.79662171748822952</v>
      </c>
      <c r="AZ403" s="68">
        <v>0</v>
      </c>
      <c r="BA403" s="68">
        <v>0.3620150580538552</v>
      </c>
      <c r="BB403" s="68">
        <v>54.581008173677773</v>
      </c>
      <c r="BC403" s="68">
        <v>2.0294776252904878</v>
      </c>
      <c r="BD403" s="68">
        <v>17.0587888473476</v>
      </c>
      <c r="BE403" s="68">
        <v>3.0877362595756361</v>
      </c>
      <c r="BF403" s="68">
        <v>11.236633846772564</v>
      </c>
      <c r="BG403" s="68">
        <v>0</v>
      </c>
      <c r="BH403" s="68">
        <v>4.1982365386082311E-3</v>
      </c>
      <c r="BI403" s="68">
        <v>20.311814821623315</v>
      </c>
      <c r="BJ403" s="68">
        <v>0</v>
      </c>
      <c r="BK403" s="68">
        <v>0</v>
      </c>
      <c r="BL403" s="68">
        <v>214.52824266036779</v>
      </c>
      <c r="BM403" s="68">
        <v>0</v>
      </c>
      <c r="BN403" s="68">
        <v>20.961872145932517</v>
      </c>
      <c r="BO403" s="68">
        <v>549.16891558399982</v>
      </c>
    </row>
    <row r="404" spans="1:67">
      <c r="A404">
        <v>2003</v>
      </c>
      <c r="B404" s="62" t="s">
        <v>637</v>
      </c>
      <c r="C404" s="67" t="s">
        <v>702</v>
      </c>
      <c r="D404" s="62" t="s">
        <v>725</v>
      </c>
      <c r="E404" s="68">
        <v>120.06413616132015</v>
      </c>
      <c r="F404" s="68">
        <v>2.9445546668839819</v>
      </c>
      <c r="G404" s="68">
        <v>5.526688651834208</v>
      </c>
      <c r="H404" s="68">
        <v>265.45900804392596</v>
      </c>
      <c r="I404" s="68">
        <v>244.65091137116383</v>
      </c>
      <c r="J404" s="68">
        <v>62.878549187556679</v>
      </c>
      <c r="K404" s="68">
        <v>7.5807481703578894</v>
      </c>
      <c r="L404" s="68">
        <v>28.268575993223944</v>
      </c>
      <c r="M404" s="68">
        <v>5.5528487761764067</v>
      </c>
      <c r="N404" s="68">
        <v>50.025939171201017</v>
      </c>
      <c r="O404" s="68">
        <v>109.17159254521124</v>
      </c>
      <c r="P404" s="68">
        <v>20.100068289036574</v>
      </c>
      <c r="Q404" s="68">
        <v>51.839693096834381</v>
      </c>
      <c r="R404" s="68">
        <v>106.84836818496815</v>
      </c>
      <c r="S404" s="68">
        <v>73.71390021181692</v>
      </c>
      <c r="T404" s="68">
        <v>55.950882037855912</v>
      </c>
      <c r="U404" s="68">
        <v>6.648889880804278</v>
      </c>
      <c r="V404" s="68">
        <v>21.683303528971493</v>
      </c>
      <c r="W404" s="68">
        <v>17.833101062644708</v>
      </c>
      <c r="X404" s="68">
        <v>135.99255845047895</v>
      </c>
      <c r="Y404" s="68">
        <v>5.4876063779433597</v>
      </c>
      <c r="Z404" s="68">
        <v>26.037861200647111</v>
      </c>
      <c r="AA404" s="68">
        <v>5.9044916143859787</v>
      </c>
      <c r="AB404" s="68">
        <v>43.691797371128054</v>
      </c>
      <c r="AC404" s="68">
        <v>0</v>
      </c>
      <c r="AD404" s="68">
        <v>1.1218737267710475</v>
      </c>
      <c r="AE404" s="68">
        <v>1473.6002535184086</v>
      </c>
      <c r="AF404" s="68">
        <v>63.689754481607054</v>
      </c>
      <c r="AG404" s="68">
        <v>304.17158295693781</v>
      </c>
      <c r="AH404" s="68">
        <v>249.93312818517521</v>
      </c>
      <c r="AI404" s="68">
        <v>265.6111712632196</v>
      </c>
      <c r="AJ404" s="68">
        <v>6.3703315245219567</v>
      </c>
      <c r="AK404" s="68">
        <v>18.015932319052187</v>
      </c>
      <c r="AL404" s="68">
        <v>27.098653799453238</v>
      </c>
      <c r="AM404" s="68">
        <v>10.110624607275103</v>
      </c>
      <c r="AN404" s="68">
        <v>142.33773412825443</v>
      </c>
      <c r="AO404" s="68">
        <v>6.3856791038590348</v>
      </c>
      <c r="AP404" s="68">
        <v>22.435500735195479</v>
      </c>
      <c r="AQ404" s="68">
        <v>335.38509904348433</v>
      </c>
      <c r="AR404" s="68">
        <v>1.5861614110322766</v>
      </c>
      <c r="AS404" s="68">
        <v>1101.6756206507484</v>
      </c>
      <c r="AT404" s="68">
        <v>470.57566422656004</v>
      </c>
      <c r="AU404" s="68">
        <v>43.485895993774527</v>
      </c>
      <c r="AV404" s="68">
        <v>0</v>
      </c>
      <c r="AW404" s="68">
        <v>140.8775874594173</v>
      </c>
      <c r="AX404" s="68">
        <v>71.712423864747237</v>
      </c>
      <c r="AY404" s="68">
        <v>54.134404550156958</v>
      </c>
      <c r="AZ404" s="68">
        <v>0</v>
      </c>
      <c r="BA404" s="68">
        <v>20.0940990209143</v>
      </c>
      <c r="BB404" s="68">
        <v>669.9079189164047</v>
      </c>
      <c r="BC404" s="68">
        <v>875.89333391381297</v>
      </c>
      <c r="BD404" s="68">
        <v>73.339774686935684</v>
      </c>
      <c r="BE404" s="68">
        <v>26.151667158541752</v>
      </c>
      <c r="BF404" s="68">
        <v>41.032102837226624</v>
      </c>
      <c r="BG404" s="68">
        <v>0</v>
      </c>
      <c r="BH404" s="68">
        <v>7.8038176278519762</v>
      </c>
      <c r="BI404" s="68">
        <v>12371.204014591107</v>
      </c>
      <c r="BJ404" s="68">
        <v>0</v>
      </c>
      <c r="BK404" s="68">
        <v>95.617981843534722</v>
      </c>
      <c r="BL404" s="68">
        <v>0</v>
      </c>
      <c r="BM404" s="68">
        <v>0</v>
      </c>
      <c r="BN404" s="68">
        <v>-5.1265635556774214E-4</v>
      </c>
      <c r="BO404" s="68">
        <v>20465.215349535996</v>
      </c>
    </row>
    <row r="405" spans="1:67">
      <c r="A405">
        <v>2003</v>
      </c>
      <c r="B405" s="62" t="s">
        <v>638</v>
      </c>
      <c r="C405" s="67" t="s">
        <v>703</v>
      </c>
      <c r="D405" s="62" t="s">
        <v>725</v>
      </c>
      <c r="E405" s="68">
        <v>29.314544231997328</v>
      </c>
      <c r="F405" s="68">
        <v>9.3793998387241171</v>
      </c>
      <c r="G405" s="68">
        <v>2.0574699092639062</v>
      </c>
      <c r="H405" s="68">
        <v>49.720545079061594</v>
      </c>
      <c r="I405" s="68">
        <v>21.128273693702841</v>
      </c>
      <c r="J405" s="68">
        <v>7.5808730648208895</v>
      </c>
      <c r="K405" s="68">
        <v>1.4348944425068246</v>
      </c>
      <c r="L405" s="68">
        <v>10.824848191865945</v>
      </c>
      <c r="M405" s="68">
        <v>0.84829958132812955</v>
      </c>
      <c r="N405" s="68">
        <v>1.1472463180619692</v>
      </c>
      <c r="O405" s="68">
        <v>21.607176816462101</v>
      </c>
      <c r="P405" s="68">
        <v>4.3210837693792747</v>
      </c>
      <c r="Q405" s="68">
        <v>12.163566534521404</v>
      </c>
      <c r="R405" s="68">
        <v>15.271230397698242</v>
      </c>
      <c r="S405" s="68">
        <v>5.4078167807294975</v>
      </c>
      <c r="T405" s="68">
        <v>9.5697151271912535</v>
      </c>
      <c r="U405" s="68">
        <v>62.024924860309063</v>
      </c>
      <c r="V405" s="68">
        <v>20.163261925583289</v>
      </c>
      <c r="W405" s="68">
        <v>4.7204125642020873</v>
      </c>
      <c r="X405" s="68">
        <v>29.476084655716882</v>
      </c>
      <c r="Y405" s="68">
        <v>2.0628200303111011</v>
      </c>
      <c r="Z405" s="68">
        <v>9.7626496095101363</v>
      </c>
      <c r="AA405" s="68">
        <v>0.69793064845260266</v>
      </c>
      <c r="AB405" s="68">
        <v>18.970032470386915</v>
      </c>
      <c r="AC405" s="68">
        <v>3.250117801453182</v>
      </c>
      <c r="AD405" s="68">
        <v>0.45392120150679899</v>
      </c>
      <c r="AE405" s="68">
        <v>115.60471079173085</v>
      </c>
      <c r="AF405" s="68">
        <v>0.27625342522642599</v>
      </c>
      <c r="AG405" s="68">
        <v>1.3193400152400436</v>
      </c>
      <c r="AH405" s="68">
        <v>1.0840814711987865</v>
      </c>
      <c r="AI405" s="68">
        <v>108.88871390261885</v>
      </c>
      <c r="AJ405" s="68">
        <v>23.98934411269861</v>
      </c>
      <c r="AK405" s="68">
        <v>54.541141121346961</v>
      </c>
      <c r="AL405" s="68">
        <v>22.877668346955687</v>
      </c>
      <c r="AM405" s="68">
        <v>13.823392895067268</v>
      </c>
      <c r="AN405" s="68">
        <v>26.108167454919371</v>
      </c>
      <c r="AO405" s="68">
        <v>2.2202899577946282</v>
      </c>
      <c r="AP405" s="68">
        <v>1.474803846482629</v>
      </c>
      <c r="AQ405" s="68">
        <v>63.608137806131225</v>
      </c>
      <c r="AR405" s="68">
        <v>3.73367740326445</v>
      </c>
      <c r="AS405" s="68">
        <v>15.791963842793512</v>
      </c>
      <c r="AT405" s="68">
        <v>107.36740555255325</v>
      </c>
      <c r="AU405" s="68">
        <v>0.18139494109783527</v>
      </c>
      <c r="AV405" s="68">
        <v>0</v>
      </c>
      <c r="AW405" s="68">
        <v>4.0276977397404474</v>
      </c>
      <c r="AX405" s="68">
        <v>17.75376930957901</v>
      </c>
      <c r="AY405" s="68">
        <v>11.575067658752081</v>
      </c>
      <c r="AZ405" s="68">
        <v>0</v>
      </c>
      <c r="BA405" s="68">
        <v>1.3403945074082531</v>
      </c>
      <c r="BB405" s="68">
        <v>102.43517537406767</v>
      </c>
      <c r="BC405" s="68">
        <v>4.1915304257377568E-4</v>
      </c>
      <c r="BD405" s="68">
        <v>17.373869952196166</v>
      </c>
      <c r="BE405" s="68">
        <v>6.5359285529184463</v>
      </c>
      <c r="BF405" s="68">
        <v>19.037257403805196</v>
      </c>
      <c r="BG405" s="68">
        <v>0</v>
      </c>
      <c r="BH405" s="68">
        <v>0</v>
      </c>
      <c r="BI405" s="68">
        <v>4611.9827034572509</v>
      </c>
      <c r="BJ405" s="68">
        <v>0</v>
      </c>
      <c r="BK405" s="68">
        <v>0</v>
      </c>
      <c r="BL405" s="68">
        <v>0</v>
      </c>
      <c r="BM405" s="68">
        <v>0</v>
      </c>
      <c r="BN405" s="68">
        <v>582.76429892937074</v>
      </c>
      <c r="BO405" s="68">
        <v>6291.0762084699991</v>
      </c>
    </row>
    <row r="406" spans="1:67">
      <c r="A406">
        <v>2003</v>
      </c>
      <c r="B406" s="62" t="s">
        <v>639</v>
      </c>
      <c r="C406" s="67" t="s">
        <v>704</v>
      </c>
      <c r="D406" s="62" t="s">
        <v>725</v>
      </c>
      <c r="E406" s="68">
        <v>10.984083359720216</v>
      </c>
      <c r="F406" s="68">
        <v>3.9051515853548437</v>
      </c>
      <c r="G406" s="68">
        <v>0.8707413246035669</v>
      </c>
      <c r="H406" s="68">
        <v>21.768653649295064</v>
      </c>
      <c r="I406" s="68">
        <v>9.1124025888177407</v>
      </c>
      <c r="J406" s="68">
        <v>3.2580485914906938</v>
      </c>
      <c r="K406" s="68">
        <v>0.61662141180717778</v>
      </c>
      <c r="L406" s="68">
        <v>4.8681012713321667</v>
      </c>
      <c r="M406" s="68">
        <v>0.36976017039810377</v>
      </c>
      <c r="N406" s="68">
        <v>0.50349237779753053</v>
      </c>
      <c r="O406" s="68">
        <v>8.2507209733811031</v>
      </c>
      <c r="P406" s="68">
        <v>2.0984650134604315</v>
      </c>
      <c r="Q406" s="68">
        <v>5.4500656952659954</v>
      </c>
      <c r="R406" s="68">
        <v>6.9916201525244208</v>
      </c>
      <c r="S406" s="68">
        <v>2.2552245206154229</v>
      </c>
      <c r="T406" s="68">
        <v>3.2790503088966934</v>
      </c>
      <c r="U406" s="68">
        <v>4.8776342916033748</v>
      </c>
      <c r="V406" s="68">
        <v>1.9841198313316133</v>
      </c>
      <c r="W406" s="68">
        <v>1.1884678136508011</v>
      </c>
      <c r="X406" s="68">
        <v>9.1079909591634465</v>
      </c>
      <c r="Y406" s="68">
        <v>0.21426112177250453</v>
      </c>
      <c r="Z406" s="68">
        <v>2.8378344386537995</v>
      </c>
      <c r="AA406" s="68">
        <v>0.30659945741030825</v>
      </c>
      <c r="AB406" s="68">
        <v>7.951200364142279</v>
      </c>
      <c r="AC406" s="68">
        <v>1.4264947900534153</v>
      </c>
      <c r="AD406" s="68">
        <v>0.19924906161217076</v>
      </c>
      <c r="AE406" s="68">
        <v>50.742183949314729</v>
      </c>
      <c r="AF406" s="68">
        <v>0.121033885732913</v>
      </c>
      <c r="AG406" s="68">
        <v>0.57803753389316459</v>
      </c>
      <c r="AH406" s="68">
        <v>0.47496458298280897</v>
      </c>
      <c r="AI406" s="68">
        <v>66.733398225576593</v>
      </c>
      <c r="AJ406" s="68">
        <v>10.528416835311146</v>
      </c>
      <c r="AK406" s="68">
        <v>23.985688942529823</v>
      </c>
      <c r="AL406" s="68">
        <v>10.040986173036607</v>
      </c>
      <c r="AM406" s="68">
        <v>6.1083509535463083</v>
      </c>
      <c r="AN406" s="68">
        <v>11.458340313763332</v>
      </c>
      <c r="AO406" s="68">
        <v>0.97418123491935837</v>
      </c>
      <c r="AP406" s="68">
        <v>0.64734067045960786</v>
      </c>
      <c r="AQ406" s="68">
        <v>27.916812082086615</v>
      </c>
      <c r="AR406" s="68">
        <v>1.6386515116398879</v>
      </c>
      <c r="AS406" s="68">
        <v>6.9309414736710364</v>
      </c>
      <c r="AT406" s="68">
        <v>938.90781180753936</v>
      </c>
      <c r="AU406" s="68">
        <v>1.6123048127840645</v>
      </c>
      <c r="AV406" s="68">
        <v>0</v>
      </c>
      <c r="AW406" s="68">
        <v>1.767202211735295</v>
      </c>
      <c r="AX406" s="68">
        <v>7.7941904952317991</v>
      </c>
      <c r="AY406" s="68">
        <v>5.0928561724453569</v>
      </c>
      <c r="AZ406" s="68">
        <v>0</v>
      </c>
      <c r="BA406" s="68">
        <v>0.5881058198962591</v>
      </c>
      <c r="BB406" s="68">
        <v>46.713946632677676</v>
      </c>
      <c r="BC406" s="68">
        <v>0</v>
      </c>
      <c r="BD406" s="68">
        <v>15.644745118347242</v>
      </c>
      <c r="BE406" s="68">
        <v>2.8681566479914902</v>
      </c>
      <c r="BF406" s="68">
        <v>8.3558613125791226</v>
      </c>
      <c r="BG406" s="68">
        <v>0</v>
      </c>
      <c r="BH406" s="68">
        <v>0</v>
      </c>
      <c r="BI406" s="68">
        <v>976.56354571323754</v>
      </c>
      <c r="BJ406" s="68">
        <v>0</v>
      </c>
      <c r="BK406" s="68">
        <v>0</v>
      </c>
      <c r="BL406" s="68">
        <v>0</v>
      </c>
      <c r="BM406" s="68">
        <v>0</v>
      </c>
      <c r="BN406" s="68">
        <v>-1.2198908416394261E-4</v>
      </c>
      <c r="BO406" s="68">
        <v>2339.4639882479996</v>
      </c>
    </row>
    <row r="407" spans="1:67">
      <c r="A407">
        <v>2003</v>
      </c>
      <c r="B407" s="62" t="s">
        <v>640</v>
      </c>
      <c r="C407" s="67" t="s">
        <v>705</v>
      </c>
      <c r="D407" s="62" t="s">
        <v>725</v>
      </c>
      <c r="E407" s="68">
        <v>0</v>
      </c>
      <c r="F407" s="68">
        <v>0</v>
      </c>
      <c r="G407" s="68">
        <v>0</v>
      </c>
      <c r="H407" s="68">
        <v>0</v>
      </c>
      <c r="I407" s="68">
        <v>0</v>
      </c>
      <c r="J407" s="68">
        <v>0</v>
      </c>
      <c r="K407" s="68">
        <v>0</v>
      </c>
      <c r="L407" s="68">
        <v>0</v>
      </c>
      <c r="M407" s="68">
        <v>0</v>
      </c>
      <c r="N407" s="68">
        <v>0</v>
      </c>
      <c r="O407" s="68">
        <v>0</v>
      </c>
      <c r="P407" s="68">
        <v>0</v>
      </c>
      <c r="Q407" s="68">
        <v>0</v>
      </c>
      <c r="R407" s="68">
        <v>0</v>
      </c>
      <c r="S407" s="68">
        <v>0</v>
      </c>
      <c r="T407" s="68">
        <v>0</v>
      </c>
      <c r="U407" s="68">
        <v>0</v>
      </c>
      <c r="V407" s="68">
        <v>0</v>
      </c>
      <c r="W407" s="68">
        <v>0</v>
      </c>
      <c r="X407" s="68">
        <v>0</v>
      </c>
      <c r="Y407" s="68">
        <v>0</v>
      </c>
      <c r="Z407" s="68">
        <v>0</v>
      </c>
      <c r="AA407" s="68">
        <v>0</v>
      </c>
      <c r="AB407" s="68">
        <v>0</v>
      </c>
      <c r="AC407" s="68">
        <v>0</v>
      </c>
      <c r="AD407" s="68">
        <v>0</v>
      </c>
      <c r="AE407" s="68">
        <v>0</v>
      </c>
      <c r="AF407" s="68">
        <v>0</v>
      </c>
      <c r="AG407" s="68">
        <v>0</v>
      </c>
      <c r="AH407" s="68">
        <v>0</v>
      </c>
      <c r="AI407" s="68">
        <v>0</v>
      </c>
      <c r="AJ407" s="68">
        <v>0</v>
      </c>
      <c r="AK407" s="68">
        <v>0</v>
      </c>
      <c r="AL407" s="68">
        <v>0</v>
      </c>
      <c r="AM407" s="68">
        <v>0</v>
      </c>
      <c r="AN407" s="68">
        <v>0</v>
      </c>
      <c r="AO407" s="68">
        <v>0</v>
      </c>
      <c r="AP407" s="68">
        <v>0</v>
      </c>
      <c r="AQ407" s="68">
        <v>0</v>
      </c>
      <c r="AR407" s="68">
        <v>0</v>
      </c>
      <c r="AS407" s="68">
        <v>0</v>
      </c>
      <c r="AT407" s="68">
        <v>0</v>
      </c>
      <c r="AU407" s="68">
        <v>0</v>
      </c>
      <c r="AV407" s="68">
        <v>0</v>
      </c>
      <c r="AW407" s="68">
        <v>0</v>
      </c>
      <c r="AX407" s="68">
        <v>0</v>
      </c>
      <c r="AY407" s="68">
        <v>0</v>
      </c>
      <c r="AZ407" s="68">
        <v>0</v>
      </c>
      <c r="BA407" s="68">
        <v>0</v>
      </c>
      <c r="BB407" s="68">
        <v>0</v>
      </c>
      <c r="BC407" s="68">
        <v>0</v>
      </c>
      <c r="BD407" s="68">
        <v>0</v>
      </c>
      <c r="BE407" s="68">
        <v>0</v>
      </c>
      <c r="BF407" s="68">
        <v>0</v>
      </c>
      <c r="BG407" s="68">
        <v>0</v>
      </c>
      <c r="BH407" s="68">
        <v>0</v>
      </c>
      <c r="BI407" s="68">
        <v>0</v>
      </c>
      <c r="BJ407" s="68">
        <v>0</v>
      </c>
      <c r="BK407" s="68">
        <v>0</v>
      </c>
      <c r="BL407" s="68">
        <v>0</v>
      </c>
      <c r="BM407" s="68">
        <v>0</v>
      </c>
      <c r="BN407" s="68">
        <v>0</v>
      </c>
      <c r="BO407" s="68">
        <v>0</v>
      </c>
    </row>
    <row r="408" spans="1:67">
      <c r="A408">
        <v>2003</v>
      </c>
      <c r="B408" s="62" t="s">
        <v>641</v>
      </c>
      <c r="C408" s="67" t="s">
        <v>706</v>
      </c>
      <c r="D408" s="62" t="s">
        <v>725</v>
      </c>
      <c r="E408" s="68">
        <v>3.320533941663212</v>
      </c>
      <c r="F408" s="68">
        <v>1.1443472358602814E-3</v>
      </c>
      <c r="G408" s="68">
        <v>0.27373599302826035</v>
      </c>
      <c r="H408" s="68">
        <v>449.07892539867305</v>
      </c>
      <c r="I408" s="68">
        <v>425.34237581902534</v>
      </c>
      <c r="J408" s="68">
        <v>120.50011712285642</v>
      </c>
      <c r="K408" s="68">
        <v>13.44488156718573</v>
      </c>
      <c r="L408" s="68">
        <v>44.653032956747793</v>
      </c>
      <c r="M408" s="68">
        <v>67.287586612455826</v>
      </c>
      <c r="N408" s="68">
        <v>33.717267335981219</v>
      </c>
      <c r="O408" s="68">
        <v>127.7820131403181</v>
      </c>
      <c r="P408" s="68">
        <v>112.61780216213309</v>
      </c>
      <c r="Q408" s="68">
        <v>84.876218753465778</v>
      </c>
      <c r="R408" s="68">
        <v>143.34725595343866</v>
      </c>
      <c r="S408" s="68">
        <v>87.538509954502771</v>
      </c>
      <c r="T408" s="68">
        <v>84.373574167669588</v>
      </c>
      <c r="U408" s="68">
        <v>241.71830526344274</v>
      </c>
      <c r="V408" s="68">
        <v>98.838672751875663</v>
      </c>
      <c r="W408" s="68">
        <v>64.469045575249694</v>
      </c>
      <c r="X408" s="68">
        <v>322.39906943790959</v>
      </c>
      <c r="Y408" s="68">
        <v>12.924236578985408</v>
      </c>
      <c r="Z408" s="68">
        <v>87.938181054663275</v>
      </c>
      <c r="AA408" s="68">
        <v>36.139618514006585</v>
      </c>
      <c r="AB408" s="68">
        <v>76.663945001355202</v>
      </c>
      <c r="AC408" s="68">
        <v>17.232777928983786</v>
      </c>
      <c r="AD408" s="68">
        <v>7.2711431734528604</v>
      </c>
      <c r="AE408" s="68">
        <v>471.7827351757623</v>
      </c>
      <c r="AF408" s="68">
        <v>104.16539337497974</v>
      </c>
      <c r="AG408" s="68">
        <v>497.47644421128609</v>
      </c>
      <c r="AH408" s="68">
        <v>408.76877021666758</v>
      </c>
      <c r="AI408" s="68">
        <v>1306.3822869507183</v>
      </c>
      <c r="AJ408" s="68">
        <v>42.757178831360356</v>
      </c>
      <c r="AK408" s="68">
        <v>125.51502044142622</v>
      </c>
      <c r="AL408" s="68">
        <v>210.80051540107499</v>
      </c>
      <c r="AM408" s="68">
        <v>35.088885975051362</v>
      </c>
      <c r="AN408" s="68">
        <v>317.21535492092846</v>
      </c>
      <c r="AO408" s="68">
        <v>55.649479373803501</v>
      </c>
      <c r="AP408" s="68">
        <v>137.89401767081495</v>
      </c>
      <c r="AQ408" s="68">
        <v>223.92632849331625</v>
      </c>
      <c r="AR408" s="68">
        <v>23.30019894640013</v>
      </c>
      <c r="AS408" s="68">
        <v>344.22625474610442</v>
      </c>
      <c r="AT408" s="68">
        <v>211.08022416639673</v>
      </c>
      <c r="AU408" s="68">
        <v>7.584660127469073</v>
      </c>
      <c r="AV408" s="68">
        <v>0</v>
      </c>
      <c r="AW408" s="68">
        <v>915.1491764759038</v>
      </c>
      <c r="AX408" s="68">
        <v>43.555118610941385</v>
      </c>
      <c r="AY408" s="68">
        <v>96.181303255154333</v>
      </c>
      <c r="AZ408" s="68">
        <v>0</v>
      </c>
      <c r="BA408" s="68">
        <v>44.495486624465556</v>
      </c>
      <c r="BB408" s="68">
        <v>1457.1750998755715</v>
      </c>
      <c r="BC408" s="68">
        <v>590.15371278741304</v>
      </c>
      <c r="BD408" s="68">
        <v>242.57326782938273</v>
      </c>
      <c r="BE408" s="68">
        <v>605.0377425356229</v>
      </c>
      <c r="BF408" s="68">
        <v>437.38243839099931</v>
      </c>
      <c r="BG408" s="68">
        <v>0</v>
      </c>
      <c r="BH408" s="68">
        <v>2.5730353657910974</v>
      </c>
      <c r="BI408" s="68">
        <v>2091.5533285090614</v>
      </c>
      <c r="BJ408" s="68">
        <v>0</v>
      </c>
      <c r="BK408" s="68">
        <v>0</v>
      </c>
      <c r="BL408" s="68">
        <v>2016.0313312871735</v>
      </c>
      <c r="BM408" s="68">
        <v>0</v>
      </c>
      <c r="BN408" s="68">
        <v>-8.0869356679613702E-5</v>
      </c>
      <c r="BO408" s="68">
        <v>15829.224680207988</v>
      </c>
    </row>
    <row r="409" spans="1:67">
      <c r="A409">
        <v>2003</v>
      </c>
      <c r="B409" s="62" t="s">
        <v>642</v>
      </c>
      <c r="C409" s="67" t="s">
        <v>707</v>
      </c>
      <c r="D409" s="62" t="s">
        <v>725</v>
      </c>
      <c r="E409" s="68">
        <v>3.7038436287886953</v>
      </c>
      <c r="F409" s="68">
        <v>4.3173317357807677E-3</v>
      </c>
      <c r="G409" s="68">
        <v>2.7585102722923891E-4</v>
      </c>
      <c r="H409" s="68">
        <v>217.52666189573779</v>
      </c>
      <c r="I409" s="68">
        <v>30.210633600346409</v>
      </c>
      <c r="J409" s="68">
        <v>55.31293089866768</v>
      </c>
      <c r="K409" s="68">
        <v>0.58465281354093179</v>
      </c>
      <c r="L409" s="68">
        <v>18.491616857818421</v>
      </c>
      <c r="M409" s="68">
        <v>8.5660243523748587</v>
      </c>
      <c r="N409" s="68">
        <v>1.1090157559909815</v>
      </c>
      <c r="O409" s="68">
        <v>22.802160559163504</v>
      </c>
      <c r="P409" s="68">
        <v>6.3507199806278534</v>
      </c>
      <c r="Q409" s="68">
        <v>14.010850689777383</v>
      </c>
      <c r="R409" s="68">
        <v>13.431976852048257</v>
      </c>
      <c r="S409" s="68">
        <v>19.542654609727851</v>
      </c>
      <c r="T409" s="68">
        <v>8.369931223287395</v>
      </c>
      <c r="U409" s="68">
        <v>159.66037709202962</v>
      </c>
      <c r="V409" s="68">
        <v>34.042202178131333</v>
      </c>
      <c r="W409" s="68">
        <v>15.019546333795397</v>
      </c>
      <c r="X409" s="68">
        <v>128.61082265574154</v>
      </c>
      <c r="Y409" s="68">
        <v>2.2006341972969152</v>
      </c>
      <c r="Z409" s="68">
        <v>53.390981956784486</v>
      </c>
      <c r="AA409" s="68">
        <v>1.669491110724588</v>
      </c>
      <c r="AB409" s="68">
        <v>89.503523771681202</v>
      </c>
      <c r="AC409" s="68">
        <v>0</v>
      </c>
      <c r="AD409" s="68">
        <v>4.5820532536103679E-2</v>
      </c>
      <c r="AE409" s="68">
        <v>656.03081569474944</v>
      </c>
      <c r="AF409" s="68">
        <v>14.813084733531399</v>
      </c>
      <c r="AG409" s="68">
        <v>70.744807678206683</v>
      </c>
      <c r="AH409" s="68">
        <v>58.129924281506611</v>
      </c>
      <c r="AI409" s="68">
        <v>98.086284910997037</v>
      </c>
      <c r="AJ409" s="68">
        <v>3.6409236638002347</v>
      </c>
      <c r="AK409" s="68">
        <v>3.4460283625765511</v>
      </c>
      <c r="AL409" s="68">
        <v>21.101285410128703</v>
      </c>
      <c r="AM409" s="68">
        <v>3.2692583338659982</v>
      </c>
      <c r="AN409" s="68">
        <v>2.1210082005677675</v>
      </c>
      <c r="AO409" s="68">
        <v>24.585867233330564</v>
      </c>
      <c r="AP409" s="68">
        <v>20.055879490562504</v>
      </c>
      <c r="AQ409" s="68">
        <v>64.200354785917185</v>
      </c>
      <c r="AR409" s="68">
        <v>23.199090592181349</v>
      </c>
      <c r="AS409" s="68">
        <v>121.512913742858</v>
      </c>
      <c r="AT409" s="68">
        <v>85.797041795126788</v>
      </c>
      <c r="AU409" s="68">
        <v>6.0335787506167398</v>
      </c>
      <c r="AV409" s="68">
        <v>0</v>
      </c>
      <c r="AW409" s="68">
        <v>77.94247029405382</v>
      </c>
      <c r="AX409" s="68">
        <v>45.289860896022063</v>
      </c>
      <c r="AY409" s="68">
        <v>114.9054075157851</v>
      </c>
      <c r="AZ409" s="68">
        <v>0</v>
      </c>
      <c r="BA409" s="68">
        <v>7.3174132953060456</v>
      </c>
      <c r="BB409" s="68">
        <v>138.22235416397245</v>
      </c>
      <c r="BC409" s="68">
        <v>98.48582979174553</v>
      </c>
      <c r="BD409" s="68">
        <v>117.03203099405928</v>
      </c>
      <c r="BE409" s="68">
        <v>132.87394686953522</v>
      </c>
      <c r="BF409" s="68">
        <v>2.0316856259823566</v>
      </c>
      <c r="BG409" s="68">
        <v>0</v>
      </c>
      <c r="BH409" s="68">
        <v>0.1427156005154443</v>
      </c>
      <c r="BI409" s="68">
        <v>509.37215290163488</v>
      </c>
      <c r="BJ409" s="68">
        <v>0</v>
      </c>
      <c r="BK409" s="68">
        <v>0</v>
      </c>
      <c r="BL409" s="68">
        <v>0</v>
      </c>
      <c r="BM409" s="68">
        <v>0</v>
      </c>
      <c r="BN409" s="68">
        <v>25.878181927482608</v>
      </c>
      <c r="BO409" s="68">
        <v>3450.4238642659998</v>
      </c>
    </row>
    <row r="410" spans="1:67">
      <c r="A410">
        <v>2003</v>
      </c>
      <c r="B410" s="62" t="s">
        <v>643</v>
      </c>
      <c r="C410" s="67" t="s">
        <v>708</v>
      </c>
      <c r="D410" s="62" t="s">
        <v>725</v>
      </c>
      <c r="E410" s="68">
        <v>22.448089568357521</v>
      </c>
      <c r="F410" s="68">
        <v>8.2550306523862567</v>
      </c>
      <c r="G410" s="68">
        <v>0.1399144561791425</v>
      </c>
      <c r="H410" s="68">
        <v>250.88521668040747</v>
      </c>
      <c r="I410" s="68">
        <v>353.75264874342275</v>
      </c>
      <c r="J410" s="68">
        <v>63.226194517579941</v>
      </c>
      <c r="K410" s="68">
        <v>5.6483782070154662</v>
      </c>
      <c r="L410" s="68">
        <v>26.18839525092401</v>
      </c>
      <c r="M410" s="68">
        <v>14.268123877764888</v>
      </c>
      <c r="N410" s="68">
        <v>8.220644131244164</v>
      </c>
      <c r="O410" s="68">
        <v>44.565204397195217</v>
      </c>
      <c r="P410" s="68">
        <v>141.74582154599523</v>
      </c>
      <c r="Q410" s="68">
        <v>26.260749865582142</v>
      </c>
      <c r="R410" s="68">
        <v>34.151304965103456</v>
      </c>
      <c r="S410" s="68">
        <v>15.689726161470169</v>
      </c>
      <c r="T410" s="68">
        <v>29.969027438649125</v>
      </c>
      <c r="U410" s="68">
        <v>77.76550455601344</v>
      </c>
      <c r="V410" s="68">
        <v>58.735121437620329</v>
      </c>
      <c r="W410" s="68">
        <v>37.646319660960046</v>
      </c>
      <c r="X410" s="68">
        <v>111.39240460646255</v>
      </c>
      <c r="Y410" s="68">
        <v>8.8573006473074791</v>
      </c>
      <c r="Z410" s="68">
        <v>41.475981991562946</v>
      </c>
      <c r="AA410" s="68">
        <v>4.6749025668096671</v>
      </c>
      <c r="AB410" s="68">
        <v>11.832266968417629</v>
      </c>
      <c r="AC410" s="68">
        <v>12.5699148571832</v>
      </c>
      <c r="AD410" s="68">
        <v>0.10375539198413204</v>
      </c>
      <c r="AE410" s="68">
        <v>4.7787697300221428</v>
      </c>
      <c r="AF410" s="68">
        <v>51.841890053376709</v>
      </c>
      <c r="AG410" s="68">
        <v>247.58817001828749</v>
      </c>
      <c r="AH410" s="68">
        <v>203.43940493308395</v>
      </c>
      <c r="AI410" s="68">
        <v>228.38917502720525</v>
      </c>
      <c r="AJ410" s="68">
        <v>0</v>
      </c>
      <c r="AK410" s="68">
        <v>36.100017799147388</v>
      </c>
      <c r="AL410" s="68">
        <v>24.506629121742463</v>
      </c>
      <c r="AM410" s="68">
        <v>10.114927201986479</v>
      </c>
      <c r="AN410" s="68">
        <v>93.027145835808852</v>
      </c>
      <c r="AO410" s="68">
        <v>81.354532524212658</v>
      </c>
      <c r="AP410" s="68">
        <v>44.800015573776413</v>
      </c>
      <c r="AQ410" s="68">
        <v>130.91919136820093</v>
      </c>
      <c r="AR410" s="68">
        <v>3.1612894928843458</v>
      </c>
      <c r="AS410" s="68">
        <v>408.94366978910347</v>
      </c>
      <c r="AT410" s="68">
        <v>5.2080872978266335</v>
      </c>
      <c r="AU410" s="68">
        <v>32.968256926239981</v>
      </c>
      <c r="AV410" s="68">
        <v>0</v>
      </c>
      <c r="AW410" s="68">
        <v>115.41790946462291</v>
      </c>
      <c r="AX410" s="68">
        <v>16.349235127843066</v>
      </c>
      <c r="AY410" s="68">
        <v>58.614902863341584</v>
      </c>
      <c r="AZ410" s="68">
        <v>0</v>
      </c>
      <c r="BA410" s="68">
        <v>4.7470719606564291</v>
      </c>
      <c r="BB410" s="68">
        <v>735.15243489962211</v>
      </c>
      <c r="BC410" s="68">
        <v>190.6671671440792</v>
      </c>
      <c r="BD410" s="68">
        <v>83.375241660732613</v>
      </c>
      <c r="BE410" s="68">
        <v>85.031562050812354</v>
      </c>
      <c r="BF410" s="68">
        <v>66.026345176749231</v>
      </c>
      <c r="BG410" s="68">
        <v>0</v>
      </c>
      <c r="BH410" s="68">
        <v>0.48932936496192059</v>
      </c>
      <c r="BI410" s="68">
        <v>0</v>
      </c>
      <c r="BJ410" s="68">
        <v>0</v>
      </c>
      <c r="BK410" s="68">
        <v>452.81762380532774</v>
      </c>
      <c r="BL410" s="68">
        <v>39.72384570961254</v>
      </c>
      <c r="BM410" s="68">
        <v>0</v>
      </c>
      <c r="BN410" s="68">
        <v>36.7708530971274</v>
      </c>
      <c r="BO410" s="68">
        <v>4902.7926381619991</v>
      </c>
    </row>
    <row r="411" spans="1:67">
      <c r="A411">
        <v>2003</v>
      </c>
      <c r="B411" s="62" t="s">
        <v>644</v>
      </c>
      <c r="C411" s="67" t="s">
        <v>709</v>
      </c>
      <c r="D411" s="62" t="s">
        <v>725</v>
      </c>
      <c r="E411" s="68">
        <v>0</v>
      </c>
      <c r="F411" s="68">
        <v>0</v>
      </c>
      <c r="G411" s="68">
        <v>0</v>
      </c>
      <c r="H411" s="68">
        <v>0</v>
      </c>
      <c r="I411" s="68">
        <v>0</v>
      </c>
      <c r="J411" s="68">
        <v>0</v>
      </c>
      <c r="K411" s="68">
        <v>0</v>
      </c>
      <c r="L411" s="68">
        <v>0</v>
      </c>
      <c r="M411" s="68">
        <v>0</v>
      </c>
      <c r="N411" s="68">
        <v>0</v>
      </c>
      <c r="O411" s="68">
        <v>0</v>
      </c>
      <c r="P411" s="68">
        <v>0</v>
      </c>
      <c r="Q411" s="68">
        <v>0</v>
      </c>
      <c r="R411" s="68">
        <v>0</v>
      </c>
      <c r="S411" s="68">
        <v>0</v>
      </c>
      <c r="T411" s="68">
        <v>0</v>
      </c>
      <c r="U411" s="68">
        <v>0</v>
      </c>
      <c r="V411" s="68">
        <v>0</v>
      </c>
      <c r="W411" s="68">
        <v>0</v>
      </c>
      <c r="X411" s="68">
        <v>0</v>
      </c>
      <c r="Y411" s="68">
        <v>0</v>
      </c>
      <c r="Z411" s="68">
        <v>0</v>
      </c>
      <c r="AA411" s="68">
        <v>0</v>
      </c>
      <c r="AB411" s="68">
        <v>0</v>
      </c>
      <c r="AC411" s="68">
        <v>0</v>
      </c>
      <c r="AD411" s="68">
        <v>0</v>
      </c>
      <c r="AE411" s="68">
        <v>0</v>
      </c>
      <c r="AF411" s="68">
        <v>0</v>
      </c>
      <c r="AG411" s="68">
        <v>0</v>
      </c>
      <c r="AH411" s="68">
        <v>0</v>
      </c>
      <c r="AI411" s="68">
        <v>0</v>
      </c>
      <c r="AJ411" s="68">
        <v>0</v>
      </c>
      <c r="AK411" s="68">
        <v>0</v>
      </c>
      <c r="AL411" s="68">
        <v>0</v>
      </c>
      <c r="AM411" s="68">
        <v>0</v>
      </c>
      <c r="AN411" s="68">
        <v>0</v>
      </c>
      <c r="AO411" s="68">
        <v>0</v>
      </c>
      <c r="AP411" s="68">
        <v>0</v>
      </c>
      <c r="AQ411" s="68">
        <v>0</v>
      </c>
      <c r="AR411" s="68">
        <v>0</v>
      </c>
      <c r="AS411" s="68">
        <v>0</v>
      </c>
      <c r="AT411" s="68">
        <v>0</v>
      </c>
      <c r="AU411" s="68">
        <v>0</v>
      </c>
      <c r="AV411" s="68">
        <v>0</v>
      </c>
      <c r="AW411" s="68">
        <v>0</v>
      </c>
      <c r="AX411" s="68">
        <v>0</v>
      </c>
      <c r="AY411" s="68">
        <v>0</v>
      </c>
      <c r="AZ411" s="68">
        <v>0</v>
      </c>
      <c r="BA411" s="68">
        <v>0</v>
      </c>
      <c r="BB411" s="68">
        <v>0</v>
      </c>
      <c r="BC411" s="68">
        <v>0</v>
      </c>
      <c r="BD411" s="68">
        <v>0</v>
      </c>
      <c r="BE411" s="68">
        <v>0</v>
      </c>
      <c r="BF411" s="68">
        <v>0</v>
      </c>
      <c r="BG411" s="68">
        <v>0</v>
      </c>
      <c r="BH411" s="68">
        <v>0</v>
      </c>
      <c r="BI411" s="68">
        <v>0</v>
      </c>
      <c r="BJ411" s="68">
        <v>0</v>
      </c>
      <c r="BK411" s="68">
        <v>0</v>
      </c>
      <c r="BL411" s="68">
        <v>0</v>
      </c>
      <c r="BM411" s="68">
        <v>0</v>
      </c>
      <c r="BN411" s="68">
        <v>0</v>
      </c>
      <c r="BO411" s="68">
        <v>0</v>
      </c>
    </row>
    <row r="412" spans="1:67">
      <c r="A412">
        <v>2003</v>
      </c>
      <c r="B412" s="62" t="s">
        <v>645</v>
      </c>
      <c r="C412" s="67" t="s">
        <v>710</v>
      </c>
      <c r="D412" s="62" t="s">
        <v>725</v>
      </c>
      <c r="E412" s="68">
        <v>7.4631217533565684</v>
      </c>
      <c r="F412" s="68">
        <v>0.56408977811810035</v>
      </c>
      <c r="G412" s="68">
        <v>1.8111659417700242E-3</v>
      </c>
      <c r="H412" s="68">
        <v>1.1864428267166269</v>
      </c>
      <c r="I412" s="68">
        <v>30.823353221553667</v>
      </c>
      <c r="J412" s="68">
        <v>4.1701564757963991</v>
      </c>
      <c r="K412" s="68">
        <v>0.16443732264623576</v>
      </c>
      <c r="L412" s="68">
        <v>0.62053327773741074</v>
      </c>
      <c r="M412" s="68">
        <v>2.3628323586057585</v>
      </c>
      <c r="N412" s="68">
        <v>0.23874897379131033</v>
      </c>
      <c r="O412" s="68">
        <v>24.548615745066741</v>
      </c>
      <c r="P412" s="68">
        <v>2.2821069186106206</v>
      </c>
      <c r="Q412" s="68">
        <v>4.4040271499963124</v>
      </c>
      <c r="R412" s="68">
        <v>1.6084416389251246</v>
      </c>
      <c r="S412" s="68">
        <v>1.5431523188124816</v>
      </c>
      <c r="T412" s="68">
        <v>10.478791443841967</v>
      </c>
      <c r="U412" s="68">
        <v>164.99965092004609</v>
      </c>
      <c r="V412" s="68">
        <v>54.807737031075575</v>
      </c>
      <c r="W412" s="68">
        <v>7.9894349955251203</v>
      </c>
      <c r="X412" s="68">
        <v>13.662017568011875</v>
      </c>
      <c r="Y412" s="68">
        <v>0.26269642755128592</v>
      </c>
      <c r="Z412" s="68">
        <v>13.592698700648773</v>
      </c>
      <c r="AA412" s="68">
        <v>0.28336474250061705</v>
      </c>
      <c r="AB412" s="68">
        <v>44.326658289347357</v>
      </c>
      <c r="AC412" s="68">
        <v>43.518422421132371</v>
      </c>
      <c r="AD412" s="68">
        <v>1.2167671308546183E-3</v>
      </c>
      <c r="AE412" s="68">
        <v>6.9631679128100963</v>
      </c>
      <c r="AF412" s="68">
        <v>7.2415361383081516</v>
      </c>
      <c r="AG412" s="68">
        <v>34.584361773056742</v>
      </c>
      <c r="AH412" s="68">
        <v>28.41744005208923</v>
      </c>
      <c r="AI412" s="68">
        <v>27.60850378812032</v>
      </c>
      <c r="AJ412" s="68">
        <v>20.9356750508536</v>
      </c>
      <c r="AK412" s="68">
        <v>0.83410499881964872</v>
      </c>
      <c r="AL412" s="68">
        <v>1.9433738027850458</v>
      </c>
      <c r="AM412" s="68">
        <v>0.71275467160075634</v>
      </c>
      <c r="AN412" s="68">
        <v>7.0977132833750431</v>
      </c>
      <c r="AO412" s="68">
        <v>33.624230667813698</v>
      </c>
      <c r="AP412" s="68">
        <v>46.260760033042637</v>
      </c>
      <c r="AQ412" s="68">
        <v>8.685011801362446</v>
      </c>
      <c r="AR412" s="68">
        <v>6.9094484351799954</v>
      </c>
      <c r="AS412" s="68">
        <v>138.40676603194021</v>
      </c>
      <c r="AT412" s="68">
        <v>9.3159824618397322E-2</v>
      </c>
      <c r="AU412" s="68">
        <v>5.6067126644756922</v>
      </c>
      <c r="AV412" s="68">
        <v>0</v>
      </c>
      <c r="AW412" s="68">
        <v>3.8951796297954782</v>
      </c>
      <c r="AX412" s="68">
        <v>26.965086401049462</v>
      </c>
      <c r="AY412" s="68">
        <v>18.350443887507225</v>
      </c>
      <c r="AZ412" s="68">
        <v>0</v>
      </c>
      <c r="BA412" s="68">
        <v>2.6720860148329639</v>
      </c>
      <c r="BB412" s="68">
        <v>149.2342400404975</v>
      </c>
      <c r="BC412" s="68">
        <v>100.82258223478374</v>
      </c>
      <c r="BD412" s="68">
        <v>86.394338834184992</v>
      </c>
      <c r="BE412" s="68">
        <v>30.272457762781304</v>
      </c>
      <c r="BF412" s="68">
        <v>19.351299304918399</v>
      </c>
      <c r="BG412" s="68">
        <v>0</v>
      </c>
      <c r="BH412" s="68">
        <v>0.36196232797503936</v>
      </c>
      <c r="BI412" s="68">
        <v>153.06146240864533</v>
      </c>
      <c r="BJ412" s="68">
        <v>0</v>
      </c>
      <c r="BK412" s="68">
        <v>0</v>
      </c>
      <c r="BL412" s="68">
        <v>0</v>
      </c>
      <c r="BM412" s="68">
        <v>0</v>
      </c>
      <c r="BN412" s="68">
        <v>-4.6825710796838393E-5</v>
      </c>
      <c r="BO412" s="68">
        <v>1403.2103731839998</v>
      </c>
    </row>
    <row r="413" spans="1:67">
      <c r="A413">
        <v>2003</v>
      </c>
      <c r="B413" s="62" t="s">
        <v>646</v>
      </c>
      <c r="C413" s="67" t="s">
        <v>711</v>
      </c>
      <c r="D413" s="62" t="s">
        <v>725</v>
      </c>
      <c r="E413" s="68">
        <v>143.01832192236895</v>
      </c>
      <c r="F413" s="68">
        <v>0.4656687190231163</v>
      </c>
      <c r="G413" s="68">
        <v>56.690454403752511</v>
      </c>
      <c r="H413" s="68">
        <v>1484.9231370428179</v>
      </c>
      <c r="I413" s="68">
        <v>2537.417234451309</v>
      </c>
      <c r="J413" s="68">
        <v>892.09516471667916</v>
      </c>
      <c r="K413" s="68">
        <v>61.524766140724701</v>
      </c>
      <c r="L413" s="68">
        <v>347.18208779671505</v>
      </c>
      <c r="M413" s="68">
        <v>204.51969362388519</v>
      </c>
      <c r="N413" s="68">
        <v>369.39029783118508</v>
      </c>
      <c r="O413" s="68">
        <v>1257.6551955338284</v>
      </c>
      <c r="P413" s="68">
        <v>684.08806696469298</v>
      </c>
      <c r="Q413" s="68">
        <v>797.71214880190405</v>
      </c>
      <c r="R413" s="68">
        <v>844.62641005001808</v>
      </c>
      <c r="S413" s="68">
        <v>319.14292816809598</v>
      </c>
      <c r="T413" s="68">
        <v>622.62869755510883</v>
      </c>
      <c r="U413" s="68">
        <v>848.83679890106794</v>
      </c>
      <c r="V413" s="68">
        <v>505.76146097219163</v>
      </c>
      <c r="W413" s="68">
        <v>287.06687738249457</v>
      </c>
      <c r="X413" s="68">
        <v>1512.9003864908248</v>
      </c>
      <c r="Y413" s="68">
        <v>53.910484528910558</v>
      </c>
      <c r="Z413" s="68">
        <v>463.814225803841</v>
      </c>
      <c r="AA413" s="68">
        <v>175.67104179769706</v>
      </c>
      <c r="AB413" s="68">
        <v>141.35422887561623</v>
      </c>
      <c r="AC413" s="68">
        <v>45.079117933622207</v>
      </c>
      <c r="AD413" s="68">
        <v>46.239583135843866</v>
      </c>
      <c r="AE413" s="68">
        <v>2205.9972242688082</v>
      </c>
      <c r="AF413" s="68">
        <v>1276.0379197625398</v>
      </c>
      <c r="AG413" s="68">
        <v>6094.1430395894949</v>
      </c>
      <c r="AH413" s="68">
        <v>5007.4639408644152</v>
      </c>
      <c r="AI413" s="68">
        <v>1992.5819560092505</v>
      </c>
      <c r="AJ413" s="68">
        <v>230.76941696381596</v>
      </c>
      <c r="AK413" s="68">
        <v>450.23942791474684</v>
      </c>
      <c r="AL413" s="68">
        <v>755.33372512955611</v>
      </c>
      <c r="AM413" s="68">
        <v>163.34986877640463</v>
      </c>
      <c r="AN413" s="68">
        <v>2313.2289374381298</v>
      </c>
      <c r="AO413" s="68">
        <v>326.49992060848666</v>
      </c>
      <c r="AP413" s="68">
        <v>674.66664910742588</v>
      </c>
      <c r="AQ413" s="68">
        <v>1250.1876886896857</v>
      </c>
      <c r="AR413" s="68">
        <v>57.231132272425086</v>
      </c>
      <c r="AS413" s="68">
        <v>1755.1041928419838</v>
      </c>
      <c r="AT413" s="68">
        <v>437.62521481878389</v>
      </c>
      <c r="AU413" s="68">
        <v>299.95897303915194</v>
      </c>
      <c r="AV413" s="68">
        <v>0</v>
      </c>
      <c r="AW413" s="68">
        <v>1151.8511336983827</v>
      </c>
      <c r="AX413" s="68">
        <v>624.69374652631177</v>
      </c>
      <c r="AY413" s="68">
        <v>283.83006498774876</v>
      </c>
      <c r="AZ413" s="68">
        <v>0</v>
      </c>
      <c r="BA413" s="68">
        <v>66.766499805197128</v>
      </c>
      <c r="BB413" s="68">
        <v>4220.9534498682015</v>
      </c>
      <c r="BC413" s="68">
        <v>1067.1551602866341</v>
      </c>
      <c r="BD413" s="68">
        <v>872.12174701988965</v>
      </c>
      <c r="BE413" s="68">
        <v>747.94672408654992</v>
      </c>
      <c r="BF413" s="68">
        <v>1643.3031291226316</v>
      </c>
      <c r="BG413" s="68">
        <v>0</v>
      </c>
      <c r="BH413" s="68">
        <v>3.4862240279541785</v>
      </c>
      <c r="BI413" s="68">
        <v>83292.607465544279</v>
      </c>
      <c r="BJ413" s="68">
        <v>0</v>
      </c>
      <c r="BK413" s="68">
        <v>433.780908535626</v>
      </c>
      <c r="BL413" s="68">
        <v>0</v>
      </c>
      <c r="BM413" s="68">
        <v>0</v>
      </c>
      <c r="BN413" s="68">
        <v>152.94454129733327</v>
      </c>
      <c r="BO413" s="68">
        <v>134555.57450244599</v>
      </c>
    </row>
    <row r="414" spans="1:67">
      <c r="A414">
        <v>2003</v>
      </c>
      <c r="B414" s="62" t="s">
        <v>647</v>
      </c>
      <c r="C414" s="67" t="s">
        <v>712</v>
      </c>
      <c r="D414" s="62" t="s">
        <v>725</v>
      </c>
      <c r="E414" s="68">
        <v>0</v>
      </c>
      <c r="F414" s="68">
        <v>0</v>
      </c>
      <c r="G414" s="68">
        <v>0</v>
      </c>
      <c r="H414" s="68">
        <v>0</v>
      </c>
      <c r="I414" s="68">
        <v>8.0785784998548063E-3</v>
      </c>
      <c r="J414" s="68">
        <v>0</v>
      </c>
      <c r="K414" s="68">
        <v>0</v>
      </c>
      <c r="L414" s="68">
        <v>0</v>
      </c>
      <c r="M414" s="68">
        <v>0</v>
      </c>
      <c r="N414" s="68">
        <v>0</v>
      </c>
      <c r="O414" s="68">
        <v>0</v>
      </c>
      <c r="P414" s="68">
        <v>0</v>
      </c>
      <c r="Q414" s="68">
        <v>0</v>
      </c>
      <c r="R414" s="68">
        <v>0</v>
      </c>
      <c r="S414" s="68">
        <v>0</v>
      </c>
      <c r="T414" s="68">
        <v>0</v>
      </c>
      <c r="U414" s="68">
        <v>0</v>
      </c>
      <c r="V414" s="68">
        <v>0</v>
      </c>
      <c r="W414" s="68">
        <v>0</v>
      </c>
      <c r="X414" s="68">
        <v>0</v>
      </c>
      <c r="Y414" s="68">
        <v>0</v>
      </c>
      <c r="Z414" s="68">
        <v>0</v>
      </c>
      <c r="AA414" s="68">
        <v>0</v>
      </c>
      <c r="AB414" s="68">
        <v>0</v>
      </c>
      <c r="AC414" s="68">
        <v>0</v>
      </c>
      <c r="AD414" s="68">
        <v>0</v>
      </c>
      <c r="AE414" s="68">
        <v>3.1085412228831115E-4</v>
      </c>
      <c r="AF414" s="68">
        <v>1.6246346882801952</v>
      </c>
      <c r="AG414" s="68">
        <v>7.7589827262350131</v>
      </c>
      <c r="AH414" s="68">
        <v>6.3754371971598527</v>
      </c>
      <c r="AI414" s="68">
        <v>0</v>
      </c>
      <c r="AJ414" s="68">
        <v>0</v>
      </c>
      <c r="AK414" s="68">
        <v>0</v>
      </c>
      <c r="AL414" s="68">
        <v>0</v>
      </c>
      <c r="AM414" s="68">
        <v>0</v>
      </c>
      <c r="AN414" s="68">
        <v>0</v>
      </c>
      <c r="AO414" s="68">
        <v>0</v>
      </c>
      <c r="AP414" s="68">
        <v>0</v>
      </c>
      <c r="AQ414" s="68">
        <v>0</v>
      </c>
      <c r="AR414" s="68">
        <v>0</v>
      </c>
      <c r="AS414" s="68">
        <v>0</v>
      </c>
      <c r="AT414" s="68">
        <v>0</v>
      </c>
      <c r="AU414" s="68">
        <v>0</v>
      </c>
      <c r="AV414" s="68">
        <v>0</v>
      </c>
      <c r="AW414" s="68">
        <v>1.4747170482738786E-3</v>
      </c>
      <c r="AX414" s="68">
        <v>0</v>
      </c>
      <c r="AY414" s="68">
        <v>0</v>
      </c>
      <c r="AZ414" s="68">
        <v>0</v>
      </c>
      <c r="BA414" s="68">
        <v>0</v>
      </c>
      <c r="BB414" s="68">
        <v>4.2167458406405976E-2</v>
      </c>
      <c r="BC414" s="68">
        <v>0</v>
      </c>
      <c r="BD414" s="68">
        <v>0</v>
      </c>
      <c r="BE414" s="68">
        <v>0</v>
      </c>
      <c r="BF414" s="68">
        <v>0</v>
      </c>
      <c r="BG414" s="68">
        <v>0</v>
      </c>
      <c r="BH414" s="68">
        <v>0</v>
      </c>
      <c r="BI414" s="68">
        <v>119.15434272875781</v>
      </c>
      <c r="BJ414" s="68">
        <v>0</v>
      </c>
      <c r="BK414" s="68">
        <v>39266.309512365719</v>
      </c>
      <c r="BL414" s="68">
        <v>0</v>
      </c>
      <c r="BM414" s="68">
        <v>0</v>
      </c>
      <c r="BN414" s="68">
        <v>-5.9300423163222149E-4</v>
      </c>
      <c r="BO414" s="68">
        <v>39401.274348309998</v>
      </c>
    </row>
    <row r="415" spans="1:67">
      <c r="A415">
        <v>2003</v>
      </c>
      <c r="B415" s="62" t="s">
        <v>648</v>
      </c>
      <c r="C415" s="67" t="s">
        <v>713</v>
      </c>
      <c r="D415" s="62" t="s">
        <v>725</v>
      </c>
      <c r="E415" s="68">
        <v>5.1389052550995247E-2</v>
      </c>
      <c r="F415" s="68">
        <v>0</v>
      </c>
      <c r="G415" s="68">
        <v>3.1523962377220157E-4</v>
      </c>
      <c r="H415" s="68">
        <v>2.5684145917731185E-2</v>
      </c>
      <c r="I415" s="68">
        <v>0.20925805539708214</v>
      </c>
      <c r="J415" s="68">
        <v>0.17760480428723963</v>
      </c>
      <c r="K415" s="68">
        <v>7.7285717179202771E-4</v>
      </c>
      <c r="L415" s="68">
        <v>6.2991809882501804E-2</v>
      </c>
      <c r="M415" s="68">
        <v>0.19545307221065222</v>
      </c>
      <c r="N415" s="68">
        <v>3.1487696676892232E-2</v>
      </c>
      <c r="O415" s="68">
        <v>1.9881306444001122E-2</v>
      </c>
      <c r="P415" s="68">
        <v>2.284343708651667E-2</v>
      </c>
      <c r="Q415" s="68">
        <v>0.19785799219481076</v>
      </c>
      <c r="R415" s="68">
        <v>0.35120959172932742</v>
      </c>
      <c r="S415" s="68">
        <v>0.19502466304087984</v>
      </c>
      <c r="T415" s="68">
        <v>0.66964800046547779</v>
      </c>
      <c r="U415" s="68">
        <v>0.89112427037152731</v>
      </c>
      <c r="V415" s="68">
        <v>0.28712587245662402</v>
      </c>
      <c r="W415" s="68">
        <v>0.45648376891116033</v>
      </c>
      <c r="X415" s="68">
        <v>1.6671735247825594</v>
      </c>
      <c r="Y415" s="68">
        <v>5.3998848786078219E-4</v>
      </c>
      <c r="Z415" s="68">
        <v>0.2999803737461646</v>
      </c>
      <c r="AA415" s="68">
        <v>8.3059499680627116E-3</v>
      </c>
      <c r="AB415" s="68">
        <v>8.0283605805517393</v>
      </c>
      <c r="AC415" s="68">
        <v>0</v>
      </c>
      <c r="AD415" s="68">
        <v>0</v>
      </c>
      <c r="AE415" s="68">
        <v>0.13912740479126676</v>
      </c>
      <c r="AF415" s="68">
        <v>0.35239835499431726</v>
      </c>
      <c r="AG415" s="68">
        <v>1.6829954259126181</v>
      </c>
      <c r="AH415" s="68">
        <v>1.3828915490084828</v>
      </c>
      <c r="AI415" s="68">
        <v>59.569821540394656</v>
      </c>
      <c r="AJ415" s="68">
        <v>0</v>
      </c>
      <c r="AK415" s="68">
        <v>0.26391878128431262</v>
      </c>
      <c r="AL415" s="68">
        <v>0</v>
      </c>
      <c r="AM415" s="68">
        <v>6.5799850848469177E-2</v>
      </c>
      <c r="AN415" s="68">
        <v>0</v>
      </c>
      <c r="AO415" s="68">
        <v>3.5932354082378651E-3</v>
      </c>
      <c r="AP415" s="68">
        <v>1.194841308915179</v>
      </c>
      <c r="AQ415" s="68">
        <v>0</v>
      </c>
      <c r="AR415" s="68">
        <v>0.71983014923650335</v>
      </c>
      <c r="AS415" s="68">
        <v>16.201705862943264</v>
      </c>
      <c r="AT415" s="68">
        <v>4.2110955974991224</v>
      </c>
      <c r="AU415" s="68">
        <v>5.7664917174737287</v>
      </c>
      <c r="AV415" s="68">
        <v>0</v>
      </c>
      <c r="AW415" s="68">
        <v>1.2620773510857507E-3</v>
      </c>
      <c r="AX415" s="68">
        <v>0</v>
      </c>
      <c r="AY415" s="68">
        <v>14.019225782662598</v>
      </c>
      <c r="AZ415" s="68">
        <v>0</v>
      </c>
      <c r="BA415" s="68">
        <v>1.9743405872862302E-2</v>
      </c>
      <c r="BB415" s="68">
        <v>1.6602548956784744</v>
      </c>
      <c r="BC415" s="68">
        <v>2.2892503152556061</v>
      </c>
      <c r="BD415" s="68">
        <v>11.283013480851679</v>
      </c>
      <c r="BE415" s="68">
        <v>0</v>
      </c>
      <c r="BF415" s="68">
        <v>4.7652488722233137</v>
      </c>
      <c r="BG415" s="68">
        <v>0</v>
      </c>
      <c r="BH415" s="68">
        <v>1.9955594648825462E-2</v>
      </c>
      <c r="BI415" s="68">
        <v>7991.6883746947815</v>
      </c>
      <c r="BJ415" s="68">
        <v>0</v>
      </c>
      <c r="BK415" s="68">
        <v>24980.389892171213</v>
      </c>
      <c r="BL415" s="68">
        <v>0</v>
      </c>
      <c r="BM415" s="68">
        <v>0</v>
      </c>
      <c r="BN415" s="68">
        <v>-9.9278121342649683E-4</v>
      </c>
      <c r="BO415" s="68">
        <v>33111.540255341992</v>
      </c>
    </row>
    <row r="416" spans="1:67">
      <c r="A416">
        <v>2003</v>
      </c>
      <c r="B416" s="62" t="s">
        <v>649</v>
      </c>
      <c r="C416" s="67" t="s">
        <v>714</v>
      </c>
      <c r="D416" s="62" t="s">
        <v>725</v>
      </c>
      <c r="E416" s="68">
        <v>0</v>
      </c>
      <c r="F416" s="68">
        <v>0</v>
      </c>
      <c r="G416" s="68">
        <v>0</v>
      </c>
      <c r="H416" s="68">
        <v>0</v>
      </c>
      <c r="I416" s="68">
        <v>0</v>
      </c>
      <c r="J416" s="68">
        <v>0</v>
      </c>
      <c r="K416" s="68">
        <v>0</v>
      </c>
      <c r="L416" s="68">
        <v>0</v>
      </c>
      <c r="M416" s="68">
        <v>0</v>
      </c>
      <c r="N416" s="68">
        <v>0</v>
      </c>
      <c r="O416" s="68">
        <v>0</v>
      </c>
      <c r="P416" s="68">
        <v>0</v>
      </c>
      <c r="Q416" s="68">
        <v>0</v>
      </c>
      <c r="R416" s="68">
        <v>0</v>
      </c>
      <c r="S416" s="68">
        <v>0</v>
      </c>
      <c r="T416" s="68">
        <v>0</v>
      </c>
      <c r="U416" s="68">
        <v>0</v>
      </c>
      <c r="V416" s="68">
        <v>0</v>
      </c>
      <c r="W416" s="68">
        <v>0</v>
      </c>
      <c r="X416" s="68">
        <v>0</v>
      </c>
      <c r="Y416" s="68">
        <v>0</v>
      </c>
      <c r="Z416" s="68">
        <v>0</v>
      </c>
      <c r="AA416" s="68">
        <v>0</v>
      </c>
      <c r="AB416" s="68">
        <v>0</v>
      </c>
      <c r="AC416" s="68">
        <v>0</v>
      </c>
      <c r="AD416" s="68">
        <v>0</v>
      </c>
      <c r="AE416" s="68">
        <v>0</v>
      </c>
      <c r="AF416" s="68">
        <v>0</v>
      </c>
      <c r="AG416" s="68">
        <v>0</v>
      </c>
      <c r="AH416" s="68">
        <v>0</v>
      </c>
      <c r="AI416" s="68">
        <v>0</v>
      </c>
      <c r="AJ416" s="68">
        <v>0</v>
      </c>
      <c r="AK416" s="68">
        <v>0</v>
      </c>
      <c r="AL416" s="68">
        <v>0</v>
      </c>
      <c r="AM416" s="68">
        <v>0</v>
      </c>
      <c r="AN416" s="68">
        <v>0</v>
      </c>
      <c r="AO416" s="68">
        <v>0</v>
      </c>
      <c r="AP416" s="68">
        <v>0</v>
      </c>
      <c r="AQ416" s="68">
        <v>0</v>
      </c>
      <c r="AR416" s="68">
        <v>0</v>
      </c>
      <c r="AS416" s="68">
        <v>0</v>
      </c>
      <c r="AT416" s="68">
        <v>0</v>
      </c>
      <c r="AU416" s="68">
        <v>0</v>
      </c>
      <c r="AV416" s="68">
        <v>0</v>
      </c>
      <c r="AW416" s="68">
        <v>0</v>
      </c>
      <c r="AX416" s="68">
        <v>0</v>
      </c>
      <c r="AY416" s="68">
        <v>0</v>
      </c>
      <c r="AZ416" s="68">
        <v>0</v>
      </c>
      <c r="BA416" s="68">
        <v>0</v>
      </c>
      <c r="BB416" s="68">
        <v>0</v>
      </c>
      <c r="BC416" s="68">
        <v>0</v>
      </c>
      <c r="BD416" s="68">
        <v>0</v>
      </c>
      <c r="BE416" s="68">
        <v>0</v>
      </c>
      <c r="BF416" s="68">
        <v>0</v>
      </c>
      <c r="BG416" s="68">
        <v>0</v>
      </c>
      <c r="BH416" s="68">
        <v>0</v>
      </c>
      <c r="BI416" s="68">
        <v>7647.6989609001939</v>
      </c>
      <c r="BJ416" s="68">
        <v>0</v>
      </c>
      <c r="BK416" s="68">
        <v>14305.385037478611</v>
      </c>
      <c r="BL416" s="68">
        <v>0</v>
      </c>
      <c r="BM416" s="68">
        <v>0</v>
      </c>
      <c r="BN416" s="68">
        <v>9.5781193522270769E-5</v>
      </c>
      <c r="BO416" s="68">
        <v>21953.084094159996</v>
      </c>
    </row>
    <row r="417" spans="1:67">
      <c r="A417">
        <v>2003</v>
      </c>
      <c r="B417" s="62" t="s">
        <v>650</v>
      </c>
      <c r="C417" s="67" t="s">
        <v>715</v>
      </c>
      <c r="D417" s="62" t="s">
        <v>725</v>
      </c>
      <c r="E417" s="68">
        <v>5.1098278737988636</v>
      </c>
      <c r="F417" s="68">
        <v>2.3438370510083089</v>
      </c>
      <c r="G417" s="68">
        <v>1.6806395582226705</v>
      </c>
      <c r="H417" s="68">
        <v>22.941717484678673</v>
      </c>
      <c r="I417" s="68">
        <v>24.088530274252907</v>
      </c>
      <c r="J417" s="68">
        <v>6.6895691097461718</v>
      </c>
      <c r="K417" s="68">
        <v>0.74866984829469774</v>
      </c>
      <c r="L417" s="68">
        <v>10.713319028936031</v>
      </c>
      <c r="M417" s="68">
        <v>0.89866950415686009</v>
      </c>
      <c r="N417" s="68">
        <v>0.51386030518858261</v>
      </c>
      <c r="O417" s="68">
        <v>8.2675427809220601</v>
      </c>
      <c r="P417" s="68">
        <v>3.3879531546944017</v>
      </c>
      <c r="Q417" s="68">
        <v>9.0701835811479459</v>
      </c>
      <c r="R417" s="68">
        <v>12.297092353588512</v>
      </c>
      <c r="S417" s="68">
        <v>6.2488419610979768</v>
      </c>
      <c r="T417" s="68">
        <v>6.5619997764960472</v>
      </c>
      <c r="U417" s="68">
        <v>1.2765067289627559</v>
      </c>
      <c r="V417" s="68">
        <v>3.6825781102710091</v>
      </c>
      <c r="W417" s="68">
        <v>1.8219413582565163</v>
      </c>
      <c r="X417" s="68">
        <v>21.669571756922107</v>
      </c>
      <c r="Y417" s="68">
        <v>1.0636212639327784</v>
      </c>
      <c r="Z417" s="68">
        <v>4.6529847739369554</v>
      </c>
      <c r="AA417" s="68">
        <v>35.676565419304289</v>
      </c>
      <c r="AB417" s="68">
        <v>1.0463956847956157</v>
      </c>
      <c r="AC417" s="68">
        <v>0</v>
      </c>
      <c r="AD417" s="68">
        <v>0.41382233154940407</v>
      </c>
      <c r="AE417" s="68">
        <v>32.60579226931474</v>
      </c>
      <c r="AF417" s="68">
        <v>10.900332828142687</v>
      </c>
      <c r="AG417" s="68">
        <v>52.058160972360753</v>
      </c>
      <c r="AH417" s="68">
        <v>42.775393062380616</v>
      </c>
      <c r="AI417" s="68">
        <v>34.680902363041852</v>
      </c>
      <c r="AJ417" s="68">
        <v>4.9474234166228242E-3</v>
      </c>
      <c r="AK417" s="68">
        <v>13.438574917388623</v>
      </c>
      <c r="AL417" s="68">
        <v>17.872367688285511</v>
      </c>
      <c r="AM417" s="68">
        <v>1.7571179966835688</v>
      </c>
      <c r="AN417" s="68">
        <v>242.16020015919685</v>
      </c>
      <c r="AO417" s="68">
        <v>1.6234592094523403</v>
      </c>
      <c r="AP417" s="68">
        <v>52.407403072268011</v>
      </c>
      <c r="AQ417" s="68">
        <v>5.9025757517267037</v>
      </c>
      <c r="AR417" s="68">
        <v>0.58881441649175958</v>
      </c>
      <c r="AS417" s="68">
        <v>210.16869006593359</v>
      </c>
      <c r="AT417" s="68">
        <v>32.837150579987139</v>
      </c>
      <c r="AU417" s="68">
        <v>18.388950092948413</v>
      </c>
      <c r="AV417" s="68">
        <v>0</v>
      </c>
      <c r="AW417" s="68">
        <v>55.039476452265014</v>
      </c>
      <c r="AX417" s="68">
        <v>25.887243223380242</v>
      </c>
      <c r="AY417" s="68">
        <v>14.947723415712774</v>
      </c>
      <c r="AZ417" s="68">
        <v>0</v>
      </c>
      <c r="BA417" s="68">
        <v>0.55222878244288298</v>
      </c>
      <c r="BB417" s="68">
        <v>63.715332371377308</v>
      </c>
      <c r="BC417" s="68">
        <v>125.58899755104268</v>
      </c>
      <c r="BD417" s="68">
        <v>57.877326538679313</v>
      </c>
      <c r="BE417" s="68">
        <v>67.610684187477133</v>
      </c>
      <c r="BF417" s="68">
        <v>186.87354507650568</v>
      </c>
      <c r="BG417" s="68">
        <v>0</v>
      </c>
      <c r="BH417" s="68">
        <v>2.4686321167680325</v>
      </c>
      <c r="BI417" s="68">
        <v>16375.35255120876</v>
      </c>
      <c r="BJ417" s="68">
        <v>0</v>
      </c>
      <c r="BK417" s="68">
        <v>377.76612658120411</v>
      </c>
      <c r="BL417" s="68">
        <v>0</v>
      </c>
      <c r="BM417" s="68">
        <v>0</v>
      </c>
      <c r="BN417" s="68">
        <v>71.455521091182234</v>
      </c>
      <c r="BO417" s="68">
        <v>18388.172462539995</v>
      </c>
    </row>
    <row r="418" spans="1:67">
      <c r="A418">
        <v>2003</v>
      </c>
      <c r="B418" s="62" t="s">
        <v>651</v>
      </c>
      <c r="C418" s="67" t="s">
        <v>716</v>
      </c>
      <c r="D418" s="62" t="s">
        <v>725</v>
      </c>
      <c r="E418" s="68">
        <v>0</v>
      </c>
      <c r="F418" s="68">
        <v>0</v>
      </c>
      <c r="G418" s="68">
        <v>0</v>
      </c>
      <c r="H418" s="68">
        <v>0</v>
      </c>
      <c r="I418" s="68">
        <v>0</v>
      </c>
      <c r="J418" s="68">
        <v>0</v>
      </c>
      <c r="K418" s="68">
        <v>0</v>
      </c>
      <c r="L418" s="68">
        <v>0</v>
      </c>
      <c r="M418" s="68">
        <v>0</v>
      </c>
      <c r="N418" s="68">
        <v>0</v>
      </c>
      <c r="O418" s="68">
        <v>0</v>
      </c>
      <c r="P418" s="68">
        <v>0</v>
      </c>
      <c r="Q418" s="68">
        <v>0</v>
      </c>
      <c r="R418" s="68">
        <v>0</v>
      </c>
      <c r="S418" s="68">
        <v>0</v>
      </c>
      <c r="T418" s="68">
        <v>0</v>
      </c>
      <c r="U418" s="68">
        <v>0</v>
      </c>
      <c r="V418" s="68">
        <v>0</v>
      </c>
      <c r="W418" s="68">
        <v>0</v>
      </c>
      <c r="X418" s="68">
        <v>0</v>
      </c>
      <c r="Y418" s="68">
        <v>0</v>
      </c>
      <c r="Z418" s="68">
        <v>0</v>
      </c>
      <c r="AA418" s="68">
        <v>0</v>
      </c>
      <c r="AB418" s="68">
        <v>0</v>
      </c>
      <c r="AC418" s="68">
        <v>0</v>
      </c>
      <c r="AD418" s="68">
        <v>0</v>
      </c>
      <c r="AE418" s="68">
        <v>0</v>
      </c>
      <c r="AF418" s="68">
        <v>0</v>
      </c>
      <c r="AG418" s="68">
        <v>0</v>
      </c>
      <c r="AH418" s="68">
        <v>0</v>
      </c>
      <c r="AI418" s="68">
        <v>0</v>
      </c>
      <c r="AJ418" s="68">
        <v>0</v>
      </c>
      <c r="AK418" s="68">
        <v>0</v>
      </c>
      <c r="AL418" s="68">
        <v>0</v>
      </c>
      <c r="AM418" s="68">
        <v>0</v>
      </c>
      <c r="AN418" s="68">
        <v>0</v>
      </c>
      <c r="AO418" s="68">
        <v>0</v>
      </c>
      <c r="AP418" s="68">
        <v>0</v>
      </c>
      <c r="AQ418" s="68">
        <v>0</v>
      </c>
      <c r="AR418" s="68">
        <v>0</v>
      </c>
      <c r="AS418" s="68">
        <v>0</v>
      </c>
      <c r="AT418" s="68">
        <v>0</v>
      </c>
      <c r="AU418" s="68">
        <v>0</v>
      </c>
      <c r="AV418" s="68">
        <v>0</v>
      </c>
      <c r="AW418" s="68">
        <v>0</v>
      </c>
      <c r="AX418" s="68">
        <v>0</v>
      </c>
      <c r="AY418" s="68">
        <v>0</v>
      </c>
      <c r="AZ418" s="68">
        <v>0</v>
      </c>
      <c r="BA418" s="68">
        <v>0</v>
      </c>
      <c r="BB418" s="68">
        <v>0</v>
      </c>
      <c r="BC418" s="68">
        <v>0</v>
      </c>
      <c r="BD418" s="68">
        <v>0</v>
      </c>
      <c r="BE418" s="68">
        <v>0</v>
      </c>
      <c r="BF418" s="68">
        <v>0</v>
      </c>
      <c r="BG418" s="68">
        <v>0</v>
      </c>
      <c r="BH418" s="68">
        <v>0</v>
      </c>
      <c r="BI418" s="68">
        <v>3416.7584370228669</v>
      </c>
      <c r="BJ418" s="68">
        <v>0</v>
      </c>
      <c r="BK418" s="68">
        <v>0</v>
      </c>
      <c r="BL418" s="68">
        <v>0</v>
      </c>
      <c r="BM418" s="68">
        <v>0</v>
      </c>
      <c r="BN418" s="68">
        <v>-6.8518867010425311E-5</v>
      </c>
      <c r="BO418" s="68">
        <v>3416.7583685039999</v>
      </c>
    </row>
    <row r="419" spans="1:67">
      <c r="A419">
        <v>2003</v>
      </c>
      <c r="B419" s="62" t="s">
        <v>652</v>
      </c>
      <c r="C419" s="67" t="s">
        <v>717</v>
      </c>
      <c r="D419" s="62" t="s">
        <v>725</v>
      </c>
      <c r="E419" s="68">
        <v>0</v>
      </c>
      <c r="F419" s="68">
        <v>0</v>
      </c>
      <c r="G419" s="68">
        <v>0</v>
      </c>
      <c r="H419" s="68">
        <v>0</v>
      </c>
      <c r="I419" s="68">
        <v>0</v>
      </c>
      <c r="J419" s="68">
        <v>0</v>
      </c>
      <c r="K419" s="68">
        <v>0</v>
      </c>
      <c r="L419" s="68">
        <v>0</v>
      </c>
      <c r="M419" s="68">
        <v>0</v>
      </c>
      <c r="N419" s="68">
        <v>0</v>
      </c>
      <c r="O419" s="68">
        <v>0</v>
      </c>
      <c r="P419" s="68">
        <v>0</v>
      </c>
      <c r="Q419" s="68">
        <v>0</v>
      </c>
      <c r="R419" s="68">
        <v>0</v>
      </c>
      <c r="S419" s="68">
        <v>0</v>
      </c>
      <c r="T419" s="68">
        <v>0</v>
      </c>
      <c r="U419" s="68">
        <v>0</v>
      </c>
      <c r="V419" s="68">
        <v>0</v>
      </c>
      <c r="W419" s="68">
        <v>0</v>
      </c>
      <c r="X419" s="68">
        <v>0</v>
      </c>
      <c r="Y419" s="68">
        <v>0</v>
      </c>
      <c r="Z419" s="68">
        <v>0</v>
      </c>
      <c r="AA419" s="68">
        <v>0</v>
      </c>
      <c r="AB419" s="68">
        <v>0</v>
      </c>
      <c r="AC419" s="68">
        <v>0</v>
      </c>
      <c r="AD419" s="68">
        <v>0</v>
      </c>
      <c r="AE419" s="68">
        <v>0</v>
      </c>
      <c r="AF419" s="68">
        <v>0</v>
      </c>
      <c r="AG419" s="68">
        <v>0</v>
      </c>
      <c r="AH419" s="68">
        <v>0</v>
      </c>
      <c r="AI419" s="68">
        <v>0</v>
      </c>
      <c r="AJ419" s="68">
        <v>0</v>
      </c>
      <c r="AK419" s="68">
        <v>0</v>
      </c>
      <c r="AL419" s="68">
        <v>0</v>
      </c>
      <c r="AM419" s="68">
        <v>0</v>
      </c>
      <c r="AN419" s="68">
        <v>0</v>
      </c>
      <c r="AO419" s="68">
        <v>0</v>
      </c>
      <c r="AP419" s="68">
        <v>0</v>
      </c>
      <c r="AQ419" s="68">
        <v>0</v>
      </c>
      <c r="AR419" s="68">
        <v>0</v>
      </c>
      <c r="AS419" s="68">
        <v>0</v>
      </c>
      <c r="AT419" s="68">
        <v>0</v>
      </c>
      <c r="AU419" s="68">
        <v>0</v>
      </c>
      <c r="AV419" s="68">
        <v>0</v>
      </c>
      <c r="AW419" s="68">
        <v>0</v>
      </c>
      <c r="AX419" s="68">
        <v>0</v>
      </c>
      <c r="AY419" s="68">
        <v>0</v>
      </c>
      <c r="AZ419" s="68">
        <v>0</v>
      </c>
      <c r="BA419" s="68">
        <v>0</v>
      </c>
      <c r="BB419" s="68">
        <v>0</v>
      </c>
      <c r="BC419" s="68">
        <v>0</v>
      </c>
      <c r="BD419" s="68">
        <v>0</v>
      </c>
      <c r="BE419" s="68">
        <v>0</v>
      </c>
      <c r="BF419" s="68">
        <v>0</v>
      </c>
      <c r="BG419" s="68">
        <v>0</v>
      </c>
      <c r="BH419" s="68">
        <v>0</v>
      </c>
      <c r="BI419" s="68">
        <v>1.6676101183949761</v>
      </c>
      <c r="BJ419" s="68">
        <v>0</v>
      </c>
      <c r="BK419" s="68">
        <v>60.700643606113196</v>
      </c>
      <c r="BL419" s="68">
        <v>0</v>
      </c>
      <c r="BM419" s="68">
        <v>0</v>
      </c>
      <c r="BN419" s="68">
        <v>-7.165081825633024E-7</v>
      </c>
      <c r="BO419" s="68">
        <v>62.368253007999989</v>
      </c>
    </row>
    <row r="420" spans="1:67">
      <c r="A420">
        <v>2003</v>
      </c>
      <c r="B420" s="62" t="s">
        <v>597</v>
      </c>
      <c r="C420" s="67" t="s">
        <v>664</v>
      </c>
      <c r="D420" s="62" t="s">
        <v>726</v>
      </c>
      <c r="E420" s="68">
        <v>564.10396812150077</v>
      </c>
      <c r="F420" s="68">
        <v>1.0012439083258005</v>
      </c>
      <c r="G420" s="68">
        <v>0.87954874691874729</v>
      </c>
      <c r="H420" s="68">
        <v>0.43654401596902842</v>
      </c>
      <c r="I420" s="68">
        <v>3174.578668349423</v>
      </c>
      <c r="J420" s="68">
        <v>113.93701450936797</v>
      </c>
      <c r="K420" s="68">
        <v>6.3677723369908072</v>
      </c>
      <c r="L420" s="68">
        <v>0.18841137034507335</v>
      </c>
      <c r="M420" s="68">
        <v>7.028653162407747E-2</v>
      </c>
      <c r="N420" s="68">
        <v>0.14545898848886205</v>
      </c>
      <c r="O420" s="68">
        <v>16.265873397127368</v>
      </c>
      <c r="P420" s="68">
        <v>4.4056157167420942</v>
      </c>
      <c r="Q420" s="68">
        <v>3.6947475937547285</v>
      </c>
      <c r="R420" s="68">
        <v>0.24484408885567216</v>
      </c>
      <c r="S420" s="68">
        <v>0.13466226827969541</v>
      </c>
      <c r="T420" s="68">
        <v>0.33711977271053489</v>
      </c>
      <c r="U420" s="68">
        <v>0.58376801761223485</v>
      </c>
      <c r="V420" s="68">
        <v>1.3158457340945866</v>
      </c>
      <c r="W420" s="68">
        <v>0.39735767955437723</v>
      </c>
      <c r="X420" s="68">
        <v>1.2974381501357817</v>
      </c>
      <c r="Y420" s="68">
        <v>0.27348010792672933</v>
      </c>
      <c r="Z420" s="68">
        <v>5.8451076938835795</v>
      </c>
      <c r="AA420" s="68">
        <v>8.7426157501695034E-3</v>
      </c>
      <c r="AB420" s="68">
        <v>5.6847035253439335</v>
      </c>
      <c r="AC420" s="68">
        <v>4.5149252814308496E-2</v>
      </c>
      <c r="AD420" s="68">
        <v>2.6020315109312672E-3</v>
      </c>
      <c r="AE420" s="68">
        <v>6.5353143481681464</v>
      </c>
      <c r="AF420" s="68">
        <v>0.14898353262189939</v>
      </c>
      <c r="AG420" s="68">
        <v>0.71152036374801686</v>
      </c>
      <c r="AH420" s="68">
        <v>0.58464539530126036</v>
      </c>
      <c r="AI420" s="68">
        <v>0.24750167945696289</v>
      </c>
      <c r="AJ420" s="68">
        <v>7.4960833541208305E-3</v>
      </c>
      <c r="AK420" s="68">
        <v>2.9772511520532161E-2</v>
      </c>
      <c r="AL420" s="68">
        <v>4.3501152669106972E-2</v>
      </c>
      <c r="AM420" s="68">
        <v>8.1551326229372702E-3</v>
      </c>
      <c r="AN420" s="68">
        <v>1.6817271396361386</v>
      </c>
      <c r="AO420" s="68">
        <v>4.2668094946629757E-2</v>
      </c>
      <c r="AP420" s="68">
        <v>3.9144640473902356E-2</v>
      </c>
      <c r="AQ420" s="68">
        <v>0.10880496271660627</v>
      </c>
      <c r="AR420" s="68">
        <v>2.2818918004236062E-3</v>
      </c>
      <c r="AS420" s="68">
        <v>0.25414345182233161</v>
      </c>
      <c r="AT420" s="68">
        <v>1.0473239945526822E-2</v>
      </c>
      <c r="AU420" s="68">
        <v>2.1032799649255363E-2</v>
      </c>
      <c r="AV420" s="68">
        <v>0</v>
      </c>
      <c r="AW420" s="68">
        <v>8.8294713429197452E-2</v>
      </c>
      <c r="AX420" s="68">
        <v>1.8279420690976239E-2</v>
      </c>
      <c r="AY420" s="68">
        <v>3.6647715267153762E-2</v>
      </c>
      <c r="AZ420" s="68">
        <v>0</v>
      </c>
      <c r="BA420" s="68">
        <v>7.8361615226874813E-3</v>
      </c>
      <c r="BB420" s="68">
        <v>0.51684490445567444</v>
      </c>
      <c r="BC420" s="68">
        <v>0.28788921996102901</v>
      </c>
      <c r="BD420" s="68">
        <v>7.6974491803880524E-2</v>
      </c>
      <c r="BE420" s="68">
        <v>0.42324132736428594</v>
      </c>
      <c r="BF420" s="68">
        <v>0.1928612366409449</v>
      </c>
      <c r="BG420" s="68">
        <v>0</v>
      </c>
      <c r="BH420" s="68">
        <v>3.9520346721900318E-4</v>
      </c>
      <c r="BI420" s="68">
        <v>711.08481913266746</v>
      </c>
      <c r="BJ420" s="68">
        <v>0</v>
      </c>
      <c r="BK420" s="68">
        <v>0.91903840332106779</v>
      </c>
      <c r="BL420" s="68">
        <v>13.191972426333701</v>
      </c>
      <c r="BM420" s="68">
        <v>10.291911674209992</v>
      </c>
      <c r="BN420" s="68">
        <v>0</v>
      </c>
      <c r="BO420" s="68">
        <v>0</v>
      </c>
    </row>
    <row r="421" spans="1:67">
      <c r="A421">
        <v>2003</v>
      </c>
      <c r="B421" s="62" t="s">
        <v>598</v>
      </c>
      <c r="C421" s="67" t="s">
        <v>665</v>
      </c>
      <c r="D421" s="62" t="s">
        <v>726</v>
      </c>
      <c r="E421" s="68">
        <v>1.3778658225732523</v>
      </c>
      <c r="F421" s="68">
        <v>5.5739874978691208</v>
      </c>
      <c r="G421" s="68">
        <v>2.8455868500413825E-3</v>
      </c>
      <c r="H421" s="68">
        <v>0.21122017692765471</v>
      </c>
      <c r="I421" s="68">
        <v>9.4286352660703763</v>
      </c>
      <c r="J421" s="68">
        <v>2.1496545362984905</v>
      </c>
      <c r="K421" s="68">
        <v>48.571600396781939</v>
      </c>
      <c r="L421" s="68">
        <v>0.16105035730795675</v>
      </c>
      <c r="M421" s="68">
        <v>5.1819998494376726E-3</v>
      </c>
      <c r="N421" s="68">
        <v>4.8822399903616656E-2</v>
      </c>
      <c r="O421" s="68">
        <v>0.65447045498705536</v>
      </c>
      <c r="P421" s="68">
        <v>1.7134395921229137</v>
      </c>
      <c r="Q421" s="68">
        <v>11.31569013030429</v>
      </c>
      <c r="R421" s="68">
        <v>0.11185405365690462</v>
      </c>
      <c r="S421" s="68">
        <v>0.2347402977984018</v>
      </c>
      <c r="T421" s="68">
        <v>0.25039035140515448</v>
      </c>
      <c r="U421" s="68">
        <v>0.28362316318535596</v>
      </c>
      <c r="V421" s="68">
        <v>0.17168237184474824</v>
      </c>
      <c r="W421" s="68">
        <v>0.10498375577867233</v>
      </c>
      <c r="X421" s="68">
        <v>0.39426509867371562</v>
      </c>
      <c r="Y421" s="68">
        <v>4.1339040469978779E-2</v>
      </c>
      <c r="Z421" s="68">
        <v>1.6209932242135399</v>
      </c>
      <c r="AA421" s="68">
        <v>6.716212898597633E-3</v>
      </c>
      <c r="AB421" s="68">
        <v>8.680096055889347E-2</v>
      </c>
      <c r="AC421" s="68">
        <v>5.4881229481179008E-4</v>
      </c>
      <c r="AD421" s="68">
        <v>1.447930121921428E-4</v>
      </c>
      <c r="AE421" s="68">
        <v>2.1148789691245646</v>
      </c>
      <c r="AF421" s="68">
        <v>8.8278768095345073E-2</v>
      </c>
      <c r="AG421" s="68">
        <v>0.42160450263636984</v>
      </c>
      <c r="AH421" s="68">
        <v>0.34642596363828149</v>
      </c>
      <c r="AI421" s="68">
        <v>1.3930606619160329E-2</v>
      </c>
      <c r="AJ421" s="68">
        <v>8.1668565703990051E-4</v>
      </c>
      <c r="AK421" s="68">
        <v>2.6017238922658101E-3</v>
      </c>
      <c r="AL421" s="68">
        <v>2.9389223249371337E-3</v>
      </c>
      <c r="AM421" s="68">
        <v>6.7398583685807252E-4</v>
      </c>
      <c r="AN421" s="68">
        <v>1.2986729742962099E-2</v>
      </c>
      <c r="AO421" s="68">
        <v>3.805092818553216E-3</v>
      </c>
      <c r="AP421" s="68">
        <v>3.8947027709879678E-3</v>
      </c>
      <c r="AQ421" s="68">
        <v>7.0778053271304139E-2</v>
      </c>
      <c r="AR421" s="68">
        <v>2.8455399355870796E-4</v>
      </c>
      <c r="AS421" s="68">
        <v>2.4682362034864434E-2</v>
      </c>
      <c r="AT421" s="68">
        <v>1.0435314347613698E-3</v>
      </c>
      <c r="AU421" s="68">
        <v>1.579996083945134E-3</v>
      </c>
      <c r="AV421" s="68">
        <v>0</v>
      </c>
      <c r="AW421" s="68">
        <v>1.1631400478391085E-2</v>
      </c>
      <c r="AX421" s="68">
        <v>1.3104535637944751E-3</v>
      </c>
      <c r="AY421" s="68">
        <v>3.6110863924654736E-3</v>
      </c>
      <c r="AZ421" s="68">
        <v>0</v>
      </c>
      <c r="BA421" s="68">
        <v>1.6103693418536979E-3</v>
      </c>
      <c r="BB421" s="68">
        <v>4.3316660839024447E-2</v>
      </c>
      <c r="BC421" s="68">
        <v>1.6718152008077986E-2</v>
      </c>
      <c r="BD421" s="68">
        <v>7.4414396721103251E-3</v>
      </c>
      <c r="BE421" s="68">
        <v>1.0093112568369669E-2</v>
      </c>
      <c r="BF421" s="68">
        <v>2.0648282254293972E-2</v>
      </c>
      <c r="BG421" s="68">
        <v>0</v>
      </c>
      <c r="BH421" s="68">
        <v>1.0382885292520301E-4</v>
      </c>
      <c r="BI421" s="68">
        <v>42.250259586752755</v>
      </c>
      <c r="BJ421" s="68">
        <v>0</v>
      </c>
      <c r="BK421" s="68">
        <v>7.1534064046615747E-2</v>
      </c>
      <c r="BL421" s="68">
        <v>4.7580914480561967E-2</v>
      </c>
      <c r="BM421" s="68">
        <v>1.4412065888166976E-2</v>
      </c>
      <c r="BN421" s="68">
        <v>0</v>
      </c>
      <c r="BO421" s="68">
        <v>0</v>
      </c>
    </row>
    <row r="422" spans="1:67">
      <c r="A422">
        <v>2003</v>
      </c>
      <c r="B422" s="62" t="s">
        <v>599</v>
      </c>
      <c r="C422" s="67" t="s">
        <v>666</v>
      </c>
      <c r="D422" s="62" t="s">
        <v>726</v>
      </c>
      <c r="E422" s="68">
        <v>0.45215022687133177</v>
      </c>
      <c r="F422" s="68">
        <v>0.22042480306368004</v>
      </c>
      <c r="G422" s="68">
        <v>0.13859938988688894</v>
      </c>
      <c r="H422" s="68">
        <v>4.179874571874978E-3</v>
      </c>
      <c r="I422" s="68">
        <v>2.5656987232647528</v>
      </c>
      <c r="J422" s="68">
        <v>0.23064141349620754</v>
      </c>
      <c r="K422" s="68">
        <v>1.8922112857404008</v>
      </c>
      <c r="L422" s="68">
        <v>1.3065217498377092E-2</v>
      </c>
      <c r="M422" s="68">
        <v>7.2080721013516845E-4</v>
      </c>
      <c r="N422" s="68">
        <v>1.1652090150449375E-3</v>
      </c>
      <c r="O422" s="68">
        <v>7.1923495503370488E-2</v>
      </c>
      <c r="P422" s="68">
        <v>0.10476096865878844</v>
      </c>
      <c r="Q422" s="68">
        <v>0.4471806347783962</v>
      </c>
      <c r="R422" s="68">
        <v>6.216782712321697E-3</v>
      </c>
      <c r="S422" s="68">
        <v>3.6015250060503767E-3</v>
      </c>
      <c r="T422" s="68">
        <v>1.6030079803303046E-3</v>
      </c>
      <c r="U422" s="68">
        <v>1.7321603896469633E-2</v>
      </c>
      <c r="V422" s="68">
        <v>3.4146746071645759E-3</v>
      </c>
      <c r="W422" s="68">
        <v>1.623054062407309E-3</v>
      </c>
      <c r="X422" s="68">
        <v>9.0996347102912968E-3</v>
      </c>
      <c r="Y422" s="68">
        <v>3.7919132801223518E-4</v>
      </c>
      <c r="Z422" s="68">
        <v>9.2422854169378274E-3</v>
      </c>
      <c r="AA422" s="68">
        <v>1.818062034528022E-4</v>
      </c>
      <c r="AB422" s="68">
        <v>4.0177128313634144E-3</v>
      </c>
      <c r="AC422" s="68">
        <v>2.0848865161138714E-4</v>
      </c>
      <c r="AD422" s="68">
        <v>2.4737185489295717E-5</v>
      </c>
      <c r="AE422" s="68">
        <v>5.3362090748198289E-3</v>
      </c>
      <c r="AF422" s="68">
        <v>1.4891891860954834E-2</v>
      </c>
      <c r="AG422" s="68">
        <v>7.1121179876517157E-2</v>
      </c>
      <c r="AH422" s="68">
        <v>5.8439188175493005E-2</v>
      </c>
      <c r="AI422" s="68">
        <v>4.1333499560590771E-3</v>
      </c>
      <c r="AJ422" s="68">
        <v>1.3972266504680395E-4</v>
      </c>
      <c r="AK422" s="68">
        <v>1.327065065038733E-3</v>
      </c>
      <c r="AL422" s="68">
        <v>2.1875956618335212E-3</v>
      </c>
      <c r="AM422" s="68">
        <v>1.8735355880475591E-4</v>
      </c>
      <c r="AN422" s="68">
        <v>0.279490182532523</v>
      </c>
      <c r="AO422" s="68">
        <v>1.2511329124119828E-3</v>
      </c>
      <c r="AP422" s="68">
        <v>9.4058465885920586E-4</v>
      </c>
      <c r="AQ422" s="68">
        <v>3.3061956698388776E-3</v>
      </c>
      <c r="AR422" s="68">
        <v>6.6301800752555803E-5</v>
      </c>
      <c r="AS422" s="68">
        <v>1.4082650146921482E-2</v>
      </c>
      <c r="AT422" s="68">
        <v>2.0475016519600999E-4</v>
      </c>
      <c r="AU422" s="68">
        <v>1.030534429017325E-3</v>
      </c>
      <c r="AV422" s="68">
        <v>0</v>
      </c>
      <c r="AW422" s="68">
        <v>2.2845945624733674E-3</v>
      </c>
      <c r="AX422" s="68">
        <v>3.9116609086860027E-4</v>
      </c>
      <c r="AY422" s="68">
        <v>1.0975700430701054E-3</v>
      </c>
      <c r="AZ422" s="68">
        <v>0</v>
      </c>
      <c r="BA422" s="68">
        <v>2.6634372290866868E-4</v>
      </c>
      <c r="BB422" s="68">
        <v>1.8109201738517031E-2</v>
      </c>
      <c r="BC422" s="68">
        <v>3.0998060782230011E-2</v>
      </c>
      <c r="BD422" s="68">
        <v>2.1942726181170416E-3</v>
      </c>
      <c r="BE422" s="68">
        <v>1.5891397070146255E-2</v>
      </c>
      <c r="BF422" s="68">
        <v>2.583776010499765E-3</v>
      </c>
      <c r="BG422" s="68">
        <v>0</v>
      </c>
      <c r="BH422" s="68">
        <v>1.1641408359717334E-5</v>
      </c>
      <c r="BI422" s="68">
        <v>13.3401273572228</v>
      </c>
      <c r="BJ422" s="68">
        <v>0</v>
      </c>
      <c r="BK422" s="68">
        <v>3.0038609472634214E-2</v>
      </c>
      <c r="BL422" s="68">
        <v>7.6814087554565886E-3</v>
      </c>
      <c r="BM422" s="68">
        <v>2.0323828801540578E-3</v>
      </c>
      <c r="BN422" s="68">
        <v>0</v>
      </c>
      <c r="BO422" s="68">
        <v>0</v>
      </c>
    </row>
    <row r="423" spans="1:67">
      <c r="A423">
        <v>2003</v>
      </c>
      <c r="B423" s="62" t="s">
        <v>600</v>
      </c>
      <c r="C423" s="67" t="s">
        <v>111</v>
      </c>
      <c r="D423" s="62" t="s">
        <v>726</v>
      </c>
      <c r="E423" s="68">
        <v>3.4113034317009063</v>
      </c>
      <c r="F423" s="68">
        <v>0.10098613380811293</v>
      </c>
      <c r="G423" s="68">
        <v>1.0113059165679708</v>
      </c>
      <c r="H423" s="68">
        <v>13.037558460894839</v>
      </c>
      <c r="I423" s="68">
        <v>5.2211841756742858</v>
      </c>
      <c r="J423" s="68">
        <v>1.4256396911400622</v>
      </c>
      <c r="K423" s="68">
        <v>0.34331388482786329</v>
      </c>
      <c r="L423" s="68">
        <v>1.4243700523772207</v>
      </c>
      <c r="M423" s="68">
        <v>0.22173701192305151</v>
      </c>
      <c r="N423" s="68">
        <v>490.72330111384701</v>
      </c>
      <c r="O423" s="68">
        <v>208.26912937542653</v>
      </c>
      <c r="P423" s="68">
        <v>1.0949142632173201</v>
      </c>
      <c r="Q423" s="68">
        <v>3.1692126460059176</v>
      </c>
      <c r="R423" s="68">
        <v>32.228628456731684</v>
      </c>
      <c r="S423" s="68">
        <v>79.492519284521293</v>
      </c>
      <c r="T423" s="68">
        <v>1.8466645700874103</v>
      </c>
      <c r="U423" s="68">
        <v>4.4082596519459853</v>
      </c>
      <c r="V423" s="68">
        <v>1.7896364980480777</v>
      </c>
      <c r="W423" s="68">
        <v>0.83898379512977694</v>
      </c>
      <c r="X423" s="68">
        <v>3.8240270394935791</v>
      </c>
      <c r="Y423" s="68">
        <v>0.14118029666018753</v>
      </c>
      <c r="Z423" s="68">
        <v>2.6076736155575073</v>
      </c>
      <c r="AA423" s="68">
        <v>0.19374885948094381</v>
      </c>
      <c r="AB423" s="68">
        <v>20.190405615679875</v>
      </c>
      <c r="AC423" s="68">
        <v>0.90846230687405793</v>
      </c>
      <c r="AD423" s="68">
        <v>6.0175874354017014E-2</v>
      </c>
      <c r="AE423" s="68">
        <v>42.340742798800569</v>
      </c>
      <c r="AF423" s="68">
        <v>0.33655194702227559</v>
      </c>
      <c r="AG423" s="68">
        <v>1.6073158088258432</v>
      </c>
      <c r="AH423" s="68">
        <v>1.3207066585229541</v>
      </c>
      <c r="AI423" s="68">
        <v>44.46740621301916</v>
      </c>
      <c r="AJ423" s="68">
        <v>0.17065433719959464</v>
      </c>
      <c r="AK423" s="68">
        <v>5.2800857174751767</v>
      </c>
      <c r="AL423" s="68">
        <v>0.36564465460723655</v>
      </c>
      <c r="AM423" s="68">
        <v>0.35366180489200122</v>
      </c>
      <c r="AN423" s="68">
        <v>1.4407250683971353</v>
      </c>
      <c r="AO423" s="68">
        <v>0.13926154119759132</v>
      </c>
      <c r="AP423" s="68">
        <v>0.12603946917144632</v>
      </c>
      <c r="AQ423" s="68">
        <v>0.93806491935089364</v>
      </c>
      <c r="AR423" s="68">
        <v>3.165564591664749E-2</v>
      </c>
      <c r="AS423" s="68">
        <v>0.38819742899814585</v>
      </c>
      <c r="AT423" s="68">
        <v>0.10455406415935448</v>
      </c>
      <c r="AU423" s="68">
        <v>3.8806405476017269E-2</v>
      </c>
      <c r="AV423" s="68">
        <v>0</v>
      </c>
      <c r="AW423" s="68">
        <v>0.57090309116353588</v>
      </c>
      <c r="AX423" s="68">
        <v>0.12221692092633862</v>
      </c>
      <c r="AY423" s="68">
        <v>0.26143394144416626</v>
      </c>
      <c r="AZ423" s="68">
        <v>0</v>
      </c>
      <c r="BA423" s="68">
        <v>6.0794464820157018E-2</v>
      </c>
      <c r="BB423" s="68">
        <v>4.2891478520572086</v>
      </c>
      <c r="BC423" s="68">
        <v>3.52654433082406</v>
      </c>
      <c r="BD423" s="68">
        <v>0.4164072895490627</v>
      </c>
      <c r="BE423" s="68">
        <v>1.2159064111217559</v>
      </c>
      <c r="BF423" s="68">
        <v>1.0843421420186847</v>
      </c>
      <c r="BG423" s="68">
        <v>0</v>
      </c>
      <c r="BH423" s="68">
        <v>1.3592982752559454E-2</v>
      </c>
      <c r="BI423" s="68">
        <v>31.059304552386113</v>
      </c>
      <c r="BJ423" s="68">
        <v>0</v>
      </c>
      <c r="BK423" s="68">
        <v>0.78101508249556462</v>
      </c>
      <c r="BL423" s="68">
        <v>1.9552374774010874</v>
      </c>
      <c r="BM423" s="68">
        <v>0.40270244174523001</v>
      </c>
      <c r="BN423" s="68">
        <v>0</v>
      </c>
      <c r="BO423" s="68">
        <v>0</v>
      </c>
    </row>
    <row r="424" spans="1:67">
      <c r="A424">
        <v>2003</v>
      </c>
      <c r="B424" s="62" t="s">
        <v>601</v>
      </c>
      <c r="C424" s="67" t="s">
        <v>667</v>
      </c>
      <c r="D424" s="62" t="s">
        <v>726</v>
      </c>
      <c r="E424" s="68">
        <v>261.92393053560778</v>
      </c>
      <c r="F424" s="68">
        <v>0.18417803631779031</v>
      </c>
      <c r="G424" s="68">
        <v>14.586997134213171</v>
      </c>
      <c r="H424" s="68">
        <v>5.8102843251261582</v>
      </c>
      <c r="I424" s="68">
        <v>967.5774145350855</v>
      </c>
      <c r="J424" s="68">
        <v>54.405748678235156</v>
      </c>
      <c r="K424" s="68">
        <v>0.38487849827143478</v>
      </c>
      <c r="L424" s="68">
        <v>7.3889251052641587</v>
      </c>
      <c r="M424" s="68">
        <v>0.69060175379404676</v>
      </c>
      <c r="N424" s="68">
        <v>1.1298650157368888</v>
      </c>
      <c r="O424" s="68">
        <v>57.602302531460808</v>
      </c>
      <c r="P424" s="68">
        <v>16.04769709476771</v>
      </c>
      <c r="Q424" s="68">
        <v>13.190013203622975</v>
      </c>
      <c r="R424" s="68">
        <v>5.4659841123403634</v>
      </c>
      <c r="S424" s="68">
        <v>3.4099436457967549</v>
      </c>
      <c r="T424" s="68">
        <v>1.4170348033373488</v>
      </c>
      <c r="U424" s="68">
        <v>6.9205641949106154</v>
      </c>
      <c r="V424" s="68">
        <v>1.8037290621006441</v>
      </c>
      <c r="W424" s="68">
        <v>1.0567424169165025</v>
      </c>
      <c r="X424" s="68">
        <v>9.116138555516109</v>
      </c>
      <c r="Y424" s="68">
        <v>0.16408272167722493</v>
      </c>
      <c r="Z424" s="68">
        <v>4.2997231527233399</v>
      </c>
      <c r="AA424" s="68">
        <v>6.6389849420838851E-2</v>
      </c>
      <c r="AB424" s="68">
        <v>10.145037704614548</v>
      </c>
      <c r="AC424" s="68">
        <v>1.2449864692786901</v>
      </c>
      <c r="AD424" s="68">
        <v>3.2609258152849561E-2</v>
      </c>
      <c r="AE424" s="68">
        <v>6.3816065018862016</v>
      </c>
      <c r="AF424" s="68">
        <v>8.9988240162298787</v>
      </c>
      <c r="AG424" s="68">
        <v>42.976878867515197</v>
      </c>
      <c r="AH424" s="68">
        <v>35.31344137932664</v>
      </c>
      <c r="AI424" s="68">
        <v>1.5008632122585754</v>
      </c>
      <c r="AJ424" s="68">
        <v>2.3548669072331375E-2</v>
      </c>
      <c r="AK424" s="68">
        <v>0.43224395585181152</v>
      </c>
      <c r="AL424" s="68">
        <v>1.2626478172673661</v>
      </c>
      <c r="AM424" s="68">
        <v>3.1182192453012601E-2</v>
      </c>
      <c r="AN424" s="68">
        <v>178.06586800879506</v>
      </c>
      <c r="AO424" s="68">
        <v>0.200275232940577</v>
      </c>
      <c r="AP424" s="68">
        <v>0.2415192241436373</v>
      </c>
      <c r="AQ424" s="68">
        <v>0.42309814280437325</v>
      </c>
      <c r="AR424" s="68">
        <v>1.7131204790874155E-2</v>
      </c>
      <c r="AS424" s="68">
        <v>5.8681262275947104</v>
      </c>
      <c r="AT424" s="68">
        <v>6.3180678540745189E-2</v>
      </c>
      <c r="AU424" s="68">
        <v>0.39266614831010438</v>
      </c>
      <c r="AV424" s="68">
        <v>0</v>
      </c>
      <c r="AW424" s="68">
        <v>0.25334340729261906</v>
      </c>
      <c r="AX424" s="68">
        <v>0.14252229659811308</v>
      </c>
      <c r="AY424" s="68">
        <v>0.29016234323939261</v>
      </c>
      <c r="AZ424" s="68">
        <v>0</v>
      </c>
      <c r="BA424" s="68">
        <v>0.2139774312379823</v>
      </c>
      <c r="BB424" s="68">
        <v>6.257349130195907</v>
      </c>
      <c r="BC424" s="68">
        <v>19.562279581854497</v>
      </c>
      <c r="BD424" s="68">
        <v>0.74501236642683799</v>
      </c>
      <c r="BE424" s="68">
        <v>11.733708894030817</v>
      </c>
      <c r="BF424" s="68">
        <v>1.884301837982846</v>
      </c>
      <c r="BG424" s="68">
        <v>0</v>
      </c>
      <c r="BH424" s="68">
        <v>5.884137499817723E-3</v>
      </c>
      <c r="BI424" s="68">
        <v>4705.1624139480755</v>
      </c>
      <c r="BJ424" s="68">
        <v>0</v>
      </c>
      <c r="BK424" s="68">
        <v>2.6605367092102581</v>
      </c>
      <c r="BL424" s="68">
        <v>3.4590884481838096</v>
      </c>
      <c r="BM424" s="68">
        <v>0.35892010081394388</v>
      </c>
      <c r="BN424" s="68">
        <v>0</v>
      </c>
      <c r="BO424" s="68">
        <v>0</v>
      </c>
    </row>
    <row r="425" spans="1:67">
      <c r="A425">
        <v>2003</v>
      </c>
      <c r="B425" s="62" t="s">
        <v>602</v>
      </c>
      <c r="C425" s="67" t="s">
        <v>668</v>
      </c>
      <c r="D425" s="62" t="s">
        <v>726</v>
      </c>
      <c r="E425" s="68">
        <v>31.04530481899225</v>
      </c>
      <c r="F425" s="68">
        <v>5.9380235737453679</v>
      </c>
      <c r="G425" s="68">
        <v>7.8839517892863892E-2</v>
      </c>
      <c r="H425" s="68">
        <v>8.9609643086612447</v>
      </c>
      <c r="I425" s="68">
        <v>52.331652593762115</v>
      </c>
      <c r="J425" s="68">
        <v>2976.0092536204488</v>
      </c>
      <c r="K425" s="68">
        <v>10.524268376132698</v>
      </c>
      <c r="L425" s="68">
        <v>143.08641113504794</v>
      </c>
      <c r="M425" s="68">
        <v>16.199237663157703</v>
      </c>
      <c r="N425" s="68">
        <v>13.132192237621673</v>
      </c>
      <c r="O425" s="68">
        <v>56.610039907252535</v>
      </c>
      <c r="P425" s="68">
        <v>5.4538034910080935</v>
      </c>
      <c r="Q425" s="68">
        <v>124.09171466553755</v>
      </c>
      <c r="R425" s="68">
        <v>11.899225011059549</v>
      </c>
      <c r="S425" s="68">
        <v>16.3400957424514</v>
      </c>
      <c r="T425" s="68">
        <v>20.426393130774105</v>
      </c>
      <c r="U425" s="68">
        <v>92.639511861437896</v>
      </c>
      <c r="V425" s="68">
        <v>34.960157205634346</v>
      </c>
      <c r="W425" s="68">
        <v>24.831177667730127</v>
      </c>
      <c r="X425" s="68">
        <v>738.74986222972984</v>
      </c>
      <c r="Y425" s="68">
        <v>5.7230078653690537</v>
      </c>
      <c r="Z425" s="68">
        <v>255.17030772565872</v>
      </c>
      <c r="AA425" s="68">
        <v>0.10188969936502079</v>
      </c>
      <c r="AB425" s="68">
        <v>37.862987830110278</v>
      </c>
      <c r="AC425" s="68">
        <v>1.4046158635200863</v>
      </c>
      <c r="AD425" s="68">
        <v>1.8751123025021257</v>
      </c>
      <c r="AE425" s="68">
        <v>51.159268844051283</v>
      </c>
      <c r="AF425" s="68">
        <v>18.408040945098783</v>
      </c>
      <c r="AG425" s="68">
        <v>87.91371546695666</v>
      </c>
      <c r="AH425" s="68">
        <v>72.237351692377274</v>
      </c>
      <c r="AI425" s="68">
        <v>44.02950579985805</v>
      </c>
      <c r="AJ425" s="68">
        <v>7.7732417324405008E-3</v>
      </c>
      <c r="AK425" s="68">
        <v>7.9163400282719343E-2</v>
      </c>
      <c r="AL425" s="68">
        <v>3.0648852492771983</v>
      </c>
      <c r="AM425" s="68">
        <v>1.9508385303953937</v>
      </c>
      <c r="AN425" s="68">
        <v>107.8439342519514</v>
      </c>
      <c r="AO425" s="68">
        <v>0.22517169896592243</v>
      </c>
      <c r="AP425" s="68">
        <v>0.3374001515981348</v>
      </c>
      <c r="AQ425" s="68">
        <v>0.48479096458360404</v>
      </c>
      <c r="AR425" s="68">
        <v>8.4764866834787945E-3</v>
      </c>
      <c r="AS425" s="68">
        <v>1.1004681586290768</v>
      </c>
      <c r="AT425" s="68">
        <v>1.5942850210714902E-2</v>
      </c>
      <c r="AU425" s="68">
        <v>7.2819632787466462E-2</v>
      </c>
      <c r="AV425" s="68">
        <v>0</v>
      </c>
      <c r="AW425" s="68">
        <v>1.2177078971929711</v>
      </c>
      <c r="AX425" s="68">
        <v>3.5013811696649029</v>
      </c>
      <c r="AY425" s="68">
        <v>7.8597919385854542</v>
      </c>
      <c r="AZ425" s="68">
        <v>0</v>
      </c>
      <c r="BA425" s="68">
        <v>0.22021847527809191</v>
      </c>
      <c r="BB425" s="68">
        <v>32.755942204510383</v>
      </c>
      <c r="BC425" s="68">
        <v>50.932100813645754</v>
      </c>
      <c r="BD425" s="68">
        <v>16.508647167938207</v>
      </c>
      <c r="BE425" s="68">
        <v>125.25992044061728</v>
      </c>
      <c r="BF425" s="68">
        <v>32.340722549499752</v>
      </c>
      <c r="BG425" s="68">
        <v>0</v>
      </c>
      <c r="BH425" s="68">
        <v>0.21397511571133715</v>
      </c>
      <c r="BI425" s="68">
        <v>3737.7393372202546</v>
      </c>
      <c r="BJ425" s="68">
        <v>0</v>
      </c>
      <c r="BK425" s="68">
        <v>2.0467703864986824</v>
      </c>
      <c r="BL425" s="68">
        <v>8.8905592745519755</v>
      </c>
      <c r="BM425" s="68">
        <v>1.0020516859812387</v>
      </c>
      <c r="BN425" s="68">
        <v>0</v>
      </c>
      <c r="BO425" s="68">
        <v>0</v>
      </c>
    </row>
    <row r="426" spans="1:67">
      <c r="A426">
        <v>2003</v>
      </c>
      <c r="B426" s="62" t="s">
        <v>603</v>
      </c>
      <c r="C426" s="67" t="s">
        <v>669</v>
      </c>
      <c r="D426" s="62" t="s">
        <v>726</v>
      </c>
      <c r="E426" s="68">
        <v>6.1480471992451422</v>
      </c>
      <c r="F426" s="68">
        <v>4.1870620580605311E-2</v>
      </c>
      <c r="G426" s="68">
        <v>3.0622318759745141E-2</v>
      </c>
      <c r="H426" s="68">
        <v>23.775753042937975</v>
      </c>
      <c r="I426" s="68">
        <v>30.463761286549065</v>
      </c>
      <c r="J426" s="68">
        <v>5.6510051715660623</v>
      </c>
      <c r="K426" s="68">
        <v>90.190900771474432</v>
      </c>
      <c r="L426" s="68">
        <v>9.8910716215874732</v>
      </c>
      <c r="M426" s="68">
        <v>0.68205840391012251</v>
      </c>
      <c r="N426" s="68">
        <v>3.0081968665277308</v>
      </c>
      <c r="O426" s="68">
        <v>5.8421671057713542</v>
      </c>
      <c r="P426" s="68">
        <v>1.5817740618077449</v>
      </c>
      <c r="Q426" s="68">
        <v>6.3783897986995886</v>
      </c>
      <c r="R426" s="68">
        <v>12.459809699367984</v>
      </c>
      <c r="S426" s="68">
        <v>2.9948470633423918</v>
      </c>
      <c r="T426" s="68">
        <v>13.322011448296923</v>
      </c>
      <c r="U426" s="68">
        <v>34.113165418453185</v>
      </c>
      <c r="V426" s="68">
        <v>9.2875199937367761</v>
      </c>
      <c r="W426" s="68">
        <v>5.2529601793534999</v>
      </c>
      <c r="X426" s="68">
        <v>20.531513381935614</v>
      </c>
      <c r="Y426" s="68">
        <v>3.4611572258453425</v>
      </c>
      <c r="Z426" s="68">
        <v>203.1542995431621</v>
      </c>
      <c r="AA426" s="68">
        <v>6.3381435218845303E-2</v>
      </c>
      <c r="AB426" s="68">
        <v>0.39033925209048964</v>
      </c>
      <c r="AC426" s="68">
        <v>9.9306640225415216E-2</v>
      </c>
      <c r="AD426" s="68">
        <v>5.1646367466721558E-3</v>
      </c>
      <c r="AE426" s="68">
        <v>241.80292622027295</v>
      </c>
      <c r="AF426" s="68">
        <v>11.0206479336364</v>
      </c>
      <c r="AG426" s="68">
        <v>52.63276251941609</v>
      </c>
      <c r="AH426" s="68">
        <v>43.247536429692815</v>
      </c>
      <c r="AI426" s="68">
        <v>0.55606756140286051</v>
      </c>
      <c r="AJ426" s="68">
        <v>5.5426770989032217E-3</v>
      </c>
      <c r="AK426" s="68">
        <v>1.5422847072290913E-2</v>
      </c>
      <c r="AL426" s="68">
        <v>0.14792832434971831</v>
      </c>
      <c r="AM426" s="68">
        <v>9.5021665559273417E-3</v>
      </c>
      <c r="AN426" s="68">
        <v>0.41668199132045758</v>
      </c>
      <c r="AO426" s="68">
        <v>2.4571848023995452E-2</v>
      </c>
      <c r="AP426" s="68">
        <v>0.10309003046631006</v>
      </c>
      <c r="AQ426" s="68">
        <v>8.2981901351417449</v>
      </c>
      <c r="AR426" s="68">
        <v>3.1058604700131753E-3</v>
      </c>
      <c r="AS426" s="68">
        <v>0.15206252134149811</v>
      </c>
      <c r="AT426" s="68">
        <v>8.8898992053546479E-3</v>
      </c>
      <c r="AU426" s="68">
        <v>9.1888367415849641E-3</v>
      </c>
      <c r="AV426" s="68">
        <v>0</v>
      </c>
      <c r="AW426" s="68">
        <v>8.1849520533738881E-2</v>
      </c>
      <c r="AX426" s="68">
        <v>1.6684448585327319E-2</v>
      </c>
      <c r="AY426" s="68">
        <v>5.1476705529924331E-2</v>
      </c>
      <c r="AZ426" s="68">
        <v>0</v>
      </c>
      <c r="BA426" s="68">
        <v>0.16776765033323882</v>
      </c>
      <c r="BB426" s="68">
        <v>1.0849876254576818</v>
      </c>
      <c r="BC426" s="68">
        <v>0.36672271695969372</v>
      </c>
      <c r="BD426" s="68">
        <v>0.14150037137408128</v>
      </c>
      <c r="BE426" s="68">
        <v>0.48052415302152163</v>
      </c>
      <c r="BF426" s="68">
        <v>1.8855871803958841</v>
      </c>
      <c r="BG426" s="68">
        <v>0</v>
      </c>
      <c r="BH426" s="68">
        <v>9.2031104762756459E-4</v>
      </c>
      <c r="BI426" s="68">
        <v>30.672886467635479</v>
      </c>
      <c r="BJ426" s="68">
        <v>0</v>
      </c>
      <c r="BK426" s="68">
        <v>0.20914481721372019</v>
      </c>
      <c r="BL426" s="68">
        <v>5.7560335454212668</v>
      </c>
      <c r="BM426" s="68">
        <v>0.98889218749875585</v>
      </c>
      <c r="BN426" s="68">
        <v>0</v>
      </c>
      <c r="BO426" s="68">
        <v>0</v>
      </c>
    </row>
    <row r="427" spans="1:67">
      <c r="A427">
        <v>2003</v>
      </c>
      <c r="B427" s="62" t="s">
        <v>604</v>
      </c>
      <c r="C427" s="67" t="s">
        <v>670</v>
      </c>
      <c r="D427" s="62" t="s">
        <v>726</v>
      </c>
      <c r="E427" s="68">
        <v>29.20716442596483</v>
      </c>
      <c r="F427" s="68">
        <v>1.1657285069777352</v>
      </c>
      <c r="G427" s="68">
        <v>0.25071457898776778</v>
      </c>
      <c r="H427" s="68">
        <v>3.3747945044191101</v>
      </c>
      <c r="I427" s="68">
        <v>220.09026999336086</v>
      </c>
      <c r="J427" s="68">
        <v>78.181509744954525</v>
      </c>
      <c r="K427" s="68">
        <v>4.6439767005736119</v>
      </c>
      <c r="L427" s="68">
        <v>900.92993853752353</v>
      </c>
      <c r="M427" s="68">
        <v>191.52761460371823</v>
      </c>
      <c r="N427" s="68">
        <v>4.0594925031928515</v>
      </c>
      <c r="O427" s="68">
        <v>112.49498392877454</v>
      </c>
      <c r="P427" s="68">
        <v>26.336755780159212</v>
      </c>
      <c r="Q427" s="68">
        <v>56.85767171291765</v>
      </c>
      <c r="R427" s="68">
        <v>96.695278383994705</v>
      </c>
      <c r="S427" s="68">
        <v>3.7260014037126195</v>
      </c>
      <c r="T427" s="68">
        <v>32.984528828394744</v>
      </c>
      <c r="U427" s="68">
        <v>206.02740421001295</v>
      </c>
      <c r="V427" s="68">
        <v>46.622601234164584</v>
      </c>
      <c r="W427" s="68">
        <v>21.305145573723863</v>
      </c>
      <c r="X427" s="68">
        <v>101.87583362233613</v>
      </c>
      <c r="Y427" s="68">
        <v>2.4079087032921933</v>
      </c>
      <c r="Z427" s="68">
        <v>90.920413783037148</v>
      </c>
      <c r="AA427" s="68">
        <v>1.3613024529648086</v>
      </c>
      <c r="AB427" s="68">
        <v>7.5374659805300297</v>
      </c>
      <c r="AC427" s="68">
        <v>3.2890047749430251</v>
      </c>
      <c r="AD427" s="68">
        <v>0.23121839123658811</v>
      </c>
      <c r="AE427" s="68">
        <v>42.348987838378306</v>
      </c>
      <c r="AF427" s="68">
        <v>39.225199422014704</v>
      </c>
      <c r="AG427" s="68">
        <v>187.33296643993859</v>
      </c>
      <c r="AH427" s="68">
        <v>153.92862374671057</v>
      </c>
      <c r="AI427" s="68">
        <v>14.156560811486571</v>
      </c>
      <c r="AJ427" s="68">
        <v>7.8909973187637483E-3</v>
      </c>
      <c r="AK427" s="68">
        <v>0.36122115055736853</v>
      </c>
      <c r="AL427" s="68">
        <v>5.8982776265237495</v>
      </c>
      <c r="AM427" s="68">
        <v>0.72961198116442616</v>
      </c>
      <c r="AN427" s="68">
        <v>42.275101166390336</v>
      </c>
      <c r="AO427" s="68">
        <v>8.8604260262440118</v>
      </c>
      <c r="AP427" s="68">
        <v>0.51809056390068586</v>
      </c>
      <c r="AQ427" s="68">
        <v>1.0278866487855465</v>
      </c>
      <c r="AR427" s="68">
        <v>5.221536332057708E-2</v>
      </c>
      <c r="AS427" s="68">
        <v>65.176970427618826</v>
      </c>
      <c r="AT427" s="68">
        <v>0.16096762786485561</v>
      </c>
      <c r="AU427" s="68">
        <v>5.0789703486007367</v>
      </c>
      <c r="AV427" s="68">
        <v>0</v>
      </c>
      <c r="AW427" s="68">
        <v>26.676657439339646</v>
      </c>
      <c r="AX427" s="68">
        <v>1.2865219992165851</v>
      </c>
      <c r="AY427" s="68">
        <v>15.944185725562917</v>
      </c>
      <c r="AZ427" s="68">
        <v>0</v>
      </c>
      <c r="BA427" s="68">
        <v>0.86632791488534888</v>
      </c>
      <c r="BB427" s="68">
        <v>45.924198645958349</v>
      </c>
      <c r="BC427" s="68">
        <v>121.58690859854774</v>
      </c>
      <c r="BD427" s="68">
        <v>23.129388450052062</v>
      </c>
      <c r="BE427" s="68">
        <v>32.562168707450901</v>
      </c>
      <c r="BF427" s="68">
        <v>19.390153256719103</v>
      </c>
      <c r="BG427" s="68">
        <v>0</v>
      </c>
      <c r="BH427" s="68">
        <v>0.79871674070432586</v>
      </c>
      <c r="BI427" s="68">
        <v>136.37932358112735</v>
      </c>
      <c r="BJ427" s="68">
        <v>0</v>
      </c>
      <c r="BK427" s="68">
        <v>0.44571411219545159</v>
      </c>
      <c r="BL427" s="68">
        <v>3.1401121434698775</v>
      </c>
      <c r="BM427" s="68">
        <v>0.41664786111555546</v>
      </c>
      <c r="BN427" s="68">
        <v>0</v>
      </c>
      <c r="BO427" s="68">
        <v>0</v>
      </c>
    </row>
    <row r="428" spans="1:67">
      <c r="A428">
        <v>2003</v>
      </c>
      <c r="B428" s="62" t="s">
        <v>605</v>
      </c>
      <c r="C428" s="67" t="s">
        <v>671</v>
      </c>
      <c r="D428" s="62" t="s">
        <v>726</v>
      </c>
      <c r="E428" s="68">
        <v>0.56324285669398355</v>
      </c>
      <c r="F428" s="68">
        <v>4.4992459804934763E-2</v>
      </c>
      <c r="G428" s="68">
        <v>7.2975096780824675E-3</v>
      </c>
      <c r="H428" s="68">
        <v>1.6944324163261446</v>
      </c>
      <c r="I428" s="68">
        <v>14.3290144044682</v>
      </c>
      <c r="J428" s="68">
        <v>19.080407967949725</v>
      </c>
      <c r="K428" s="68">
        <v>0.75985195666002592</v>
      </c>
      <c r="L428" s="68">
        <v>12.403394410638329</v>
      </c>
      <c r="M428" s="68">
        <v>31.36849799623376</v>
      </c>
      <c r="N428" s="68">
        <v>0.31067610886323893</v>
      </c>
      <c r="O428" s="68">
        <v>9.4225597935589303</v>
      </c>
      <c r="P428" s="68">
        <v>4.8652293674048055</v>
      </c>
      <c r="Q428" s="68">
        <v>6.519900511800877</v>
      </c>
      <c r="R428" s="68">
        <v>3.4876181084971782</v>
      </c>
      <c r="S428" s="68">
        <v>0.96916621975165973</v>
      </c>
      <c r="T428" s="68">
        <v>5.9343627691258334</v>
      </c>
      <c r="U428" s="68">
        <v>49.864304339564484</v>
      </c>
      <c r="V428" s="68">
        <v>13.7676413940342</v>
      </c>
      <c r="W428" s="68">
        <v>4.2025483725744319</v>
      </c>
      <c r="X428" s="68">
        <v>13.061014780910043</v>
      </c>
      <c r="Y428" s="68">
        <v>0.86194010513755082</v>
      </c>
      <c r="Z428" s="68">
        <v>14.956317864561377</v>
      </c>
      <c r="AA428" s="68">
        <v>1.3563690983172061</v>
      </c>
      <c r="AB428" s="68">
        <v>1.2934319012192763</v>
      </c>
      <c r="AC428" s="68">
        <v>7.6286223600883121E-2</v>
      </c>
      <c r="AD428" s="68">
        <v>0.15733289907183245</v>
      </c>
      <c r="AE428" s="68">
        <v>21.341469516933188</v>
      </c>
      <c r="AF428" s="68">
        <v>4.3625151715047235</v>
      </c>
      <c r="AG428" s="68">
        <v>20.83464025171606</v>
      </c>
      <c r="AH428" s="68">
        <v>17.11950467563836</v>
      </c>
      <c r="AI428" s="68">
        <v>11.384908654978682</v>
      </c>
      <c r="AJ428" s="68">
        <v>1.30440702958728E-2</v>
      </c>
      <c r="AK428" s="68">
        <v>0.61940113230634686</v>
      </c>
      <c r="AL428" s="68">
        <v>6.8636093131834794</v>
      </c>
      <c r="AM428" s="68">
        <v>1.1785002918665535</v>
      </c>
      <c r="AN428" s="68">
        <v>4.9124295271198237</v>
      </c>
      <c r="AO428" s="68">
        <v>5.7434899755037847</v>
      </c>
      <c r="AP428" s="68">
        <v>0.83134376031062329</v>
      </c>
      <c r="AQ428" s="68">
        <v>2.0545938665872638</v>
      </c>
      <c r="AR428" s="68">
        <v>0.67960163820133601</v>
      </c>
      <c r="AS428" s="68">
        <v>98.299351978403791</v>
      </c>
      <c r="AT428" s="68">
        <v>0.34089144207240296</v>
      </c>
      <c r="AU428" s="68">
        <v>4.8256362299993869</v>
      </c>
      <c r="AV428" s="68">
        <v>0</v>
      </c>
      <c r="AW428" s="68">
        <v>15.110365967346423</v>
      </c>
      <c r="AX428" s="68">
        <v>7.7668892133320702</v>
      </c>
      <c r="AY428" s="68">
        <v>14.251219017476792</v>
      </c>
      <c r="AZ428" s="68">
        <v>0</v>
      </c>
      <c r="BA428" s="68">
        <v>1.211930985112124</v>
      </c>
      <c r="BB428" s="68">
        <v>237.9453620301729</v>
      </c>
      <c r="BC428" s="68">
        <v>28.508872365232307</v>
      </c>
      <c r="BD428" s="68">
        <v>32.316777873992621</v>
      </c>
      <c r="BE428" s="68">
        <v>24.301015648211049</v>
      </c>
      <c r="BF428" s="68">
        <v>37.861044709351013</v>
      </c>
      <c r="BG428" s="68">
        <v>0</v>
      </c>
      <c r="BH428" s="68">
        <v>7.4542852029568604E-2</v>
      </c>
      <c r="BI428" s="68">
        <v>12.401408697228293</v>
      </c>
      <c r="BJ428" s="68">
        <v>0</v>
      </c>
      <c r="BK428" s="68">
        <v>3.1569174483476075</v>
      </c>
      <c r="BL428" s="68">
        <v>6.4989841782163973</v>
      </c>
      <c r="BM428" s="68">
        <v>0.61688813075891991</v>
      </c>
      <c r="BN428" s="68">
        <v>0</v>
      </c>
      <c r="BO428" s="68">
        <v>0</v>
      </c>
    </row>
    <row r="429" spans="1:67">
      <c r="A429">
        <v>2003</v>
      </c>
      <c r="B429" s="62" t="s">
        <v>606</v>
      </c>
      <c r="C429" s="67" t="s">
        <v>672</v>
      </c>
      <c r="D429" s="62" t="s">
        <v>726</v>
      </c>
      <c r="E429" s="68">
        <v>35.552319068287673</v>
      </c>
      <c r="F429" s="68">
        <v>0.64246567377865182</v>
      </c>
      <c r="G429" s="68">
        <v>10.61885319753663</v>
      </c>
      <c r="H429" s="68">
        <v>53.78666383437718</v>
      </c>
      <c r="I429" s="68">
        <v>56.821091563084174</v>
      </c>
      <c r="J429" s="68">
        <v>16.396672307220356</v>
      </c>
      <c r="K429" s="68">
        <v>4.8122949256644221</v>
      </c>
      <c r="L429" s="68">
        <v>11.948212715917668</v>
      </c>
      <c r="M429" s="68">
        <v>2.6033652021066569</v>
      </c>
      <c r="N429" s="68">
        <v>478.30639174056364</v>
      </c>
      <c r="O429" s="68">
        <v>114.44451299690793</v>
      </c>
      <c r="P429" s="68">
        <v>11.878016377363663</v>
      </c>
      <c r="Q429" s="68">
        <v>34.091059845793566</v>
      </c>
      <c r="R429" s="68">
        <v>47.151065095211258</v>
      </c>
      <c r="S429" s="68">
        <v>21.851238481249208</v>
      </c>
      <c r="T429" s="68">
        <v>10.378649296978791</v>
      </c>
      <c r="U429" s="68">
        <v>10.984935811639005</v>
      </c>
      <c r="V429" s="68">
        <v>6.3078382124902461</v>
      </c>
      <c r="W429" s="68">
        <v>3.8380069791393878</v>
      </c>
      <c r="X429" s="68">
        <v>12.834985633366152</v>
      </c>
      <c r="Y429" s="68">
        <v>0.63467090005523064</v>
      </c>
      <c r="Z429" s="68">
        <v>11.699567329966504</v>
      </c>
      <c r="AA429" s="68">
        <v>2.3268711475784651</v>
      </c>
      <c r="AB429" s="68">
        <v>173.98530421381568</v>
      </c>
      <c r="AC429" s="68">
        <v>7.6527429983043653</v>
      </c>
      <c r="AD429" s="68">
        <v>0.95091367209515054</v>
      </c>
      <c r="AE429" s="68">
        <v>103.46562258533919</v>
      </c>
      <c r="AF429" s="68">
        <v>4.1165787070065409</v>
      </c>
      <c r="AG429" s="68">
        <v>19.660092144839634</v>
      </c>
      <c r="AH429" s="68">
        <v>16.154394485746014</v>
      </c>
      <c r="AI429" s="68">
        <v>721.6564145028749</v>
      </c>
      <c r="AJ429" s="68">
        <v>2.6111553309786122</v>
      </c>
      <c r="AK429" s="68">
        <v>86.233620817978448</v>
      </c>
      <c r="AL429" s="68">
        <v>3.7313647504997287</v>
      </c>
      <c r="AM429" s="68">
        <v>5.6590984416810697</v>
      </c>
      <c r="AN429" s="68">
        <v>19.900027760559983</v>
      </c>
      <c r="AO429" s="68">
        <v>1.2159892962236676</v>
      </c>
      <c r="AP429" s="68">
        <v>0.84398117589095223</v>
      </c>
      <c r="AQ429" s="68">
        <v>9.3669740647487849</v>
      </c>
      <c r="AR429" s="68">
        <v>4.5867697839133692E-2</v>
      </c>
      <c r="AS429" s="68">
        <v>1.3168240476769586</v>
      </c>
      <c r="AT429" s="68">
        <v>1.6530470294431422E-2</v>
      </c>
      <c r="AU429" s="68">
        <v>0.31284148737825634</v>
      </c>
      <c r="AV429" s="68">
        <v>0</v>
      </c>
      <c r="AW429" s="68">
        <v>7.1034191460786165</v>
      </c>
      <c r="AX429" s="68">
        <v>0.72527363232841446</v>
      </c>
      <c r="AY429" s="68">
        <v>1.6145293457779368</v>
      </c>
      <c r="AZ429" s="68">
        <v>0</v>
      </c>
      <c r="BA429" s="68">
        <v>0.70738060119761048</v>
      </c>
      <c r="BB429" s="68">
        <v>60.999489681398963</v>
      </c>
      <c r="BC429" s="68">
        <v>52.483980783412093</v>
      </c>
      <c r="BD429" s="68">
        <v>3.6422042993046633</v>
      </c>
      <c r="BE429" s="68">
        <v>14.566703943925317</v>
      </c>
      <c r="BF429" s="68">
        <v>15.606863066614745</v>
      </c>
      <c r="BG429" s="68">
        <v>0</v>
      </c>
      <c r="BH429" s="68">
        <v>0.21189842492666894</v>
      </c>
      <c r="BI429" s="68">
        <v>450.06460508524589</v>
      </c>
      <c r="BJ429" s="68">
        <v>0</v>
      </c>
      <c r="BK429" s="68">
        <v>1.4298978727955989</v>
      </c>
      <c r="BL429" s="68">
        <v>0.82600053529005968</v>
      </c>
      <c r="BM429" s="68">
        <v>0.54320152460908921</v>
      </c>
      <c r="BN429" s="68">
        <v>0</v>
      </c>
      <c r="BO429" s="68">
        <v>0</v>
      </c>
    </row>
    <row r="430" spans="1:67">
      <c r="A430">
        <v>2003</v>
      </c>
      <c r="B430" s="62" t="s">
        <v>607</v>
      </c>
      <c r="C430" s="67" t="s">
        <v>673</v>
      </c>
      <c r="D430" s="62" t="s">
        <v>726</v>
      </c>
      <c r="E430" s="68">
        <v>511.82596868816677</v>
      </c>
      <c r="F430" s="68">
        <v>5.9505634262405591</v>
      </c>
      <c r="G430" s="68">
        <v>4.0874062356641883</v>
      </c>
      <c r="H430" s="68">
        <v>561.42075658209535</v>
      </c>
      <c r="I430" s="68">
        <v>383.03568012725674</v>
      </c>
      <c r="J430" s="68">
        <v>345.10160687174596</v>
      </c>
      <c r="K430" s="68">
        <v>26.972229127170312</v>
      </c>
      <c r="L430" s="68">
        <v>123.21297891087715</v>
      </c>
      <c r="M430" s="68">
        <v>47.421078385808613</v>
      </c>
      <c r="N430" s="68">
        <v>104.80831805670164</v>
      </c>
      <c r="O430" s="68">
        <v>3607.431839178827</v>
      </c>
      <c r="P430" s="68">
        <v>337.48391317449051</v>
      </c>
      <c r="Q430" s="68">
        <v>1256.2225975276997</v>
      </c>
      <c r="R430" s="68">
        <v>220.32052299383827</v>
      </c>
      <c r="S430" s="68">
        <v>155.80462908064959</v>
      </c>
      <c r="T430" s="68">
        <v>86.70040383529782</v>
      </c>
      <c r="U430" s="68">
        <v>231.8562073688262</v>
      </c>
      <c r="V430" s="68">
        <v>99.046000038374174</v>
      </c>
      <c r="W430" s="68">
        <v>46.080207027348159</v>
      </c>
      <c r="X430" s="68">
        <v>265.21698809592078</v>
      </c>
      <c r="Y430" s="68">
        <v>5.9683481197693311</v>
      </c>
      <c r="Z430" s="68">
        <v>201.97751660350497</v>
      </c>
      <c r="AA430" s="68">
        <v>4.5191884945490459</v>
      </c>
      <c r="AB430" s="68">
        <v>1033.3627141300678</v>
      </c>
      <c r="AC430" s="68">
        <v>129.9790980920848</v>
      </c>
      <c r="AD430" s="68">
        <v>2.1534672792317067</v>
      </c>
      <c r="AE430" s="68">
        <v>427.53861223401884</v>
      </c>
      <c r="AF430" s="68">
        <v>17.956446242268303</v>
      </c>
      <c r="AG430" s="68">
        <v>85.756963502492937</v>
      </c>
      <c r="AH430" s="68">
        <v>70.46519566004639</v>
      </c>
      <c r="AI430" s="68">
        <v>87.480804623995439</v>
      </c>
      <c r="AJ430" s="68">
        <v>0.13226740976133813</v>
      </c>
      <c r="AK430" s="68">
        <v>1.5693413534774694</v>
      </c>
      <c r="AL430" s="68">
        <v>14.640519746372162</v>
      </c>
      <c r="AM430" s="68">
        <v>0.42065612152937554</v>
      </c>
      <c r="AN430" s="68">
        <v>114.97072496554077</v>
      </c>
      <c r="AO430" s="68">
        <v>8.3576125027315324</v>
      </c>
      <c r="AP430" s="68">
        <v>17.48405174418782</v>
      </c>
      <c r="AQ430" s="68">
        <v>16.350300335809152</v>
      </c>
      <c r="AR430" s="68">
        <v>0.10578147334097088</v>
      </c>
      <c r="AS430" s="68">
        <v>23.014637070822964</v>
      </c>
      <c r="AT430" s="68">
        <v>0.21792547562624795</v>
      </c>
      <c r="AU430" s="68">
        <v>1.5220333384821767</v>
      </c>
      <c r="AV430" s="68">
        <v>0</v>
      </c>
      <c r="AW430" s="68">
        <v>2.4797623078928575</v>
      </c>
      <c r="AX430" s="68">
        <v>7.2626862076817593</v>
      </c>
      <c r="AY430" s="68">
        <v>6.314734356111666</v>
      </c>
      <c r="AZ430" s="68">
        <v>0</v>
      </c>
      <c r="BA430" s="68">
        <v>8.6702702295751362</v>
      </c>
      <c r="BB430" s="68">
        <v>114.38378760029042</v>
      </c>
      <c r="BC430" s="68">
        <v>43.607578973959299</v>
      </c>
      <c r="BD430" s="68">
        <v>19.451286387580708</v>
      </c>
      <c r="BE430" s="68">
        <v>60.765971494740278</v>
      </c>
      <c r="BF430" s="68">
        <v>110.33093672292702</v>
      </c>
      <c r="BG430" s="68">
        <v>0</v>
      </c>
      <c r="BH430" s="68">
        <v>5.3530301688992088E-2</v>
      </c>
      <c r="BI430" s="68">
        <v>911.79348903154346</v>
      </c>
      <c r="BJ430" s="68">
        <v>0</v>
      </c>
      <c r="BK430" s="68">
        <v>10.879869606159181</v>
      </c>
      <c r="BL430" s="68">
        <v>21.034304182116301</v>
      </c>
      <c r="BM430" s="68">
        <v>16.819143088913108</v>
      </c>
      <c r="BN430" s="68">
        <v>0</v>
      </c>
      <c r="BO430" s="68">
        <v>0</v>
      </c>
    </row>
    <row r="431" spans="1:67">
      <c r="A431">
        <v>2003</v>
      </c>
      <c r="B431" s="62" t="s">
        <v>608</v>
      </c>
      <c r="C431" s="67" t="s">
        <v>674</v>
      </c>
      <c r="D431" s="62" t="s">
        <v>726</v>
      </c>
      <c r="E431" s="68">
        <v>31.696454120008283</v>
      </c>
      <c r="F431" s="68">
        <v>2.2607551032762228</v>
      </c>
      <c r="G431" s="68">
        <v>1.2351265237029576</v>
      </c>
      <c r="H431" s="68">
        <v>10.734769690911541</v>
      </c>
      <c r="I431" s="68">
        <v>41.096870217473175</v>
      </c>
      <c r="J431" s="68">
        <v>8.1712271809035766</v>
      </c>
      <c r="K431" s="68">
        <v>0.67507756080409498</v>
      </c>
      <c r="L431" s="68">
        <v>7.5951973921437723</v>
      </c>
      <c r="M431" s="68">
        <v>2.112813305583737</v>
      </c>
      <c r="N431" s="68">
        <v>4.9562434288899642</v>
      </c>
      <c r="O431" s="68">
        <v>62.915479891656773</v>
      </c>
      <c r="P431" s="68">
        <v>198.89907493338634</v>
      </c>
      <c r="Q431" s="68">
        <v>21.444420025011944</v>
      </c>
      <c r="R431" s="68">
        <v>4.4031450594953974</v>
      </c>
      <c r="S431" s="68">
        <v>3.141692709654857</v>
      </c>
      <c r="T431" s="68">
        <v>2.4795370482975412</v>
      </c>
      <c r="U431" s="68">
        <v>115.22050145079949</v>
      </c>
      <c r="V431" s="68">
        <v>5.0266868766956758</v>
      </c>
      <c r="W431" s="68">
        <v>5.4935923161278284</v>
      </c>
      <c r="X431" s="68">
        <v>14.815721768164323</v>
      </c>
      <c r="Y431" s="68">
        <v>0.34199187718444696</v>
      </c>
      <c r="Z431" s="68">
        <v>9.4022047467534513</v>
      </c>
      <c r="AA431" s="68">
        <v>0.19517493406473668</v>
      </c>
      <c r="AB431" s="68">
        <v>17.665654513547228</v>
      </c>
      <c r="AC431" s="68">
        <v>2.1514226120803541</v>
      </c>
      <c r="AD431" s="68">
        <v>4.7867344796532929E-2</v>
      </c>
      <c r="AE431" s="68">
        <v>11.932285476143395</v>
      </c>
      <c r="AF431" s="68">
        <v>0.97660420193761555</v>
      </c>
      <c r="AG431" s="68">
        <v>4.6640977767977496</v>
      </c>
      <c r="AH431" s="68">
        <v>3.8324178740959378</v>
      </c>
      <c r="AI431" s="68">
        <v>7.9046140863582419</v>
      </c>
      <c r="AJ431" s="68">
        <v>6.234943710822137E-2</v>
      </c>
      <c r="AK431" s="68">
        <v>0.74142030201387965</v>
      </c>
      <c r="AL431" s="68">
        <v>0.59227113206254245</v>
      </c>
      <c r="AM431" s="68">
        <v>9.8234042273377328E-2</v>
      </c>
      <c r="AN431" s="68">
        <v>2.852469934407885</v>
      </c>
      <c r="AO431" s="68">
        <v>0.53953143688467975</v>
      </c>
      <c r="AP431" s="68">
        <v>0.60584261652320637</v>
      </c>
      <c r="AQ431" s="68">
        <v>2.4093045664642867</v>
      </c>
      <c r="AR431" s="68">
        <v>5.5632853256624662E-2</v>
      </c>
      <c r="AS431" s="68">
        <v>2.457604492796067</v>
      </c>
      <c r="AT431" s="68">
        <v>0.16822754504004292</v>
      </c>
      <c r="AU431" s="68">
        <v>0.18520277334956489</v>
      </c>
      <c r="AV431" s="68">
        <v>0</v>
      </c>
      <c r="AW431" s="68">
        <v>0.99576217910205411</v>
      </c>
      <c r="AX431" s="68">
        <v>0.361325167445744</v>
      </c>
      <c r="AY431" s="68">
        <v>0.69770168595814042</v>
      </c>
      <c r="AZ431" s="68">
        <v>0</v>
      </c>
      <c r="BA431" s="68">
        <v>1.929366155224955</v>
      </c>
      <c r="BB431" s="68">
        <v>8.0772566511411092</v>
      </c>
      <c r="BC431" s="68">
        <v>216.63867506657942</v>
      </c>
      <c r="BD431" s="68">
        <v>1.2485678550466131</v>
      </c>
      <c r="BE431" s="68">
        <v>251.8714451089773</v>
      </c>
      <c r="BF431" s="68">
        <v>4.6373677361203498</v>
      </c>
      <c r="BG431" s="68">
        <v>0</v>
      </c>
      <c r="BH431" s="68">
        <v>0.44867643295100756</v>
      </c>
      <c r="BI431" s="68">
        <v>2898.1044919117849</v>
      </c>
      <c r="BJ431" s="68">
        <v>0</v>
      </c>
      <c r="BK431" s="68">
        <v>9.3554947713310845</v>
      </c>
      <c r="BL431" s="68">
        <v>9.5491804457649891</v>
      </c>
      <c r="BM431" s="68">
        <v>0.81143619053663274</v>
      </c>
      <c r="BN431" s="68">
        <v>0</v>
      </c>
      <c r="BO431" s="68">
        <v>0</v>
      </c>
    </row>
    <row r="432" spans="1:67">
      <c r="A432">
        <v>2003</v>
      </c>
      <c r="B432" s="62" t="s">
        <v>609</v>
      </c>
      <c r="C432" s="67" t="s">
        <v>675</v>
      </c>
      <c r="D432" s="62" t="s">
        <v>726</v>
      </c>
      <c r="E432" s="68">
        <v>62.178921313372754</v>
      </c>
      <c r="F432" s="68">
        <v>9.8538926014241994</v>
      </c>
      <c r="G432" s="68">
        <v>0.97001952292657956</v>
      </c>
      <c r="H432" s="68">
        <v>14.04877224753146</v>
      </c>
      <c r="I432" s="68">
        <v>760.24218314965651</v>
      </c>
      <c r="J432" s="68">
        <v>212.38295518339834</v>
      </c>
      <c r="K432" s="68">
        <v>21.92853607230678</v>
      </c>
      <c r="L432" s="68">
        <v>63.57401375281782</v>
      </c>
      <c r="M432" s="68">
        <v>43.664360867299806</v>
      </c>
      <c r="N432" s="68">
        <v>9.2578522681979205</v>
      </c>
      <c r="O432" s="68">
        <v>162.96962064655963</v>
      </c>
      <c r="P432" s="68">
        <v>28.531918530359587</v>
      </c>
      <c r="Q432" s="68">
        <v>260.37923451955646</v>
      </c>
      <c r="R432" s="68">
        <v>29.335924127846624</v>
      </c>
      <c r="S432" s="68">
        <v>16.012811675044578</v>
      </c>
      <c r="T432" s="68">
        <v>111.28333782241806</v>
      </c>
      <c r="U432" s="68">
        <v>669.37389107557703</v>
      </c>
      <c r="V432" s="68">
        <v>285.19949324356719</v>
      </c>
      <c r="W432" s="68">
        <v>118.79239760294095</v>
      </c>
      <c r="X432" s="68">
        <v>1876.0742597727904</v>
      </c>
      <c r="Y432" s="68">
        <v>21.185365413891603</v>
      </c>
      <c r="Z432" s="68">
        <v>353.18866657519817</v>
      </c>
      <c r="AA432" s="68">
        <v>1.0738003703817416</v>
      </c>
      <c r="AB432" s="68">
        <v>12.040288658196758</v>
      </c>
      <c r="AC432" s="68">
        <v>0.72838621023979955</v>
      </c>
      <c r="AD432" s="68">
        <v>1.5365694010685227</v>
      </c>
      <c r="AE432" s="68">
        <v>720.67921679234041</v>
      </c>
      <c r="AF432" s="68">
        <v>75.747510995420114</v>
      </c>
      <c r="AG432" s="68">
        <v>361.75744450599711</v>
      </c>
      <c r="AH432" s="68">
        <v>297.25053921620423</v>
      </c>
      <c r="AI432" s="68">
        <v>183.77895354519575</v>
      </c>
      <c r="AJ432" s="68">
        <v>0.22917213081514445</v>
      </c>
      <c r="AK432" s="68">
        <v>9.7123826889160117E-2</v>
      </c>
      <c r="AL432" s="68">
        <v>37.897085562008002</v>
      </c>
      <c r="AM432" s="68">
        <v>9.2321901699541103E-2</v>
      </c>
      <c r="AN432" s="68">
        <v>56.706079726357125</v>
      </c>
      <c r="AO432" s="68">
        <v>0.27299524204689152</v>
      </c>
      <c r="AP432" s="68">
        <v>0.49914080069661843</v>
      </c>
      <c r="AQ432" s="68">
        <v>2.9355474181591314</v>
      </c>
      <c r="AR432" s="68">
        <v>1.3665450610935615E-2</v>
      </c>
      <c r="AS432" s="68">
        <v>4.4506988514233949</v>
      </c>
      <c r="AT432" s="68">
        <v>2.9630834700708968E-2</v>
      </c>
      <c r="AU432" s="68">
        <v>9.4160616422377857E-2</v>
      </c>
      <c r="AV432" s="68">
        <v>0</v>
      </c>
      <c r="AW432" s="68">
        <v>0.5320729712973522</v>
      </c>
      <c r="AX432" s="68">
        <v>0.36054690282285734</v>
      </c>
      <c r="AY432" s="68">
        <v>0.51949318319955862</v>
      </c>
      <c r="AZ432" s="68">
        <v>0</v>
      </c>
      <c r="BA432" s="68">
        <v>0.84898981576226717</v>
      </c>
      <c r="BB432" s="68">
        <v>51.591842632420558</v>
      </c>
      <c r="BC432" s="68">
        <v>28.406162328987303</v>
      </c>
      <c r="BD432" s="68">
        <v>4.4161750178567303</v>
      </c>
      <c r="BE432" s="68">
        <v>50.282140993458391</v>
      </c>
      <c r="BF432" s="68">
        <v>13.912255168135014</v>
      </c>
      <c r="BG432" s="68">
        <v>0</v>
      </c>
      <c r="BH432" s="68">
        <v>5.0823512965820043E-2</v>
      </c>
      <c r="BI432" s="68">
        <v>1703.6602800758867</v>
      </c>
      <c r="BJ432" s="68">
        <v>0</v>
      </c>
      <c r="BK432" s="68">
        <v>1.7231662709762305</v>
      </c>
      <c r="BL432" s="68">
        <v>55.297237172863404</v>
      </c>
      <c r="BM432" s="68">
        <v>3.7122880556320008</v>
      </c>
      <c r="BN432" s="68">
        <v>0</v>
      </c>
      <c r="BO432" s="68">
        <v>0</v>
      </c>
    </row>
    <row r="433" spans="1:67">
      <c r="A433">
        <v>2003</v>
      </c>
      <c r="B433" s="62" t="s">
        <v>610</v>
      </c>
      <c r="C433" s="67" t="s">
        <v>676</v>
      </c>
      <c r="D433" s="62" t="s">
        <v>726</v>
      </c>
      <c r="E433" s="68">
        <v>0.87670386757779928</v>
      </c>
      <c r="F433" s="68">
        <v>4.1098119785743757E-2</v>
      </c>
      <c r="G433" s="68">
        <v>0.56538213250167424</v>
      </c>
      <c r="H433" s="68">
        <v>27.916337232154433</v>
      </c>
      <c r="I433" s="68">
        <v>122.26479015437765</v>
      </c>
      <c r="J433" s="68">
        <v>4.6289023877715785</v>
      </c>
      <c r="K433" s="68">
        <v>2.0714536570157915</v>
      </c>
      <c r="L433" s="68">
        <v>1.0326006534289649</v>
      </c>
      <c r="M433" s="68">
        <v>0.65819061071876817</v>
      </c>
      <c r="N433" s="68">
        <v>3.438139458678104</v>
      </c>
      <c r="O433" s="68">
        <v>8.0108803293850777</v>
      </c>
      <c r="P433" s="68">
        <v>4.0628760415800276</v>
      </c>
      <c r="Q433" s="68">
        <v>6.2954128338080428</v>
      </c>
      <c r="R433" s="68">
        <v>161.04238802066641</v>
      </c>
      <c r="S433" s="68">
        <v>3.7890332072751463</v>
      </c>
      <c r="T433" s="68">
        <v>18.195579303024562</v>
      </c>
      <c r="U433" s="68">
        <v>32.434048584851652</v>
      </c>
      <c r="V433" s="68">
        <v>25.513407184285558</v>
      </c>
      <c r="W433" s="68">
        <v>7.3408201449172994</v>
      </c>
      <c r="X433" s="68">
        <v>59.663130039119643</v>
      </c>
      <c r="Y433" s="68">
        <v>1.5105185370237477</v>
      </c>
      <c r="Z433" s="68">
        <v>21.01259367675538</v>
      </c>
      <c r="AA433" s="68">
        <v>1.1348365350358249</v>
      </c>
      <c r="AB433" s="68">
        <v>2.0368573516844699</v>
      </c>
      <c r="AC433" s="68">
        <v>0.16990149230765977</v>
      </c>
      <c r="AD433" s="68">
        <v>1.0323018138695217E-2</v>
      </c>
      <c r="AE433" s="68">
        <v>913.32205107935181</v>
      </c>
      <c r="AF433" s="68">
        <v>3.5125033096410005</v>
      </c>
      <c r="AG433" s="68">
        <v>16.775125628438964</v>
      </c>
      <c r="AH433" s="68">
        <v>13.783864157366502</v>
      </c>
      <c r="AI433" s="68">
        <v>4.9822535216386274</v>
      </c>
      <c r="AJ433" s="68">
        <v>4.0382550345289536E-2</v>
      </c>
      <c r="AK433" s="68">
        <v>0.1242579452544687</v>
      </c>
      <c r="AL433" s="68">
        <v>1.054307236249862</v>
      </c>
      <c r="AM433" s="68">
        <v>2.8457773471965833E-2</v>
      </c>
      <c r="AN433" s="68">
        <v>23.149513451937388</v>
      </c>
      <c r="AO433" s="68">
        <v>9.3105255859139813E-2</v>
      </c>
      <c r="AP433" s="68">
        <v>0.12894492876882069</v>
      </c>
      <c r="AQ433" s="68">
        <v>0.89400580272895314</v>
      </c>
      <c r="AR433" s="68">
        <v>4.030284552472585E-2</v>
      </c>
      <c r="AS433" s="68">
        <v>0.44368982493563763</v>
      </c>
      <c r="AT433" s="68">
        <v>0.14437980164609082</v>
      </c>
      <c r="AU433" s="68">
        <v>2.7913208924193397E-2</v>
      </c>
      <c r="AV433" s="68">
        <v>0</v>
      </c>
      <c r="AW433" s="68">
        <v>0.56425639606542188</v>
      </c>
      <c r="AX433" s="68">
        <v>0.11585333375548246</v>
      </c>
      <c r="AY433" s="68">
        <v>0.24355154922675648</v>
      </c>
      <c r="AZ433" s="68">
        <v>0</v>
      </c>
      <c r="BA433" s="68">
        <v>6.4291257406321495E-2</v>
      </c>
      <c r="BB433" s="68">
        <v>8.3133754606116277</v>
      </c>
      <c r="BC433" s="68">
        <v>0.68944306853376736</v>
      </c>
      <c r="BD433" s="68">
        <v>0.32537884177382692</v>
      </c>
      <c r="BE433" s="68">
        <v>2.7137940651727099</v>
      </c>
      <c r="BF433" s="68">
        <v>1.213384779722458</v>
      </c>
      <c r="BG433" s="68">
        <v>0</v>
      </c>
      <c r="BH433" s="68">
        <v>1.8692309356157768E-3</v>
      </c>
      <c r="BI433" s="68">
        <v>77.827328851853267</v>
      </c>
      <c r="BJ433" s="68">
        <v>0</v>
      </c>
      <c r="BK433" s="68">
        <v>0.77675771732471177</v>
      </c>
      <c r="BL433" s="68">
        <v>10.84836376520138</v>
      </c>
      <c r="BM433" s="68">
        <v>38.020560747911155</v>
      </c>
      <c r="BN433" s="68">
        <v>0</v>
      </c>
      <c r="BO433" s="68">
        <v>0</v>
      </c>
    </row>
    <row r="434" spans="1:67">
      <c r="A434">
        <v>2003</v>
      </c>
      <c r="B434" s="62" t="s">
        <v>611</v>
      </c>
      <c r="C434" s="67" t="s">
        <v>677</v>
      </c>
      <c r="D434" s="62" t="s">
        <v>726</v>
      </c>
      <c r="E434" s="68">
        <v>23.843855455029082</v>
      </c>
      <c r="F434" s="68">
        <v>0.34538007784162661</v>
      </c>
      <c r="G434" s="68">
        <v>0.15550618773098937</v>
      </c>
      <c r="H434" s="68">
        <v>132.08113679650623</v>
      </c>
      <c r="I434" s="68">
        <v>6.9225951846141367</v>
      </c>
      <c r="J434" s="68">
        <v>18.560187881524236</v>
      </c>
      <c r="K434" s="68">
        <v>2.0904574725811234</v>
      </c>
      <c r="L434" s="68">
        <v>7.3396924871671789</v>
      </c>
      <c r="M434" s="68">
        <v>2.2078561564114652</v>
      </c>
      <c r="N434" s="68">
        <v>4.8897572480678111</v>
      </c>
      <c r="O434" s="68">
        <v>18.628429104321746</v>
      </c>
      <c r="P434" s="68">
        <v>1.3323057774835418</v>
      </c>
      <c r="Q434" s="68">
        <v>50.252706336955299</v>
      </c>
      <c r="R434" s="68">
        <v>41.76937948854323</v>
      </c>
      <c r="S434" s="68">
        <v>1269.1134180861097</v>
      </c>
      <c r="T434" s="68">
        <v>929.7797910563736</v>
      </c>
      <c r="U434" s="68">
        <v>172.34857495774293</v>
      </c>
      <c r="V434" s="68">
        <v>607.21838695596136</v>
      </c>
      <c r="W434" s="68">
        <v>361.85491310602868</v>
      </c>
      <c r="X434" s="68">
        <v>1361.0678710874799</v>
      </c>
      <c r="Y434" s="68">
        <v>85.779404031131904</v>
      </c>
      <c r="Z434" s="68">
        <v>253.66884184962612</v>
      </c>
      <c r="AA434" s="68">
        <v>36.467202713511561</v>
      </c>
      <c r="AB434" s="68">
        <v>5.9419935825067469</v>
      </c>
      <c r="AC434" s="68">
        <v>0.366882084505259</v>
      </c>
      <c r="AD434" s="68">
        <v>1.6727122745983508E-2</v>
      </c>
      <c r="AE434" s="68">
        <v>1741.9149587995125</v>
      </c>
      <c r="AF434" s="68">
        <v>3.0224166259046177</v>
      </c>
      <c r="AG434" s="68">
        <v>14.43455577088203</v>
      </c>
      <c r="AH434" s="68">
        <v>11.860654258413348</v>
      </c>
      <c r="AI434" s="68">
        <v>2.4796981043041306</v>
      </c>
      <c r="AJ434" s="68">
        <v>0.11330279693568522</v>
      </c>
      <c r="AK434" s="68">
        <v>0.12962622925817024</v>
      </c>
      <c r="AL434" s="68">
        <v>0.69237234113479329</v>
      </c>
      <c r="AM434" s="68">
        <v>3.0568084072157532E-2</v>
      </c>
      <c r="AN434" s="68">
        <v>0.78409978895991739</v>
      </c>
      <c r="AO434" s="68">
        <v>1.6945028564150801</v>
      </c>
      <c r="AP434" s="68">
        <v>0.34578774136038282</v>
      </c>
      <c r="AQ434" s="68">
        <v>1.9805521145443978</v>
      </c>
      <c r="AR434" s="68">
        <v>2.672853817053435E-2</v>
      </c>
      <c r="AS434" s="68">
        <v>0.36864025062398686</v>
      </c>
      <c r="AT434" s="68">
        <v>9.0921451210378812E-2</v>
      </c>
      <c r="AU434" s="68">
        <v>2.3751311000740859E-2</v>
      </c>
      <c r="AV434" s="68">
        <v>0</v>
      </c>
      <c r="AW434" s="68">
        <v>0.18795271339564984</v>
      </c>
      <c r="AX434" s="68">
        <v>0.1306492390818452</v>
      </c>
      <c r="AY434" s="68">
        <v>0.39646405240143662</v>
      </c>
      <c r="AZ434" s="68">
        <v>0</v>
      </c>
      <c r="BA434" s="68">
        <v>0.11821700204338902</v>
      </c>
      <c r="BB434" s="68">
        <v>5.3025861913846857</v>
      </c>
      <c r="BC434" s="68">
        <v>1.2477312626830206</v>
      </c>
      <c r="BD434" s="68">
        <v>0.36406149409385352</v>
      </c>
      <c r="BE434" s="68">
        <v>1.7111388118624391</v>
      </c>
      <c r="BF434" s="68">
        <v>1.3679621104617716</v>
      </c>
      <c r="BG434" s="68">
        <v>0</v>
      </c>
      <c r="BH434" s="68">
        <v>3.1997228700845338E-3</v>
      </c>
      <c r="BI434" s="68">
        <v>23.316299695638069</v>
      </c>
      <c r="BJ434" s="68">
        <v>0</v>
      </c>
      <c r="BK434" s="68">
        <v>0.6580364270547876</v>
      </c>
      <c r="BL434" s="68">
        <v>33.910235925658853</v>
      </c>
      <c r="BM434" s="68">
        <v>5.8956329286729954</v>
      </c>
      <c r="BN434" s="68">
        <v>0</v>
      </c>
      <c r="BO434" s="68">
        <v>0</v>
      </c>
    </row>
    <row r="435" spans="1:67">
      <c r="A435">
        <v>2003</v>
      </c>
      <c r="B435" s="62" t="s">
        <v>612</v>
      </c>
      <c r="C435" s="67" t="s">
        <v>678</v>
      </c>
      <c r="D435" s="62" t="s">
        <v>726</v>
      </c>
      <c r="E435" s="68">
        <v>29.514704937461339</v>
      </c>
      <c r="F435" s="68">
        <v>4.7677820076166215</v>
      </c>
      <c r="G435" s="68">
        <v>0.20537948877325238</v>
      </c>
      <c r="H435" s="68">
        <v>158.75112631722922</v>
      </c>
      <c r="I435" s="68">
        <v>171.96683217381431</v>
      </c>
      <c r="J435" s="68">
        <v>45.653358082375014</v>
      </c>
      <c r="K435" s="68">
        <v>8.8884115600981506</v>
      </c>
      <c r="L435" s="68">
        <v>8.082384674100096</v>
      </c>
      <c r="M435" s="68">
        <v>3.8474011978242926</v>
      </c>
      <c r="N435" s="68">
        <v>147.83256201549958</v>
      </c>
      <c r="O435" s="68">
        <v>46.495988946126701</v>
      </c>
      <c r="P435" s="68">
        <v>1.9058001503541555</v>
      </c>
      <c r="Q435" s="68">
        <v>87.867010997877031</v>
      </c>
      <c r="R435" s="68">
        <v>22.995018454258904</v>
      </c>
      <c r="S435" s="68">
        <v>198.06852111356949</v>
      </c>
      <c r="T435" s="68">
        <v>632.35657996748648</v>
      </c>
      <c r="U435" s="68">
        <v>442.78279780296373</v>
      </c>
      <c r="V435" s="68">
        <v>294.88935603221108</v>
      </c>
      <c r="W435" s="68">
        <v>170.84643348555858</v>
      </c>
      <c r="X435" s="68">
        <v>1193.4096184984121</v>
      </c>
      <c r="Y435" s="68">
        <v>20.656022256402796</v>
      </c>
      <c r="Z435" s="68">
        <v>155.0857331962215</v>
      </c>
      <c r="AA435" s="68">
        <v>7.2965952412687098</v>
      </c>
      <c r="AB435" s="68">
        <v>23.23168022849319</v>
      </c>
      <c r="AC435" s="68">
        <v>7.0274937355081581</v>
      </c>
      <c r="AD435" s="68">
        <v>0.24283151724937696</v>
      </c>
      <c r="AE435" s="68">
        <v>1278.7871662977773</v>
      </c>
      <c r="AF435" s="68">
        <v>14.223929558100755</v>
      </c>
      <c r="AG435" s="68">
        <v>67.931101770950676</v>
      </c>
      <c r="AH435" s="68">
        <v>55.817945272795342</v>
      </c>
      <c r="AI435" s="68">
        <v>15.3977743027791</v>
      </c>
      <c r="AJ435" s="68">
        <v>0.80324550646691661</v>
      </c>
      <c r="AK435" s="68">
        <v>0.80963435614371659</v>
      </c>
      <c r="AL435" s="68">
        <v>8.9425971671583753</v>
      </c>
      <c r="AM435" s="68">
        <v>0.36329795738529314</v>
      </c>
      <c r="AN435" s="68">
        <v>9.5603576649077748</v>
      </c>
      <c r="AO435" s="68">
        <v>2.9861192298139727</v>
      </c>
      <c r="AP435" s="68">
        <v>13.259324406397452</v>
      </c>
      <c r="AQ435" s="68">
        <v>9.1594568148470259</v>
      </c>
      <c r="AR435" s="68">
        <v>6.8636812515594711E-2</v>
      </c>
      <c r="AS435" s="68">
        <v>2.7697089306058498</v>
      </c>
      <c r="AT435" s="68">
        <v>0.18524485609515684</v>
      </c>
      <c r="AU435" s="68">
        <v>0.14510970249026578</v>
      </c>
      <c r="AV435" s="68">
        <v>0</v>
      </c>
      <c r="AW435" s="68">
        <v>1.0470447365357047</v>
      </c>
      <c r="AX435" s="68">
        <v>0.80813589954876275</v>
      </c>
      <c r="AY435" s="68">
        <v>2.0224202795780957</v>
      </c>
      <c r="AZ435" s="68">
        <v>0</v>
      </c>
      <c r="BA435" s="68">
        <v>0.38628352327308241</v>
      </c>
      <c r="BB435" s="68">
        <v>23.224093067460117</v>
      </c>
      <c r="BC435" s="68">
        <v>35.560593303283753</v>
      </c>
      <c r="BD435" s="68">
        <v>7.1054252529535082</v>
      </c>
      <c r="BE435" s="68">
        <v>8.4294762800180862</v>
      </c>
      <c r="BF435" s="68">
        <v>23.054815032865349</v>
      </c>
      <c r="BG435" s="68">
        <v>0</v>
      </c>
      <c r="BH435" s="68">
        <v>6.5100289392808416E-2</v>
      </c>
      <c r="BI435" s="68">
        <v>177.5808538034006</v>
      </c>
      <c r="BJ435" s="68">
        <v>0</v>
      </c>
      <c r="BK435" s="68">
        <v>1.650769575720326</v>
      </c>
      <c r="BL435" s="68">
        <v>894.43722644421348</v>
      </c>
      <c r="BM435" s="68">
        <v>282.44783599493428</v>
      </c>
      <c r="BN435" s="68">
        <v>0</v>
      </c>
      <c r="BO435" s="68">
        <v>0</v>
      </c>
    </row>
    <row r="436" spans="1:67">
      <c r="A436">
        <v>2003</v>
      </c>
      <c r="B436" s="62" t="s">
        <v>613</v>
      </c>
      <c r="C436" s="67" t="s">
        <v>679</v>
      </c>
      <c r="D436" s="62" t="s">
        <v>726</v>
      </c>
      <c r="E436" s="68">
        <v>4.2608974847346914</v>
      </c>
      <c r="F436" s="68">
        <v>5.9745685776105724</v>
      </c>
      <c r="G436" s="68">
        <v>0.10874005408964547</v>
      </c>
      <c r="H436" s="68">
        <v>14.493325267076045</v>
      </c>
      <c r="I436" s="68">
        <v>34.407514471628389</v>
      </c>
      <c r="J436" s="68">
        <v>186.07548562008768</v>
      </c>
      <c r="K436" s="68">
        <v>1.7935411888088115</v>
      </c>
      <c r="L436" s="68">
        <v>9.8053176649834572</v>
      </c>
      <c r="M436" s="68">
        <v>30.484941969532162</v>
      </c>
      <c r="N436" s="68">
        <v>10.260987829604153</v>
      </c>
      <c r="O436" s="68">
        <v>47.042629078203262</v>
      </c>
      <c r="P436" s="68">
        <v>3.9517264586926881</v>
      </c>
      <c r="Q436" s="68">
        <v>122.46179502701405</v>
      </c>
      <c r="R436" s="68">
        <v>15.741654334932893</v>
      </c>
      <c r="S436" s="68">
        <v>39.681453195209961</v>
      </c>
      <c r="T436" s="68">
        <v>163.74753003048025</v>
      </c>
      <c r="U436" s="68">
        <v>15956.399491307206</v>
      </c>
      <c r="V436" s="68">
        <v>1515.4114325710393</v>
      </c>
      <c r="W436" s="68">
        <v>285.31823938841649</v>
      </c>
      <c r="X436" s="68">
        <v>1573.0247913825851</v>
      </c>
      <c r="Y436" s="68">
        <v>51.762355899567183</v>
      </c>
      <c r="Z436" s="68">
        <v>802.28826936206724</v>
      </c>
      <c r="AA436" s="68">
        <v>50.833158146319477</v>
      </c>
      <c r="AB436" s="68">
        <v>99.566614493364682</v>
      </c>
      <c r="AC436" s="68">
        <v>0.4764800559649795</v>
      </c>
      <c r="AD436" s="68">
        <v>6.3942683906126591E-2</v>
      </c>
      <c r="AE436" s="68">
        <v>169.21652860901358</v>
      </c>
      <c r="AF436" s="68">
        <v>16.170829832886938</v>
      </c>
      <c r="AG436" s="68">
        <v>77.229177089665697</v>
      </c>
      <c r="AH436" s="68">
        <v>63.458029178650342</v>
      </c>
      <c r="AI436" s="68">
        <v>25.749102030936783</v>
      </c>
      <c r="AJ436" s="68">
        <v>0.48982915251760589</v>
      </c>
      <c r="AK436" s="68">
        <v>1.8730475065363088</v>
      </c>
      <c r="AL436" s="68">
        <v>14.799071126919863</v>
      </c>
      <c r="AM436" s="68">
        <v>0.96744744633713065</v>
      </c>
      <c r="AN436" s="68">
        <v>10.796594135736676</v>
      </c>
      <c r="AO436" s="68">
        <v>1.462803894959763</v>
      </c>
      <c r="AP436" s="68">
        <v>81.026832455520378</v>
      </c>
      <c r="AQ436" s="68">
        <v>1262.9476659033012</v>
      </c>
      <c r="AR436" s="68">
        <v>2.2397784315429217</v>
      </c>
      <c r="AS436" s="68">
        <v>56.177382931707101</v>
      </c>
      <c r="AT436" s="68">
        <v>0.34565622884826092</v>
      </c>
      <c r="AU436" s="68">
        <v>3.2208732630979595</v>
      </c>
      <c r="AV436" s="68">
        <v>0</v>
      </c>
      <c r="AW436" s="68">
        <v>2.8053177664967883</v>
      </c>
      <c r="AX436" s="68">
        <v>88.012540646957206</v>
      </c>
      <c r="AY436" s="68">
        <v>12.203322884302191</v>
      </c>
      <c r="AZ436" s="68">
        <v>0</v>
      </c>
      <c r="BA436" s="68">
        <v>0.25282132687611897</v>
      </c>
      <c r="BB436" s="68">
        <v>61.614716628812424</v>
      </c>
      <c r="BC436" s="68">
        <v>87.169106720016714</v>
      </c>
      <c r="BD436" s="68">
        <v>24.442399780432496</v>
      </c>
      <c r="BE436" s="68">
        <v>50.434573912292478</v>
      </c>
      <c r="BF436" s="68">
        <v>27.313874646757583</v>
      </c>
      <c r="BG436" s="68">
        <v>0</v>
      </c>
      <c r="BH436" s="68">
        <v>0.29738291547792095</v>
      </c>
      <c r="BI436" s="68">
        <v>2676.0704921361116</v>
      </c>
      <c r="BJ436" s="68">
        <v>0</v>
      </c>
      <c r="BK436" s="68">
        <v>20.648080756267312</v>
      </c>
      <c r="BL436" s="68">
        <v>3962.9185151201345</v>
      </c>
      <c r="BM436" s="68">
        <v>302.86777950541295</v>
      </c>
      <c r="BN436" s="68">
        <v>0</v>
      </c>
      <c r="BO436" s="68">
        <v>0</v>
      </c>
    </row>
    <row r="437" spans="1:67">
      <c r="A437">
        <v>2003</v>
      </c>
      <c r="B437" s="62" t="s">
        <v>614</v>
      </c>
      <c r="C437" s="67" t="s">
        <v>680</v>
      </c>
      <c r="D437" s="62" t="s">
        <v>726</v>
      </c>
      <c r="E437" s="68">
        <v>3.2687375825814975</v>
      </c>
      <c r="F437" s="68">
        <v>0.11769167351543558</v>
      </c>
      <c r="G437" s="68">
        <v>5.0685128452253432E-2</v>
      </c>
      <c r="H437" s="68">
        <v>16.514802484086559</v>
      </c>
      <c r="I437" s="68">
        <v>12.837812757908889</v>
      </c>
      <c r="J437" s="68">
        <v>47.782775091818984</v>
      </c>
      <c r="K437" s="68">
        <v>1.8500316769367853</v>
      </c>
      <c r="L437" s="68">
        <v>5.7818602807173942</v>
      </c>
      <c r="M437" s="68">
        <v>7.8034935116571011</v>
      </c>
      <c r="N437" s="68">
        <v>1.0539674681271118</v>
      </c>
      <c r="O437" s="68">
        <v>22.097486842316396</v>
      </c>
      <c r="P437" s="68">
        <v>1.1685561618835008</v>
      </c>
      <c r="Q437" s="68">
        <v>93.959051092201165</v>
      </c>
      <c r="R437" s="68">
        <v>10.461783324376475</v>
      </c>
      <c r="S437" s="68">
        <v>115.64304394206505</v>
      </c>
      <c r="T437" s="68">
        <v>156.57140276534076</v>
      </c>
      <c r="U437" s="68">
        <v>2675.1019264944016</v>
      </c>
      <c r="V437" s="68">
        <v>1523.2856775817668</v>
      </c>
      <c r="W437" s="68">
        <v>305.45525625201827</v>
      </c>
      <c r="X437" s="68">
        <v>1501.9339998139119</v>
      </c>
      <c r="Y437" s="68">
        <v>59.567512773938887</v>
      </c>
      <c r="Z437" s="68">
        <v>158.18148917034716</v>
      </c>
      <c r="AA437" s="68">
        <v>41.336636669499114</v>
      </c>
      <c r="AB437" s="68">
        <v>256.32136316954455</v>
      </c>
      <c r="AC437" s="68">
        <v>0.1560005205886747</v>
      </c>
      <c r="AD437" s="68">
        <v>3.741697077462109E-2</v>
      </c>
      <c r="AE437" s="68">
        <v>1529.367959653418</v>
      </c>
      <c r="AF437" s="68">
        <v>6.1305496471976761</v>
      </c>
      <c r="AG437" s="68">
        <v>29.27847391680011</v>
      </c>
      <c r="AH437" s="68">
        <v>24.05767628349507</v>
      </c>
      <c r="AI437" s="68">
        <v>115.47238643567171</v>
      </c>
      <c r="AJ437" s="68">
        <v>0.42197129209275369</v>
      </c>
      <c r="AK437" s="68">
        <v>6.7724006442558622</v>
      </c>
      <c r="AL437" s="68">
        <v>3.8274428654649677</v>
      </c>
      <c r="AM437" s="68">
        <v>3.0515840167013439</v>
      </c>
      <c r="AN437" s="68">
        <v>62.422355011893274</v>
      </c>
      <c r="AO437" s="68">
        <v>0.22260213959992203</v>
      </c>
      <c r="AP437" s="68">
        <v>18.662520788550253</v>
      </c>
      <c r="AQ437" s="68">
        <v>330.57011344783626</v>
      </c>
      <c r="AR437" s="68">
        <v>0.10704403063889838</v>
      </c>
      <c r="AS437" s="68">
        <v>1.1856503557207665</v>
      </c>
      <c r="AT437" s="68">
        <v>8.5463352647875371E-2</v>
      </c>
      <c r="AU437" s="68">
        <v>8.0976601761465206E-2</v>
      </c>
      <c r="AV437" s="68">
        <v>0</v>
      </c>
      <c r="AW437" s="68">
        <v>0.36428849705756461</v>
      </c>
      <c r="AX437" s="68">
        <v>0.91621483491256162</v>
      </c>
      <c r="AY437" s="68">
        <v>1.5325857003524717</v>
      </c>
      <c r="AZ437" s="68">
        <v>0</v>
      </c>
      <c r="BA437" s="68">
        <v>0.12103961566775476</v>
      </c>
      <c r="BB437" s="68">
        <v>42.117638719332561</v>
      </c>
      <c r="BC437" s="68">
        <v>57.336352507635532</v>
      </c>
      <c r="BD437" s="68">
        <v>12.682793371731718</v>
      </c>
      <c r="BE437" s="68">
        <v>16.879790806588673</v>
      </c>
      <c r="BF437" s="68">
        <v>6.7094254921150549</v>
      </c>
      <c r="BG437" s="68">
        <v>0</v>
      </c>
      <c r="BH437" s="68">
        <v>0.25973474254711215</v>
      </c>
      <c r="BI437" s="68">
        <v>1806.2102537584678</v>
      </c>
      <c r="BJ437" s="68">
        <v>0</v>
      </c>
      <c r="BK437" s="68">
        <v>3.2802205450803563</v>
      </c>
      <c r="BL437" s="68">
        <v>1107.5890706936245</v>
      </c>
      <c r="BM437" s="68">
        <v>199.69739499004572</v>
      </c>
      <c r="BN437" s="68">
        <v>0</v>
      </c>
      <c r="BO437" s="68">
        <v>0</v>
      </c>
    </row>
    <row r="438" spans="1:67">
      <c r="A438">
        <v>2003</v>
      </c>
      <c r="B438" s="62" t="s">
        <v>615</v>
      </c>
      <c r="C438" s="67" t="s">
        <v>681</v>
      </c>
      <c r="D438" s="62" t="s">
        <v>726</v>
      </c>
      <c r="E438" s="68">
        <v>11.125957470789441</v>
      </c>
      <c r="F438" s="68">
        <v>0.36334680966886018</v>
      </c>
      <c r="G438" s="68">
        <v>1.1362912206890772</v>
      </c>
      <c r="H438" s="68">
        <v>105.78823501920891</v>
      </c>
      <c r="I438" s="68">
        <v>78.502941352207813</v>
      </c>
      <c r="J438" s="68">
        <v>70.688487402780453</v>
      </c>
      <c r="K438" s="68">
        <v>8.7930499111420595</v>
      </c>
      <c r="L438" s="68">
        <v>14.072256882114113</v>
      </c>
      <c r="M438" s="68">
        <v>5.2167939256666935</v>
      </c>
      <c r="N438" s="68">
        <v>3.0587032910358132</v>
      </c>
      <c r="O438" s="68">
        <v>23.456593859803572</v>
      </c>
      <c r="P438" s="68">
        <v>3.7012127833412127</v>
      </c>
      <c r="Q438" s="68">
        <v>46.696115376419414</v>
      </c>
      <c r="R438" s="68">
        <v>31.461523630651303</v>
      </c>
      <c r="S438" s="68">
        <v>61.805548487781024</v>
      </c>
      <c r="T438" s="68">
        <v>101.14455626099453</v>
      </c>
      <c r="U438" s="68">
        <v>1348.7652751254311</v>
      </c>
      <c r="V438" s="68">
        <v>218.80216024256208</v>
      </c>
      <c r="W438" s="68">
        <v>423.46666832098077</v>
      </c>
      <c r="X438" s="68">
        <v>880.03317612231967</v>
      </c>
      <c r="Y438" s="68">
        <v>27.822776749196933</v>
      </c>
      <c r="Z438" s="68">
        <v>91.89870877790365</v>
      </c>
      <c r="AA438" s="68">
        <v>18.106048502030021</v>
      </c>
      <c r="AB438" s="68">
        <v>12.020836432574585</v>
      </c>
      <c r="AC438" s="68">
        <v>0.41294918628252247</v>
      </c>
      <c r="AD438" s="68">
        <v>2.4385588364188653</v>
      </c>
      <c r="AE438" s="68">
        <v>301.5451486932393</v>
      </c>
      <c r="AF438" s="68">
        <v>15.181946290533418</v>
      </c>
      <c r="AG438" s="68">
        <v>72.50642114046002</v>
      </c>
      <c r="AH438" s="68">
        <v>59.577420185650816</v>
      </c>
      <c r="AI438" s="68">
        <v>322.06285679414765</v>
      </c>
      <c r="AJ438" s="68">
        <v>46.238540473087966</v>
      </c>
      <c r="AK438" s="68">
        <v>0.52650072636064182</v>
      </c>
      <c r="AL438" s="68">
        <v>79.614054052496442</v>
      </c>
      <c r="AM438" s="68">
        <v>0.30044264852897801</v>
      </c>
      <c r="AN438" s="68">
        <v>4.93223338928982</v>
      </c>
      <c r="AO438" s="68">
        <v>4.6501575670023971</v>
      </c>
      <c r="AP438" s="68">
        <v>6.8642580253977341</v>
      </c>
      <c r="AQ438" s="68">
        <v>42.768794052788323</v>
      </c>
      <c r="AR438" s="68">
        <v>9.4292215471469237E-2</v>
      </c>
      <c r="AS438" s="68">
        <v>2.0594318959623705</v>
      </c>
      <c r="AT438" s="68">
        <v>0.25329082221079952</v>
      </c>
      <c r="AU438" s="68">
        <v>0.14498327699857777</v>
      </c>
      <c r="AV438" s="68">
        <v>0</v>
      </c>
      <c r="AW438" s="68">
        <v>0.84612857232403726</v>
      </c>
      <c r="AX438" s="68">
        <v>3.31924381842967</v>
      </c>
      <c r="AY438" s="68">
        <v>2.1306197276318484</v>
      </c>
      <c r="AZ438" s="68">
        <v>0</v>
      </c>
      <c r="BA438" s="68">
        <v>1.064913948936697</v>
      </c>
      <c r="BB438" s="68">
        <v>46.628543637033587</v>
      </c>
      <c r="BC438" s="68">
        <v>3.685772677369842</v>
      </c>
      <c r="BD438" s="68">
        <v>1.2301721593996908</v>
      </c>
      <c r="BE438" s="68">
        <v>3.9791583219172062</v>
      </c>
      <c r="BF438" s="68">
        <v>6.9344693845715488</v>
      </c>
      <c r="BG438" s="68">
        <v>0</v>
      </c>
      <c r="BH438" s="68">
        <v>1.1087968364934172E-2</v>
      </c>
      <c r="BI438" s="68">
        <v>125.56608330802757</v>
      </c>
      <c r="BJ438" s="68">
        <v>0</v>
      </c>
      <c r="BK438" s="68">
        <v>6.9827760532495384</v>
      </c>
      <c r="BL438" s="68">
        <v>6285.6694372386901</v>
      </c>
      <c r="BM438" s="68">
        <v>132.74339075852538</v>
      </c>
      <c r="BN438" s="68">
        <v>0</v>
      </c>
      <c r="BO438" s="68">
        <v>0</v>
      </c>
    </row>
    <row r="439" spans="1:67">
      <c r="A439">
        <v>2003</v>
      </c>
      <c r="B439" s="62" t="s">
        <v>616</v>
      </c>
      <c r="C439" s="67" t="s">
        <v>682</v>
      </c>
      <c r="D439" s="62" t="s">
        <v>726</v>
      </c>
      <c r="E439" s="68">
        <v>13.476455036227032</v>
      </c>
      <c r="F439" s="68">
        <v>0.24407922620105582</v>
      </c>
      <c r="G439" s="68">
        <v>1.5984123801339283</v>
      </c>
      <c r="H439" s="68">
        <v>52.382847959726959</v>
      </c>
      <c r="I439" s="68">
        <v>153.42969755133433</v>
      </c>
      <c r="J439" s="68">
        <v>46.949009168412843</v>
      </c>
      <c r="K439" s="68">
        <v>2.0017064296875882</v>
      </c>
      <c r="L439" s="68">
        <v>7.0721713855644159</v>
      </c>
      <c r="M439" s="68">
        <v>2.8336444438150941</v>
      </c>
      <c r="N439" s="68">
        <v>1.2249319072727287</v>
      </c>
      <c r="O439" s="68">
        <v>7.64673434353913</v>
      </c>
      <c r="P439" s="68">
        <v>4.3596046120579111</v>
      </c>
      <c r="Q439" s="68">
        <v>43.014549521369787</v>
      </c>
      <c r="R439" s="68">
        <v>42.571106660076296</v>
      </c>
      <c r="S439" s="68">
        <v>24.383174879226637</v>
      </c>
      <c r="T439" s="68">
        <v>52.451392095591359</v>
      </c>
      <c r="U439" s="68">
        <v>264.20655721636001</v>
      </c>
      <c r="V439" s="68">
        <v>106.78305462086763</v>
      </c>
      <c r="W439" s="68">
        <v>79.733033376207473</v>
      </c>
      <c r="X439" s="68">
        <v>7832.2400315630421</v>
      </c>
      <c r="Y439" s="68">
        <v>19.957887271456421</v>
      </c>
      <c r="Z439" s="68">
        <v>43.932479566009917</v>
      </c>
      <c r="AA439" s="68">
        <v>7.7426690266168423</v>
      </c>
      <c r="AB439" s="68">
        <v>20.098025051708778</v>
      </c>
      <c r="AC439" s="68">
        <v>0.29420772320396993</v>
      </c>
      <c r="AD439" s="68">
        <v>7.7357399445174329</v>
      </c>
      <c r="AE439" s="68">
        <v>136.32455231989249</v>
      </c>
      <c r="AF439" s="68">
        <v>74.074248928738285</v>
      </c>
      <c r="AG439" s="68">
        <v>353.76617212032255</v>
      </c>
      <c r="AH439" s="68">
        <v>290.68427474924908</v>
      </c>
      <c r="AI439" s="68">
        <v>1613.7050760214886</v>
      </c>
      <c r="AJ439" s="68">
        <v>1.2054079366269328</v>
      </c>
      <c r="AK439" s="68">
        <v>1.4207136228078296</v>
      </c>
      <c r="AL439" s="68">
        <v>106.97664146482185</v>
      </c>
      <c r="AM439" s="68">
        <v>8.3454215041468753</v>
      </c>
      <c r="AN439" s="68">
        <v>4.2172223852603912</v>
      </c>
      <c r="AO439" s="68">
        <v>5.2491877435968739</v>
      </c>
      <c r="AP439" s="68">
        <v>11.781454334264234</v>
      </c>
      <c r="AQ439" s="68">
        <v>230.20826927415092</v>
      </c>
      <c r="AR439" s="68">
        <v>0.33857167216123168</v>
      </c>
      <c r="AS439" s="68">
        <v>12.488832138029087</v>
      </c>
      <c r="AT439" s="68">
        <v>0.46145007627152951</v>
      </c>
      <c r="AU439" s="68">
        <v>0.86752738146193065</v>
      </c>
      <c r="AV439" s="68">
        <v>0</v>
      </c>
      <c r="AW439" s="68">
        <v>2.6792650852788902</v>
      </c>
      <c r="AX439" s="68">
        <v>1.0866427350128685</v>
      </c>
      <c r="AY439" s="68">
        <v>2.0381892225893283</v>
      </c>
      <c r="AZ439" s="68">
        <v>0</v>
      </c>
      <c r="BA439" s="68">
        <v>0.41612584051786156</v>
      </c>
      <c r="BB439" s="68">
        <v>48.625619340994113</v>
      </c>
      <c r="BC439" s="68">
        <v>25.456220151588393</v>
      </c>
      <c r="BD439" s="68">
        <v>4.403433345491977</v>
      </c>
      <c r="BE439" s="68">
        <v>12.171274936776255</v>
      </c>
      <c r="BF439" s="68">
        <v>15.449057930773096</v>
      </c>
      <c r="BG439" s="68">
        <v>0</v>
      </c>
      <c r="BH439" s="68">
        <v>2.5263100496242544E-2</v>
      </c>
      <c r="BI439" s="68">
        <v>2892.7397151890864</v>
      </c>
      <c r="BJ439" s="68">
        <v>0</v>
      </c>
      <c r="BK439" s="68">
        <v>32.350296173341846</v>
      </c>
      <c r="BL439" s="68">
        <v>4974.3896529490576</v>
      </c>
      <c r="BM439" s="68">
        <v>135.6352618102147</v>
      </c>
      <c r="BN439" s="68">
        <v>0</v>
      </c>
      <c r="BO439" s="68">
        <v>0</v>
      </c>
    </row>
    <row r="440" spans="1:67">
      <c r="A440">
        <v>2003</v>
      </c>
      <c r="B440" s="62" t="s">
        <v>617</v>
      </c>
      <c r="C440" s="67" t="s">
        <v>683</v>
      </c>
      <c r="D440" s="62" t="s">
        <v>726</v>
      </c>
      <c r="E440" s="68">
        <v>0.83786418743005775</v>
      </c>
      <c r="F440" s="68">
        <v>9.0957972213209531E-2</v>
      </c>
      <c r="G440" s="68">
        <v>2.1906757862433433E-2</v>
      </c>
      <c r="H440" s="68">
        <v>4.1149988361962517</v>
      </c>
      <c r="I440" s="68">
        <v>9.2153705135322674</v>
      </c>
      <c r="J440" s="68">
        <v>4.7501078331379434</v>
      </c>
      <c r="K440" s="68">
        <v>0.27309630937175466</v>
      </c>
      <c r="L440" s="68">
        <v>0.71326855103972053</v>
      </c>
      <c r="M440" s="68">
        <v>0.74503520813133794</v>
      </c>
      <c r="N440" s="68">
        <v>0.76794617650717911</v>
      </c>
      <c r="O440" s="68">
        <v>3.0587750214128886</v>
      </c>
      <c r="P440" s="68">
        <v>0.82623060857518438</v>
      </c>
      <c r="Q440" s="68">
        <v>6.121369503686755</v>
      </c>
      <c r="R440" s="68">
        <v>3.4171346005643066</v>
      </c>
      <c r="S440" s="68">
        <v>6.0558000421321587</v>
      </c>
      <c r="T440" s="68">
        <v>10.858759039415489</v>
      </c>
      <c r="U440" s="68">
        <v>110.47551346405041</v>
      </c>
      <c r="V440" s="68">
        <v>39.841976286842744</v>
      </c>
      <c r="W440" s="68">
        <v>20.957896793507299</v>
      </c>
      <c r="X440" s="68">
        <v>66.196439859980742</v>
      </c>
      <c r="Y440" s="68">
        <v>143.25137948735511</v>
      </c>
      <c r="Z440" s="68">
        <v>10.250312125474366</v>
      </c>
      <c r="AA440" s="68">
        <v>0.62887414127040397</v>
      </c>
      <c r="AB440" s="68">
        <v>2.6376098955406437</v>
      </c>
      <c r="AC440" s="68">
        <v>0.13850927175518896</v>
      </c>
      <c r="AD440" s="68">
        <v>4.0417293033304602E-2</v>
      </c>
      <c r="AE440" s="68">
        <v>22.627913622652645</v>
      </c>
      <c r="AF440" s="68">
        <v>1.9159313693633089</v>
      </c>
      <c r="AG440" s="68">
        <v>9.1501670448681427</v>
      </c>
      <c r="AH440" s="68">
        <v>7.5185516223794977</v>
      </c>
      <c r="AI440" s="68">
        <v>11.335470232738459</v>
      </c>
      <c r="AJ440" s="68">
        <v>0.54156936014861445</v>
      </c>
      <c r="AK440" s="68">
        <v>30.328728634411753</v>
      </c>
      <c r="AL440" s="68">
        <v>1.3237523470056323</v>
      </c>
      <c r="AM440" s="68">
        <v>4.1772332088889499</v>
      </c>
      <c r="AN440" s="68">
        <v>8.6547154210553146</v>
      </c>
      <c r="AO440" s="68">
        <v>0.47212082403599792</v>
      </c>
      <c r="AP440" s="68">
        <v>0.70724152347018887</v>
      </c>
      <c r="AQ440" s="68">
        <v>6.6030240289675488</v>
      </c>
      <c r="AR440" s="68">
        <v>9.6781235536037249E-2</v>
      </c>
      <c r="AS440" s="68">
        <v>2.1940413826021317</v>
      </c>
      <c r="AT440" s="68">
        <v>0.30900404428121125</v>
      </c>
      <c r="AU440" s="68">
        <v>0.15894987851202474</v>
      </c>
      <c r="AV440" s="68">
        <v>0</v>
      </c>
      <c r="AW440" s="68">
        <v>0.74118991211619056</v>
      </c>
      <c r="AX440" s="68">
        <v>0.49407679373008329</v>
      </c>
      <c r="AY440" s="68">
        <v>0.68510388554005464</v>
      </c>
      <c r="AZ440" s="68">
        <v>0</v>
      </c>
      <c r="BA440" s="68">
        <v>6.2735230229068253E-2</v>
      </c>
      <c r="BB440" s="68">
        <v>4.4614759396350658</v>
      </c>
      <c r="BC440" s="68">
        <v>4.4926147044676901</v>
      </c>
      <c r="BD440" s="68">
        <v>0.91225715280953146</v>
      </c>
      <c r="BE440" s="68">
        <v>1.2754820402286127</v>
      </c>
      <c r="BF440" s="68">
        <v>1.6634041912388515</v>
      </c>
      <c r="BG440" s="68">
        <v>0</v>
      </c>
      <c r="BH440" s="68">
        <v>5.5047913816119905E-3</v>
      </c>
      <c r="BI440" s="68">
        <v>141.45537386269709</v>
      </c>
      <c r="BJ440" s="68">
        <v>0</v>
      </c>
      <c r="BK440" s="68">
        <v>8.4934585643546647</v>
      </c>
      <c r="BL440" s="68">
        <v>308.86291602400371</v>
      </c>
      <c r="BM440" s="68">
        <v>6.6188886252334935</v>
      </c>
      <c r="BN440" s="68">
        <v>0</v>
      </c>
      <c r="BO440" s="68">
        <v>0</v>
      </c>
    </row>
    <row r="441" spans="1:67">
      <c r="A441">
        <v>2003</v>
      </c>
      <c r="B441" s="62" t="s">
        <v>618</v>
      </c>
      <c r="C441" s="67" t="s">
        <v>684</v>
      </c>
      <c r="D441" s="62" t="s">
        <v>726</v>
      </c>
      <c r="E441" s="68">
        <v>2.483689111607315</v>
      </c>
      <c r="F441" s="68">
        <v>0.14600815205465614</v>
      </c>
      <c r="G441" s="68">
        <v>0.14202702546158635</v>
      </c>
      <c r="H441" s="68">
        <v>7.662068138267168</v>
      </c>
      <c r="I441" s="68">
        <v>13.362477550025501</v>
      </c>
      <c r="J441" s="68">
        <v>42.157301225617566</v>
      </c>
      <c r="K441" s="68">
        <v>3.2747856799002695</v>
      </c>
      <c r="L441" s="68">
        <v>5.0247692061876732</v>
      </c>
      <c r="M441" s="68">
        <v>3.1739946638399696</v>
      </c>
      <c r="N441" s="68">
        <v>2.2135250777400817</v>
      </c>
      <c r="O441" s="68">
        <v>13.302274827818115</v>
      </c>
      <c r="P441" s="68">
        <v>2.4357851894426195</v>
      </c>
      <c r="Q441" s="68">
        <v>16.105331924855751</v>
      </c>
      <c r="R441" s="68">
        <v>6.2747738101421815</v>
      </c>
      <c r="S441" s="68">
        <v>7.1329294952481384</v>
      </c>
      <c r="T441" s="68">
        <v>13.312623395239882</v>
      </c>
      <c r="U441" s="68">
        <v>253.84599934284699</v>
      </c>
      <c r="V441" s="68">
        <v>23.580308432750972</v>
      </c>
      <c r="W441" s="68">
        <v>14.124130634642498</v>
      </c>
      <c r="X441" s="68">
        <v>53.777384062962554</v>
      </c>
      <c r="Y441" s="68">
        <v>3.113135777882412</v>
      </c>
      <c r="Z441" s="68">
        <v>121.40050213783532</v>
      </c>
      <c r="AA441" s="68">
        <v>1.2778390689266406</v>
      </c>
      <c r="AB441" s="68">
        <v>6.7348012842422493</v>
      </c>
      <c r="AC441" s="68">
        <v>9.4778890515746799</v>
      </c>
      <c r="AD441" s="68">
        <v>6.5572237830535368E-2</v>
      </c>
      <c r="AE441" s="68">
        <v>72.696439687917476</v>
      </c>
      <c r="AF441" s="68">
        <v>5.0607545624254593</v>
      </c>
      <c r="AG441" s="68">
        <v>24.169315538858534</v>
      </c>
      <c r="AH441" s="68">
        <v>19.859556324468564</v>
      </c>
      <c r="AI441" s="68">
        <v>6.1534360330091076</v>
      </c>
      <c r="AJ441" s="68">
        <v>0.15139854924738097</v>
      </c>
      <c r="AK441" s="68">
        <v>0.49053409703758699</v>
      </c>
      <c r="AL441" s="68">
        <v>2.8202375398803277</v>
      </c>
      <c r="AM441" s="68">
        <v>1.0238739691746801</v>
      </c>
      <c r="AN441" s="68">
        <v>30.623676751842847</v>
      </c>
      <c r="AO441" s="68">
        <v>0.30705799172923176</v>
      </c>
      <c r="AP441" s="68">
        <v>2.3585154450533916</v>
      </c>
      <c r="AQ441" s="68">
        <v>5.0210698642138922</v>
      </c>
      <c r="AR441" s="68">
        <v>9.3250106774152686E-2</v>
      </c>
      <c r="AS441" s="68">
        <v>5.5355953199992243</v>
      </c>
      <c r="AT441" s="68">
        <v>6.4904506479328147E-2</v>
      </c>
      <c r="AU441" s="68">
        <v>0.20224592564384566</v>
      </c>
      <c r="AV441" s="68">
        <v>0</v>
      </c>
      <c r="AW441" s="68">
        <v>4.5158731400130492</v>
      </c>
      <c r="AX441" s="68">
        <v>0.73421267520634603</v>
      </c>
      <c r="AY441" s="68">
        <v>3.1978044887992718</v>
      </c>
      <c r="AZ441" s="68">
        <v>0</v>
      </c>
      <c r="BA441" s="68">
        <v>1.431792636423888</v>
      </c>
      <c r="BB441" s="68">
        <v>14.728447550099222</v>
      </c>
      <c r="BC441" s="68">
        <v>16.875096124294036</v>
      </c>
      <c r="BD441" s="68">
        <v>12.917213514700183</v>
      </c>
      <c r="BE441" s="68">
        <v>39.687373356930649</v>
      </c>
      <c r="BF441" s="68">
        <v>13.48958930654757</v>
      </c>
      <c r="BG441" s="68">
        <v>0</v>
      </c>
      <c r="BH441" s="68">
        <v>1.3608726500771745E-2</v>
      </c>
      <c r="BI441" s="68">
        <v>1629.475769870927</v>
      </c>
      <c r="BJ441" s="68">
        <v>0</v>
      </c>
      <c r="BK441" s="68">
        <v>2.1031997858360314</v>
      </c>
      <c r="BL441" s="68">
        <v>842.05469083983678</v>
      </c>
      <c r="BM441" s="68">
        <v>108.31911128753592</v>
      </c>
      <c r="BN441" s="68">
        <v>0</v>
      </c>
      <c r="BO441" s="68">
        <v>0</v>
      </c>
    </row>
    <row r="442" spans="1:67">
      <c r="A442">
        <v>2003</v>
      </c>
      <c r="B442" s="62" t="s">
        <v>619</v>
      </c>
      <c r="C442" s="67" t="s">
        <v>685</v>
      </c>
      <c r="D442" s="62" t="s">
        <v>726</v>
      </c>
      <c r="E442" s="68">
        <v>0.18103774896359018</v>
      </c>
      <c r="F442" s="68">
        <v>0.14857784402602101</v>
      </c>
      <c r="G442" s="68">
        <v>1.9630383805619055E-2</v>
      </c>
      <c r="H442" s="68">
        <v>1.0835344974447663</v>
      </c>
      <c r="I442" s="68">
        <v>1.3869662512252645</v>
      </c>
      <c r="J442" s="68">
        <v>0.70976277263565979</v>
      </c>
      <c r="K442" s="68">
        <v>6.5495540875965014E-2</v>
      </c>
      <c r="L442" s="68">
        <v>0.68413415752003792</v>
      </c>
      <c r="M442" s="68">
        <v>9.3151821727054843E-2</v>
      </c>
      <c r="N442" s="68">
        <v>8.2200665254503452E-2</v>
      </c>
      <c r="O442" s="68">
        <v>0.6010549106296369</v>
      </c>
      <c r="P442" s="68">
        <v>0.27720811799470552</v>
      </c>
      <c r="Q442" s="68">
        <v>0.39556274442952999</v>
      </c>
      <c r="R442" s="68">
        <v>0.81912271010180771</v>
      </c>
      <c r="S442" s="68">
        <v>0.70053851949005252</v>
      </c>
      <c r="T442" s="68">
        <v>1.0034411086411021</v>
      </c>
      <c r="U442" s="68">
        <v>11.245761409491678</v>
      </c>
      <c r="V442" s="68">
        <v>2.6972118898058324</v>
      </c>
      <c r="W442" s="68">
        <v>1.330213378102272</v>
      </c>
      <c r="X442" s="68">
        <v>5.0844831205317575</v>
      </c>
      <c r="Y442" s="68">
        <v>3.4834039172290523</v>
      </c>
      <c r="Z442" s="68">
        <v>1.0658774993176752</v>
      </c>
      <c r="AA442" s="68">
        <v>0.24356116781027751</v>
      </c>
      <c r="AB442" s="68">
        <v>0.2775293269505566</v>
      </c>
      <c r="AC442" s="68">
        <v>0.4747714876201935</v>
      </c>
      <c r="AD442" s="68">
        <v>1.4162528671101132E-2</v>
      </c>
      <c r="AE442" s="68">
        <v>4.0328337953817703</v>
      </c>
      <c r="AF442" s="68">
        <v>0.1525106064001798</v>
      </c>
      <c r="AG442" s="68">
        <v>0.72836508406652556</v>
      </c>
      <c r="AH442" s="68">
        <v>0.59848644111017246</v>
      </c>
      <c r="AI442" s="68">
        <v>1.3300536349314986</v>
      </c>
      <c r="AJ442" s="68">
        <v>6.4388805845391917E-2</v>
      </c>
      <c r="AK442" s="68">
        <v>0.83427465613578788</v>
      </c>
      <c r="AL442" s="68">
        <v>0.9420327010545525</v>
      </c>
      <c r="AM442" s="68">
        <v>0.12532295822728945</v>
      </c>
      <c r="AN442" s="68">
        <v>0.65299299020239898</v>
      </c>
      <c r="AO442" s="68">
        <v>0.13013634196717375</v>
      </c>
      <c r="AP442" s="68">
        <v>0.20637597350579812</v>
      </c>
      <c r="AQ442" s="68">
        <v>1.0950771063951388</v>
      </c>
      <c r="AR442" s="68">
        <v>2.5027203754419126E-2</v>
      </c>
      <c r="AS442" s="68">
        <v>1.0682359159045465</v>
      </c>
      <c r="AT442" s="68">
        <v>5.7412434197020301E-2</v>
      </c>
      <c r="AU442" s="68">
        <v>3.1034567851331983E-2</v>
      </c>
      <c r="AV442" s="68">
        <v>0</v>
      </c>
      <c r="AW442" s="68">
        <v>0.27868183927769613</v>
      </c>
      <c r="AX442" s="68">
        <v>0.11511618514886185</v>
      </c>
      <c r="AY442" s="68">
        <v>0.40960322018994527</v>
      </c>
      <c r="AZ442" s="68">
        <v>0</v>
      </c>
      <c r="BA442" s="68">
        <v>2.4812882081368351E-2</v>
      </c>
      <c r="BB442" s="68">
        <v>2.3245541714940394</v>
      </c>
      <c r="BC442" s="68">
        <v>2.3589999114559257</v>
      </c>
      <c r="BD442" s="68">
        <v>0.50974635034149218</v>
      </c>
      <c r="BE442" s="68">
        <v>1.1688366790415523</v>
      </c>
      <c r="BF442" s="68">
        <v>0.52280089474138935</v>
      </c>
      <c r="BG442" s="68">
        <v>0</v>
      </c>
      <c r="BH442" s="68">
        <v>1.2669362075830503E-2</v>
      </c>
      <c r="BI442" s="68">
        <v>52.152551143871399</v>
      </c>
      <c r="BJ442" s="68">
        <v>0</v>
      </c>
      <c r="BK442" s="68">
        <v>0.94906240122873953</v>
      </c>
      <c r="BL442" s="68">
        <v>18.376949454027148</v>
      </c>
      <c r="BM442" s="68">
        <v>0.6917557778806247</v>
      </c>
      <c r="BN442" s="68">
        <v>0</v>
      </c>
      <c r="BO442" s="68">
        <v>0</v>
      </c>
    </row>
    <row r="443" spans="1:67">
      <c r="A443">
        <v>2003</v>
      </c>
      <c r="B443" s="62" t="s">
        <v>620</v>
      </c>
      <c r="C443" s="67" t="s">
        <v>686</v>
      </c>
      <c r="D443" s="62" t="s">
        <v>726</v>
      </c>
      <c r="E443" s="68">
        <v>0.63878678779475984</v>
      </c>
      <c r="F443" s="68">
        <v>2.3512604502389029E-2</v>
      </c>
      <c r="G443" s="68">
        <v>1.9821613408741844E-2</v>
      </c>
      <c r="H443" s="68">
        <v>2.3461851289321172</v>
      </c>
      <c r="I443" s="68">
        <v>2.3396692941660482</v>
      </c>
      <c r="J443" s="68">
        <v>1.1617426493815524</v>
      </c>
      <c r="K443" s="68">
        <v>0.1071712457303626</v>
      </c>
      <c r="L443" s="68">
        <v>0.7208111780623262</v>
      </c>
      <c r="M443" s="68">
        <v>0.17951670468583464</v>
      </c>
      <c r="N443" s="68">
        <v>1.6636733204026601</v>
      </c>
      <c r="O443" s="68">
        <v>1.6471314881510739</v>
      </c>
      <c r="P443" s="68">
        <v>0.29410156181290725</v>
      </c>
      <c r="Q443" s="68">
        <v>0.88995579737761532</v>
      </c>
      <c r="R443" s="68">
        <v>1.1525387360252495</v>
      </c>
      <c r="S443" s="68">
        <v>2.6493588020458305</v>
      </c>
      <c r="T443" s="68">
        <v>1.2339671648391439</v>
      </c>
      <c r="U443" s="68">
        <v>2.7536101185304127</v>
      </c>
      <c r="V443" s="68">
        <v>1.5106606676272667</v>
      </c>
      <c r="W443" s="68">
        <v>0.65650237554780233</v>
      </c>
      <c r="X443" s="68">
        <v>3.6208901830464599</v>
      </c>
      <c r="Y443" s="68">
        <v>0.14425376573336141</v>
      </c>
      <c r="Z443" s="68">
        <v>0.91405606244663273</v>
      </c>
      <c r="AA443" s="68">
        <v>8.861783922688643E-2</v>
      </c>
      <c r="AB443" s="68">
        <v>0.92408040803715541</v>
      </c>
      <c r="AC443" s="68">
        <v>6.1083187637137513E-2</v>
      </c>
      <c r="AD443" s="68">
        <v>6.0010290057099427E-3</v>
      </c>
      <c r="AE443" s="68">
        <v>6.8017363673193003</v>
      </c>
      <c r="AF443" s="68">
        <v>0.5378624306906179</v>
      </c>
      <c r="AG443" s="68">
        <v>2.5687407718216555</v>
      </c>
      <c r="AH443" s="68">
        <v>2.1106949743313694</v>
      </c>
      <c r="AI443" s="68">
        <v>1.3672849783008301</v>
      </c>
      <c r="AJ443" s="68">
        <v>4.7216965622791547E-2</v>
      </c>
      <c r="AK443" s="68">
        <v>7.8780182674782109E-2</v>
      </c>
      <c r="AL443" s="68">
        <v>0.30492214888281877</v>
      </c>
      <c r="AM443" s="68">
        <v>7.1507102023025182E-2</v>
      </c>
      <c r="AN443" s="68">
        <v>2.1181958138426475</v>
      </c>
      <c r="AO443" s="68">
        <v>0.23147721249495462</v>
      </c>
      <c r="AP443" s="68">
        <v>0.25926370128699078</v>
      </c>
      <c r="AQ443" s="68">
        <v>0.898607052476732</v>
      </c>
      <c r="AR443" s="68">
        <v>0.1401746119852271</v>
      </c>
      <c r="AS443" s="68">
        <v>1.3121966352515884</v>
      </c>
      <c r="AT443" s="68">
        <v>0.50052666702845239</v>
      </c>
      <c r="AU443" s="68">
        <v>7.268301235464629E-2</v>
      </c>
      <c r="AV443" s="68">
        <v>0</v>
      </c>
      <c r="AW443" s="68">
        <v>0.74328821113430643</v>
      </c>
      <c r="AX443" s="68">
        <v>0.30435997519599095</v>
      </c>
      <c r="AY443" s="68">
        <v>0.74325043663673851</v>
      </c>
      <c r="AZ443" s="68">
        <v>0</v>
      </c>
      <c r="BA443" s="68">
        <v>7.2914227848881144E-2</v>
      </c>
      <c r="BB443" s="68">
        <v>3.4260312966376376</v>
      </c>
      <c r="BC443" s="68">
        <v>1.8196034979139637</v>
      </c>
      <c r="BD443" s="68">
        <v>1.5862428518856879</v>
      </c>
      <c r="BE443" s="68">
        <v>1.5297309564328037</v>
      </c>
      <c r="BF443" s="68">
        <v>0.74564557276989751</v>
      </c>
      <c r="BG443" s="68">
        <v>0</v>
      </c>
      <c r="BH443" s="68">
        <v>9.6269775599290095E-3</v>
      </c>
      <c r="BI443" s="68">
        <v>7.07624105288627</v>
      </c>
      <c r="BJ443" s="68">
        <v>0</v>
      </c>
      <c r="BK443" s="68">
        <v>1.6779730807904385</v>
      </c>
      <c r="BL443" s="68">
        <v>1.6161526393514491</v>
      </c>
      <c r="BM443" s="68">
        <v>0.14687118700280902</v>
      </c>
      <c r="BN443" s="68">
        <v>0</v>
      </c>
      <c r="BO443" s="68">
        <v>0</v>
      </c>
    </row>
    <row r="444" spans="1:67">
      <c r="A444">
        <v>2003</v>
      </c>
      <c r="B444" s="62" t="s">
        <v>621</v>
      </c>
      <c r="C444" s="67" t="s">
        <v>135</v>
      </c>
      <c r="D444" s="62" t="s">
        <v>726</v>
      </c>
      <c r="E444" s="68">
        <v>1.8002978473616562E-2</v>
      </c>
      <c r="F444" s="68">
        <v>8.5476688416182261E-4</v>
      </c>
      <c r="G444" s="68">
        <v>3.0134484417278901E-3</v>
      </c>
      <c r="H444" s="68">
        <v>0.15136224342860835</v>
      </c>
      <c r="I444" s="68">
        <v>7.453537406347191E-2</v>
      </c>
      <c r="J444" s="68">
        <v>4.7498657013164282E-2</v>
      </c>
      <c r="K444" s="68">
        <v>3.3614235383681722E-3</v>
      </c>
      <c r="L444" s="68">
        <v>2.0758399345935836E-2</v>
      </c>
      <c r="M444" s="68">
        <v>7.8149633798533132E-3</v>
      </c>
      <c r="N444" s="68">
        <v>0.15045398670795895</v>
      </c>
      <c r="O444" s="68">
        <v>6.6670774746896366E-2</v>
      </c>
      <c r="P444" s="68">
        <v>2.1606916729519657E-2</v>
      </c>
      <c r="Q444" s="68">
        <v>3.0956483550267727E-2</v>
      </c>
      <c r="R444" s="68">
        <v>3.3276443658113351E-2</v>
      </c>
      <c r="S444" s="68">
        <v>4.8315288368680619E-2</v>
      </c>
      <c r="T444" s="68">
        <v>3.3021363896285572E-2</v>
      </c>
      <c r="U444" s="68">
        <v>0.28752741681895655</v>
      </c>
      <c r="V444" s="68">
        <v>0.12320486761101253</v>
      </c>
      <c r="W444" s="68">
        <v>4.2988481255202299E-2</v>
      </c>
      <c r="X444" s="68">
        <v>0.20242156239638701</v>
      </c>
      <c r="Y444" s="68">
        <v>6.864400679615976E-3</v>
      </c>
      <c r="Z444" s="68">
        <v>4.9519340427187197E-2</v>
      </c>
      <c r="AA444" s="68">
        <v>5.695571361288931E-3</v>
      </c>
      <c r="AB444" s="68">
        <v>0.10577637566105164</v>
      </c>
      <c r="AC444" s="68">
        <v>3.3317090021450467E-3</v>
      </c>
      <c r="AD444" s="68">
        <v>4.9915891712445817E-4</v>
      </c>
      <c r="AE444" s="68">
        <v>0.46375663951809309</v>
      </c>
      <c r="AF444" s="68">
        <v>1.9146132365541343E-2</v>
      </c>
      <c r="AG444" s="68">
        <v>9.1438715390725442E-2</v>
      </c>
      <c r="AH444" s="68">
        <v>7.5133792169691821E-2</v>
      </c>
      <c r="AI444" s="68">
        <v>0.27018339055962509</v>
      </c>
      <c r="AJ444" s="68">
        <v>4.2728502254964443E-3</v>
      </c>
      <c r="AK444" s="68">
        <v>2.7601888382567302E-2</v>
      </c>
      <c r="AL444" s="68">
        <v>1.8035010509084726E-2</v>
      </c>
      <c r="AM444" s="68">
        <v>4.7008893085956766E-3</v>
      </c>
      <c r="AN444" s="68">
        <v>3.5621586353496111E-2</v>
      </c>
      <c r="AO444" s="68">
        <v>1.8402488507168607E-2</v>
      </c>
      <c r="AP444" s="68">
        <v>1.682899365883499E-2</v>
      </c>
      <c r="AQ444" s="68">
        <v>6.8164891412826195E-2</v>
      </c>
      <c r="AR444" s="68">
        <v>1.1511135653434515E-2</v>
      </c>
      <c r="AS444" s="68">
        <v>9.3753555446483908E-2</v>
      </c>
      <c r="AT444" s="68">
        <v>4.305396282988215E-2</v>
      </c>
      <c r="AU444" s="68">
        <v>6.0858036025164932E-3</v>
      </c>
      <c r="AV444" s="68">
        <v>0</v>
      </c>
      <c r="AW444" s="68">
        <v>5.254194580861217E-2</v>
      </c>
      <c r="AX444" s="68">
        <v>2.5155023833933202E-2</v>
      </c>
      <c r="AY444" s="68">
        <v>6.0250531622686024E-2</v>
      </c>
      <c r="AZ444" s="68">
        <v>0</v>
      </c>
      <c r="BA444" s="68">
        <v>4.3950008959044795E-3</v>
      </c>
      <c r="BB444" s="68">
        <v>0.15968887580936511</v>
      </c>
      <c r="BC444" s="68">
        <v>9.2918049560426236E-2</v>
      </c>
      <c r="BD444" s="68">
        <v>7.311031929481715E-2</v>
      </c>
      <c r="BE444" s="68">
        <v>8.6032011355393026E-2</v>
      </c>
      <c r="BF444" s="68">
        <v>2.1250057680814935E-2</v>
      </c>
      <c r="BG444" s="68">
        <v>0</v>
      </c>
      <c r="BH444" s="68">
        <v>2.5863273087380875E-4</v>
      </c>
      <c r="BI444" s="68">
        <v>0.30235464671888279</v>
      </c>
      <c r="BJ444" s="68">
        <v>0</v>
      </c>
      <c r="BK444" s="68">
        <v>0.14781218915631089</v>
      </c>
      <c r="BL444" s="68">
        <v>0.21243606975063609</v>
      </c>
      <c r="BM444" s="68">
        <v>1.6916185757246849E-2</v>
      </c>
      <c r="BN444" s="68">
        <v>0</v>
      </c>
      <c r="BO444" s="68">
        <v>0</v>
      </c>
    </row>
    <row r="445" spans="1:67">
      <c r="A445">
        <v>2003</v>
      </c>
      <c r="B445" s="62" t="s">
        <v>622</v>
      </c>
      <c r="C445" s="67" t="s">
        <v>687</v>
      </c>
      <c r="D445" s="62" t="s">
        <v>726</v>
      </c>
      <c r="E445" s="68">
        <v>0.18046252513520869</v>
      </c>
      <c r="F445" s="68">
        <v>4.8433907514579874E-3</v>
      </c>
      <c r="G445" s="68">
        <v>4.2071093601296454E-3</v>
      </c>
      <c r="H445" s="68">
        <v>0.38261778791822637</v>
      </c>
      <c r="I445" s="68">
        <v>0.38516317906204539</v>
      </c>
      <c r="J445" s="68">
        <v>0.21973121528853062</v>
      </c>
      <c r="K445" s="68">
        <v>1.8350265053335955E-2</v>
      </c>
      <c r="L445" s="68">
        <v>0.14155793368151642</v>
      </c>
      <c r="M445" s="68">
        <v>4.396438751778739E-2</v>
      </c>
      <c r="N445" s="68">
        <v>0.16433152258906161</v>
      </c>
      <c r="O445" s="68">
        <v>0.958086408764657</v>
      </c>
      <c r="P445" s="68">
        <v>0.11957630273455618</v>
      </c>
      <c r="Q445" s="68">
        <v>0.3977582479329631</v>
      </c>
      <c r="R445" s="68">
        <v>0.134912829978412</v>
      </c>
      <c r="S445" s="68">
        <v>0.99804631274329347</v>
      </c>
      <c r="T445" s="68">
        <v>0.77012141505155007</v>
      </c>
      <c r="U445" s="68">
        <v>1.1850994427438817</v>
      </c>
      <c r="V445" s="68">
        <v>0.67314989775966549</v>
      </c>
      <c r="W445" s="68">
        <v>0.33934758648215585</v>
      </c>
      <c r="X445" s="68">
        <v>1.5485763470664899</v>
      </c>
      <c r="Y445" s="68">
        <v>7.475148812726759E-2</v>
      </c>
      <c r="Z445" s="68">
        <v>0.37147615651950361</v>
      </c>
      <c r="AA445" s="68">
        <v>3.6051086918227622E-2</v>
      </c>
      <c r="AB445" s="68">
        <v>0.31965817257490114</v>
      </c>
      <c r="AC445" s="68">
        <v>3.4659646416267405E-2</v>
      </c>
      <c r="AD445" s="68">
        <v>1.4353801030438185E-3</v>
      </c>
      <c r="AE445" s="68">
        <v>1.9097491922212066</v>
      </c>
      <c r="AF445" s="68">
        <v>5.041465197473631E-2</v>
      </c>
      <c r="AG445" s="68">
        <v>0.24077191860208932</v>
      </c>
      <c r="AH445" s="68">
        <v>0.19783860198028166</v>
      </c>
      <c r="AI445" s="68">
        <v>0.23123555279557867</v>
      </c>
      <c r="AJ445" s="68">
        <v>5.4476862180703146E-3</v>
      </c>
      <c r="AK445" s="68">
        <v>2.3644404881951461E-2</v>
      </c>
      <c r="AL445" s="68">
        <v>3.000342276917228E-2</v>
      </c>
      <c r="AM445" s="68">
        <v>5.4640614465733253E-3</v>
      </c>
      <c r="AN445" s="68">
        <v>9.4345646737775374E-2</v>
      </c>
      <c r="AO445" s="68">
        <v>2.8866945800791043E-2</v>
      </c>
      <c r="AP445" s="68">
        <v>2.9843551648900145E-2</v>
      </c>
      <c r="AQ445" s="68">
        <v>0.13499818152213483</v>
      </c>
      <c r="AR445" s="68">
        <v>9.2190858040851649E-3</v>
      </c>
      <c r="AS445" s="68">
        <v>0.14142480945836083</v>
      </c>
      <c r="AT445" s="68">
        <v>3.5969357946072096E-2</v>
      </c>
      <c r="AU445" s="68">
        <v>1.0614006295028039E-2</v>
      </c>
      <c r="AV445" s="68">
        <v>0</v>
      </c>
      <c r="AW445" s="68">
        <v>6.6235291861846859E-2</v>
      </c>
      <c r="AX445" s="68">
        <v>2.9190831971213853E-2</v>
      </c>
      <c r="AY445" s="68">
        <v>5.5469162344161091E-2</v>
      </c>
      <c r="AZ445" s="68">
        <v>0</v>
      </c>
      <c r="BA445" s="68">
        <v>6.3143742328645447E-3</v>
      </c>
      <c r="BB445" s="68">
        <v>0.27260603069869593</v>
      </c>
      <c r="BC445" s="68">
        <v>0.12535276095961806</v>
      </c>
      <c r="BD445" s="68">
        <v>7.8241774438658818E-2</v>
      </c>
      <c r="BE445" s="68">
        <v>0.10378150210251731</v>
      </c>
      <c r="BF445" s="68">
        <v>7.1406885997991443E-2</v>
      </c>
      <c r="BG445" s="68">
        <v>0</v>
      </c>
      <c r="BH445" s="68">
        <v>3.5027005831747814E-4</v>
      </c>
      <c r="BI445" s="68">
        <v>1.5714065491121092</v>
      </c>
      <c r="BJ445" s="68">
        <v>0</v>
      </c>
      <c r="BK445" s="68">
        <v>0.35641215952543853</v>
      </c>
      <c r="BL445" s="68">
        <v>0.52848138017511126</v>
      </c>
      <c r="BM445" s="68">
        <v>5.4352424802436877E-2</v>
      </c>
      <c r="BN445" s="68">
        <v>0</v>
      </c>
      <c r="BO445" s="68">
        <v>0</v>
      </c>
    </row>
    <row r="446" spans="1:67">
      <c r="A446">
        <v>2003</v>
      </c>
      <c r="B446" s="62" t="s">
        <v>623</v>
      </c>
      <c r="C446" s="67" t="s">
        <v>688</v>
      </c>
      <c r="D446" s="62" t="s">
        <v>726</v>
      </c>
      <c r="E446" s="68">
        <v>0.15047078403752218</v>
      </c>
      <c r="F446" s="68">
        <v>1.9885610716213392E-2</v>
      </c>
      <c r="G446" s="68">
        <v>8.7319225531423544E-3</v>
      </c>
      <c r="H446" s="68">
        <v>2.8425454685707052</v>
      </c>
      <c r="I446" s="68">
        <v>1.4444032274980219</v>
      </c>
      <c r="J446" s="68">
        <v>1.0021586578515127</v>
      </c>
      <c r="K446" s="68">
        <v>0.14180197505424794</v>
      </c>
      <c r="L446" s="68">
        <v>0.29431851823997679</v>
      </c>
      <c r="M446" s="68">
        <v>0.13002118686112524</v>
      </c>
      <c r="N446" s="68">
        <v>1.0103830145579156</v>
      </c>
      <c r="O446" s="68">
        <v>0.88429061275049059</v>
      </c>
      <c r="P446" s="68">
        <v>0.23641294888254599</v>
      </c>
      <c r="Q446" s="68">
        <v>0.46842902940438302</v>
      </c>
      <c r="R446" s="68">
        <v>0.75444560673237104</v>
      </c>
      <c r="S446" s="68">
        <v>0.68935895096172584</v>
      </c>
      <c r="T446" s="68">
        <v>0.97755912165453895</v>
      </c>
      <c r="U446" s="68">
        <v>5.8238337716903104</v>
      </c>
      <c r="V446" s="68">
        <v>1.6279758531397643</v>
      </c>
      <c r="W446" s="68">
        <v>1.2558394591277176</v>
      </c>
      <c r="X446" s="68">
        <v>6.2411585157177623</v>
      </c>
      <c r="Y446" s="68">
        <v>0.13583291906988595</v>
      </c>
      <c r="Z446" s="68">
        <v>1.2169605697337511</v>
      </c>
      <c r="AA446" s="68">
        <v>8.9826480900737804E-2</v>
      </c>
      <c r="AB446" s="68">
        <v>1.0583652760963256</v>
      </c>
      <c r="AC446" s="68">
        <v>3.3801429327090619E-2</v>
      </c>
      <c r="AD446" s="68">
        <v>9.2544268604284208E-3</v>
      </c>
      <c r="AE446" s="68">
        <v>11.282572160089298</v>
      </c>
      <c r="AF446" s="68">
        <v>0.32049233445383551</v>
      </c>
      <c r="AG446" s="68">
        <v>1.5306176109279406</v>
      </c>
      <c r="AH446" s="68">
        <v>1.257685069877331</v>
      </c>
      <c r="AI446" s="68">
        <v>2.2396649108289028</v>
      </c>
      <c r="AJ446" s="68">
        <v>0.13525326987596226</v>
      </c>
      <c r="AK446" s="68">
        <v>0.10314802464453024</v>
      </c>
      <c r="AL446" s="68">
        <v>0.44622959397818107</v>
      </c>
      <c r="AM446" s="68">
        <v>5.0226064826560099E-2</v>
      </c>
      <c r="AN446" s="68">
        <v>0.28628329417602877</v>
      </c>
      <c r="AO446" s="68">
        <v>0.33178765220904333</v>
      </c>
      <c r="AP446" s="68">
        <v>0.30673198021884762</v>
      </c>
      <c r="AQ446" s="68">
        <v>1.2259399771238699</v>
      </c>
      <c r="AR446" s="68">
        <v>0.23069801822495825</v>
      </c>
      <c r="AS446" s="68">
        <v>1.6575576918164905</v>
      </c>
      <c r="AT446" s="68">
        <v>1.1948677416650491</v>
      </c>
      <c r="AU446" s="68">
        <v>0.11450722865678437</v>
      </c>
      <c r="AV446" s="68">
        <v>0</v>
      </c>
      <c r="AW446" s="68">
        <v>0.94014192552415254</v>
      </c>
      <c r="AX446" s="68">
        <v>0.48073521421851395</v>
      </c>
      <c r="AY446" s="68">
        <v>1.1919222314024642</v>
      </c>
      <c r="AZ446" s="68">
        <v>0</v>
      </c>
      <c r="BA446" s="68">
        <v>8.2728030235077757E-2</v>
      </c>
      <c r="BB446" s="68">
        <v>2.3863060659050928</v>
      </c>
      <c r="BC446" s="68">
        <v>1.3957527541164281</v>
      </c>
      <c r="BD446" s="68">
        <v>1.306403270505534</v>
      </c>
      <c r="BE446" s="68">
        <v>1.4802807876996145</v>
      </c>
      <c r="BF446" s="68">
        <v>0.2241537115493023</v>
      </c>
      <c r="BG446" s="68">
        <v>0</v>
      </c>
      <c r="BH446" s="68">
        <v>2.7498244121788159E-3</v>
      </c>
      <c r="BI446" s="68">
        <v>4.5811804890408734</v>
      </c>
      <c r="BJ446" s="68">
        <v>0</v>
      </c>
      <c r="BK446" s="68">
        <v>1.7858256658180649</v>
      </c>
      <c r="BL446" s="68">
        <v>18.39585595212348</v>
      </c>
      <c r="BM446" s="68">
        <v>0.78336692422461796</v>
      </c>
      <c r="BN446" s="68">
        <v>0</v>
      </c>
      <c r="BO446" s="68">
        <v>0</v>
      </c>
    </row>
    <row r="447" spans="1:67">
      <c r="A447">
        <v>2003</v>
      </c>
      <c r="B447" s="62" t="s">
        <v>624</v>
      </c>
      <c r="C447" s="67" t="s">
        <v>689</v>
      </c>
      <c r="D447" s="62" t="s">
        <v>726</v>
      </c>
      <c r="E447" s="68">
        <v>0.38936500583291084</v>
      </c>
      <c r="F447" s="68">
        <v>3.5786153291900213E-2</v>
      </c>
      <c r="G447" s="68">
        <v>2.5252428732443963E-2</v>
      </c>
      <c r="H447" s="68">
        <v>0.6987180630008949</v>
      </c>
      <c r="I447" s="68">
        <v>1.7354772936028959</v>
      </c>
      <c r="J447" s="68">
        <v>1.046884382881919</v>
      </c>
      <c r="K447" s="68">
        <v>0.16416853300440432</v>
      </c>
      <c r="L447" s="68">
        <v>0.34681191819743817</v>
      </c>
      <c r="M447" s="68">
        <v>0.11373303303013779</v>
      </c>
      <c r="N447" s="68">
        <v>0.12250232757443512</v>
      </c>
      <c r="O447" s="68">
        <v>1.3241632002325461</v>
      </c>
      <c r="P447" s="68">
        <v>0.50638339311203051</v>
      </c>
      <c r="Q447" s="68">
        <v>0.8563219622391417</v>
      </c>
      <c r="R447" s="68">
        <v>0.44065539184403207</v>
      </c>
      <c r="S447" s="68">
        <v>0.40724959663369903</v>
      </c>
      <c r="T447" s="68">
        <v>0.71332902004177889</v>
      </c>
      <c r="U447" s="68">
        <v>7.1154947559050754</v>
      </c>
      <c r="V447" s="68">
        <v>1.5973269927153404</v>
      </c>
      <c r="W447" s="68">
        <v>0.73114967282324683</v>
      </c>
      <c r="X447" s="68">
        <v>33.516247538135943</v>
      </c>
      <c r="Y447" s="68">
        <v>0.14596734300819714</v>
      </c>
      <c r="Z447" s="68">
        <v>0.91674842851911431</v>
      </c>
      <c r="AA447" s="68">
        <v>8.6072019686406945E-2</v>
      </c>
      <c r="AB447" s="68">
        <v>0.53898855446816685</v>
      </c>
      <c r="AC447" s="68">
        <v>6.6460793616096622E-2</v>
      </c>
      <c r="AD447" s="68">
        <v>4.0258569644222308E-2</v>
      </c>
      <c r="AE447" s="68">
        <v>2.7545598958037867</v>
      </c>
      <c r="AF447" s="68">
        <v>0.54983090211418317</v>
      </c>
      <c r="AG447" s="68">
        <v>2.6259002536061704</v>
      </c>
      <c r="AH447" s="68">
        <v>2.1576621248667829</v>
      </c>
      <c r="AI447" s="68">
        <v>7.0752250824720573</v>
      </c>
      <c r="AJ447" s="68">
        <v>7.4014300509780223E-2</v>
      </c>
      <c r="AK447" s="68">
        <v>0.18448036157470551</v>
      </c>
      <c r="AL447" s="68">
        <v>0.56265290571812443</v>
      </c>
      <c r="AM447" s="68">
        <v>5.5370417532915363E-2</v>
      </c>
      <c r="AN447" s="68">
        <v>0.51706893421757538</v>
      </c>
      <c r="AO447" s="68">
        <v>7.8863820225922115E-2</v>
      </c>
      <c r="AP447" s="68">
        <v>0.17908061144722964</v>
      </c>
      <c r="AQ447" s="68">
        <v>1.5247522803990685</v>
      </c>
      <c r="AR447" s="68">
        <v>1.4013895153503379E-2</v>
      </c>
      <c r="AS447" s="68">
        <v>0.3459668687126739</v>
      </c>
      <c r="AT447" s="68">
        <v>8.561867206876192E-2</v>
      </c>
      <c r="AU447" s="68">
        <v>2.4134904164358147E-2</v>
      </c>
      <c r="AV447" s="68">
        <v>0</v>
      </c>
      <c r="AW447" s="68">
        <v>0.29556075543924487</v>
      </c>
      <c r="AX447" s="68">
        <v>7.256419594298584E-2</v>
      </c>
      <c r="AY447" s="68">
        <v>0.14084137350562703</v>
      </c>
      <c r="AZ447" s="68">
        <v>0</v>
      </c>
      <c r="BA447" s="68">
        <v>1.6533303942447525E-2</v>
      </c>
      <c r="BB447" s="68">
        <v>1.0813791181694308</v>
      </c>
      <c r="BC447" s="68">
        <v>0.83837678937268278</v>
      </c>
      <c r="BD447" s="68">
        <v>0.27688873046539519</v>
      </c>
      <c r="BE447" s="68">
        <v>0.89901343723174754</v>
      </c>
      <c r="BF447" s="68">
        <v>0.38131647490233755</v>
      </c>
      <c r="BG447" s="68">
        <v>0</v>
      </c>
      <c r="BH447" s="68">
        <v>2.0694523135634181E-3</v>
      </c>
      <c r="BI447" s="68">
        <v>24.370345136140237</v>
      </c>
      <c r="BJ447" s="68">
        <v>0</v>
      </c>
      <c r="BK447" s="68">
        <v>0.61588073569334556</v>
      </c>
      <c r="BL447" s="68">
        <v>20.971927293972147</v>
      </c>
      <c r="BM447" s="68">
        <v>0.8770967097804464</v>
      </c>
      <c r="BN447" s="68">
        <v>0</v>
      </c>
      <c r="BO447" s="68">
        <v>0</v>
      </c>
    </row>
    <row r="448" spans="1:67">
      <c r="A448">
        <v>2003</v>
      </c>
      <c r="B448" s="62" t="s">
        <v>625</v>
      </c>
      <c r="C448" s="67" t="s">
        <v>690</v>
      </c>
      <c r="D448" s="62" t="s">
        <v>726</v>
      </c>
      <c r="E448" s="68">
        <v>7.7798756033048182</v>
      </c>
      <c r="F448" s="68">
        <v>0.47045386029515418</v>
      </c>
      <c r="G448" s="68">
        <v>0.27196000091411587</v>
      </c>
      <c r="H448" s="68">
        <v>8.302395651435992</v>
      </c>
      <c r="I448" s="68">
        <v>25.268802740929669</v>
      </c>
      <c r="J448" s="68">
        <v>28.59556473891762</v>
      </c>
      <c r="K448" s="68">
        <v>2.3901328291183503</v>
      </c>
      <c r="L448" s="68">
        <v>5.4474171346620182</v>
      </c>
      <c r="M448" s="68">
        <v>1.5965774791393901</v>
      </c>
      <c r="N448" s="68">
        <v>8.8471354577532324</v>
      </c>
      <c r="O448" s="68">
        <v>25.83765153003791</v>
      </c>
      <c r="P448" s="68">
        <v>9.5402880802378647</v>
      </c>
      <c r="Q448" s="68">
        <v>12.912870525861779</v>
      </c>
      <c r="R448" s="68">
        <v>5.1593792647370202</v>
      </c>
      <c r="S448" s="68">
        <v>11.041780917747202</v>
      </c>
      <c r="T448" s="68">
        <v>14.876838131036401</v>
      </c>
      <c r="U448" s="68">
        <v>115.37541426671348</v>
      </c>
      <c r="V448" s="68">
        <v>28.676618560025553</v>
      </c>
      <c r="W448" s="68">
        <v>11.505573755790548</v>
      </c>
      <c r="X448" s="68">
        <v>77.537058612468215</v>
      </c>
      <c r="Y448" s="68">
        <v>2.2097434144500929</v>
      </c>
      <c r="Z448" s="68">
        <v>16.393818808809343</v>
      </c>
      <c r="AA448" s="68">
        <v>1.0207224661159642</v>
      </c>
      <c r="AB448" s="68">
        <v>9.3019315946478631</v>
      </c>
      <c r="AC448" s="68">
        <v>1.0135114868863377</v>
      </c>
      <c r="AD448" s="68">
        <v>8.6161554344282298E-2</v>
      </c>
      <c r="AE448" s="68">
        <v>56.306473227166563</v>
      </c>
      <c r="AF448" s="68">
        <v>2.0374052684581403</v>
      </c>
      <c r="AG448" s="68">
        <v>9.7303058898263224</v>
      </c>
      <c r="AH448" s="68">
        <v>7.9952435528106616</v>
      </c>
      <c r="AI448" s="68">
        <v>10.663772093718647</v>
      </c>
      <c r="AJ448" s="68">
        <v>0.46094473668416142</v>
      </c>
      <c r="AK448" s="68">
        <v>0.66682755814875061</v>
      </c>
      <c r="AL448" s="68">
        <v>1.6600372735586821</v>
      </c>
      <c r="AM448" s="68">
        <v>0.15569672570409823</v>
      </c>
      <c r="AN448" s="68">
        <v>5.5814153014555341</v>
      </c>
      <c r="AO448" s="68">
        <v>0.46380759159443963</v>
      </c>
      <c r="AP448" s="68">
        <v>1.2794040934065427</v>
      </c>
      <c r="AQ448" s="68">
        <v>9.7191908213428846</v>
      </c>
      <c r="AR448" s="68">
        <v>8.5831376964284709E-2</v>
      </c>
      <c r="AS448" s="68">
        <v>2.3267464572622245</v>
      </c>
      <c r="AT448" s="68">
        <v>0.53452338354161566</v>
      </c>
      <c r="AU448" s="68">
        <v>0.17102788764833132</v>
      </c>
      <c r="AV448" s="68">
        <v>0</v>
      </c>
      <c r="AW448" s="68">
        <v>1.0633321557595881</v>
      </c>
      <c r="AX448" s="68">
        <v>0.68759598522146548</v>
      </c>
      <c r="AY448" s="68">
        <v>0.83179959617603916</v>
      </c>
      <c r="AZ448" s="68">
        <v>0</v>
      </c>
      <c r="BA448" s="68">
        <v>0.19643376106783295</v>
      </c>
      <c r="BB448" s="68">
        <v>6.0890072377719591</v>
      </c>
      <c r="BC448" s="68">
        <v>11.737318031688057</v>
      </c>
      <c r="BD448" s="68">
        <v>1.5694795794514116</v>
      </c>
      <c r="BE448" s="68">
        <v>12.332144698556386</v>
      </c>
      <c r="BF448" s="68">
        <v>2.3989444914458367</v>
      </c>
      <c r="BG448" s="68">
        <v>0</v>
      </c>
      <c r="BH448" s="68">
        <v>2.9419201413719179E-2</v>
      </c>
      <c r="BI448" s="68">
        <v>234.75608692920352</v>
      </c>
      <c r="BJ448" s="68">
        <v>0</v>
      </c>
      <c r="BK448" s="68">
        <v>4.7535779693634534</v>
      </c>
      <c r="BL448" s="68">
        <v>124.03852196710262</v>
      </c>
      <c r="BM448" s="68">
        <v>11.335551043881788</v>
      </c>
      <c r="BN448" s="68">
        <v>0</v>
      </c>
      <c r="BO448" s="68">
        <v>0</v>
      </c>
    </row>
    <row r="449" spans="1:67">
      <c r="A449">
        <v>2003</v>
      </c>
      <c r="B449" s="62" t="s">
        <v>626</v>
      </c>
      <c r="C449" s="67" t="s">
        <v>691</v>
      </c>
      <c r="D449" s="62" t="s">
        <v>726</v>
      </c>
      <c r="E449" s="68">
        <v>5.5114906787408957</v>
      </c>
      <c r="F449" s="68">
        <v>0.16825930857969848</v>
      </c>
      <c r="G449" s="68">
        <v>0.25428538248819138</v>
      </c>
      <c r="H449" s="68">
        <v>2.0606109470046867</v>
      </c>
      <c r="I449" s="68">
        <v>19.589479085844975</v>
      </c>
      <c r="J449" s="68">
        <v>15.689127133765759</v>
      </c>
      <c r="K449" s="68">
        <v>0.85334069495996789</v>
      </c>
      <c r="L449" s="68">
        <v>1.8199468496798314</v>
      </c>
      <c r="M449" s="68">
        <v>0.49504213744187719</v>
      </c>
      <c r="N449" s="68">
        <v>1.3496685105721331</v>
      </c>
      <c r="O449" s="68">
        <v>7.8968601280716131</v>
      </c>
      <c r="P449" s="68">
        <v>2.6900868845512171</v>
      </c>
      <c r="Q449" s="68">
        <v>4.1063719910963137</v>
      </c>
      <c r="R449" s="68">
        <v>1.3591857966093421</v>
      </c>
      <c r="S449" s="68">
        <v>1.8028790296060686</v>
      </c>
      <c r="T449" s="68">
        <v>2.7611513290680612</v>
      </c>
      <c r="U449" s="68">
        <v>41.160302857535335</v>
      </c>
      <c r="V449" s="68">
        <v>7.0654930365804489</v>
      </c>
      <c r="W449" s="68">
        <v>2.4797644401044403</v>
      </c>
      <c r="X449" s="68">
        <v>21.13335524938757</v>
      </c>
      <c r="Y449" s="68">
        <v>0.45175100398329299</v>
      </c>
      <c r="Z449" s="68">
        <v>5.5700739886220685</v>
      </c>
      <c r="AA449" s="68">
        <v>0.25256489709634172</v>
      </c>
      <c r="AB449" s="68">
        <v>2.719286269846628</v>
      </c>
      <c r="AC449" s="68">
        <v>0.33818788408944678</v>
      </c>
      <c r="AD449" s="68">
        <v>3.2184419539697889E-2</v>
      </c>
      <c r="AE449" s="68">
        <v>11.464315093810981</v>
      </c>
      <c r="AF449" s="68">
        <v>0.7954789927093916</v>
      </c>
      <c r="AG449" s="68">
        <v>3.7990743813487344</v>
      </c>
      <c r="AH449" s="68">
        <v>3.1216412714440378</v>
      </c>
      <c r="AI449" s="68">
        <v>3.1822424161724374</v>
      </c>
      <c r="AJ449" s="68">
        <v>0.14779281359432234</v>
      </c>
      <c r="AK449" s="68">
        <v>0.30837636393522938</v>
      </c>
      <c r="AL449" s="68">
        <v>0.4605970773600826</v>
      </c>
      <c r="AM449" s="68">
        <v>5.6082321443179241E-2</v>
      </c>
      <c r="AN449" s="68">
        <v>4.0582198003077856</v>
      </c>
      <c r="AO449" s="68">
        <v>0.13026303847708681</v>
      </c>
      <c r="AP449" s="68">
        <v>0.39477705880128788</v>
      </c>
      <c r="AQ449" s="68">
        <v>3.4169044718243473</v>
      </c>
      <c r="AR449" s="68">
        <v>2.8220196777290044E-2</v>
      </c>
      <c r="AS449" s="68">
        <v>0.79610879965387626</v>
      </c>
      <c r="AT449" s="68">
        <v>0.16834407227587672</v>
      </c>
      <c r="AU449" s="68">
        <v>6.13286810255632E-2</v>
      </c>
      <c r="AV449" s="68">
        <v>0</v>
      </c>
      <c r="AW449" s="68">
        <v>0.41459792579732002</v>
      </c>
      <c r="AX449" s="68">
        <v>0.27571242417555375</v>
      </c>
      <c r="AY449" s="68">
        <v>0.27270622526017291</v>
      </c>
      <c r="AZ449" s="68">
        <v>0</v>
      </c>
      <c r="BA449" s="68">
        <v>6.3396818115374454E-2</v>
      </c>
      <c r="BB449" s="68">
        <v>2.0352364682377417</v>
      </c>
      <c r="BC449" s="68">
        <v>3.6666946639215761</v>
      </c>
      <c r="BD449" s="68">
        <v>0.63539448068499216</v>
      </c>
      <c r="BE449" s="68">
        <v>3.8905657944554659</v>
      </c>
      <c r="BF449" s="68">
        <v>0.93549586821045172</v>
      </c>
      <c r="BG449" s="68">
        <v>0</v>
      </c>
      <c r="BH449" s="68">
        <v>8.8252316744012963E-3</v>
      </c>
      <c r="BI449" s="68">
        <v>145.88975389198484</v>
      </c>
      <c r="BJ449" s="68">
        <v>0</v>
      </c>
      <c r="BK449" s="68">
        <v>0.94022022789041804</v>
      </c>
      <c r="BL449" s="68">
        <v>37.19392599826103</v>
      </c>
      <c r="BM449" s="68">
        <v>3.4476981982219987</v>
      </c>
      <c r="BN449" s="68">
        <v>0</v>
      </c>
      <c r="BO449" s="68">
        <v>0</v>
      </c>
    </row>
    <row r="450" spans="1:67">
      <c r="A450">
        <v>2003</v>
      </c>
      <c r="B450" s="62" t="s">
        <v>627</v>
      </c>
      <c r="C450" s="67" t="s">
        <v>692</v>
      </c>
      <c r="D450" s="62" t="s">
        <v>726</v>
      </c>
      <c r="E450" s="68">
        <v>1.0091652908445938</v>
      </c>
      <c r="F450" s="68">
        <v>7.8943665436889521E-2</v>
      </c>
      <c r="G450" s="68">
        <v>9.3201391569621928E-2</v>
      </c>
      <c r="H450" s="68">
        <v>1.2279633127533478</v>
      </c>
      <c r="I450" s="68">
        <v>3.7595509918474113</v>
      </c>
      <c r="J450" s="68">
        <v>6.5438541481271484</v>
      </c>
      <c r="K450" s="68">
        <v>0.38107738646548817</v>
      </c>
      <c r="L450" s="68">
        <v>0.85328879965132665</v>
      </c>
      <c r="M450" s="68">
        <v>0.22105864362408187</v>
      </c>
      <c r="N450" s="68">
        <v>6.5337480853257572</v>
      </c>
      <c r="O450" s="68">
        <v>5.4861168344239335</v>
      </c>
      <c r="P450" s="68">
        <v>1.0886107566730909</v>
      </c>
      <c r="Q450" s="68">
        <v>1.7124219978301218</v>
      </c>
      <c r="R450" s="68">
        <v>0.9751981417350486</v>
      </c>
      <c r="S450" s="68">
        <v>1.9264299285842943</v>
      </c>
      <c r="T450" s="68">
        <v>1.4924643876795236</v>
      </c>
      <c r="U450" s="68">
        <v>10.110795309858196</v>
      </c>
      <c r="V450" s="68">
        <v>2.8406663548254945</v>
      </c>
      <c r="W450" s="68">
        <v>1.1122759384055669</v>
      </c>
      <c r="X450" s="68">
        <v>11.631373602454863</v>
      </c>
      <c r="Y450" s="68">
        <v>0.32054747741217759</v>
      </c>
      <c r="Z450" s="68">
        <v>1.9455151499689372</v>
      </c>
      <c r="AA450" s="68">
        <v>0.10007574298127503</v>
      </c>
      <c r="AB450" s="68">
        <v>1.2076811577329509</v>
      </c>
      <c r="AC450" s="68">
        <v>0.12829526554466975</v>
      </c>
      <c r="AD450" s="68">
        <v>2.2355808447744548E-2</v>
      </c>
      <c r="AE450" s="68">
        <v>6.1505952304731739</v>
      </c>
      <c r="AF450" s="68">
        <v>0.46297020043657067</v>
      </c>
      <c r="AG450" s="68">
        <v>2.2110680311700213</v>
      </c>
      <c r="AH450" s="68">
        <v>1.8168007951531402</v>
      </c>
      <c r="AI450" s="68">
        <v>3.6898274826150366</v>
      </c>
      <c r="AJ450" s="68">
        <v>0.24754443462525857</v>
      </c>
      <c r="AK450" s="68">
        <v>0.94485145430699469</v>
      </c>
      <c r="AL450" s="68">
        <v>0.31599095600860277</v>
      </c>
      <c r="AM450" s="68">
        <v>3.6127754127473398E-2</v>
      </c>
      <c r="AN450" s="68">
        <v>0.86041679626190803</v>
      </c>
      <c r="AO450" s="68">
        <v>0.12939185167260123</v>
      </c>
      <c r="AP450" s="68">
        <v>0.18500151820503447</v>
      </c>
      <c r="AQ450" s="68">
        <v>1.1018232727424841</v>
      </c>
      <c r="AR450" s="68">
        <v>2.2232407812966329E-2</v>
      </c>
      <c r="AS450" s="68">
        <v>0.62210751768455008</v>
      </c>
      <c r="AT450" s="68">
        <v>0.10920864456141482</v>
      </c>
      <c r="AU450" s="68">
        <v>5.0190158439469307E-2</v>
      </c>
      <c r="AV450" s="68">
        <v>0</v>
      </c>
      <c r="AW450" s="68">
        <v>0.24530345684528965</v>
      </c>
      <c r="AX450" s="68">
        <v>9.3989631622175759E-2</v>
      </c>
      <c r="AY450" s="68">
        <v>0.14823264472832473</v>
      </c>
      <c r="AZ450" s="68">
        <v>0</v>
      </c>
      <c r="BA450" s="68">
        <v>2.7319991107977823E-2</v>
      </c>
      <c r="BB450" s="68">
        <v>1.4750082639848912</v>
      </c>
      <c r="BC450" s="68">
        <v>1.6625005742732772</v>
      </c>
      <c r="BD450" s="68">
        <v>0.28045147043713792</v>
      </c>
      <c r="BE450" s="68">
        <v>1.4064217657891316</v>
      </c>
      <c r="BF450" s="68">
        <v>0.40781574468536164</v>
      </c>
      <c r="BG450" s="68">
        <v>0</v>
      </c>
      <c r="BH450" s="68">
        <v>3.8786970291158993E-3</v>
      </c>
      <c r="BI450" s="68">
        <v>32.772281379291108</v>
      </c>
      <c r="BJ450" s="68">
        <v>0</v>
      </c>
      <c r="BK450" s="68">
        <v>2.1489548372290903</v>
      </c>
      <c r="BL450" s="68">
        <v>9.8440233868522</v>
      </c>
      <c r="BM450" s="68">
        <v>1.2403901362364289</v>
      </c>
      <c r="BN450" s="68">
        <v>0</v>
      </c>
      <c r="BO450" s="68">
        <v>0</v>
      </c>
    </row>
    <row r="451" spans="1:67">
      <c r="A451">
        <v>2003</v>
      </c>
      <c r="B451" s="62" t="s">
        <v>628</v>
      </c>
      <c r="C451" s="67" t="s">
        <v>693</v>
      </c>
      <c r="D451" s="62" t="s">
        <v>726</v>
      </c>
      <c r="E451" s="68">
        <v>5.3521761773915946E-2</v>
      </c>
      <c r="F451" s="68">
        <v>2.8281340231964647E-3</v>
      </c>
      <c r="G451" s="68">
        <v>8.3246661661618582E-3</v>
      </c>
      <c r="H451" s="68">
        <v>9.4398286446475646E-2</v>
      </c>
      <c r="I451" s="68">
        <v>0.24177850544500556</v>
      </c>
      <c r="J451" s="68">
        <v>0.16824475430504038</v>
      </c>
      <c r="K451" s="68">
        <v>9.2571441035920639E-3</v>
      </c>
      <c r="L451" s="68">
        <v>4.0284412923400841E-2</v>
      </c>
      <c r="M451" s="68">
        <v>1.4733250274243938E-2</v>
      </c>
      <c r="N451" s="68">
        <v>2.5906814152811007E-2</v>
      </c>
      <c r="O451" s="68">
        <v>0.12369017169433444</v>
      </c>
      <c r="P451" s="68">
        <v>6.2923423342758633E-2</v>
      </c>
      <c r="Q451" s="68">
        <v>7.9623537881096274E-2</v>
      </c>
      <c r="R451" s="68">
        <v>4.0869043873854254E-2</v>
      </c>
      <c r="S451" s="68">
        <v>6.9078208245743594E-2</v>
      </c>
      <c r="T451" s="68">
        <v>8.8753723301983403E-2</v>
      </c>
      <c r="U451" s="68">
        <v>1.0220787514531184</v>
      </c>
      <c r="V451" s="68">
        <v>0.19734909955425459</v>
      </c>
      <c r="W451" s="68">
        <v>7.5874866069408187E-2</v>
      </c>
      <c r="X451" s="68">
        <v>0.61349475207058979</v>
      </c>
      <c r="Y451" s="68">
        <v>1.7724117796745445E-2</v>
      </c>
      <c r="Z451" s="68">
        <v>0.11643049924164213</v>
      </c>
      <c r="AA451" s="68">
        <v>1.0937105255962329E-2</v>
      </c>
      <c r="AB451" s="68">
        <v>5.2379687298600937E-2</v>
      </c>
      <c r="AC451" s="68">
        <v>6.5169553482220628E-3</v>
      </c>
      <c r="AD451" s="68">
        <v>2.3078800271731934E-3</v>
      </c>
      <c r="AE451" s="68">
        <v>0.31033552369884687</v>
      </c>
      <c r="AF451" s="68">
        <v>5.6817907346271575E-2</v>
      </c>
      <c r="AG451" s="68">
        <v>0.27135280209027929</v>
      </c>
      <c r="AH451" s="68">
        <v>0.22296643924264506</v>
      </c>
      <c r="AI451" s="68">
        <v>0.33275851454849564</v>
      </c>
      <c r="AJ451" s="68">
        <v>2.9563888602252092E-2</v>
      </c>
      <c r="AK451" s="68">
        <v>0.10087439811657661</v>
      </c>
      <c r="AL451" s="68">
        <v>3.3964521156259968E-2</v>
      </c>
      <c r="AM451" s="68">
        <v>4.3908799993107412E-3</v>
      </c>
      <c r="AN451" s="68">
        <v>7.00394951090271E-2</v>
      </c>
      <c r="AO451" s="68">
        <v>2.0672064320268874E-2</v>
      </c>
      <c r="AP451" s="68">
        <v>2.1304434083433597E-2</v>
      </c>
      <c r="AQ451" s="68">
        <v>0.13300029598887089</v>
      </c>
      <c r="AR451" s="68">
        <v>2.7838096261746685E-3</v>
      </c>
      <c r="AS451" s="68">
        <v>0.10085316221259835</v>
      </c>
      <c r="AT451" s="68">
        <v>8.3477328985193649E-3</v>
      </c>
      <c r="AU451" s="68">
        <v>7.6021464628699929E-3</v>
      </c>
      <c r="AV451" s="68">
        <v>0</v>
      </c>
      <c r="AW451" s="68">
        <v>5.2969581020255438E-2</v>
      </c>
      <c r="AX451" s="68">
        <v>1.3612730266674335E-2</v>
      </c>
      <c r="AY451" s="68">
        <v>1.5817589302132319E-2</v>
      </c>
      <c r="AZ451" s="68">
        <v>0</v>
      </c>
      <c r="BA451" s="68">
        <v>2.7777354529288107E-3</v>
      </c>
      <c r="BB451" s="68">
        <v>0.24843814462220681</v>
      </c>
      <c r="BC451" s="68">
        <v>0.12975461056017765</v>
      </c>
      <c r="BD451" s="68">
        <v>4.3629522759811468E-2</v>
      </c>
      <c r="BE451" s="68">
        <v>7.7159484610141132E-2</v>
      </c>
      <c r="BF451" s="68">
        <v>6.6347593997587759E-2</v>
      </c>
      <c r="BG451" s="68">
        <v>0</v>
      </c>
      <c r="BH451" s="68">
        <v>3.3540662696412824E-4</v>
      </c>
      <c r="BI451" s="68">
        <v>2.2475592951676413</v>
      </c>
      <c r="BJ451" s="68">
        <v>0</v>
      </c>
      <c r="BK451" s="68">
        <v>0.29753056331783401</v>
      </c>
      <c r="BL451" s="68">
        <v>0.85100716231048357</v>
      </c>
      <c r="BM451" s="68">
        <v>7.0777418309238588E-2</v>
      </c>
      <c r="BN451" s="68">
        <v>0</v>
      </c>
      <c r="BO451" s="68">
        <v>0</v>
      </c>
    </row>
    <row r="452" spans="1:67">
      <c r="A452">
        <v>2003</v>
      </c>
      <c r="B452" s="62" t="s">
        <v>629</v>
      </c>
      <c r="C452" s="67" t="s">
        <v>694</v>
      </c>
      <c r="D452" s="62" t="s">
        <v>726</v>
      </c>
      <c r="E452" s="68">
        <v>16.063723205724685</v>
      </c>
      <c r="F452" s="68">
        <v>3.9420199432298873E-2</v>
      </c>
      <c r="G452" s="68">
        <v>0.20384662033239251</v>
      </c>
      <c r="H452" s="68">
        <v>8.7738087957409316</v>
      </c>
      <c r="I452" s="68">
        <v>35.428529152377813</v>
      </c>
      <c r="J452" s="68">
        <v>49.020207568627661</v>
      </c>
      <c r="K452" s="68">
        <v>3.3133325863824679</v>
      </c>
      <c r="L452" s="68">
        <v>6.2612356192973992</v>
      </c>
      <c r="M452" s="68">
        <v>3.0131896285050361</v>
      </c>
      <c r="N452" s="68">
        <v>3.965182797989852</v>
      </c>
      <c r="O452" s="68">
        <v>19.481540785136776</v>
      </c>
      <c r="P452" s="68">
        <v>4.3835877625280064</v>
      </c>
      <c r="Q452" s="68">
        <v>17.575287535593173</v>
      </c>
      <c r="R452" s="68">
        <v>14.661335186176581</v>
      </c>
      <c r="S452" s="68">
        <v>33.521610842420571</v>
      </c>
      <c r="T452" s="68">
        <v>38.981131524260384</v>
      </c>
      <c r="U452" s="68">
        <v>414.98326071225915</v>
      </c>
      <c r="V452" s="68">
        <v>146.6364227721387</v>
      </c>
      <c r="W452" s="68">
        <v>49.328357509786301</v>
      </c>
      <c r="X452" s="68">
        <v>191.63665788238751</v>
      </c>
      <c r="Y452" s="68">
        <v>9.1769260338006724</v>
      </c>
      <c r="Z452" s="68">
        <v>58.187813573162202</v>
      </c>
      <c r="AA452" s="68">
        <v>0.66987880954131129</v>
      </c>
      <c r="AB452" s="68">
        <v>28.764526569578223</v>
      </c>
      <c r="AC452" s="68">
        <v>0.34151372836293853</v>
      </c>
      <c r="AD452" s="68">
        <v>6.3930025510465879E-2</v>
      </c>
      <c r="AE452" s="68">
        <v>13.382227808799092</v>
      </c>
      <c r="AF452" s="68">
        <v>5.0174922450888921</v>
      </c>
      <c r="AG452" s="68">
        <v>23.962700989660842</v>
      </c>
      <c r="AH452" s="68">
        <v>19.689783040408379</v>
      </c>
      <c r="AI452" s="68">
        <v>21.352906182936724</v>
      </c>
      <c r="AJ452" s="68">
        <v>9.0046605767252957E-2</v>
      </c>
      <c r="AK452" s="68">
        <v>5.7157588112893176</v>
      </c>
      <c r="AL452" s="68">
        <v>10.676374867091772</v>
      </c>
      <c r="AM452" s="68">
        <v>1.2334966244140939</v>
      </c>
      <c r="AN452" s="68">
        <v>1.7464842027923524</v>
      </c>
      <c r="AO452" s="68">
        <v>4.8891868647408492</v>
      </c>
      <c r="AP452" s="68">
        <v>11.92276601260793</v>
      </c>
      <c r="AQ452" s="68">
        <v>21.993220435881248</v>
      </c>
      <c r="AR452" s="68">
        <v>0.50363694248024793</v>
      </c>
      <c r="AS452" s="68">
        <v>210.52282997693811</v>
      </c>
      <c r="AT452" s="68">
        <v>0.42823959435989573</v>
      </c>
      <c r="AU452" s="68">
        <v>4.3184770798857608</v>
      </c>
      <c r="AV452" s="68">
        <v>0</v>
      </c>
      <c r="AW452" s="68">
        <v>87.738371698530116</v>
      </c>
      <c r="AX452" s="68">
        <v>8.1492668144839076E-2</v>
      </c>
      <c r="AY452" s="68">
        <v>1.7203019965591384</v>
      </c>
      <c r="AZ452" s="68">
        <v>0</v>
      </c>
      <c r="BA452" s="68">
        <v>0.36791898162086589</v>
      </c>
      <c r="BB452" s="68">
        <v>54.765226283861971</v>
      </c>
      <c r="BC452" s="68">
        <v>132.51505436291166</v>
      </c>
      <c r="BD452" s="68">
        <v>23.583142976085057</v>
      </c>
      <c r="BE452" s="68">
        <v>16.941250233043533</v>
      </c>
      <c r="BF452" s="68">
        <v>14.362452988207719</v>
      </c>
      <c r="BG452" s="68">
        <v>0</v>
      </c>
      <c r="BH452" s="68">
        <v>1.9537559786147789</v>
      </c>
      <c r="BI452" s="68">
        <v>912.24407340935591</v>
      </c>
      <c r="BJ452" s="68">
        <v>0</v>
      </c>
      <c r="BK452" s="68">
        <v>0.21299079265441961</v>
      </c>
      <c r="BL452" s="68">
        <v>0.33801907929023661</v>
      </c>
      <c r="BM452" s="68">
        <v>2.2356881383526515E-2</v>
      </c>
      <c r="BN452" s="68">
        <v>0</v>
      </c>
      <c r="BO452" s="68">
        <v>0</v>
      </c>
    </row>
    <row r="453" spans="1:67">
      <c r="A453">
        <v>2003</v>
      </c>
      <c r="B453" s="62" t="s">
        <v>630</v>
      </c>
      <c r="C453" s="67" t="s">
        <v>695</v>
      </c>
      <c r="D453" s="62" t="s">
        <v>726</v>
      </c>
      <c r="E453" s="68">
        <v>0.91689192828736288</v>
      </c>
      <c r="F453" s="68">
        <v>1.8292869429710572E-2</v>
      </c>
      <c r="G453" s="68">
        <v>1.8388819692981859</v>
      </c>
      <c r="H453" s="68">
        <v>1.2880049303390639</v>
      </c>
      <c r="I453" s="68">
        <v>6.3994774443198104</v>
      </c>
      <c r="J453" s="68">
        <v>5.6283946087171302</v>
      </c>
      <c r="K453" s="68">
        <v>0.30662515105550958</v>
      </c>
      <c r="L453" s="68">
        <v>1.2962569394982011</v>
      </c>
      <c r="M453" s="68">
        <v>0.31342127927352398</v>
      </c>
      <c r="N453" s="68">
        <v>1.4345292671639569</v>
      </c>
      <c r="O453" s="68">
        <v>4.3448425825787407</v>
      </c>
      <c r="P453" s="68">
        <v>1.2420175130580007</v>
      </c>
      <c r="Q453" s="68">
        <v>3.1783413245309604</v>
      </c>
      <c r="R453" s="68">
        <v>1.2735856487725483</v>
      </c>
      <c r="S453" s="68">
        <v>4.7691905542657427</v>
      </c>
      <c r="T453" s="68">
        <v>2.0649188482134071</v>
      </c>
      <c r="U453" s="68">
        <v>5.6047268933665189</v>
      </c>
      <c r="V453" s="68">
        <v>1.8798677727971296</v>
      </c>
      <c r="W453" s="68">
        <v>1.4363267877948989</v>
      </c>
      <c r="X453" s="68">
        <v>10.967365073141988</v>
      </c>
      <c r="Y453" s="68">
        <v>0.90245065135474067</v>
      </c>
      <c r="Z453" s="68">
        <v>2.9303708600925096</v>
      </c>
      <c r="AA453" s="68">
        <v>0.10394175548145604</v>
      </c>
      <c r="AB453" s="68">
        <v>1.9750097247267997</v>
      </c>
      <c r="AC453" s="68">
        <v>0.10846082883191376</v>
      </c>
      <c r="AD453" s="68">
        <v>0.25552636857926586</v>
      </c>
      <c r="AE453" s="68">
        <v>5.5765755959491941</v>
      </c>
      <c r="AF453" s="68">
        <v>4.1686117927817792</v>
      </c>
      <c r="AG453" s="68">
        <v>19.908589911598224</v>
      </c>
      <c r="AH453" s="68">
        <v>16.358583950124665</v>
      </c>
      <c r="AI453" s="68">
        <v>60.955455323107302</v>
      </c>
      <c r="AJ453" s="68">
        <v>6.6232359629657402</v>
      </c>
      <c r="AK453" s="68">
        <v>26.685848557746031</v>
      </c>
      <c r="AL453" s="68">
        <v>2.7110136013012527</v>
      </c>
      <c r="AM453" s="68">
        <v>9.1676558450035556E-2</v>
      </c>
      <c r="AN453" s="68">
        <v>0.5206169596046033</v>
      </c>
      <c r="AO453" s="68">
        <v>0.31242814137380887</v>
      </c>
      <c r="AP453" s="68">
        <v>0.12290072417014904</v>
      </c>
      <c r="AQ453" s="68">
        <v>0.79693591121560636</v>
      </c>
      <c r="AR453" s="68">
        <v>0.31274936562499711</v>
      </c>
      <c r="AS453" s="68">
        <v>0.56956186333056857</v>
      </c>
      <c r="AT453" s="68">
        <v>8.7547061087172751E-2</v>
      </c>
      <c r="AU453" s="68">
        <v>2.7176312986956216E-2</v>
      </c>
      <c r="AV453" s="68">
        <v>0</v>
      </c>
      <c r="AW453" s="68">
        <v>0.28078500709200399</v>
      </c>
      <c r="AX453" s="68">
        <v>0.23606648290702223</v>
      </c>
      <c r="AY453" s="68">
        <v>9.8008666281237444E-2</v>
      </c>
      <c r="AZ453" s="68">
        <v>0</v>
      </c>
      <c r="BA453" s="68">
        <v>7.1199916405533761E-2</v>
      </c>
      <c r="BB453" s="68">
        <v>3.4469646828089364</v>
      </c>
      <c r="BC453" s="68">
        <v>8.7468085138746723</v>
      </c>
      <c r="BD453" s="68">
        <v>0.23939726954789345</v>
      </c>
      <c r="BE453" s="68">
        <v>0.83735458457378709</v>
      </c>
      <c r="BF453" s="68">
        <v>0.41250384436786802</v>
      </c>
      <c r="BG453" s="68">
        <v>0</v>
      </c>
      <c r="BH453" s="68">
        <v>4.6181119072019727E-3</v>
      </c>
      <c r="BI453" s="68">
        <v>107.88179867444558</v>
      </c>
      <c r="BJ453" s="68">
        <v>0</v>
      </c>
      <c r="BK453" s="68">
        <v>0.31071801201614058</v>
      </c>
      <c r="BL453" s="68">
        <v>2.345607060595766</v>
      </c>
      <c r="BM453" s="68">
        <v>0.17979783057536067</v>
      </c>
      <c r="BN453" s="68">
        <v>0</v>
      </c>
      <c r="BO453" s="68">
        <v>0</v>
      </c>
    </row>
    <row r="454" spans="1:67">
      <c r="A454">
        <v>2003</v>
      </c>
      <c r="B454" s="62" t="s">
        <v>631</v>
      </c>
      <c r="C454" s="67" t="s">
        <v>696</v>
      </c>
      <c r="D454" s="62" t="s">
        <v>726</v>
      </c>
      <c r="E454" s="68">
        <v>3.1260941948462483E-2</v>
      </c>
      <c r="F454" s="68">
        <v>1.5431725813949701E-3</v>
      </c>
      <c r="G454" s="68">
        <v>3.1215468836364963E-2</v>
      </c>
      <c r="H454" s="68">
        <v>8.0392948678021423E-2</v>
      </c>
      <c r="I454" s="68">
        <v>0.18912608394068642</v>
      </c>
      <c r="J454" s="68">
        <v>0.15393657766888869</v>
      </c>
      <c r="K454" s="68">
        <v>9.2860755557855421E-3</v>
      </c>
      <c r="L454" s="68">
        <v>3.4645288903241311E-2</v>
      </c>
      <c r="M454" s="68">
        <v>1.1495531992098984E-2</v>
      </c>
      <c r="N454" s="68">
        <v>2.7567141724290808E-2</v>
      </c>
      <c r="O454" s="68">
        <v>9.7583063052027935E-2</v>
      </c>
      <c r="P454" s="68">
        <v>4.3758799108402191E-2</v>
      </c>
      <c r="Q454" s="68">
        <v>7.4882345985619381E-2</v>
      </c>
      <c r="R454" s="68">
        <v>4.1042823264718899E-2</v>
      </c>
      <c r="S454" s="68">
        <v>0.10918305513999668</v>
      </c>
      <c r="T454" s="68">
        <v>7.2212337989487022E-2</v>
      </c>
      <c r="U454" s="68">
        <v>0.40849802320628198</v>
      </c>
      <c r="V454" s="68">
        <v>0.15020775650174742</v>
      </c>
      <c r="W454" s="68">
        <v>6.9714770659485434E-2</v>
      </c>
      <c r="X454" s="68">
        <v>0.34515275614175051</v>
      </c>
      <c r="Y454" s="68">
        <v>2.1109315054844011E-2</v>
      </c>
      <c r="Z454" s="68">
        <v>0.10386256670259612</v>
      </c>
      <c r="AA454" s="68">
        <v>4.3969267546947986E-3</v>
      </c>
      <c r="AB454" s="68">
        <v>6.1487972560873447E-2</v>
      </c>
      <c r="AC454" s="68">
        <v>3.9233815504219616E-3</v>
      </c>
      <c r="AD454" s="68">
        <v>4.6897328837839933E-3</v>
      </c>
      <c r="AE454" s="68">
        <v>0.17009718553233233</v>
      </c>
      <c r="AF454" s="68">
        <v>8.962413179495006E-2</v>
      </c>
      <c r="AG454" s="68">
        <v>0.4280298148803991</v>
      </c>
      <c r="AH454" s="68">
        <v>0.35170554495163164</v>
      </c>
      <c r="AI454" s="68">
        <v>1.081187312217986</v>
      </c>
      <c r="AJ454" s="68">
        <v>0.11391911420792154</v>
      </c>
      <c r="AK454" s="68">
        <v>0.45864940877138655</v>
      </c>
      <c r="AL454" s="68">
        <v>6.2226856323413127E-2</v>
      </c>
      <c r="AM454" s="68">
        <v>4.659599448968218E-3</v>
      </c>
      <c r="AN454" s="68">
        <v>3.1441104624752705E-2</v>
      </c>
      <c r="AO454" s="68">
        <v>2.2098752495727111E-2</v>
      </c>
      <c r="AP454" s="68">
        <v>2.0456484118046681E-2</v>
      </c>
      <c r="AQ454" s="68">
        <v>5.8799064571723347E-2</v>
      </c>
      <c r="AR454" s="68">
        <v>7.691700943829094E-3</v>
      </c>
      <c r="AS454" s="68">
        <v>0.22517454074627602</v>
      </c>
      <c r="AT454" s="68">
        <v>1.3780568819250088E-2</v>
      </c>
      <c r="AU454" s="68">
        <v>9.0843757441725782E-3</v>
      </c>
      <c r="AV454" s="68">
        <v>0</v>
      </c>
      <c r="AW454" s="68">
        <v>9.5351613165532215E-2</v>
      </c>
      <c r="AX454" s="68">
        <v>1.1063296101358224E-2</v>
      </c>
      <c r="AY454" s="68">
        <v>1.8748639068821221E-2</v>
      </c>
      <c r="AZ454" s="68">
        <v>0</v>
      </c>
      <c r="BA454" s="68">
        <v>2.8862990933543014E-3</v>
      </c>
      <c r="BB454" s="68">
        <v>0.23160558255704083</v>
      </c>
      <c r="BC454" s="68">
        <v>0.27959126030099574</v>
      </c>
      <c r="BD454" s="68">
        <v>4.6490257426530068E-2</v>
      </c>
      <c r="BE454" s="68">
        <v>5.1275190705552171E-2</v>
      </c>
      <c r="BF454" s="68">
        <v>4.0721744305937918E-2</v>
      </c>
      <c r="BG454" s="68">
        <v>0</v>
      </c>
      <c r="BH454" s="68">
        <v>1.5563830667232503E-3</v>
      </c>
      <c r="BI454" s="68">
        <v>2.5838571825599868</v>
      </c>
      <c r="BJ454" s="68">
        <v>0</v>
      </c>
      <c r="BK454" s="68">
        <v>0.26420454759142986</v>
      </c>
      <c r="BL454" s="68">
        <v>0.13795877725379244</v>
      </c>
      <c r="BM454" s="68">
        <v>6.3932739378759016E-3</v>
      </c>
      <c r="BN454" s="68">
        <v>0</v>
      </c>
      <c r="BO454" s="68">
        <v>0</v>
      </c>
    </row>
    <row r="455" spans="1:67">
      <c r="A455">
        <v>2003</v>
      </c>
      <c r="B455" s="62" t="s">
        <v>632</v>
      </c>
      <c r="C455" s="67" t="s">
        <v>697</v>
      </c>
      <c r="D455" s="62" t="s">
        <v>726</v>
      </c>
      <c r="E455" s="68">
        <v>5.4946423693778081</v>
      </c>
      <c r="F455" s="68">
        <v>1.6684131892093883E-2</v>
      </c>
      <c r="G455" s="68">
        <v>0.49404835297956617</v>
      </c>
      <c r="H455" s="68">
        <v>1.0567277598929332</v>
      </c>
      <c r="I455" s="68">
        <v>21.150008650109818</v>
      </c>
      <c r="J455" s="68">
        <v>1.0301729301550731</v>
      </c>
      <c r="K455" s="68">
        <v>2.2899208259836337E-2</v>
      </c>
      <c r="L455" s="68">
        <v>0.33153953255053037</v>
      </c>
      <c r="M455" s="68">
        <v>0.1404594821415048</v>
      </c>
      <c r="N455" s="68">
        <v>0.12194323799304439</v>
      </c>
      <c r="O455" s="68">
        <v>1.1210343031909769</v>
      </c>
      <c r="P455" s="68">
        <v>0.80209323774097874</v>
      </c>
      <c r="Q455" s="68">
        <v>0.25817594869730326</v>
      </c>
      <c r="R455" s="68">
        <v>0.32509926127239502</v>
      </c>
      <c r="S455" s="68">
        <v>0.3557586555483061</v>
      </c>
      <c r="T455" s="68">
        <v>0.26198036520540757</v>
      </c>
      <c r="U455" s="68">
        <v>1.2267188242937064</v>
      </c>
      <c r="V455" s="68">
        <v>0.61369697467250761</v>
      </c>
      <c r="W455" s="68">
        <v>0.18314070569967578</v>
      </c>
      <c r="X455" s="68">
        <v>1.655357311252708</v>
      </c>
      <c r="Y455" s="68">
        <v>3.107281178347715E-2</v>
      </c>
      <c r="Z455" s="68">
        <v>0.35075306770131887</v>
      </c>
      <c r="AA455" s="68">
        <v>0.14166932529621701</v>
      </c>
      <c r="AB455" s="68">
        <v>0.41700090736907602</v>
      </c>
      <c r="AC455" s="68">
        <v>0.13675933040894223</v>
      </c>
      <c r="AD455" s="68">
        <v>2.8326954621991359E-2</v>
      </c>
      <c r="AE455" s="68">
        <v>4.3818083319213876</v>
      </c>
      <c r="AF455" s="68">
        <v>0.59697780932924172</v>
      </c>
      <c r="AG455" s="68">
        <v>2.8510658762862482</v>
      </c>
      <c r="AH455" s="68">
        <v>2.3426771811547509</v>
      </c>
      <c r="AI455" s="68">
        <v>3.6727201823963065</v>
      </c>
      <c r="AJ455" s="68">
        <v>0.49714080886490458</v>
      </c>
      <c r="AK455" s="68">
        <v>0.71260183335667704</v>
      </c>
      <c r="AL455" s="68">
        <v>0.21472382004870336</v>
      </c>
      <c r="AM455" s="68">
        <v>7.0023851039510213E-2</v>
      </c>
      <c r="AN455" s="68">
        <v>4.313610501488407</v>
      </c>
      <c r="AO455" s="68">
        <v>0.30604025710486166</v>
      </c>
      <c r="AP455" s="68">
        <v>0.27268989685986245</v>
      </c>
      <c r="AQ455" s="68">
        <v>1.162738716279814</v>
      </c>
      <c r="AR455" s="68">
        <v>4.0765274037381949E-2</v>
      </c>
      <c r="AS455" s="68">
        <v>1.4366596708934116</v>
      </c>
      <c r="AT455" s="68">
        <v>0.14411451207117718</v>
      </c>
      <c r="AU455" s="68">
        <v>0.26342509437871831</v>
      </c>
      <c r="AV455" s="68">
        <v>0</v>
      </c>
      <c r="AW455" s="68">
        <v>0.34772895893628619</v>
      </c>
      <c r="AX455" s="68">
        <v>8.4665791344467847E-2</v>
      </c>
      <c r="AY455" s="68">
        <v>0.28598341083642836</v>
      </c>
      <c r="AZ455" s="68">
        <v>0</v>
      </c>
      <c r="BA455" s="68">
        <v>4.9169391635576029E-2</v>
      </c>
      <c r="BB455" s="68">
        <v>3.0680726290393059</v>
      </c>
      <c r="BC455" s="68">
        <v>11.351389908110141</v>
      </c>
      <c r="BD455" s="68">
        <v>1.7457575542772326</v>
      </c>
      <c r="BE455" s="68">
        <v>1.5698567258112752</v>
      </c>
      <c r="BF455" s="68">
        <v>0.96248231107573046</v>
      </c>
      <c r="BG455" s="68">
        <v>0</v>
      </c>
      <c r="BH455" s="68">
        <v>3.2631462124981525E-2</v>
      </c>
      <c r="BI455" s="68">
        <v>131.02918951525447</v>
      </c>
      <c r="BJ455" s="68">
        <v>0</v>
      </c>
      <c r="BK455" s="68">
        <v>8.7810952690972152E-2</v>
      </c>
      <c r="BL455" s="68">
        <v>0.25615711409378311</v>
      </c>
      <c r="BM455" s="68">
        <v>2.3437287885107298E-2</v>
      </c>
      <c r="BN455" s="68">
        <v>0</v>
      </c>
      <c r="BO455" s="68">
        <v>0</v>
      </c>
    </row>
    <row r="456" spans="1:67">
      <c r="A456">
        <v>2003</v>
      </c>
      <c r="B456" s="62" t="s">
        <v>633</v>
      </c>
      <c r="C456" s="67" t="s">
        <v>698</v>
      </c>
      <c r="D456" s="62" t="s">
        <v>726</v>
      </c>
      <c r="E456" s="68">
        <v>0.12662318995125066</v>
      </c>
      <c r="F456" s="68">
        <v>3.3657264925078846E-2</v>
      </c>
      <c r="G456" s="68">
        <v>1.4768812784567986E-3</v>
      </c>
      <c r="H456" s="68">
        <v>2.0709515322057621</v>
      </c>
      <c r="I456" s="68">
        <v>1.7276424567616444</v>
      </c>
      <c r="J456" s="68">
        <v>0.68628664379003457</v>
      </c>
      <c r="K456" s="68">
        <v>3.4587420477365155E-2</v>
      </c>
      <c r="L456" s="68">
        <v>0.37464261280601524</v>
      </c>
      <c r="M456" s="68">
        <v>0.3649812369928786</v>
      </c>
      <c r="N456" s="68">
        <v>4.6728525229915732E-2</v>
      </c>
      <c r="O456" s="68">
        <v>0.41895480114380312</v>
      </c>
      <c r="P456" s="68">
        <v>0.6500126336564378</v>
      </c>
      <c r="Q456" s="68">
        <v>0.25466593105492963</v>
      </c>
      <c r="R456" s="68">
        <v>0.24989216941053954</v>
      </c>
      <c r="S456" s="68">
        <v>0.18197176896648437</v>
      </c>
      <c r="T456" s="68">
        <v>0.23620736758907551</v>
      </c>
      <c r="U456" s="68">
        <v>1.8808599326743796</v>
      </c>
      <c r="V456" s="68">
        <v>0.57971370105962128</v>
      </c>
      <c r="W456" s="68">
        <v>0.28778404177678352</v>
      </c>
      <c r="X456" s="68">
        <v>1.3148925560442644</v>
      </c>
      <c r="Y456" s="68">
        <v>5.7260469217509477E-2</v>
      </c>
      <c r="Z456" s="68">
        <v>0.58243401465964406</v>
      </c>
      <c r="AA456" s="68">
        <v>4.2120940000999724E-2</v>
      </c>
      <c r="AB456" s="68">
        <v>0.50614308462136881</v>
      </c>
      <c r="AC456" s="68">
        <v>5.2795445267326685E-2</v>
      </c>
      <c r="AD456" s="68">
        <v>2.6006808484546652E-3</v>
      </c>
      <c r="AE456" s="68">
        <v>3.418550878270195</v>
      </c>
      <c r="AF456" s="68">
        <v>0.33183919423123232</v>
      </c>
      <c r="AG456" s="68">
        <v>1.5848083859873274</v>
      </c>
      <c r="AH456" s="68">
        <v>1.3022127094647202</v>
      </c>
      <c r="AI456" s="68">
        <v>1.5397295304233527</v>
      </c>
      <c r="AJ456" s="68">
        <v>2.2859780105803366E-2</v>
      </c>
      <c r="AK456" s="68">
        <v>0.17209065777837096</v>
      </c>
      <c r="AL456" s="68">
        <v>0.26370681716812472</v>
      </c>
      <c r="AM456" s="68">
        <v>6.6552996574005055E-2</v>
      </c>
      <c r="AN456" s="68">
        <v>0.4422376772800109</v>
      </c>
      <c r="AO456" s="68">
        <v>0.48949078161106219</v>
      </c>
      <c r="AP456" s="68">
        <v>0.30887295743805254</v>
      </c>
      <c r="AQ456" s="68">
        <v>0.89049088219443862</v>
      </c>
      <c r="AR456" s="68">
        <v>0.12921963110004034</v>
      </c>
      <c r="AS456" s="68">
        <v>3.0126978091866272</v>
      </c>
      <c r="AT456" s="68">
        <v>0.44407805027643954</v>
      </c>
      <c r="AU456" s="68">
        <v>0.20326797310958414</v>
      </c>
      <c r="AV456" s="68">
        <v>0</v>
      </c>
      <c r="AW456" s="68">
        <v>0.97063799561625475</v>
      </c>
      <c r="AX456" s="68">
        <v>0.34744373564805409</v>
      </c>
      <c r="AY456" s="68">
        <v>0.90965613048298422</v>
      </c>
      <c r="AZ456" s="68">
        <v>0</v>
      </c>
      <c r="BA456" s="68">
        <v>6.4583725268734543E-2</v>
      </c>
      <c r="BB456" s="68">
        <v>5.515769581852453</v>
      </c>
      <c r="BC456" s="68">
        <v>1.518219434355347</v>
      </c>
      <c r="BD456" s="68">
        <v>1.16711898294546</v>
      </c>
      <c r="BE456" s="68">
        <v>1.1906093610590087</v>
      </c>
      <c r="BF456" s="68">
        <v>0.6028758556252003</v>
      </c>
      <c r="BG456" s="68">
        <v>0</v>
      </c>
      <c r="BH456" s="68">
        <v>3.5216983851600906E-3</v>
      </c>
      <c r="BI456" s="68">
        <v>1.0077012835795587</v>
      </c>
      <c r="BJ456" s="68">
        <v>0</v>
      </c>
      <c r="BK456" s="68">
        <v>8.6261210793391392</v>
      </c>
      <c r="BL456" s="68">
        <v>0.8158739342367215</v>
      </c>
      <c r="BM456" s="68">
        <v>4.6558323234391075E-2</v>
      </c>
      <c r="BN456" s="68">
        <v>0</v>
      </c>
      <c r="BO456" s="68">
        <v>0</v>
      </c>
    </row>
    <row r="457" spans="1:67">
      <c r="A457">
        <v>2003</v>
      </c>
      <c r="B457" s="62" t="s">
        <v>634</v>
      </c>
      <c r="C457" s="67" t="s">
        <v>699</v>
      </c>
      <c r="D457" s="62" t="s">
        <v>726</v>
      </c>
      <c r="E457" s="68">
        <v>7.1426942352301487E-2</v>
      </c>
      <c r="F457" s="68">
        <v>8.4999133772638083E-3</v>
      </c>
      <c r="G457" s="68">
        <v>3.3491804939562945E-3</v>
      </c>
      <c r="H457" s="68">
        <v>0.38858072590853188</v>
      </c>
      <c r="I457" s="68">
        <v>0.49821035121826951</v>
      </c>
      <c r="J457" s="68">
        <v>0.23582220006060223</v>
      </c>
      <c r="K457" s="68">
        <v>8.7796137735139407E-3</v>
      </c>
      <c r="L457" s="68">
        <v>5.5567861777324846E-2</v>
      </c>
      <c r="M457" s="68">
        <v>5.4496818644582556E-2</v>
      </c>
      <c r="N457" s="68">
        <v>1.5405337378138501E-2</v>
      </c>
      <c r="O457" s="68">
        <v>0.10748103232706505</v>
      </c>
      <c r="P457" s="68">
        <v>0.12410503804405852</v>
      </c>
      <c r="Q457" s="68">
        <v>9.2739170262278431E-2</v>
      </c>
      <c r="R457" s="68">
        <v>5.564800371120053E-2</v>
      </c>
      <c r="S457" s="68">
        <v>5.7978062883643475E-2</v>
      </c>
      <c r="T457" s="68">
        <v>0.1098777800957005</v>
      </c>
      <c r="U457" s="68">
        <v>4.4026276891336407</v>
      </c>
      <c r="V457" s="68">
        <v>0.50193820991295235</v>
      </c>
      <c r="W457" s="68">
        <v>0.14044995976707883</v>
      </c>
      <c r="X457" s="68">
        <v>0.75459901991320433</v>
      </c>
      <c r="Y457" s="68">
        <v>2.6335120279268327E-2</v>
      </c>
      <c r="Z457" s="68">
        <v>0.31657764993275239</v>
      </c>
      <c r="AA457" s="68">
        <v>2.2557646634694638E-2</v>
      </c>
      <c r="AB457" s="68">
        <v>0.11898580106298634</v>
      </c>
      <c r="AC457" s="68">
        <v>1.1596281244017055E-2</v>
      </c>
      <c r="AD457" s="68">
        <v>1.7440645525860672E-3</v>
      </c>
      <c r="AE457" s="68">
        <v>0.78352294518748367</v>
      </c>
      <c r="AF457" s="68">
        <v>0.1438106441189641</v>
      </c>
      <c r="AG457" s="68">
        <v>0.68681552277596047</v>
      </c>
      <c r="AH457" s="68">
        <v>0.56434578165992877</v>
      </c>
      <c r="AI457" s="68">
        <v>0.30661677522959607</v>
      </c>
      <c r="AJ457" s="68">
        <v>9.3433448709784456E-3</v>
      </c>
      <c r="AK457" s="68">
        <v>3.9979319701130875E-2</v>
      </c>
      <c r="AL457" s="68">
        <v>5.1602404301394997E-2</v>
      </c>
      <c r="AM457" s="68">
        <v>1.3452932319507201E-2</v>
      </c>
      <c r="AN457" s="68">
        <v>1.3736827884472282</v>
      </c>
      <c r="AO457" s="68">
        <v>0.44151064406934137</v>
      </c>
      <c r="AP457" s="68">
        <v>49.250620587810751</v>
      </c>
      <c r="AQ457" s="68">
        <v>5.0573407862542306</v>
      </c>
      <c r="AR457" s="68">
        <v>2.2008167441192904E-2</v>
      </c>
      <c r="AS457" s="68">
        <v>3.0287178139244899</v>
      </c>
      <c r="AT457" s="68">
        <v>5.0830356812536195</v>
      </c>
      <c r="AU457" s="68">
        <v>3.5329723828691484E-2</v>
      </c>
      <c r="AV457" s="68">
        <v>0</v>
      </c>
      <c r="AW457" s="68">
        <v>3.7945857064133413</v>
      </c>
      <c r="AX457" s="68">
        <v>7.5405413543884386E-2</v>
      </c>
      <c r="AY457" s="68">
        <v>16.39477222772468</v>
      </c>
      <c r="AZ457" s="68">
        <v>0</v>
      </c>
      <c r="BA457" s="68">
        <v>1.0229428527728763</v>
      </c>
      <c r="BB457" s="68">
        <v>1.4407503588523278</v>
      </c>
      <c r="BC457" s="68">
        <v>57.81203107668729</v>
      </c>
      <c r="BD457" s="68">
        <v>4.0791582271024378</v>
      </c>
      <c r="BE457" s="68">
        <v>6.2091768843283557</v>
      </c>
      <c r="BF457" s="68">
        <v>0.11008505032799643</v>
      </c>
      <c r="BG457" s="68">
        <v>0</v>
      </c>
      <c r="BH457" s="68">
        <v>0.27039188967584771</v>
      </c>
      <c r="BI457" s="68">
        <v>341.89525548703551</v>
      </c>
      <c r="BJ457" s="68">
        <v>0</v>
      </c>
      <c r="BK457" s="68">
        <v>2.1412814356712548</v>
      </c>
      <c r="BL457" s="68">
        <v>1.5148121774611008</v>
      </c>
      <c r="BM457" s="68">
        <v>0.11858939924181655</v>
      </c>
      <c r="BN457" s="68">
        <v>0</v>
      </c>
      <c r="BO457" s="68">
        <v>0</v>
      </c>
    </row>
    <row r="458" spans="1:67">
      <c r="A458">
        <v>2003</v>
      </c>
      <c r="B458" s="62" t="s">
        <v>635</v>
      </c>
      <c r="C458" s="67" t="s">
        <v>700</v>
      </c>
      <c r="D458" s="62" t="s">
        <v>726</v>
      </c>
      <c r="E458" s="68">
        <v>0.29125535607396447</v>
      </c>
      <c r="F458" s="68">
        <v>0.60885230606755536</v>
      </c>
      <c r="G458" s="68">
        <v>0.43358447381180187</v>
      </c>
      <c r="H458" s="68">
        <v>7.7725291182122067</v>
      </c>
      <c r="I458" s="68">
        <v>13.150424782997721</v>
      </c>
      <c r="J458" s="68">
        <v>3.5311155613838352</v>
      </c>
      <c r="K458" s="68">
        <v>0.37866165003289337</v>
      </c>
      <c r="L458" s="68">
        <v>1.052209020932898</v>
      </c>
      <c r="M458" s="68">
        <v>1.2983044346616617</v>
      </c>
      <c r="N458" s="68">
        <v>1.4221310805535903</v>
      </c>
      <c r="O458" s="68">
        <v>4.046148936959117</v>
      </c>
      <c r="P458" s="68">
        <v>1.8654584673720158</v>
      </c>
      <c r="Q458" s="68">
        <v>2.4645112433402114</v>
      </c>
      <c r="R458" s="68">
        <v>3.6543558152070394</v>
      </c>
      <c r="S458" s="68">
        <v>0.70905958024508664</v>
      </c>
      <c r="T458" s="68">
        <v>2.4360943674990616</v>
      </c>
      <c r="U458" s="68">
        <v>9.6645955309349034</v>
      </c>
      <c r="V458" s="68">
        <v>2.433796320128474</v>
      </c>
      <c r="W458" s="68">
        <v>1.2076722824510169</v>
      </c>
      <c r="X458" s="68">
        <v>6.328215468408926</v>
      </c>
      <c r="Y458" s="68">
        <v>0.19354248167008167</v>
      </c>
      <c r="Z458" s="68">
        <v>2.7441455924954874</v>
      </c>
      <c r="AA458" s="68">
        <v>1.7959109451091972</v>
      </c>
      <c r="AB458" s="68">
        <v>2.5193306600013212</v>
      </c>
      <c r="AC458" s="68">
        <v>1.0755104132506756</v>
      </c>
      <c r="AD458" s="68">
        <v>0.23709757754960775</v>
      </c>
      <c r="AE458" s="68">
        <v>54.182653040510679</v>
      </c>
      <c r="AF458" s="68">
        <v>4.6663905164470521</v>
      </c>
      <c r="AG458" s="68">
        <v>22.285896553064305</v>
      </c>
      <c r="AH458" s="68">
        <v>18.31198076337958</v>
      </c>
      <c r="AI458" s="68">
        <v>24.87213110871739</v>
      </c>
      <c r="AJ458" s="68">
        <v>0.65056337284209032</v>
      </c>
      <c r="AK458" s="68">
        <v>4.2174865616652255</v>
      </c>
      <c r="AL458" s="68">
        <v>2.5373114186025338</v>
      </c>
      <c r="AM458" s="68">
        <v>1.1515940145457528</v>
      </c>
      <c r="AN458" s="68">
        <v>10.778607479525339</v>
      </c>
      <c r="AO458" s="68">
        <v>1.7665512200136475</v>
      </c>
      <c r="AP458" s="68">
        <v>12.196134561927893</v>
      </c>
      <c r="AQ458" s="68">
        <v>75.070643833747226</v>
      </c>
      <c r="AR458" s="68">
        <v>0.38373490518961484</v>
      </c>
      <c r="AS458" s="68">
        <v>30.222719670501494</v>
      </c>
      <c r="AT458" s="68">
        <v>130.20390077566475</v>
      </c>
      <c r="AU458" s="68">
        <v>8.7594057900566451</v>
      </c>
      <c r="AV458" s="68">
        <v>0</v>
      </c>
      <c r="AW458" s="68">
        <v>15.304300705440093</v>
      </c>
      <c r="AX458" s="68">
        <v>2.8787273332013936</v>
      </c>
      <c r="AY458" s="68">
        <v>4.5902699611285591</v>
      </c>
      <c r="AZ458" s="68">
        <v>0</v>
      </c>
      <c r="BA458" s="68">
        <v>1.0778817600512396</v>
      </c>
      <c r="BB458" s="68">
        <v>43.543843099265814</v>
      </c>
      <c r="BC458" s="68">
        <v>50.912651980690853</v>
      </c>
      <c r="BD458" s="68">
        <v>17.579940774419889</v>
      </c>
      <c r="BE458" s="68">
        <v>10.657296403724928</v>
      </c>
      <c r="BF458" s="68">
        <v>11.565891710626323</v>
      </c>
      <c r="BG458" s="68">
        <v>0</v>
      </c>
      <c r="BH458" s="68">
        <v>0.17061320676242159</v>
      </c>
      <c r="BI458" s="68">
        <v>302.05226963828471</v>
      </c>
      <c r="BJ458" s="68">
        <v>0</v>
      </c>
      <c r="BK458" s="68">
        <v>9.6288497366662202</v>
      </c>
      <c r="BL458" s="68">
        <v>4.8438355954143173</v>
      </c>
      <c r="BM458" s="68">
        <v>0.32945676867934826</v>
      </c>
      <c r="BN458" s="68">
        <v>0</v>
      </c>
      <c r="BO458" s="68">
        <v>0</v>
      </c>
    </row>
    <row r="459" spans="1:67">
      <c r="A459">
        <v>2003</v>
      </c>
      <c r="B459" s="62" t="s">
        <v>636</v>
      </c>
      <c r="C459" s="67" t="s">
        <v>701</v>
      </c>
      <c r="D459" s="62" t="s">
        <v>726</v>
      </c>
      <c r="E459" s="68">
        <v>0.10160067928691459</v>
      </c>
      <c r="F459" s="68">
        <v>3.1211363907519808E-2</v>
      </c>
      <c r="G459" s="68">
        <v>4.8235784154341769E-3</v>
      </c>
      <c r="H459" s="68">
        <v>1.1146731315167377</v>
      </c>
      <c r="I459" s="68">
        <v>1.2992563876554875</v>
      </c>
      <c r="J459" s="68">
        <v>0.46160078155800216</v>
      </c>
      <c r="K459" s="68">
        <v>2.7130328970205876E-2</v>
      </c>
      <c r="L459" s="68">
        <v>0.146858043745212</v>
      </c>
      <c r="M459" s="68">
        <v>9.2437791146376527E-2</v>
      </c>
      <c r="N459" s="68">
        <v>4.861571110521351E-2</v>
      </c>
      <c r="O459" s="68">
        <v>0.26827793419877177</v>
      </c>
      <c r="P459" s="68">
        <v>0.48426967117498626</v>
      </c>
      <c r="Q459" s="68">
        <v>0.23903253008402064</v>
      </c>
      <c r="R459" s="68">
        <v>0.182986191310683</v>
      </c>
      <c r="S459" s="68">
        <v>0.12859873071908026</v>
      </c>
      <c r="T459" s="68">
        <v>0.28288751809866874</v>
      </c>
      <c r="U459" s="68">
        <v>12.48540889312207</v>
      </c>
      <c r="V459" s="68">
        <v>1.4106338908349334</v>
      </c>
      <c r="W459" s="68">
        <v>0.39215820562091958</v>
      </c>
      <c r="X459" s="68">
        <v>1.8554749249726621</v>
      </c>
      <c r="Y459" s="68">
        <v>7.5990888693453884E-2</v>
      </c>
      <c r="Z459" s="68">
        <v>0.83472260507608687</v>
      </c>
      <c r="AA459" s="68">
        <v>7.1339477359441378E-2</v>
      </c>
      <c r="AB459" s="68">
        <v>0.23430522047382063</v>
      </c>
      <c r="AC459" s="68">
        <v>4.4044173739579584E-2</v>
      </c>
      <c r="AD459" s="68">
        <v>4.9783295710591462E-3</v>
      </c>
      <c r="AE459" s="68">
        <v>1.1230606453393541</v>
      </c>
      <c r="AF459" s="68">
        <v>0.30427709182563956</v>
      </c>
      <c r="AG459" s="68">
        <v>1.4531763941944078</v>
      </c>
      <c r="AH459" s="68">
        <v>1.1940527460866552</v>
      </c>
      <c r="AI459" s="68">
        <v>1.0848742550502697</v>
      </c>
      <c r="AJ459" s="68">
        <v>3.0484530540497511E-2</v>
      </c>
      <c r="AK459" s="68">
        <v>0.16421264244438882</v>
      </c>
      <c r="AL459" s="68">
        <v>0.15904726758286394</v>
      </c>
      <c r="AM459" s="68">
        <v>4.5746747716138063E-2</v>
      </c>
      <c r="AN459" s="68">
        <v>0.47120450652452789</v>
      </c>
      <c r="AO459" s="68">
        <v>0.3014257674386871</v>
      </c>
      <c r="AP459" s="68">
        <v>0.30998147367536044</v>
      </c>
      <c r="AQ459" s="68">
        <v>1.6306347765541027</v>
      </c>
      <c r="AR459" s="68">
        <v>3.9957914099367484E-2</v>
      </c>
      <c r="AS459" s="68">
        <v>1.5912358112548004</v>
      </c>
      <c r="AT459" s="68">
        <v>0.34097517822256906</v>
      </c>
      <c r="AU459" s="68">
        <v>0.13960894552149505</v>
      </c>
      <c r="AV459" s="68">
        <v>0</v>
      </c>
      <c r="AW459" s="68">
        <v>0.59827563602990463</v>
      </c>
      <c r="AX459" s="68">
        <v>0.18781432709987494</v>
      </c>
      <c r="AY459" s="68">
        <v>0.37124097236448672</v>
      </c>
      <c r="AZ459" s="68">
        <v>0</v>
      </c>
      <c r="BA459" s="68">
        <v>2.8489215160182473E-2</v>
      </c>
      <c r="BB459" s="68">
        <v>2.889965755447427</v>
      </c>
      <c r="BC459" s="68">
        <v>0.98243464830666616</v>
      </c>
      <c r="BD459" s="68">
        <v>0.54024167829155623</v>
      </c>
      <c r="BE459" s="68">
        <v>0.59740074397292564</v>
      </c>
      <c r="BF459" s="68">
        <v>0.40991969805391631</v>
      </c>
      <c r="BG459" s="68">
        <v>0</v>
      </c>
      <c r="BH459" s="68">
        <v>2.6441126356472238E-3</v>
      </c>
      <c r="BI459" s="68">
        <v>5.6246116850330079</v>
      </c>
      <c r="BJ459" s="68">
        <v>0</v>
      </c>
      <c r="BK459" s="68">
        <v>6.761715941438835</v>
      </c>
      <c r="BL459" s="68">
        <v>6.7054502627073767</v>
      </c>
      <c r="BM459" s="68">
        <v>0.47074887197008242</v>
      </c>
      <c r="BN459" s="68">
        <v>0</v>
      </c>
      <c r="BO459" s="68">
        <v>0</v>
      </c>
    </row>
    <row r="460" spans="1:67">
      <c r="A460">
        <v>2003</v>
      </c>
      <c r="B460" s="62" t="s">
        <v>637</v>
      </c>
      <c r="C460" s="67" t="s">
        <v>702</v>
      </c>
      <c r="D460" s="62" t="s">
        <v>726</v>
      </c>
      <c r="E460" s="68">
        <v>1.0336164698782651</v>
      </c>
      <c r="F460" s="68">
        <v>0.290169915822791</v>
      </c>
      <c r="G460" s="68">
        <v>8.4997627077084317E-2</v>
      </c>
      <c r="H460" s="68">
        <v>2.0541735685497731</v>
      </c>
      <c r="I460" s="68">
        <v>1.4673670176993494</v>
      </c>
      <c r="J460" s="68">
        <v>0.57794552966403245</v>
      </c>
      <c r="K460" s="68">
        <v>7.5347572424373913E-2</v>
      </c>
      <c r="L460" s="68">
        <v>0.4563642391555614</v>
      </c>
      <c r="M460" s="68">
        <v>0.10056765827933045</v>
      </c>
      <c r="N460" s="68">
        <v>5.6720718381380326E-2</v>
      </c>
      <c r="O460" s="68">
        <v>0.89151528628774201</v>
      </c>
      <c r="P460" s="68">
        <v>0.29628897331496756</v>
      </c>
      <c r="Q460" s="68">
        <v>0.63073500166160268</v>
      </c>
      <c r="R460" s="68">
        <v>0.71320441051901595</v>
      </c>
      <c r="S460" s="68">
        <v>0.28892825922033727</v>
      </c>
      <c r="T460" s="68">
        <v>0.55044851277322093</v>
      </c>
      <c r="U460" s="68">
        <v>2.6884055750545315</v>
      </c>
      <c r="V460" s="68">
        <v>0.93403871251413673</v>
      </c>
      <c r="W460" s="68">
        <v>0.31160363813578418</v>
      </c>
      <c r="X460" s="68">
        <v>6.5063580364749889</v>
      </c>
      <c r="Y460" s="68">
        <v>0.10546510288720656</v>
      </c>
      <c r="Z460" s="68">
        <v>0.55698349927629387</v>
      </c>
      <c r="AA460" s="68">
        <v>0.10375026578468829</v>
      </c>
      <c r="AB460" s="68">
        <v>0.65197327825805107</v>
      </c>
      <c r="AC460" s="68">
        <v>0.11942500479622117</v>
      </c>
      <c r="AD460" s="68">
        <v>3.8154565137123245E-2</v>
      </c>
      <c r="AE460" s="68">
        <v>4.6247018885279942</v>
      </c>
      <c r="AF460" s="68">
        <v>0.58566580299193771</v>
      </c>
      <c r="AG460" s="68">
        <v>2.7970418149517968</v>
      </c>
      <c r="AH460" s="68">
        <v>2.2982862973220195</v>
      </c>
      <c r="AI460" s="68">
        <v>5.1530113618043778</v>
      </c>
      <c r="AJ460" s="68">
        <v>0.88064548214830296</v>
      </c>
      <c r="AK460" s="68">
        <v>1.9423216827764156</v>
      </c>
      <c r="AL460" s="68">
        <v>1.0182380307824839</v>
      </c>
      <c r="AM460" s="68">
        <v>0.46646638912190241</v>
      </c>
      <c r="AN460" s="68">
        <v>1.3292087281485325</v>
      </c>
      <c r="AO460" s="68">
        <v>0.22604297170878571</v>
      </c>
      <c r="AP460" s="68">
        <v>0.2153122738891135</v>
      </c>
      <c r="AQ460" s="68">
        <v>2.7367936062414606</v>
      </c>
      <c r="AR460" s="68">
        <v>0.13077485191026486</v>
      </c>
      <c r="AS460" s="68">
        <v>1.1767894706170783</v>
      </c>
      <c r="AT460" s="68">
        <v>3.4234806348195881</v>
      </c>
      <c r="AU460" s="68">
        <v>6.2459245863518545E-2</v>
      </c>
      <c r="AV460" s="68">
        <v>0</v>
      </c>
      <c r="AW460" s="68">
        <v>0.73946392855442356</v>
      </c>
      <c r="AX460" s="68">
        <v>0.64464088528987462</v>
      </c>
      <c r="AY460" s="68">
        <v>0.43961978195078644</v>
      </c>
      <c r="AZ460" s="68">
        <v>0</v>
      </c>
      <c r="BA460" s="68">
        <v>6.4380984243067263E-2</v>
      </c>
      <c r="BB460" s="68">
        <v>5.5580853562271804</v>
      </c>
      <c r="BC460" s="68">
        <v>0.6000751559026033</v>
      </c>
      <c r="BD460" s="68">
        <v>1.0096355795478842</v>
      </c>
      <c r="BE460" s="68">
        <v>0.54059083106275596</v>
      </c>
      <c r="BF460" s="68">
        <v>1.4853383436438794</v>
      </c>
      <c r="BG460" s="68">
        <v>0</v>
      </c>
      <c r="BH460" s="68">
        <v>1.851352154667041E-3</v>
      </c>
      <c r="BI460" s="68">
        <v>26.506649402505516</v>
      </c>
      <c r="BJ460" s="68">
        <v>0</v>
      </c>
      <c r="BK460" s="68">
        <v>0.64423404180480892</v>
      </c>
      <c r="BL460" s="68">
        <v>3.1943837300458875</v>
      </c>
      <c r="BM460" s="68">
        <v>9.9859438158491354E-2</v>
      </c>
      <c r="BN460" s="68">
        <v>0</v>
      </c>
      <c r="BO460" s="68">
        <v>0</v>
      </c>
    </row>
    <row r="461" spans="1:67">
      <c r="A461">
        <v>2003</v>
      </c>
      <c r="B461" s="62" t="s">
        <v>638</v>
      </c>
      <c r="C461" s="67" t="s">
        <v>703</v>
      </c>
      <c r="D461" s="62" t="s">
        <v>726</v>
      </c>
      <c r="E461" s="68">
        <v>109.38174874500027</v>
      </c>
      <c r="F461" s="68">
        <v>34.99247956021</v>
      </c>
      <c r="G461" s="68">
        <v>7.6773389280061712</v>
      </c>
      <c r="H461" s="68">
        <v>185.54778357735302</v>
      </c>
      <c r="I461" s="68">
        <v>78.921693403279079</v>
      </c>
      <c r="J461" s="68">
        <v>28.397763470768243</v>
      </c>
      <c r="K461" s="68">
        <v>5.3567000329909273</v>
      </c>
      <c r="L461" s="68">
        <v>40.401155978676996</v>
      </c>
      <c r="M461" s="68">
        <v>3.1715076998330485</v>
      </c>
      <c r="N461" s="68">
        <v>4.3684859234022042</v>
      </c>
      <c r="O461" s="68">
        <v>80.680873135555046</v>
      </c>
      <c r="P461" s="68">
        <v>16.14817406230382</v>
      </c>
      <c r="Q461" s="68">
        <v>45.40461952243249</v>
      </c>
      <c r="R461" s="68">
        <v>56.996762400851274</v>
      </c>
      <c r="S461" s="68">
        <v>20.204551271196998</v>
      </c>
      <c r="T461" s="68">
        <v>35.72854587362454</v>
      </c>
      <c r="U461" s="68">
        <v>231.54491884031904</v>
      </c>
      <c r="V461" s="68">
        <v>75.269235866577475</v>
      </c>
      <c r="W461" s="68">
        <v>17.636339636579379</v>
      </c>
      <c r="X461" s="68">
        <v>110.11385998145764</v>
      </c>
      <c r="Y461" s="68">
        <v>7.7000286301227323</v>
      </c>
      <c r="Z461" s="68">
        <v>36.456013892771992</v>
      </c>
      <c r="AA461" s="68">
        <v>2.6097605547037501</v>
      </c>
      <c r="AB461" s="68">
        <v>70.785248259675313</v>
      </c>
      <c r="AC461" s="68">
        <v>12.127566727546967</v>
      </c>
      <c r="AD461" s="68">
        <v>1.6946695735660549</v>
      </c>
      <c r="AE461" s="68">
        <v>431.39481000160811</v>
      </c>
      <c r="AF461" s="68">
        <v>1.0657088878971896</v>
      </c>
      <c r="AG461" s="68">
        <v>5.0896468510479034</v>
      </c>
      <c r="AH461" s="68">
        <v>4.1820846510058161</v>
      </c>
      <c r="AI461" s="68">
        <v>406.30875416666834</v>
      </c>
      <c r="AJ461" s="68">
        <v>89.505230629189469</v>
      </c>
      <c r="AK461" s="68">
        <v>203.4919747230426</v>
      </c>
      <c r="AL461" s="68">
        <v>85.367792119247184</v>
      </c>
      <c r="AM461" s="68">
        <v>51.573736081898403</v>
      </c>
      <c r="AN461" s="68">
        <v>97.440975658143159</v>
      </c>
      <c r="AO461" s="68">
        <v>8.2967147645038679</v>
      </c>
      <c r="AP461" s="68">
        <v>5.5154240411956845</v>
      </c>
      <c r="AQ461" s="68">
        <v>237.35266440583555</v>
      </c>
      <c r="AR461" s="68">
        <v>13.930440479492535</v>
      </c>
      <c r="AS461" s="68">
        <v>58.981978678955969</v>
      </c>
      <c r="AT461" s="68">
        <v>400.56114090598874</v>
      </c>
      <c r="AU461" s="68">
        <v>0.68244949497378171</v>
      </c>
      <c r="AV461" s="68">
        <v>0</v>
      </c>
      <c r="AW461" s="68">
        <v>15.068652411571136</v>
      </c>
      <c r="AX461" s="68">
        <v>66.242004759363226</v>
      </c>
      <c r="AY461" s="68">
        <v>43.192168225520192</v>
      </c>
      <c r="AZ461" s="68">
        <v>0</v>
      </c>
      <c r="BA461" s="68">
        <v>5.0022855375985769</v>
      </c>
      <c r="BB461" s="68">
        <v>382.33051017177957</v>
      </c>
      <c r="BC461" s="68">
        <v>5.758045551434704E-2</v>
      </c>
      <c r="BD461" s="68">
        <v>64.850006806118273</v>
      </c>
      <c r="BE461" s="68">
        <v>24.422199209255695</v>
      </c>
      <c r="BF461" s="68">
        <v>71.079091082071542</v>
      </c>
      <c r="BG461" s="68">
        <v>0</v>
      </c>
      <c r="BH461" s="68">
        <v>1.6879512388717305E-4</v>
      </c>
      <c r="BI461" s="68">
        <v>2022.7020313064675</v>
      </c>
      <c r="BJ461" s="68">
        <v>0</v>
      </c>
      <c r="BK461" s="68">
        <v>0.16873708887422084</v>
      </c>
      <c r="BL461" s="68">
        <v>0.37299066802058056</v>
      </c>
      <c r="BM461" s="68">
        <v>1.9750419157659748E-2</v>
      </c>
      <c r="BN461" s="68">
        <v>0</v>
      </c>
      <c r="BO461" s="68">
        <v>0</v>
      </c>
    </row>
    <row r="462" spans="1:67">
      <c r="A462">
        <v>2003</v>
      </c>
      <c r="B462" s="62" t="s">
        <v>639</v>
      </c>
      <c r="C462" s="67" t="s">
        <v>704</v>
      </c>
      <c r="D462" s="62" t="s">
        <v>726</v>
      </c>
      <c r="E462" s="68">
        <v>0.14168876970741168</v>
      </c>
      <c r="F462" s="68">
        <v>4.4051862432645097E-2</v>
      </c>
      <c r="G462" s="68">
        <v>1.0419188518704905E-2</v>
      </c>
      <c r="H462" s="68">
        <v>0.26218527090003985</v>
      </c>
      <c r="I462" s="68">
        <v>0.13955969104809191</v>
      </c>
      <c r="J462" s="68">
        <v>5.1677199268826128E-2</v>
      </c>
      <c r="K462" s="68">
        <v>8.007760988549318E-3</v>
      </c>
      <c r="L462" s="68">
        <v>5.6241873175480336E-2</v>
      </c>
      <c r="M462" s="68">
        <v>7.3688432044966643E-3</v>
      </c>
      <c r="N462" s="68">
        <v>7.6382851945114225E-3</v>
      </c>
      <c r="O462" s="68">
        <v>0.11213386607228386</v>
      </c>
      <c r="P462" s="68">
        <v>3.1362097211184749E-2</v>
      </c>
      <c r="Q462" s="68">
        <v>6.6880308369361485E-2</v>
      </c>
      <c r="R462" s="68">
        <v>8.1585474695270416E-2</v>
      </c>
      <c r="S462" s="68">
        <v>3.0171183629610555E-2</v>
      </c>
      <c r="T462" s="68">
        <v>5.4926796776584991E-2</v>
      </c>
      <c r="U462" s="68">
        <v>0.34425274281091794</v>
      </c>
      <c r="V462" s="68">
        <v>0.10781224488812319</v>
      </c>
      <c r="W462" s="68">
        <v>3.2698978865274821E-2</v>
      </c>
      <c r="X462" s="68">
        <v>0.17432396358318075</v>
      </c>
      <c r="Y462" s="68">
        <v>1.1296322090844654E-2</v>
      </c>
      <c r="Z462" s="68">
        <v>5.7304539725311535E-2</v>
      </c>
      <c r="AA462" s="68">
        <v>6.6448381396719859E-3</v>
      </c>
      <c r="AB462" s="68">
        <v>9.1048426192813448E-2</v>
      </c>
      <c r="AC462" s="68">
        <v>1.6264056193823338E-2</v>
      </c>
      <c r="AD462" s="68">
        <v>2.8899740103352145E-3</v>
      </c>
      <c r="AE462" s="68">
        <v>0.57817456938218181</v>
      </c>
      <c r="AF462" s="68">
        <v>2.364010455273001E-2</v>
      </c>
      <c r="AG462" s="68">
        <v>0.11290117977512075</v>
      </c>
      <c r="AH462" s="68">
        <v>9.276916502364993E-2</v>
      </c>
      <c r="AI462" s="68">
        <v>0.55065748354335975</v>
      </c>
      <c r="AJ462" s="68">
        <v>0.11769275822063979</v>
      </c>
      <c r="AK462" s="68">
        <v>0.26533614896134855</v>
      </c>
      <c r="AL462" s="68">
        <v>0.11837374536953674</v>
      </c>
      <c r="AM462" s="68">
        <v>6.6396536544112109E-2</v>
      </c>
      <c r="AN462" s="68">
        <v>0.14608203354484489</v>
      </c>
      <c r="AO462" s="68">
        <v>1.8970442868254424E-2</v>
      </c>
      <c r="AP462" s="68">
        <v>1.5398161250597375E-2</v>
      </c>
      <c r="AQ462" s="68">
        <v>0.32607075025310572</v>
      </c>
      <c r="AR462" s="68">
        <v>1.8237008042337258E-2</v>
      </c>
      <c r="AS462" s="68">
        <v>0.11463802106336408</v>
      </c>
      <c r="AT462" s="68">
        <v>0.50537195468620599</v>
      </c>
      <c r="AU462" s="68">
        <v>4.4646782136816276E-3</v>
      </c>
      <c r="AV462" s="68">
        <v>0</v>
      </c>
      <c r="AW462" s="68">
        <v>4.6005847356133348E-2</v>
      </c>
      <c r="AX462" s="68">
        <v>8.825805468417125E-2</v>
      </c>
      <c r="AY462" s="68">
        <v>5.9561180252357446E-2</v>
      </c>
      <c r="AZ462" s="68">
        <v>0</v>
      </c>
      <c r="BA462" s="68">
        <v>7.3203547279943847E-3</v>
      </c>
      <c r="BB462" s="68">
        <v>0.59097527856388143</v>
      </c>
      <c r="BC462" s="68">
        <v>2.9189305602064699E-2</v>
      </c>
      <c r="BD462" s="68">
        <v>0.10207013136903532</v>
      </c>
      <c r="BE462" s="68">
        <v>4.6087793094176432E-2</v>
      </c>
      <c r="BF462" s="68">
        <v>0.12471257209292606</v>
      </c>
      <c r="BG462" s="68">
        <v>0</v>
      </c>
      <c r="BH462" s="68">
        <v>8.9014873329582261E-5</v>
      </c>
      <c r="BI462" s="68">
        <v>2.8472914966414047</v>
      </c>
      <c r="BJ462" s="68">
        <v>0</v>
      </c>
      <c r="BK462" s="68">
        <v>9.7635173909063802E-2</v>
      </c>
      <c r="BL462" s="68">
        <v>0.1831703625648082</v>
      </c>
      <c r="BM462" s="68">
        <v>4.5783736651989777E-3</v>
      </c>
      <c r="BN462" s="68">
        <v>0</v>
      </c>
      <c r="BO462" s="68">
        <v>0</v>
      </c>
    </row>
    <row r="463" spans="1:67">
      <c r="A463">
        <v>2003</v>
      </c>
      <c r="B463" s="62" t="s">
        <v>640</v>
      </c>
      <c r="C463" s="67" t="s">
        <v>705</v>
      </c>
      <c r="D463" s="62" t="s">
        <v>726</v>
      </c>
      <c r="E463" s="68">
        <v>2.0955882696559385E-2</v>
      </c>
      <c r="F463" s="68">
        <v>2.9007007405950948E-3</v>
      </c>
      <c r="G463" s="68">
        <v>1.4381393678976635E-3</v>
      </c>
      <c r="H463" s="68">
        <v>7.3603906523267509E-2</v>
      </c>
      <c r="I463" s="68">
        <v>9.743480975015123E-2</v>
      </c>
      <c r="J463" s="68">
        <v>4.8431933511343339E-2</v>
      </c>
      <c r="K463" s="68">
        <v>1.4706251443909015E-2</v>
      </c>
      <c r="L463" s="68">
        <v>7.1382370761889247E-2</v>
      </c>
      <c r="M463" s="68">
        <v>1.7874648787307941E-2</v>
      </c>
      <c r="N463" s="68">
        <v>5.2948832057143182E-3</v>
      </c>
      <c r="O463" s="68">
        <v>4.3045304275571572E-2</v>
      </c>
      <c r="P463" s="68">
        <v>2.0675455415058965E-2</v>
      </c>
      <c r="Q463" s="68">
        <v>2.964628882903711E-2</v>
      </c>
      <c r="R463" s="68">
        <v>2.6334887067276592E-2</v>
      </c>
      <c r="S463" s="68">
        <v>1.9657543243519714E-2</v>
      </c>
      <c r="T463" s="68">
        <v>3.090222562927139E-2</v>
      </c>
      <c r="U463" s="68">
        <v>0.15671436580224854</v>
      </c>
      <c r="V463" s="68">
        <v>5.5306782987443542E-2</v>
      </c>
      <c r="W463" s="68">
        <v>2.2544083467246276E-2</v>
      </c>
      <c r="X463" s="68">
        <v>0.16693546244286511</v>
      </c>
      <c r="Y463" s="68">
        <v>4.617892526832988E-3</v>
      </c>
      <c r="Z463" s="68">
        <v>5.29622799061749E-2</v>
      </c>
      <c r="AA463" s="68">
        <v>4.7326000382668983E-3</v>
      </c>
      <c r="AB463" s="68">
        <v>2.6207676150927388E-2</v>
      </c>
      <c r="AC463" s="68">
        <v>2.6673918294723977E-3</v>
      </c>
      <c r="AD463" s="68">
        <v>9.8922158256500425E-4</v>
      </c>
      <c r="AE463" s="68">
        <v>0.22627414797404422</v>
      </c>
      <c r="AF463" s="68">
        <v>3.0170629427258858E-2</v>
      </c>
      <c r="AG463" s="68">
        <v>0.14408987158966782</v>
      </c>
      <c r="AH463" s="68">
        <v>0.1183964354285176</v>
      </c>
      <c r="AI463" s="68">
        <v>9.019009151962401E-2</v>
      </c>
      <c r="AJ463" s="68">
        <v>1.0952116060151826E-2</v>
      </c>
      <c r="AK463" s="68">
        <v>2.3076124401996318E-2</v>
      </c>
      <c r="AL463" s="68">
        <v>1.9725385460713687E-2</v>
      </c>
      <c r="AM463" s="68">
        <v>4.9988075358062241E-3</v>
      </c>
      <c r="AN463" s="68">
        <v>3.8861188077322334E-2</v>
      </c>
      <c r="AO463" s="68">
        <v>1.309062430071661E-2</v>
      </c>
      <c r="AP463" s="68">
        <v>1.2458292745624964E-2</v>
      </c>
      <c r="AQ463" s="68">
        <v>5.7381805352822939E-2</v>
      </c>
      <c r="AR463" s="68">
        <v>4.3847846865384867E-3</v>
      </c>
      <c r="AS463" s="68">
        <v>6.4051732113922025E-2</v>
      </c>
      <c r="AT463" s="68">
        <v>3.4555527807392766E-2</v>
      </c>
      <c r="AU463" s="68">
        <v>4.6783640217025807E-3</v>
      </c>
      <c r="AV463" s="68">
        <v>0</v>
      </c>
      <c r="AW463" s="68">
        <v>4.1056421152750017E-2</v>
      </c>
      <c r="AX463" s="68">
        <v>1.4133189116900181E-2</v>
      </c>
      <c r="AY463" s="68">
        <v>2.3610475354934556E-2</v>
      </c>
      <c r="AZ463" s="68">
        <v>0</v>
      </c>
      <c r="BA463" s="68">
        <v>2.4151196862325646E-3</v>
      </c>
      <c r="BB463" s="68">
        <v>0.15953552651948869</v>
      </c>
      <c r="BC463" s="68">
        <v>6.0601349953755629E-2</v>
      </c>
      <c r="BD463" s="68">
        <v>4.2284047286886658E-2</v>
      </c>
      <c r="BE463" s="68">
        <v>4.4407799128597936E-2</v>
      </c>
      <c r="BF463" s="68">
        <v>4.3868039032661024E-2</v>
      </c>
      <c r="BG463" s="68">
        <v>0</v>
      </c>
      <c r="BH463" s="68">
        <v>1.8319549015933921E-4</v>
      </c>
      <c r="BI463" s="68">
        <v>0.5945325890868598</v>
      </c>
      <c r="BJ463" s="68">
        <v>0</v>
      </c>
      <c r="BK463" s="68">
        <v>0.10016879691672313</v>
      </c>
      <c r="BL463" s="68">
        <v>0.20032971455237752</v>
      </c>
      <c r="BM463" s="68">
        <v>1.5512842143211296E-2</v>
      </c>
      <c r="BN463" s="68">
        <v>0</v>
      </c>
      <c r="BO463" s="68">
        <v>0</v>
      </c>
    </row>
    <row r="464" spans="1:67">
      <c r="A464">
        <v>2003</v>
      </c>
      <c r="B464" s="62" t="s">
        <v>641</v>
      </c>
      <c r="C464" s="67" t="s">
        <v>706</v>
      </c>
      <c r="D464" s="62" t="s">
        <v>726</v>
      </c>
      <c r="E464" s="68">
        <v>7.3633318375366741E-2</v>
      </c>
      <c r="F464" s="68">
        <v>1.3272657668486884E-2</v>
      </c>
      <c r="G464" s="68">
        <v>8.5206764868444532E-3</v>
      </c>
      <c r="H464" s="68">
        <v>0.76144027362705025</v>
      </c>
      <c r="I464" s="68">
        <v>0.88628270507139384</v>
      </c>
      <c r="J464" s="68">
        <v>0.31912868023084939</v>
      </c>
      <c r="K464" s="68">
        <v>2.1863504659212721E-2</v>
      </c>
      <c r="L464" s="68">
        <v>0.11212208039599061</v>
      </c>
      <c r="M464" s="68">
        <v>5.9793624969739292E-2</v>
      </c>
      <c r="N464" s="68">
        <v>3.4917877967547667E-2</v>
      </c>
      <c r="O464" s="68">
        <v>0.24634562178221792</v>
      </c>
      <c r="P464" s="68">
        <v>0.28432440389431113</v>
      </c>
      <c r="Q464" s="68">
        <v>0.1916655551763522</v>
      </c>
      <c r="R464" s="68">
        <v>0.17186021265331544</v>
      </c>
      <c r="S464" s="68">
        <v>0.11221290049607248</v>
      </c>
      <c r="T464" s="68">
        <v>0.18077036105046096</v>
      </c>
      <c r="U464" s="68">
        <v>0.93338329804282627</v>
      </c>
      <c r="V464" s="68">
        <v>0.30922380638110253</v>
      </c>
      <c r="W464" s="68">
        <v>0.15283787138613006</v>
      </c>
      <c r="X464" s="68">
        <v>0.76390993733199508</v>
      </c>
      <c r="Y464" s="68">
        <v>3.1527803944990974E-2</v>
      </c>
      <c r="Z464" s="68">
        <v>0.23014981512860166</v>
      </c>
      <c r="AA464" s="68">
        <v>3.2578071794598422E-2</v>
      </c>
      <c r="AB464" s="68">
        <v>0.16529079028472388</v>
      </c>
      <c r="AC464" s="68">
        <v>2.5512095500641742E-2</v>
      </c>
      <c r="AD464" s="68">
        <v>6.5238338154343274E-3</v>
      </c>
      <c r="AE464" s="68">
        <v>1.3114565214609186</v>
      </c>
      <c r="AF464" s="68">
        <v>0.25669337204186232</v>
      </c>
      <c r="AG464" s="68">
        <v>1.2259245204035152</v>
      </c>
      <c r="AH464" s="68">
        <v>1.0073233597777493</v>
      </c>
      <c r="AI464" s="68">
        <v>0.69173039516603063</v>
      </c>
      <c r="AJ464" s="68">
        <v>4.2773186519255497E-2</v>
      </c>
      <c r="AK464" s="68">
        <v>0.12281710006090447</v>
      </c>
      <c r="AL464" s="68">
        <v>0.15587216332327672</v>
      </c>
      <c r="AM464" s="68">
        <v>3.5673594923656314E-2</v>
      </c>
      <c r="AN464" s="68">
        <v>0.44493054527234832</v>
      </c>
      <c r="AO464" s="68">
        <v>0.18638055340773318</v>
      </c>
      <c r="AP464" s="68">
        <v>0.17616877114454288</v>
      </c>
      <c r="AQ464" s="68">
        <v>0.47711776360206304</v>
      </c>
      <c r="AR464" s="68">
        <v>3.8990724747812906E-2</v>
      </c>
      <c r="AS464" s="68">
        <v>0.9039371116261119</v>
      </c>
      <c r="AT464" s="68">
        <v>0.18235394647511136</v>
      </c>
      <c r="AU464" s="68">
        <v>8.7555944507155758E-2</v>
      </c>
      <c r="AV464" s="68">
        <v>0</v>
      </c>
      <c r="AW464" s="68">
        <v>0.39648231301433645</v>
      </c>
      <c r="AX464" s="68">
        <v>0.14313683883050293</v>
      </c>
      <c r="AY464" s="68">
        <v>0.2642043198981503</v>
      </c>
      <c r="AZ464" s="68">
        <v>0</v>
      </c>
      <c r="BA464" s="68">
        <v>2.4871387305147742E-2</v>
      </c>
      <c r="BB464" s="68">
        <v>1.7821741190994977</v>
      </c>
      <c r="BC464" s="68">
        <v>0.53195876181673329</v>
      </c>
      <c r="BD464" s="68">
        <v>0.37063928346910119</v>
      </c>
      <c r="BE464" s="68">
        <v>0.38666515965744619</v>
      </c>
      <c r="BF464" s="68">
        <v>0.30489327287274948</v>
      </c>
      <c r="BG464" s="68">
        <v>0</v>
      </c>
      <c r="BH464" s="68">
        <v>1.3430659869321216E-3</v>
      </c>
      <c r="BI464" s="68">
        <v>2.1714628041447521</v>
      </c>
      <c r="BJ464" s="68">
        <v>0</v>
      </c>
      <c r="BK464" s="68">
        <v>3.1772848977546935</v>
      </c>
      <c r="BL464" s="68">
        <v>0.70886583370864598</v>
      </c>
      <c r="BM464" s="68">
        <v>4.7482316796854912E-2</v>
      </c>
      <c r="BN464" s="68">
        <v>0</v>
      </c>
      <c r="BO464" s="68">
        <v>0</v>
      </c>
    </row>
    <row r="465" spans="1:67">
      <c r="A465">
        <v>2003</v>
      </c>
      <c r="B465" s="62" t="s">
        <v>642</v>
      </c>
      <c r="C465" s="67" t="s">
        <v>707</v>
      </c>
      <c r="D465" s="62" t="s">
        <v>726</v>
      </c>
      <c r="E465" s="68">
        <v>2.1517951467001319</v>
      </c>
      <c r="F465" s="68">
        <v>1.4438249437047527E-2</v>
      </c>
      <c r="G465" s="68">
        <v>1.5891688038985768E-3</v>
      </c>
      <c r="H465" s="68">
        <v>123.69224996653107</v>
      </c>
      <c r="I465" s="68">
        <v>17.685560688346758</v>
      </c>
      <c r="J465" s="68">
        <v>31.526302134937893</v>
      </c>
      <c r="K465" s="68">
        <v>0.34574635755764738</v>
      </c>
      <c r="L465" s="68">
        <v>10.583466153707121</v>
      </c>
      <c r="M465" s="68">
        <v>4.8944932367766993</v>
      </c>
      <c r="N465" s="68">
        <v>0.66212732078006975</v>
      </c>
      <c r="O465" s="68">
        <v>13.052086700587276</v>
      </c>
      <c r="P465" s="68">
        <v>3.7994298035646503</v>
      </c>
      <c r="Q465" s="68">
        <v>8.0388409886649708</v>
      </c>
      <c r="R465" s="68">
        <v>7.689054288606167</v>
      </c>
      <c r="S465" s="68">
        <v>11.164244567183859</v>
      </c>
      <c r="T465" s="68">
        <v>4.9203506018146568</v>
      </c>
      <c r="U465" s="68">
        <v>92.081113572107952</v>
      </c>
      <c r="V465" s="68">
        <v>19.656192678699327</v>
      </c>
      <c r="W465" s="68">
        <v>8.7216714126271704</v>
      </c>
      <c r="X465" s="68">
        <v>73.800948075458393</v>
      </c>
      <c r="Y465" s="68">
        <v>1.2767729665678438</v>
      </c>
      <c r="Z465" s="68">
        <v>30.441376645910573</v>
      </c>
      <c r="AA465" s="68">
        <v>0.9658142598718511</v>
      </c>
      <c r="AB465" s="68">
        <v>50.79181782979601</v>
      </c>
      <c r="AC465" s="68">
        <v>1.8936111628882046E-2</v>
      </c>
      <c r="AD465" s="68">
        <v>2.7581294964660018E-2</v>
      </c>
      <c r="AE465" s="68">
        <v>372.29760692898469</v>
      </c>
      <c r="AF465" s="68">
        <v>8.4918930300080255</v>
      </c>
      <c r="AG465" s="68">
        <v>40.555855744055613</v>
      </c>
      <c r="AH465" s="68">
        <v>33.324126030922592</v>
      </c>
      <c r="AI465" s="68">
        <v>56.035215217621349</v>
      </c>
      <c r="AJ465" s="68">
        <v>2.0790422796493804</v>
      </c>
      <c r="AK465" s="68">
        <v>2.0083631172962724</v>
      </c>
      <c r="AL465" s="68">
        <v>12.023902860618346</v>
      </c>
      <c r="AM465" s="68">
        <v>1.867926400426505</v>
      </c>
      <c r="AN465" s="68">
        <v>1.3510439946418615</v>
      </c>
      <c r="AO465" s="68">
        <v>14.045938752213745</v>
      </c>
      <c r="AP465" s="68">
        <v>11.440338415460205</v>
      </c>
      <c r="AQ465" s="68">
        <v>36.684565793856329</v>
      </c>
      <c r="AR465" s="68">
        <v>13.155556058240977</v>
      </c>
      <c r="AS465" s="68">
        <v>69.42879882344792</v>
      </c>
      <c r="AT465" s="68">
        <v>48.646282159624022</v>
      </c>
      <c r="AU465" s="68">
        <v>3.4641327657038694</v>
      </c>
      <c r="AV465" s="68">
        <v>0</v>
      </c>
      <c r="AW465" s="68">
        <v>44.351367245831035</v>
      </c>
      <c r="AX465" s="68">
        <v>25.703939273527997</v>
      </c>
      <c r="AY465" s="68">
        <v>65.216111618499056</v>
      </c>
      <c r="AZ465" s="68">
        <v>0</v>
      </c>
      <c r="BA465" s="68">
        <v>4.155326730288265</v>
      </c>
      <c r="BB465" s="68">
        <v>79.387190068511188</v>
      </c>
      <c r="BC465" s="68">
        <v>56.122224823602117</v>
      </c>
      <c r="BD465" s="68">
        <v>66.469368550677814</v>
      </c>
      <c r="BE465" s="68">
        <v>75.46611971288084</v>
      </c>
      <c r="BF465" s="68">
        <v>1.2759345616396736</v>
      </c>
      <c r="BG465" s="68">
        <v>0</v>
      </c>
      <c r="BH465" s="68">
        <v>8.1698679237866723E-2</v>
      </c>
      <c r="BI465" s="68">
        <v>1.1477086828066427</v>
      </c>
      <c r="BJ465" s="68">
        <v>0</v>
      </c>
      <c r="BK465" s="68">
        <v>2.7205060960658032</v>
      </c>
      <c r="BL465" s="68">
        <v>3.031673278169893</v>
      </c>
      <c r="BM465" s="68">
        <v>0.13212020225845617</v>
      </c>
      <c r="BN465" s="68">
        <v>0</v>
      </c>
      <c r="BO465" s="68">
        <v>0</v>
      </c>
    </row>
    <row r="466" spans="1:67">
      <c r="A466">
        <v>2003</v>
      </c>
      <c r="B466" s="62" t="s">
        <v>643</v>
      </c>
      <c r="C466" s="67" t="s">
        <v>708</v>
      </c>
      <c r="D466" s="62" t="s">
        <v>726</v>
      </c>
      <c r="E466" s="68">
        <v>6.7823969382599856</v>
      </c>
      <c r="F466" s="68">
        <v>2.4663254021929188</v>
      </c>
      <c r="G466" s="68">
        <v>4.6104749327708604E-2</v>
      </c>
      <c r="H466" s="68">
        <v>75.019702866598678</v>
      </c>
      <c r="I466" s="68">
        <v>105.66937317344502</v>
      </c>
      <c r="J466" s="68">
        <v>18.980971640685617</v>
      </c>
      <c r="K466" s="68">
        <v>1.6917741518180636</v>
      </c>
      <c r="L466" s="68">
        <v>7.8629036311877094</v>
      </c>
      <c r="M466" s="68">
        <v>4.3056555207489211</v>
      </c>
      <c r="N466" s="68">
        <v>2.4668994473708912</v>
      </c>
      <c r="O466" s="68">
        <v>13.546752210894784</v>
      </c>
      <c r="P466" s="68">
        <v>42.671530949892869</v>
      </c>
      <c r="Q466" s="68">
        <v>7.9468136455630729</v>
      </c>
      <c r="R466" s="68">
        <v>10.233142881105948</v>
      </c>
      <c r="S466" s="68">
        <v>4.7340241634542348</v>
      </c>
      <c r="T466" s="68">
        <v>9.0043907764636018</v>
      </c>
      <c r="U466" s="68">
        <v>24.046237255026654</v>
      </c>
      <c r="V466" s="68">
        <v>17.655434423723275</v>
      </c>
      <c r="W466" s="68">
        <v>11.308051969757283</v>
      </c>
      <c r="X466" s="68">
        <v>33.657178571016871</v>
      </c>
      <c r="Y466" s="68">
        <v>2.6520592515821262</v>
      </c>
      <c r="Z466" s="68">
        <v>12.486293277748668</v>
      </c>
      <c r="AA466" s="68">
        <v>1.4070162027136832</v>
      </c>
      <c r="AB466" s="68">
        <v>3.6518934638600706</v>
      </c>
      <c r="AC466" s="68">
        <v>3.7571665365280023</v>
      </c>
      <c r="AD466" s="68">
        <v>3.3271928076946913E-2</v>
      </c>
      <c r="AE466" s="68">
        <v>2.0368582888644022</v>
      </c>
      <c r="AF466" s="68">
        <v>15.520676962383437</v>
      </c>
      <c r="AG466" s="68">
        <v>74.124150833237039</v>
      </c>
      <c r="AH466" s="68">
        <v>60.906677363373724</v>
      </c>
      <c r="AI466" s="68">
        <v>68.298679670316147</v>
      </c>
      <c r="AJ466" s="68">
        <v>1.8195485259039461E-2</v>
      </c>
      <c r="AK466" s="68">
        <v>10.789952838008524</v>
      </c>
      <c r="AL466" s="68">
        <v>7.3583588769575883</v>
      </c>
      <c r="AM466" s="68">
        <v>3.0228269511627275</v>
      </c>
      <c r="AN466" s="68">
        <v>27.799549270467338</v>
      </c>
      <c r="AO466" s="68">
        <v>24.290459356754745</v>
      </c>
      <c r="AP466" s="68">
        <v>13.388126477978185</v>
      </c>
      <c r="AQ466" s="68">
        <v>39.164449881501589</v>
      </c>
      <c r="AR466" s="68">
        <v>0.95832640652421652</v>
      </c>
      <c r="AS466" s="68">
        <v>122.16704643446504</v>
      </c>
      <c r="AT466" s="68">
        <v>1.6132415272151783</v>
      </c>
      <c r="AU466" s="68">
        <v>9.8436316549650016</v>
      </c>
      <c r="AV466" s="68">
        <v>0</v>
      </c>
      <c r="AW466" s="68">
        <v>34.527324497801629</v>
      </c>
      <c r="AX466" s="68">
        <v>4.9215232077434683</v>
      </c>
      <c r="AY466" s="68">
        <v>17.567498139672278</v>
      </c>
      <c r="AZ466" s="68">
        <v>0</v>
      </c>
      <c r="BA466" s="68">
        <v>1.4268207360786103</v>
      </c>
      <c r="BB466" s="68">
        <v>219.7448009756512</v>
      </c>
      <c r="BC466" s="68">
        <v>57.400824483358676</v>
      </c>
      <c r="BD466" s="68">
        <v>25.005429016184227</v>
      </c>
      <c r="BE466" s="68">
        <v>25.967816042533929</v>
      </c>
      <c r="BF466" s="68">
        <v>19.817817939976909</v>
      </c>
      <c r="BG466" s="68">
        <v>0</v>
      </c>
      <c r="BH466" s="68">
        <v>0.14708310063305902</v>
      </c>
      <c r="BI466" s="68">
        <v>6.0042581774384285</v>
      </c>
      <c r="BJ466" s="68">
        <v>0</v>
      </c>
      <c r="BK466" s="68">
        <v>644.67906273589347</v>
      </c>
      <c r="BL466" s="68">
        <v>1.3122018955742036</v>
      </c>
      <c r="BM466" s="68">
        <v>5.1160574344492643E-2</v>
      </c>
      <c r="BN466" s="68">
        <v>0</v>
      </c>
      <c r="BO466" s="68">
        <v>0</v>
      </c>
    </row>
    <row r="467" spans="1:67">
      <c r="A467">
        <v>2003</v>
      </c>
      <c r="B467" s="62" t="s">
        <v>644</v>
      </c>
      <c r="C467" s="67" t="s">
        <v>709</v>
      </c>
      <c r="D467" s="62" t="s">
        <v>726</v>
      </c>
      <c r="E467" s="68">
        <v>9.4544236018335916E-3</v>
      </c>
      <c r="F467" s="68">
        <v>1.6596620400701765E-3</v>
      </c>
      <c r="G467" s="68">
        <v>3.9290512489622393E-4</v>
      </c>
      <c r="H467" s="68">
        <v>5.3665016714120849E-2</v>
      </c>
      <c r="I467" s="68">
        <v>8.5719907584425978E-2</v>
      </c>
      <c r="J467" s="68">
        <v>2.5401436235901451E-2</v>
      </c>
      <c r="K467" s="68">
        <v>3.2091569232410916E-3</v>
      </c>
      <c r="L467" s="68">
        <v>2.1064726323834795E-2</v>
      </c>
      <c r="M467" s="68">
        <v>7.9120391160809531E-3</v>
      </c>
      <c r="N467" s="68">
        <v>4.2779967849568105E-3</v>
      </c>
      <c r="O467" s="68">
        <v>2.429490569720593E-2</v>
      </c>
      <c r="P467" s="68">
        <v>3.0663114310574287E-2</v>
      </c>
      <c r="Q467" s="68">
        <v>1.5683496101081936E-2</v>
      </c>
      <c r="R467" s="68">
        <v>1.2730173606591611E-2</v>
      </c>
      <c r="S467" s="68">
        <v>1.1005506276462422E-2</v>
      </c>
      <c r="T467" s="68">
        <v>1.9369108031307727E-2</v>
      </c>
      <c r="U467" s="68">
        <v>0.1300411910398328</v>
      </c>
      <c r="V467" s="68">
        <v>3.9078942288004931E-2</v>
      </c>
      <c r="W467" s="68">
        <v>1.7667718374138514E-2</v>
      </c>
      <c r="X467" s="68">
        <v>8.8083028810425623E-2</v>
      </c>
      <c r="Y467" s="68">
        <v>3.4847462847487727E-3</v>
      </c>
      <c r="Z467" s="68">
        <v>2.4285193280587557E-2</v>
      </c>
      <c r="AA467" s="68">
        <v>2.640350813708143E-3</v>
      </c>
      <c r="AB467" s="68">
        <v>8.9333289075076028E-3</v>
      </c>
      <c r="AC467" s="68">
        <v>2.8168638213936846E-3</v>
      </c>
      <c r="AD467" s="68">
        <v>3.2143617346712058E-4</v>
      </c>
      <c r="AE467" s="68">
        <v>6.1039318297069989E-2</v>
      </c>
      <c r="AF467" s="68">
        <v>1.7248013117247663E-2</v>
      </c>
      <c r="AG467" s="68">
        <v>8.2373619619028823E-2</v>
      </c>
      <c r="AH467" s="68">
        <v>6.7685139844146688E-2</v>
      </c>
      <c r="AI467" s="68">
        <v>5.6544688122691832E-2</v>
      </c>
      <c r="AJ467" s="68">
        <v>2.0510055232559983E-3</v>
      </c>
      <c r="AK467" s="68">
        <v>9.4226044044981132E-3</v>
      </c>
      <c r="AL467" s="68">
        <v>8.6684786589533193E-3</v>
      </c>
      <c r="AM467" s="68">
        <v>2.3462560617351883E-3</v>
      </c>
      <c r="AN467" s="68">
        <v>2.6803587525057435E-2</v>
      </c>
      <c r="AO467" s="68">
        <v>1.5987909988483658E-2</v>
      </c>
      <c r="AP467" s="68">
        <v>2.9706056291868819E-2</v>
      </c>
      <c r="AQ467" s="68">
        <v>4.1553294649473133E-2</v>
      </c>
      <c r="AR467" s="68">
        <v>9.1298145249488639E-4</v>
      </c>
      <c r="AS467" s="68">
        <v>8.3098865770827396E-2</v>
      </c>
      <c r="AT467" s="68">
        <v>8.1650474532905803E-3</v>
      </c>
      <c r="AU467" s="68">
        <v>6.7284192554017113E-3</v>
      </c>
      <c r="AV467" s="68">
        <v>0</v>
      </c>
      <c r="AW467" s="68">
        <v>3.0085879738149447E-2</v>
      </c>
      <c r="AX467" s="68">
        <v>5.0902824269077164E-3</v>
      </c>
      <c r="AY467" s="68">
        <v>1.8999525017852417E-2</v>
      </c>
      <c r="AZ467" s="68">
        <v>0</v>
      </c>
      <c r="BA467" s="68">
        <v>1.6489366156505047E-3</v>
      </c>
      <c r="BB467" s="68">
        <v>0.16253295925656935</v>
      </c>
      <c r="BC467" s="68">
        <v>7.0914889163258013E-2</v>
      </c>
      <c r="BD467" s="68">
        <v>2.4390494883811627E-2</v>
      </c>
      <c r="BE467" s="68">
        <v>2.9515121250611762E-2</v>
      </c>
      <c r="BF467" s="68">
        <v>2.4522806420778295E-2</v>
      </c>
      <c r="BG467" s="68">
        <v>0</v>
      </c>
      <c r="BH467" s="68">
        <v>2.3883455946820359E-4</v>
      </c>
      <c r="BI467" s="68">
        <v>0.36347260345870713</v>
      </c>
      <c r="BJ467" s="68">
        <v>0</v>
      </c>
      <c r="BK467" s="68">
        <v>0.36583270676703028</v>
      </c>
      <c r="BL467" s="68">
        <v>0.13112969948802475</v>
      </c>
      <c r="BM467" s="68">
        <v>9.0784764197823688E-3</v>
      </c>
      <c r="BN467" s="68">
        <v>0</v>
      </c>
      <c r="BO467" s="68">
        <v>0</v>
      </c>
    </row>
    <row r="468" spans="1:67">
      <c r="A468">
        <v>2003</v>
      </c>
      <c r="B468" s="62" t="s">
        <v>645</v>
      </c>
      <c r="C468" s="67" t="s">
        <v>710</v>
      </c>
      <c r="D468" s="62" t="s">
        <v>726</v>
      </c>
      <c r="E468" s="68">
        <v>8.7412931482520509E-2</v>
      </c>
      <c r="F468" s="68">
        <v>4.160035710574282E-3</v>
      </c>
      <c r="G468" s="68">
        <v>5.6880113608187401E-3</v>
      </c>
      <c r="H468" s="68">
        <v>0.32508032271903042</v>
      </c>
      <c r="I468" s="68">
        <v>0.43121099533879786</v>
      </c>
      <c r="J468" s="68">
        <v>0.13847213892671489</v>
      </c>
      <c r="K468" s="68">
        <v>1.7494979658385219E-2</v>
      </c>
      <c r="L468" s="68">
        <v>5.4079606050385531E-2</v>
      </c>
      <c r="M468" s="68">
        <v>3.7777209803920145E-2</v>
      </c>
      <c r="N468" s="68">
        <v>7.7620898580380432E-3</v>
      </c>
      <c r="O468" s="68">
        <v>0.11637535282534318</v>
      </c>
      <c r="P468" s="68">
        <v>7.7165372470636359E-2</v>
      </c>
      <c r="Q468" s="68">
        <v>7.3445041580485343E-2</v>
      </c>
      <c r="R468" s="68">
        <v>5.2937958212469327E-2</v>
      </c>
      <c r="S468" s="68">
        <v>4.3346254702034265E-2</v>
      </c>
      <c r="T468" s="68">
        <v>5.7894918577479228E-2</v>
      </c>
      <c r="U468" s="68">
        <v>0.57474786607977191</v>
      </c>
      <c r="V468" s="68">
        <v>0.13654567827268516</v>
      </c>
      <c r="W468" s="68">
        <v>7.6287622089585949E-2</v>
      </c>
      <c r="X468" s="68">
        <v>0.34189932198738615</v>
      </c>
      <c r="Y468" s="68">
        <v>1.216102136337318E-2</v>
      </c>
      <c r="Z468" s="68">
        <v>0.11598153242317197</v>
      </c>
      <c r="AA468" s="68">
        <v>1.394287273352026E-2</v>
      </c>
      <c r="AB468" s="68">
        <v>0.10822020663668694</v>
      </c>
      <c r="AC468" s="68">
        <v>7.3163386767575514E-3</v>
      </c>
      <c r="AD468" s="68">
        <v>2.6842921632049778E-3</v>
      </c>
      <c r="AE468" s="68">
        <v>0.74360250053648613</v>
      </c>
      <c r="AF468" s="68">
        <v>9.6430018081574462E-2</v>
      </c>
      <c r="AG468" s="68">
        <v>0.46053361136354309</v>
      </c>
      <c r="AH468" s="68">
        <v>0.37841339649565275</v>
      </c>
      <c r="AI468" s="68">
        <v>0.27751924174386899</v>
      </c>
      <c r="AJ468" s="68">
        <v>2.223688382534306E-2</v>
      </c>
      <c r="AK468" s="68">
        <v>4.4671577333118877E-2</v>
      </c>
      <c r="AL468" s="68">
        <v>6.048611939158742E-2</v>
      </c>
      <c r="AM468" s="68">
        <v>1.083370376780364E-2</v>
      </c>
      <c r="AN468" s="68">
        <v>0.14842570026597585</v>
      </c>
      <c r="AO468" s="68">
        <v>6.3262681770432844E-2</v>
      </c>
      <c r="AP468" s="68">
        <v>0.13445764705251642</v>
      </c>
      <c r="AQ468" s="68">
        <v>0.18668464276201285</v>
      </c>
      <c r="AR468" s="68">
        <v>2.3133798198862736E-2</v>
      </c>
      <c r="AS468" s="68">
        <v>0.34403658527865588</v>
      </c>
      <c r="AT468" s="68">
        <v>9.6275435919030788E-2</v>
      </c>
      <c r="AU468" s="68">
        <v>2.280699353641983E-2</v>
      </c>
      <c r="AV468" s="68">
        <v>0</v>
      </c>
      <c r="AW468" s="68">
        <v>0.19010183003067255</v>
      </c>
      <c r="AX468" s="68">
        <v>5.8756865654036608E-2</v>
      </c>
      <c r="AY468" s="68">
        <v>0.16664864365579432</v>
      </c>
      <c r="AZ468" s="68">
        <v>0</v>
      </c>
      <c r="BA468" s="68">
        <v>1.2523903223088842E-2</v>
      </c>
      <c r="BB468" s="68">
        <v>0.70309082341987184</v>
      </c>
      <c r="BC468" s="68">
        <v>0.32447302774547049</v>
      </c>
      <c r="BD468" s="68">
        <v>0.20775211820213602</v>
      </c>
      <c r="BE468" s="68">
        <v>0.23531139264820522</v>
      </c>
      <c r="BF468" s="68">
        <v>0.14068931062489992</v>
      </c>
      <c r="BG468" s="68">
        <v>0</v>
      </c>
      <c r="BH468" s="68">
        <v>9.586333589026619E-4</v>
      </c>
      <c r="BI468" s="68">
        <v>2.8778545316128361</v>
      </c>
      <c r="BJ468" s="68">
        <v>0</v>
      </c>
      <c r="BK468" s="68">
        <v>0.66344159046277429</v>
      </c>
      <c r="BL468" s="68">
        <v>0.34724856628156014</v>
      </c>
      <c r="BM468" s="68">
        <v>1.9976165641535346E-2</v>
      </c>
      <c r="BN468" s="68">
        <v>0</v>
      </c>
      <c r="BO468" s="68">
        <v>0</v>
      </c>
    </row>
    <row r="469" spans="1:67">
      <c r="A469">
        <v>2003</v>
      </c>
      <c r="B469" s="62" t="s">
        <v>646</v>
      </c>
      <c r="C469" s="67" t="s">
        <v>711</v>
      </c>
      <c r="D469" s="62" t="s">
        <v>726</v>
      </c>
      <c r="E469" s="68">
        <v>3.5434038864400339</v>
      </c>
      <c r="F469" s="68">
        <v>6.0660038386353157E-2</v>
      </c>
      <c r="G469" s="68">
        <v>0.72027117774567229</v>
      </c>
      <c r="H469" s="68">
        <v>16.603638197685161</v>
      </c>
      <c r="I469" s="68">
        <v>25.407929006108432</v>
      </c>
      <c r="J469" s="68">
        <v>10.157384160227947</v>
      </c>
      <c r="K469" s="68">
        <v>0.86973984868873822</v>
      </c>
      <c r="L469" s="68">
        <v>3.9788736328798393</v>
      </c>
      <c r="M469" s="68">
        <v>2.4949433785412847</v>
      </c>
      <c r="N469" s="68">
        <v>1.6424204650155121</v>
      </c>
      <c r="O469" s="68">
        <v>9.117324279109468</v>
      </c>
      <c r="P469" s="68">
        <v>5.5729724017153845</v>
      </c>
      <c r="Q469" s="68">
        <v>8.0534580183830542</v>
      </c>
      <c r="R469" s="68">
        <v>8.1166072649497902</v>
      </c>
      <c r="S469" s="68">
        <v>3.140719831805554</v>
      </c>
      <c r="T469" s="68">
        <v>6.9963101557266327</v>
      </c>
      <c r="U469" s="68">
        <v>13.346702032206277</v>
      </c>
      <c r="V469" s="68">
        <v>6.5783081601411961</v>
      </c>
      <c r="W469" s="68">
        <v>3.0419250545593783</v>
      </c>
      <c r="X469" s="68">
        <v>26.168902390439122</v>
      </c>
      <c r="Y469" s="68">
        <v>0.84981362344642863</v>
      </c>
      <c r="Z469" s="68">
        <v>6.6701100447515387</v>
      </c>
      <c r="AA469" s="68">
        <v>2.5041990931105009</v>
      </c>
      <c r="AB469" s="68">
        <v>1.4932365527582085</v>
      </c>
      <c r="AC469" s="68">
        <v>0.60086886305641229</v>
      </c>
      <c r="AD469" s="68">
        <v>0.65379950958351229</v>
      </c>
      <c r="AE469" s="68">
        <v>28.543230294610662</v>
      </c>
      <c r="AF469" s="68">
        <v>17.700038654746674</v>
      </c>
      <c r="AG469" s="68">
        <v>84.532420048797803</v>
      </c>
      <c r="AH469" s="68">
        <v>69.458990760351824</v>
      </c>
      <c r="AI469" s="68">
        <v>27.883887644438765</v>
      </c>
      <c r="AJ469" s="68">
        <v>4.5004736659666014</v>
      </c>
      <c r="AK469" s="68">
        <v>8.4978758248750808</v>
      </c>
      <c r="AL469" s="68">
        <v>8.8828438437229096</v>
      </c>
      <c r="AM469" s="68">
        <v>1.5249675090990353</v>
      </c>
      <c r="AN469" s="68">
        <v>20.474965628200536</v>
      </c>
      <c r="AO469" s="68">
        <v>4.8364549433768715</v>
      </c>
      <c r="AP469" s="68">
        <v>6.1723315132159247</v>
      </c>
      <c r="AQ469" s="68">
        <v>19.819126634398863</v>
      </c>
      <c r="AR469" s="68">
        <v>0.55905030499602293</v>
      </c>
      <c r="AS469" s="68">
        <v>22.438071012276694</v>
      </c>
      <c r="AT469" s="68">
        <v>4.1203049992735732</v>
      </c>
      <c r="AU469" s="68">
        <v>2.301044996857919</v>
      </c>
      <c r="AV469" s="68">
        <v>0</v>
      </c>
      <c r="AW469" s="68">
        <v>19.184121538211137</v>
      </c>
      <c r="AX469" s="68">
        <v>4.5271164071906496</v>
      </c>
      <c r="AY469" s="68">
        <v>2.7447310218838781</v>
      </c>
      <c r="AZ469" s="68">
        <v>0</v>
      </c>
      <c r="BA469" s="68">
        <v>0.7770018706195132</v>
      </c>
      <c r="BB469" s="68">
        <v>74.058670690482529</v>
      </c>
      <c r="BC469" s="68">
        <v>16.955641388803237</v>
      </c>
      <c r="BD469" s="68">
        <v>14.658337130528658</v>
      </c>
      <c r="BE469" s="68">
        <v>9.8972559990045177</v>
      </c>
      <c r="BF469" s="68">
        <v>28.318804483610187</v>
      </c>
      <c r="BG469" s="68">
        <v>0</v>
      </c>
      <c r="BH469" s="68">
        <v>5.5352763800788463E-2</v>
      </c>
      <c r="BI469" s="68">
        <v>256.81862937230056</v>
      </c>
      <c r="BJ469" s="68">
        <v>0</v>
      </c>
      <c r="BK469" s="68">
        <v>19.017183240764819</v>
      </c>
      <c r="BL469" s="68">
        <v>6.5360825122096813</v>
      </c>
      <c r="BM469" s="68">
        <v>0.27527370775061777</v>
      </c>
      <c r="BN469" s="68">
        <v>0</v>
      </c>
      <c r="BO469" s="68">
        <v>0</v>
      </c>
    </row>
    <row r="470" spans="1:67">
      <c r="A470">
        <v>2003</v>
      </c>
      <c r="B470" s="62" t="s">
        <v>647</v>
      </c>
      <c r="C470" s="67" t="s">
        <v>712</v>
      </c>
      <c r="D470" s="62" t="s">
        <v>726</v>
      </c>
      <c r="E470" s="68">
        <v>4.0023557071355214</v>
      </c>
      <c r="F470" s="68">
        <v>0.87105994711088375</v>
      </c>
      <c r="G470" s="68">
        <v>0.24427744101051202</v>
      </c>
      <c r="H470" s="68">
        <v>9.077897758482667</v>
      </c>
      <c r="I470" s="68">
        <v>14.158207736892932</v>
      </c>
      <c r="J470" s="68">
        <v>18.351451990978255</v>
      </c>
      <c r="K470" s="68">
        <v>1.2043394285231162</v>
      </c>
      <c r="L470" s="68">
        <v>4.2630899060154199</v>
      </c>
      <c r="M470" s="68">
        <v>0.96747004417659799</v>
      </c>
      <c r="N470" s="68">
        <v>0.62101303544704267</v>
      </c>
      <c r="O470" s="68">
        <v>3.6686367175099841</v>
      </c>
      <c r="P470" s="68">
        <v>2.4407636289460664</v>
      </c>
      <c r="Q470" s="68">
        <v>2.7116675671990871</v>
      </c>
      <c r="R470" s="68">
        <v>2.1800105706557744</v>
      </c>
      <c r="S470" s="68">
        <v>1.2625756690321983</v>
      </c>
      <c r="T470" s="68">
        <v>1.5562968546943647</v>
      </c>
      <c r="U470" s="68">
        <v>9.1047294171664905</v>
      </c>
      <c r="V470" s="68">
        <v>2.9878950345263493</v>
      </c>
      <c r="W470" s="68">
        <v>1.2835459058845853</v>
      </c>
      <c r="X470" s="68">
        <v>9.7563897852410832</v>
      </c>
      <c r="Y470" s="68">
        <v>0.36926712895672342</v>
      </c>
      <c r="Z470" s="68">
        <v>4.0558114285261047</v>
      </c>
      <c r="AA470" s="68">
        <v>0.16643271379774452</v>
      </c>
      <c r="AB470" s="68">
        <v>3.1180884455469653</v>
      </c>
      <c r="AC470" s="68">
        <v>0.44254638663358009</v>
      </c>
      <c r="AD470" s="68">
        <v>6.1814976364805263E-2</v>
      </c>
      <c r="AE470" s="68">
        <v>16.301967831948399</v>
      </c>
      <c r="AF470" s="68">
        <v>1.4518227686073519</v>
      </c>
      <c r="AG470" s="68">
        <v>6.9336620703407252</v>
      </c>
      <c r="AH470" s="68">
        <v>5.697283751026478</v>
      </c>
      <c r="AI470" s="68">
        <v>16.071531611078846</v>
      </c>
      <c r="AJ470" s="68">
        <v>1.9452534583445333</v>
      </c>
      <c r="AK470" s="68">
        <v>5.177463906521778</v>
      </c>
      <c r="AL470" s="68">
        <v>2.3226196613434036</v>
      </c>
      <c r="AM470" s="68">
        <v>1.138978610295017</v>
      </c>
      <c r="AN470" s="68">
        <v>4.5382578674193335</v>
      </c>
      <c r="AO470" s="68">
        <v>1.471840720788526</v>
      </c>
      <c r="AP470" s="68">
        <v>1.0706498965948663</v>
      </c>
      <c r="AQ470" s="68">
        <v>6.8492719157739614</v>
      </c>
      <c r="AR470" s="68">
        <v>0.58029891754875929</v>
      </c>
      <c r="AS470" s="68">
        <v>8.4310837936627934</v>
      </c>
      <c r="AT470" s="68">
        <v>8.4704595575775539</v>
      </c>
      <c r="AU470" s="68">
        <v>0.7334318586628743</v>
      </c>
      <c r="AV470" s="68">
        <v>0</v>
      </c>
      <c r="AW470" s="68">
        <v>2.8767488153365774</v>
      </c>
      <c r="AX470" s="68">
        <v>1.9765811169168861</v>
      </c>
      <c r="AY470" s="68">
        <v>3.4088570802462286</v>
      </c>
      <c r="AZ470" s="68">
        <v>0</v>
      </c>
      <c r="BA470" s="68">
        <v>0.25204556461196176</v>
      </c>
      <c r="BB470" s="68">
        <v>19.065860551418773</v>
      </c>
      <c r="BC470" s="68">
        <v>4.9769088655340807</v>
      </c>
      <c r="BD470" s="68">
        <v>4.3712717667452141</v>
      </c>
      <c r="BE470" s="68">
        <v>4.254875840369019</v>
      </c>
      <c r="BF470" s="68">
        <v>3.0191734488563791</v>
      </c>
      <c r="BG470" s="68">
        <v>0</v>
      </c>
      <c r="BH470" s="68">
        <v>1.3665603173149674E-2</v>
      </c>
      <c r="BI470" s="68">
        <v>75.950952162707011</v>
      </c>
      <c r="BJ470" s="68">
        <v>0</v>
      </c>
      <c r="BK470" s="68">
        <v>27.675025309355874</v>
      </c>
      <c r="BL470" s="68">
        <v>3.8355554063187838</v>
      </c>
      <c r="BM470" s="68">
        <v>0.41710062098165324</v>
      </c>
      <c r="BN470" s="68">
        <v>0</v>
      </c>
      <c r="BO470" s="68">
        <v>0</v>
      </c>
    </row>
    <row r="471" spans="1:67">
      <c r="A471">
        <v>2003</v>
      </c>
      <c r="B471" s="62" t="s">
        <v>648</v>
      </c>
      <c r="C471" s="67" t="s">
        <v>713</v>
      </c>
      <c r="D471" s="62" t="s">
        <v>726</v>
      </c>
      <c r="E471" s="68">
        <v>0.50097041432685541</v>
      </c>
      <c r="F471" s="68">
        <v>0.14372856189543351</v>
      </c>
      <c r="G471" s="68">
        <v>1.0108252333718131E-2</v>
      </c>
      <c r="H471" s="68">
        <v>4.9981898615605438</v>
      </c>
      <c r="I471" s="68">
        <v>6.5204779047288088</v>
      </c>
      <c r="J471" s="68">
        <v>1.3755319777734165</v>
      </c>
      <c r="K471" s="68">
        <v>0.11739349359081816</v>
      </c>
      <c r="L471" s="68">
        <v>0.55207769178232791</v>
      </c>
      <c r="M471" s="68">
        <v>0.37162849912984558</v>
      </c>
      <c r="N471" s="68">
        <v>0.1648993325675642</v>
      </c>
      <c r="O471" s="68">
        <v>0.93117884412906171</v>
      </c>
      <c r="P471" s="68">
        <v>2.4666210948409968</v>
      </c>
      <c r="Q471" s="68">
        <v>0.62846174898704321</v>
      </c>
      <c r="R471" s="68">
        <v>0.80605109870467095</v>
      </c>
      <c r="S471" s="68">
        <v>0.43512402090376268</v>
      </c>
      <c r="T471" s="68">
        <v>0.87168720445078585</v>
      </c>
      <c r="U471" s="68">
        <v>2.7572977539795978</v>
      </c>
      <c r="V471" s="68">
        <v>1.3106285506475979</v>
      </c>
      <c r="W471" s="68">
        <v>0.96290125433575957</v>
      </c>
      <c r="X471" s="68">
        <v>3.2700139336431144</v>
      </c>
      <c r="Y471" s="68">
        <v>0.16424632794808036</v>
      </c>
      <c r="Z471" s="68">
        <v>1.0552389431750557</v>
      </c>
      <c r="AA471" s="68">
        <v>9.6857774145722025E-2</v>
      </c>
      <c r="AB471" s="68">
        <v>4.1569144743261521</v>
      </c>
      <c r="AC471" s="68">
        <v>0.21942654791944796</v>
      </c>
      <c r="AD471" s="68">
        <v>3.66610619767217E-3</v>
      </c>
      <c r="AE471" s="68">
        <v>2.2772329953986437</v>
      </c>
      <c r="AF471" s="68">
        <v>1.123862203383114</v>
      </c>
      <c r="AG471" s="68">
        <v>5.3673774153740217</v>
      </c>
      <c r="AH471" s="68">
        <v>4.4102917604860998</v>
      </c>
      <c r="AI471" s="68">
        <v>31.448694182032813</v>
      </c>
      <c r="AJ471" s="68">
        <v>3.1382417303567556E-2</v>
      </c>
      <c r="AK471" s="68">
        <v>0.77072716382311057</v>
      </c>
      <c r="AL471" s="68">
        <v>0.50809624767564798</v>
      </c>
      <c r="AM471" s="68">
        <v>0.21640281830359251</v>
      </c>
      <c r="AN471" s="68">
        <v>1.687113646559721</v>
      </c>
      <c r="AO471" s="68">
        <v>1.4721507055064438</v>
      </c>
      <c r="AP471" s="68">
        <v>1.3847143348682431</v>
      </c>
      <c r="AQ471" s="68">
        <v>2.498332085895874</v>
      </c>
      <c r="AR471" s="68">
        <v>0.45321352713245977</v>
      </c>
      <c r="AS471" s="68">
        <v>14.769000298472248</v>
      </c>
      <c r="AT471" s="68">
        <v>2.2839723518611965</v>
      </c>
      <c r="AU471" s="68">
        <v>3.2119434227503731</v>
      </c>
      <c r="AV471" s="68">
        <v>0</v>
      </c>
      <c r="AW471" s="68">
        <v>2.2380940151761664</v>
      </c>
      <c r="AX471" s="68">
        <v>0.42595737815491086</v>
      </c>
      <c r="AY471" s="68">
        <v>7.7425552524924095</v>
      </c>
      <c r="AZ471" s="68">
        <v>0</v>
      </c>
      <c r="BA471" s="68">
        <v>0.11413079685104205</v>
      </c>
      <c r="BB471" s="68">
        <v>13.87919645160833</v>
      </c>
      <c r="BC471" s="68">
        <v>4.7708461301387519</v>
      </c>
      <c r="BD471" s="68">
        <v>6.9641304724496678</v>
      </c>
      <c r="BE471" s="68">
        <v>1.9051549416480542</v>
      </c>
      <c r="BF471" s="68">
        <v>3.360335133017244</v>
      </c>
      <c r="BG471" s="68">
        <v>0</v>
      </c>
      <c r="BH471" s="68">
        <v>1.8382528609022206E-2</v>
      </c>
      <c r="BI471" s="68">
        <v>9.9613928676983186</v>
      </c>
      <c r="BJ471" s="68">
        <v>0</v>
      </c>
      <c r="BK471" s="68">
        <v>60.601782259326114</v>
      </c>
      <c r="BL471" s="68">
        <v>1.8649329615563752</v>
      </c>
      <c r="BM471" s="68">
        <v>4.9156113872023295E-2</v>
      </c>
      <c r="BN471" s="68">
        <v>0</v>
      </c>
      <c r="BO471" s="68">
        <v>0</v>
      </c>
    </row>
    <row r="472" spans="1:67">
      <c r="A472">
        <v>2003</v>
      </c>
      <c r="B472" s="62" t="s">
        <v>649</v>
      </c>
      <c r="C472" s="67" t="s">
        <v>714</v>
      </c>
      <c r="D472" s="62" t="s">
        <v>726</v>
      </c>
      <c r="E472" s="68">
        <v>9.5189613283344743E-2</v>
      </c>
      <c r="F472" s="68">
        <v>1.0191508965738406E-2</v>
      </c>
      <c r="G472" s="68">
        <v>5.9101923512881981E-3</v>
      </c>
      <c r="H472" s="68">
        <v>0.36142614413710245</v>
      </c>
      <c r="I472" s="68">
        <v>0.57723173834259534</v>
      </c>
      <c r="J472" s="68">
        <v>0.25395589572051291</v>
      </c>
      <c r="K472" s="68">
        <v>1.6272703336185218E-2</v>
      </c>
      <c r="L472" s="68">
        <v>6.3559710939848746E-2</v>
      </c>
      <c r="M472" s="68">
        <v>3.9291642397228634E-2</v>
      </c>
      <c r="N472" s="68">
        <v>2.0789877447898186E-2</v>
      </c>
      <c r="O472" s="68">
        <v>0.11084347186159754</v>
      </c>
      <c r="P472" s="68">
        <v>0.17227126667835546</v>
      </c>
      <c r="Q472" s="68">
        <v>0.12308296369509186</v>
      </c>
      <c r="R472" s="68">
        <v>6.7102275517440788E-2</v>
      </c>
      <c r="S472" s="68">
        <v>6.5615696878360802E-2</v>
      </c>
      <c r="T472" s="68">
        <v>0.16037500984911313</v>
      </c>
      <c r="U472" s="68">
        <v>8.1804582182055334</v>
      </c>
      <c r="V472" s="68">
        <v>0.91011625151151299</v>
      </c>
      <c r="W472" s="68">
        <v>0.22473124603649131</v>
      </c>
      <c r="X472" s="68">
        <v>1.1408773567040817</v>
      </c>
      <c r="Y472" s="68">
        <v>3.9974416032428718E-2</v>
      </c>
      <c r="Z472" s="68">
        <v>0.5242253532555966</v>
      </c>
      <c r="AA472" s="68">
        <v>3.8306255392265648E-2</v>
      </c>
      <c r="AB472" s="68">
        <v>0.13347262327828727</v>
      </c>
      <c r="AC472" s="68">
        <v>1.4027855238496697E-2</v>
      </c>
      <c r="AD472" s="68">
        <v>1.9348404835503549E-3</v>
      </c>
      <c r="AE472" s="68">
        <v>0.70198351919529633</v>
      </c>
      <c r="AF472" s="68">
        <v>0.10212991033313178</v>
      </c>
      <c r="AG472" s="68">
        <v>0.48775534417833705</v>
      </c>
      <c r="AH472" s="68">
        <v>0.40078108036255122</v>
      </c>
      <c r="AI472" s="68">
        <v>0.35558116957341357</v>
      </c>
      <c r="AJ472" s="68">
        <v>1.7035124168672557E-2</v>
      </c>
      <c r="AK472" s="68">
        <v>5.3269271885603792E-2</v>
      </c>
      <c r="AL472" s="68">
        <v>6.1149634714678616E-2</v>
      </c>
      <c r="AM472" s="68">
        <v>1.3276646946548381E-2</v>
      </c>
      <c r="AN472" s="68">
        <v>0.17295197829382125</v>
      </c>
      <c r="AO472" s="68">
        <v>8.4649062163059036E-2</v>
      </c>
      <c r="AP472" s="68">
        <v>0.10073345873236311</v>
      </c>
      <c r="AQ472" s="68">
        <v>0.8076256508070474</v>
      </c>
      <c r="AR472" s="68">
        <v>1.7853228785941255E-2</v>
      </c>
      <c r="AS472" s="68">
        <v>0.44747360675780667</v>
      </c>
      <c r="AT472" s="68">
        <v>6.1794061987839169E-2</v>
      </c>
      <c r="AU472" s="68">
        <v>3.6144320098902324E-2</v>
      </c>
      <c r="AV472" s="68">
        <v>0</v>
      </c>
      <c r="AW472" s="68">
        <v>0.17762069122169516</v>
      </c>
      <c r="AX472" s="68">
        <v>8.768729809818436E-2</v>
      </c>
      <c r="AY472" s="68">
        <v>0.12786628688500007</v>
      </c>
      <c r="AZ472" s="68">
        <v>0</v>
      </c>
      <c r="BA472" s="68">
        <v>1.0270479943898805E-2</v>
      </c>
      <c r="BB472" s="68">
        <v>0.81968550870102574</v>
      </c>
      <c r="BC472" s="68">
        <v>0.3768421204614027</v>
      </c>
      <c r="BD472" s="68">
        <v>0.18727228998697448</v>
      </c>
      <c r="BE472" s="68">
        <v>0.26957780264107023</v>
      </c>
      <c r="BF472" s="68">
        <v>0.13955648131885956</v>
      </c>
      <c r="BG472" s="68">
        <v>0</v>
      </c>
      <c r="BH472" s="68">
        <v>9.6008306352230528E-4</v>
      </c>
      <c r="BI472" s="68">
        <v>5.800603558594295</v>
      </c>
      <c r="BJ472" s="68">
        <v>0</v>
      </c>
      <c r="BK472" s="68">
        <v>1.6154318437536594</v>
      </c>
      <c r="BL472" s="68">
        <v>3.8329306895001545</v>
      </c>
      <c r="BM472" s="68">
        <v>0.29107361471488546</v>
      </c>
      <c r="BN472" s="68">
        <v>0</v>
      </c>
      <c r="BO472" s="68">
        <v>0</v>
      </c>
    </row>
    <row r="473" spans="1:67">
      <c r="A473">
        <v>2003</v>
      </c>
      <c r="B473" s="62" t="s">
        <v>650</v>
      </c>
      <c r="C473" s="67" t="s">
        <v>715</v>
      </c>
      <c r="D473" s="62" t="s">
        <v>726</v>
      </c>
      <c r="E473" s="68">
        <v>0.27629936493365653</v>
      </c>
      <c r="F473" s="68">
        <v>9.2462291763069082E-3</v>
      </c>
      <c r="G473" s="68">
        <v>1.9841528602657189E-2</v>
      </c>
      <c r="H473" s="68">
        <v>0.38096269077709677</v>
      </c>
      <c r="I473" s="68">
        <v>1.7796660524330954</v>
      </c>
      <c r="J473" s="68">
        <v>0.60260748160451683</v>
      </c>
      <c r="K473" s="68">
        <v>0.14800938706689226</v>
      </c>
      <c r="L473" s="68">
        <v>0.3787723575091117</v>
      </c>
      <c r="M473" s="68">
        <v>0.16016473280804175</v>
      </c>
      <c r="N473" s="68">
        <v>2.3394234870691897E-2</v>
      </c>
      <c r="O473" s="68">
        <v>0.24500507707828656</v>
      </c>
      <c r="P473" s="68">
        <v>0.15721741350897381</v>
      </c>
      <c r="Q473" s="68">
        <v>0.25227248485639597</v>
      </c>
      <c r="R473" s="68">
        <v>0.33091003442200179</v>
      </c>
      <c r="S473" s="68">
        <v>7.2135290669717564E-2</v>
      </c>
      <c r="T473" s="68">
        <v>0.80694077215732696</v>
      </c>
      <c r="U473" s="68">
        <v>3.6263436135929847</v>
      </c>
      <c r="V473" s="68">
        <v>1.0008683501791069</v>
      </c>
      <c r="W473" s="68">
        <v>0.23327764679215501</v>
      </c>
      <c r="X473" s="68">
        <v>1.6526301318229466</v>
      </c>
      <c r="Y473" s="68">
        <v>0.24840455406656214</v>
      </c>
      <c r="Z473" s="68">
        <v>0.635547604295297</v>
      </c>
      <c r="AA473" s="68">
        <v>9.2271931122773626E-2</v>
      </c>
      <c r="AB473" s="68">
        <v>0.24133033583774022</v>
      </c>
      <c r="AC473" s="68">
        <v>2.0360071523989581E-2</v>
      </c>
      <c r="AD473" s="68">
        <v>0.13092058289535322</v>
      </c>
      <c r="AE473" s="68">
        <v>0.69449252623667024</v>
      </c>
      <c r="AF473" s="68">
        <v>3.4707170996620169</v>
      </c>
      <c r="AG473" s="68">
        <v>16.575562016690661</v>
      </c>
      <c r="AH473" s="68">
        <v>13.619885028119175</v>
      </c>
      <c r="AI473" s="68">
        <v>0.70055657479248068</v>
      </c>
      <c r="AJ473" s="68">
        <v>3.5278545321259347E-2</v>
      </c>
      <c r="AK473" s="68">
        <v>8.8413802460728358E-2</v>
      </c>
      <c r="AL473" s="68">
        <v>0.10434470108870161</v>
      </c>
      <c r="AM473" s="68">
        <v>0.2721393931972233</v>
      </c>
      <c r="AN473" s="68">
        <v>10.523234315204572</v>
      </c>
      <c r="AO473" s="68">
        <v>0.10800117152657102</v>
      </c>
      <c r="AP473" s="68">
        <v>2.4617592607340573</v>
      </c>
      <c r="AQ473" s="68">
        <v>0.52256985010049872</v>
      </c>
      <c r="AR473" s="68">
        <v>1.5028082585413001E-2</v>
      </c>
      <c r="AS473" s="68">
        <v>0.52114188598939859</v>
      </c>
      <c r="AT473" s="68">
        <v>7.9767487261246661E-2</v>
      </c>
      <c r="AU473" s="68">
        <v>4.8697694196351726E-2</v>
      </c>
      <c r="AV473" s="68">
        <v>0</v>
      </c>
      <c r="AW473" s="68">
        <v>5.7918298823892798</v>
      </c>
      <c r="AX473" s="68">
        <v>6.5186204708363019E-2</v>
      </c>
      <c r="AY473" s="68">
        <v>2.7208753867035202</v>
      </c>
      <c r="AZ473" s="68">
        <v>0</v>
      </c>
      <c r="BA473" s="68">
        <v>2.2014301723321243E-2</v>
      </c>
      <c r="BB473" s="68">
        <v>5.3879058091689247</v>
      </c>
      <c r="BC473" s="68">
        <v>2.3763847201853583</v>
      </c>
      <c r="BD473" s="68">
        <v>4.1546613185030159</v>
      </c>
      <c r="BE473" s="68">
        <v>10.937513151110748</v>
      </c>
      <c r="BF473" s="68">
        <v>2.9698361908232513</v>
      </c>
      <c r="BG473" s="68">
        <v>0</v>
      </c>
      <c r="BH473" s="68">
        <v>2.5879828873528179E-3</v>
      </c>
      <c r="BI473" s="68">
        <v>49.930743398835617</v>
      </c>
      <c r="BJ473" s="68">
        <v>0</v>
      </c>
      <c r="BK473" s="68">
        <v>1.7176881019321335</v>
      </c>
      <c r="BL473" s="68">
        <v>3.8274255939545085</v>
      </c>
      <c r="BM473" s="68">
        <v>0.29948898247631844</v>
      </c>
      <c r="BN473" s="68">
        <v>0</v>
      </c>
      <c r="BO473" s="68">
        <v>0</v>
      </c>
    </row>
    <row r="474" spans="1:67">
      <c r="A474">
        <v>2003</v>
      </c>
      <c r="B474" s="62" t="s">
        <v>651</v>
      </c>
      <c r="C474" s="67" t="s">
        <v>716</v>
      </c>
      <c r="D474" s="62" t="s">
        <v>726</v>
      </c>
      <c r="E474" s="68">
        <v>1.1410328301723357E-4</v>
      </c>
      <c r="F474" s="68">
        <v>2.0154995103965914E-5</v>
      </c>
      <c r="G474" s="68">
        <v>2.3542171460608223E-5</v>
      </c>
      <c r="H474" s="68">
        <v>1.4961516157067517E-3</v>
      </c>
      <c r="I474" s="68">
        <v>1.5582911081828887E-3</v>
      </c>
      <c r="J474" s="68">
        <v>4.7830857014843182E-4</v>
      </c>
      <c r="K474" s="68">
        <v>9.4598573686365846E-5</v>
      </c>
      <c r="L474" s="68">
        <v>3.5529243660500833E-4</v>
      </c>
      <c r="M474" s="68">
        <v>1.7256462705226981E-4</v>
      </c>
      <c r="N474" s="68">
        <v>6.1263144100845513E-5</v>
      </c>
      <c r="O474" s="68">
        <v>3.8028235674075653E-4</v>
      </c>
      <c r="P474" s="68">
        <v>4.5010352428681973E-4</v>
      </c>
      <c r="Q474" s="68">
        <v>2.9460573691309709E-4</v>
      </c>
      <c r="R474" s="68">
        <v>3.8437002472428922E-4</v>
      </c>
      <c r="S474" s="68">
        <v>1.6065734096489001E-4</v>
      </c>
      <c r="T474" s="68">
        <v>6.1877534963801983E-4</v>
      </c>
      <c r="U474" s="68">
        <v>9.5566273052013497E-4</v>
      </c>
      <c r="V474" s="68">
        <v>6.9490586357597722E-4</v>
      </c>
      <c r="W474" s="68">
        <v>2.2867481734249284E-4</v>
      </c>
      <c r="X474" s="68">
        <v>9.3543181657223433E-4</v>
      </c>
      <c r="Y474" s="68">
        <v>1.7038237397326342E-4</v>
      </c>
      <c r="Z474" s="68">
        <v>5.088047687396124E-4</v>
      </c>
      <c r="AA474" s="68">
        <v>9.9758683088048449E-5</v>
      </c>
      <c r="AB474" s="68">
        <v>4.1251706741343111E-4</v>
      </c>
      <c r="AC474" s="68">
        <v>4.5982891171399934E-5</v>
      </c>
      <c r="AD474" s="68">
        <v>8.8487254526105536E-5</v>
      </c>
      <c r="AE474" s="68">
        <v>2.5883394259876985E-3</v>
      </c>
      <c r="AF474" s="68">
        <v>2.4596985208987041E-3</v>
      </c>
      <c r="AG474" s="68">
        <v>1.1747107203474626E-2</v>
      </c>
      <c r="AH474" s="68">
        <v>9.6524174401882955E-3</v>
      </c>
      <c r="AI474" s="68">
        <v>1.443922374559683E-3</v>
      </c>
      <c r="AJ474" s="68">
        <v>1.1374828101603786E-4</v>
      </c>
      <c r="AK474" s="68">
        <v>2.6880060866645104E-4</v>
      </c>
      <c r="AL474" s="68">
        <v>2.6083765164972624E-4</v>
      </c>
      <c r="AM474" s="68">
        <v>2.1233636687962074E-4</v>
      </c>
      <c r="AN474" s="68">
        <v>6.7106658244978652E-3</v>
      </c>
      <c r="AO474" s="68">
        <v>3.5022722596559432E-4</v>
      </c>
      <c r="AP474" s="68">
        <v>1.6209037634110517E-3</v>
      </c>
      <c r="AQ474" s="68">
        <v>8.4447533637877284E-4</v>
      </c>
      <c r="AR474" s="68">
        <v>8.3557612619176769E-5</v>
      </c>
      <c r="AS474" s="68">
        <v>1.685915573021339E-3</v>
      </c>
      <c r="AT474" s="68">
        <v>3.1866942910549283E-4</v>
      </c>
      <c r="AU474" s="68">
        <v>1.3997426457663451E-4</v>
      </c>
      <c r="AV474" s="68">
        <v>0</v>
      </c>
      <c r="AW474" s="68">
        <v>4.1833664548790225E-3</v>
      </c>
      <c r="AX474" s="68">
        <v>2.3016466124431249E-4</v>
      </c>
      <c r="AY474" s="68">
        <v>2.0688511677519478E-3</v>
      </c>
      <c r="AZ474" s="68">
        <v>0</v>
      </c>
      <c r="BA474" s="68">
        <v>5.0180869301956832E-5</v>
      </c>
      <c r="BB474" s="68">
        <v>6.0000298803600249E-3</v>
      </c>
      <c r="BC474" s="68">
        <v>2.8039882293391014E-3</v>
      </c>
      <c r="BD474" s="68">
        <v>3.2475727675451145E-3</v>
      </c>
      <c r="BE474" s="68">
        <v>7.3148986627847943E-3</v>
      </c>
      <c r="BF474" s="68">
        <v>2.3185540683683154E-3</v>
      </c>
      <c r="BG474" s="68">
        <v>0</v>
      </c>
      <c r="BH474" s="68">
        <v>4.9877376600311475E-6</v>
      </c>
      <c r="BI474" s="68">
        <v>2.9832631224619009E-2</v>
      </c>
      <c r="BJ474" s="68">
        <v>0</v>
      </c>
      <c r="BK474" s="68">
        <v>5.1054781916486363E-3</v>
      </c>
      <c r="BL474" s="68">
        <v>3.6083845015171852E-6</v>
      </c>
      <c r="BM474" s="68">
        <v>6.3999235543923076E-7</v>
      </c>
      <c r="BN474" s="68">
        <v>0</v>
      </c>
      <c r="BO474" s="68">
        <v>0</v>
      </c>
    </row>
    <row r="475" spans="1:67">
      <c r="A475">
        <v>2003</v>
      </c>
      <c r="B475" s="62" t="s">
        <v>652</v>
      </c>
      <c r="C475" s="67" t="s">
        <v>717</v>
      </c>
      <c r="D475" s="62" t="s">
        <v>726</v>
      </c>
      <c r="E475" s="68">
        <v>0</v>
      </c>
      <c r="F475" s="68">
        <v>0</v>
      </c>
      <c r="G475" s="68">
        <v>0</v>
      </c>
      <c r="H475" s="68">
        <v>0</v>
      </c>
      <c r="I475" s="68">
        <v>0</v>
      </c>
      <c r="J475" s="68">
        <v>0</v>
      </c>
      <c r="K475" s="68">
        <v>0</v>
      </c>
      <c r="L475" s="68">
        <v>0</v>
      </c>
      <c r="M475" s="68">
        <v>0</v>
      </c>
      <c r="N475" s="68">
        <v>0</v>
      </c>
      <c r="O475" s="68">
        <v>0</v>
      </c>
      <c r="P475" s="68">
        <v>0</v>
      </c>
      <c r="Q475" s="68">
        <v>0</v>
      </c>
      <c r="R475" s="68">
        <v>0</v>
      </c>
      <c r="S475" s="68">
        <v>0</v>
      </c>
      <c r="T475" s="68">
        <v>0</v>
      </c>
      <c r="U475" s="68">
        <v>0</v>
      </c>
      <c r="V475" s="68">
        <v>0</v>
      </c>
      <c r="W475" s="68">
        <v>0</v>
      </c>
      <c r="X475" s="68">
        <v>0</v>
      </c>
      <c r="Y475" s="68">
        <v>0</v>
      </c>
      <c r="Z475" s="68">
        <v>0</v>
      </c>
      <c r="AA475" s="68">
        <v>0</v>
      </c>
      <c r="AB475" s="68">
        <v>0</v>
      </c>
      <c r="AC475" s="68">
        <v>0</v>
      </c>
      <c r="AD475" s="68">
        <v>0</v>
      </c>
      <c r="AE475" s="68">
        <v>0</v>
      </c>
      <c r="AF475" s="68">
        <v>0</v>
      </c>
      <c r="AG475" s="68">
        <v>0</v>
      </c>
      <c r="AH475" s="68">
        <v>0</v>
      </c>
      <c r="AI475" s="68">
        <v>0</v>
      </c>
      <c r="AJ475" s="68">
        <v>0</v>
      </c>
      <c r="AK475" s="68">
        <v>0</v>
      </c>
      <c r="AL475" s="68">
        <v>0</v>
      </c>
      <c r="AM475" s="68">
        <v>0</v>
      </c>
      <c r="AN475" s="68">
        <v>0</v>
      </c>
      <c r="AO475" s="68">
        <v>0</v>
      </c>
      <c r="AP475" s="68">
        <v>0</v>
      </c>
      <c r="AQ475" s="68">
        <v>0</v>
      </c>
      <c r="AR475" s="68">
        <v>0</v>
      </c>
      <c r="AS475" s="68">
        <v>0</v>
      </c>
      <c r="AT475" s="68">
        <v>0</v>
      </c>
      <c r="AU475" s="68">
        <v>0</v>
      </c>
      <c r="AV475" s="68">
        <v>0</v>
      </c>
      <c r="AW475" s="68">
        <v>0</v>
      </c>
      <c r="AX475" s="68">
        <v>0</v>
      </c>
      <c r="AY475" s="68">
        <v>0</v>
      </c>
      <c r="AZ475" s="68">
        <v>0</v>
      </c>
      <c r="BA475" s="68">
        <v>0</v>
      </c>
      <c r="BB475" s="68">
        <v>0</v>
      </c>
      <c r="BC475" s="68">
        <v>0</v>
      </c>
      <c r="BD475" s="68">
        <v>0</v>
      </c>
      <c r="BE475" s="68">
        <v>0</v>
      </c>
      <c r="BF475" s="68">
        <v>0</v>
      </c>
      <c r="BG475" s="68">
        <v>0</v>
      </c>
      <c r="BH475" s="68">
        <v>0</v>
      </c>
      <c r="BI475" s="68">
        <v>0</v>
      </c>
      <c r="BJ475" s="68">
        <v>0</v>
      </c>
      <c r="BK475" s="68">
        <v>0</v>
      </c>
      <c r="BL475" s="68">
        <v>0</v>
      </c>
      <c r="BM475" s="68">
        <v>0</v>
      </c>
      <c r="BN475" s="68">
        <v>0</v>
      </c>
      <c r="BO475" s="68">
        <v>0</v>
      </c>
    </row>
    <row r="476" spans="1:67">
      <c r="A476">
        <v>2003</v>
      </c>
      <c r="B476" s="69" t="s">
        <v>727</v>
      </c>
      <c r="C476" s="69" t="s">
        <v>728</v>
      </c>
      <c r="D476" s="62" t="s">
        <v>729</v>
      </c>
      <c r="E476" s="68">
        <v>12083.363798671238</v>
      </c>
      <c r="F476" s="68">
        <v>339.60599032772848</v>
      </c>
      <c r="G476" s="68">
        <v>585.96998803171493</v>
      </c>
      <c r="H476" s="68">
        <v>9028.8808127949633</v>
      </c>
      <c r="I476" s="68">
        <v>51909.465831935806</v>
      </c>
      <c r="J476" s="68">
        <v>13796.076981824195</v>
      </c>
      <c r="K476" s="68">
        <v>2174.0287228905081</v>
      </c>
      <c r="L476" s="68">
        <v>5830.8787723592395</v>
      </c>
      <c r="M476" s="68">
        <v>1742.6653658866853</v>
      </c>
      <c r="N476" s="68">
        <v>18899.614236348494</v>
      </c>
      <c r="O476" s="68">
        <v>24767.280227838415</v>
      </c>
      <c r="P476" s="68">
        <v>4271.6668868593479</v>
      </c>
      <c r="Q476" s="68">
        <v>8822.487603794576</v>
      </c>
      <c r="R476" s="68">
        <v>6942.0096161070796</v>
      </c>
      <c r="S476" s="68">
        <v>10816.289873882452</v>
      </c>
      <c r="T476" s="68">
        <v>7926.9784023891934</v>
      </c>
      <c r="U476" s="68">
        <v>36041.523595716935</v>
      </c>
      <c r="V476" s="68">
        <v>10092.973297397895</v>
      </c>
      <c r="W476" s="68">
        <v>4784.1307514852379</v>
      </c>
      <c r="X476" s="68">
        <v>41823.789072171166</v>
      </c>
      <c r="Y476" s="68">
        <v>1221.1824991059148</v>
      </c>
      <c r="Z476" s="68">
        <v>8488.8552829017099</v>
      </c>
      <c r="AA476" s="68">
        <v>785.60950464255325</v>
      </c>
      <c r="AB476" s="68">
        <v>8090.6560067559885</v>
      </c>
      <c r="AC476" s="68">
        <v>956.88550350326</v>
      </c>
      <c r="AD476" s="68">
        <v>170.28687251969998</v>
      </c>
      <c r="AE476" s="68">
        <v>43369.300082289832</v>
      </c>
      <c r="AF476" s="68">
        <v>3151.3524951757768</v>
      </c>
      <c r="AG476" s="68">
        <v>14883.871546169237</v>
      </c>
      <c r="AH476" s="68">
        <v>12230.817398562596</v>
      </c>
      <c r="AI476" s="68">
        <v>21205.080470314126</v>
      </c>
      <c r="AJ476" s="68">
        <v>826.14551521639135</v>
      </c>
      <c r="AK476" s="68">
        <v>2657.8245219338214</v>
      </c>
      <c r="AL476" s="68">
        <v>2263.4209641968605</v>
      </c>
      <c r="AM476" s="68">
        <v>497.61910829693528</v>
      </c>
      <c r="AN476" s="68">
        <v>9351.4331542685886</v>
      </c>
      <c r="AO476" s="68">
        <v>848.55232862836726</v>
      </c>
      <c r="AP476" s="68">
        <v>1882.1298118196487</v>
      </c>
      <c r="AQ476" s="68">
        <v>7374.3398757237737</v>
      </c>
      <c r="AR476" s="68">
        <v>186.38663043250324</v>
      </c>
      <c r="AS476" s="68">
        <v>6624.7287588997169</v>
      </c>
      <c r="AT476" s="68">
        <v>4493.2472033132763</v>
      </c>
      <c r="AU476" s="68">
        <v>670.99674728415005</v>
      </c>
      <c r="AV476" s="68">
        <v>0</v>
      </c>
      <c r="AW476" s="68">
        <v>3453.2376266596671</v>
      </c>
      <c r="AX476" s="68">
        <v>1315.5467892969577</v>
      </c>
      <c r="AY476" s="68">
        <v>1323.1655882192963</v>
      </c>
      <c r="AZ476" s="68">
        <v>0</v>
      </c>
      <c r="BA476" s="68">
        <v>295.8806664470722</v>
      </c>
      <c r="BB476" s="68">
        <v>14562.099287226061</v>
      </c>
      <c r="BC476" s="68">
        <v>10814.483282532139</v>
      </c>
      <c r="BD476" s="68">
        <v>3931.7472598821009</v>
      </c>
      <c r="BE476" s="68">
        <v>6439.6100372436013</v>
      </c>
      <c r="BF476" s="68">
        <v>4849.5465004891903</v>
      </c>
      <c r="BG476" s="68">
        <v>0</v>
      </c>
      <c r="BH476" s="68">
        <v>47.190564605073291</v>
      </c>
      <c r="BI476" s="68">
        <v>454589.07734907902</v>
      </c>
      <c r="BJ476" s="68">
        <v>0</v>
      </c>
      <c r="BK476" s="68">
        <v>81012.372483443498</v>
      </c>
      <c r="BL476" s="68">
        <v>144829.66028916562</v>
      </c>
      <c r="BM476" s="68">
        <v>9147.2844663458454</v>
      </c>
      <c r="BN476" s="68">
        <v>0</v>
      </c>
      <c r="BO476" s="68">
        <v>0</v>
      </c>
    </row>
    <row r="477" spans="1:67">
      <c r="A477">
        <v>2003</v>
      </c>
      <c r="B477" s="70" t="s">
        <v>730</v>
      </c>
      <c r="C477" s="70" t="s">
        <v>731</v>
      </c>
      <c r="D477" s="62" t="s">
        <v>729</v>
      </c>
      <c r="E477" s="68">
        <v>96.551968370515723</v>
      </c>
      <c r="F477" s="68">
        <v>6.1818276101988188</v>
      </c>
      <c r="G477" s="68">
        <v>29.148145967404446</v>
      </c>
      <c r="H477" s="68">
        <v>82.130754368322485</v>
      </c>
      <c r="I477" s="68">
        <v>132.71932296945022</v>
      </c>
      <c r="J477" s="68">
        <v>88.126943862013235</v>
      </c>
      <c r="K477" s="68">
        <v>13.23213742265583</v>
      </c>
      <c r="L477" s="68">
        <v>30.898144423096934</v>
      </c>
      <c r="M477" s="68">
        <v>5.738083608604418</v>
      </c>
      <c r="N477" s="68">
        <v>68.271062724079115</v>
      </c>
      <c r="O477" s="68">
        <v>145.75660179530576</v>
      </c>
      <c r="P477" s="68">
        <v>25.033126860432642</v>
      </c>
      <c r="Q477" s="68">
        <v>30.974045656886162</v>
      </c>
      <c r="R477" s="68">
        <v>79.57976922054371</v>
      </c>
      <c r="S477" s="68">
        <v>108.16237752935351</v>
      </c>
      <c r="T477" s="68">
        <v>31.794348076000116</v>
      </c>
      <c r="U477" s="68">
        <v>21.96827846334655</v>
      </c>
      <c r="V477" s="68">
        <v>23.030567819867208</v>
      </c>
      <c r="W477" s="68">
        <v>22.11638586925903</v>
      </c>
      <c r="X477" s="68">
        <v>122.71458093544209</v>
      </c>
      <c r="Y477" s="68">
        <v>3.5575140734276678</v>
      </c>
      <c r="Z477" s="68">
        <v>45.867362978773585</v>
      </c>
      <c r="AA477" s="68">
        <v>6.5623829177936983</v>
      </c>
      <c r="AB477" s="68">
        <v>139.27750294693323</v>
      </c>
      <c r="AC477" s="68">
        <v>-1.9282037961901004</v>
      </c>
      <c r="AD477" s="68">
        <v>1.7739330850736141</v>
      </c>
      <c r="AE477" s="68">
        <v>297.27960078428811</v>
      </c>
      <c r="AF477" s="68">
        <v>4.3895056619235859</v>
      </c>
      <c r="AG477" s="68">
        <v>20.734303316142675</v>
      </c>
      <c r="AH477" s="68">
        <v>17.038392650399601</v>
      </c>
      <c r="AI477" s="68">
        <v>1140.8289498701813</v>
      </c>
      <c r="AJ477" s="68">
        <v>10.22666985977947</v>
      </c>
      <c r="AK477" s="68">
        <v>96.646645407223147</v>
      </c>
      <c r="AL477" s="68">
        <v>23.033638373578636</v>
      </c>
      <c r="AM477" s="68">
        <v>10.21277333744999</v>
      </c>
      <c r="AN477" s="68">
        <v>40.422004952954069</v>
      </c>
      <c r="AO477" s="68">
        <v>2.0040952173826643</v>
      </c>
      <c r="AP477" s="68">
        <v>-2.2927859961321033</v>
      </c>
      <c r="AQ477" s="68">
        <v>75.693731838581868</v>
      </c>
      <c r="AR477" s="68">
        <v>0.24993413128857603</v>
      </c>
      <c r="AS477" s="68">
        <v>-4.1186006593429418</v>
      </c>
      <c r="AT477" s="68">
        <v>-0.91083423321179158</v>
      </c>
      <c r="AU477" s="68">
        <v>-0.13451225956590523</v>
      </c>
      <c r="AV477" s="68">
        <v>0</v>
      </c>
      <c r="AW477" s="68">
        <v>4.8081077823843366</v>
      </c>
      <c r="AX477" s="68">
        <v>6.6980514155628796</v>
      </c>
      <c r="AY477" s="68">
        <v>6.7187296261543192</v>
      </c>
      <c r="AZ477" s="68">
        <v>0</v>
      </c>
      <c r="BA477" s="68">
        <v>0.85930275718140414</v>
      </c>
      <c r="BB477" s="68">
        <v>46.526360790860792</v>
      </c>
      <c r="BC477" s="68">
        <v>83.646476135364509</v>
      </c>
      <c r="BD477" s="68">
        <v>6.3154811273374802</v>
      </c>
      <c r="BE477" s="68">
        <v>31.869958839551586</v>
      </c>
      <c r="BF477" s="68">
        <v>15.739473372868819</v>
      </c>
      <c r="BG477" s="68">
        <v>0</v>
      </c>
      <c r="BH477" s="68">
        <v>0</v>
      </c>
      <c r="BI477" s="68">
        <v>32720.18209627437</v>
      </c>
      <c r="BJ477" s="68">
        <v>0</v>
      </c>
      <c r="BK477" s="68">
        <v>0</v>
      </c>
      <c r="BL477" s="68">
        <v>459.83213038685068</v>
      </c>
      <c r="BM477" s="68">
        <v>0</v>
      </c>
      <c r="BN477" s="68">
        <v>0</v>
      </c>
      <c r="BO477" s="68">
        <v>0</v>
      </c>
    </row>
    <row r="478" spans="1:67">
      <c r="A478">
        <v>2003</v>
      </c>
      <c r="B478" s="70" t="s">
        <v>732</v>
      </c>
      <c r="C478" s="70" t="s">
        <v>733</v>
      </c>
      <c r="D478" s="62" t="s">
        <v>729</v>
      </c>
      <c r="E478" s="68">
        <v>0</v>
      </c>
      <c r="F478" s="68">
        <v>0</v>
      </c>
      <c r="G478" s="68">
        <v>0</v>
      </c>
      <c r="H478" s="68">
        <v>0</v>
      </c>
      <c r="I478" s="68">
        <v>0</v>
      </c>
      <c r="J478" s="68">
        <v>0</v>
      </c>
      <c r="K478" s="68">
        <v>0</v>
      </c>
      <c r="L478" s="68">
        <v>0</v>
      </c>
      <c r="M478" s="68">
        <v>0</v>
      </c>
      <c r="N478" s="68">
        <v>0</v>
      </c>
      <c r="O478" s="68">
        <v>0</v>
      </c>
      <c r="P478" s="68">
        <v>0</v>
      </c>
      <c r="Q478" s="68">
        <v>0</v>
      </c>
      <c r="R478" s="68">
        <v>0</v>
      </c>
      <c r="S478" s="68">
        <v>0</v>
      </c>
      <c r="T478" s="68">
        <v>0</v>
      </c>
      <c r="U478" s="68">
        <v>0</v>
      </c>
      <c r="V478" s="68">
        <v>0</v>
      </c>
      <c r="W478" s="68">
        <v>0</v>
      </c>
      <c r="X478" s="68">
        <v>0</v>
      </c>
      <c r="Y478" s="68">
        <v>0</v>
      </c>
      <c r="Z478" s="68">
        <v>0</v>
      </c>
      <c r="AA478" s="68">
        <v>0</v>
      </c>
      <c r="AB478" s="68">
        <v>0</v>
      </c>
      <c r="AC478" s="68">
        <v>0</v>
      </c>
      <c r="AD478" s="68">
        <v>0</v>
      </c>
      <c r="AE478" s="68">
        <v>0</v>
      </c>
      <c r="AF478" s="68">
        <v>0</v>
      </c>
      <c r="AG478" s="68">
        <v>0</v>
      </c>
      <c r="AH478" s="68">
        <v>0</v>
      </c>
      <c r="AI478" s="68">
        <v>0</v>
      </c>
      <c r="AJ478" s="68">
        <v>0</v>
      </c>
      <c r="AK478" s="68">
        <v>0</v>
      </c>
      <c r="AL478" s="68">
        <v>0</v>
      </c>
      <c r="AM478" s="68">
        <v>0</v>
      </c>
      <c r="AN478" s="68">
        <v>0</v>
      </c>
      <c r="AO478" s="68">
        <v>0</v>
      </c>
      <c r="AP478" s="68">
        <v>0</v>
      </c>
      <c r="AQ478" s="68">
        <v>0</v>
      </c>
      <c r="AR478" s="68">
        <v>0</v>
      </c>
      <c r="AS478" s="68">
        <v>0</v>
      </c>
      <c r="AT478" s="68">
        <v>0</v>
      </c>
      <c r="AU478" s="68">
        <v>0</v>
      </c>
      <c r="AV478" s="68">
        <v>0</v>
      </c>
      <c r="AW478" s="68">
        <v>0</v>
      </c>
      <c r="AX478" s="68">
        <v>0</v>
      </c>
      <c r="AY478" s="68">
        <v>0</v>
      </c>
      <c r="AZ478" s="68">
        <v>0</v>
      </c>
      <c r="BA478" s="68">
        <v>0</v>
      </c>
      <c r="BB478" s="68">
        <v>0</v>
      </c>
      <c r="BC478" s="68">
        <v>0</v>
      </c>
      <c r="BD478" s="68">
        <v>0</v>
      </c>
      <c r="BE478" s="68">
        <v>0</v>
      </c>
      <c r="BF478" s="68">
        <v>0</v>
      </c>
      <c r="BG478" s="68">
        <v>0</v>
      </c>
      <c r="BH478" s="68">
        <v>0</v>
      </c>
      <c r="BI478" s="68">
        <v>0</v>
      </c>
      <c r="BJ478" s="68">
        <v>0</v>
      </c>
      <c r="BK478" s="68">
        <v>0</v>
      </c>
      <c r="BL478" s="68">
        <v>0</v>
      </c>
      <c r="BM478" s="68">
        <v>0</v>
      </c>
      <c r="BN478" s="68">
        <v>0</v>
      </c>
      <c r="BO478" s="68">
        <v>0</v>
      </c>
    </row>
    <row r="479" spans="1:67">
      <c r="A479">
        <v>2003</v>
      </c>
      <c r="B479" s="70" t="s">
        <v>734</v>
      </c>
      <c r="C479" s="70" t="s">
        <v>735</v>
      </c>
      <c r="D479" s="62" t="s">
        <v>729</v>
      </c>
      <c r="E479" s="68">
        <v>0</v>
      </c>
      <c r="F479" s="68">
        <v>0</v>
      </c>
      <c r="G479" s="68">
        <v>0</v>
      </c>
      <c r="H479" s="68">
        <v>0</v>
      </c>
      <c r="I479" s="68">
        <v>0</v>
      </c>
      <c r="J479" s="68">
        <v>0</v>
      </c>
      <c r="K479" s="68">
        <v>0</v>
      </c>
      <c r="L479" s="68">
        <v>0</v>
      </c>
      <c r="M479" s="68">
        <v>0</v>
      </c>
      <c r="N479" s="68">
        <v>0</v>
      </c>
      <c r="O479" s="68">
        <v>0</v>
      </c>
      <c r="P479" s="68">
        <v>0</v>
      </c>
      <c r="Q479" s="68">
        <v>0</v>
      </c>
      <c r="R479" s="68">
        <v>0</v>
      </c>
      <c r="S479" s="68">
        <v>0</v>
      </c>
      <c r="T479" s="68">
        <v>0</v>
      </c>
      <c r="U479" s="68">
        <v>0</v>
      </c>
      <c r="V479" s="68">
        <v>0</v>
      </c>
      <c r="W479" s="68">
        <v>0</v>
      </c>
      <c r="X479" s="68">
        <v>0</v>
      </c>
      <c r="Y479" s="68">
        <v>0</v>
      </c>
      <c r="Z479" s="68">
        <v>0</v>
      </c>
      <c r="AA479" s="68">
        <v>0</v>
      </c>
      <c r="AB479" s="68">
        <v>0</v>
      </c>
      <c r="AC479" s="68">
        <v>0</v>
      </c>
      <c r="AD479" s="68">
        <v>0</v>
      </c>
      <c r="AE479" s="68">
        <v>0</v>
      </c>
      <c r="AF479" s="68">
        <v>0</v>
      </c>
      <c r="AG479" s="68">
        <v>0</v>
      </c>
      <c r="AH479" s="68">
        <v>0</v>
      </c>
      <c r="AI479" s="68">
        <v>0</v>
      </c>
      <c r="AJ479" s="68">
        <v>0</v>
      </c>
      <c r="AK479" s="68">
        <v>0</v>
      </c>
      <c r="AL479" s="68">
        <v>0</v>
      </c>
      <c r="AM479" s="68">
        <v>0</v>
      </c>
      <c r="AN479" s="68">
        <v>0</v>
      </c>
      <c r="AO479" s="68">
        <v>0</v>
      </c>
      <c r="AP479" s="68">
        <v>0</v>
      </c>
      <c r="AQ479" s="68">
        <v>0</v>
      </c>
      <c r="AR479" s="68">
        <v>0</v>
      </c>
      <c r="AS479" s="68">
        <v>0</v>
      </c>
      <c r="AT479" s="68">
        <v>0</v>
      </c>
      <c r="AU479" s="68">
        <v>0</v>
      </c>
      <c r="AV479" s="68">
        <v>0</v>
      </c>
      <c r="AW479" s="68">
        <v>0</v>
      </c>
      <c r="AX479" s="68">
        <v>0</v>
      </c>
      <c r="AY479" s="68">
        <v>0</v>
      </c>
      <c r="AZ479" s="68">
        <v>0</v>
      </c>
      <c r="BA479" s="68">
        <v>0</v>
      </c>
      <c r="BB479" s="68">
        <v>0</v>
      </c>
      <c r="BC479" s="68">
        <v>0</v>
      </c>
      <c r="BD479" s="68">
        <v>0</v>
      </c>
      <c r="BE479" s="68">
        <v>0</v>
      </c>
      <c r="BF479" s="68">
        <v>0</v>
      </c>
      <c r="BG479" s="68">
        <v>0</v>
      </c>
      <c r="BH479" s="68">
        <v>0</v>
      </c>
      <c r="BI479" s="68">
        <v>6321.7822139522523</v>
      </c>
      <c r="BJ479" s="68">
        <v>0</v>
      </c>
      <c r="BK479" s="68">
        <v>104.96323668774581</v>
      </c>
      <c r="BL479" s="68">
        <v>0</v>
      </c>
      <c r="BM479" s="68">
        <v>0</v>
      </c>
      <c r="BN479" s="68">
        <v>0</v>
      </c>
      <c r="BO479" s="68">
        <v>0</v>
      </c>
    </row>
    <row r="480" spans="1:67">
      <c r="A480">
        <v>2003</v>
      </c>
      <c r="B480" s="70" t="s">
        <v>736</v>
      </c>
      <c r="C480" s="70" t="s">
        <v>737</v>
      </c>
      <c r="D480" s="62" t="s">
        <v>729</v>
      </c>
      <c r="E480" s="68">
        <v>0</v>
      </c>
      <c r="F480" s="68">
        <v>0</v>
      </c>
      <c r="G480" s="68">
        <v>0</v>
      </c>
      <c r="H480" s="68">
        <v>0</v>
      </c>
      <c r="I480" s="68">
        <v>0</v>
      </c>
      <c r="J480" s="68">
        <v>0</v>
      </c>
      <c r="K480" s="68">
        <v>0</v>
      </c>
      <c r="L480" s="68">
        <v>0</v>
      </c>
      <c r="M480" s="68">
        <v>0</v>
      </c>
      <c r="N480" s="68">
        <v>0</v>
      </c>
      <c r="O480" s="68">
        <v>0</v>
      </c>
      <c r="P480" s="68">
        <v>0</v>
      </c>
      <c r="Q480" s="68">
        <v>0</v>
      </c>
      <c r="R480" s="68">
        <v>0</v>
      </c>
      <c r="S480" s="68">
        <v>0</v>
      </c>
      <c r="T480" s="68">
        <v>0</v>
      </c>
      <c r="U480" s="68">
        <v>0</v>
      </c>
      <c r="V480" s="68">
        <v>0</v>
      </c>
      <c r="W480" s="68">
        <v>0</v>
      </c>
      <c r="X480" s="68">
        <v>0</v>
      </c>
      <c r="Y480" s="68">
        <v>0</v>
      </c>
      <c r="Z480" s="68">
        <v>0</v>
      </c>
      <c r="AA480" s="68">
        <v>0</v>
      </c>
      <c r="AB480" s="68">
        <v>0</v>
      </c>
      <c r="AC480" s="68">
        <v>0</v>
      </c>
      <c r="AD480" s="68">
        <v>0</v>
      </c>
      <c r="AE480" s="68">
        <v>0</v>
      </c>
      <c r="AF480" s="68">
        <v>0</v>
      </c>
      <c r="AG480" s="68">
        <v>0</v>
      </c>
      <c r="AH480" s="68">
        <v>0</v>
      </c>
      <c r="AI480" s="68">
        <v>0</v>
      </c>
      <c r="AJ480" s="68">
        <v>0</v>
      </c>
      <c r="AK480" s="68">
        <v>0</v>
      </c>
      <c r="AL480" s="68">
        <v>0</v>
      </c>
      <c r="AM480" s="68">
        <v>0</v>
      </c>
      <c r="AN480" s="68">
        <v>0</v>
      </c>
      <c r="AO480" s="68">
        <v>0</v>
      </c>
      <c r="AP480" s="68">
        <v>0</v>
      </c>
      <c r="AQ480" s="68">
        <v>0</v>
      </c>
      <c r="AR480" s="68">
        <v>0</v>
      </c>
      <c r="AS480" s="68">
        <v>0</v>
      </c>
      <c r="AT480" s="68">
        <v>0</v>
      </c>
      <c r="AU480" s="68">
        <v>0</v>
      </c>
      <c r="AV480" s="68">
        <v>0</v>
      </c>
      <c r="AW480" s="68">
        <v>0</v>
      </c>
      <c r="AX480" s="68">
        <v>0</v>
      </c>
      <c r="AY480" s="68">
        <v>0</v>
      </c>
      <c r="AZ480" s="68">
        <v>0</v>
      </c>
      <c r="BA480" s="68">
        <v>0</v>
      </c>
      <c r="BB480" s="68">
        <v>0</v>
      </c>
      <c r="BC480" s="68">
        <v>0</v>
      </c>
      <c r="BD480" s="68">
        <v>0</v>
      </c>
      <c r="BE480" s="68">
        <v>0</v>
      </c>
      <c r="BF480" s="68">
        <v>0</v>
      </c>
      <c r="BG480" s="68">
        <v>0</v>
      </c>
      <c r="BH480" s="68">
        <v>0</v>
      </c>
      <c r="BI480" s="68">
        <v>-9520.4997781099992</v>
      </c>
      <c r="BJ480" s="68">
        <v>0</v>
      </c>
      <c r="BK480" s="68">
        <v>0</v>
      </c>
      <c r="BL480" s="68">
        <v>0</v>
      </c>
      <c r="BM480" s="68">
        <v>0</v>
      </c>
      <c r="BN480" s="68">
        <v>0</v>
      </c>
      <c r="BO480" s="68">
        <v>0</v>
      </c>
    </row>
    <row r="481" spans="1:67">
      <c r="A481">
        <v>2003</v>
      </c>
      <c r="B481" s="69" t="s">
        <v>738</v>
      </c>
      <c r="C481" s="69" t="s">
        <v>739</v>
      </c>
      <c r="D481" s="62" t="s">
        <v>729</v>
      </c>
      <c r="E481" s="68">
        <v>22147.610699037996</v>
      </c>
      <c r="F481" s="68">
        <v>1279.5109016079998</v>
      </c>
      <c r="G481" s="68">
        <v>902.01162833199987</v>
      </c>
      <c r="H481" s="68">
        <v>37080.769167682003</v>
      </c>
      <c r="I481" s="68">
        <v>34631.426464342017</v>
      </c>
      <c r="J481" s="68">
        <v>8426.7331539400038</v>
      </c>
      <c r="K481" s="68">
        <v>1448.4595807439991</v>
      </c>
      <c r="L481" s="68">
        <v>2373.8988188619987</v>
      </c>
      <c r="M481" s="68">
        <v>1148.3884710819998</v>
      </c>
      <c r="N481" s="68">
        <v>3269.7403705499919</v>
      </c>
      <c r="O481" s="68">
        <v>8853.644892090002</v>
      </c>
      <c r="P481" s="68">
        <v>6369.8779325479982</v>
      </c>
      <c r="Q481" s="68">
        <v>3672.436241429999</v>
      </c>
      <c r="R481" s="68">
        <v>7684.5967099419977</v>
      </c>
      <c r="S481" s="68">
        <v>5445.6227502999973</v>
      </c>
      <c r="T481" s="68">
        <v>3459.4456001039975</v>
      </c>
      <c r="U481" s="68">
        <v>7913.321427018006</v>
      </c>
      <c r="V481" s="68">
        <v>3861.2244653960056</v>
      </c>
      <c r="W481" s="68">
        <v>3683.47722617</v>
      </c>
      <c r="X481" s="68">
        <v>15082.604592763997</v>
      </c>
      <c r="Y481" s="68">
        <v>894.25603919399987</v>
      </c>
      <c r="Z481" s="68">
        <v>4921.0802488939962</v>
      </c>
      <c r="AA481" s="68">
        <v>1012.6969669920001</v>
      </c>
      <c r="AB481" s="68">
        <v>12567.958216748</v>
      </c>
      <c r="AC481" s="68">
        <v>2367.3486199339995</v>
      </c>
      <c r="AD481" s="68">
        <v>257.18806592399994</v>
      </c>
      <c r="AE481" s="68">
        <v>53196.188731783979</v>
      </c>
      <c r="AF481" s="68">
        <v>6698.7824240629134</v>
      </c>
      <c r="AG481" s="68">
        <v>49243.790563932314</v>
      </c>
      <c r="AH481" s="68">
        <v>44196.696992000761</v>
      </c>
      <c r="AI481" s="68">
        <v>36531.856356936012</v>
      </c>
      <c r="AJ481" s="68">
        <v>452.15156098200015</v>
      </c>
      <c r="AK481" s="68">
        <v>1038.2771189260006</v>
      </c>
      <c r="AL481" s="68">
        <v>3469.8436791459994</v>
      </c>
      <c r="AM481" s="68">
        <v>748.74841975399977</v>
      </c>
      <c r="AN481" s="68">
        <v>19820.417666609992</v>
      </c>
      <c r="AO481" s="68">
        <v>1104.5783111340002</v>
      </c>
      <c r="AP481" s="68">
        <v>1136.6508737619997</v>
      </c>
      <c r="AQ481" s="68">
        <v>12449.899359152001</v>
      </c>
      <c r="AR481" s="68">
        <v>362.18427816999991</v>
      </c>
      <c r="AS481" s="68">
        <v>13813.698527779996</v>
      </c>
      <c r="AT481" s="68">
        <v>1798.6675025020002</v>
      </c>
      <c r="AU481" s="68">
        <v>1666.7949380299997</v>
      </c>
      <c r="AV481" s="68">
        <v>0</v>
      </c>
      <c r="AW481" s="68">
        <v>12364.113978011988</v>
      </c>
      <c r="AX481" s="68">
        <v>2117.1919814419994</v>
      </c>
      <c r="AY481" s="68">
        <v>3565.4448046040002</v>
      </c>
      <c r="AZ481" s="68">
        <v>0</v>
      </c>
      <c r="BA481" s="68">
        <v>1104.4611577799999</v>
      </c>
      <c r="BB481" s="68">
        <v>119854.303798678</v>
      </c>
      <c r="BC481" s="68">
        <v>28421.560626936</v>
      </c>
      <c r="BD481" s="68">
        <v>29155.369350451991</v>
      </c>
      <c r="BE481" s="68">
        <v>15410.526291925999</v>
      </c>
      <c r="BF481" s="68">
        <v>13485.869030069998</v>
      </c>
      <c r="BG481" s="68">
        <v>3416.7583685039999</v>
      </c>
      <c r="BH481" s="68">
        <v>14.911497805999987</v>
      </c>
      <c r="BI481" s="68">
        <v>0</v>
      </c>
      <c r="BJ481" s="68">
        <v>0</v>
      </c>
      <c r="BK481" s="68">
        <v>0</v>
      </c>
      <c r="BL481" s="68">
        <v>0</v>
      </c>
      <c r="BM481" s="68">
        <v>0</v>
      </c>
      <c r="BN481" s="68">
        <v>0</v>
      </c>
      <c r="BO481" s="68">
        <v>0</v>
      </c>
    </row>
    <row r="482" spans="1:67">
      <c r="A482">
        <v>2003</v>
      </c>
      <c r="B482" s="70" t="s">
        <v>740</v>
      </c>
      <c r="C482" s="70" t="s">
        <v>741</v>
      </c>
      <c r="D482" s="62" t="s">
        <v>729</v>
      </c>
      <c r="E482" s="68">
        <v>165.86501739294863</v>
      </c>
      <c r="F482" s="68">
        <v>4.835197318324207</v>
      </c>
      <c r="G482" s="68">
        <v>3.9366078650198597</v>
      </c>
      <c r="H482" s="68">
        <v>132.79792230788368</v>
      </c>
      <c r="I482" s="68">
        <v>640.15501840885167</v>
      </c>
      <c r="J482" s="68">
        <v>437.24260163362004</v>
      </c>
      <c r="K482" s="68">
        <v>26.548881387468086</v>
      </c>
      <c r="L482" s="68">
        <v>147.92610724895266</v>
      </c>
      <c r="M482" s="68">
        <v>44.337754185967199</v>
      </c>
      <c r="N482" s="68">
        <v>136.11361757230256</v>
      </c>
      <c r="O482" s="68">
        <v>497.25400711121983</v>
      </c>
      <c r="P482" s="68">
        <v>67.418171856786259</v>
      </c>
      <c r="Q482" s="68">
        <v>248.91553908058387</v>
      </c>
      <c r="R482" s="68">
        <v>88.39232332102867</v>
      </c>
      <c r="S482" s="68">
        <v>223.28792635462651</v>
      </c>
      <c r="T482" s="68">
        <v>268.18069168603074</v>
      </c>
      <c r="U482" s="68">
        <v>2211.2369920594097</v>
      </c>
      <c r="V482" s="68">
        <v>534.03549308340246</v>
      </c>
      <c r="W482" s="68">
        <v>213.78469452289249</v>
      </c>
      <c r="X482" s="68">
        <v>1985.3024315064636</v>
      </c>
      <c r="Y482" s="68">
        <v>48.849593310148279</v>
      </c>
      <c r="Z482" s="68">
        <v>296.03864615085223</v>
      </c>
      <c r="AA482" s="68">
        <v>19.074841496008442</v>
      </c>
      <c r="AB482" s="68">
        <v>189.25543317242492</v>
      </c>
      <c r="AC482" s="68">
        <v>17.832682449528555</v>
      </c>
      <c r="AD482" s="68">
        <v>1.9780629382022066</v>
      </c>
      <c r="AE482" s="68">
        <v>910.90937979123441</v>
      </c>
      <c r="AF482" s="68">
        <v>36.032759762802648</v>
      </c>
      <c r="AG482" s="68">
        <v>172.08641927391668</v>
      </c>
      <c r="AH482" s="68">
        <v>141.40077827245963</v>
      </c>
      <c r="AI482" s="68">
        <v>355.55313037033073</v>
      </c>
      <c r="AJ482" s="68">
        <v>6.1724771864521379</v>
      </c>
      <c r="AK482" s="68">
        <v>13.567722120312991</v>
      </c>
      <c r="AL482" s="68">
        <v>33.620749402589944</v>
      </c>
      <c r="AM482" s="68">
        <v>3.0584079529847283</v>
      </c>
      <c r="AN482" s="68">
        <v>74.346041542562801</v>
      </c>
      <c r="AO482" s="68">
        <v>4.4063089550549623</v>
      </c>
      <c r="AP482" s="68">
        <v>15.69210343310872</v>
      </c>
      <c r="AQ482" s="68">
        <v>190.53893333022202</v>
      </c>
      <c r="AR482" s="68">
        <v>0.34807371448684044</v>
      </c>
      <c r="AS482" s="68">
        <v>30.906666635713801</v>
      </c>
      <c r="AT482" s="68">
        <v>7.2339702485497481E-2</v>
      </c>
      <c r="AU482" s="68">
        <v>1.8068160800148212</v>
      </c>
      <c r="AV482" s="68">
        <v>0</v>
      </c>
      <c r="AW482" s="68">
        <v>7.0649745884400286</v>
      </c>
      <c r="AX482" s="68">
        <v>10.987050651854769</v>
      </c>
      <c r="AY482" s="68">
        <v>7.4635205855653082</v>
      </c>
      <c r="AZ482" s="68">
        <v>0</v>
      </c>
      <c r="BA482" s="68">
        <v>2.0092454506980606</v>
      </c>
      <c r="BB482" s="68">
        <v>92.645104716693908</v>
      </c>
      <c r="BC482" s="68">
        <v>81.583992631393102</v>
      </c>
      <c r="BD482" s="68">
        <v>18.108175842998165</v>
      </c>
      <c r="BE482" s="68">
        <v>71.077796892168834</v>
      </c>
      <c r="BF482" s="68">
        <v>37.017473641497801</v>
      </c>
      <c r="BG482" s="68">
        <v>0</v>
      </c>
      <c r="BH482" s="68">
        <v>0.26619069008992519</v>
      </c>
      <c r="BI482" s="68">
        <v>2485.2429850900589</v>
      </c>
      <c r="BJ482" s="68">
        <v>0</v>
      </c>
      <c r="BK482" s="68">
        <v>0</v>
      </c>
      <c r="BL482" s="68">
        <v>1885.8825028055135</v>
      </c>
      <c r="BM482" s="68">
        <v>133.44033074340163</v>
      </c>
      <c r="BN482" s="68">
        <v>0</v>
      </c>
      <c r="BO482" s="68">
        <v>0</v>
      </c>
    </row>
    <row r="483" spans="1:67">
      <c r="A483">
        <v>2003</v>
      </c>
      <c r="B483" s="71" t="s">
        <v>659</v>
      </c>
      <c r="C483" s="72" t="s">
        <v>742</v>
      </c>
      <c r="D483" s="62" t="s">
        <v>729</v>
      </c>
      <c r="E483" s="68">
        <v>34493.391429381991</v>
      </c>
      <c r="F483" s="68">
        <v>1630.1339154159998</v>
      </c>
      <c r="G483" s="68">
        <v>1521.066369034</v>
      </c>
      <c r="H483" s="68">
        <v>46324.578603125992</v>
      </c>
      <c r="I483" s="68">
        <v>87313.766393507976</v>
      </c>
      <c r="J483" s="68">
        <v>22748.179605162</v>
      </c>
      <c r="K483" s="68">
        <v>3662.2693153239998</v>
      </c>
      <c r="L483" s="68">
        <v>8383.601797035999</v>
      </c>
      <c r="M483" s="68">
        <v>2941.1296649639999</v>
      </c>
      <c r="N483" s="68">
        <v>22373.739305209998</v>
      </c>
      <c r="O483" s="68">
        <v>34263.935779266001</v>
      </c>
      <c r="P483" s="68">
        <v>10733.996109729998</v>
      </c>
      <c r="Q483" s="68">
        <v>12774.813380164</v>
      </c>
      <c r="R483" s="68">
        <v>14794.578387675998</v>
      </c>
      <c r="S483" s="68">
        <v>16593.362858015997</v>
      </c>
      <c r="T483" s="68">
        <v>11686.398985351998</v>
      </c>
      <c r="U483" s="68">
        <v>46188.04893774799</v>
      </c>
      <c r="V483" s="68">
        <v>14511.263639681998</v>
      </c>
      <c r="W483" s="68">
        <v>8703.5090194819986</v>
      </c>
      <c r="X483" s="68">
        <v>59014.409515397994</v>
      </c>
      <c r="Y483" s="68">
        <v>2167.845641114</v>
      </c>
      <c r="Z483" s="68">
        <v>13751.841464109997</v>
      </c>
      <c r="AA483" s="68">
        <v>1823.9436864699999</v>
      </c>
      <c r="AB483" s="68">
        <v>20987.147177031995</v>
      </c>
      <c r="AC483" s="68">
        <v>3340.1385908599996</v>
      </c>
      <c r="AD483" s="68">
        <v>431.22693306799994</v>
      </c>
      <c r="AE483" s="68">
        <v>97773.677732791984</v>
      </c>
      <c r="AF483" s="68">
        <v>9890.5571778282701</v>
      </c>
      <c r="AG483" s="68">
        <v>64320.482783615247</v>
      </c>
      <c r="AH483" s="68">
        <v>56585.953481182478</v>
      </c>
      <c r="AI483" s="68">
        <v>59233.318951945999</v>
      </c>
      <c r="AJ483" s="68">
        <v>1294.6962210299998</v>
      </c>
      <c r="AK483" s="68">
        <v>3806.3159962639993</v>
      </c>
      <c r="AL483" s="68">
        <v>5789.9190192019996</v>
      </c>
      <c r="AM483" s="68">
        <v>1259.6387059619999</v>
      </c>
      <c r="AN483" s="68">
        <v>29286.618859437993</v>
      </c>
      <c r="AO483" s="68">
        <v>1959.5410411899998</v>
      </c>
      <c r="AP483" s="68">
        <v>3032.1799901839995</v>
      </c>
      <c r="AQ483" s="68">
        <v>20090.471823681997</v>
      </c>
      <c r="AR483" s="68">
        <v>549.16891558399982</v>
      </c>
      <c r="AS483" s="68">
        <v>20465.215349535996</v>
      </c>
      <c r="AT483" s="68">
        <v>6291.0762084699991</v>
      </c>
      <c r="AU483" s="68">
        <v>2339.4639882479996</v>
      </c>
      <c r="AV483" s="68">
        <v>0</v>
      </c>
      <c r="AW483" s="68">
        <v>15829.224680207988</v>
      </c>
      <c r="AX483" s="68">
        <v>3450.4238642659998</v>
      </c>
      <c r="AY483" s="68">
        <v>4902.7926381619991</v>
      </c>
      <c r="AZ483" s="68">
        <v>0</v>
      </c>
      <c r="BA483" s="68">
        <v>1403.2103731839998</v>
      </c>
      <c r="BB483" s="68">
        <v>134555.57450244599</v>
      </c>
      <c r="BC483" s="68">
        <v>39401.274348309998</v>
      </c>
      <c r="BD483" s="68">
        <v>33111.540255341992</v>
      </c>
      <c r="BE483" s="68">
        <v>21953.084094159996</v>
      </c>
      <c r="BF483" s="68">
        <v>18388.172462539995</v>
      </c>
      <c r="BG483" s="68">
        <v>3416.7583685039999</v>
      </c>
      <c r="BH483" s="68">
        <v>62.368253007999989</v>
      </c>
      <c r="BI483" s="68">
        <v>0</v>
      </c>
      <c r="BJ483" s="68">
        <v>0</v>
      </c>
      <c r="BK483" s="68">
        <v>0</v>
      </c>
      <c r="BL483" s="68">
        <v>0</v>
      </c>
      <c r="BM483" s="68">
        <v>0</v>
      </c>
      <c r="BN483" s="68">
        <v>0</v>
      </c>
      <c r="BO483" s="68">
        <v>0</v>
      </c>
    </row>
    <row r="484" spans="1:67">
      <c r="A484">
        <v>2004</v>
      </c>
      <c r="B484" s="62" t="s">
        <v>597</v>
      </c>
      <c r="C484" s="67" t="s">
        <v>664</v>
      </c>
      <c r="D484" s="62" t="s">
        <v>725</v>
      </c>
      <c r="E484" s="68">
        <v>3239.6393503003346</v>
      </c>
      <c r="F484" s="68">
        <v>3.2373147443441121</v>
      </c>
      <c r="G484" s="68">
        <v>3.8880904900815869</v>
      </c>
      <c r="H484" s="68">
        <v>0.56896799395468334</v>
      </c>
      <c r="I484" s="68">
        <v>19047.944977207389</v>
      </c>
      <c r="J484" s="68">
        <v>615.74438334321326</v>
      </c>
      <c r="K484" s="68">
        <v>16.968454158180474</v>
      </c>
      <c r="L484" s="68">
        <v>0.25895644269115992</v>
      </c>
      <c r="M484" s="68">
        <v>0.22113692804935425</v>
      </c>
      <c r="N484" s="68">
        <v>7.9308375203697004E-2</v>
      </c>
      <c r="O484" s="68">
        <v>82.458034564245921</v>
      </c>
      <c r="P484" s="68">
        <v>22.963225230472379</v>
      </c>
      <c r="Q484" s="68">
        <v>13.439672769834601</v>
      </c>
      <c r="R484" s="68">
        <v>0.53258414897922568</v>
      </c>
      <c r="S484" s="68">
        <v>0.23456059556336836</v>
      </c>
      <c r="T484" s="68">
        <v>1.4364689683621785</v>
      </c>
      <c r="U484" s="68">
        <v>1.7692321154032078</v>
      </c>
      <c r="V484" s="68">
        <v>6.883574610089477</v>
      </c>
      <c r="W484" s="68">
        <v>1.9959496352627335</v>
      </c>
      <c r="X484" s="68">
        <v>3.3975980516798185</v>
      </c>
      <c r="Y484" s="68">
        <v>1.4256778022695304</v>
      </c>
      <c r="Z484" s="68">
        <v>33.253740851033612</v>
      </c>
      <c r="AA484" s="68">
        <v>0</v>
      </c>
      <c r="AB484" s="68">
        <v>30.71140085733386</v>
      </c>
      <c r="AC484" s="68">
        <v>0</v>
      </c>
      <c r="AD484" s="68">
        <v>0</v>
      </c>
      <c r="AE484" s="68">
        <v>34.404774450120051</v>
      </c>
      <c r="AF484" s="68">
        <v>2.726616425139378E-3</v>
      </c>
      <c r="AG484" s="68">
        <v>1.4061914957095278E-2</v>
      </c>
      <c r="AH484" s="68">
        <v>1.1516903974691257E-2</v>
      </c>
      <c r="AI484" s="68">
        <v>0</v>
      </c>
      <c r="AJ484" s="68">
        <v>0</v>
      </c>
      <c r="AK484" s="68">
        <v>0</v>
      </c>
      <c r="AL484" s="68">
        <v>0</v>
      </c>
      <c r="AM484" s="68">
        <v>0</v>
      </c>
      <c r="AN484" s="68">
        <v>0.4675413827583243</v>
      </c>
      <c r="AO484" s="68">
        <v>0</v>
      </c>
      <c r="AP484" s="68">
        <v>0</v>
      </c>
      <c r="AQ484" s="68">
        <v>0</v>
      </c>
      <c r="AR484" s="68">
        <v>0</v>
      </c>
      <c r="AS484" s="68">
        <v>0</v>
      </c>
      <c r="AT484" s="68">
        <v>0</v>
      </c>
      <c r="AU484" s="68">
        <v>0</v>
      </c>
      <c r="AV484" s="68">
        <v>0</v>
      </c>
      <c r="AW484" s="68">
        <v>0</v>
      </c>
      <c r="AX484" s="68">
        <v>0</v>
      </c>
      <c r="AY484" s="68">
        <v>0</v>
      </c>
      <c r="AZ484" s="68">
        <v>0</v>
      </c>
      <c r="BA484" s="68">
        <v>5.7658853857029072E-3</v>
      </c>
      <c r="BB484" s="68">
        <v>0.18984418078506332</v>
      </c>
      <c r="BC484" s="68">
        <v>0</v>
      </c>
      <c r="BD484" s="68">
        <v>0</v>
      </c>
      <c r="BE484" s="68">
        <v>1.3676350427181012</v>
      </c>
      <c r="BF484" s="68">
        <v>0.39449507890466817</v>
      </c>
      <c r="BG484" s="68">
        <v>0</v>
      </c>
      <c r="BH484" s="68">
        <v>0</v>
      </c>
      <c r="BI484" s="68">
        <v>7189.4957456078846</v>
      </c>
      <c r="BJ484" s="68">
        <v>0</v>
      </c>
      <c r="BK484" s="68">
        <v>0</v>
      </c>
      <c r="BL484" s="68">
        <v>521.70228987295479</v>
      </c>
      <c r="BM484" s="68">
        <v>2251.7415890926568</v>
      </c>
      <c r="BN484" s="68">
        <v>3942.95939174152</v>
      </c>
      <c r="BO484" s="68">
        <v>37071.810037955001</v>
      </c>
    </row>
    <row r="485" spans="1:67">
      <c r="A485">
        <v>2004</v>
      </c>
      <c r="B485" s="62" t="s">
        <v>598</v>
      </c>
      <c r="C485" s="67" t="s">
        <v>665</v>
      </c>
      <c r="D485" s="62" t="s">
        <v>725</v>
      </c>
      <c r="E485" s="68">
        <v>3.4892466824485843E-3</v>
      </c>
      <c r="F485" s="68">
        <v>99.459570891608735</v>
      </c>
      <c r="G485" s="68">
        <v>3.6298467829277043E-4</v>
      </c>
      <c r="H485" s="68">
        <v>1.987838080213552E-3</v>
      </c>
      <c r="I485" s="68">
        <v>35.239873879124922</v>
      </c>
      <c r="J485" s="68">
        <v>34.037648332505313</v>
      </c>
      <c r="K485" s="68">
        <v>915.82886211908146</v>
      </c>
      <c r="L485" s="68">
        <v>1.6414715409581471</v>
      </c>
      <c r="M485" s="68">
        <v>1.3388836800179518E-3</v>
      </c>
      <c r="N485" s="68">
        <v>0</v>
      </c>
      <c r="O485" s="68">
        <v>10.703929804366735</v>
      </c>
      <c r="P485" s="68">
        <v>32.795033385670678</v>
      </c>
      <c r="Q485" s="68">
        <v>206.13068725534316</v>
      </c>
      <c r="R485" s="68">
        <v>0.14454055941703378</v>
      </c>
      <c r="S485" s="68">
        <v>9.1782255298066662E-2</v>
      </c>
      <c r="T485" s="68">
        <v>0.11361641786573427</v>
      </c>
      <c r="U485" s="68">
        <v>3.5036489323027428E-2</v>
      </c>
      <c r="V485" s="68">
        <v>4.1962705463934193E-2</v>
      </c>
      <c r="W485" s="68">
        <v>0.12701053116849292</v>
      </c>
      <c r="X485" s="68">
        <v>0.94996859768970099</v>
      </c>
      <c r="Y485" s="68">
        <v>6.1213915829456938E-3</v>
      </c>
      <c r="Z485" s="68">
        <v>0.49106033213789774</v>
      </c>
      <c r="AA485" s="68">
        <v>0</v>
      </c>
      <c r="AB485" s="68">
        <v>1.3798704108282525</v>
      </c>
      <c r="AC485" s="68">
        <v>0</v>
      </c>
      <c r="AD485" s="68">
        <v>0</v>
      </c>
      <c r="AE485" s="68">
        <v>7.5266808431885102E-2</v>
      </c>
      <c r="AF485" s="68">
        <v>5.6953568232688155E-4</v>
      </c>
      <c r="AG485" s="68">
        <v>2.9372530202895907E-3</v>
      </c>
      <c r="AH485" s="68">
        <v>2.4056510857348289E-3</v>
      </c>
      <c r="AI485" s="68">
        <v>0</v>
      </c>
      <c r="AJ485" s="68">
        <v>0</v>
      </c>
      <c r="AK485" s="68">
        <v>0</v>
      </c>
      <c r="AL485" s="68">
        <v>0</v>
      </c>
      <c r="AM485" s="68">
        <v>0</v>
      </c>
      <c r="AN485" s="68">
        <v>0</v>
      </c>
      <c r="AO485" s="68">
        <v>0</v>
      </c>
      <c r="AP485" s="68">
        <v>0</v>
      </c>
      <c r="AQ485" s="68">
        <v>0</v>
      </c>
      <c r="AR485" s="68">
        <v>0</v>
      </c>
      <c r="AS485" s="68">
        <v>0</v>
      </c>
      <c r="AT485" s="68">
        <v>0</v>
      </c>
      <c r="AU485" s="68">
        <v>0</v>
      </c>
      <c r="AV485" s="68">
        <v>0</v>
      </c>
      <c r="AW485" s="68">
        <v>0</v>
      </c>
      <c r="AX485" s="68">
        <v>0</v>
      </c>
      <c r="AY485" s="68">
        <v>0</v>
      </c>
      <c r="AZ485" s="68">
        <v>0</v>
      </c>
      <c r="BA485" s="68">
        <v>2.2876495403286175E-3</v>
      </c>
      <c r="BB485" s="68">
        <v>1.4943609381672272E-3</v>
      </c>
      <c r="BC485" s="68">
        <v>0</v>
      </c>
      <c r="BD485" s="68">
        <v>0</v>
      </c>
      <c r="BE485" s="68">
        <v>0</v>
      </c>
      <c r="BF485" s="68">
        <v>1.0190117542023635E-3</v>
      </c>
      <c r="BG485" s="68">
        <v>0</v>
      </c>
      <c r="BH485" s="68">
        <v>0</v>
      </c>
      <c r="BI485" s="68">
        <v>108.35931729300388</v>
      </c>
      <c r="BJ485" s="68">
        <v>0</v>
      </c>
      <c r="BK485" s="68">
        <v>0</v>
      </c>
      <c r="BL485" s="68">
        <v>3.5346765983083124E-2</v>
      </c>
      <c r="BM485" s="68">
        <v>25.765567395618966</v>
      </c>
      <c r="BN485" s="68">
        <v>57.563176652387725</v>
      </c>
      <c r="BO485" s="68">
        <v>1531.03461423</v>
      </c>
    </row>
    <row r="486" spans="1:67">
      <c r="A486">
        <v>2004</v>
      </c>
      <c r="B486" s="62" t="s">
        <v>599</v>
      </c>
      <c r="C486" s="67" t="s">
        <v>666</v>
      </c>
      <c r="D486" s="62" t="s">
        <v>725</v>
      </c>
      <c r="E486" s="68">
        <v>2.2771109726377903E-3</v>
      </c>
      <c r="F486" s="68">
        <v>0</v>
      </c>
      <c r="G486" s="68">
        <v>26.411499942666175</v>
      </c>
      <c r="H486" s="68">
        <v>4.1172759873727514E-3</v>
      </c>
      <c r="I486" s="68">
        <v>187.65321943343054</v>
      </c>
      <c r="J486" s="68">
        <v>21.51271780262687</v>
      </c>
      <c r="K486" s="68">
        <v>6.4964968257689884E-4</v>
      </c>
      <c r="L486" s="68">
        <v>0.21055210596356169</v>
      </c>
      <c r="M486" s="68">
        <v>7.8030756794143744E-2</v>
      </c>
      <c r="N486" s="68">
        <v>0</v>
      </c>
      <c r="O486" s="68">
        <v>2.4687823345247137</v>
      </c>
      <c r="P486" s="68">
        <v>4.4008241294966668</v>
      </c>
      <c r="Q486" s="68">
        <v>7.7815530252268686E-2</v>
      </c>
      <c r="R486" s="68">
        <v>5.4812019420741442E-3</v>
      </c>
      <c r="S486" s="68">
        <v>4.7706810606648081E-2</v>
      </c>
      <c r="T486" s="68">
        <v>9.5761275306904883E-3</v>
      </c>
      <c r="U486" s="68">
        <v>2.5641327690738125E-2</v>
      </c>
      <c r="V486" s="68">
        <v>5.7710326165206598E-2</v>
      </c>
      <c r="W486" s="68">
        <v>1.6998090759640132E-2</v>
      </c>
      <c r="X486" s="68">
        <v>2.7194779222075308E-2</v>
      </c>
      <c r="Y486" s="68">
        <v>1.1916713347422244E-2</v>
      </c>
      <c r="Z486" s="68">
        <v>1.0951063057091681</v>
      </c>
      <c r="AA486" s="68">
        <v>0</v>
      </c>
      <c r="AB486" s="68">
        <v>0</v>
      </c>
      <c r="AC486" s="68">
        <v>0</v>
      </c>
      <c r="AD486" s="68">
        <v>0</v>
      </c>
      <c r="AE486" s="68">
        <v>0</v>
      </c>
      <c r="AF486" s="68">
        <v>0</v>
      </c>
      <c r="AG486" s="68">
        <v>0</v>
      </c>
      <c r="AH486" s="68">
        <v>0</v>
      </c>
      <c r="AI486" s="68">
        <v>0</v>
      </c>
      <c r="AJ486" s="68">
        <v>0</v>
      </c>
      <c r="AK486" s="68">
        <v>0</v>
      </c>
      <c r="AL486" s="68">
        <v>0</v>
      </c>
      <c r="AM486" s="68">
        <v>0</v>
      </c>
      <c r="AN486" s="68">
        <v>0</v>
      </c>
      <c r="AO486" s="68">
        <v>0</v>
      </c>
      <c r="AP486" s="68">
        <v>0</v>
      </c>
      <c r="AQ486" s="68">
        <v>0</v>
      </c>
      <c r="AR486" s="68">
        <v>0</v>
      </c>
      <c r="AS486" s="68">
        <v>0</v>
      </c>
      <c r="AT486" s="68">
        <v>0</v>
      </c>
      <c r="AU486" s="68">
        <v>0</v>
      </c>
      <c r="AV486" s="68">
        <v>0</v>
      </c>
      <c r="AW486" s="68">
        <v>0</v>
      </c>
      <c r="AX486" s="68">
        <v>0</v>
      </c>
      <c r="AY486" s="68">
        <v>0</v>
      </c>
      <c r="AZ486" s="68">
        <v>0</v>
      </c>
      <c r="BA486" s="68">
        <v>0</v>
      </c>
      <c r="BB486" s="68">
        <v>1.4299592253142969E-3</v>
      </c>
      <c r="BC486" s="68">
        <v>0</v>
      </c>
      <c r="BD486" s="68">
        <v>0</v>
      </c>
      <c r="BE486" s="68">
        <v>0</v>
      </c>
      <c r="BF486" s="68">
        <v>0</v>
      </c>
      <c r="BG486" s="68">
        <v>0</v>
      </c>
      <c r="BH486" s="68">
        <v>0</v>
      </c>
      <c r="BI486" s="68">
        <v>1069.4601707132551</v>
      </c>
      <c r="BJ486" s="68">
        <v>0</v>
      </c>
      <c r="BK486" s="68">
        <v>0</v>
      </c>
      <c r="BL486" s="68">
        <v>13.806976283379901</v>
      </c>
      <c r="BM486" s="68">
        <v>2.5508085476384665</v>
      </c>
      <c r="BN486" s="68">
        <v>115.43799955112969</v>
      </c>
      <c r="BO486" s="68">
        <v>1445.3752028100002</v>
      </c>
    </row>
    <row r="487" spans="1:67">
      <c r="A487">
        <v>2004</v>
      </c>
      <c r="B487" s="62" t="s">
        <v>600</v>
      </c>
      <c r="C487" s="67" t="s">
        <v>111</v>
      </c>
      <c r="D487" s="62" t="s">
        <v>725</v>
      </c>
      <c r="E487" s="68">
        <v>31.297561466491683</v>
      </c>
      <c r="F487" s="68">
        <v>1.6563108680457275</v>
      </c>
      <c r="G487" s="68">
        <v>12.026179679971571</v>
      </c>
      <c r="H487" s="68">
        <v>322.80778538481735</v>
      </c>
      <c r="I487" s="68">
        <v>26.476163650545477</v>
      </c>
      <c r="J487" s="68">
        <v>0.56512643550022135</v>
      </c>
      <c r="K487" s="68">
        <v>1.3298398987341914E-2</v>
      </c>
      <c r="L487" s="68">
        <v>20.213287836601243</v>
      </c>
      <c r="M487" s="68">
        <v>1.486531180110932E-2</v>
      </c>
      <c r="N487" s="68">
        <v>14909.805759297076</v>
      </c>
      <c r="O487" s="68">
        <v>7149.77188954135</v>
      </c>
      <c r="P487" s="68">
        <v>0.79863625338543087</v>
      </c>
      <c r="Q487" s="68">
        <v>2.9153105562548109</v>
      </c>
      <c r="R487" s="68">
        <v>985.16730409542197</v>
      </c>
      <c r="S487" s="68">
        <v>3250.997955637446</v>
      </c>
      <c r="T487" s="68">
        <v>1.4341202190641364</v>
      </c>
      <c r="U487" s="68">
        <v>2.0076302593990785</v>
      </c>
      <c r="V487" s="68">
        <v>7.422639376441782</v>
      </c>
      <c r="W487" s="68">
        <v>2.5376662598109623</v>
      </c>
      <c r="X487" s="68">
        <v>10.523300417168539</v>
      </c>
      <c r="Y487" s="68">
        <v>0.13933820398987182</v>
      </c>
      <c r="Z487" s="68">
        <v>46.504245407787771</v>
      </c>
      <c r="AA487" s="68">
        <v>0</v>
      </c>
      <c r="AB487" s="68">
        <v>324.7868019654864</v>
      </c>
      <c r="AC487" s="68">
        <v>11.407247216015207</v>
      </c>
      <c r="AD487" s="68">
        <v>0</v>
      </c>
      <c r="AE487" s="68">
        <v>1084.207013639219</v>
      </c>
      <c r="AF487" s="68">
        <v>7.6242471342678295E-2</v>
      </c>
      <c r="AG487" s="68">
        <v>0.39320350976199836</v>
      </c>
      <c r="AH487" s="68">
        <v>0.32203914461561678</v>
      </c>
      <c r="AI487" s="68">
        <v>4.5398946367184783</v>
      </c>
      <c r="AJ487" s="68">
        <v>0</v>
      </c>
      <c r="AK487" s="68">
        <v>0</v>
      </c>
      <c r="AL487" s="68">
        <v>2.546541570155775</v>
      </c>
      <c r="AM487" s="68">
        <v>1.2847855599299755E-3</v>
      </c>
      <c r="AN487" s="68">
        <v>0</v>
      </c>
      <c r="AO487" s="68">
        <v>0</v>
      </c>
      <c r="AP487" s="68">
        <v>0</v>
      </c>
      <c r="AQ487" s="68">
        <v>0</v>
      </c>
      <c r="AR487" s="68">
        <v>0</v>
      </c>
      <c r="AS487" s="68">
        <v>0</v>
      </c>
      <c r="AT487" s="68">
        <v>0</v>
      </c>
      <c r="AU487" s="68">
        <v>0</v>
      </c>
      <c r="AV487" s="68">
        <v>0</v>
      </c>
      <c r="AW487" s="68">
        <v>5.8205083737803234E-4</v>
      </c>
      <c r="AX487" s="68">
        <v>0</v>
      </c>
      <c r="AY487" s="68">
        <v>0</v>
      </c>
      <c r="AZ487" s="68">
        <v>0</v>
      </c>
      <c r="BA487" s="68">
        <v>1.367397805685467E-2</v>
      </c>
      <c r="BB487" s="68">
        <v>2.8769623626866775E-2</v>
      </c>
      <c r="BC487" s="68">
        <v>0</v>
      </c>
      <c r="BD487" s="68">
        <v>0</v>
      </c>
      <c r="BE487" s="68">
        <v>5.2271222577026256E-4</v>
      </c>
      <c r="BF487" s="68">
        <v>0</v>
      </c>
      <c r="BG487" s="68">
        <v>0</v>
      </c>
      <c r="BH487" s="68">
        <v>0</v>
      </c>
      <c r="BI487" s="68">
        <v>0</v>
      </c>
      <c r="BJ487" s="68">
        <v>0</v>
      </c>
      <c r="BK487" s="68">
        <v>0</v>
      </c>
      <c r="BL487" s="68">
        <v>8444.031391947563</v>
      </c>
      <c r="BM487" s="68">
        <v>-30.146080971220815</v>
      </c>
      <c r="BN487" s="68">
        <v>23544.336020947605</v>
      </c>
      <c r="BO487" s="68">
        <v>60171.641523785001</v>
      </c>
    </row>
    <row r="488" spans="1:67">
      <c r="A488">
        <v>2004</v>
      </c>
      <c r="B488" s="62" t="s">
        <v>601</v>
      </c>
      <c r="C488" s="67" t="s">
        <v>667</v>
      </c>
      <c r="D488" s="62" t="s">
        <v>725</v>
      </c>
      <c r="E488" s="68">
        <v>2617.5646604374938</v>
      </c>
      <c r="F488" s="68">
        <v>0.62389208368524041</v>
      </c>
      <c r="G488" s="68">
        <v>134.36062914673914</v>
      </c>
      <c r="H488" s="68">
        <v>0.15438343829358403</v>
      </c>
      <c r="I488" s="68">
        <v>10200.902939154259</v>
      </c>
      <c r="J488" s="68">
        <v>328.81510534206711</v>
      </c>
      <c r="K488" s="68">
        <v>0.23367525286661786</v>
      </c>
      <c r="L488" s="68">
        <v>51.250070462723713</v>
      </c>
      <c r="M488" s="68">
        <v>0.38644973838702973</v>
      </c>
      <c r="N488" s="68">
        <v>1.999070936487032E-2</v>
      </c>
      <c r="O488" s="68">
        <v>229.6274135722243</v>
      </c>
      <c r="P488" s="68">
        <v>117.13051003680884</v>
      </c>
      <c r="Q488" s="68">
        <v>5.4706742802615258</v>
      </c>
      <c r="R488" s="68">
        <v>30.388175183998989</v>
      </c>
      <c r="S488" s="68">
        <v>19.353156994402049</v>
      </c>
      <c r="T488" s="68">
        <v>2.0426026890186573</v>
      </c>
      <c r="U488" s="68">
        <v>23.102315302606947</v>
      </c>
      <c r="V488" s="68">
        <v>2.0873756110297639</v>
      </c>
      <c r="W488" s="68">
        <v>1.8481723517247786</v>
      </c>
      <c r="X488" s="68">
        <v>10.811265398491706</v>
      </c>
      <c r="Y488" s="68">
        <v>0.31628152595350778</v>
      </c>
      <c r="Z488" s="68">
        <v>6.6191656520365774</v>
      </c>
      <c r="AA488" s="68">
        <v>0</v>
      </c>
      <c r="AB488" s="68">
        <v>1.6497840809974702</v>
      </c>
      <c r="AC488" s="68">
        <v>0</v>
      </c>
      <c r="AD488" s="68">
        <v>0</v>
      </c>
      <c r="AE488" s="68">
        <v>8.6367549882665404</v>
      </c>
      <c r="AF488" s="68">
        <v>83.689571568858582</v>
      </c>
      <c r="AG488" s="68">
        <v>431.61026514276637</v>
      </c>
      <c r="AH488" s="68">
        <v>353.49481157487213</v>
      </c>
      <c r="AI488" s="68">
        <v>5.1353725616768472E-2</v>
      </c>
      <c r="AJ488" s="68">
        <v>2.2843948886783521E-2</v>
      </c>
      <c r="AK488" s="68">
        <v>3.9299620279037115</v>
      </c>
      <c r="AL488" s="68">
        <v>10.228203352472386</v>
      </c>
      <c r="AM488" s="68">
        <v>2.2085835372110886E-3</v>
      </c>
      <c r="AN488" s="68">
        <v>1727.9567134157958</v>
      </c>
      <c r="AO488" s="68">
        <v>0</v>
      </c>
      <c r="AP488" s="68">
        <v>7.1863551947814013E-3</v>
      </c>
      <c r="AQ488" s="68">
        <v>0</v>
      </c>
      <c r="AR488" s="68">
        <v>0</v>
      </c>
      <c r="AS488" s="68">
        <v>45.739272754793689</v>
      </c>
      <c r="AT488" s="68">
        <v>0.11022796563407429</v>
      </c>
      <c r="AU488" s="68">
        <v>3.6281777470376837</v>
      </c>
      <c r="AV488" s="68">
        <v>0</v>
      </c>
      <c r="AW488" s="68">
        <v>0.12053340587920308</v>
      </c>
      <c r="AX488" s="68">
        <v>5.1939811825416407E-4</v>
      </c>
      <c r="AY488" s="68">
        <v>0.41924550639939417</v>
      </c>
      <c r="AZ488" s="68">
        <v>0</v>
      </c>
      <c r="BA488" s="68">
        <v>1.0824668607792793</v>
      </c>
      <c r="BB488" s="68">
        <v>37.253600093354621</v>
      </c>
      <c r="BC488" s="68">
        <v>172.47045419819881</v>
      </c>
      <c r="BD488" s="68">
        <v>2.5899027540684174</v>
      </c>
      <c r="BE488" s="68">
        <v>91.58082270289529</v>
      </c>
      <c r="BF488" s="68">
        <v>4.9779615028798849</v>
      </c>
      <c r="BG488" s="68">
        <v>0</v>
      </c>
      <c r="BH488" s="68">
        <v>7.2988318143091405E-3</v>
      </c>
      <c r="BI488" s="68">
        <v>69455.742672977954</v>
      </c>
      <c r="BJ488" s="68">
        <v>0</v>
      </c>
      <c r="BK488" s="68">
        <v>0</v>
      </c>
      <c r="BL488" s="68">
        <v>0</v>
      </c>
      <c r="BM488" s="68">
        <v>2472.946521130601</v>
      </c>
      <c r="BN488" s="68">
        <v>4492.5594038849895</v>
      </c>
      <c r="BO488" s="68">
        <v>93185.617644845013</v>
      </c>
    </row>
    <row r="489" spans="1:67">
      <c r="A489">
        <v>2004</v>
      </c>
      <c r="B489" s="62" t="s">
        <v>602</v>
      </c>
      <c r="C489" s="67" t="s">
        <v>668</v>
      </c>
      <c r="D489" s="62" t="s">
        <v>725</v>
      </c>
      <c r="E489" s="68">
        <v>23.130812101398373</v>
      </c>
      <c r="F489" s="68">
        <v>4.8438421700892791</v>
      </c>
      <c r="G489" s="68">
        <v>2.067370162367764E-2</v>
      </c>
      <c r="H489" s="68">
        <v>2.3898396831695745</v>
      </c>
      <c r="I489" s="68">
        <v>41.694568596293202</v>
      </c>
      <c r="J489" s="68">
        <v>2578.2131629925202</v>
      </c>
      <c r="K489" s="68">
        <v>9.0233804003307263</v>
      </c>
      <c r="L489" s="68">
        <v>124.25420693260122</v>
      </c>
      <c r="M489" s="68">
        <v>12.62320917508807</v>
      </c>
      <c r="N489" s="68">
        <v>9.4323403958525098</v>
      </c>
      <c r="O489" s="68">
        <v>16.204441822956873</v>
      </c>
      <c r="P489" s="68">
        <v>0.60481848484130474</v>
      </c>
      <c r="Q489" s="68">
        <v>93.817051925067091</v>
      </c>
      <c r="R489" s="68">
        <v>7.7276349261158215</v>
      </c>
      <c r="S489" s="68">
        <v>14.377735750659973</v>
      </c>
      <c r="T489" s="68">
        <v>16.107696041213242</v>
      </c>
      <c r="U489" s="68">
        <v>75.427825460636015</v>
      </c>
      <c r="V489" s="68">
        <v>28.619609130908525</v>
      </c>
      <c r="W489" s="68">
        <v>22.169873086891499</v>
      </c>
      <c r="X489" s="68">
        <v>631.09735703831973</v>
      </c>
      <c r="Y489" s="68">
        <v>4.7711060022286551</v>
      </c>
      <c r="Z489" s="68">
        <v>241.46065445577295</v>
      </c>
      <c r="AA489" s="68">
        <v>3.4501010432730116E-3</v>
      </c>
      <c r="AB489" s="68">
        <v>24.723106139444312</v>
      </c>
      <c r="AC489" s="68">
        <v>0</v>
      </c>
      <c r="AD489" s="68">
        <v>1.6066468861358671</v>
      </c>
      <c r="AE489" s="68">
        <v>36.987747161748892</v>
      </c>
      <c r="AF489" s="68">
        <v>15.323194281512889</v>
      </c>
      <c r="AG489" s="68">
        <v>79.025950577800316</v>
      </c>
      <c r="AH489" s="68">
        <v>64.723352906781201</v>
      </c>
      <c r="AI489" s="68">
        <v>34.516781889067147</v>
      </c>
      <c r="AJ489" s="68">
        <v>0</v>
      </c>
      <c r="AK489" s="68">
        <v>3.2246531282599945E-2</v>
      </c>
      <c r="AL489" s="68">
        <v>2.335743096610488</v>
      </c>
      <c r="AM489" s="68">
        <v>1.747277659335051</v>
      </c>
      <c r="AN489" s="68">
        <v>92.805701713903119</v>
      </c>
      <c r="AO489" s="68">
        <v>1.8713345636516113E-2</v>
      </c>
      <c r="AP489" s="68">
        <v>7.3043677278759767E-2</v>
      </c>
      <c r="AQ489" s="68">
        <v>0</v>
      </c>
      <c r="AR489" s="68">
        <v>0</v>
      </c>
      <c r="AS489" s="68">
        <v>0</v>
      </c>
      <c r="AT489" s="68">
        <v>0</v>
      </c>
      <c r="AU489" s="68">
        <v>0</v>
      </c>
      <c r="AV489" s="68">
        <v>0</v>
      </c>
      <c r="AW489" s="68">
        <v>0.84179799347140138</v>
      </c>
      <c r="AX489" s="68">
        <v>3.057765834724786</v>
      </c>
      <c r="AY489" s="68">
        <v>7.2720092543872745</v>
      </c>
      <c r="AZ489" s="68">
        <v>0</v>
      </c>
      <c r="BA489" s="68">
        <v>8.9386608171530324E-2</v>
      </c>
      <c r="BB489" s="68">
        <v>28.10760852029669</v>
      </c>
      <c r="BC489" s="68">
        <v>43.425847464662446</v>
      </c>
      <c r="BD489" s="68">
        <v>14.47038675416418</v>
      </c>
      <c r="BE489" s="68">
        <v>114.51170048028349</v>
      </c>
      <c r="BF489" s="68">
        <v>26.963665251222952</v>
      </c>
      <c r="BG489" s="68">
        <v>0</v>
      </c>
      <c r="BH489" s="68">
        <v>0.24072078448528328</v>
      </c>
      <c r="BI489" s="68">
        <v>6693.0951164854832</v>
      </c>
      <c r="BJ489" s="68">
        <v>0</v>
      </c>
      <c r="BK489" s="68">
        <v>0</v>
      </c>
      <c r="BL489" s="68">
        <v>22.68761693279292</v>
      </c>
      <c r="BM489" s="68">
        <v>396.122634978951</v>
      </c>
      <c r="BN489" s="68">
        <v>11015.426666592237</v>
      </c>
      <c r="BO489" s="68">
        <v>22678.247720177496</v>
      </c>
    </row>
    <row r="490" spans="1:67">
      <c r="A490">
        <v>2004</v>
      </c>
      <c r="B490" s="62" t="s">
        <v>603</v>
      </c>
      <c r="C490" s="67" t="s">
        <v>669</v>
      </c>
      <c r="D490" s="62" t="s">
        <v>725</v>
      </c>
      <c r="E490" s="68">
        <v>21.100921488484286</v>
      </c>
      <c r="F490" s="68">
        <v>1.6188335715987085E-3</v>
      </c>
      <c r="G490" s="68">
        <v>8.1397216939991024E-2</v>
      </c>
      <c r="H490" s="68">
        <v>83.284207387182562</v>
      </c>
      <c r="I490" s="68">
        <v>106.69309251671486</v>
      </c>
      <c r="J490" s="68">
        <v>14.564028100060453</v>
      </c>
      <c r="K490" s="68">
        <v>318.54348455901561</v>
      </c>
      <c r="L490" s="68">
        <v>32.356672309101334</v>
      </c>
      <c r="M490" s="68">
        <v>1.4796885923465073</v>
      </c>
      <c r="N490" s="68">
        <v>8.4355572276570374</v>
      </c>
      <c r="O490" s="68">
        <v>15.63696646763017</v>
      </c>
      <c r="P490" s="68">
        <v>4.9252520514105678</v>
      </c>
      <c r="Q490" s="68">
        <v>17.804949224756918</v>
      </c>
      <c r="R490" s="68">
        <v>40.458640014166605</v>
      </c>
      <c r="S490" s="68">
        <v>10.198737991208763</v>
      </c>
      <c r="T490" s="68">
        <v>42.290792629700888</v>
      </c>
      <c r="U490" s="68">
        <v>106.84540348523954</v>
      </c>
      <c r="V490" s="68">
        <v>28.343345436871328</v>
      </c>
      <c r="W490" s="68">
        <v>17.291516604412294</v>
      </c>
      <c r="X490" s="68">
        <v>48.345538939963184</v>
      </c>
      <c r="Y490" s="68">
        <v>11.58583003160037</v>
      </c>
      <c r="Z490" s="68">
        <v>768.531637188471</v>
      </c>
      <c r="AA490" s="68">
        <v>0.10927725643518393</v>
      </c>
      <c r="AB490" s="68">
        <v>0.12841163141004674</v>
      </c>
      <c r="AC490" s="68">
        <v>0</v>
      </c>
      <c r="AD490" s="68">
        <v>0</v>
      </c>
      <c r="AE490" s="68">
        <v>847.25880561572228</v>
      </c>
      <c r="AF490" s="68">
        <v>36.994854727256516</v>
      </c>
      <c r="AG490" s="68">
        <v>190.79269684887311</v>
      </c>
      <c r="AH490" s="68">
        <v>156.26187296575344</v>
      </c>
      <c r="AI490" s="68">
        <v>1.6976020790825292E-2</v>
      </c>
      <c r="AJ490" s="68">
        <v>0</v>
      </c>
      <c r="AK490" s="68">
        <v>0</v>
      </c>
      <c r="AL490" s="68">
        <v>8.1297641014659847E-2</v>
      </c>
      <c r="AM490" s="68">
        <v>0</v>
      </c>
      <c r="AN490" s="68">
        <v>0</v>
      </c>
      <c r="AO490" s="68">
        <v>0</v>
      </c>
      <c r="AP490" s="68">
        <v>0.19499440750355776</v>
      </c>
      <c r="AQ490" s="68">
        <v>29.467718724151112</v>
      </c>
      <c r="AR490" s="68">
        <v>0</v>
      </c>
      <c r="AS490" s="68">
        <v>0</v>
      </c>
      <c r="AT490" s="68">
        <v>0</v>
      </c>
      <c r="AU490" s="68">
        <v>0</v>
      </c>
      <c r="AV490" s="68">
        <v>0</v>
      </c>
      <c r="AW490" s="68">
        <v>5.2756483046640934E-2</v>
      </c>
      <c r="AX490" s="68">
        <v>2.0417407398058791E-4</v>
      </c>
      <c r="AY490" s="68">
        <v>0</v>
      </c>
      <c r="AZ490" s="68">
        <v>0</v>
      </c>
      <c r="BA490" s="68">
        <v>0.5361107216375679</v>
      </c>
      <c r="BB490" s="68">
        <v>2.3442132531107642</v>
      </c>
      <c r="BC490" s="68">
        <v>9.6959342882340857E-3</v>
      </c>
      <c r="BD490" s="68">
        <v>1.5030133789959853E-3</v>
      </c>
      <c r="BE490" s="68">
        <v>6.4334813145518352E-2</v>
      </c>
      <c r="BF490" s="68">
        <v>5.9449420038818106</v>
      </c>
      <c r="BG490" s="68">
        <v>0</v>
      </c>
      <c r="BH490" s="68">
        <v>0</v>
      </c>
      <c r="BI490" s="68">
        <v>306.10872180807445</v>
      </c>
      <c r="BJ490" s="68">
        <v>0</v>
      </c>
      <c r="BK490" s="68">
        <v>0</v>
      </c>
      <c r="BL490" s="68">
        <v>4.4887939610888878</v>
      </c>
      <c r="BM490" s="68">
        <v>81.092736776636769</v>
      </c>
      <c r="BN490" s="68">
        <v>298.37715463722299</v>
      </c>
      <c r="BO490" s="68">
        <v>3659.1273517150003</v>
      </c>
    </row>
    <row r="491" spans="1:67">
      <c r="A491">
        <v>2004</v>
      </c>
      <c r="B491" s="62" t="s">
        <v>604</v>
      </c>
      <c r="C491" s="67" t="s">
        <v>670</v>
      </c>
      <c r="D491" s="62" t="s">
        <v>725</v>
      </c>
      <c r="E491" s="68">
        <v>57.132765870079183</v>
      </c>
      <c r="F491" s="68">
        <v>1.993067537552635</v>
      </c>
      <c r="G491" s="68">
        <v>0.43190626098543289</v>
      </c>
      <c r="H491" s="68">
        <v>2.9879436432761821</v>
      </c>
      <c r="I491" s="68">
        <v>458.0850900189929</v>
      </c>
      <c r="J491" s="68">
        <v>134.24636934701687</v>
      </c>
      <c r="K491" s="68">
        <v>3.7674194652073902</v>
      </c>
      <c r="L491" s="68">
        <v>1806.0582545553541</v>
      </c>
      <c r="M491" s="68">
        <v>361.09979965826227</v>
      </c>
      <c r="N491" s="68">
        <v>6.3472164959495005</v>
      </c>
      <c r="O491" s="68">
        <v>208.72162097154919</v>
      </c>
      <c r="P491" s="68">
        <v>51.335872993482937</v>
      </c>
      <c r="Q491" s="68">
        <v>100.83506971720358</v>
      </c>
      <c r="R491" s="68">
        <v>182.29295742026105</v>
      </c>
      <c r="S491" s="68">
        <v>6.0468746894474226</v>
      </c>
      <c r="T491" s="68">
        <v>62.112603816519105</v>
      </c>
      <c r="U491" s="68">
        <v>397.91638489801818</v>
      </c>
      <c r="V491" s="68">
        <v>87.851669290857444</v>
      </c>
      <c r="W491" s="68">
        <v>42.414538105234584</v>
      </c>
      <c r="X491" s="68">
        <v>166.76115132053587</v>
      </c>
      <c r="Y491" s="68">
        <v>4.0552804861599467</v>
      </c>
      <c r="Z491" s="68">
        <v>176.29590248832082</v>
      </c>
      <c r="AA491" s="68">
        <v>2.2852627797680727</v>
      </c>
      <c r="AB491" s="68">
        <v>11.605972161302821</v>
      </c>
      <c r="AC491" s="68">
        <v>5.5634880143372412</v>
      </c>
      <c r="AD491" s="68">
        <v>0.40649437725288112</v>
      </c>
      <c r="AE491" s="68">
        <v>55.60496239581569</v>
      </c>
      <c r="AF491" s="68">
        <v>74.582529116961211</v>
      </c>
      <c r="AG491" s="68">
        <v>384.64272864276484</v>
      </c>
      <c r="AH491" s="68">
        <v>315.02774578413573</v>
      </c>
      <c r="AI491" s="68">
        <v>22.749735693955841</v>
      </c>
      <c r="AJ491" s="68">
        <v>0</v>
      </c>
      <c r="AK491" s="68">
        <v>0.66982416766585018</v>
      </c>
      <c r="AL491" s="68">
        <v>10.755998857645322</v>
      </c>
      <c r="AM491" s="68">
        <v>1.3862622934310893</v>
      </c>
      <c r="AN491" s="68">
        <v>81.246293796661021</v>
      </c>
      <c r="AO491" s="68">
        <v>17.626708937564036</v>
      </c>
      <c r="AP491" s="68">
        <v>0.87827100640817513</v>
      </c>
      <c r="AQ491" s="68">
        <v>1.2949382000246135</v>
      </c>
      <c r="AR491" s="68">
        <v>5.8732254830706321E-2</v>
      </c>
      <c r="AS491" s="68">
        <v>113.83763059170802</v>
      </c>
      <c r="AT491" s="68">
        <v>0.31963661802326104</v>
      </c>
      <c r="AU491" s="68">
        <v>10.874911319694341</v>
      </c>
      <c r="AV491" s="68">
        <v>0</v>
      </c>
      <c r="AW491" s="68">
        <v>51.988092322463878</v>
      </c>
      <c r="AX491" s="68">
        <v>1.9955350225339745</v>
      </c>
      <c r="AY491" s="68">
        <v>33.013917846240432</v>
      </c>
      <c r="AZ491" s="68">
        <v>0</v>
      </c>
      <c r="BA491" s="68">
        <v>1.57999690010558</v>
      </c>
      <c r="BB491" s="68">
        <v>75.750677012322171</v>
      </c>
      <c r="BC491" s="68">
        <v>241.15407035540039</v>
      </c>
      <c r="BD491" s="68">
        <v>44.508042107150814</v>
      </c>
      <c r="BE491" s="68">
        <v>64.025390189218243</v>
      </c>
      <c r="BF491" s="68">
        <v>30.824814241440865</v>
      </c>
      <c r="BG491" s="68">
        <v>0</v>
      </c>
      <c r="BH491" s="68">
        <v>2.0680057292663929</v>
      </c>
      <c r="BI491" s="68">
        <v>1657.8520977893754</v>
      </c>
      <c r="BJ491" s="68">
        <v>0</v>
      </c>
      <c r="BK491" s="68">
        <v>0</v>
      </c>
      <c r="BL491" s="68">
        <v>0</v>
      </c>
      <c r="BM491" s="68">
        <v>354.60659786657874</v>
      </c>
      <c r="BN491" s="68">
        <v>1023.7351056401827</v>
      </c>
      <c r="BO491" s="68">
        <v>9013.3102290825009</v>
      </c>
    </row>
    <row r="492" spans="1:67">
      <c r="A492">
        <v>2004</v>
      </c>
      <c r="B492" s="62" t="s">
        <v>605</v>
      </c>
      <c r="C492" s="67" t="s">
        <v>671</v>
      </c>
      <c r="D492" s="62" t="s">
        <v>725</v>
      </c>
      <c r="E492" s="68">
        <v>0.23702749976005597</v>
      </c>
      <c r="F492" s="68">
        <v>2.2961985654943582E-4</v>
      </c>
      <c r="G492" s="68">
        <v>2.7350464512053384E-3</v>
      </c>
      <c r="H492" s="68">
        <v>1.9202487993312238</v>
      </c>
      <c r="I492" s="68">
        <v>26.166121112008383</v>
      </c>
      <c r="J492" s="68">
        <v>35.3617168063397</v>
      </c>
      <c r="K492" s="68">
        <v>1.5892205147497465</v>
      </c>
      <c r="L492" s="68">
        <v>8.0340834441558986</v>
      </c>
      <c r="M492" s="68">
        <v>64.42780759290477</v>
      </c>
      <c r="N492" s="68">
        <v>0.32641917861873793</v>
      </c>
      <c r="O492" s="68">
        <v>17.759393523943121</v>
      </c>
      <c r="P492" s="68">
        <v>10.205676740050981</v>
      </c>
      <c r="Q492" s="68">
        <v>11.800448616693865</v>
      </c>
      <c r="R492" s="68">
        <v>5.2607971401652884</v>
      </c>
      <c r="S492" s="68">
        <v>1.7514476471321669</v>
      </c>
      <c r="T492" s="68">
        <v>11.83867058617345</v>
      </c>
      <c r="U492" s="68">
        <v>83.644654468313973</v>
      </c>
      <c r="V492" s="68">
        <v>27.334306301332461</v>
      </c>
      <c r="W492" s="68">
        <v>8.5611954602971387</v>
      </c>
      <c r="X492" s="68">
        <v>16.769636073971899</v>
      </c>
      <c r="Y492" s="68">
        <v>1.6839434918361851</v>
      </c>
      <c r="Z492" s="68">
        <v>31.551679142426718</v>
      </c>
      <c r="AA492" s="68">
        <v>2.6726271506397898</v>
      </c>
      <c r="AB492" s="68">
        <v>2.0660822145208457</v>
      </c>
      <c r="AC492" s="68">
        <v>0</v>
      </c>
      <c r="AD492" s="68">
        <v>0.34190609653513504</v>
      </c>
      <c r="AE492" s="68">
        <v>42.851192153255809</v>
      </c>
      <c r="AF492" s="68">
        <v>8.4385621911058806</v>
      </c>
      <c r="AG492" s="68">
        <v>43.519998925197122</v>
      </c>
      <c r="AH492" s="68">
        <v>35.643484555939608</v>
      </c>
      <c r="AI492" s="68">
        <v>22.558931027665203</v>
      </c>
      <c r="AJ492" s="68">
        <v>0</v>
      </c>
      <c r="AK492" s="68">
        <v>1.3308317982770097</v>
      </c>
      <c r="AL492" s="68">
        <v>15.485985705321241</v>
      </c>
      <c r="AM492" s="68">
        <v>2.70648403063695</v>
      </c>
      <c r="AN492" s="68">
        <v>9.4022617666959665</v>
      </c>
      <c r="AO492" s="68">
        <v>12.947154985604229</v>
      </c>
      <c r="AP492" s="68">
        <v>1.2048042051292713</v>
      </c>
      <c r="AQ492" s="68">
        <v>2.1064719900905482</v>
      </c>
      <c r="AR492" s="68">
        <v>1.6361782538015122</v>
      </c>
      <c r="AS492" s="68">
        <v>206.68322885345748</v>
      </c>
      <c r="AT492" s="68">
        <v>0.36667685696330105</v>
      </c>
      <c r="AU492" s="68">
        <v>12.072035482458952</v>
      </c>
      <c r="AV492" s="68">
        <v>0</v>
      </c>
      <c r="AW492" s="68">
        <v>33.360709043543316</v>
      </c>
      <c r="AX492" s="68">
        <v>17.870833152795885</v>
      </c>
      <c r="AY492" s="68">
        <v>34.039258170148592</v>
      </c>
      <c r="AZ492" s="68">
        <v>0</v>
      </c>
      <c r="BA492" s="68">
        <v>2.7059762313079032</v>
      </c>
      <c r="BB492" s="68">
        <v>563.4444614256364</v>
      </c>
      <c r="BC492" s="68">
        <v>61.60684712251981</v>
      </c>
      <c r="BD492" s="68">
        <v>74.561842773719533</v>
      </c>
      <c r="BE492" s="68">
        <v>56.616069363568826</v>
      </c>
      <c r="BF492" s="68">
        <v>65.893724664322804</v>
      </c>
      <c r="BG492" s="68">
        <v>0</v>
      </c>
      <c r="BH492" s="68">
        <v>0.19395416775212368</v>
      </c>
      <c r="BI492" s="68">
        <v>682.61920378920388</v>
      </c>
      <c r="BJ492" s="68">
        <v>0</v>
      </c>
      <c r="BK492" s="68">
        <v>126.51863957048042</v>
      </c>
      <c r="BL492" s="68">
        <v>6.8260658376787572E-3</v>
      </c>
      <c r="BM492" s="68">
        <v>33.321397230419684</v>
      </c>
      <c r="BN492" s="68">
        <v>352.54991379893437</v>
      </c>
      <c r="BO492" s="68">
        <v>2895.5720136200002</v>
      </c>
    </row>
    <row r="493" spans="1:67">
      <c r="A493">
        <v>2004</v>
      </c>
      <c r="B493" s="62" t="s">
        <v>606</v>
      </c>
      <c r="C493" s="67" t="s">
        <v>672</v>
      </c>
      <c r="D493" s="62" t="s">
        <v>725</v>
      </c>
      <c r="E493" s="68">
        <v>233.79171187308924</v>
      </c>
      <c r="F493" s="68">
        <v>4.3401061014150892</v>
      </c>
      <c r="G493" s="68">
        <v>95.007053042470091</v>
      </c>
      <c r="H493" s="68">
        <v>398.5150591230385</v>
      </c>
      <c r="I493" s="68">
        <v>494.20843707058259</v>
      </c>
      <c r="J493" s="68">
        <v>73.517135753871401</v>
      </c>
      <c r="K493" s="68">
        <v>40.79734144567805</v>
      </c>
      <c r="L493" s="68">
        <v>87.056870910307211</v>
      </c>
      <c r="M493" s="68">
        <v>13.512690937664432</v>
      </c>
      <c r="N493" s="68">
        <v>4128.8596411216758</v>
      </c>
      <c r="O493" s="68">
        <v>287.47299151365843</v>
      </c>
      <c r="P493" s="68">
        <v>17.624733084709053</v>
      </c>
      <c r="Q493" s="68">
        <v>42.896998647116206</v>
      </c>
      <c r="R493" s="68">
        <v>385.59211322725162</v>
      </c>
      <c r="S493" s="68">
        <v>180.26896407427947</v>
      </c>
      <c r="T493" s="68">
        <v>65.577174868310905</v>
      </c>
      <c r="U493" s="68">
        <v>46.151621914035481</v>
      </c>
      <c r="V493" s="68">
        <v>28.624914371947138</v>
      </c>
      <c r="W493" s="68">
        <v>21.414801744258941</v>
      </c>
      <c r="X493" s="68">
        <v>38.191874080732681</v>
      </c>
      <c r="Y493" s="68">
        <v>3.2298528364229857</v>
      </c>
      <c r="Z493" s="68">
        <v>67.974266961559266</v>
      </c>
      <c r="AA493" s="68">
        <v>18.817612885415087</v>
      </c>
      <c r="AB493" s="68">
        <v>1497.6369382241037</v>
      </c>
      <c r="AC493" s="68">
        <v>40.798676971196059</v>
      </c>
      <c r="AD493" s="68">
        <v>8.6102292445752333</v>
      </c>
      <c r="AE493" s="68">
        <v>877.40933058592293</v>
      </c>
      <c r="AF493" s="68">
        <v>34.73028628618394</v>
      </c>
      <c r="AG493" s="68">
        <v>179.11369112614605</v>
      </c>
      <c r="AH493" s="68">
        <v>146.69660480427524</v>
      </c>
      <c r="AI493" s="68">
        <v>6595.800555346771</v>
      </c>
      <c r="AJ493" s="68">
        <v>25.573311118939163</v>
      </c>
      <c r="AK493" s="68">
        <v>891.42585566128366</v>
      </c>
      <c r="AL493" s="68">
        <v>33.034513546946684</v>
      </c>
      <c r="AM493" s="68">
        <v>56.202814294454527</v>
      </c>
      <c r="AN493" s="68">
        <v>163.96934908681013</v>
      </c>
      <c r="AO493" s="68">
        <v>9.6428278896550914</v>
      </c>
      <c r="AP493" s="68">
        <v>3.9689191244860003</v>
      </c>
      <c r="AQ493" s="68">
        <v>88.896010254834295</v>
      </c>
      <c r="AR493" s="68">
        <v>0.43051974677804816</v>
      </c>
      <c r="AS493" s="68">
        <v>4.8850966902009825</v>
      </c>
      <c r="AT493" s="68">
        <v>0</v>
      </c>
      <c r="AU493" s="68">
        <v>2.7911064842484707</v>
      </c>
      <c r="AV493" s="68">
        <v>0</v>
      </c>
      <c r="AW493" s="68">
        <v>67.526471536009282</v>
      </c>
      <c r="AX493" s="68">
        <v>5.4027091944621022</v>
      </c>
      <c r="AY493" s="68">
        <v>14.826015608318869</v>
      </c>
      <c r="AZ493" s="68">
        <v>0</v>
      </c>
      <c r="BA493" s="68">
        <v>4.6707692864721801</v>
      </c>
      <c r="BB493" s="68">
        <v>570.65915217098188</v>
      </c>
      <c r="BC493" s="68">
        <v>479.44129603630711</v>
      </c>
      <c r="BD493" s="68">
        <v>30.977571283130832</v>
      </c>
      <c r="BE493" s="68">
        <v>105.35579944251893</v>
      </c>
      <c r="BF493" s="68">
        <v>103.92299299180685</v>
      </c>
      <c r="BG493" s="68">
        <v>0</v>
      </c>
      <c r="BH493" s="68">
        <v>2.6004426092573403</v>
      </c>
      <c r="BI493" s="68">
        <v>8028.0088942133752</v>
      </c>
      <c r="BJ493" s="68">
        <v>0</v>
      </c>
      <c r="BK493" s="68">
        <v>0</v>
      </c>
      <c r="BL493" s="68">
        <v>0</v>
      </c>
      <c r="BM493" s="68">
        <v>-218.97486977667177</v>
      </c>
      <c r="BN493" s="68">
        <v>1838.4195547942338</v>
      </c>
      <c r="BO493" s="68">
        <v>28467.897403467497</v>
      </c>
    </row>
    <row r="494" spans="1:67">
      <c r="A494">
        <v>2004</v>
      </c>
      <c r="B494" s="62" t="s">
        <v>607</v>
      </c>
      <c r="C494" s="67" t="s">
        <v>673</v>
      </c>
      <c r="D494" s="62" t="s">
        <v>725</v>
      </c>
      <c r="E494" s="68">
        <v>1174.0180574241322</v>
      </c>
      <c r="F494" s="68">
        <v>12.045601712517987</v>
      </c>
      <c r="G494" s="68">
        <v>8.022822990171349</v>
      </c>
      <c r="H494" s="68">
        <v>1268.8545576602835</v>
      </c>
      <c r="I494" s="68">
        <v>886.26891282208896</v>
      </c>
      <c r="J494" s="68">
        <v>738.02119092702947</v>
      </c>
      <c r="K494" s="68">
        <v>59.616800700626747</v>
      </c>
      <c r="L494" s="68">
        <v>271.30712131060886</v>
      </c>
      <c r="M494" s="68">
        <v>98.553024059392257</v>
      </c>
      <c r="N494" s="68">
        <v>193.12185434200401</v>
      </c>
      <c r="O494" s="68">
        <v>7982.8664356771405</v>
      </c>
      <c r="P494" s="68">
        <v>762.94869474641791</v>
      </c>
      <c r="Q494" s="68">
        <v>2691.0008290229766</v>
      </c>
      <c r="R494" s="68">
        <v>464.23693837337942</v>
      </c>
      <c r="S494" s="68">
        <v>396.65217768709704</v>
      </c>
      <c r="T494" s="68">
        <v>186.12806633837039</v>
      </c>
      <c r="U494" s="68">
        <v>415.03849782395309</v>
      </c>
      <c r="V494" s="68">
        <v>202.47436291643155</v>
      </c>
      <c r="W494" s="68">
        <v>100.88616978318605</v>
      </c>
      <c r="X494" s="68">
        <v>511.7262487777877</v>
      </c>
      <c r="Y494" s="68">
        <v>11.597881430067972</v>
      </c>
      <c r="Z494" s="68">
        <v>471.34967549300171</v>
      </c>
      <c r="AA494" s="68">
        <v>8.4176335169126411</v>
      </c>
      <c r="AB494" s="68">
        <v>2361.100322372085</v>
      </c>
      <c r="AC494" s="68">
        <v>263.73302430297338</v>
      </c>
      <c r="AD494" s="68">
        <v>4.634891618349414</v>
      </c>
      <c r="AE494" s="68">
        <v>926.36014197827626</v>
      </c>
      <c r="AF494" s="68">
        <v>36.105211129278331</v>
      </c>
      <c r="AG494" s="68">
        <v>186.20455878091812</v>
      </c>
      <c r="AH494" s="68">
        <v>152.50412405939971</v>
      </c>
      <c r="AI494" s="68">
        <v>151.95410711739751</v>
      </c>
      <c r="AJ494" s="68">
        <v>0</v>
      </c>
      <c r="AK494" s="68">
        <v>0.12199462574760066</v>
      </c>
      <c r="AL494" s="68">
        <v>31.001241962330365</v>
      </c>
      <c r="AM494" s="68">
        <v>0.60150652885764389</v>
      </c>
      <c r="AN494" s="68">
        <v>248.0922195538356</v>
      </c>
      <c r="AO494" s="68">
        <v>17.899011035245916</v>
      </c>
      <c r="AP494" s="68">
        <v>37.811260975508304</v>
      </c>
      <c r="AQ494" s="68">
        <v>28.263051852255479</v>
      </c>
      <c r="AR494" s="68">
        <v>0.10959799634790042</v>
      </c>
      <c r="AS494" s="68">
        <v>42.021142657587298</v>
      </c>
      <c r="AT494" s="68">
        <v>9.9312936729108167E-2</v>
      </c>
      <c r="AU494" s="68">
        <v>3.2697445263059128</v>
      </c>
      <c r="AV494" s="68">
        <v>0</v>
      </c>
      <c r="AW494" s="68">
        <v>3.4820262222773568</v>
      </c>
      <c r="AX494" s="68">
        <v>15.665767281371622</v>
      </c>
      <c r="AY494" s="68">
        <v>13.691279411723377</v>
      </c>
      <c r="AZ494" s="68">
        <v>0</v>
      </c>
      <c r="BA494" s="68">
        <v>19.09896095002372</v>
      </c>
      <c r="BB494" s="68">
        <v>250.91776821738546</v>
      </c>
      <c r="BC494" s="68">
        <v>87.22084638256311</v>
      </c>
      <c r="BD494" s="68">
        <v>42.171923880081813</v>
      </c>
      <c r="BE494" s="68">
        <v>132.43999706495202</v>
      </c>
      <c r="BF494" s="68">
        <v>234.49252838389228</v>
      </c>
      <c r="BG494" s="68">
        <v>0</v>
      </c>
      <c r="BH494" s="68">
        <v>0.1190286098760356</v>
      </c>
      <c r="BI494" s="68">
        <v>9426.3568289313953</v>
      </c>
      <c r="BJ494" s="68">
        <v>0</v>
      </c>
      <c r="BK494" s="68">
        <v>0</v>
      </c>
      <c r="BL494" s="68">
        <v>3.4861064327996143</v>
      </c>
      <c r="BM494" s="68">
        <v>1722.2022235665791</v>
      </c>
      <c r="BN494" s="68">
        <v>4549.2703164500208</v>
      </c>
      <c r="BO494" s="68">
        <v>39907.655623330007</v>
      </c>
    </row>
    <row r="495" spans="1:67">
      <c r="A495">
        <v>2004</v>
      </c>
      <c r="B495" s="62" t="s">
        <v>608</v>
      </c>
      <c r="C495" s="67" t="s">
        <v>674</v>
      </c>
      <c r="D495" s="62" t="s">
        <v>725</v>
      </c>
      <c r="E495" s="68">
        <v>88.2904434316807</v>
      </c>
      <c r="F495" s="68">
        <v>7.3272116894922572</v>
      </c>
      <c r="G495" s="68">
        <v>3.7624033818219118</v>
      </c>
      <c r="H495" s="68">
        <v>0.11671018402273196</v>
      </c>
      <c r="I495" s="68">
        <v>119.84183249721767</v>
      </c>
      <c r="J495" s="68">
        <v>3.2179304878667057</v>
      </c>
      <c r="K495" s="68">
        <v>0.43217406432494054</v>
      </c>
      <c r="L495" s="68">
        <v>17.615751018195184</v>
      </c>
      <c r="M495" s="68">
        <v>3.5203271186370264</v>
      </c>
      <c r="N495" s="68">
        <v>0.62339937797917311</v>
      </c>
      <c r="O495" s="68">
        <v>18.326560691083788</v>
      </c>
      <c r="P495" s="68">
        <v>735.47828753591</v>
      </c>
      <c r="Q495" s="68">
        <v>1.5812907375018179</v>
      </c>
      <c r="R495" s="68">
        <v>0.90514042231777214</v>
      </c>
      <c r="S495" s="68">
        <v>0.66123462874758121</v>
      </c>
      <c r="T495" s="68">
        <v>0.51636009991387222</v>
      </c>
      <c r="U495" s="68">
        <v>341.03975369219523</v>
      </c>
      <c r="V495" s="68">
        <v>0.3074767956896613</v>
      </c>
      <c r="W495" s="68">
        <v>13.954533957673409</v>
      </c>
      <c r="X495" s="68">
        <v>4.6637690170726618</v>
      </c>
      <c r="Y495" s="68">
        <v>0.14491134153982591</v>
      </c>
      <c r="Z495" s="68">
        <v>14.757960962474225</v>
      </c>
      <c r="AA495" s="68">
        <v>0</v>
      </c>
      <c r="AB495" s="68">
        <v>4.6298358940573506E-2</v>
      </c>
      <c r="AC495" s="68">
        <v>0</v>
      </c>
      <c r="AD495" s="68">
        <v>0</v>
      </c>
      <c r="AE495" s="68">
        <v>0.17371861607477709</v>
      </c>
      <c r="AF495" s="68">
        <v>0.39562041973874451</v>
      </c>
      <c r="AG495" s="68">
        <v>2.0403239144179177</v>
      </c>
      <c r="AH495" s="68">
        <v>1.6710536702371923</v>
      </c>
      <c r="AI495" s="68">
        <v>0</v>
      </c>
      <c r="AJ495" s="68">
        <v>0</v>
      </c>
      <c r="AK495" s="68">
        <v>0</v>
      </c>
      <c r="AL495" s="68">
        <v>0</v>
      </c>
      <c r="AM495" s="68">
        <v>5.8896609193198456E-3</v>
      </c>
      <c r="AN495" s="68">
        <v>0.23444173553089914</v>
      </c>
      <c r="AO495" s="68">
        <v>0</v>
      </c>
      <c r="AP495" s="68">
        <v>0</v>
      </c>
      <c r="AQ495" s="68">
        <v>0</v>
      </c>
      <c r="AR495" s="68">
        <v>0</v>
      </c>
      <c r="AS495" s="68">
        <v>0</v>
      </c>
      <c r="AT495" s="68">
        <v>0</v>
      </c>
      <c r="AU495" s="68">
        <v>0</v>
      </c>
      <c r="AV495" s="68">
        <v>0</v>
      </c>
      <c r="AW495" s="68">
        <v>0.89895091185282638</v>
      </c>
      <c r="AX495" s="68">
        <v>1.6118222246714103E-3</v>
      </c>
      <c r="AY495" s="68">
        <v>0.48349208739440824</v>
      </c>
      <c r="AZ495" s="68">
        <v>0</v>
      </c>
      <c r="BA495" s="68">
        <v>6.5066808048071509</v>
      </c>
      <c r="BB495" s="68">
        <v>8.22670166343371</v>
      </c>
      <c r="BC495" s="68">
        <v>804.13274306087897</v>
      </c>
      <c r="BD495" s="68">
        <v>1.0555212151764273</v>
      </c>
      <c r="BE495" s="68">
        <v>979.5561977655899</v>
      </c>
      <c r="BF495" s="68">
        <v>7.2922581025111777</v>
      </c>
      <c r="BG495" s="68">
        <v>0</v>
      </c>
      <c r="BH495" s="68">
        <v>2.149965144018815</v>
      </c>
      <c r="BI495" s="68">
        <v>6402.1449674338746</v>
      </c>
      <c r="BJ495" s="68">
        <v>0</v>
      </c>
      <c r="BK495" s="68">
        <v>0</v>
      </c>
      <c r="BL495" s="68">
        <v>0</v>
      </c>
      <c r="BM495" s="68">
        <v>416.67920435778984</v>
      </c>
      <c r="BN495" s="68">
        <v>1249.76158055623</v>
      </c>
      <c r="BO495" s="68">
        <v>11260.542684435</v>
      </c>
    </row>
    <row r="496" spans="1:67">
      <c r="A496">
        <v>2004</v>
      </c>
      <c r="B496" s="62" t="s">
        <v>609</v>
      </c>
      <c r="C496" s="67" t="s">
        <v>675</v>
      </c>
      <c r="D496" s="62" t="s">
        <v>725</v>
      </c>
      <c r="E496" s="68">
        <v>67.772204238081514</v>
      </c>
      <c r="F496" s="68">
        <v>10.178139145216264</v>
      </c>
      <c r="G496" s="68">
        <v>0.9627838570003181</v>
      </c>
      <c r="H496" s="68">
        <v>10.738698702015892</v>
      </c>
      <c r="I496" s="68">
        <v>901.94459988238077</v>
      </c>
      <c r="J496" s="68">
        <v>217.01547827463446</v>
      </c>
      <c r="K496" s="68">
        <v>23.915198298000718</v>
      </c>
      <c r="L496" s="68">
        <v>60.689249244117768</v>
      </c>
      <c r="M496" s="68">
        <v>43.802749353573397</v>
      </c>
      <c r="N496" s="68">
        <v>7.831886489388209</v>
      </c>
      <c r="O496" s="68">
        <v>159.30786302935886</v>
      </c>
      <c r="P496" s="68">
        <v>29.71439861525139</v>
      </c>
      <c r="Q496" s="68">
        <v>270.05125993583914</v>
      </c>
      <c r="R496" s="68">
        <v>28.055243513163685</v>
      </c>
      <c r="S496" s="68">
        <v>16.209977391400649</v>
      </c>
      <c r="T496" s="68">
        <v>118.29864621564305</v>
      </c>
      <c r="U496" s="68">
        <v>711.59119657347878</v>
      </c>
      <c r="V496" s="68">
        <v>310.67083839243048</v>
      </c>
      <c r="W496" s="68">
        <v>135.48430916884325</v>
      </c>
      <c r="X496" s="68">
        <v>2010.0781606361588</v>
      </c>
      <c r="Y496" s="68">
        <v>22.295368961411242</v>
      </c>
      <c r="Z496" s="68">
        <v>418.48999615182527</v>
      </c>
      <c r="AA496" s="68">
        <v>0.69715136667619737</v>
      </c>
      <c r="AB496" s="68">
        <v>6.7961033475001278</v>
      </c>
      <c r="AC496" s="68">
        <v>0</v>
      </c>
      <c r="AD496" s="68">
        <v>1.6246523326608258</v>
      </c>
      <c r="AE496" s="68">
        <v>792.48157859735875</v>
      </c>
      <c r="AF496" s="68">
        <v>81.179198957290055</v>
      </c>
      <c r="AG496" s="68">
        <v>418.6635793350282</v>
      </c>
      <c r="AH496" s="68">
        <v>342.89129578821303</v>
      </c>
      <c r="AI496" s="68">
        <v>185.52416178350765</v>
      </c>
      <c r="AJ496" s="68">
        <v>0</v>
      </c>
      <c r="AK496" s="68">
        <v>1.3691941013255565E-3</v>
      </c>
      <c r="AL496" s="68">
        <v>41.445446300264152</v>
      </c>
      <c r="AM496" s="68">
        <v>3.1335992596705921E-2</v>
      </c>
      <c r="AN496" s="68">
        <v>60.092695119062391</v>
      </c>
      <c r="AO496" s="68">
        <v>3.2344724075716501E-2</v>
      </c>
      <c r="AP496" s="68">
        <v>0.13889182950864692</v>
      </c>
      <c r="AQ496" s="68">
        <v>0</v>
      </c>
      <c r="AR496" s="68">
        <v>0</v>
      </c>
      <c r="AS496" s="68">
        <v>3.1969737142553174</v>
      </c>
      <c r="AT496" s="68">
        <v>0</v>
      </c>
      <c r="AU496" s="68">
        <v>0</v>
      </c>
      <c r="AV496" s="68">
        <v>0</v>
      </c>
      <c r="AW496" s="68">
        <v>0.11807624947943957</v>
      </c>
      <c r="AX496" s="68">
        <v>0.19445989234613531</v>
      </c>
      <c r="AY496" s="68">
        <v>0.20933910789068555</v>
      </c>
      <c r="AZ496" s="68">
        <v>0</v>
      </c>
      <c r="BA496" s="68">
        <v>0.8560131557874141</v>
      </c>
      <c r="BB496" s="68">
        <v>57.589484282239972</v>
      </c>
      <c r="BC496" s="68">
        <v>28.806327761132874</v>
      </c>
      <c r="BD496" s="68">
        <v>4.2400074167480479</v>
      </c>
      <c r="BE496" s="68">
        <v>56.445891840835323</v>
      </c>
      <c r="BF496" s="68">
        <v>11.999930299581868</v>
      </c>
      <c r="BG496" s="68">
        <v>0</v>
      </c>
      <c r="BH496" s="68">
        <v>5.7891890693302459E-2</v>
      </c>
      <c r="BI496" s="68">
        <v>910.928373872272</v>
      </c>
      <c r="BJ496" s="68">
        <v>0</v>
      </c>
      <c r="BK496" s="68">
        <v>0</v>
      </c>
      <c r="BL496" s="68">
        <v>0.26697010055825116</v>
      </c>
      <c r="BM496" s="68">
        <v>611.2810306765972</v>
      </c>
      <c r="BN496" s="68">
        <v>4176.3850085625254</v>
      </c>
      <c r="BO496" s="68">
        <v>13369.273829559999</v>
      </c>
    </row>
    <row r="497" spans="1:67">
      <c r="A497">
        <v>2004</v>
      </c>
      <c r="B497" s="62" t="s">
        <v>610</v>
      </c>
      <c r="C497" s="67" t="s">
        <v>676</v>
      </c>
      <c r="D497" s="62" t="s">
        <v>725</v>
      </c>
      <c r="E497" s="68">
        <v>0.3889334359330997</v>
      </c>
      <c r="F497" s="68">
        <v>3.2866668796929089E-3</v>
      </c>
      <c r="G497" s="68">
        <v>3.3745257790260021</v>
      </c>
      <c r="H497" s="68">
        <v>178.82778372176648</v>
      </c>
      <c r="I497" s="68">
        <v>857.84439080783181</v>
      </c>
      <c r="J497" s="68">
        <v>11.668836738613585</v>
      </c>
      <c r="K497" s="68">
        <v>12.368422319800546</v>
      </c>
      <c r="L497" s="68">
        <v>1.0961332239257064</v>
      </c>
      <c r="M497" s="68">
        <v>2.3331327084442393</v>
      </c>
      <c r="N497" s="68">
        <v>4.7510044282341077</v>
      </c>
      <c r="O497" s="68">
        <v>18.285850026262811</v>
      </c>
      <c r="P497" s="68">
        <v>23.754209966707862</v>
      </c>
      <c r="Q497" s="68">
        <v>25.696695980719639</v>
      </c>
      <c r="R497" s="68">
        <v>1017.7857793531073</v>
      </c>
      <c r="S497" s="68">
        <v>13.061473600392768</v>
      </c>
      <c r="T497" s="68">
        <v>107.99962557704818</v>
      </c>
      <c r="U497" s="68">
        <v>149.9443809938266</v>
      </c>
      <c r="V497" s="68">
        <v>146.80483384820681</v>
      </c>
      <c r="W497" s="68">
        <v>41.432206639486864</v>
      </c>
      <c r="X497" s="68">
        <v>321.61104572616176</v>
      </c>
      <c r="Y497" s="68">
        <v>7.6420628609335299</v>
      </c>
      <c r="Z497" s="68">
        <v>134.57072397035935</v>
      </c>
      <c r="AA497" s="68">
        <v>6.0395928814133519</v>
      </c>
      <c r="AB497" s="68">
        <v>1.6130766641757555</v>
      </c>
      <c r="AC497" s="68">
        <v>0</v>
      </c>
      <c r="AD497" s="68">
        <v>0</v>
      </c>
      <c r="AE497" s="68">
        <v>6131.1816594870252</v>
      </c>
      <c r="AF497" s="68">
        <v>20.805284804202959</v>
      </c>
      <c r="AG497" s="68">
        <v>107.29860748927813</v>
      </c>
      <c r="AH497" s="68">
        <v>87.879052237375234</v>
      </c>
      <c r="AI497" s="68">
        <v>19.31189957404726</v>
      </c>
      <c r="AJ497" s="68">
        <v>0</v>
      </c>
      <c r="AK497" s="68">
        <v>0</v>
      </c>
      <c r="AL497" s="68">
        <v>5.5593414817046503</v>
      </c>
      <c r="AM497" s="68">
        <v>2.3511071829292303E-2</v>
      </c>
      <c r="AN497" s="68">
        <v>148.56685502708652</v>
      </c>
      <c r="AO497" s="68">
        <v>0</v>
      </c>
      <c r="AP497" s="68">
        <v>0</v>
      </c>
      <c r="AQ497" s="68">
        <v>0</v>
      </c>
      <c r="AR497" s="68">
        <v>0</v>
      </c>
      <c r="AS497" s="68">
        <v>0</v>
      </c>
      <c r="AT497" s="68">
        <v>0</v>
      </c>
      <c r="AU497" s="68">
        <v>0</v>
      </c>
      <c r="AV497" s="68">
        <v>0</v>
      </c>
      <c r="AW497" s="68">
        <v>2.3756498715223668</v>
      </c>
      <c r="AX497" s="68">
        <v>9.5187957052581419E-4</v>
      </c>
      <c r="AY497" s="68">
        <v>5.0773228307584703E-3</v>
      </c>
      <c r="AZ497" s="68">
        <v>0</v>
      </c>
      <c r="BA497" s="68">
        <v>0.229660474178568</v>
      </c>
      <c r="BB497" s="68">
        <v>49.248905402417115</v>
      </c>
      <c r="BC497" s="68">
        <v>0</v>
      </c>
      <c r="BD497" s="68">
        <v>1.4183920689543578E-2</v>
      </c>
      <c r="BE497" s="68">
        <v>14.145380767343918</v>
      </c>
      <c r="BF497" s="68">
        <v>6.2412263073508241</v>
      </c>
      <c r="BG497" s="68">
        <v>0</v>
      </c>
      <c r="BH497" s="68">
        <v>0</v>
      </c>
      <c r="BI497" s="68">
        <v>3154.185263758272</v>
      </c>
      <c r="BJ497" s="68">
        <v>0</v>
      </c>
      <c r="BK497" s="68">
        <v>0</v>
      </c>
      <c r="BL497" s="68">
        <v>10.338408244926486</v>
      </c>
      <c r="BM497" s="68">
        <v>311.24733144042216</v>
      </c>
      <c r="BN497" s="68">
        <v>2161.2746730436779</v>
      </c>
      <c r="BO497" s="68">
        <v>15318.830931525001</v>
      </c>
    </row>
    <row r="498" spans="1:67">
      <c r="A498">
        <v>2004</v>
      </c>
      <c r="B498" s="62" t="s">
        <v>611</v>
      </c>
      <c r="C498" s="67" t="s">
        <v>677</v>
      </c>
      <c r="D498" s="62" t="s">
        <v>725</v>
      </c>
      <c r="E498" s="68">
        <v>53.888392842299801</v>
      </c>
      <c r="F498" s="68">
        <v>0.55632984128561325</v>
      </c>
      <c r="G498" s="68">
        <v>0.28062999656332549</v>
      </c>
      <c r="H498" s="68">
        <v>306.2497567253468</v>
      </c>
      <c r="I498" s="68">
        <v>6.8180461820380964</v>
      </c>
      <c r="J498" s="68">
        <v>33.329610770300107</v>
      </c>
      <c r="K498" s="68">
        <v>4.3884491912057841</v>
      </c>
      <c r="L498" s="68">
        <v>15.122053548784413</v>
      </c>
      <c r="M498" s="68">
        <v>4.2027773223656606</v>
      </c>
      <c r="N498" s="68">
        <v>0.67194788170891817</v>
      </c>
      <c r="O498" s="68">
        <v>22.104909655912227</v>
      </c>
      <c r="P498" s="68">
        <v>0.86811170291672668</v>
      </c>
      <c r="Q498" s="68">
        <v>103.48714564123161</v>
      </c>
      <c r="R498" s="68">
        <v>90.467825096967402</v>
      </c>
      <c r="S498" s="68">
        <v>3451.5066577751977</v>
      </c>
      <c r="T498" s="68">
        <v>2177.6446653687863</v>
      </c>
      <c r="U498" s="68">
        <v>346.40360238961</v>
      </c>
      <c r="V498" s="68">
        <v>1422.7099477825423</v>
      </c>
      <c r="W498" s="68">
        <v>898.07900971950335</v>
      </c>
      <c r="X498" s="68">
        <v>3082.8199291297656</v>
      </c>
      <c r="Y498" s="68">
        <v>196.24380944030511</v>
      </c>
      <c r="Z498" s="68">
        <v>635.16110847581865</v>
      </c>
      <c r="AA498" s="68">
        <v>76.117709846283674</v>
      </c>
      <c r="AB498" s="68">
        <v>5.8952657187590933</v>
      </c>
      <c r="AC498" s="68">
        <v>0</v>
      </c>
      <c r="AD498" s="68">
        <v>0</v>
      </c>
      <c r="AE498" s="68">
        <v>4095.8090603793521</v>
      </c>
      <c r="AF498" s="68">
        <v>5.9868939545438398</v>
      </c>
      <c r="AG498" s="68">
        <v>30.876067814210387</v>
      </c>
      <c r="AH498" s="68">
        <v>25.287929077745666</v>
      </c>
      <c r="AI498" s="68">
        <v>1.7927995767399361E-2</v>
      </c>
      <c r="AJ498" s="68">
        <v>0</v>
      </c>
      <c r="AK498" s="68">
        <v>0</v>
      </c>
      <c r="AL498" s="68">
        <v>0.68827793383185054</v>
      </c>
      <c r="AM498" s="68">
        <v>0</v>
      </c>
      <c r="AN498" s="68">
        <v>0</v>
      </c>
      <c r="AO498" s="68">
        <v>3.7793539285522733</v>
      </c>
      <c r="AP498" s="68">
        <v>0</v>
      </c>
      <c r="AQ498" s="68">
        <v>0</v>
      </c>
      <c r="AR498" s="68">
        <v>0</v>
      </c>
      <c r="AS498" s="68">
        <v>0</v>
      </c>
      <c r="AT498" s="68">
        <v>0</v>
      </c>
      <c r="AU498" s="68">
        <v>0</v>
      </c>
      <c r="AV498" s="68">
        <v>0</v>
      </c>
      <c r="AW498" s="68">
        <v>8.5093859758838028E-2</v>
      </c>
      <c r="AX498" s="68">
        <v>0</v>
      </c>
      <c r="AY498" s="68">
        <v>0.50358176876275151</v>
      </c>
      <c r="AZ498" s="68">
        <v>0</v>
      </c>
      <c r="BA498" s="68">
        <v>0.18852265512138908</v>
      </c>
      <c r="BB498" s="68">
        <v>9.6855466936859393</v>
      </c>
      <c r="BC498" s="68">
        <v>0</v>
      </c>
      <c r="BD498" s="68">
        <v>2.5551694209616116E-2</v>
      </c>
      <c r="BE498" s="68">
        <v>2.0928633282447433</v>
      </c>
      <c r="BF498" s="68">
        <v>1.7219025085890911</v>
      </c>
      <c r="BG498" s="68">
        <v>0</v>
      </c>
      <c r="BH498" s="68">
        <v>0</v>
      </c>
      <c r="BI498" s="68">
        <v>51.931024332997168</v>
      </c>
      <c r="BJ498" s="68">
        <v>0</v>
      </c>
      <c r="BK498" s="68">
        <v>0</v>
      </c>
      <c r="BL498" s="68">
        <v>472.58823304313114</v>
      </c>
      <c r="BM498" s="68">
        <v>1101.1825619626889</v>
      </c>
      <c r="BN498" s="68">
        <v>4966.3661463808257</v>
      </c>
      <c r="BO498" s="68">
        <v>23703.834231357501</v>
      </c>
    </row>
    <row r="499" spans="1:67">
      <c r="A499">
        <v>2004</v>
      </c>
      <c r="B499" s="62" t="s">
        <v>612</v>
      </c>
      <c r="C499" s="67" t="s">
        <v>678</v>
      </c>
      <c r="D499" s="62" t="s">
        <v>725</v>
      </c>
      <c r="E499" s="68">
        <v>36.919712171832465</v>
      </c>
      <c r="F499" s="68">
        <v>5.6727862914115281</v>
      </c>
      <c r="G499" s="68">
        <v>0.19604796716826323</v>
      </c>
      <c r="H499" s="68">
        <v>200.30010239596328</v>
      </c>
      <c r="I499" s="68">
        <v>227.35563167986646</v>
      </c>
      <c r="J499" s="68">
        <v>49.982801932117653</v>
      </c>
      <c r="K499" s="68">
        <v>10.638880845257695</v>
      </c>
      <c r="L499" s="68">
        <v>8.4147146739656868</v>
      </c>
      <c r="M499" s="68">
        <v>3.0761108915462008</v>
      </c>
      <c r="N499" s="68">
        <v>171.11851174864489</v>
      </c>
      <c r="O499" s="68">
        <v>52.617246252148377</v>
      </c>
      <c r="P499" s="68">
        <v>1.2802085342656757</v>
      </c>
      <c r="Q499" s="68">
        <v>101.78582691790236</v>
      </c>
      <c r="R499" s="68">
        <v>24.772398352909438</v>
      </c>
      <c r="S499" s="68">
        <v>235.16209166756846</v>
      </c>
      <c r="T499" s="68">
        <v>785.61433448067248</v>
      </c>
      <c r="U499" s="68">
        <v>481.51093414275095</v>
      </c>
      <c r="V499" s="68">
        <v>341.89450076492227</v>
      </c>
      <c r="W499" s="68">
        <v>207.26080659949199</v>
      </c>
      <c r="X499" s="68">
        <v>1393.7396315245539</v>
      </c>
      <c r="Y499" s="68">
        <v>20.891522178707646</v>
      </c>
      <c r="Z499" s="68">
        <v>195.4011540266722</v>
      </c>
      <c r="AA499" s="68">
        <v>6.3810402120385001</v>
      </c>
      <c r="AB499" s="68">
        <v>27.004752338342367</v>
      </c>
      <c r="AC499" s="68">
        <v>8.0927563608486288</v>
      </c>
      <c r="AD499" s="68">
        <v>0.20661345243882193</v>
      </c>
      <c r="AE499" s="68">
        <v>1587.1451759088982</v>
      </c>
      <c r="AF499" s="68">
        <v>16.204373306056514</v>
      </c>
      <c r="AG499" s="68">
        <v>83.570434499654169</v>
      </c>
      <c r="AH499" s="68">
        <v>68.445348460175651</v>
      </c>
      <c r="AI499" s="68">
        <v>3.5080077551971347</v>
      </c>
      <c r="AJ499" s="68">
        <v>0</v>
      </c>
      <c r="AK499" s="68">
        <v>0.8541266503597108</v>
      </c>
      <c r="AL499" s="68">
        <v>8.789262959934792</v>
      </c>
      <c r="AM499" s="68">
        <v>0.34847716927112571</v>
      </c>
      <c r="AN499" s="68">
        <v>10.385140270501633</v>
      </c>
      <c r="AO499" s="68">
        <v>3.4681581845124714</v>
      </c>
      <c r="AP499" s="68">
        <v>16.565449665014878</v>
      </c>
      <c r="AQ499" s="68">
        <v>5.1168840348616094</v>
      </c>
      <c r="AR499" s="68">
        <v>0</v>
      </c>
      <c r="AS499" s="68">
        <v>0</v>
      </c>
      <c r="AT499" s="68">
        <v>0</v>
      </c>
      <c r="AU499" s="68">
        <v>0</v>
      </c>
      <c r="AV499" s="68">
        <v>0</v>
      </c>
      <c r="AW499" s="68">
        <v>0.57390088328906808</v>
      </c>
      <c r="AX499" s="68">
        <v>0.44110145149061619</v>
      </c>
      <c r="AY499" s="68">
        <v>1.8965446387029681</v>
      </c>
      <c r="AZ499" s="68">
        <v>0</v>
      </c>
      <c r="BA499" s="68">
        <v>0.38502927550471205</v>
      </c>
      <c r="BB499" s="68">
        <v>20.565624725434095</v>
      </c>
      <c r="BC499" s="68">
        <v>43.926954522139603</v>
      </c>
      <c r="BD499" s="68">
        <v>7.8005913529423747</v>
      </c>
      <c r="BE499" s="68">
        <v>8.8137524605492086</v>
      </c>
      <c r="BF499" s="68">
        <v>28.295465538097144</v>
      </c>
      <c r="BG499" s="68">
        <v>0</v>
      </c>
      <c r="BH499" s="68">
        <v>0.10142485236417814</v>
      </c>
      <c r="BI499" s="68">
        <v>1216.427215558592</v>
      </c>
      <c r="BJ499" s="68">
        <v>0</v>
      </c>
      <c r="BK499" s="68">
        <v>0</v>
      </c>
      <c r="BL499" s="68">
        <v>503.07696177676559</v>
      </c>
      <c r="BM499" s="68">
        <v>175.54177996962181</v>
      </c>
      <c r="BN499" s="68">
        <v>5312.5033339210422</v>
      </c>
      <c r="BO499" s="68">
        <v>13722.041638194998</v>
      </c>
    </row>
    <row r="500" spans="1:67">
      <c r="A500">
        <v>2004</v>
      </c>
      <c r="B500" s="62" t="s">
        <v>613</v>
      </c>
      <c r="C500" s="67" t="s">
        <v>679</v>
      </c>
      <c r="D500" s="62" t="s">
        <v>725</v>
      </c>
      <c r="E500" s="68">
        <v>0.33341704805222561</v>
      </c>
      <c r="F500" s="68">
        <v>0.71003405499255956</v>
      </c>
      <c r="G500" s="68">
        <v>9.2304570496747028E-3</v>
      </c>
      <c r="H500" s="68">
        <v>1.1045247755409335</v>
      </c>
      <c r="I500" s="68">
        <v>3.5511475586039869</v>
      </c>
      <c r="J500" s="68">
        <v>22.456500094430158</v>
      </c>
      <c r="K500" s="68">
        <v>0.17812250854001677</v>
      </c>
      <c r="L500" s="68">
        <v>0.95542057041490103</v>
      </c>
      <c r="M500" s="68">
        <v>3.3727362284780127</v>
      </c>
      <c r="N500" s="68">
        <v>1.1041935848846487</v>
      </c>
      <c r="O500" s="68">
        <v>4.8453866936114984</v>
      </c>
      <c r="P500" s="68">
        <v>0.14999256154782048</v>
      </c>
      <c r="Q500" s="68">
        <v>14.393608757206561</v>
      </c>
      <c r="R500" s="68">
        <v>1.6756657733287972</v>
      </c>
      <c r="S500" s="68">
        <v>5.0375709785788398</v>
      </c>
      <c r="T500" s="68">
        <v>20.251116347235332</v>
      </c>
      <c r="U500" s="68">
        <v>2073.3757340435277</v>
      </c>
      <c r="V500" s="68">
        <v>193.49118094276415</v>
      </c>
      <c r="W500" s="68">
        <v>37.63663377766359</v>
      </c>
      <c r="X500" s="68">
        <v>192.12265028679869</v>
      </c>
      <c r="Y500" s="68">
        <v>6.1754074295016181</v>
      </c>
      <c r="Z500" s="68">
        <v>111.55233477471614</v>
      </c>
      <c r="AA500" s="68">
        <v>5.7396191505145486</v>
      </c>
      <c r="AB500" s="68">
        <v>12.001144041967702</v>
      </c>
      <c r="AC500" s="68">
        <v>0</v>
      </c>
      <c r="AD500" s="68">
        <v>8.8608187448446991E-4</v>
      </c>
      <c r="AE500" s="68">
        <v>14.955836976337945</v>
      </c>
      <c r="AF500" s="68">
        <v>1.8489927825316299</v>
      </c>
      <c r="AG500" s="68">
        <v>9.535767123134546</v>
      </c>
      <c r="AH500" s="68">
        <v>7.8099259323670536</v>
      </c>
      <c r="AI500" s="68">
        <v>1.7132444849551787</v>
      </c>
      <c r="AJ500" s="68">
        <v>0</v>
      </c>
      <c r="AK500" s="68">
        <v>0.14444118917581206</v>
      </c>
      <c r="AL500" s="68">
        <v>1.6776051141481461</v>
      </c>
      <c r="AM500" s="68">
        <v>8.4935654073967762E-2</v>
      </c>
      <c r="AN500" s="68">
        <v>0.89045740067673163</v>
      </c>
      <c r="AO500" s="68">
        <v>1.6581963816282113E-2</v>
      </c>
      <c r="AP500" s="68">
        <v>10.317095674490199</v>
      </c>
      <c r="AQ500" s="68">
        <v>165.8322569378137</v>
      </c>
      <c r="AR500" s="68">
        <v>0.30537650683334383</v>
      </c>
      <c r="AS500" s="68">
        <v>5.333111539887744</v>
      </c>
      <c r="AT500" s="68">
        <v>1.1037397956843394E-2</v>
      </c>
      <c r="AU500" s="68">
        <v>0.36287794223104575</v>
      </c>
      <c r="AV500" s="68">
        <v>0</v>
      </c>
      <c r="AW500" s="68">
        <v>4.0326335156381524E-2</v>
      </c>
      <c r="AX500" s="68">
        <v>11.51434871273996</v>
      </c>
      <c r="AY500" s="68">
        <v>1.4205322763945447</v>
      </c>
      <c r="AZ500" s="68">
        <v>0</v>
      </c>
      <c r="BA500" s="68">
        <v>6.8161274940233959E-3</v>
      </c>
      <c r="BB500" s="68">
        <v>4.5149050446277039</v>
      </c>
      <c r="BC500" s="68">
        <v>10.503054493460382</v>
      </c>
      <c r="BD500" s="68">
        <v>2.6970419300508204</v>
      </c>
      <c r="BE500" s="68">
        <v>6.2569144631632367</v>
      </c>
      <c r="BF500" s="68">
        <v>2.8379318221744714</v>
      </c>
      <c r="BG500" s="68">
        <v>0</v>
      </c>
      <c r="BH500" s="68">
        <v>4.6836618090811619E-2</v>
      </c>
      <c r="BI500" s="68">
        <v>360.19157088680947</v>
      </c>
      <c r="BJ500" s="68">
        <v>0</v>
      </c>
      <c r="BK500" s="68">
        <v>0</v>
      </c>
      <c r="BL500" s="68">
        <v>491.87852083958472</v>
      </c>
      <c r="BM500" s="68">
        <v>31.162548714848132</v>
      </c>
      <c r="BN500" s="68">
        <v>45068.301726970647</v>
      </c>
      <c r="BO500" s="68">
        <v>48924.436878377506</v>
      </c>
    </row>
    <row r="501" spans="1:67">
      <c r="A501">
        <v>2004</v>
      </c>
      <c r="B501" s="62" t="s">
        <v>614</v>
      </c>
      <c r="C501" s="67" t="s">
        <v>680</v>
      </c>
      <c r="D501" s="62" t="s">
        <v>725</v>
      </c>
      <c r="E501" s="68">
        <v>0.52795278044068095</v>
      </c>
      <c r="F501" s="68">
        <v>1.4116379705429105E-3</v>
      </c>
      <c r="G501" s="68">
        <v>5.4333757882011023E-3</v>
      </c>
      <c r="H501" s="68">
        <v>2.8340769994818134</v>
      </c>
      <c r="I501" s="68">
        <v>1.9349341350236693</v>
      </c>
      <c r="J501" s="68">
        <v>9.1641447368662234</v>
      </c>
      <c r="K501" s="68">
        <v>0.34600650190711529</v>
      </c>
      <c r="L501" s="68">
        <v>1.0673923576074478</v>
      </c>
      <c r="M501" s="68">
        <v>1.4666783353017192</v>
      </c>
      <c r="N501" s="68">
        <v>1.2933278460822432E-2</v>
      </c>
      <c r="O501" s="68">
        <v>3.9462523228302984</v>
      </c>
      <c r="P501" s="68">
        <v>0.11335900756168282</v>
      </c>
      <c r="Q501" s="68">
        <v>18.424457610315947</v>
      </c>
      <c r="R501" s="68">
        <v>1.8496497935996756</v>
      </c>
      <c r="S501" s="68">
        <v>26.602294178011007</v>
      </c>
      <c r="T501" s="68">
        <v>31.317553327516116</v>
      </c>
      <c r="U501" s="68">
        <v>538.71251802859354</v>
      </c>
      <c r="V501" s="68">
        <v>322.56291725421676</v>
      </c>
      <c r="W501" s="68">
        <v>67.0763855255381</v>
      </c>
      <c r="X501" s="68">
        <v>302.72223832731203</v>
      </c>
      <c r="Y501" s="68">
        <v>11.958210629914324</v>
      </c>
      <c r="Z501" s="68">
        <v>33.945615071740441</v>
      </c>
      <c r="AA501" s="68">
        <v>7.6816553418157696</v>
      </c>
      <c r="AB501" s="68">
        <v>55.159425570025824</v>
      </c>
      <c r="AC501" s="68">
        <v>0</v>
      </c>
      <c r="AD501" s="68">
        <v>9.9546394710639646E-6</v>
      </c>
      <c r="AE501" s="68">
        <v>323.78352803519147</v>
      </c>
      <c r="AF501" s="68">
        <v>1.1209246476573402</v>
      </c>
      <c r="AG501" s="68">
        <v>5.7809184025082567</v>
      </c>
      <c r="AH501" s="68">
        <v>4.7346525939285025</v>
      </c>
      <c r="AI501" s="68">
        <v>21.755760137854818</v>
      </c>
      <c r="AJ501" s="68">
        <v>0</v>
      </c>
      <c r="AK501" s="68">
        <v>1.4616508209974446</v>
      </c>
      <c r="AL501" s="68">
        <v>0.57202206133038314</v>
      </c>
      <c r="AM501" s="68">
        <v>0.64494453614557123</v>
      </c>
      <c r="AN501" s="68">
        <v>12.842539729141549</v>
      </c>
      <c r="AO501" s="68">
        <v>0</v>
      </c>
      <c r="AP501" s="68">
        <v>3.7412734635126035</v>
      </c>
      <c r="AQ501" s="68">
        <v>68.898409561564151</v>
      </c>
      <c r="AR501" s="68">
        <v>1.5212664752301668E-2</v>
      </c>
      <c r="AS501" s="68">
        <v>0</v>
      </c>
      <c r="AT501" s="68">
        <v>0</v>
      </c>
      <c r="AU501" s="68">
        <v>0</v>
      </c>
      <c r="AV501" s="68">
        <v>0</v>
      </c>
      <c r="AW501" s="68">
        <v>1.5113536265530331E-2</v>
      </c>
      <c r="AX501" s="68">
        <v>2.7474969094741029E-2</v>
      </c>
      <c r="AY501" s="68">
        <v>0.27522117527290774</v>
      </c>
      <c r="AZ501" s="68">
        <v>0</v>
      </c>
      <c r="BA501" s="68">
        <v>1.7803554989283842E-2</v>
      </c>
      <c r="BB501" s="68">
        <v>8.5805436562139139</v>
      </c>
      <c r="BC501" s="68">
        <v>11.827207229061472</v>
      </c>
      <c r="BD501" s="68">
        <v>2.6183158744685984</v>
      </c>
      <c r="BE501" s="68">
        <v>3.4969412624105951</v>
      </c>
      <c r="BF501" s="68">
        <v>1.2703629707660034</v>
      </c>
      <c r="BG501" s="68">
        <v>0</v>
      </c>
      <c r="BH501" s="68">
        <v>7.0023283997678251E-2</v>
      </c>
      <c r="BI501" s="68">
        <v>388.70301225946349</v>
      </c>
      <c r="BJ501" s="68">
        <v>0</v>
      </c>
      <c r="BK501" s="68">
        <v>0</v>
      </c>
      <c r="BL501" s="68">
        <v>205.80793977378957</v>
      </c>
      <c r="BM501" s="68">
        <v>39.881404979139539</v>
      </c>
      <c r="BN501" s="68">
        <v>13780.278911573001</v>
      </c>
      <c r="BO501" s="68">
        <v>16327.655618835</v>
      </c>
    </row>
    <row r="502" spans="1:67">
      <c r="A502">
        <v>2004</v>
      </c>
      <c r="B502" s="62" t="s">
        <v>615</v>
      </c>
      <c r="C502" s="67" t="s">
        <v>681</v>
      </c>
      <c r="D502" s="62" t="s">
        <v>725</v>
      </c>
      <c r="E502" s="68">
        <v>6.4080867541501529</v>
      </c>
      <c r="F502" s="68">
        <v>0.11287638674004151</v>
      </c>
      <c r="G502" s="68">
        <v>0.68231046864861788</v>
      </c>
      <c r="H502" s="68">
        <v>67.612728438347418</v>
      </c>
      <c r="I502" s="68">
        <v>49.920688236070283</v>
      </c>
      <c r="J502" s="68">
        <v>42.608705870526435</v>
      </c>
      <c r="K502" s="68">
        <v>5.6347244130813872</v>
      </c>
      <c r="L502" s="68">
        <v>8.5622952360686515</v>
      </c>
      <c r="M502" s="68">
        <v>2.8406030549686263</v>
      </c>
      <c r="N502" s="68">
        <v>0.23952470864651501</v>
      </c>
      <c r="O502" s="68">
        <v>10.781148249607719</v>
      </c>
      <c r="P502" s="68">
        <v>1.6282425899428592</v>
      </c>
      <c r="Q502" s="68">
        <v>25.438895116492901</v>
      </c>
      <c r="R502" s="68">
        <v>18.693294000547763</v>
      </c>
      <c r="S502" s="68">
        <v>39.296753239696024</v>
      </c>
      <c r="T502" s="68">
        <v>55.505880596282928</v>
      </c>
      <c r="U502" s="68">
        <v>812.26224499878367</v>
      </c>
      <c r="V502" s="68">
        <v>116.94727571557053</v>
      </c>
      <c r="W502" s="68">
        <v>292.81717200358025</v>
      </c>
      <c r="X502" s="68">
        <v>502.41125690942619</v>
      </c>
      <c r="Y502" s="68">
        <v>15.994311727193312</v>
      </c>
      <c r="Z502" s="68">
        <v>57.05979912532343</v>
      </c>
      <c r="AA502" s="68">
        <v>9.985043620022509</v>
      </c>
      <c r="AB502" s="68">
        <v>2.9713298910510306</v>
      </c>
      <c r="AC502" s="68">
        <v>0</v>
      </c>
      <c r="AD502" s="68">
        <v>1.5549479411706857</v>
      </c>
      <c r="AE502" s="68">
        <v>160.06033924218343</v>
      </c>
      <c r="AF502" s="68">
        <v>8.9532771753543727</v>
      </c>
      <c r="AG502" s="68">
        <v>46.174526444694081</v>
      </c>
      <c r="AH502" s="68">
        <v>37.817579523339212</v>
      </c>
      <c r="AI502" s="68">
        <v>193.17369914660671</v>
      </c>
      <c r="AJ502" s="68">
        <v>30.974515447643167</v>
      </c>
      <c r="AK502" s="68">
        <v>0</v>
      </c>
      <c r="AL502" s="68">
        <v>52.509124495041384</v>
      </c>
      <c r="AM502" s="68">
        <v>7.0413006349353907E-2</v>
      </c>
      <c r="AN502" s="68">
        <v>1.6159757044152812</v>
      </c>
      <c r="AO502" s="68">
        <v>2.867102441226729</v>
      </c>
      <c r="AP502" s="68">
        <v>3.7261504543278208</v>
      </c>
      <c r="AQ502" s="68">
        <v>19.419295914374811</v>
      </c>
      <c r="AR502" s="68">
        <v>6.425118017363291E-3</v>
      </c>
      <c r="AS502" s="68">
        <v>0</v>
      </c>
      <c r="AT502" s="68">
        <v>0</v>
      </c>
      <c r="AU502" s="68">
        <v>0</v>
      </c>
      <c r="AV502" s="68">
        <v>0</v>
      </c>
      <c r="AW502" s="68">
        <v>0.11273424757703147</v>
      </c>
      <c r="AX502" s="68">
        <v>1.8357372786317094</v>
      </c>
      <c r="AY502" s="68">
        <v>1.0556160268394996</v>
      </c>
      <c r="AZ502" s="68">
        <v>0</v>
      </c>
      <c r="BA502" s="68">
        <v>0.65806117272442965</v>
      </c>
      <c r="BB502" s="68">
        <v>28.130763380175708</v>
      </c>
      <c r="BC502" s="68">
        <v>0</v>
      </c>
      <c r="BD502" s="68">
        <v>1.8526721641131092E-2</v>
      </c>
      <c r="BE502" s="68">
        <v>1.2653873852648927</v>
      </c>
      <c r="BF502" s="68">
        <v>3.763951666460148</v>
      </c>
      <c r="BG502" s="68">
        <v>0</v>
      </c>
      <c r="BH502" s="68">
        <v>0</v>
      </c>
      <c r="BI502" s="68">
        <v>355.98928054849586</v>
      </c>
      <c r="BJ502" s="68">
        <v>0</v>
      </c>
      <c r="BK502" s="68">
        <v>0</v>
      </c>
      <c r="BL502" s="68">
        <v>1135.5301854370173</v>
      </c>
      <c r="BM502" s="68">
        <v>27.561657285347678</v>
      </c>
      <c r="BN502" s="68">
        <v>6064.8888016243136</v>
      </c>
      <c r="BO502" s="68">
        <v>10326.149266179998</v>
      </c>
    </row>
    <row r="503" spans="1:67">
      <c r="A503">
        <v>2004</v>
      </c>
      <c r="B503" s="62" t="s">
        <v>616</v>
      </c>
      <c r="C503" s="67" t="s">
        <v>682</v>
      </c>
      <c r="D503" s="62" t="s">
        <v>725</v>
      </c>
      <c r="E503" s="68">
        <v>8.5099667274560904</v>
      </c>
      <c r="F503" s="68">
        <v>9.5503856938268592E-5</v>
      </c>
      <c r="G503" s="68">
        <v>0.97913935889985881</v>
      </c>
      <c r="H503" s="68">
        <v>30.769142788133372</v>
      </c>
      <c r="I503" s="68">
        <v>102.90572890120586</v>
      </c>
      <c r="J503" s="68">
        <v>26.890743141284631</v>
      </c>
      <c r="K503" s="68">
        <v>1.0748426950307146</v>
      </c>
      <c r="L503" s="68">
        <v>3.9920141009170607</v>
      </c>
      <c r="M503" s="68">
        <v>1.2953628088467188</v>
      </c>
      <c r="N503" s="68">
        <v>6.456776413335269E-2</v>
      </c>
      <c r="O503" s="68">
        <v>2.6171821819812249</v>
      </c>
      <c r="P503" s="68">
        <v>1.2776945466610703</v>
      </c>
      <c r="Q503" s="68">
        <v>24.76073151621992</v>
      </c>
      <c r="R503" s="68">
        <v>26.142287113051768</v>
      </c>
      <c r="S503" s="68">
        <v>14.674803824169508</v>
      </c>
      <c r="T503" s="68">
        <v>28.988752230775585</v>
      </c>
      <c r="U503" s="68">
        <v>67.02442453116916</v>
      </c>
      <c r="V503" s="68">
        <v>53.168447024975016</v>
      </c>
      <c r="W503" s="68">
        <v>47.830702622236181</v>
      </c>
      <c r="X503" s="68">
        <v>5147.3214865240498</v>
      </c>
      <c r="Y503" s="68">
        <v>10.485332406982891</v>
      </c>
      <c r="Z503" s="68">
        <v>23.110330318279175</v>
      </c>
      <c r="AA503" s="68">
        <v>4.0136544065030577</v>
      </c>
      <c r="AB503" s="68">
        <v>11.549378982494407</v>
      </c>
      <c r="AC503" s="68">
        <v>0</v>
      </c>
      <c r="AD503" s="68">
        <v>5.0758378903093675</v>
      </c>
      <c r="AE503" s="68">
        <v>72.680090232805739</v>
      </c>
      <c r="AF503" s="68">
        <v>47.536969873959826</v>
      </c>
      <c r="AG503" s="68">
        <v>245.16130010896327</v>
      </c>
      <c r="AH503" s="68">
        <v>200.79051539425851</v>
      </c>
      <c r="AI503" s="68">
        <v>1014.5161573287231</v>
      </c>
      <c r="AJ503" s="68">
        <v>0.31799534488654729</v>
      </c>
      <c r="AK503" s="68">
        <v>0.20478924693440459</v>
      </c>
      <c r="AL503" s="68">
        <v>71.062443665956451</v>
      </c>
      <c r="AM503" s="68">
        <v>5.5566469023186889</v>
      </c>
      <c r="AN503" s="68">
        <v>1.1616417305858571</v>
      </c>
      <c r="AO503" s="68">
        <v>2.6602993273656352</v>
      </c>
      <c r="AP503" s="68">
        <v>6.8020123824780585</v>
      </c>
      <c r="AQ503" s="68">
        <v>148.18404727488902</v>
      </c>
      <c r="AR503" s="68">
        <v>0.16236763499830617</v>
      </c>
      <c r="AS503" s="68">
        <v>3.5201185812115847</v>
      </c>
      <c r="AT503" s="68">
        <v>0.12197774867378591</v>
      </c>
      <c r="AU503" s="68">
        <v>0.25075861971523922</v>
      </c>
      <c r="AV503" s="68">
        <v>0</v>
      </c>
      <c r="AW503" s="68">
        <v>0.48157201643301584</v>
      </c>
      <c r="AX503" s="68">
        <v>1.7970151545800785E-3</v>
      </c>
      <c r="AY503" s="68">
        <v>0.53557825992772901</v>
      </c>
      <c r="AZ503" s="68">
        <v>0</v>
      </c>
      <c r="BA503" s="68">
        <v>0.1996163227051756</v>
      </c>
      <c r="BB503" s="68">
        <v>24.14730242033518</v>
      </c>
      <c r="BC503" s="68">
        <v>14.114053343040908</v>
      </c>
      <c r="BD503" s="68">
        <v>1.7307690451894413</v>
      </c>
      <c r="BE503" s="68">
        <v>6.8009005056277312</v>
      </c>
      <c r="BF503" s="68">
        <v>9.0019332774888685</v>
      </c>
      <c r="BG503" s="68">
        <v>0</v>
      </c>
      <c r="BH503" s="68">
        <v>1.1323385011427444E-2</v>
      </c>
      <c r="BI503" s="68">
        <v>14576.045437282477</v>
      </c>
      <c r="BJ503" s="68">
        <v>0</v>
      </c>
      <c r="BK503" s="68">
        <v>0</v>
      </c>
      <c r="BL503" s="68">
        <v>2955.0517367992938</v>
      </c>
      <c r="BM503" s="68">
        <v>214.80125608336564</v>
      </c>
      <c r="BN503" s="68">
        <v>37501.634166838092</v>
      </c>
      <c r="BO503" s="68">
        <v>62769.770223902502</v>
      </c>
    </row>
    <row r="504" spans="1:67">
      <c r="A504">
        <v>2004</v>
      </c>
      <c r="B504" s="62" t="s">
        <v>617</v>
      </c>
      <c r="C504" s="67" t="s">
        <v>683</v>
      </c>
      <c r="D504" s="62" t="s">
        <v>725</v>
      </c>
      <c r="E504" s="68">
        <v>0.12571896671300337</v>
      </c>
      <c r="F504" s="68">
        <v>1.3948959181894523E-5</v>
      </c>
      <c r="G504" s="68">
        <v>1.4179936113021192E-3</v>
      </c>
      <c r="H504" s="68">
        <v>0.13965929186783346</v>
      </c>
      <c r="I504" s="68">
        <v>3.473084290285418</v>
      </c>
      <c r="J504" s="68">
        <v>0.69076520464678082</v>
      </c>
      <c r="K504" s="68">
        <v>3.7809487707844806E-2</v>
      </c>
      <c r="L504" s="68">
        <v>8.5100631469530535E-2</v>
      </c>
      <c r="M504" s="68">
        <v>0.25521826092326583</v>
      </c>
      <c r="N504" s="68">
        <v>3.9255588258008626E-3</v>
      </c>
      <c r="O504" s="68">
        <v>0.43584193465727261</v>
      </c>
      <c r="P504" s="68">
        <v>2.5776846288767144E-3</v>
      </c>
      <c r="Q504" s="68">
        <v>2.247766313921078</v>
      </c>
      <c r="R504" s="68">
        <v>1.650503656269682</v>
      </c>
      <c r="S504" s="68">
        <v>2.8940016906779222</v>
      </c>
      <c r="T504" s="68">
        <v>3.8145210380443877</v>
      </c>
      <c r="U504" s="68">
        <v>24.05623070686077</v>
      </c>
      <c r="V504" s="68">
        <v>16.059290708014355</v>
      </c>
      <c r="W504" s="68">
        <v>9.3026842032713297</v>
      </c>
      <c r="X504" s="68">
        <v>18.9493577694832</v>
      </c>
      <c r="Y504" s="68">
        <v>96.106058973457451</v>
      </c>
      <c r="Z504" s="68">
        <v>3.4105256865129228</v>
      </c>
      <c r="AA504" s="68">
        <v>0</v>
      </c>
      <c r="AB504" s="68">
        <v>4.6763341927955242E-5</v>
      </c>
      <c r="AC504" s="68">
        <v>0</v>
      </c>
      <c r="AD504" s="68">
        <v>0</v>
      </c>
      <c r="AE504" s="68">
        <v>1.239439371417536</v>
      </c>
      <c r="AF504" s="68">
        <v>0.78791649993938906</v>
      </c>
      <c r="AG504" s="68">
        <v>4.0635032904833679</v>
      </c>
      <c r="AH504" s="68">
        <v>3.3280657250544192</v>
      </c>
      <c r="AI504" s="68">
        <v>2.5421863753603313</v>
      </c>
      <c r="AJ504" s="68">
        <v>0</v>
      </c>
      <c r="AK504" s="68">
        <v>21.989656706871433</v>
      </c>
      <c r="AL504" s="68">
        <v>0</v>
      </c>
      <c r="AM504" s="68">
        <v>2.8776539157255123</v>
      </c>
      <c r="AN504" s="68">
        <v>5.1760077043424904</v>
      </c>
      <c r="AO504" s="68">
        <v>0</v>
      </c>
      <c r="AP504" s="68">
        <v>0</v>
      </c>
      <c r="AQ504" s="68">
        <v>0</v>
      </c>
      <c r="AR504" s="68">
        <v>0</v>
      </c>
      <c r="AS504" s="68">
        <v>0</v>
      </c>
      <c r="AT504" s="68">
        <v>0</v>
      </c>
      <c r="AU504" s="68">
        <v>0</v>
      </c>
      <c r="AV504" s="68">
        <v>0</v>
      </c>
      <c r="AW504" s="68">
        <v>0</v>
      </c>
      <c r="AX504" s="68">
        <v>0</v>
      </c>
      <c r="AY504" s="68">
        <v>0</v>
      </c>
      <c r="AZ504" s="68">
        <v>0</v>
      </c>
      <c r="BA504" s="68">
        <v>9.2583940929315451E-5</v>
      </c>
      <c r="BB504" s="68">
        <v>8.9656077417709975E-3</v>
      </c>
      <c r="BC504" s="68">
        <v>1.75430640182646</v>
      </c>
      <c r="BD504" s="68">
        <v>0</v>
      </c>
      <c r="BE504" s="68">
        <v>0</v>
      </c>
      <c r="BF504" s="68">
        <v>0.71231191931349225</v>
      </c>
      <c r="BG504" s="68">
        <v>0</v>
      </c>
      <c r="BH504" s="68">
        <v>0</v>
      </c>
      <c r="BI504" s="68">
        <v>54.595098284472876</v>
      </c>
      <c r="BJ504" s="68">
        <v>0</v>
      </c>
      <c r="BK504" s="68">
        <v>0</v>
      </c>
      <c r="BL504" s="68">
        <v>654.88533545001098</v>
      </c>
      <c r="BM504" s="68">
        <v>16.110249925358328</v>
      </c>
      <c r="BN504" s="68">
        <v>1502.9272756764899</v>
      </c>
      <c r="BO504" s="68">
        <v>2456.7401862025004</v>
      </c>
    </row>
    <row r="505" spans="1:67">
      <c r="A505">
        <v>2004</v>
      </c>
      <c r="B505" s="62" t="s">
        <v>618</v>
      </c>
      <c r="C505" s="67" t="s">
        <v>684</v>
      </c>
      <c r="D505" s="62" t="s">
        <v>725</v>
      </c>
      <c r="E505" s="68">
        <v>1.4305980528412956</v>
      </c>
      <c r="F505" s="68">
        <v>6.2438873082392799E-4</v>
      </c>
      <c r="G505" s="68">
        <v>0.66779990713092896</v>
      </c>
      <c r="H505" s="68">
        <v>24.40550498395319</v>
      </c>
      <c r="I505" s="68">
        <v>36.021608921983201</v>
      </c>
      <c r="J505" s="68">
        <v>199.66443311955447</v>
      </c>
      <c r="K505" s="68">
        <v>5.3960246736401523</v>
      </c>
      <c r="L505" s="68">
        <v>14.704195737944605</v>
      </c>
      <c r="M505" s="68">
        <v>13.346256464530194</v>
      </c>
      <c r="N505" s="68">
        <v>4.5284162428649228</v>
      </c>
      <c r="O505" s="68">
        <v>14.285780057941677</v>
      </c>
      <c r="P505" s="68">
        <v>3.4238943308201746</v>
      </c>
      <c r="Q505" s="68">
        <v>62.071151493735975</v>
      </c>
      <c r="R505" s="68">
        <v>26.481532926561613</v>
      </c>
      <c r="S505" s="68">
        <v>26.146870129849567</v>
      </c>
      <c r="T505" s="68">
        <v>42.398862461260343</v>
      </c>
      <c r="U505" s="68">
        <v>1318.8545938196946</v>
      </c>
      <c r="V505" s="68">
        <v>74.108855070271915</v>
      </c>
      <c r="W505" s="68">
        <v>63.675547598034285</v>
      </c>
      <c r="X505" s="68">
        <v>114.20223985106158</v>
      </c>
      <c r="Y505" s="68">
        <v>9.4720616506544602</v>
      </c>
      <c r="Z505" s="68">
        <v>784.09537257561271</v>
      </c>
      <c r="AA505" s="68">
        <v>5.1502620418684089</v>
      </c>
      <c r="AB505" s="68">
        <v>18.741029360598045</v>
      </c>
      <c r="AC505" s="68">
        <v>54.204159325321164</v>
      </c>
      <c r="AD505" s="68">
        <v>0.19701722568147872</v>
      </c>
      <c r="AE505" s="68">
        <v>303.14552567206204</v>
      </c>
      <c r="AF505" s="68">
        <v>25.343138352296386</v>
      </c>
      <c r="AG505" s="68">
        <v>130.70157319164349</v>
      </c>
      <c r="AH505" s="68">
        <v>107.04640672213101</v>
      </c>
      <c r="AI505" s="68">
        <v>10.900374304485972</v>
      </c>
      <c r="AJ505" s="68">
        <v>0</v>
      </c>
      <c r="AK505" s="68">
        <v>1.393507619006298</v>
      </c>
      <c r="AL505" s="68">
        <v>13.476442523393276</v>
      </c>
      <c r="AM505" s="68">
        <v>6.3944871078035064</v>
      </c>
      <c r="AN505" s="68">
        <v>189.33253423396491</v>
      </c>
      <c r="AO505" s="68">
        <v>0.63149842155004698</v>
      </c>
      <c r="AP505" s="68">
        <v>12.529151041162244</v>
      </c>
      <c r="AQ505" s="68">
        <v>3.9520171364620169</v>
      </c>
      <c r="AR505" s="68">
        <v>0.47742175698352723</v>
      </c>
      <c r="AS505" s="68">
        <v>24.196562224671514</v>
      </c>
      <c r="AT505" s="68">
        <v>2.1717264907911555E-2</v>
      </c>
      <c r="AU505" s="68">
        <v>0.80978211915968079</v>
      </c>
      <c r="AV505" s="68">
        <v>0</v>
      </c>
      <c r="AW505" s="68">
        <v>27.232867646310218</v>
      </c>
      <c r="AX505" s="68">
        <v>2.5982192969343294</v>
      </c>
      <c r="AY505" s="68">
        <v>20.045229703950014</v>
      </c>
      <c r="AZ505" s="68">
        <v>0</v>
      </c>
      <c r="BA505" s="68">
        <v>8.9756003186565696</v>
      </c>
      <c r="BB505" s="68">
        <v>73.862380025498339</v>
      </c>
      <c r="BC505" s="68">
        <v>95.643822338727873</v>
      </c>
      <c r="BD505" s="68">
        <v>81.951050633668046</v>
      </c>
      <c r="BE505" s="68">
        <v>259.20800361891042</v>
      </c>
      <c r="BF505" s="68">
        <v>79.350904753583364</v>
      </c>
      <c r="BG505" s="68">
        <v>0</v>
      </c>
      <c r="BH505" s="68">
        <v>5.4733417063754647E-2</v>
      </c>
      <c r="BI505" s="68">
        <v>3313.8565051231494</v>
      </c>
      <c r="BJ505" s="68">
        <v>0</v>
      </c>
      <c r="BK505" s="68">
        <v>0</v>
      </c>
      <c r="BL505" s="68">
        <v>504.31297561192423</v>
      </c>
      <c r="BM505" s="68">
        <v>63.061367323735013</v>
      </c>
      <c r="BN505" s="68">
        <v>7008.0748937215694</v>
      </c>
      <c r="BO505" s="68">
        <v>15286.2553856375</v>
      </c>
    </row>
    <row r="506" spans="1:67">
      <c r="A506">
        <v>2004</v>
      </c>
      <c r="B506" s="62" t="s">
        <v>619</v>
      </c>
      <c r="C506" s="67" t="s">
        <v>685</v>
      </c>
      <c r="D506" s="62" t="s">
        <v>725</v>
      </c>
      <c r="E506" s="68">
        <v>10.124959800446208</v>
      </c>
      <c r="F506" s="68">
        <v>10.951123465916817</v>
      </c>
      <c r="G506" s="68">
        <v>1.3178794861570249</v>
      </c>
      <c r="H506" s="68">
        <v>56.507304124396285</v>
      </c>
      <c r="I506" s="68">
        <v>75.444530386405731</v>
      </c>
      <c r="J506" s="68">
        <v>31.551459331333998</v>
      </c>
      <c r="K506" s="68">
        <v>3.4603003754699202</v>
      </c>
      <c r="L506" s="68">
        <v>45.587241096109423</v>
      </c>
      <c r="M506" s="68">
        <v>2.466901672014834</v>
      </c>
      <c r="N506" s="68">
        <v>1.4306649178747972</v>
      </c>
      <c r="O506" s="68">
        <v>36.568093459592504</v>
      </c>
      <c r="P506" s="68">
        <v>15.497370845769193</v>
      </c>
      <c r="Q506" s="68">
        <v>6.9742223853354268</v>
      </c>
      <c r="R506" s="68">
        <v>52.130940347353857</v>
      </c>
      <c r="S506" s="68">
        <v>27.144558479547857</v>
      </c>
      <c r="T506" s="68">
        <v>25.143878174143893</v>
      </c>
      <c r="U506" s="68">
        <v>68.637162424230141</v>
      </c>
      <c r="V506" s="68">
        <v>26.663065906523016</v>
      </c>
      <c r="W506" s="68">
        <v>9.447432305298241</v>
      </c>
      <c r="X506" s="68">
        <v>72.018114805199232</v>
      </c>
      <c r="Y506" s="68">
        <v>3.2048787709293292</v>
      </c>
      <c r="Z506" s="68">
        <v>27.875470951753645</v>
      </c>
      <c r="AA506" s="68">
        <v>12.705702087207905</v>
      </c>
      <c r="AB506" s="68">
        <v>3.290289500349691</v>
      </c>
      <c r="AC506" s="68">
        <v>35.244904842880544</v>
      </c>
      <c r="AD506" s="68">
        <v>0.82029276685411212</v>
      </c>
      <c r="AE506" s="68">
        <v>161.8953414854968</v>
      </c>
      <c r="AF506" s="68">
        <v>3.6540756536210517</v>
      </c>
      <c r="AG506" s="68">
        <v>18.845078689564851</v>
      </c>
      <c r="AH506" s="68">
        <v>15.434381613416573</v>
      </c>
      <c r="AI506" s="68">
        <v>40.305661703346345</v>
      </c>
      <c r="AJ506" s="68">
        <v>0</v>
      </c>
      <c r="AK506" s="68">
        <v>8.9396278118410617</v>
      </c>
      <c r="AL506" s="68">
        <v>67.095445481202873</v>
      </c>
      <c r="AM506" s="68">
        <v>1.7149445359504938</v>
      </c>
      <c r="AN506" s="68">
        <v>30.105490003866326</v>
      </c>
      <c r="AO506" s="68">
        <v>6.3966561926561001</v>
      </c>
      <c r="AP506" s="68">
        <v>10.134888095950149</v>
      </c>
      <c r="AQ506" s="68">
        <v>23.57522440078132</v>
      </c>
      <c r="AR506" s="68">
        <v>1.292918219449259</v>
      </c>
      <c r="AS506" s="68">
        <v>62.086256356948823</v>
      </c>
      <c r="AT506" s="68">
        <v>1.9356179798068984</v>
      </c>
      <c r="AU506" s="68">
        <v>1.0882113549503611</v>
      </c>
      <c r="AV506" s="68">
        <v>0</v>
      </c>
      <c r="AW506" s="68">
        <v>15.293500628818926</v>
      </c>
      <c r="AX506" s="68">
        <v>4.295020526955815</v>
      </c>
      <c r="AY506" s="68">
        <v>29.575605291802521</v>
      </c>
      <c r="AZ506" s="68">
        <v>0</v>
      </c>
      <c r="BA506" s="68">
        <v>1.4686027623893805</v>
      </c>
      <c r="BB506" s="68">
        <v>153.89939826701342</v>
      </c>
      <c r="BC506" s="68">
        <v>172.37853175005318</v>
      </c>
      <c r="BD506" s="68">
        <v>34.050295544952171</v>
      </c>
      <c r="BE506" s="68">
        <v>88.45995973786259</v>
      </c>
      <c r="BF506" s="68">
        <v>33.772694745384335</v>
      </c>
      <c r="BG506" s="68">
        <v>0</v>
      </c>
      <c r="BH506" s="68">
        <v>1.2943123902040814</v>
      </c>
      <c r="BI506" s="68">
        <v>146.26729104973259</v>
      </c>
      <c r="BJ506" s="68">
        <v>0</v>
      </c>
      <c r="BK506" s="68">
        <v>0</v>
      </c>
      <c r="BL506" s="68">
        <v>0</v>
      </c>
      <c r="BM506" s="68">
        <v>0</v>
      </c>
      <c r="BN506" s="68">
        <v>4.561438822747732E-5</v>
      </c>
      <c r="BO506" s="68">
        <v>1797.4638205975</v>
      </c>
    </row>
    <row r="507" spans="1:67">
      <c r="A507">
        <v>2004</v>
      </c>
      <c r="B507" s="62" t="s">
        <v>620</v>
      </c>
      <c r="C507" s="67" t="s">
        <v>686</v>
      </c>
      <c r="D507" s="62" t="s">
        <v>725</v>
      </c>
      <c r="E507" s="68">
        <v>346.51384074653566</v>
      </c>
      <c r="F507" s="68">
        <v>7.7763720309739828</v>
      </c>
      <c r="G507" s="68">
        <v>8.5729450063271582</v>
      </c>
      <c r="H507" s="68">
        <v>509.53826215839445</v>
      </c>
      <c r="I507" s="68">
        <v>1053.5755855781406</v>
      </c>
      <c r="J507" s="68">
        <v>403.10153270753051</v>
      </c>
      <c r="K507" s="68">
        <v>51.351826524389537</v>
      </c>
      <c r="L507" s="68">
        <v>326.77900238990338</v>
      </c>
      <c r="M507" s="68">
        <v>46.136085217862707</v>
      </c>
      <c r="N507" s="68">
        <v>24.893985676100741</v>
      </c>
      <c r="O507" s="68">
        <v>376.07293590002718</v>
      </c>
      <c r="P507" s="68">
        <v>49.721228228898291</v>
      </c>
      <c r="Q507" s="68">
        <v>386.89200781935637</v>
      </c>
      <c r="R507" s="68">
        <v>558.62691119308204</v>
      </c>
      <c r="S507" s="68">
        <v>991.870087949962</v>
      </c>
      <c r="T507" s="68">
        <v>207.22598529815548</v>
      </c>
      <c r="U507" s="68">
        <v>101.77884111957913</v>
      </c>
      <c r="V507" s="68">
        <v>111.47650850634793</v>
      </c>
      <c r="W507" s="68">
        <v>50.661906500449476</v>
      </c>
      <c r="X507" s="68">
        <v>383.59471620139919</v>
      </c>
      <c r="Y507" s="68">
        <v>17.261255302301294</v>
      </c>
      <c r="Z507" s="68">
        <v>129.28594888150388</v>
      </c>
      <c r="AA507" s="68">
        <v>15.207342024247444</v>
      </c>
      <c r="AB507" s="68">
        <v>169.94749441985778</v>
      </c>
      <c r="AC507" s="68">
        <v>26.618047744726866</v>
      </c>
      <c r="AD507" s="68">
        <v>2.3140775903649482</v>
      </c>
      <c r="AE507" s="68">
        <v>417.3548176303882</v>
      </c>
      <c r="AF507" s="68">
        <v>238.90577429862873</v>
      </c>
      <c r="AG507" s="68">
        <v>1232.1031480526599</v>
      </c>
      <c r="AH507" s="68">
        <v>1009.1096188771481</v>
      </c>
      <c r="AI507" s="68">
        <v>290.25805401541999</v>
      </c>
      <c r="AJ507" s="68">
        <v>8.59594763668116</v>
      </c>
      <c r="AK507" s="68">
        <v>6.0814704089501728</v>
      </c>
      <c r="AL507" s="68">
        <v>89.419127779600757</v>
      </c>
      <c r="AM507" s="68">
        <v>29.197345575856914</v>
      </c>
      <c r="AN507" s="68">
        <v>1335.0266393049742</v>
      </c>
      <c r="AO507" s="68">
        <v>11.974392542265917</v>
      </c>
      <c r="AP507" s="68">
        <v>62.542500552456055</v>
      </c>
      <c r="AQ507" s="68">
        <v>187.40457244490059</v>
      </c>
      <c r="AR507" s="68">
        <v>4.8754260624823935</v>
      </c>
      <c r="AS507" s="68">
        <v>149.8287447184936</v>
      </c>
      <c r="AT507" s="68">
        <v>1.1939772438666167</v>
      </c>
      <c r="AU507" s="68">
        <v>4.8247627223180212</v>
      </c>
      <c r="AV507" s="68">
        <v>0</v>
      </c>
      <c r="AW507" s="68">
        <v>118.14103375936008</v>
      </c>
      <c r="AX507" s="68">
        <v>16.141596666300085</v>
      </c>
      <c r="AY507" s="68">
        <v>30.337728636065872</v>
      </c>
      <c r="AZ507" s="68">
        <v>0</v>
      </c>
      <c r="BA507" s="68">
        <v>17.610784112363092</v>
      </c>
      <c r="BB507" s="68">
        <v>1308.1949482731866</v>
      </c>
      <c r="BC507" s="68">
        <v>701.15108511166511</v>
      </c>
      <c r="BD507" s="68">
        <v>589.46239279009251</v>
      </c>
      <c r="BE507" s="68">
        <v>452.94605012084435</v>
      </c>
      <c r="BF507" s="68">
        <v>397.8903216640648</v>
      </c>
      <c r="BG507" s="68">
        <v>0</v>
      </c>
      <c r="BH507" s="68">
        <v>7.4101290672385405</v>
      </c>
      <c r="BI507" s="68">
        <v>8178.6476289442026</v>
      </c>
      <c r="BJ507" s="68">
        <v>0</v>
      </c>
      <c r="BK507" s="68">
        <v>0</v>
      </c>
      <c r="BL507" s="68">
        <v>0</v>
      </c>
      <c r="BM507" s="68">
        <v>0</v>
      </c>
      <c r="BN507" s="68">
        <v>59.094155888622844</v>
      </c>
      <c r="BO507" s="68">
        <v>23312.518907617501</v>
      </c>
    </row>
    <row r="508" spans="1:67">
      <c r="A508">
        <v>2004</v>
      </c>
      <c r="B508" s="62" t="s">
        <v>621</v>
      </c>
      <c r="C508" s="67" t="s">
        <v>135</v>
      </c>
      <c r="D508" s="62" t="s">
        <v>725</v>
      </c>
      <c r="E508" s="68">
        <v>308.23432793160458</v>
      </c>
      <c r="F508" s="68">
        <v>0.17678511395490612</v>
      </c>
      <c r="G508" s="68">
        <v>26.562851446275694</v>
      </c>
      <c r="H508" s="68">
        <v>41.538287970398457</v>
      </c>
      <c r="I508" s="68">
        <v>510.04035769195832</v>
      </c>
      <c r="J508" s="68">
        <v>48.754454585599007</v>
      </c>
      <c r="K508" s="68">
        <v>2.5098908927706063</v>
      </c>
      <c r="L508" s="68">
        <v>30.736906501479869</v>
      </c>
      <c r="M508" s="68">
        <v>4.2303581250833746</v>
      </c>
      <c r="N508" s="68">
        <v>2.9062731595537161</v>
      </c>
      <c r="O508" s="68">
        <v>57.354282132448724</v>
      </c>
      <c r="P508" s="68">
        <v>7.6740196089337722</v>
      </c>
      <c r="Q508" s="68">
        <v>30.195503866412608</v>
      </c>
      <c r="R508" s="68">
        <v>36.014771882961035</v>
      </c>
      <c r="S508" s="68">
        <v>27.379747632905698</v>
      </c>
      <c r="T508" s="68">
        <v>28.439803096797117</v>
      </c>
      <c r="U508" s="68">
        <v>3.5322716228469391</v>
      </c>
      <c r="V508" s="68">
        <v>5.4732119317261976</v>
      </c>
      <c r="W508" s="68">
        <v>6.5634243147764231</v>
      </c>
      <c r="X508" s="68">
        <v>29.780367584902901</v>
      </c>
      <c r="Y508" s="68">
        <v>0.49775054413679759</v>
      </c>
      <c r="Z508" s="68">
        <v>24.008601029336269</v>
      </c>
      <c r="AA508" s="68">
        <v>6.1039561574024432</v>
      </c>
      <c r="AB508" s="68">
        <v>19.315617190490691</v>
      </c>
      <c r="AC508" s="68">
        <v>0</v>
      </c>
      <c r="AD508" s="68">
        <v>14.772995176860539</v>
      </c>
      <c r="AE508" s="68">
        <v>76.636426327280802</v>
      </c>
      <c r="AF508" s="68">
        <v>10.474321302367803</v>
      </c>
      <c r="AG508" s="68">
        <v>54.018971656293203</v>
      </c>
      <c r="AH508" s="68">
        <v>44.242289281033237</v>
      </c>
      <c r="AI508" s="68">
        <v>50.879417842179514</v>
      </c>
      <c r="AJ508" s="68">
        <v>1.4939381180765245</v>
      </c>
      <c r="AK508" s="68">
        <v>0.64995570834090377</v>
      </c>
      <c r="AL508" s="68">
        <v>22.222840391486191</v>
      </c>
      <c r="AM508" s="68">
        <v>1.5198293167723298</v>
      </c>
      <c r="AN508" s="68">
        <v>224.67852315468048</v>
      </c>
      <c r="AO508" s="68">
        <v>23.320089832851764</v>
      </c>
      <c r="AP508" s="68">
        <v>23.00161396439449</v>
      </c>
      <c r="AQ508" s="68">
        <v>6.0981483199492175</v>
      </c>
      <c r="AR508" s="68">
        <v>5.0719063617793827</v>
      </c>
      <c r="AS508" s="68">
        <v>3.4113782679264508</v>
      </c>
      <c r="AT508" s="68">
        <v>0.30338462811872408</v>
      </c>
      <c r="AU508" s="68">
        <v>0</v>
      </c>
      <c r="AV508" s="68">
        <v>0</v>
      </c>
      <c r="AW508" s="68">
        <v>38.151536548852611</v>
      </c>
      <c r="AX508" s="68">
        <v>15.731970086291863</v>
      </c>
      <c r="AY508" s="68">
        <v>46.046147642829126</v>
      </c>
      <c r="AZ508" s="68">
        <v>0</v>
      </c>
      <c r="BA508" s="68">
        <v>7.6898841739388857</v>
      </c>
      <c r="BB508" s="68">
        <v>264.19375527259052</v>
      </c>
      <c r="BC508" s="68">
        <v>136.93343776657585</v>
      </c>
      <c r="BD508" s="68">
        <v>119.78611368113098</v>
      </c>
      <c r="BE508" s="68">
        <v>87.830264698119279</v>
      </c>
      <c r="BF508" s="68">
        <v>107.74631009081574</v>
      </c>
      <c r="BG508" s="68">
        <v>0</v>
      </c>
      <c r="BH508" s="68">
        <v>1.3240837452102865</v>
      </c>
      <c r="BI508" s="68">
        <v>704.82734553365628</v>
      </c>
      <c r="BJ508" s="68">
        <v>0</v>
      </c>
      <c r="BK508" s="68">
        <v>0</v>
      </c>
      <c r="BL508" s="68">
        <v>0</v>
      </c>
      <c r="BM508" s="68">
        <v>0</v>
      </c>
      <c r="BN508" s="68">
        <v>5.4067340897745453E-5</v>
      </c>
      <c r="BO508" s="68">
        <v>3351.0807549725005</v>
      </c>
    </row>
    <row r="509" spans="1:67">
      <c r="A509">
        <v>2004</v>
      </c>
      <c r="B509" s="62" t="s">
        <v>622</v>
      </c>
      <c r="C509" s="67" t="s">
        <v>687</v>
      </c>
      <c r="D509" s="62" t="s">
        <v>725</v>
      </c>
      <c r="E509" s="68">
        <v>1.8351423587163944E-3</v>
      </c>
      <c r="F509" s="68">
        <v>0</v>
      </c>
      <c r="G509" s="68">
        <v>0</v>
      </c>
      <c r="H509" s="68">
        <v>23.685855969848809</v>
      </c>
      <c r="I509" s="68">
        <v>5.298706118286008E-3</v>
      </c>
      <c r="J509" s="68">
        <v>0.38468303118067954</v>
      </c>
      <c r="K509" s="68">
        <v>6.8725167183595545E-2</v>
      </c>
      <c r="L509" s="68">
        <v>2.3114436525158422E-2</v>
      </c>
      <c r="M509" s="68">
        <v>1.9303057469853976E-3</v>
      </c>
      <c r="N509" s="68">
        <v>7.2605305447920987E-2</v>
      </c>
      <c r="O509" s="68">
        <v>2.0806398239889665</v>
      </c>
      <c r="P509" s="68">
        <v>2.9980057658414075E-4</v>
      </c>
      <c r="Q509" s="68">
        <v>0.1533522547392899</v>
      </c>
      <c r="R509" s="68">
        <v>9.9198329103050598E-2</v>
      </c>
      <c r="S509" s="68">
        <v>0.59586777183390494</v>
      </c>
      <c r="T509" s="68">
        <v>0.64178304285658727</v>
      </c>
      <c r="U509" s="68">
        <v>6.6110606862017631</v>
      </c>
      <c r="V509" s="68">
        <v>0.20373597441980112</v>
      </c>
      <c r="W509" s="68">
        <v>0.28994955276976869</v>
      </c>
      <c r="X509" s="68">
        <v>1.1942831998438175</v>
      </c>
      <c r="Y509" s="68">
        <v>1.2621242472566416E-2</v>
      </c>
      <c r="Z509" s="68">
        <v>1.5361848929261546</v>
      </c>
      <c r="AA509" s="68">
        <v>0</v>
      </c>
      <c r="AB509" s="68">
        <v>9.2244892353463719</v>
      </c>
      <c r="AC509" s="68">
        <v>0</v>
      </c>
      <c r="AD509" s="68">
        <v>20.826556406239376</v>
      </c>
      <c r="AE509" s="68">
        <v>4.2635597256646313E-2</v>
      </c>
      <c r="AF509" s="68">
        <v>0.16361837297013154</v>
      </c>
      <c r="AG509" s="68">
        <v>0.84382519848081539</v>
      </c>
      <c r="AH509" s="68">
        <v>0.69110457658007374</v>
      </c>
      <c r="AI509" s="68">
        <v>0</v>
      </c>
      <c r="AJ509" s="68">
        <v>0</v>
      </c>
      <c r="AK509" s="68">
        <v>0</v>
      </c>
      <c r="AL509" s="68">
        <v>1.7844882718524659E-2</v>
      </c>
      <c r="AM509" s="68">
        <v>0</v>
      </c>
      <c r="AN509" s="68">
        <v>6.2264137106002174E-4</v>
      </c>
      <c r="AO509" s="68">
        <v>0</v>
      </c>
      <c r="AP509" s="68">
        <v>0</v>
      </c>
      <c r="AQ509" s="68">
        <v>0</v>
      </c>
      <c r="AR509" s="68">
        <v>0</v>
      </c>
      <c r="AS509" s="68">
        <v>0</v>
      </c>
      <c r="AT509" s="68">
        <v>0</v>
      </c>
      <c r="AU509" s="68">
        <v>0</v>
      </c>
      <c r="AV509" s="68">
        <v>0</v>
      </c>
      <c r="AW509" s="68">
        <v>7.0633939421688659E-5</v>
      </c>
      <c r="AX509" s="68">
        <v>9.8437666127493707E-4</v>
      </c>
      <c r="AY509" s="68">
        <v>1.9582889388442896E-4</v>
      </c>
      <c r="AZ509" s="68">
        <v>0</v>
      </c>
      <c r="BA509" s="68">
        <v>1.5425277142207237E-3</v>
      </c>
      <c r="BB509" s="68">
        <v>4.2941986437567987E-3</v>
      </c>
      <c r="BC509" s="68">
        <v>14.957303313784054</v>
      </c>
      <c r="BD509" s="68">
        <v>9.3502206105238275E-4</v>
      </c>
      <c r="BE509" s="68">
        <v>28.545866504201438</v>
      </c>
      <c r="BF509" s="68">
        <v>1.3353596867663627E-3</v>
      </c>
      <c r="BG509" s="68">
        <v>0</v>
      </c>
      <c r="BH509" s="68">
        <v>0</v>
      </c>
      <c r="BI509" s="68">
        <v>331.45344220875842</v>
      </c>
      <c r="BJ509" s="68">
        <v>0</v>
      </c>
      <c r="BK509" s="68">
        <v>0</v>
      </c>
      <c r="BL509" s="68">
        <v>0</v>
      </c>
      <c r="BM509" s="68">
        <v>0</v>
      </c>
      <c r="BN509" s="68">
        <v>2.8035502737111528E-6</v>
      </c>
      <c r="BO509" s="68">
        <v>444.439694325</v>
      </c>
    </row>
    <row r="510" spans="1:67">
      <c r="A510">
        <v>2004</v>
      </c>
      <c r="B510" s="62" t="s">
        <v>623</v>
      </c>
      <c r="C510" s="67" t="s">
        <v>688</v>
      </c>
      <c r="D510" s="62" t="s">
        <v>725</v>
      </c>
      <c r="E510" s="68">
        <v>4.8880270148161355E-2</v>
      </c>
      <c r="F510" s="68">
        <v>0</v>
      </c>
      <c r="G510" s="68">
        <v>3.5312439803830513E-4</v>
      </c>
      <c r="H510" s="68">
        <v>180.45946030048441</v>
      </c>
      <c r="I510" s="68">
        <v>24.5801796425107</v>
      </c>
      <c r="J510" s="68">
        <v>11.561002359830329</v>
      </c>
      <c r="K510" s="68">
        <v>1.3059215565282647</v>
      </c>
      <c r="L510" s="68">
        <v>2.0919518719066867</v>
      </c>
      <c r="M510" s="68">
        <v>1.0148752089391961</v>
      </c>
      <c r="N510" s="68">
        <v>5.4367306567049689E-3</v>
      </c>
      <c r="O510" s="68">
        <v>1.1076593589566333</v>
      </c>
      <c r="P510" s="68">
        <v>0.56197204114568899</v>
      </c>
      <c r="Q510" s="68">
        <v>10.449735034571868</v>
      </c>
      <c r="R510" s="68">
        <v>0.70524205982609245</v>
      </c>
      <c r="S510" s="68">
        <v>8.8326347619831616</v>
      </c>
      <c r="T510" s="68">
        <v>7.2493145835636161</v>
      </c>
      <c r="U510" s="68">
        <v>32.98326625693953</v>
      </c>
      <c r="V510" s="68">
        <v>28.207815891290998</v>
      </c>
      <c r="W510" s="68">
        <v>1.7387522385995386</v>
      </c>
      <c r="X510" s="68">
        <v>4.0398306461068696</v>
      </c>
      <c r="Y510" s="68">
        <v>0.50575723351995849</v>
      </c>
      <c r="Z510" s="68">
        <v>7.8859607038365818</v>
      </c>
      <c r="AA510" s="68">
        <v>1.1191848782834495</v>
      </c>
      <c r="AB510" s="68">
        <v>50.651613435936362</v>
      </c>
      <c r="AC510" s="68">
        <v>0</v>
      </c>
      <c r="AD510" s="68">
        <v>0</v>
      </c>
      <c r="AE510" s="68">
        <v>6239.3949191742595</v>
      </c>
      <c r="AF510" s="68">
        <v>11.925008335265632</v>
      </c>
      <c r="AG510" s="68">
        <v>61.500565876106286</v>
      </c>
      <c r="AH510" s="68">
        <v>50.36981902858841</v>
      </c>
      <c r="AI510" s="68">
        <v>74.886234056013905</v>
      </c>
      <c r="AJ510" s="68">
        <v>0</v>
      </c>
      <c r="AK510" s="68">
        <v>0.15949372672163895</v>
      </c>
      <c r="AL510" s="68">
        <v>15.452258578251673</v>
      </c>
      <c r="AM510" s="68">
        <v>10.347718765780652</v>
      </c>
      <c r="AN510" s="68">
        <v>18.876558373610138</v>
      </c>
      <c r="AO510" s="68">
        <v>3.9994467635122655E-2</v>
      </c>
      <c r="AP510" s="68">
        <v>0</v>
      </c>
      <c r="AQ510" s="68">
        <v>0</v>
      </c>
      <c r="AR510" s="68">
        <v>6.8884191097288744E-2</v>
      </c>
      <c r="AS510" s="68">
        <v>0</v>
      </c>
      <c r="AT510" s="68">
        <v>0</v>
      </c>
      <c r="AU510" s="68">
        <v>0</v>
      </c>
      <c r="AV510" s="68">
        <v>0</v>
      </c>
      <c r="AW510" s="68">
        <v>3.4282983125568135E-2</v>
      </c>
      <c r="AX510" s="68">
        <v>6.722960183041173E-4</v>
      </c>
      <c r="AY510" s="68">
        <v>0.6600700804323737</v>
      </c>
      <c r="AZ510" s="68">
        <v>0</v>
      </c>
      <c r="BA510" s="68">
        <v>0.12211755216411314</v>
      </c>
      <c r="BB510" s="68">
        <v>42.36125582126531</v>
      </c>
      <c r="BC510" s="68">
        <v>109.32055396686555</v>
      </c>
      <c r="BD510" s="68">
        <v>156.75591384896305</v>
      </c>
      <c r="BE510" s="68">
        <v>225.99353110621834</v>
      </c>
      <c r="BF510" s="68">
        <v>12.832410057309071</v>
      </c>
      <c r="BG510" s="68">
        <v>0</v>
      </c>
      <c r="BH510" s="68">
        <v>0.79770634272854835</v>
      </c>
      <c r="BI510" s="68">
        <v>0</v>
      </c>
      <c r="BJ510" s="68">
        <v>0</v>
      </c>
      <c r="BK510" s="68">
        <v>1.942961702170684</v>
      </c>
      <c r="BL510" s="68">
        <v>102054.85812649065</v>
      </c>
      <c r="BM510" s="68">
        <v>0</v>
      </c>
      <c r="BN510" s="68">
        <v>2.2597562964728674E-3</v>
      </c>
      <c r="BO510" s="68">
        <v>109465.8101167675</v>
      </c>
    </row>
    <row r="511" spans="1:67">
      <c r="A511">
        <v>2004</v>
      </c>
      <c r="B511" s="62" t="s">
        <v>624</v>
      </c>
      <c r="C511" s="67" t="s">
        <v>689</v>
      </c>
      <c r="D511" s="62" t="s">
        <v>725</v>
      </c>
      <c r="E511" s="68">
        <v>120.98832091805814</v>
      </c>
      <c r="F511" s="68">
        <v>1.8248575751009382</v>
      </c>
      <c r="G511" s="68">
        <v>5.2845929986444284</v>
      </c>
      <c r="H511" s="68">
        <v>75.00837182508991</v>
      </c>
      <c r="I511" s="68">
        <v>488.54033620366869</v>
      </c>
      <c r="J511" s="68">
        <v>105.604154022405</v>
      </c>
      <c r="K511" s="68">
        <v>15.210479170287716</v>
      </c>
      <c r="L511" s="68">
        <v>66.253146058700167</v>
      </c>
      <c r="M511" s="68">
        <v>17.292463765230313</v>
      </c>
      <c r="N511" s="68">
        <v>46.588373602660084</v>
      </c>
      <c r="O511" s="68">
        <v>237.43267792415779</v>
      </c>
      <c r="P511" s="68">
        <v>38.481509443146081</v>
      </c>
      <c r="Q511" s="68">
        <v>68.36041293066252</v>
      </c>
      <c r="R511" s="68">
        <v>62.32697884840271</v>
      </c>
      <c r="S511" s="68">
        <v>162.87308471205276</v>
      </c>
      <c r="T511" s="68">
        <v>77.273646106754811</v>
      </c>
      <c r="U511" s="68">
        <v>45.994050468492269</v>
      </c>
      <c r="V511" s="68">
        <v>45.487933667342688</v>
      </c>
      <c r="W511" s="68">
        <v>37.939731465798303</v>
      </c>
      <c r="X511" s="68">
        <v>394.99008106489373</v>
      </c>
      <c r="Y511" s="68">
        <v>10.836672031420404</v>
      </c>
      <c r="Z511" s="68">
        <v>46.299495495064704</v>
      </c>
      <c r="AA511" s="68">
        <v>5.8860159387745918</v>
      </c>
      <c r="AB511" s="68">
        <v>104.71247291827646</v>
      </c>
      <c r="AC511" s="68">
        <v>9.7204489804839618</v>
      </c>
      <c r="AD511" s="68">
        <v>1.3948131239153889</v>
      </c>
      <c r="AE511" s="68">
        <v>448.14475377275153</v>
      </c>
      <c r="AF511" s="68">
        <v>244.15556453845261</v>
      </c>
      <c r="AG511" s="68">
        <v>0</v>
      </c>
      <c r="AH511" s="68">
        <v>0</v>
      </c>
      <c r="AI511" s="68">
        <v>232.14365456365761</v>
      </c>
      <c r="AJ511" s="68">
        <v>7.3965527088210932</v>
      </c>
      <c r="AK511" s="68">
        <v>19.7303994034759</v>
      </c>
      <c r="AL511" s="68">
        <v>10.352850486938927</v>
      </c>
      <c r="AM511" s="68">
        <v>2.0205168894901568</v>
      </c>
      <c r="AN511" s="68">
        <v>52.725691663620019</v>
      </c>
      <c r="AO511" s="68">
        <v>2.272593981373054</v>
      </c>
      <c r="AP511" s="68">
        <v>4.683816766544135</v>
      </c>
      <c r="AQ511" s="68">
        <v>44.7879081812045</v>
      </c>
      <c r="AR511" s="68">
        <v>0.12185648411698598</v>
      </c>
      <c r="AS511" s="68">
        <v>16.421670548570603</v>
      </c>
      <c r="AT511" s="68">
        <v>0.14129840802683094</v>
      </c>
      <c r="AU511" s="68">
        <v>1.2202952625971535</v>
      </c>
      <c r="AV511" s="68">
        <v>0</v>
      </c>
      <c r="AW511" s="68">
        <v>4.9265845765359098</v>
      </c>
      <c r="AX511" s="68">
        <v>3.6260226327669964</v>
      </c>
      <c r="AY511" s="68">
        <v>3.9963056205571417</v>
      </c>
      <c r="AZ511" s="68">
        <v>0</v>
      </c>
      <c r="BA511" s="68">
        <v>1.2238077075552205</v>
      </c>
      <c r="BB511" s="68">
        <v>48.3753748511837</v>
      </c>
      <c r="BC511" s="68">
        <v>64.996288111595732</v>
      </c>
      <c r="BD511" s="68">
        <v>9.9707782202580155</v>
      </c>
      <c r="BE511" s="68">
        <v>61.614660527248674</v>
      </c>
      <c r="BF511" s="68">
        <v>20.103662818920043</v>
      </c>
      <c r="BG511" s="68">
        <v>0</v>
      </c>
      <c r="BH511" s="68">
        <v>0.25198950151592064</v>
      </c>
      <c r="BI511" s="68">
        <v>5023.7433736310331</v>
      </c>
      <c r="BJ511" s="68">
        <v>0</v>
      </c>
      <c r="BK511" s="68">
        <v>0</v>
      </c>
      <c r="BL511" s="68">
        <v>901.98771384103873</v>
      </c>
      <c r="BM511" s="68">
        <v>0</v>
      </c>
      <c r="BN511" s="68">
        <v>537.71367355416533</v>
      </c>
      <c r="BO511" s="68">
        <v>10061.454780513497</v>
      </c>
    </row>
    <row r="512" spans="1:67">
      <c r="A512">
        <v>2004</v>
      </c>
      <c r="B512" s="62" t="s">
        <v>625</v>
      </c>
      <c r="C512" s="67" t="s">
        <v>690</v>
      </c>
      <c r="D512" s="62" t="s">
        <v>725</v>
      </c>
      <c r="E512" s="68">
        <v>862.61593741912372</v>
      </c>
      <c r="F512" s="68">
        <v>13.010770096298891</v>
      </c>
      <c r="G512" s="68">
        <v>37.677803186405001</v>
      </c>
      <c r="H512" s="68">
        <v>534.79060197887907</v>
      </c>
      <c r="I512" s="68">
        <v>3483.1682668511348</v>
      </c>
      <c r="J512" s="68">
        <v>752.93074262173582</v>
      </c>
      <c r="K512" s="68">
        <v>108.44684551790854</v>
      </c>
      <c r="L512" s="68">
        <v>472.36807041151081</v>
      </c>
      <c r="M512" s="68">
        <v>123.29086582855427</v>
      </c>
      <c r="N512" s="68">
        <v>332.16324735433801</v>
      </c>
      <c r="O512" s="68">
        <v>1692.834568554714</v>
      </c>
      <c r="P512" s="68">
        <v>274.36336904025774</v>
      </c>
      <c r="Q512" s="68">
        <v>487.39234692313551</v>
      </c>
      <c r="R512" s="68">
        <v>444.37549738565059</v>
      </c>
      <c r="S512" s="68">
        <v>1161.2436438752316</v>
      </c>
      <c r="T512" s="68">
        <v>550.94143110984305</v>
      </c>
      <c r="U512" s="68">
        <v>327.92587465902437</v>
      </c>
      <c r="V512" s="68">
        <v>324.31739067020271</v>
      </c>
      <c r="W512" s="68">
        <v>270.50062994067628</v>
      </c>
      <c r="X512" s="68">
        <v>2816.1787556322224</v>
      </c>
      <c r="Y512" s="68">
        <v>77.262713722743229</v>
      </c>
      <c r="Z512" s="68">
        <v>330.1036199647487</v>
      </c>
      <c r="AA512" s="68">
        <v>41.965795691376719</v>
      </c>
      <c r="AB512" s="68">
        <v>746.57328327623657</v>
      </c>
      <c r="AC512" s="68">
        <v>69.304327440942529</v>
      </c>
      <c r="AD512" s="68">
        <v>9.944662602811503</v>
      </c>
      <c r="AE512" s="68">
        <v>3195.1580445269724</v>
      </c>
      <c r="AF512" s="68">
        <v>0</v>
      </c>
      <c r="AG512" s="68">
        <v>1177.6415398929162</v>
      </c>
      <c r="AH512" s="68">
        <v>0</v>
      </c>
      <c r="AI512" s="68">
        <v>1655.1251780157759</v>
      </c>
      <c r="AJ512" s="68">
        <v>52.735538440201282</v>
      </c>
      <c r="AK512" s="68">
        <v>140.67272649076654</v>
      </c>
      <c r="AL512" s="68">
        <v>73.813189239970043</v>
      </c>
      <c r="AM512" s="68">
        <v>14.405771213893933</v>
      </c>
      <c r="AN512" s="68">
        <v>375.92076322217008</v>
      </c>
      <c r="AO512" s="68">
        <v>16.203016727068064</v>
      </c>
      <c r="AP512" s="68">
        <v>33.394421545103341</v>
      </c>
      <c r="AQ512" s="68">
        <v>319.32638710588895</v>
      </c>
      <c r="AR512" s="68">
        <v>0.86880572008569301</v>
      </c>
      <c r="AS512" s="68">
        <v>117.08233180487885</v>
      </c>
      <c r="AT512" s="68">
        <v>1.0074216897219743</v>
      </c>
      <c r="AU512" s="68">
        <v>8.7003946652527357</v>
      </c>
      <c r="AV512" s="68">
        <v>0</v>
      </c>
      <c r="AW512" s="68">
        <v>35.125294247544367</v>
      </c>
      <c r="AX512" s="68">
        <v>25.852618572875908</v>
      </c>
      <c r="AY512" s="68">
        <v>28.492642041250832</v>
      </c>
      <c r="AZ512" s="68">
        <v>0</v>
      </c>
      <c r="BA512" s="68">
        <v>8.7254375039097685</v>
      </c>
      <c r="BB512" s="68">
        <v>344.90411147632517</v>
      </c>
      <c r="BC512" s="68">
        <v>463.40699311068238</v>
      </c>
      <c r="BD512" s="68">
        <v>71.089111213397388</v>
      </c>
      <c r="BE512" s="68">
        <v>439.29684903611883</v>
      </c>
      <c r="BF512" s="68">
        <v>143.33399964981538</v>
      </c>
      <c r="BG512" s="68">
        <v>0</v>
      </c>
      <c r="BH512" s="68">
        <v>1.7966210161487575</v>
      </c>
      <c r="BI512" s="68">
        <v>35818.011744562013</v>
      </c>
      <c r="BJ512" s="68">
        <v>0</v>
      </c>
      <c r="BK512" s="68">
        <v>0</v>
      </c>
      <c r="BL512" s="68">
        <v>6430.9428497853378</v>
      </c>
      <c r="BM512" s="68">
        <v>0</v>
      </c>
      <c r="BN512" s="68">
        <v>3609.7998759518887</v>
      </c>
      <c r="BO512" s="68">
        <v>70948.524740223627</v>
      </c>
    </row>
    <row r="513" spans="1:67">
      <c r="A513">
        <v>2004</v>
      </c>
      <c r="B513" s="62" t="s">
        <v>626</v>
      </c>
      <c r="C513" s="67" t="s">
        <v>691</v>
      </c>
      <c r="D513" s="62" t="s">
        <v>725</v>
      </c>
      <c r="E513" s="68">
        <v>759.80385085763589</v>
      </c>
      <c r="F513" s="68">
        <v>11.46006327145807</v>
      </c>
      <c r="G513" s="68">
        <v>33.18712153468725</v>
      </c>
      <c r="H513" s="68">
        <v>471.05083636844165</v>
      </c>
      <c r="I513" s="68">
        <v>3068.0219870001424</v>
      </c>
      <c r="J513" s="68">
        <v>663.19163935773076</v>
      </c>
      <c r="K513" s="68">
        <v>95.521456610689498</v>
      </c>
      <c r="L513" s="68">
        <v>416.06822150153806</v>
      </c>
      <c r="M513" s="68">
        <v>108.59627160655205</v>
      </c>
      <c r="N513" s="68">
        <v>292.57390630678645</v>
      </c>
      <c r="O513" s="68">
        <v>1491.0717136771996</v>
      </c>
      <c r="P513" s="68">
        <v>241.66298730204866</v>
      </c>
      <c r="Q513" s="68">
        <v>429.30180861104191</v>
      </c>
      <c r="R513" s="68">
        <v>391.41198242937702</v>
      </c>
      <c r="S513" s="68">
        <v>1022.8391965956199</v>
      </c>
      <c r="T513" s="68">
        <v>485.27670634826762</v>
      </c>
      <c r="U513" s="68">
        <v>288.84157080061556</v>
      </c>
      <c r="V513" s="68">
        <v>285.66316902117723</v>
      </c>
      <c r="W513" s="68">
        <v>238.26063416271137</v>
      </c>
      <c r="X513" s="68">
        <v>2480.528553222382</v>
      </c>
      <c r="Y513" s="68">
        <v>68.054049163397679</v>
      </c>
      <c r="Z513" s="68">
        <v>290.75975848727842</v>
      </c>
      <c r="AA513" s="68">
        <v>36.964043657728418</v>
      </c>
      <c r="AB513" s="68">
        <v>657.59190269296039</v>
      </c>
      <c r="AC513" s="68">
        <v>61.044194277553188</v>
      </c>
      <c r="AD513" s="68">
        <v>8.7593940864378332</v>
      </c>
      <c r="AE513" s="68">
        <v>2814.3386657030796</v>
      </c>
      <c r="AF513" s="68">
        <v>0</v>
      </c>
      <c r="AG513" s="68">
        <v>0</v>
      </c>
      <c r="AH513" s="68">
        <v>965.67072366353386</v>
      </c>
      <c r="AI513" s="68">
        <v>1457.8567695727538</v>
      </c>
      <c r="AJ513" s="68">
        <v>46.45017955939695</v>
      </c>
      <c r="AK513" s="68">
        <v>123.90645090341664</v>
      </c>
      <c r="AL513" s="68">
        <v>65.015661079031361</v>
      </c>
      <c r="AM513" s="68">
        <v>12.688799230441896</v>
      </c>
      <c r="AN513" s="68">
        <v>331.11612146665891</v>
      </c>
      <c r="AO513" s="68">
        <v>14.271837524322649</v>
      </c>
      <c r="AP513" s="68">
        <v>29.414260723082968</v>
      </c>
      <c r="AQ513" s="68">
        <v>281.26702519481137</v>
      </c>
      <c r="AR513" s="68">
        <v>0.76525589562289054</v>
      </c>
      <c r="AS513" s="68">
        <v>103.12771039090498</v>
      </c>
      <c r="AT513" s="68">
        <v>0.88735072711316354</v>
      </c>
      <c r="AU513" s="68">
        <v>7.6634259626811616</v>
      </c>
      <c r="AV513" s="68">
        <v>0</v>
      </c>
      <c r="AW513" s="68">
        <v>30.938836942476499</v>
      </c>
      <c r="AX513" s="68">
        <v>22.771338082617351</v>
      </c>
      <c r="AY513" s="68">
        <v>25.096706662784431</v>
      </c>
      <c r="AZ513" s="68">
        <v>0</v>
      </c>
      <c r="BA513" s="68">
        <v>7.6854840355993934</v>
      </c>
      <c r="BB513" s="68">
        <v>303.79623272484827</v>
      </c>
      <c r="BC513" s="68">
        <v>408.17518272767381</v>
      </c>
      <c r="BD513" s="68">
        <v>62.616256100705598</v>
      </c>
      <c r="BE513" s="68">
        <v>386.93863988405934</v>
      </c>
      <c r="BF513" s="68">
        <v>126.25053650016459</v>
      </c>
      <c r="BG513" s="68">
        <v>0</v>
      </c>
      <c r="BH513" s="68">
        <v>1.5824882284064805</v>
      </c>
      <c r="BI513" s="68">
        <v>31548.991936094179</v>
      </c>
      <c r="BJ513" s="68">
        <v>0</v>
      </c>
      <c r="BK513" s="68">
        <v>0</v>
      </c>
      <c r="BL513" s="68">
        <v>5664.4619348577698</v>
      </c>
      <c r="BM513" s="68">
        <v>0</v>
      </c>
      <c r="BN513" s="68">
        <v>3175.7214650183496</v>
      </c>
      <c r="BO513" s="68">
        <v>62416.97429440789</v>
      </c>
    </row>
    <row r="514" spans="1:67">
      <c r="A514">
        <v>2004</v>
      </c>
      <c r="B514" s="62" t="s">
        <v>627</v>
      </c>
      <c r="C514" s="67" t="s">
        <v>692</v>
      </c>
      <c r="D514" s="62" t="s">
        <v>725</v>
      </c>
      <c r="E514" s="68">
        <v>260.52504020116243</v>
      </c>
      <c r="F514" s="68">
        <v>3.2472935349002041</v>
      </c>
      <c r="G514" s="68">
        <v>10.569252339106091</v>
      </c>
      <c r="H514" s="68">
        <v>218.26369669876851</v>
      </c>
      <c r="I514" s="68">
        <v>1125.1146139362108</v>
      </c>
      <c r="J514" s="68">
        <v>189.72737966808563</v>
      </c>
      <c r="K514" s="68">
        <v>41.567223472034712</v>
      </c>
      <c r="L514" s="68">
        <v>129.57833682893926</v>
      </c>
      <c r="M514" s="68">
        <v>30.875576803866089</v>
      </c>
      <c r="N514" s="68">
        <v>303.57770670377846</v>
      </c>
      <c r="O514" s="68">
        <v>836.30130549119338</v>
      </c>
      <c r="P514" s="68">
        <v>109.22588189837906</v>
      </c>
      <c r="Q514" s="68">
        <v>206.29247081917615</v>
      </c>
      <c r="R514" s="68">
        <v>156.70978019047323</v>
      </c>
      <c r="S514" s="68">
        <v>361.16157647257376</v>
      </c>
      <c r="T514" s="68">
        <v>189.04748582198869</v>
      </c>
      <c r="U514" s="68">
        <v>106.47878114303705</v>
      </c>
      <c r="V514" s="68">
        <v>130.92932178260475</v>
      </c>
      <c r="W514" s="68">
        <v>100.96232567992138</v>
      </c>
      <c r="X514" s="68">
        <v>1067.6325143605507</v>
      </c>
      <c r="Y514" s="68">
        <v>57.469008088339336</v>
      </c>
      <c r="Z514" s="68">
        <v>104.44033784492359</v>
      </c>
      <c r="AA514" s="68">
        <v>16.470393694210696</v>
      </c>
      <c r="AB514" s="68">
        <v>370.14737946802938</v>
      </c>
      <c r="AC514" s="68">
        <v>33.639163295442813</v>
      </c>
      <c r="AD514" s="68">
        <v>1.9167512951598218</v>
      </c>
      <c r="AE514" s="68">
        <v>1083.8602069453273</v>
      </c>
      <c r="AF514" s="68">
        <v>33.82916337092599</v>
      </c>
      <c r="AG514" s="68">
        <v>174.46635104434512</v>
      </c>
      <c r="AH514" s="68">
        <v>142.89036862498239</v>
      </c>
      <c r="AI514" s="68">
        <v>590.21471024533253</v>
      </c>
      <c r="AJ514" s="68">
        <v>9.641508851208398</v>
      </c>
      <c r="AK514" s="68">
        <v>64.941157978478756</v>
      </c>
      <c r="AL514" s="68">
        <v>41.293883680399084</v>
      </c>
      <c r="AM514" s="68">
        <v>6.9401117842916342</v>
      </c>
      <c r="AN514" s="68">
        <v>103.90543737272968</v>
      </c>
      <c r="AO514" s="68">
        <v>8.7781941799587884</v>
      </c>
      <c r="AP514" s="68">
        <v>17.202363880071903</v>
      </c>
      <c r="AQ514" s="68">
        <v>114.8556207959257</v>
      </c>
      <c r="AR514" s="68">
        <v>0.62237992753070803</v>
      </c>
      <c r="AS514" s="68">
        <v>53.703531821873042</v>
      </c>
      <c r="AT514" s="68">
        <v>0.19377353823057963</v>
      </c>
      <c r="AU514" s="68">
        <v>3.07790033572258</v>
      </c>
      <c r="AV514" s="68">
        <v>0</v>
      </c>
      <c r="AW514" s="68">
        <v>20.670174008868955</v>
      </c>
      <c r="AX514" s="68">
        <v>8.3825572124735164</v>
      </c>
      <c r="AY514" s="68">
        <v>22.62604324764213</v>
      </c>
      <c r="AZ514" s="68">
        <v>0</v>
      </c>
      <c r="BA514" s="68">
        <v>3.6621360079675331</v>
      </c>
      <c r="BB514" s="68">
        <v>184.44423027001883</v>
      </c>
      <c r="BC514" s="68">
        <v>274.70600177686111</v>
      </c>
      <c r="BD514" s="68">
        <v>66.525864228622538</v>
      </c>
      <c r="BE514" s="68">
        <v>195.72520858354508</v>
      </c>
      <c r="BF514" s="68">
        <v>77.687850664381784</v>
      </c>
      <c r="BG514" s="68">
        <v>0</v>
      </c>
      <c r="BH514" s="68">
        <v>0.93427467676217446</v>
      </c>
      <c r="BI514" s="68">
        <v>45032.159036019548</v>
      </c>
      <c r="BJ514" s="68">
        <v>0</v>
      </c>
      <c r="BK514" s="68">
        <v>0</v>
      </c>
      <c r="BL514" s="68">
        <v>5027.8370166425466</v>
      </c>
      <c r="BM514" s="68">
        <v>0</v>
      </c>
      <c r="BN514" s="68">
        <v>2202.3541484130856</v>
      </c>
      <c r="BO514" s="68">
        <v>61730.001803662504</v>
      </c>
    </row>
    <row r="515" spans="1:67">
      <c r="A515">
        <v>2004</v>
      </c>
      <c r="B515" s="62" t="s">
        <v>628</v>
      </c>
      <c r="C515" s="67" t="s">
        <v>693</v>
      </c>
      <c r="D515" s="62" t="s">
        <v>725</v>
      </c>
      <c r="E515" s="68">
        <v>10.439292445099262</v>
      </c>
      <c r="F515" s="68">
        <v>0.13082665599424134</v>
      </c>
      <c r="G515" s="68">
        <v>0.79057171054736763</v>
      </c>
      <c r="H515" s="68">
        <v>8.064976882052072</v>
      </c>
      <c r="I515" s="68">
        <v>45.199879969526187</v>
      </c>
      <c r="J515" s="68">
        <v>6.5948674067287429</v>
      </c>
      <c r="K515" s="68">
        <v>1.6398637169558938</v>
      </c>
      <c r="L515" s="68">
        <v>5.1788563166786545</v>
      </c>
      <c r="M515" s="68">
        <v>1.1986669320161782</v>
      </c>
      <c r="N515" s="68">
        <v>12.264981714296153</v>
      </c>
      <c r="O515" s="68">
        <v>33.424270966385016</v>
      </c>
      <c r="P515" s="68">
        <v>4.1171331075901909</v>
      </c>
      <c r="Q515" s="68">
        <v>8.1295152489829388</v>
      </c>
      <c r="R515" s="68">
        <v>5.8267177637726499</v>
      </c>
      <c r="S515" s="68">
        <v>14.309335556720548</v>
      </c>
      <c r="T515" s="68">
        <v>7.3292579495423613</v>
      </c>
      <c r="U515" s="68">
        <v>4.4098741117792963</v>
      </c>
      <c r="V515" s="68">
        <v>5.1217258924370341</v>
      </c>
      <c r="W515" s="68">
        <v>4.0533997967473132</v>
      </c>
      <c r="X515" s="68">
        <v>43.546347557386738</v>
      </c>
      <c r="Y515" s="68">
        <v>2.295501208120037</v>
      </c>
      <c r="Z515" s="68">
        <v>4.0557127996638842</v>
      </c>
      <c r="AA515" s="68">
        <v>0.59009418461984364</v>
      </c>
      <c r="AB515" s="68">
        <v>13.202819618742426</v>
      </c>
      <c r="AC515" s="68">
        <v>1.2346015117912779</v>
      </c>
      <c r="AD515" s="68">
        <v>7.8583034810243604E-2</v>
      </c>
      <c r="AE515" s="68">
        <v>39.757320492070932</v>
      </c>
      <c r="AF515" s="68">
        <v>1.2122411694108333</v>
      </c>
      <c r="AG515" s="68">
        <v>6.2518629590055008</v>
      </c>
      <c r="AH515" s="68">
        <v>5.1203627373286791</v>
      </c>
      <c r="AI515" s="68">
        <v>22.356641307797123</v>
      </c>
      <c r="AJ515" s="68">
        <v>0.31131298535362578</v>
      </c>
      <c r="AK515" s="68">
        <v>2.3765005806293105</v>
      </c>
      <c r="AL515" s="68">
        <v>1.1843320362004601</v>
      </c>
      <c r="AM515" s="68">
        <v>0.2303733917202932</v>
      </c>
      <c r="AN515" s="68">
        <v>3.8056650430849235</v>
      </c>
      <c r="AO515" s="68">
        <v>0.17649138140996184</v>
      </c>
      <c r="AP515" s="68">
        <v>0.4477291711623117</v>
      </c>
      <c r="AQ515" s="68">
        <v>4.6343477683782668</v>
      </c>
      <c r="AR515" s="68">
        <v>1.0225789318091318E-2</v>
      </c>
      <c r="AS515" s="68">
        <v>0.93201816851291652</v>
      </c>
      <c r="AT515" s="68">
        <v>2.3316078242383706E-3</v>
      </c>
      <c r="AU515" s="68">
        <v>6.7630848537879054E-2</v>
      </c>
      <c r="AV515" s="68">
        <v>0</v>
      </c>
      <c r="AW515" s="68">
        <v>0.36596476321832061</v>
      </c>
      <c r="AX515" s="68">
        <v>0.27881446221971673</v>
      </c>
      <c r="AY515" s="68">
        <v>0.27982180578519561</v>
      </c>
      <c r="AZ515" s="68">
        <v>0</v>
      </c>
      <c r="BA515" s="68">
        <v>9.9749490229133569E-2</v>
      </c>
      <c r="BB515" s="68">
        <v>4.0399537665478888</v>
      </c>
      <c r="BC515" s="68">
        <v>4.1121769198271885</v>
      </c>
      <c r="BD515" s="68">
        <v>0.74266035225957994</v>
      </c>
      <c r="BE515" s="68">
        <v>3.4873599927693477</v>
      </c>
      <c r="BF515" s="68">
        <v>1.5963584986854868</v>
      </c>
      <c r="BG515" s="68">
        <v>0</v>
      </c>
      <c r="BH515" s="68">
        <v>1.5881040064981741E-2</v>
      </c>
      <c r="BI515" s="68">
        <v>781.9038515014762</v>
      </c>
      <c r="BJ515" s="68">
        <v>0</v>
      </c>
      <c r="BK515" s="68">
        <v>0</v>
      </c>
      <c r="BL515" s="68">
        <v>213.79963933666693</v>
      </c>
      <c r="BM515" s="68">
        <v>0</v>
      </c>
      <c r="BN515" s="68">
        <v>63.670504113518184</v>
      </c>
      <c r="BO515" s="68">
        <v>1406.49779754</v>
      </c>
    </row>
    <row r="516" spans="1:67">
      <c r="A516">
        <v>2004</v>
      </c>
      <c r="B516" s="62" t="s">
        <v>629</v>
      </c>
      <c r="C516" s="67" t="s">
        <v>694</v>
      </c>
      <c r="D516" s="62" t="s">
        <v>725</v>
      </c>
      <c r="E516" s="68">
        <v>0.10170143897853276</v>
      </c>
      <c r="F516" s="68">
        <v>2.1831168525473528E-4</v>
      </c>
      <c r="G516" s="68">
        <v>1.1393388452431319E-3</v>
      </c>
      <c r="H516" s="68">
        <v>5.4452432179101916E-2</v>
      </c>
      <c r="I516" s="68">
        <v>0.23353578587350254</v>
      </c>
      <c r="J516" s="68">
        <v>0.29377458985147786</v>
      </c>
      <c r="K516" s="68">
        <v>2.0448832752281969E-2</v>
      </c>
      <c r="L516" s="68">
        <v>3.8463251385910224E-2</v>
      </c>
      <c r="M516" s="68">
        <v>1.7524584519494877E-2</v>
      </c>
      <c r="N516" s="68">
        <v>2.1654913573556003E-2</v>
      </c>
      <c r="O516" s="68">
        <v>0.11842465894199572</v>
      </c>
      <c r="P516" s="68">
        <v>2.7300279671122526E-2</v>
      </c>
      <c r="Q516" s="68">
        <v>0.10373796473199257</v>
      </c>
      <c r="R516" s="68">
        <v>8.5669617600946352E-2</v>
      </c>
      <c r="S516" s="68">
        <v>0.23936432360725132</v>
      </c>
      <c r="T516" s="68">
        <v>0.24130798505692547</v>
      </c>
      <c r="U516" s="68">
        <v>2.5673101145605437</v>
      </c>
      <c r="V516" s="68">
        <v>0.91479121652111206</v>
      </c>
      <c r="W516" s="68">
        <v>0.32444424225309032</v>
      </c>
      <c r="X516" s="68">
        <v>1.1579277399730885</v>
      </c>
      <c r="Y516" s="68">
        <v>5.5187627564190898E-2</v>
      </c>
      <c r="Z516" s="68">
        <v>0.38767520743408923</v>
      </c>
      <c r="AA516" s="68">
        <v>3.653940152782737E-3</v>
      </c>
      <c r="AB516" s="68">
        <v>0.18133188839273112</v>
      </c>
      <c r="AC516" s="68">
        <v>1.8863672023278005E-3</v>
      </c>
      <c r="AD516" s="68">
        <v>3.7654795243059823E-4</v>
      </c>
      <c r="AE516" s="68">
        <v>8.2731749684766556E-2</v>
      </c>
      <c r="AF516" s="68">
        <v>2.984389926865226E-2</v>
      </c>
      <c r="AG516" s="68">
        <v>0.15391324193407871</v>
      </c>
      <c r="AH516" s="68">
        <v>0.12605708633543702</v>
      </c>
      <c r="AI516" s="68">
        <v>0.12253659088315481</v>
      </c>
      <c r="AJ516" s="68">
        <v>4.5218106992889174E-4</v>
      </c>
      <c r="AK516" s="68">
        <v>3.6908539931854917E-2</v>
      </c>
      <c r="AL516" s="68">
        <v>6.5898208619417364E-2</v>
      </c>
      <c r="AM516" s="68">
        <v>7.7214669663675291E-3</v>
      </c>
      <c r="AN516" s="68">
        <v>1.0274929396484367E-2</v>
      </c>
      <c r="AO516" s="68">
        <v>3.0565554572256345E-2</v>
      </c>
      <c r="AP516" s="68">
        <v>7.2894188599298526E-2</v>
      </c>
      <c r="AQ516" s="68">
        <v>0.13755205157225497</v>
      </c>
      <c r="AR516" s="68">
        <v>3.4420318268641079E-3</v>
      </c>
      <c r="AS516" s="68">
        <v>1.1955045980850276</v>
      </c>
      <c r="AT516" s="68">
        <v>2.7900962187975727E-3</v>
      </c>
      <c r="AU516" s="68">
        <v>2.9380622627026419E-2</v>
      </c>
      <c r="AV516" s="68">
        <v>0</v>
      </c>
      <c r="AW516" s="68">
        <v>0.53610802319659634</v>
      </c>
      <c r="AX516" s="68">
        <v>4.3600616883483735E-4</v>
      </c>
      <c r="AY516" s="68">
        <v>1.1241572361416912E-2</v>
      </c>
      <c r="AZ516" s="68">
        <v>0</v>
      </c>
      <c r="BA516" s="68">
        <v>2.2382764118463972E-3</v>
      </c>
      <c r="BB516" s="68">
        <v>0.35734290555113257</v>
      </c>
      <c r="BC516" s="68">
        <v>0.81783911725607683</v>
      </c>
      <c r="BD516" s="68">
        <v>0.14735902241260659</v>
      </c>
      <c r="BE516" s="68">
        <v>0.10877443581172332</v>
      </c>
      <c r="BF516" s="68">
        <v>6.9192909399493518E-2</v>
      </c>
      <c r="BG516" s="68">
        <v>0</v>
      </c>
      <c r="BH516" s="68">
        <v>1.5601917203751257E-2</v>
      </c>
      <c r="BI516" s="68">
        <v>3886.8030622632987</v>
      </c>
      <c r="BJ516" s="68">
        <v>0</v>
      </c>
      <c r="BK516" s="68">
        <v>0</v>
      </c>
      <c r="BL516" s="68">
        <v>92.161341235053456</v>
      </c>
      <c r="BM516" s="68">
        <v>0</v>
      </c>
      <c r="BN516" s="68">
        <v>421.6778766645204</v>
      </c>
      <c r="BO516" s="68">
        <v>4412.0101845874997</v>
      </c>
    </row>
    <row r="517" spans="1:67">
      <c r="A517">
        <v>2004</v>
      </c>
      <c r="B517" s="62" t="s">
        <v>630</v>
      </c>
      <c r="C517" s="67" t="s">
        <v>695</v>
      </c>
      <c r="D517" s="62" t="s">
        <v>725</v>
      </c>
      <c r="E517" s="68">
        <v>11.510193894939924</v>
      </c>
      <c r="F517" s="68">
        <v>0.14004632635408218</v>
      </c>
      <c r="G517" s="68">
        <v>26.215970065559596</v>
      </c>
      <c r="H517" s="68">
        <v>16.63261368325308</v>
      </c>
      <c r="I517" s="68">
        <v>94.140332287779373</v>
      </c>
      <c r="J517" s="68">
        <v>79.037282963705152</v>
      </c>
      <c r="K517" s="68">
        <v>4.111882739245317</v>
      </c>
      <c r="L517" s="68">
        <v>18.543873279035751</v>
      </c>
      <c r="M517" s="68">
        <v>4.0425131163224446</v>
      </c>
      <c r="N517" s="68">
        <v>17.543540356928649</v>
      </c>
      <c r="O517" s="68">
        <v>60.742696703687962</v>
      </c>
      <c r="P517" s="68">
        <v>17.331207835370307</v>
      </c>
      <c r="Q517" s="68">
        <v>43.906995289089551</v>
      </c>
      <c r="R517" s="68">
        <v>16.949950379475659</v>
      </c>
      <c r="S517" s="68">
        <v>82.225467304658622</v>
      </c>
      <c r="T517" s="68">
        <v>27.00391052089735</v>
      </c>
      <c r="U517" s="68">
        <v>25.575542183053997</v>
      </c>
      <c r="V517" s="68">
        <v>16.680917550711225</v>
      </c>
      <c r="W517" s="68">
        <v>19.013580435103535</v>
      </c>
      <c r="X517" s="68">
        <v>121.35145753740402</v>
      </c>
      <c r="Y517" s="68">
        <v>10.453558528503699</v>
      </c>
      <c r="Z517" s="68">
        <v>42.500891455722041</v>
      </c>
      <c r="AA517" s="68">
        <v>1.0607889798849861</v>
      </c>
      <c r="AB517" s="68">
        <v>28.405979717365543</v>
      </c>
      <c r="AC517" s="68">
        <v>1.3094197511613623</v>
      </c>
      <c r="AD517" s="68">
        <v>3.8123989063874291</v>
      </c>
      <c r="AE517" s="68">
        <v>72.861078170482955</v>
      </c>
      <c r="AF517" s="68">
        <v>61.300752086985526</v>
      </c>
      <c r="AG517" s="68">
        <v>316.14493139023313</v>
      </c>
      <c r="AH517" s="68">
        <v>258.9270969150266</v>
      </c>
      <c r="AI517" s="68">
        <v>877.52846147560047</v>
      </c>
      <c r="AJ517" s="68">
        <v>102.7977471055284</v>
      </c>
      <c r="AK517" s="68">
        <v>436.28914272764365</v>
      </c>
      <c r="AL517" s="68">
        <v>40.814469259864417</v>
      </c>
      <c r="AM517" s="68">
        <v>1.1967330454708598</v>
      </c>
      <c r="AN517" s="68">
        <v>5.2451152230510045</v>
      </c>
      <c r="AO517" s="68">
        <v>4.3389418719591912</v>
      </c>
      <c r="AP517" s="68">
        <v>0.79516739314636986</v>
      </c>
      <c r="AQ517" s="68">
        <v>5.6949957743492554</v>
      </c>
      <c r="AR517" s="68">
        <v>5.2769572692312021</v>
      </c>
      <c r="AS517" s="68">
        <v>1.0522269472351578</v>
      </c>
      <c r="AT517" s="68">
        <v>2.5830705805718786E-3</v>
      </c>
      <c r="AU517" s="68">
        <v>7.2140953904612823E-2</v>
      </c>
      <c r="AV517" s="68">
        <v>0</v>
      </c>
      <c r="AW517" s="68">
        <v>0.81866187139200663</v>
      </c>
      <c r="AX517" s="68">
        <v>3.114218063189067</v>
      </c>
      <c r="AY517" s="68">
        <v>0.95039058507630569</v>
      </c>
      <c r="AZ517" s="68">
        <v>0</v>
      </c>
      <c r="BA517" s="68">
        <v>0.99672561012636107</v>
      </c>
      <c r="BB517" s="68">
        <v>47.196328766465619</v>
      </c>
      <c r="BC517" s="68">
        <v>128.57118199530996</v>
      </c>
      <c r="BD517" s="68">
        <v>1.793441424410114</v>
      </c>
      <c r="BE517" s="68">
        <v>10.054477207075763</v>
      </c>
      <c r="BF517" s="68">
        <v>3.6740313104638624</v>
      </c>
      <c r="BG517" s="68">
        <v>0</v>
      </c>
      <c r="BH517" s="68">
        <v>1.6887835525164908E-2</v>
      </c>
      <c r="BI517" s="68">
        <v>2547.1686950550611</v>
      </c>
      <c r="BJ517" s="68">
        <v>0</v>
      </c>
      <c r="BK517" s="68">
        <v>0</v>
      </c>
      <c r="BL517" s="68">
        <v>254.12848524661459</v>
      </c>
      <c r="BM517" s="68">
        <v>0</v>
      </c>
      <c r="BN517" s="68">
        <v>239.4419976123994</v>
      </c>
      <c r="BO517" s="68">
        <v>6218.5070750550012</v>
      </c>
    </row>
    <row r="518" spans="1:67">
      <c r="A518">
        <v>2004</v>
      </c>
      <c r="B518" s="62" t="s">
        <v>631</v>
      </c>
      <c r="C518" s="67" t="s">
        <v>696</v>
      </c>
      <c r="D518" s="62" t="s">
        <v>725</v>
      </c>
      <c r="E518" s="68">
        <v>5.0277802588523247E-2</v>
      </c>
      <c r="F518" s="68">
        <v>0</v>
      </c>
      <c r="G518" s="68">
        <v>5.9844118638675056E-4</v>
      </c>
      <c r="H518" s="68">
        <v>1.0516384138495571</v>
      </c>
      <c r="I518" s="68">
        <v>9.4877538323549846</v>
      </c>
      <c r="J518" s="68">
        <v>7.8122606502779188</v>
      </c>
      <c r="K518" s="68">
        <v>0.25686530655512579</v>
      </c>
      <c r="L518" s="68">
        <v>1.7297104368250074</v>
      </c>
      <c r="M518" s="68">
        <v>4.9995290706215236</v>
      </c>
      <c r="N518" s="68">
        <v>0.12165675068049125</v>
      </c>
      <c r="O518" s="68">
        <v>5.3406774960223089</v>
      </c>
      <c r="P518" s="68">
        <v>3.4014879868738128</v>
      </c>
      <c r="Q518" s="68">
        <v>6.1134889005306423</v>
      </c>
      <c r="R518" s="68">
        <v>3.3878248992326814</v>
      </c>
      <c r="S518" s="68">
        <v>1.0600671248917224</v>
      </c>
      <c r="T518" s="68">
        <v>4.9122866038452129</v>
      </c>
      <c r="U518" s="68">
        <v>86.728849182803458</v>
      </c>
      <c r="V518" s="68">
        <v>23.374353100599262</v>
      </c>
      <c r="W518" s="68">
        <v>3.0145498513383293</v>
      </c>
      <c r="X518" s="68">
        <v>7.7039152376702429</v>
      </c>
      <c r="Y518" s="68">
        <v>0.22989464928936482</v>
      </c>
      <c r="Z518" s="68">
        <v>7.7590505922107216</v>
      </c>
      <c r="AA518" s="68">
        <v>6.1535036990345855</v>
      </c>
      <c r="AB518" s="68">
        <v>2.0440535708434546</v>
      </c>
      <c r="AC518" s="68">
        <v>0</v>
      </c>
      <c r="AD518" s="68">
        <v>0.15304192449688803</v>
      </c>
      <c r="AE518" s="68">
        <v>1.4928192031595819</v>
      </c>
      <c r="AF518" s="68">
        <v>4.6771867302883896</v>
      </c>
      <c r="AG518" s="68">
        <v>24.12154545588783</v>
      </c>
      <c r="AH518" s="68">
        <v>19.755881299540711</v>
      </c>
      <c r="AI518" s="68">
        <v>9.5541518554085307</v>
      </c>
      <c r="AJ518" s="68">
        <v>0</v>
      </c>
      <c r="AK518" s="68">
        <v>0.61885755862674341</v>
      </c>
      <c r="AL518" s="68">
        <v>3.3819469398102244</v>
      </c>
      <c r="AM518" s="68">
        <v>1.5944235851540334</v>
      </c>
      <c r="AN518" s="68">
        <v>2.1876999746759296</v>
      </c>
      <c r="AO518" s="68">
        <v>0.52789829787245079</v>
      </c>
      <c r="AP518" s="68">
        <v>1.1948321249089102</v>
      </c>
      <c r="AQ518" s="68">
        <v>177.85802074383034</v>
      </c>
      <c r="AR518" s="68">
        <v>0.22103314269368951</v>
      </c>
      <c r="AS518" s="68">
        <v>129.9933457654667</v>
      </c>
      <c r="AT518" s="68">
        <v>8.2883773453449106</v>
      </c>
      <c r="AU518" s="68">
        <v>15.637331976912709</v>
      </c>
      <c r="AV518" s="68">
        <v>0</v>
      </c>
      <c r="AW518" s="68">
        <v>12.606350423057172</v>
      </c>
      <c r="AX518" s="68">
        <v>1.2860328223422759</v>
      </c>
      <c r="AY518" s="68">
        <v>12.206800035950772</v>
      </c>
      <c r="AZ518" s="68">
        <v>0</v>
      </c>
      <c r="BA518" s="68">
        <v>0.13239193066497576</v>
      </c>
      <c r="BB518" s="68">
        <v>43.415343011494251</v>
      </c>
      <c r="BC518" s="68">
        <v>261.31579836442222</v>
      </c>
      <c r="BD518" s="68">
        <v>33.034602760657869</v>
      </c>
      <c r="BE518" s="68">
        <v>13.834774106604938</v>
      </c>
      <c r="BF518" s="68">
        <v>9.7312396766127467</v>
      </c>
      <c r="BG518" s="68">
        <v>0</v>
      </c>
      <c r="BH518" s="68">
        <v>0.72034545114933668</v>
      </c>
      <c r="BI518" s="68">
        <v>454.75226354831932</v>
      </c>
      <c r="BJ518" s="68">
        <v>0</v>
      </c>
      <c r="BK518" s="68">
        <v>0</v>
      </c>
      <c r="BL518" s="68">
        <v>0</v>
      </c>
      <c r="BM518" s="68">
        <v>3.5615871403287836E-5</v>
      </c>
      <c r="BN518" s="68">
        <v>-5.070635097581544E-5</v>
      </c>
      <c r="BO518" s="68">
        <v>1431.028614565</v>
      </c>
    </row>
    <row r="519" spans="1:67">
      <c r="A519">
        <v>2004</v>
      </c>
      <c r="B519" s="62" t="s">
        <v>632</v>
      </c>
      <c r="C519" s="67" t="s">
        <v>697</v>
      </c>
      <c r="D519" s="62" t="s">
        <v>725</v>
      </c>
      <c r="E519" s="68">
        <v>0.14279437158650513</v>
      </c>
      <c r="F519" s="68">
        <v>1.4327988449547271</v>
      </c>
      <c r="G519" s="68">
        <v>18.459768463979511</v>
      </c>
      <c r="H519" s="68">
        <v>113.80273535986983</v>
      </c>
      <c r="I519" s="68">
        <v>68.749129282463542</v>
      </c>
      <c r="J519" s="68">
        <v>27.50040758130962</v>
      </c>
      <c r="K519" s="68">
        <v>1.4017914877429782</v>
      </c>
      <c r="L519" s="68">
        <v>18.606687884514677</v>
      </c>
      <c r="M519" s="68">
        <v>12.948771071721115</v>
      </c>
      <c r="N519" s="68">
        <v>11.152263654317901</v>
      </c>
      <c r="O519" s="68">
        <v>61.925097838793853</v>
      </c>
      <c r="P519" s="68">
        <v>59.507836642024671</v>
      </c>
      <c r="Q519" s="68">
        <v>22.331991787110752</v>
      </c>
      <c r="R519" s="68">
        <v>22.937449784895932</v>
      </c>
      <c r="S519" s="68">
        <v>38.057205158626317</v>
      </c>
      <c r="T519" s="68">
        <v>23.105959751140428</v>
      </c>
      <c r="U519" s="68">
        <v>101.84903554605677</v>
      </c>
      <c r="V519" s="68">
        <v>59.399494046039678</v>
      </c>
      <c r="W519" s="68">
        <v>17.808253002869694</v>
      </c>
      <c r="X519" s="68">
        <v>159.21844512758622</v>
      </c>
      <c r="Y519" s="68">
        <v>2.2793993706415154</v>
      </c>
      <c r="Z519" s="68">
        <v>34.416638804133228</v>
      </c>
      <c r="AA519" s="68">
        <v>13.272658241560931</v>
      </c>
      <c r="AB519" s="68">
        <v>44.493597541759748</v>
      </c>
      <c r="AC519" s="68">
        <v>13.427998681191603</v>
      </c>
      <c r="AD519" s="68">
        <v>2.68323343417797</v>
      </c>
      <c r="AE519" s="68">
        <v>465.5759214803382</v>
      </c>
      <c r="AF519" s="68">
        <v>34.050133670062891</v>
      </c>
      <c r="AG519" s="68">
        <v>175.60595598688781</v>
      </c>
      <c r="AH519" s="68">
        <v>143.82372092674166</v>
      </c>
      <c r="AI519" s="68">
        <v>373.59411008967618</v>
      </c>
      <c r="AJ519" s="68">
        <v>54.659264851257689</v>
      </c>
      <c r="AK519" s="68">
        <v>80.728998027222161</v>
      </c>
      <c r="AL519" s="68">
        <v>19.594308337366112</v>
      </c>
      <c r="AM519" s="68">
        <v>6.9462999304694497</v>
      </c>
      <c r="AN519" s="68">
        <v>30.078034175036745</v>
      </c>
      <c r="AO519" s="68">
        <v>33.448878455333983</v>
      </c>
      <c r="AP519" s="68">
        <v>23.019776372195004</v>
      </c>
      <c r="AQ519" s="68">
        <v>118.35769102227084</v>
      </c>
      <c r="AR519" s="68">
        <v>4.8965747300451126</v>
      </c>
      <c r="AS519" s="68">
        <v>129.02177004077285</v>
      </c>
      <c r="AT519" s="68">
        <v>1.8747924234134232</v>
      </c>
      <c r="AU519" s="68">
        <v>29.901853288796417</v>
      </c>
      <c r="AV519" s="68">
        <v>0</v>
      </c>
      <c r="AW519" s="68">
        <v>21.704223966752192</v>
      </c>
      <c r="AX519" s="68">
        <v>8.3488722371803163</v>
      </c>
      <c r="AY519" s="68">
        <v>26.723363658550831</v>
      </c>
      <c r="AZ519" s="68">
        <v>0</v>
      </c>
      <c r="BA519" s="68">
        <v>4.8927293226181305</v>
      </c>
      <c r="BB519" s="68">
        <v>318.5319484422717</v>
      </c>
      <c r="BC519" s="68">
        <v>1207.2167618537774</v>
      </c>
      <c r="BD519" s="68">
        <v>183.23650680063204</v>
      </c>
      <c r="BE519" s="68">
        <v>130.77875586493323</v>
      </c>
      <c r="BF519" s="68">
        <v>78.203708376931132</v>
      </c>
      <c r="BG519" s="68">
        <v>0</v>
      </c>
      <c r="BH519" s="68">
        <v>4.6476120504445264</v>
      </c>
      <c r="BI519" s="68">
        <v>25235.270270319234</v>
      </c>
      <c r="BJ519" s="68">
        <v>0</v>
      </c>
      <c r="BK519" s="68">
        <v>0</v>
      </c>
      <c r="BL519" s="68">
        <v>0</v>
      </c>
      <c r="BM519" s="68">
        <v>0</v>
      </c>
      <c r="BN519" s="68">
        <v>-8.5469978148466907E-4</v>
      </c>
      <c r="BO519" s="68">
        <v>29895.6434247625</v>
      </c>
    </row>
    <row r="520" spans="1:67">
      <c r="A520">
        <v>2004</v>
      </c>
      <c r="B520" s="62" t="s">
        <v>633</v>
      </c>
      <c r="C520" s="67" t="s">
        <v>698</v>
      </c>
      <c r="D520" s="62" t="s">
        <v>725</v>
      </c>
      <c r="E520" s="68">
        <v>4.611228331991693E-2</v>
      </c>
      <c r="F520" s="68">
        <v>0</v>
      </c>
      <c r="G520" s="68">
        <v>4.9658788552561295E-4</v>
      </c>
      <c r="H520" s="68">
        <v>3.6641295403440948</v>
      </c>
      <c r="I520" s="68">
        <v>78.745814835237766</v>
      </c>
      <c r="J520" s="68">
        <v>14.044797758021902</v>
      </c>
      <c r="K520" s="68">
        <v>1.0020409396466834</v>
      </c>
      <c r="L520" s="68">
        <v>11.223826500754788</v>
      </c>
      <c r="M520" s="68">
        <v>1.8285995759970977</v>
      </c>
      <c r="N520" s="68">
        <v>0.26551676581434347</v>
      </c>
      <c r="O520" s="68">
        <v>12.533635285937306</v>
      </c>
      <c r="P520" s="68">
        <v>61.197447460615578</v>
      </c>
      <c r="Q520" s="68">
        <v>10.747182279321086</v>
      </c>
      <c r="R520" s="68">
        <v>7.6686610274394011</v>
      </c>
      <c r="S520" s="68">
        <v>3.3464755138345619</v>
      </c>
      <c r="T520" s="68">
        <v>6.3336927086301928</v>
      </c>
      <c r="U520" s="68">
        <v>9.2806631705386842</v>
      </c>
      <c r="V520" s="68">
        <v>2.7422048500575151</v>
      </c>
      <c r="W520" s="68">
        <v>2.5163895909815737</v>
      </c>
      <c r="X520" s="68">
        <v>25.421151370431499</v>
      </c>
      <c r="Y520" s="68">
        <v>8.842733327908936E-2</v>
      </c>
      <c r="Z520" s="68">
        <v>11.229532184298987</v>
      </c>
      <c r="AA520" s="68">
        <v>1.7159322752280048</v>
      </c>
      <c r="AB520" s="68">
        <v>34.592236162597302</v>
      </c>
      <c r="AC520" s="68">
        <v>0</v>
      </c>
      <c r="AD520" s="68">
        <v>0.54062152239846817</v>
      </c>
      <c r="AE520" s="68">
        <v>2.1547683058439069</v>
      </c>
      <c r="AF520" s="68">
        <v>28.822428942068392</v>
      </c>
      <c r="AG520" s="68">
        <v>148.64523696968843</v>
      </c>
      <c r="AH520" s="68">
        <v>121.74251698281896</v>
      </c>
      <c r="AI520" s="68">
        <v>27.67921549983712</v>
      </c>
      <c r="AJ520" s="68">
        <v>0</v>
      </c>
      <c r="AK520" s="68">
        <v>13.439892371125467</v>
      </c>
      <c r="AL520" s="68">
        <v>3.429621263354758</v>
      </c>
      <c r="AM520" s="68">
        <v>1.9659770304998072</v>
      </c>
      <c r="AN520" s="68">
        <v>22.242306517596429</v>
      </c>
      <c r="AO520" s="68">
        <v>9.5222368856436681</v>
      </c>
      <c r="AP520" s="68">
        <v>35.376136702463221</v>
      </c>
      <c r="AQ520" s="68">
        <v>64.41221672782882</v>
      </c>
      <c r="AR520" s="68">
        <v>1.4975024732583293</v>
      </c>
      <c r="AS520" s="68">
        <v>6.7767235767887293</v>
      </c>
      <c r="AT520" s="68">
        <v>0</v>
      </c>
      <c r="AU520" s="68">
        <v>0</v>
      </c>
      <c r="AV520" s="68">
        <v>0</v>
      </c>
      <c r="AW520" s="68">
        <v>5.1996548476154745</v>
      </c>
      <c r="AX520" s="68">
        <v>0.15996659238880762</v>
      </c>
      <c r="AY520" s="68">
        <v>9.6488194237787699</v>
      </c>
      <c r="AZ520" s="68">
        <v>0</v>
      </c>
      <c r="BA520" s="68">
        <v>2.2310471659705606</v>
      </c>
      <c r="BB520" s="68">
        <v>252.57944579943913</v>
      </c>
      <c r="BC520" s="68">
        <v>53.610643264774254</v>
      </c>
      <c r="BD520" s="68">
        <v>184.36605890891124</v>
      </c>
      <c r="BE520" s="68">
        <v>8.0666361959925439</v>
      </c>
      <c r="BF520" s="68">
        <v>76.916616043789318</v>
      </c>
      <c r="BG520" s="68">
        <v>0</v>
      </c>
      <c r="BH520" s="68">
        <v>0.87395242628636238</v>
      </c>
      <c r="BI520" s="68">
        <v>588.42838833261453</v>
      </c>
      <c r="BJ520" s="68">
        <v>0</v>
      </c>
      <c r="BK520" s="68">
        <v>0</v>
      </c>
      <c r="BL520" s="68">
        <v>0</v>
      </c>
      <c r="BM520" s="68">
        <v>0</v>
      </c>
      <c r="BN520" s="68">
        <v>-6.0512988738992135E-5</v>
      </c>
      <c r="BO520" s="68">
        <v>1970.5635362600001</v>
      </c>
    </row>
    <row r="521" spans="1:67">
      <c r="A521">
        <v>2004</v>
      </c>
      <c r="B521" s="62" t="s">
        <v>634</v>
      </c>
      <c r="C521" s="67" t="s">
        <v>699</v>
      </c>
      <c r="D521" s="62" t="s">
        <v>725</v>
      </c>
      <c r="E521" s="68">
        <v>0</v>
      </c>
      <c r="F521" s="68">
        <v>0</v>
      </c>
      <c r="G521" s="68">
        <v>0</v>
      </c>
      <c r="H521" s="68">
        <v>0</v>
      </c>
      <c r="I521" s="68">
        <v>5.1135079408404878E-5</v>
      </c>
      <c r="J521" s="68">
        <v>0</v>
      </c>
      <c r="K521" s="68">
        <v>0</v>
      </c>
      <c r="L521" s="68">
        <v>0</v>
      </c>
      <c r="M521" s="68">
        <v>4.8725148981538312E-2</v>
      </c>
      <c r="N521" s="68">
        <v>0</v>
      </c>
      <c r="O521" s="68">
        <v>0</v>
      </c>
      <c r="P521" s="68">
        <v>0</v>
      </c>
      <c r="Q521" s="68">
        <v>1.1859432140109974E-4</v>
      </c>
      <c r="R521" s="68">
        <v>0</v>
      </c>
      <c r="S521" s="68">
        <v>0</v>
      </c>
      <c r="T521" s="68">
        <v>0</v>
      </c>
      <c r="U521" s="68">
        <v>5.644675300507978E-5</v>
      </c>
      <c r="V521" s="68">
        <v>0</v>
      </c>
      <c r="W521" s="68">
        <v>0</v>
      </c>
      <c r="X521" s="68">
        <v>0</v>
      </c>
      <c r="Y521" s="68">
        <v>0</v>
      </c>
      <c r="Z521" s="68">
        <v>0</v>
      </c>
      <c r="AA521" s="68">
        <v>0</v>
      </c>
      <c r="AB521" s="68">
        <v>0</v>
      </c>
      <c r="AC521" s="68">
        <v>0</v>
      </c>
      <c r="AD521" s="68">
        <v>0</v>
      </c>
      <c r="AE521" s="68">
        <v>0.19715342713882167</v>
      </c>
      <c r="AF521" s="68">
        <v>0.11332500211226425</v>
      </c>
      <c r="AG521" s="68">
        <v>0.58444837620819501</v>
      </c>
      <c r="AH521" s="68">
        <v>0.47867135077201589</v>
      </c>
      <c r="AI521" s="68">
        <v>0</v>
      </c>
      <c r="AJ521" s="68">
        <v>0</v>
      </c>
      <c r="AK521" s="68">
        <v>0</v>
      </c>
      <c r="AL521" s="68">
        <v>0</v>
      </c>
      <c r="AM521" s="68">
        <v>0</v>
      </c>
      <c r="AN521" s="68">
        <v>2.8345517221503158</v>
      </c>
      <c r="AO521" s="68">
        <v>0.87964947480597422</v>
      </c>
      <c r="AP521" s="68">
        <v>118.36748119335451</v>
      </c>
      <c r="AQ521" s="68">
        <v>11.181982868653797</v>
      </c>
      <c r="AR521" s="68">
        <v>0</v>
      </c>
      <c r="AS521" s="68">
        <v>5.7674852059015258</v>
      </c>
      <c r="AT521" s="68">
        <v>13.040804244485082</v>
      </c>
      <c r="AU521" s="68">
        <v>0</v>
      </c>
      <c r="AV521" s="68">
        <v>0</v>
      </c>
      <c r="AW521" s="68">
        <v>8.6323793507498152</v>
      </c>
      <c r="AX521" s="68">
        <v>0</v>
      </c>
      <c r="AY521" s="68">
        <v>42.046567894723459</v>
      </c>
      <c r="AZ521" s="68">
        <v>0</v>
      </c>
      <c r="BA521" s="68">
        <v>2.4356186239252073</v>
      </c>
      <c r="BB521" s="68">
        <v>1.6695181808451929</v>
      </c>
      <c r="BC521" s="68">
        <v>139.67482218168394</v>
      </c>
      <c r="BD521" s="68">
        <v>9.5304954417225289</v>
      </c>
      <c r="BE521" s="68">
        <v>15.058870411901008</v>
      </c>
      <c r="BF521" s="68">
        <v>0</v>
      </c>
      <c r="BG521" s="68">
        <v>0</v>
      </c>
      <c r="BH521" s="68">
        <v>0.84706465346315618</v>
      </c>
      <c r="BI521" s="68">
        <v>2737.769275856569</v>
      </c>
      <c r="BJ521" s="68">
        <v>0</v>
      </c>
      <c r="BK521" s="68">
        <v>4.8206286660059074</v>
      </c>
      <c r="BL521" s="68">
        <v>18.247450477630235</v>
      </c>
      <c r="BM521" s="68">
        <v>0</v>
      </c>
      <c r="BN521" s="68">
        <v>88.934614785062507</v>
      </c>
      <c r="BO521" s="68">
        <v>3223.1618107150007</v>
      </c>
    </row>
    <row r="522" spans="1:67">
      <c r="A522">
        <v>2004</v>
      </c>
      <c r="B522" s="62" t="s">
        <v>635</v>
      </c>
      <c r="C522" s="67" t="s">
        <v>700</v>
      </c>
      <c r="D522" s="62" t="s">
        <v>725</v>
      </c>
      <c r="E522" s="68">
        <v>2.0334187523700278</v>
      </c>
      <c r="F522" s="68">
        <v>6.919483881215891</v>
      </c>
      <c r="G522" s="68">
        <v>5.1778555124402956</v>
      </c>
      <c r="H522" s="68">
        <v>69.183636532248258</v>
      </c>
      <c r="I522" s="68">
        <v>157.53399268524294</v>
      </c>
      <c r="J522" s="68">
        <v>35.117412821432993</v>
      </c>
      <c r="K522" s="68">
        <v>4.4892058576288889</v>
      </c>
      <c r="L522" s="68">
        <v>10.341661225171681</v>
      </c>
      <c r="M522" s="68">
        <v>14.236436878122101</v>
      </c>
      <c r="N522" s="68">
        <v>15.823261576091317</v>
      </c>
      <c r="O522" s="68">
        <v>46.916621920764364</v>
      </c>
      <c r="P522" s="68">
        <v>15.609778632440335</v>
      </c>
      <c r="Q522" s="68">
        <v>26.882380988447764</v>
      </c>
      <c r="R522" s="68">
        <v>41.760760250265378</v>
      </c>
      <c r="S522" s="68">
        <v>6.8557790230542812</v>
      </c>
      <c r="T522" s="68">
        <v>27.54674591506129</v>
      </c>
      <c r="U522" s="68">
        <v>6.608856273473366</v>
      </c>
      <c r="V522" s="68">
        <v>11.559798903718086</v>
      </c>
      <c r="W522" s="68">
        <v>9.5680316126022671</v>
      </c>
      <c r="X522" s="68">
        <v>48.707349447134057</v>
      </c>
      <c r="Y522" s="68">
        <v>1.247454830941648</v>
      </c>
      <c r="Z522" s="68">
        <v>25.429246823398302</v>
      </c>
      <c r="AA522" s="68">
        <v>20.028151346745872</v>
      </c>
      <c r="AB522" s="68">
        <v>23.899248818679251</v>
      </c>
      <c r="AC522" s="68">
        <v>11.995461627579219</v>
      </c>
      <c r="AD522" s="68">
        <v>2.9795463503354425</v>
      </c>
      <c r="AE522" s="68">
        <v>652.13331261913254</v>
      </c>
      <c r="AF522" s="68">
        <v>54.154978362544028</v>
      </c>
      <c r="AG522" s="68">
        <v>279.29220011153643</v>
      </c>
      <c r="AH522" s="68">
        <v>228.7441973144501</v>
      </c>
      <c r="AI522" s="68">
        <v>281.66107444528024</v>
      </c>
      <c r="AJ522" s="68">
        <v>7.9556098799251513</v>
      </c>
      <c r="AK522" s="68">
        <v>55.156035689879246</v>
      </c>
      <c r="AL522" s="68">
        <v>29.453796916865574</v>
      </c>
      <c r="AM522" s="68">
        <v>14.324709539554465</v>
      </c>
      <c r="AN522" s="68">
        <v>130.41813914545077</v>
      </c>
      <c r="AO522" s="68">
        <v>16.192138815482558</v>
      </c>
      <c r="AP522" s="68">
        <v>124.75605267587679</v>
      </c>
      <c r="AQ522" s="68">
        <v>968.09615050679986</v>
      </c>
      <c r="AR522" s="68">
        <v>3.2334963659624991</v>
      </c>
      <c r="AS522" s="68">
        <v>328.8883070057783</v>
      </c>
      <c r="AT522" s="68">
        <v>1826.6908733156956</v>
      </c>
      <c r="AU522" s="68">
        <v>123.08385694485222</v>
      </c>
      <c r="AV522" s="68">
        <v>0</v>
      </c>
      <c r="AW522" s="68">
        <v>181.63352324885042</v>
      </c>
      <c r="AX522" s="68">
        <v>32.691126760018626</v>
      </c>
      <c r="AY522" s="68">
        <v>40.173177757345087</v>
      </c>
      <c r="AZ522" s="68">
        <v>0</v>
      </c>
      <c r="BA522" s="68">
        <v>12.444610460924398</v>
      </c>
      <c r="BB522" s="68">
        <v>531.72094721206213</v>
      </c>
      <c r="BC522" s="68">
        <v>609.61638967449801</v>
      </c>
      <c r="BD522" s="68">
        <v>214.47880540764552</v>
      </c>
      <c r="BE522" s="68">
        <v>124.0634982687973</v>
      </c>
      <c r="BF522" s="68">
        <v>126.99676440589144</v>
      </c>
      <c r="BG522" s="68">
        <v>0</v>
      </c>
      <c r="BH522" s="68">
        <v>2.6158875702989559</v>
      </c>
      <c r="BI522" s="68">
        <v>14810.265175941891</v>
      </c>
      <c r="BJ522" s="68">
        <v>0</v>
      </c>
      <c r="BK522" s="68">
        <v>0</v>
      </c>
      <c r="BL522" s="68">
        <v>0</v>
      </c>
      <c r="BM522" s="68">
        <v>0</v>
      </c>
      <c r="BN522" s="68">
        <v>196.1400094225821</v>
      </c>
      <c r="BO522" s="68">
        <v>22655.526424272499</v>
      </c>
    </row>
    <row r="523" spans="1:67">
      <c r="A523">
        <v>2004</v>
      </c>
      <c r="B523" s="62" t="s">
        <v>636</v>
      </c>
      <c r="C523" s="67" t="s">
        <v>701</v>
      </c>
      <c r="D523" s="62" t="s">
        <v>725</v>
      </c>
      <c r="E523" s="68">
        <v>0</v>
      </c>
      <c r="F523" s="68">
        <v>0</v>
      </c>
      <c r="G523" s="68">
        <v>0</v>
      </c>
      <c r="H523" s="68">
        <v>1.591584514808241</v>
      </c>
      <c r="I523" s="68">
        <v>16.34413041305897</v>
      </c>
      <c r="J523" s="68">
        <v>4.5593249797514632</v>
      </c>
      <c r="K523" s="68">
        <v>0.21844017730858425</v>
      </c>
      <c r="L523" s="68">
        <v>1.1244448814183665</v>
      </c>
      <c r="M523" s="68">
        <v>2.6076971605491877</v>
      </c>
      <c r="N523" s="68">
        <v>0.22084679498350682</v>
      </c>
      <c r="O523" s="68">
        <v>3.4683117016409462</v>
      </c>
      <c r="P523" s="68">
        <v>1.6003228624175687</v>
      </c>
      <c r="Q523" s="68">
        <v>4.3740455653997286</v>
      </c>
      <c r="R523" s="68">
        <v>9.127755300980068</v>
      </c>
      <c r="S523" s="68">
        <v>1.7770279614655571</v>
      </c>
      <c r="T523" s="68">
        <v>2.7141382068049449</v>
      </c>
      <c r="U523" s="68">
        <v>0.78215222626872549</v>
      </c>
      <c r="V523" s="68">
        <v>1.5021907476727741</v>
      </c>
      <c r="W523" s="68">
        <v>1.1513640624230743</v>
      </c>
      <c r="X523" s="68">
        <v>5.9695437185442195</v>
      </c>
      <c r="Y523" s="68">
        <v>7.2673720351847382E-2</v>
      </c>
      <c r="Z523" s="68">
        <v>3.5333791841801605</v>
      </c>
      <c r="AA523" s="68">
        <v>0.99626526385937597</v>
      </c>
      <c r="AB523" s="68">
        <v>0.80217032210722805</v>
      </c>
      <c r="AC523" s="68">
        <v>0</v>
      </c>
      <c r="AD523" s="68">
        <v>0.60588903032111496</v>
      </c>
      <c r="AE523" s="68">
        <v>0.28972921612524366</v>
      </c>
      <c r="AF523" s="68">
        <v>3.9477709835465631</v>
      </c>
      <c r="AG523" s="68">
        <v>20.359746728175189</v>
      </c>
      <c r="AH523" s="68">
        <v>16.674915808612173</v>
      </c>
      <c r="AI523" s="68">
        <v>26.58254389356447</v>
      </c>
      <c r="AJ523" s="68">
        <v>0</v>
      </c>
      <c r="AK523" s="68">
        <v>2.1032691474029583</v>
      </c>
      <c r="AL523" s="68">
        <v>3.9015589977655112</v>
      </c>
      <c r="AM523" s="68">
        <v>1.3820225099031052</v>
      </c>
      <c r="AN523" s="68">
        <v>2.2825061699548783</v>
      </c>
      <c r="AO523" s="68">
        <v>0.67483704315299076</v>
      </c>
      <c r="AP523" s="68">
        <v>27.068398055648853</v>
      </c>
      <c r="AQ523" s="68">
        <v>40.293753600035217</v>
      </c>
      <c r="AR523" s="68">
        <v>8.035355180549146E-2</v>
      </c>
      <c r="AS523" s="68">
        <v>0.53932620805330533</v>
      </c>
      <c r="AT523" s="68">
        <v>0</v>
      </c>
      <c r="AU523" s="68">
        <v>0</v>
      </c>
      <c r="AV523" s="68">
        <v>0</v>
      </c>
      <c r="AW523" s="68">
        <v>20.141052730700846</v>
      </c>
      <c r="AX523" s="68">
        <v>8.1631983994951565</v>
      </c>
      <c r="AY523" s="68">
        <v>0.99429026237328355</v>
      </c>
      <c r="AZ523" s="68">
        <v>0</v>
      </c>
      <c r="BA523" s="68">
        <v>0.41990341417151827</v>
      </c>
      <c r="BB523" s="68">
        <v>65.557472240850814</v>
      </c>
      <c r="BC523" s="68">
        <v>2.3758099172465119</v>
      </c>
      <c r="BD523" s="68">
        <v>20.238277879220437</v>
      </c>
      <c r="BE523" s="68">
        <v>3.7625286206154489</v>
      </c>
      <c r="BF523" s="68">
        <v>10.382247717387663</v>
      </c>
      <c r="BG523" s="68">
        <v>0</v>
      </c>
      <c r="BH523" s="68">
        <v>6.3559698585822508E-3</v>
      </c>
      <c r="BI523" s="68">
        <v>25.121677017694616</v>
      </c>
      <c r="BJ523" s="68">
        <v>0</v>
      </c>
      <c r="BK523" s="68">
        <v>0</v>
      </c>
      <c r="BL523" s="68">
        <v>243.93768820387893</v>
      </c>
      <c r="BM523" s="68">
        <v>0</v>
      </c>
      <c r="BN523" s="68">
        <v>2.7123944732920791E-5</v>
      </c>
      <c r="BO523" s="68">
        <v>612.42496020750002</v>
      </c>
    </row>
    <row r="524" spans="1:67">
      <c r="A524">
        <v>2004</v>
      </c>
      <c r="B524" s="62" t="s">
        <v>637</v>
      </c>
      <c r="C524" s="67" t="s">
        <v>702</v>
      </c>
      <c r="D524" s="62" t="s">
        <v>725</v>
      </c>
      <c r="E524" s="68">
        <v>124.13714089642663</v>
      </c>
      <c r="F524" s="68">
        <v>2.7694811221601805</v>
      </c>
      <c r="G524" s="68">
        <v>5.1407740069545085</v>
      </c>
      <c r="H524" s="68">
        <v>270.81649672756566</v>
      </c>
      <c r="I524" s="68">
        <v>263.90273955453159</v>
      </c>
      <c r="J524" s="68">
        <v>61.541508597741192</v>
      </c>
      <c r="K524" s="68">
        <v>7.6413003904141643</v>
      </c>
      <c r="L524" s="68">
        <v>28.407122964743198</v>
      </c>
      <c r="M524" s="68">
        <v>5.28168661830271</v>
      </c>
      <c r="N524" s="68">
        <v>44.697315510367417</v>
      </c>
      <c r="O524" s="68">
        <v>108.55905406902997</v>
      </c>
      <c r="P524" s="68">
        <v>20.583072030632703</v>
      </c>
      <c r="Q524" s="68">
        <v>50.011242764470154</v>
      </c>
      <c r="R524" s="68">
        <v>102.01609025210271</v>
      </c>
      <c r="S524" s="68">
        <v>85.928980953316938</v>
      </c>
      <c r="T524" s="68">
        <v>56.549855896192206</v>
      </c>
      <c r="U524" s="68">
        <v>6.714852702764599</v>
      </c>
      <c r="V524" s="68">
        <v>22.075485727969344</v>
      </c>
      <c r="W524" s="68">
        <v>19.143776113144419</v>
      </c>
      <c r="X524" s="68">
        <v>134.1532758254896</v>
      </c>
      <c r="Y524" s="68">
        <v>5.4035812316069016</v>
      </c>
      <c r="Z524" s="68">
        <v>28.318677993886308</v>
      </c>
      <c r="AA524" s="68">
        <v>5.3100611746978732</v>
      </c>
      <c r="AB524" s="68">
        <v>44.957286476907484</v>
      </c>
      <c r="AC524" s="68">
        <v>0</v>
      </c>
      <c r="AD524" s="68">
        <v>1.1044597466320021</v>
      </c>
      <c r="AE524" s="68">
        <v>1502.0311346440244</v>
      </c>
      <c r="AF524" s="68">
        <v>62.312409412633365</v>
      </c>
      <c r="AG524" s="68">
        <v>321.36232799498487</v>
      </c>
      <c r="AH524" s="68">
        <v>263.20021731705873</v>
      </c>
      <c r="AI524" s="68">
        <v>250.56329691079276</v>
      </c>
      <c r="AJ524" s="68">
        <v>6.4349961111483385</v>
      </c>
      <c r="AK524" s="68">
        <v>19.176096470456997</v>
      </c>
      <c r="AL524" s="68">
        <v>27.344656538239704</v>
      </c>
      <c r="AM524" s="68">
        <v>10.362077085913844</v>
      </c>
      <c r="AN524" s="68">
        <v>140.48353947033297</v>
      </c>
      <c r="AO524" s="68">
        <v>6.5327288939970289</v>
      </c>
      <c r="AP524" s="68">
        <v>22.404974615086545</v>
      </c>
      <c r="AQ524" s="68">
        <v>343.24952905757772</v>
      </c>
      <c r="AR524" s="68">
        <v>1.7758934387284402</v>
      </c>
      <c r="AS524" s="68">
        <v>1020.8121340077628</v>
      </c>
      <c r="AT524" s="68">
        <v>514.00697560549554</v>
      </c>
      <c r="AU524" s="68">
        <v>48.33465887567484</v>
      </c>
      <c r="AV524" s="68">
        <v>0</v>
      </c>
      <c r="AW524" s="68">
        <v>140.47701972947789</v>
      </c>
      <c r="AX524" s="68">
        <v>73.246198621540998</v>
      </c>
      <c r="AY524" s="68">
        <v>58.136618796080299</v>
      </c>
      <c r="AZ524" s="68">
        <v>0</v>
      </c>
      <c r="BA524" s="68">
        <v>20.0542613263585</v>
      </c>
      <c r="BB524" s="68">
        <v>683.54830749378516</v>
      </c>
      <c r="BC524" s="68">
        <v>882.25475104662655</v>
      </c>
      <c r="BD524" s="68">
        <v>74.865252541166029</v>
      </c>
      <c r="BE524" s="68">
        <v>27.513971314612807</v>
      </c>
      <c r="BF524" s="68">
        <v>40.378628368056432</v>
      </c>
      <c r="BG524" s="68">
        <v>0</v>
      </c>
      <c r="BH524" s="68">
        <v>10.165702546865116</v>
      </c>
      <c r="BI524" s="68">
        <v>13165.192981645998</v>
      </c>
      <c r="BJ524" s="68">
        <v>0</v>
      </c>
      <c r="BK524" s="68">
        <v>110.27250117573358</v>
      </c>
      <c r="BL524" s="68">
        <v>0</v>
      </c>
      <c r="BM524" s="68">
        <v>0</v>
      </c>
      <c r="BN524" s="68">
        <v>4.9474573825136758E-4</v>
      </c>
      <c r="BO524" s="68">
        <v>21351.659655150001</v>
      </c>
    </row>
    <row r="525" spans="1:67">
      <c r="A525">
        <v>2004</v>
      </c>
      <c r="B525" s="62" t="s">
        <v>638</v>
      </c>
      <c r="C525" s="67" t="s">
        <v>703</v>
      </c>
      <c r="D525" s="62" t="s">
        <v>725</v>
      </c>
      <c r="E525" s="68">
        <v>24.967533408038491</v>
      </c>
      <c r="F525" s="68">
        <v>7.2670457251363869</v>
      </c>
      <c r="G525" s="68">
        <v>1.5765257214268149</v>
      </c>
      <c r="H525" s="68">
        <v>41.784728526756147</v>
      </c>
      <c r="I525" s="68">
        <v>18.774359513701118</v>
      </c>
      <c r="J525" s="68">
        <v>6.1120782494476211</v>
      </c>
      <c r="K525" s="68">
        <v>1.1914593006395369</v>
      </c>
      <c r="L525" s="68">
        <v>8.9608496208335335</v>
      </c>
      <c r="M525" s="68">
        <v>0.66467614294040112</v>
      </c>
      <c r="N525" s="68">
        <v>0.84439745875403971</v>
      </c>
      <c r="O525" s="68">
        <v>17.699397622542499</v>
      </c>
      <c r="P525" s="68">
        <v>3.6450996191500349</v>
      </c>
      <c r="Q525" s="68">
        <v>9.6665213691415719</v>
      </c>
      <c r="R525" s="68">
        <v>12.010991677321499</v>
      </c>
      <c r="S525" s="68">
        <v>5.1929757603670152</v>
      </c>
      <c r="T525" s="68">
        <v>7.9676019695106337</v>
      </c>
      <c r="U525" s="68">
        <v>51.600944652762387</v>
      </c>
      <c r="V525" s="68">
        <v>16.910235893262197</v>
      </c>
      <c r="W525" s="68">
        <v>4.174310484369208</v>
      </c>
      <c r="X525" s="68">
        <v>23.953004058264405</v>
      </c>
      <c r="Y525" s="68">
        <v>1.6732626903499519</v>
      </c>
      <c r="Z525" s="68">
        <v>8.7466032117035262</v>
      </c>
      <c r="AA525" s="68">
        <v>0.51705094900201232</v>
      </c>
      <c r="AB525" s="68">
        <v>16.079491444345912</v>
      </c>
      <c r="AC525" s="68">
        <v>2.442111224467717</v>
      </c>
      <c r="AD525" s="68">
        <v>0.36812086852087639</v>
      </c>
      <c r="AE525" s="68">
        <v>97.068615265396161</v>
      </c>
      <c r="AF525" s="68">
        <v>0.22264692237977149</v>
      </c>
      <c r="AG525" s="68">
        <v>1.1482517522805948</v>
      </c>
      <c r="AH525" s="68">
        <v>0.94043415922622542</v>
      </c>
      <c r="AI525" s="68">
        <v>84.617081375236324</v>
      </c>
      <c r="AJ525" s="68">
        <v>19.962212930803702</v>
      </c>
      <c r="AK525" s="68">
        <v>47.82244094977834</v>
      </c>
      <c r="AL525" s="68">
        <v>19.016937153285678</v>
      </c>
      <c r="AM525" s="68">
        <v>11.670448325685422</v>
      </c>
      <c r="AN525" s="68">
        <v>21.226864004621316</v>
      </c>
      <c r="AO525" s="68">
        <v>1.8711185099027274</v>
      </c>
      <c r="AP525" s="68">
        <v>1.2132407983008635</v>
      </c>
      <c r="AQ525" s="68">
        <v>53.626928509566703</v>
      </c>
      <c r="AR525" s="68">
        <v>3.4435815269651826</v>
      </c>
      <c r="AS525" s="68">
        <v>12.054030361737725</v>
      </c>
      <c r="AT525" s="68">
        <v>96.608661052672687</v>
      </c>
      <c r="AU525" s="68">
        <v>0.16608846113619158</v>
      </c>
      <c r="AV525" s="68">
        <v>0</v>
      </c>
      <c r="AW525" s="68">
        <v>3.3084479445637673</v>
      </c>
      <c r="AX525" s="68">
        <v>14.937754451149797</v>
      </c>
      <c r="AY525" s="68">
        <v>10.240095316206858</v>
      </c>
      <c r="AZ525" s="68">
        <v>0</v>
      </c>
      <c r="BA525" s="68">
        <v>1.1019828270022693</v>
      </c>
      <c r="BB525" s="68">
        <v>87.05761530695581</v>
      </c>
      <c r="BC525" s="68">
        <v>3.4779189979686258E-4</v>
      </c>
      <c r="BD525" s="68">
        <v>14.609701549927038</v>
      </c>
      <c r="BE525" s="68">
        <v>5.6681534558086053</v>
      </c>
      <c r="BF525" s="68">
        <v>15.579905662424126</v>
      </c>
      <c r="BG525" s="68">
        <v>0</v>
      </c>
      <c r="BH525" s="68">
        <v>0</v>
      </c>
      <c r="BI525" s="68">
        <v>5805.8457362505014</v>
      </c>
      <c r="BJ525" s="68">
        <v>0</v>
      </c>
      <c r="BK525" s="68">
        <v>0</v>
      </c>
      <c r="BL525" s="68">
        <v>0</v>
      </c>
      <c r="BM525" s="68">
        <v>0</v>
      </c>
      <c r="BN525" s="68">
        <v>626.595894024328</v>
      </c>
      <c r="BO525" s="68">
        <v>7352.4165938024998</v>
      </c>
    </row>
    <row r="526" spans="1:67">
      <c r="A526">
        <v>2004</v>
      </c>
      <c r="B526" s="62" t="s">
        <v>639</v>
      </c>
      <c r="C526" s="67" t="s">
        <v>704</v>
      </c>
      <c r="D526" s="62" t="s">
        <v>725</v>
      </c>
      <c r="E526" s="68">
        <v>10.549332090894485</v>
      </c>
      <c r="F526" s="68">
        <v>3.4118457615295292</v>
      </c>
      <c r="G526" s="68">
        <v>0.75235944122397047</v>
      </c>
      <c r="H526" s="68">
        <v>20.629178036926753</v>
      </c>
      <c r="I526" s="68">
        <v>9.1306703887471912</v>
      </c>
      <c r="J526" s="68">
        <v>2.9620738946457905</v>
      </c>
      <c r="K526" s="68">
        <v>0.57735975779825488</v>
      </c>
      <c r="L526" s="68">
        <v>4.5441810841559658</v>
      </c>
      <c r="M526" s="68">
        <v>0.32670036316630008</v>
      </c>
      <c r="N526" s="68">
        <v>0.41788020199206893</v>
      </c>
      <c r="O526" s="68">
        <v>7.6211587974675199</v>
      </c>
      <c r="P526" s="68">
        <v>1.9961220849030186</v>
      </c>
      <c r="Q526" s="68">
        <v>4.8840451288154183</v>
      </c>
      <c r="R526" s="68">
        <v>6.2008512411887757</v>
      </c>
      <c r="S526" s="68">
        <v>2.4420399354085465</v>
      </c>
      <c r="T526" s="68">
        <v>3.0785438997099082</v>
      </c>
      <c r="U526" s="68">
        <v>4.5758237841363236</v>
      </c>
      <c r="V526" s="68">
        <v>1.8763999932219164</v>
      </c>
      <c r="W526" s="68">
        <v>1.185116012853896</v>
      </c>
      <c r="X526" s="68">
        <v>8.3460586899922493</v>
      </c>
      <c r="Y526" s="68">
        <v>0.1959813805279573</v>
      </c>
      <c r="Z526" s="68">
        <v>2.8669982530307982</v>
      </c>
      <c r="AA526" s="68">
        <v>0.25613038485904771</v>
      </c>
      <c r="AB526" s="68">
        <v>7.5998598376797606</v>
      </c>
      <c r="AC526" s="68">
        <v>1.2086628615190824</v>
      </c>
      <c r="AD526" s="68">
        <v>0.18221113161800642</v>
      </c>
      <c r="AE526" s="68">
        <v>48.044215757545707</v>
      </c>
      <c r="AF526" s="68">
        <v>0.10999796528350658</v>
      </c>
      <c r="AG526" s="68">
        <v>0.56728992718186277</v>
      </c>
      <c r="AH526" s="68">
        <v>0.4646183423166354</v>
      </c>
      <c r="AI526" s="68">
        <v>58.477266639417898</v>
      </c>
      <c r="AJ526" s="68">
        <v>9.8792057671504701</v>
      </c>
      <c r="AK526" s="68">
        <v>23.715286045474727</v>
      </c>
      <c r="AL526" s="68">
        <v>9.4118247311619214</v>
      </c>
      <c r="AM526" s="68">
        <v>5.8152115715111501</v>
      </c>
      <c r="AN526" s="68">
        <v>10.505090913470621</v>
      </c>
      <c r="AO526" s="68">
        <v>0.92576340798851309</v>
      </c>
      <c r="AP526" s="68">
        <v>0.60050176523932319</v>
      </c>
      <c r="AQ526" s="68">
        <v>26.540232056952252</v>
      </c>
      <c r="AR526" s="68">
        <v>1.7042324546738359</v>
      </c>
      <c r="AS526" s="68">
        <v>5.9656397279639881</v>
      </c>
      <c r="AT526" s="68">
        <v>952.65402617195639</v>
      </c>
      <c r="AU526" s="68">
        <v>1.6646774299023497</v>
      </c>
      <c r="AV526" s="68">
        <v>0</v>
      </c>
      <c r="AW526" s="68">
        <v>1.6369006890530069</v>
      </c>
      <c r="AX526" s="68">
        <v>7.3949358413460917</v>
      </c>
      <c r="AY526" s="68">
        <v>5.0805475796564155</v>
      </c>
      <c r="AZ526" s="68">
        <v>0</v>
      </c>
      <c r="BA526" s="68">
        <v>0.54521314104730911</v>
      </c>
      <c r="BB526" s="68">
        <v>44.851110187949828</v>
      </c>
      <c r="BC526" s="68">
        <v>0</v>
      </c>
      <c r="BD526" s="68">
        <v>14.834807680644015</v>
      </c>
      <c r="BE526" s="68">
        <v>2.804816432469289</v>
      </c>
      <c r="BF526" s="68">
        <v>7.7111413400532287</v>
      </c>
      <c r="BG526" s="68">
        <v>0</v>
      </c>
      <c r="BH526" s="68">
        <v>0</v>
      </c>
      <c r="BI526" s="68">
        <v>965.35816657269982</v>
      </c>
      <c r="BJ526" s="68">
        <v>0</v>
      </c>
      <c r="BK526" s="68">
        <v>0</v>
      </c>
      <c r="BL526" s="68">
        <v>0</v>
      </c>
      <c r="BM526" s="68">
        <v>0</v>
      </c>
      <c r="BN526" s="68">
        <v>-1.1363812291165232E-4</v>
      </c>
      <c r="BO526" s="68">
        <v>2315.0801909399997</v>
      </c>
    </row>
    <row r="527" spans="1:67">
      <c r="A527">
        <v>2004</v>
      </c>
      <c r="B527" s="62" t="s">
        <v>640</v>
      </c>
      <c r="C527" s="67" t="s">
        <v>705</v>
      </c>
      <c r="D527" s="62" t="s">
        <v>725</v>
      </c>
      <c r="E527" s="68">
        <v>0</v>
      </c>
      <c r="F527" s="68">
        <v>0</v>
      </c>
      <c r="G527" s="68">
        <v>0</v>
      </c>
      <c r="H527" s="68">
        <v>0</v>
      </c>
      <c r="I527" s="68">
        <v>0</v>
      </c>
      <c r="J527" s="68">
        <v>0</v>
      </c>
      <c r="K527" s="68">
        <v>0</v>
      </c>
      <c r="L527" s="68">
        <v>0</v>
      </c>
      <c r="M527" s="68">
        <v>0</v>
      </c>
      <c r="N527" s="68">
        <v>0</v>
      </c>
      <c r="O527" s="68">
        <v>0</v>
      </c>
      <c r="P527" s="68">
        <v>0</v>
      </c>
      <c r="Q527" s="68">
        <v>0</v>
      </c>
      <c r="R527" s="68">
        <v>0</v>
      </c>
      <c r="S527" s="68">
        <v>0</v>
      </c>
      <c r="T527" s="68">
        <v>0</v>
      </c>
      <c r="U527" s="68">
        <v>0</v>
      </c>
      <c r="V527" s="68">
        <v>0</v>
      </c>
      <c r="W527" s="68">
        <v>0</v>
      </c>
      <c r="X527" s="68">
        <v>0</v>
      </c>
      <c r="Y527" s="68">
        <v>0</v>
      </c>
      <c r="Z527" s="68">
        <v>0</v>
      </c>
      <c r="AA527" s="68">
        <v>0</v>
      </c>
      <c r="AB527" s="68">
        <v>0</v>
      </c>
      <c r="AC527" s="68">
        <v>0</v>
      </c>
      <c r="AD527" s="68">
        <v>0</v>
      </c>
      <c r="AE527" s="68">
        <v>0</v>
      </c>
      <c r="AF527" s="68">
        <v>0</v>
      </c>
      <c r="AG527" s="68">
        <v>0</v>
      </c>
      <c r="AH527" s="68">
        <v>0</v>
      </c>
      <c r="AI527" s="68">
        <v>0</v>
      </c>
      <c r="AJ527" s="68">
        <v>0</v>
      </c>
      <c r="AK527" s="68">
        <v>0</v>
      </c>
      <c r="AL527" s="68">
        <v>0</v>
      </c>
      <c r="AM527" s="68">
        <v>0</v>
      </c>
      <c r="AN527" s="68">
        <v>0</v>
      </c>
      <c r="AO527" s="68">
        <v>0</v>
      </c>
      <c r="AP527" s="68">
        <v>0</v>
      </c>
      <c r="AQ527" s="68">
        <v>0</v>
      </c>
      <c r="AR527" s="68">
        <v>0</v>
      </c>
      <c r="AS527" s="68">
        <v>0</v>
      </c>
      <c r="AT527" s="68">
        <v>0</v>
      </c>
      <c r="AU527" s="68">
        <v>0</v>
      </c>
      <c r="AV527" s="68">
        <v>0</v>
      </c>
      <c r="AW527" s="68">
        <v>0</v>
      </c>
      <c r="AX527" s="68">
        <v>0</v>
      </c>
      <c r="AY527" s="68">
        <v>0</v>
      </c>
      <c r="AZ527" s="68">
        <v>0</v>
      </c>
      <c r="BA527" s="68">
        <v>0</v>
      </c>
      <c r="BB527" s="68">
        <v>0</v>
      </c>
      <c r="BC527" s="68">
        <v>0</v>
      </c>
      <c r="BD527" s="68">
        <v>0</v>
      </c>
      <c r="BE527" s="68">
        <v>0</v>
      </c>
      <c r="BF527" s="68">
        <v>0</v>
      </c>
      <c r="BG527" s="68">
        <v>0</v>
      </c>
      <c r="BH527" s="68">
        <v>0</v>
      </c>
      <c r="BI527" s="68">
        <v>0</v>
      </c>
      <c r="BJ527" s="68">
        <v>0</v>
      </c>
      <c r="BK527" s="68">
        <v>0</v>
      </c>
      <c r="BL527" s="68">
        <v>0</v>
      </c>
      <c r="BM527" s="68">
        <v>0</v>
      </c>
      <c r="BN527" s="68">
        <v>0</v>
      </c>
      <c r="BO527" s="68">
        <v>0</v>
      </c>
    </row>
    <row r="528" spans="1:67">
      <c r="A528">
        <v>2004</v>
      </c>
      <c r="B528" s="62" t="s">
        <v>641</v>
      </c>
      <c r="C528" s="67" t="s">
        <v>706</v>
      </c>
      <c r="D528" s="62" t="s">
        <v>725</v>
      </c>
      <c r="E528" s="68">
        <v>3.5779119117437008</v>
      </c>
      <c r="F528" s="68">
        <v>1.1216823719230216E-3</v>
      </c>
      <c r="G528" s="68">
        <v>0.26535587113880743</v>
      </c>
      <c r="H528" s="68">
        <v>477.45627501148937</v>
      </c>
      <c r="I528" s="68">
        <v>478.15532360108767</v>
      </c>
      <c r="J528" s="68">
        <v>122.90976172502377</v>
      </c>
      <c r="K528" s="68">
        <v>14.123601849290983</v>
      </c>
      <c r="L528" s="68">
        <v>46.763559856689973</v>
      </c>
      <c r="M528" s="68">
        <v>66.699874553205646</v>
      </c>
      <c r="N528" s="68">
        <v>31.395820781701005</v>
      </c>
      <c r="O528" s="68">
        <v>132.42177742607117</v>
      </c>
      <c r="P528" s="68">
        <v>120.18575348230748</v>
      </c>
      <c r="Q528" s="68">
        <v>85.334476903521022</v>
      </c>
      <c r="R528" s="68">
        <v>142.63412666777185</v>
      </c>
      <c r="S528" s="68">
        <v>106.34637802602025</v>
      </c>
      <c r="T528" s="68">
        <v>88.871865011272021</v>
      </c>
      <c r="U528" s="68">
        <v>254.40765390841344</v>
      </c>
      <c r="V528" s="68">
        <v>104.86848790143274</v>
      </c>
      <c r="W528" s="68">
        <v>72.124905761311354</v>
      </c>
      <c r="X528" s="68">
        <v>331.44631842891141</v>
      </c>
      <c r="Y528" s="68">
        <v>13.262851706065238</v>
      </c>
      <c r="Z528" s="68">
        <v>99.673206105405882</v>
      </c>
      <c r="AA528" s="68">
        <v>33.87145558241771</v>
      </c>
      <c r="AB528" s="68">
        <v>82.209995636904139</v>
      </c>
      <c r="AC528" s="68">
        <v>16.381393991577028</v>
      </c>
      <c r="AD528" s="68">
        <v>7.460052660247916</v>
      </c>
      <c r="AE528" s="68">
        <v>501.15789158113375</v>
      </c>
      <c r="AF528" s="68">
        <v>106.20909542755828</v>
      </c>
      <c r="AG528" s="68">
        <v>547.74967751321958</v>
      </c>
      <c r="AH528" s="68">
        <v>448.61460600035883</v>
      </c>
      <c r="AI528" s="68">
        <v>1284.3242515535437</v>
      </c>
      <c r="AJ528" s="68">
        <v>45.012027828777221</v>
      </c>
      <c r="AK528" s="68">
        <v>139.22987958094561</v>
      </c>
      <c r="AL528" s="68">
        <v>221.68163030487588</v>
      </c>
      <c r="AM528" s="68">
        <v>37.477593397260435</v>
      </c>
      <c r="AN528" s="68">
        <v>326.28182002836348</v>
      </c>
      <c r="AO528" s="68">
        <v>59.33103615816335</v>
      </c>
      <c r="AP528" s="68">
        <v>143.51172899879793</v>
      </c>
      <c r="AQ528" s="68">
        <v>238.83866136070216</v>
      </c>
      <c r="AR528" s="68">
        <v>27.187071798228757</v>
      </c>
      <c r="AS528" s="68">
        <v>332.40638601542446</v>
      </c>
      <c r="AT528" s="68">
        <v>240.28152399352652</v>
      </c>
      <c r="AU528" s="68">
        <v>8.7857661969711334</v>
      </c>
      <c r="AV528" s="68">
        <v>0</v>
      </c>
      <c r="AW528" s="68">
        <v>951.01760079024325</v>
      </c>
      <c r="AX528" s="68">
        <v>46.362107691121679</v>
      </c>
      <c r="AY528" s="68">
        <v>107.64660693756204</v>
      </c>
      <c r="AZ528" s="68">
        <v>0</v>
      </c>
      <c r="BA528" s="68">
        <v>46.279363234299048</v>
      </c>
      <c r="BB528" s="68">
        <v>1560.5187567145708</v>
      </c>
      <c r="BC528" s="68">
        <v>619.49985708309339</v>
      </c>
      <c r="BD528" s="68">
        <v>258.05777208860115</v>
      </c>
      <c r="BE528" s="68">
        <v>663.00014772020575</v>
      </c>
      <c r="BF528" s="68">
        <v>384.17005064471346</v>
      </c>
      <c r="BG528" s="68">
        <v>0</v>
      </c>
      <c r="BH528" s="68">
        <v>3.4930863691973735</v>
      </c>
      <c r="BI528" s="68">
        <v>2319.6234208107521</v>
      </c>
      <c r="BJ528" s="68">
        <v>0</v>
      </c>
      <c r="BK528" s="68">
        <v>0</v>
      </c>
      <c r="BL528" s="68">
        <v>2055.608237272615</v>
      </c>
      <c r="BM528" s="68">
        <v>0</v>
      </c>
      <c r="BN528" s="68">
        <v>-9.461732224735897E-4</v>
      </c>
      <c r="BO528" s="68">
        <v>16656.206014964999</v>
      </c>
    </row>
    <row r="529" spans="1:67">
      <c r="A529">
        <v>2004</v>
      </c>
      <c r="B529" s="62" t="s">
        <v>642</v>
      </c>
      <c r="C529" s="67" t="s">
        <v>707</v>
      </c>
      <c r="D529" s="62" t="s">
        <v>725</v>
      </c>
      <c r="E529" s="68">
        <v>4.3193983813750343</v>
      </c>
      <c r="F529" s="68">
        <v>4.5801150566048719E-3</v>
      </c>
      <c r="G529" s="68">
        <v>2.8941450856466222E-4</v>
      </c>
      <c r="H529" s="68">
        <v>250.30661320310173</v>
      </c>
      <c r="I529" s="68">
        <v>36.756916736166289</v>
      </c>
      <c r="J529" s="68">
        <v>61.062485361670866</v>
      </c>
      <c r="K529" s="68">
        <v>0.66471492020242728</v>
      </c>
      <c r="L529" s="68">
        <v>20.959474312883764</v>
      </c>
      <c r="M529" s="68">
        <v>9.1900583307421098</v>
      </c>
      <c r="N529" s="68">
        <v>1.1176506787270137</v>
      </c>
      <c r="O529" s="68">
        <v>25.574937689970838</v>
      </c>
      <c r="P529" s="68">
        <v>7.335298727989553</v>
      </c>
      <c r="Q529" s="68">
        <v>15.245859390784252</v>
      </c>
      <c r="R529" s="68">
        <v>14.465148488433664</v>
      </c>
      <c r="S529" s="68">
        <v>25.695436975860815</v>
      </c>
      <c r="T529" s="68">
        <v>9.5417632064303728</v>
      </c>
      <c r="U529" s="68">
        <v>181.87235106881599</v>
      </c>
      <c r="V529" s="68">
        <v>39.091707964832317</v>
      </c>
      <c r="W529" s="68">
        <v>18.186106533678451</v>
      </c>
      <c r="X529" s="68">
        <v>143.10204297713167</v>
      </c>
      <c r="Y529" s="68">
        <v>2.4441551466566414</v>
      </c>
      <c r="Z529" s="68">
        <v>65.496449229066471</v>
      </c>
      <c r="AA529" s="68">
        <v>1.6934926080870645</v>
      </c>
      <c r="AB529" s="68">
        <v>103.87774024846131</v>
      </c>
      <c r="AC529" s="68">
        <v>0</v>
      </c>
      <c r="AD529" s="68">
        <v>5.088013174648448E-2</v>
      </c>
      <c r="AE529" s="68">
        <v>754.23323835934207</v>
      </c>
      <c r="AF529" s="68">
        <v>16.346796522561718</v>
      </c>
      <c r="AG529" s="68">
        <v>84.304950414671367</v>
      </c>
      <c r="AH529" s="68">
        <v>69.046927212923521</v>
      </c>
      <c r="AI529" s="68">
        <v>104.36661157334188</v>
      </c>
      <c r="AJ529" s="68">
        <v>4.1483941004159339</v>
      </c>
      <c r="AK529" s="68">
        <v>4.1371807179105238</v>
      </c>
      <c r="AL529" s="68">
        <v>24.016839066988787</v>
      </c>
      <c r="AM529" s="68">
        <v>3.7792032760636292</v>
      </c>
      <c r="AN529" s="68">
        <v>2.3611844826747621</v>
      </c>
      <c r="AO529" s="68">
        <v>28.369733573431787</v>
      </c>
      <c r="AP529" s="68">
        <v>22.590850459812266</v>
      </c>
      <c r="AQ529" s="68">
        <v>74.111532696320992</v>
      </c>
      <c r="AR529" s="68">
        <v>29.296967120827496</v>
      </c>
      <c r="AS529" s="68">
        <v>126.99794682977887</v>
      </c>
      <c r="AT529" s="68">
        <v>105.70463795185024</v>
      </c>
      <c r="AU529" s="68">
        <v>7.5642765925464399</v>
      </c>
      <c r="AV529" s="68">
        <v>0</v>
      </c>
      <c r="AW529" s="68">
        <v>87.663685589686565</v>
      </c>
      <c r="AX529" s="68">
        <v>52.176369301938443</v>
      </c>
      <c r="AY529" s="68">
        <v>139.18712139654073</v>
      </c>
      <c r="AZ529" s="68">
        <v>0</v>
      </c>
      <c r="BA529" s="68">
        <v>8.2371674958760099</v>
      </c>
      <c r="BB529" s="68">
        <v>165.3561583074449</v>
      </c>
      <c r="BC529" s="68">
        <v>111.89191665360218</v>
      </c>
      <c r="BD529" s="68">
        <v>134.74964960315751</v>
      </c>
      <c r="BE529" s="68">
        <v>157.58462677151689</v>
      </c>
      <c r="BF529" s="68">
        <v>2.2074752838091896</v>
      </c>
      <c r="BG529" s="68">
        <v>0</v>
      </c>
      <c r="BH529" s="68">
        <v>0.20969299163964342</v>
      </c>
      <c r="BI529" s="68">
        <v>372.3636192574956</v>
      </c>
      <c r="BJ529" s="68">
        <v>0</v>
      </c>
      <c r="BK529" s="68">
        <v>0</v>
      </c>
      <c r="BL529" s="68">
        <v>0</v>
      </c>
      <c r="BM529" s="68">
        <v>0</v>
      </c>
      <c r="BN529" s="68">
        <v>1.1967845148319611E-4</v>
      </c>
      <c r="BO529" s="68">
        <v>3731.0604251250002</v>
      </c>
    </row>
    <row r="530" spans="1:67">
      <c r="A530">
        <v>2004</v>
      </c>
      <c r="B530" s="62" t="s">
        <v>643</v>
      </c>
      <c r="C530" s="67" t="s">
        <v>708</v>
      </c>
      <c r="D530" s="62" t="s">
        <v>725</v>
      </c>
      <c r="E530" s="68">
        <v>21.714391851291765</v>
      </c>
      <c r="F530" s="68">
        <v>7.2640248956255906</v>
      </c>
      <c r="G530" s="68">
        <v>0.12176036691240351</v>
      </c>
      <c r="H530" s="68">
        <v>239.45977281731379</v>
      </c>
      <c r="I530" s="68">
        <v>357.00689772682773</v>
      </c>
      <c r="J530" s="68">
        <v>57.895194171349537</v>
      </c>
      <c r="K530" s="68">
        <v>5.3267071122113618</v>
      </c>
      <c r="L530" s="68">
        <v>24.621360808418647</v>
      </c>
      <c r="M530" s="68">
        <v>12.697069609704149</v>
      </c>
      <c r="N530" s="68">
        <v>6.8718217249559626</v>
      </c>
      <c r="O530" s="68">
        <v>41.460272642958245</v>
      </c>
      <c r="P530" s="68">
        <v>135.80093887611989</v>
      </c>
      <c r="Q530" s="68">
        <v>23.70239297299851</v>
      </c>
      <c r="R530" s="68">
        <v>30.506187188105919</v>
      </c>
      <c r="S530" s="68">
        <v>17.111397533071347</v>
      </c>
      <c r="T530" s="68">
        <v>28.338513185233943</v>
      </c>
      <c r="U530" s="68">
        <v>73.477469382647072</v>
      </c>
      <c r="V530" s="68">
        <v>55.945162041669853</v>
      </c>
      <c r="W530" s="68">
        <v>37.809689206216873</v>
      </c>
      <c r="X530" s="68">
        <v>102.80673407996446</v>
      </c>
      <c r="Y530" s="68">
        <v>8.1598084691777455</v>
      </c>
      <c r="Z530" s="68">
        <v>42.203084267457392</v>
      </c>
      <c r="AA530" s="68">
        <v>3.9334118719618463</v>
      </c>
      <c r="AB530" s="68">
        <v>11.390636309911748</v>
      </c>
      <c r="AC530" s="68">
        <v>10.726905736003291</v>
      </c>
      <c r="AD530" s="68">
        <v>9.5564465780341681E-2</v>
      </c>
      <c r="AE530" s="68">
        <v>4.5571696632486693</v>
      </c>
      <c r="AF530" s="68">
        <v>47.453215084945185</v>
      </c>
      <c r="AG530" s="68">
        <v>244.7293534994165</v>
      </c>
      <c r="AH530" s="68">
        <v>200.43674511193774</v>
      </c>
      <c r="AI530" s="68">
        <v>201.57027107189288</v>
      </c>
      <c r="AJ530" s="68">
        <v>0</v>
      </c>
      <c r="AK530" s="68">
        <v>35.949323849924937</v>
      </c>
      <c r="AL530" s="68">
        <v>23.135994939744442</v>
      </c>
      <c r="AM530" s="68">
        <v>9.6986534259999999</v>
      </c>
      <c r="AN530" s="68">
        <v>85.900350407044883</v>
      </c>
      <c r="AO530" s="68">
        <v>77.866229446648831</v>
      </c>
      <c r="AP530" s="68">
        <v>41.85686528770043</v>
      </c>
      <c r="AQ530" s="68">
        <v>125.35721848605813</v>
      </c>
      <c r="AR530" s="68">
        <v>3.3114151911236918</v>
      </c>
      <c r="AS530" s="68">
        <v>354.51565747399036</v>
      </c>
      <c r="AT530" s="68">
        <v>5.3222791631071846</v>
      </c>
      <c r="AU530" s="68">
        <v>34.283572204360858</v>
      </c>
      <c r="AV530" s="68">
        <v>0</v>
      </c>
      <c r="AW530" s="68">
        <v>107.67538398256218</v>
      </c>
      <c r="AX530" s="68">
        <v>15.623127403738062</v>
      </c>
      <c r="AY530" s="68">
        <v>58.893084566492433</v>
      </c>
      <c r="AZ530" s="68">
        <v>0</v>
      </c>
      <c r="BA530" s="68">
        <v>4.4324494687669667</v>
      </c>
      <c r="BB530" s="68">
        <v>732.4925969833148</v>
      </c>
      <c r="BC530" s="68">
        <v>179.67950598163392</v>
      </c>
      <c r="BD530" s="68">
        <v>79.626508755229608</v>
      </c>
      <c r="BE530" s="68">
        <v>83.697979284664783</v>
      </c>
      <c r="BF530" s="68">
        <v>55.790645598707279</v>
      </c>
      <c r="BG530" s="68">
        <v>0</v>
      </c>
      <c r="BH530" s="68">
        <v>0.59636398941432167</v>
      </c>
      <c r="BI530" s="68">
        <v>0</v>
      </c>
      <c r="BJ530" s="68">
        <v>0</v>
      </c>
      <c r="BK530" s="68">
        <v>821.95554355540628</v>
      </c>
      <c r="BL530" s="68">
        <v>30.667480134437604</v>
      </c>
      <c r="BM530" s="68">
        <v>0</v>
      </c>
      <c r="BN530" s="68">
        <v>24.925485634602374</v>
      </c>
      <c r="BO530" s="68">
        <v>5048.4476389600013</v>
      </c>
    </row>
    <row r="531" spans="1:67">
      <c r="A531">
        <v>2004</v>
      </c>
      <c r="B531" s="62" t="s">
        <v>644</v>
      </c>
      <c r="C531" s="67" t="s">
        <v>709</v>
      </c>
      <c r="D531" s="62" t="s">
        <v>725</v>
      </c>
      <c r="E531" s="68">
        <v>0</v>
      </c>
      <c r="F531" s="68">
        <v>0</v>
      </c>
      <c r="G531" s="68">
        <v>0</v>
      </c>
      <c r="H531" s="68">
        <v>0</v>
      </c>
      <c r="I531" s="68">
        <v>0</v>
      </c>
      <c r="J531" s="68">
        <v>0</v>
      </c>
      <c r="K531" s="68">
        <v>0</v>
      </c>
      <c r="L531" s="68">
        <v>0</v>
      </c>
      <c r="M531" s="68">
        <v>0</v>
      </c>
      <c r="N531" s="68">
        <v>0</v>
      </c>
      <c r="O531" s="68">
        <v>0</v>
      </c>
      <c r="P531" s="68">
        <v>0</v>
      </c>
      <c r="Q531" s="68">
        <v>0</v>
      </c>
      <c r="R531" s="68">
        <v>0</v>
      </c>
      <c r="S531" s="68">
        <v>0</v>
      </c>
      <c r="T531" s="68">
        <v>0</v>
      </c>
      <c r="U531" s="68">
        <v>0</v>
      </c>
      <c r="V531" s="68">
        <v>0</v>
      </c>
      <c r="W531" s="68">
        <v>0</v>
      </c>
      <c r="X531" s="68">
        <v>0</v>
      </c>
      <c r="Y531" s="68">
        <v>0</v>
      </c>
      <c r="Z531" s="68">
        <v>0</v>
      </c>
      <c r="AA531" s="68">
        <v>0</v>
      </c>
      <c r="AB531" s="68">
        <v>0</v>
      </c>
      <c r="AC531" s="68">
        <v>0</v>
      </c>
      <c r="AD531" s="68">
        <v>0</v>
      </c>
      <c r="AE531" s="68">
        <v>0</v>
      </c>
      <c r="AF531" s="68">
        <v>0</v>
      </c>
      <c r="AG531" s="68">
        <v>0</v>
      </c>
      <c r="AH531" s="68">
        <v>0</v>
      </c>
      <c r="AI531" s="68">
        <v>0</v>
      </c>
      <c r="AJ531" s="68">
        <v>0</v>
      </c>
      <c r="AK531" s="68">
        <v>0</v>
      </c>
      <c r="AL531" s="68">
        <v>0</v>
      </c>
      <c r="AM531" s="68">
        <v>0</v>
      </c>
      <c r="AN531" s="68">
        <v>0</v>
      </c>
      <c r="AO531" s="68">
        <v>0</v>
      </c>
      <c r="AP531" s="68">
        <v>0</v>
      </c>
      <c r="AQ531" s="68">
        <v>0</v>
      </c>
      <c r="AR531" s="68">
        <v>0</v>
      </c>
      <c r="AS531" s="68">
        <v>0</v>
      </c>
      <c r="AT531" s="68">
        <v>0</v>
      </c>
      <c r="AU531" s="68">
        <v>0</v>
      </c>
      <c r="AV531" s="68">
        <v>0</v>
      </c>
      <c r="AW531" s="68">
        <v>0</v>
      </c>
      <c r="AX531" s="68">
        <v>0</v>
      </c>
      <c r="AY531" s="68">
        <v>0</v>
      </c>
      <c r="AZ531" s="68">
        <v>0</v>
      </c>
      <c r="BA531" s="68">
        <v>0</v>
      </c>
      <c r="BB531" s="68">
        <v>0</v>
      </c>
      <c r="BC531" s="68">
        <v>0</v>
      </c>
      <c r="BD531" s="68">
        <v>0</v>
      </c>
      <c r="BE531" s="68">
        <v>0</v>
      </c>
      <c r="BF531" s="68">
        <v>0</v>
      </c>
      <c r="BG531" s="68">
        <v>0</v>
      </c>
      <c r="BH531" s="68">
        <v>0</v>
      </c>
      <c r="BI531" s="68">
        <v>0</v>
      </c>
      <c r="BJ531" s="68">
        <v>0</v>
      </c>
      <c r="BK531" s="68">
        <v>0</v>
      </c>
      <c r="BL531" s="68">
        <v>0</v>
      </c>
      <c r="BM531" s="68">
        <v>0</v>
      </c>
      <c r="BN531" s="68">
        <v>0</v>
      </c>
      <c r="BO531" s="68">
        <v>0</v>
      </c>
    </row>
    <row r="532" spans="1:67">
      <c r="A532">
        <v>2004</v>
      </c>
      <c r="B532" s="62" t="s">
        <v>645</v>
      </c>
      <c r="C532" s="67" t="s">
        <v>710</v>
      </c>
      <c r="D532" s="62" t="s">
        <v>725</v>
      </c>
      <c r="E532" s="68">
        <v>8.1354203134782175</v>
      </c>
      <c r="F532" s="68">
        <v>0.55936855432371302</v>
      </c>
      <c r="G532" s="68">
        <v>1.7762037669705646E-3</v>
      </c>
      <c r="H532" s="68">
        <v>1.2761316918717434</v>
      </c>
      <c r="I532" s="68">
        <v>35.054838816950635</v>
      </c>
      <c r="J532" s="68">
        <v>4.3031749932812842</v>
      </c>
      <c r="K532" s="68">
        <v>0.17475380101794322</v>
      </c>
      <c r="L532" s="68">
        <v>0.65744499990554983</v>
      </c>
      <c r="M532" s="68">
        <v>2.3695218819878345</v>
      </c>
      <c r="N532" s="68">
        <v>0.22490480500680687</v>
      </c>
      <c r="O532" s="68">
        <v>25.736793829565787</v>
      </c>
      <c r="P532" s="68">
        <v>2.4638807206496769</v>
      </c>
      <c r="Q532" s="68">
        <v>4.4794659881105225</v>
      </c>
      <c r="R532" s="68">
        <v>1.6191128500787546</v>
      </c>
      <c r="S532" s="68">
        <v>1.8965753320050598</v>
      </c>
      <c r="T532" s="68">
        <v>11.166235749840022</v>
      </c>
      <c r="U532" s="68">
        <v>175.68771981972429</v>
      </c>
      <c r="V532" s="68">
        <v>58.829847204765798</v>
      </c>
      <c r="W532" s="68">
        <v>9.042485771144019</v>
      </c>
      <c r="X532" s="68">
        <v>14.209277891323795</v>
      </c>
      <c r="Y532" s="68">
        <v>0.27272435914088639</v>
      </c>
      <c r="Z532" s="68">
        <v>15.586348721340478</v>
      </c>
      <c r="AA532" s="68">
        <v>0.26867908302022359</v>
      </c>
      <c r="AB532" s="68">
        <v>48.087943198986586</v>
      </c>
      <c r="AC532" s="68">
        <v>41.851059423706737</v>
      </c>
      <c r="AD532" s="68">
        <v>1.2629449330637417E-3</v>
      </c>
      <c r="AE532" s="68">
        <v>7.4830241392528816</v>
      </c>
      <c r="AF532" s="68">
        <v>7.4697609336752935</v>
      </c>
      <c r="AG532" s="68">
        <v>38.523622916195592</v>
      </c>
      <c r="AH532" s="68">
        <v>31.551383096594126</v>
      </c>
      <c r="AI532" s="68">
        <v>27.459019141237288</v>
      </c>
      <c r="AJ532" s="68">
        <v>22.296888081070705</v>
      </c>
      <c r="AK532" s="68">
        <v>0.93604174786953498</v>
      </c>
      <c r="AL532" s="68">
        <v>2.0675314806324931</v>
      </c>
      <c r="AM532" s="68">
        <v>0.77015818624726262</v>
      </c>
      <c r="AN532" s="68">
        <v>7.3857546264543474</v>
      </c>
      <c r="AO532" s="68">
        <v>36.266941534597613</v>
      </c>
      <c r="AP532" s="68">
        <v>48.707123664887405</v>
      </c>
      <c r="AQ532" s="68">
        <v>9.3714680833969979</v>
      </c>
      <c r="AR532" s="68">
        <v>8.1561261350166969</v>
      </c>
      <c r="AS532" s="68">
        <v>135.21361895672018</v>
      </c>
      <c r="AT532" s="68">
        <v>0.10728505839697661</v>
      </c>
      <c r="AU532" s="68">
        <v>6.5703660466175569</v>
      </c>
      <c r="AV532" s="68">
        <v>0</v>
      </c>
      <c r="AW532" s="68">
        <v>4.0950753791517496</v>
      </c>
      <c r="AX532" s="68">
        <v>29.037788348420381</v>
      </c>
      <c r="AY532" s="68">
        <v>20.777534419983919</v>
      </c>
      <c r="AZ532" s="68">
        <v>0</v>
      </c>
      <c r="BA532" s="68">
        <v>2.8116392451174881</v>
      </c>
      <c r="BB532" s="68">
        <v>161.32782647652539</v>
      </c>
      <c r="BC532" s="68">
        <v>107.07094398916445</v>
      </c>
      <c r="BD532" s="68">
        <v>92.981605033406908</v>
      </c>
      <c r="BE532" s="68">
        <v>33.538962228508638</v>
      </c>
      <c r="BF532" s="68">
        <v>20.502364328437483</v>
      </c>
      <c r="BG532" s="68">
        <v>0</v>
      </c>
      <c r="BH532" s="68">
        <v>0.49712395356026978</v>
      </c>
      <c r="BI532" s="68">
        <v>171.73236459780736</v>
      </c>
      <c r="BJ532" s="68">
        <v>0</v>
      </c>
      <c r="BK532" s="68">
        <v>0</v>
      </c>
      <c r="BL532" s="68">
        <v>0</v>
      </c>
      <c r="BM532" s="68">
        <v>0</v>
      </c>
      <c r="BN532" s="68">
        <v>2.3083626501829713E-5</v>
      </c>
      <c r="BO532" s="68">
        <v>1498.6661138625</v>
      </c>
    </row>
    <row r="533" spans="1:67">
      <c r="A533">
        <v>2004</v>
      </c>
      <c r="B533" s="62" t="s">
        <v>646</v>
      </c>
      <c r="C533" s="67" t="s">
        <v>711</v>
      </c>
      <c r="D533" s="62" t="s">
        <v>725</v>
      </c>
      <c r="E533" s="68">
        <v>144.97682454009009</v>
      </c>
      <c r="F533" s="68">
        <v>0.42295411531985899</v>
      </c>
      <c r="G533" s="68">
        <v>52.613602118316095</v>
      </c>
      <c r="H533" s="68">
        <v>1556.6625921963905</v>
      </c>
      <c r="I533" s="68">
        <v>2778.4052726170453</v>
      </c>
      <c r="J533" s="68">
        <v>881.65127807186286</v>
      </c>
      <c r="K533" s="68">
        <v>62.236744135048255</v>
      </c>
      <c r="L533" s="68">
        <v>353.72366460253295</v>
      </c>
      <c r="M533" s="68">
        <v>196.49900104901405</v>
      </c>
      <c r="N533" s="68">
        <v>350.84832311649819</v>
      </c>
      <c r="O533" s="68">
        <v>1295.3036294896442</v>
      </c>
      <c r="P533" s="68">
        <v>725.90924962593692</v>
      </c>
      <c r="Q533" s="68">
        <v>775.16717104591214</v>
      </c>
      <c r="R533" s="68">
        <v>819.2773631512016</v>
      </c>
      <c r="S533" s="68">
        <v>377.62734715574834</v>
      </c>
      <c r="T533" s="68">
        <v>633.8519726622651</v>
      </c>
      <c r="U533" s="68">
        <v>866.56872802042153</v>
      </c>
      <c r="V533" s="68">
        <v>520.67986295271965</v>
      </c>
      <c r="W533" s="68">
        <v>314.17863230567178</v>
      </c>
      <c r="X533" s="68">
        <v>1510.4389577801107</v>
      </c>
      <c r="Y533" s="68">
        <v>52.937136881699871</v>
      </c>
      <c r="Z533" s="68">
        <v>508.4331305705694</v>
      </c>
      <c r="AA533" s="68">
        <v>159.30901229761054</v>
      </c>
      <c r="AB533" s="68">
        <v>149.89803530623075</v>
      </c>
      <c r="AC533" s="68">
        <v>41.61856778318608</v>
      </c>
      <c r="AD533" s="68">
        <v>45.459728815971687</v>
      </c>
      <c r="AE533" s="68">
        <v>2230.9265070284114</v>
      </c>
      <c r="AF533" s="68">
        <v>1250.8600131735493</v>
      </c>
      <c r="AG533" s="68">
        <v>6451.0310164285029</v>
      </c>
      <c r="AH533" s="68">
        <v>5283.4841471199634</v>
      </c>
      <c r="AI533" s="68">
        <v>1916.2747713508827</v>
      </c>
      <c r="AJ533" s="68">
        <v>228.05164669311631</v>
      </c>
      <c r="AK533" s="68">
        <v>473.04550268452687</v>
      </c>
      <c r="AL533" s="68">
        <v>768.54341755327368</v>
      </c>
      <c r="AM533" s="68">
        <v>170.79826561696723</v>
      </c>
      <c r="AN533" s="68">
        <v>2305.2051724759026</v>
      </c>
      <c r="AO533" s="68">
        <v>335.38692483181262</v>
      </c>
      <c r="AP533" s="68">
        <v>685.5302390846432</v>
      </c>
      <c r="AQ533" s="68">
        <v>1280.379663653385</v>
      </c>
      <c r="AR533" s="68">
        <v>64.771052833420484</v>
      </c>
      <c r="AS533" s="68">
        <v>1662.9777937819545</v>
      </c>
      <c r="AT533" s="68">
        <v>488.34757212058656</v>
      </c>
      <c r="AU533" s="68">
        <v>341.90978802159327</v>
      </c>
      <c r="AV533" s="68">
        <v>0</v>
      </c>
      <c r="AW533" s="68">
        <v>1150.7997297785798</v>
      </c>
      <c r="AX533" s="68">
        <v>652.47183377145996</v>
      </c>
      <c r="AY533" s="68">
        <v>308.31041811512335</v>
      </c>
      <c r="AZ533" s="68">
        <v>0</v>
      </c>
      <c r="BA533" s="68">
        <v>66.850210061300459</v>
      </c>
      <c r="BB533" s="68">
        <v>4367.8491973615819</v>
      </c>
      <c r="BC533" s="68">
        <v>1097.5980984538892</v>
      </c>
      <c r="BD533" s="68">
        <v>892.33682023682854</v>
      </c>
      <c r="BE533" s="68">
        <v>797.99436814974479</v>
      </c>
      <c r="BF533" s="68">
        <v>1514.8461275124348</v>
      </c>
      <c r="BG533" s="68">
        <v>0</v>
      </c>
      <c r="BH533" s="68">
        <v>4.6211736350411847</v>
      </c>
      <c r="BI533" s="68">
        <v>87031.080894152197</v>
      </c>
      <c r="BJ533" s="68">
        <v>0</v>
      </c>
      <c r="BK533" s="68">
        <v>543.22693586559672</v>
      </c>
      <c r="BL533" s="68">
        <v>0</v>
      </c>
      <c r="BM533" s="68">
        <v>0</v>
      </c>
      <c r="BN533" s="68">
        <v>0.45053436911515782</v>
      </c>
      <c r="BO533" s="68">
        <v>139540.65861832252</v>
      </c>
    </row>
    <row r="534" spans="1:67">
      <c r="A534">
        <v>2004</v>
      </c>
      <c r="B534" s="62" t="s">
        <v>647</v>
      </c>
      <c r="C534" s="67" t="s">
        <v>712</v>
      </c>
      <c r="D534" s="62" t="s">
        <v>725</v>
      </c>
      <c r="E534" s="68">
        <v>0</v>
      </c>
      <c r="F534" s="68">
        <v>0</v>
      </c>
      <c r="G534" s="68">
        <v>0</v>
      </c>
      <c r="H534" s="68">
        <v>0</v>
      </c>
      <c r="I534" s="68">
        <v>7.7099788534411616E-3</v>
      </c>
      <c r="J534" s="68">
        <v>0</v>
      </c>
      <c r="K534" s="68">
        <v>0</v>
      </c>
      <c r="L534" s="68">
        <v>0</v>
      </c>
      <c r="M534" s="68">
        <v>0</v>
      </c>
      <c r="N534" s="68">
        <v>0</v>
      </c>
      <c r="O534" s="68">
        <v>0</v>
      </c>
      <c r="P534" s="68">
        <v>0</v>
      </c>
      <c r="Q534" s="68">
        <v>0</v>
      </c>
      <c r="R534" s="68">
        <v>0</v>
      </c>
      <c r="S534" s="68">
        <v>0</v>
      </c>
      <c r="T534" s="68">
        <v>0</v>
      </c>
      <c r="U534" s="68">
        <v>0</v>
      </c>
      <c r="V534" s="68">
        <v>0</v>
      </c>
      <c r="W534" s="68">
        <v>0</v>
      </c>
      <c r="X534" s="68">
        <v>0</v>
      </c>
      <c r="Y534" s="68">
        <v>0</v>
      </c>
      <c r="Z534" s="68">
        <v>0</v>
      </c>
      <c r="AA534" s="68">
        <v>0</v>
      </c>
      <c r="AB534" s="68">
        <v>0</v>
      </c>
      <c r="AC534" s="68">
        <v>0</v>
      </c>
      <c r="AD534" s="68">
        <v>0</v>
      </c>
      <c r="AE534" s="68">
        <v>2.8033482708655075E-4</v>
      </c>
      <c r="AF534" s="68">
        <v>1.4063126009781028</v>
      </c>
      <c r="AG534" s="68">
        <v>7.2527430025419433</v>
      </c>
      <c r="AH534" s="68">
        <v>5.9400974169057141</v>
      </c>
      <c r="AI534" s="68">
        <v>0</v>
      </c>
      <c r="AJ534" s="68">
        <v>0</v>
      </c>
      <c r="AK534" s="68">
        <v>0</v>
      </c>
      <c r="AL534" s="68">
        <v>0</v>
      </c>
      <c r="AM534" s="68">
        <v>0</v>
      </c>
      <c r="AN534" s="68">
        <v>0</v>
      </c>
      <c r="AO534" s="68">
        <v>0</v>
      </c>
      <c r="AP534" s="68">
        <v>0</v>
      </c>
      <c r="AQ534" s="68">
        <v>0</v>
      </c>
      <c r="AR534" s="68">
        <v>0</v>
      </c>
      <c r="AS534" s="68">
        <v>0</v>
      </c>
      <c r="AT534" s="68">
        <v>0</v>
      </c>
      <c r="AU534" s="68">
        <v>0</v>
      </c>
      <c r="AV534" s="68">
        <v>0</v>
      </c>
      <c r="AW534" s="68">
        <v>1.301047812802564E-3</v>
      </c>
      <c r="AX534" s="68">
        <v>0</v>
      </c>
      <c r="AY534" s="68">
        <v>0</v>
      </c>
      <c r="AZ534" s="68">
        <v>0</v>
      </c>
      <c r="BA534" s="68">
        <v>0</v>
      </c>
      <c r="BB534" s="68">
        <v>3.7518484488771056E-2</v>
      </c>
      <c r="BC534" s="68">
        <v>0</v>
      </c>
      <c r="BD534" s="68">
        <v>0</v>
      </c>
      <c r="BE534" s="68">
        <v>0</v>
      </c>
      <c r="BF534" s="68">
        <v>0</v>
      </c>
      <c r="BG534" s="68">
        <v>0</v>
      </c>
      <c r="BH534" s="68">
        <v>0</v>
      </c>
      <c r="BI534" s="68">
        <v>112.1879759736715</v>
      </c>
      <c r="BJ534" s="68">
        <v>0</v>
      </c>
      <c r="BK534" s="68">
        <v>40065.347563429517</v>
      </c>
      <c r="BL534" s="68">
        <v>0</v>
      </c>
      <c r="BM534" s="68">
        <v>0</v>
      </c>
      <c r="BN534" s="68">
        <v>-7.523120948462747E-4</v>
      </c>
      <c r="BO534" s="68">
        <v>40192.180749957501</v>
      </c>
    </row>
    <row r="535" spans="1:67">
      <c r="A535">
        <v>2004</v>
      </c>
      <c r="B535" s="62" t="s">
        <v>648</v>
      </c>
      <c r="C535" s="67" t="s">
        <v>713</v>
      </c>
      <c r="D535" s="62" t="s">
        <v>725</v>
      </c>
      <c r="E535" s="68">
        <v>7.1142002469788856E-2</v>
      </c>
      <c r="F535" s="68">
        <v>0</v>
      </c>
      <c r="G535" s="68">
        <v>3.9261903405647815E-4</v>
      </c>
      <c r="H535" s="68">
        <v>3.5084057465395384E-2</v>
      </c>
      <c r="I535" s="68">
        <v>0.30223606231146599</v>
      </c>
      <c r="J535" s="68">
        <v>0.23274875767002839</v>
      </c>
      <c r="K535" s="68">
        <v>1.0430892770097976E-3</v>
      </c>
      <c r="L535" s="68">
        <v>8.4756778744431049E-2</v>
      </c>
      <c r="M535" s="68">
        <v>0.24892374194299835</v>
      </c>
      <c r="N535" s="68">
        <v>3.7669869833282951E-2</v>
      </c>
      <c r="O535" s="68">
        <v>2.6470878872860471E-2</v>
      </c>
      <c r="P535" s="68">
        <v>3.1321398648459883E-2</v>
      </c>
      <c r="Q535" s="68">
        <v>0.25557940763908277</v>
      </c>
      <c r="R535" s="68">
        <v>0.44898743371743016</v>
      </c>
      <c r="S535" s="68">
        <v>0.30440153899487737</v>
      </c>
      <c r="T535" s="68">
        <v>0.90622946392915127</v>
      </c>
      <c r="U535" s="68">
        <v>1.2050155711344108</v>
      </c>
      <c r="V535" s="68">
        <v>0.39140302994454385</v>
      </c>
      <c r="W535" s="68">
        <v>0.65613486029798851</v>
      </c>
      <c r="X535" s="68">
        <v>2.2020844955503089</v>
      </c>
      <c r="Y535" s="68">
        <v>7.1195127155744488E-4</v>
      </c>
      <c r="Z535" s="68">
        <v>0.43684517783699423</v>
      </c>
      <c r="AA535" s="68">
        <v>1.0001689354822763E-2</v>
      </c>
      <c r="AB535" s="68">
        <v>11.060992194038445</v>
      </c>
      <c r="AC535" s="68">
        <v>0</v>
      </c>
      <c r="AD535" s="68">
        <v>0</v>
      </c>
      <c r="AE535" s="68">
        <v>0.1898798885114325</v>
      </c>
      <c r="AF535" s="68">
        <v>0.46164260023495574</v>
      </c>
      <c r="AG535" s="68">
        <v>2.3808185578374665</v>
      </c>
      <c r="AH535" s="68">
        <v>1.949923520049577</v>
      </c>
      <c r="AI535" s="68">
        <v>75.242714234675773</v>
      </c>
      <c r="AJ535" s="68">
        <v>0</v>
      </c>
      <c r="AK535" s="68">
        <v>0.37613244565586351</v>
      </c>
      <c r="AL535" s="68">
        <v>0</v>
      </c>
      <c r="AM535" s="68">
        <v>9.0294392108227622E-2</v>
      </c>
      <c r="AN535" s="68">
        <v>0</v>
      </c>
      <c r="AO535" s="68">
        <v>4.9219846196619423E-3</v>
      </c>
      <c r="AP535" s="68">
        <v>1.597665858985883</v>
      </c>
      <c r="AQ535" s="68">
        <v>0</v>
      </c>
      <c r="AR535" s="68">
        <v>1.0791121736126204</v>
      </c>
      <c r="AS535" s="68">
        <v>20.101101881070363</v>
      </c>
      <c r="AT535" s="68">
        <v>6.1588792018310583</v>
      </c>
      <c r="AU535" s="68">
        <v>8.5820085760483611</v>
      </c>
      <c r="AV535" s="68">
        <v>0</v>
      </c>
      <c r="AW535" s="68">
        <v>1.6850639554083834E-3</v>
      </c>
      <c r="AX535" s="68">
        <v>0</v>
      </c>
      <c r="AY535" s="68">
        <v>20.158929794229241</v>
      </c>
      <c r="AZ535" s="68">
        <v>0</v>
      </c>
      <c r="BA535" s="68">
        <v>2.6383186165751783E-2</v>
      </c>
      <c r="BB535" s="68">
        <v>2.2697936950731994</v>
      </c>
      <c r="BC535" s="68">
        <v>3.0874725413794755</v>
      </c>
      <c r="BD535" s="68">
        <v>15.421721859876042</v>
      </c>
      <c r="BE535" s="68">
        <v>0</v>
      </c>
      <c r="BF535" s="68">
        <v>6.4204483942275159</v>
      </c>
      <c r="BG535" s="68">
        <v>0</v>
      </c>
      <c r="BH535" s="68">
        <v>3.4806631595842713E-2</v>
      </c>
      <c r="BI535" s="68">
        <v>7615.2285778370788</v>
      </c>
      <c r="BJ535" s="68">
        <v>0</v>
      </c>
      <c r="BK535" s="68">
        <v>25796.216126482941</v>
      </c>
      <c r="BL535" s="68">
        <v>0</v>
      </c>
      <c r="BM535" s="68">
        <v>0</v>
      </c>
      <c r="BN535" s="68">
        <v>1.1553576041478664E-4</v>
      </c>
      <c r="BO535" s="68">
        <v>33596.031332407503</v>
      </c>
    </row>
    <row r="536" spans="1:67">
      <c r="A536">
        <v>2004</v>
      </c>
      <c r="B536" s="62" t="s">
        <v>649</v>
      </c>
      <c r="C536" s="67" t="s">
        <v>714</v>
      </c>
      <c r="D536" s="62" t="s">
        <v>725</v>
      </c>
      <c r="E536" s="68">
        <v>0</v>
      </c>
      <c r="F536" s="68">
        <v>0</v>
      </c>
      <c r="G536" s="68">
        <v>0</v>
      </c>
      <c r="H536" s="68">
        <v>0</v>
      </c>
      <c r="I536" s="68">
        <v>0</v>
      </c>
      <c r="J536" s="68">
        <v>0</v>
      </c>
      <c r="K536" s="68">
        <v>0</v>
      </c>
      <c r="L536" s="68">
        <v>0</v>
      </c>
      <c r="M536" s="68">
        <v>0</v>
      </c>
      <c r="N536" s="68">
        <v>0</v>
      </c>
      <c r="O536" s="68">
        <v>0</v>
      </c>
      <c r="P536" s="68">
        <v>0</v>
      </c>
      <c r="Q536" s="68">
        <v>0</v>
      </c>
      <c r="R536" s="68">
        <v>0</v>
      </c>
      <c r="S536" s="68">
        <v>0</v>
      </c>
      <c r="T536" s="68">
        <v>0</v>
      </c>
      <c r="U536" s="68">
        <v>0</v>
      </c>
      <c r="V536" s="68">
        <v>0</v>
      </c>
      <c r="W536" s="68">
        <v>0</v>
      </c>
      <c r="X536" s="68">
        <v>0</v>
      </c>
      <c r="Y536" s="68">
        <v>0</v>
      </c>
      <c r="Z536" s="68">
        <v>0</v>
      </c>
      <c r="AA536" s="68">
        <v>0</v>
      </c>
      <c r="AB536" s="68">
        <v>0</v>
      </c>
      <c r="AC536" s="68">
        <v>0</v>
      </c>
      <c r="AD536" s="68">
        <v>0</v>
      </c>
      <c r="AE536" s="68">
        <v>0</v>
      </c>
      <c r="AF536" s="68">
        <v>0</v>
      </c>
      <c r="AG536" s="68">
        <v>0</v>
      </c>
      <c r="AH536" s="68">
        <v>0</v>
      </c>
      <c r="AI536" s="68">
        <v>0</v>
      </c>
      <c r="AJ536" s="68">
        <v>0</v>
      </c>
      <c r="AK536" s="68">
        <v>0</v>
      </c>
      <c r="AL536" s="68">
        <v>0</v>
      </c>
      <c r="AM536" s="68">
        <v>0</v>
      </c>
      <c r="AN536" s="68">
        <v>0</v>
      </c>
      <c r="AO536" s="68">
        <v>0</v>
      </c>
      <c r="AP536" s="68">
        <v>0</v>
      </c>
      <c r="AQ536" s="68">
        <v>0</v>
      </c>
      <c r="AR536" s="68">
        <v>0</v>
      </c>
      <c r="AS536" s="68">
        <v>0</v>
      </c>
      <c r="AT536" s="68">
        <v>0</v>
      </c>
      <c r="AU536" s="68">
        <v>0</v>
      </c>
      <c r="AV536" s="68">
        <v>0</v>
      </c>
      <c r="AW536" s="68">
        <v>0</v>
      </c>
      <c r="AX536" s="68">
        <v>0</v>
      </c>
      <c r="AY536" s="68">
        <v>0</v>
      </c>
      <c r="AZ536" s="68">
        <v>0</v>
      </c>
      <c r="BA536" s="68">
        <v>0</v>
      </c>
      <c r="BB536" s="68">
        <v>0</v>
      </c>
      <c r="BC536" s="68">
        <v>0</v>
      </c>
      <c r="BD536" s="68">
        <v>0</v>
      </c>
      <c r="BE536" s="68">
        <v>0</v>
      </c>
      <c r="BF536" s="68">
        <v>0</v>
      </c>
      <c r="BG536" s="68">
        <v>0</v>
      </c>
      <c r="BH536" s="68">
        <v>0</v>
      </c>
      <c r="BI536" s="68">
        <v>7493.1389578751459</v>
      </c>
      <c r="BJ536" s="68">
        <v>0</v>
      </c>
      <c r="BK536" s="68">
        <v>15189.783148298891</v>
      </c>
      <c r="BL536" s="68">
        <v>0</v>
      </c>
      <c r="BM536" s="68">
        <v>0</v>
      </c>
      <c r="BN536" s="68">
        <v>3.4209660952910781E-6</v>
      </c>
      <c r="BO536" s="68">
        <v>22682.922109595005</v>
      </c>
    </row>
    <row r="537" spans="1:67">
      <c r="A537">
        <v>2004</v>
      </c>
      <c r="B537" s="62" t="s">
        <v>650</v>
      </c>
      <c r="C537" s="67" t="s">
        <v>715</v>
      </c>
      <c r="D537" s="62" t="s">
        <v>725</v>
      </c>
      <c r="E537" s="68">
        <v>4.5867926483134722</v>
      </c>
      <c r="F537" s="68">
        <v>1.9139059893638279</v>
      </c>
      <c r="G537" s="68">
        <v>1.3572270086349165</v>
      </c>
      <c r="H537" s="68">
        <v>20.319731950079749</v>
      </c>
      <c r="I537" s="68">
        <v>23.324489118006017</v>
      </c>
      <c r="J537" s="68">
        <v>5.7098866638377714</v>
      </c>
      <c r="K537" s="68">
        <v>0.7828315908688076</v>
      </c>
      <c r="L537" s="68">
        <v>9.6821613531510398</v>
      </c>
      <c r="M537" s="68">
        <v>0.89186164406933088</v>
      </c>
      <c r="N537" s="68">
        <v>0.39860767720793938</v>
      </c>
      <c r="O537" s="68">
        <v>7.2422142447524207</v>
      </c>
      <c r="P537" s="68">
        <v>3.0120658093058221</v>
      </c>
      <c r="Q537" s="68">
        <v>7.7403763384738404</v>
      </c>
      <c r="R537" s="68">
        <v>10.449593337184599</v>
      </c>
      <c r="S537" s="68">
        <v>6.3353943826513728</v>
      </c>
      <c r="T537" s="68">
        <v>6.5582530659213871</v>
      </c>
      <c r="U537" s="68">
        <v>1.2926266283132704</v>
      </c>
      <c r="V537" s="68">
        <v>3.9164630705990979</v>
      </c>
      <c r="W537" s="68">
        <v>1.801984950137524</v>
      </c>
      <c r="X537" s="68">
        <v>18.560716476766224</v>
      </c>
      <c r="Y537" s="68">
        <v>1.1540303603968616</v>
      </c>
      <c r="Z537" s="68">
        <v>4.6962679502044811</v>
      </c>
      <c r="AA537" s="68">
        <v>30.639543810422779</v>
      </c>
      <c r="AB537" s="68">
        <v>1.1035162898913193</v>
      </c>
      <c r="AC537" s="68">
        <v>0</v>
      </c>
      <c r="AD537" s="68">
        <v>0.49726589230821949</v>
      </c>
      <c r="AE537" s="68">
        <v>28.94263330448744</v>
      </c>
      <c r="AF537" s="68">
        <v>13.130367164706625</v>
      </c>
      <c r="AG537" s="68">
        <v>67.716934704558824</v>
      </c>
      <c r="AH537" s="68">
        <v>55.461111579211313</v>
      </c>
      <c r="AI537" s="68">
        <v>28.554009472558231</v>
      </c>
      <c r="AJ537" s="68">
        <v>4.3389009230314791E-3</v>
      </c>
      <c r="AK537" s="68">
        <v>12.45299225787026</v>
      </c>
      <c r="AL537" s="68">
        <v>15.672192168646387</v>
      </c>
      <c r="AM537" s="68">
        <v>1.9442607660559472</v>
      </c>
      <c r="AN537" s="68">
        <v>234.68719061658635</v>
      </c>
      <c r="AO537" s="68">
        <v>1.4549223334817889</v>
      </c>
      <c r="AP537" s="68">
        <v>51.927967135934544</v>
      </c>
      <c r="AQ537" s="68">
        <v>5.24471815725434</v>
      </c>
      <c r="AR537" s="68">
        <v>0.57303304824239321</v>
      </c>
      <c r="AS537" s="68">
        <v>170.2649159576504</v>
      </c>
      <c r="AT537" s="68">
        <v>34.460980401185886</v>
      </c>
      <c r="AU537" s="68">
        <v>17.977373832376404</v>
      </c>
      <c r="AV537" s="68">
        <v>0</v>
      </c>
      <c r="AW537" s="68">
        <v>54.141557721881959</v>
      </c>
      <c r="AX537" s="68">
        <v>22.955718545941242</v>
      </c>
      <c r="AY537" s="68">
        <v>17.576932237333647</v>
      </c>
      <c r="AZ537" s="68">
        <v>0</v>
      </c>
      <c r="BA537" s="68">
        <v>0.48619944799007331</v>
      </c>
      <c r="BB537" s="68">
        <v>64.555416261294852</v>
      </c>
      <c r="BC537" s="68">
        <v>121.42093122182908</v>
      </c>
      <c r="BD537" s="68">
        <v>60.091322585603073</v>
      </c>
      <c r="BE537" s="68">
        <v>77.7462290830656</v>
      </c>
      <c r="BF537" s="68">
        <v>177.60844338324236</v>
      </c>
      <c r="BG537" s="68">
        <v>0</v>
      </c>
      <c r="BH537" s="68">
        <v>3.0611250447790455</v>
      </c>
      <c r="BI537" s="68">
        <v>16466.02127267998</v>
      </c>
      <c r="BJ537" s="68">
        <v>0</v>
      </c>
      <c r="BK537" s="68">
        <v>415.75907472320813</v>
      </c>
      <c r="BL537" s="68">
        <v>0</v>
      </c>
      <c r="BM537" s="68">
        <v>0</v>
      </c>
      <c r="BN537" s="68">
        <v>-2.9247374550323002E-4</v>
      </c>
      <c r="BO537" s="68">
        <v>18395.861680514998</v>
      </c>
    </row>
    <row r="538" spans="1:67">
      <c r="A538">
        <v>2004</v>
      </c>
      <c r="B538" s="62" t="s">
        <v>651</v>
      </c>
      <c r="C538" s="67" t="s">
        <v>716</v>
      </c>
      <c r="D538" s="62" t="s">
        <v>725</v>
      </c>
      <c r="E538" s="68">
        <v>0</v>
      </c>
      <c r="F538" s="68">
        <v>0</v>
      </c>
      <c r="G538" s="68">
        <v>0</v>
      </c>
      <c r="H538" s="68">
        <v>0</v>
      </c>
      <c r="I538" s="68">
        <v>0</v>
      </c>
      <c r="J538" s="68">
        <v>0</v>
      </c>
      <c r="K538" s="68">
        <v>0</v>
      </c>
      <c r="L538" s="68">
        <v>0</v>
      </c>
      <c r="M538" s="68">
        <v>0</v>
      </c>
      <c r="N538" s="68">
        <v>0</v>
      </c>
      <c r="O538" s="68">
        <v>0</v>
      </c>
      <c r="P538" s="68">
        <v>0</v>
      </c>
      <c r="Q538" s="68">
        <v>0</v>
      </c>
      <c r="R538" s="68">
        <v>0</v>
      </c>
      <c r="S538" s="68">
        <v>0</v>
      </c>
      <c r="T538" s="68">
        <v>0</v>
      </c>
      <c r="U538" s="68">
        <v>0</v>
      </c>
      <c r="V538" s="68">
        <v>0</v>
      </c>
      <c r="W538" s="68">
        <v>0</v>
      </c>
      <c r="X538" s="68">
        <v>0</v>
      </c>
      <c r="Y538" s="68">
        <v>0</v>
      </c>
      <c r="Z538" s="68">
        <v>0</v>
      </c>
      <c r="AA538" s="68">
        <v>0</v>
      </c>
      <c r="AB538" s="68">
        <v>0</v>
      </c>
      <c r="AC538" s="68">
        <v>0</v>
      </c>
      <c r="AD538" s="68">
        <v>0</v>
      </c>
      <c r="AE538" s="68">
        <v>0</v>
      </c>
      <c r="AF538" s="68">
        <v>0</v>
      </c>
      <c r="AG538" s="68">
        <v>0</v>
      </c>
      <c r="AH538" s="68">
        <v>0</v>
      </c>
      <c r="AI538" s="68">
        <v>0</v>
      </c>
      <c r="AJ538" s="68">
        <v>0</v>
      </c>
      <c r="AK538" s="68">
        <v>0</v>
      </c>
      <c r="AL538" s="68">
        <v>0</v>
      </c>
      <c r="AM538" s="68">
        <v>0</v>
      </c>
      <c r="AN538" s="68">
        <v>0</v>
      </c>
      <c r="AO538" s="68">
        <v>0</v>
      </c>
      <c r="AP538" s="68">
        <v>0</v>
      </c>
      <c r="AQ538" s="68">
        <v>0</v>
      </c>
      <c r="AR538" s="68">
        <v>0</v>
      </c>
      <c r="AS538" s="68">
        <v>0</v>
      </c>
      <c r="AT538" s="68">
        <v>0</v>
      </c>
      <c r="AU538" s="68">
        <v>0</v>
      </c>
      <c r="AV538" s="68">
        <v>0</v>
      </c>
      <c r="AW538" s="68">
        <v>0</v>
      </c>
      <c r="AX538" s="68">
        <v>0</v>
      </c>
      <c r="AY538" s="68">
        <v>0</v>
      </c>
      <c r="AZ538" s="68">
        <v>0</v>
      </c>
      <c r="BA538" s="68">
        <v>0</v>
      </c>
      <c r="BB538" s="68">
        <v>0</v>
      </c>
      <c r="BC538" s="68">
        <v>0</v>
      </c>
      <c r="BD538" s="68">
        <v>0</v>
      </c>
      <c r="BE538" s="68">
        <v>0</v>
      </c>
      <c r="BF538" s="68">
        <v>0</v>
      </c>
      <c r="BG538" s="68">
        <v>0</v>
      </c>
      <c r="BH538" s="68">
        <v>0</v>
      </c>
      <c r="BI538" s="68">
        <v>3504.7743562294545</v>
      </c>
      <c r="BJ538" s="68">
        <v>0</v>
      </c>
      <c r="BK538" s="68">
        <v>0</v>
      </c>
      <c r="BL538" s="68">
        <v>0</v>
      </c>
      <c r="BM538" s="68">
        <v>0</v>
      </c>
      <c r="BN538" s="68">
        <v>2.8530545478133718E-5</v>
      </c>
      <c r="BO538" s="68">
        <v>3504.77438476</v>
      </c>
    </row>
    <row r="539" spans="1:67">
      <c r="A539">
        <v>2004</v>
      </c>
      <c r="B539" s="62" t="s">
        <v>652</v>
      </c>
      <c r="C539" s="67" t="s">
        <v>717</v>
      </c>
      <c r="D539" s="62" t="s">
        <v>725</v>
      </c>
      <c r="E539" s="68">
        <v>0</v>
      </c>
      <c r="F539" s="68">
        <v>0</v>
      </c>
      <c r="G539" s="68">
        <v>0</v>
      </c>
      <c r="H539" s="68">
        <v>0</v>
      </c>
      <c r="I539" s="68">
        <v>0</v>
      </c>
      <c r="J539" s="68">
        <v>0</v>
      </c>
      <c r="K539" s="68">
        <v>0</v>
      </c>
      <c r="L539" s="68">
        <v>0</v>
      </c>
      <c r="M539" s="68">
        <v>0</v>
      </c>
      <c r="N539" s="68">
        <v>0</v>
      </c>
      <c r="O539" s="68">
        <v>0</v>
      </c>
      <c r="P539" s="68">
        <v>0</v>
      </c>
      <c r="Q539" s="68">
        <v>0</v>
      </c>
      <c r="R539" s="68">
        <v>0</v>
      </c>
      <c r="S539" s="68">
        <v>0</v>
      </c>
      <c r="T539" s="68">
        <v>0</v>
      </c>
      <c r="U539" s="68">
        <v>0</v>
      </c>
      <c r="V539" s="68">
        <v>0</v>
      </c>
      <c r="W539" s="68">
        <v>0</v>
      </c>
      <c r="X539" s="68">
        <v>0</v>
      </c>
      <c r="Y539" s="68">
        <v>0</v>
      </c>
      <c r="Z539" s="68">
        <v>0</v>
      </c>
      <c r="AA539" s="68">
        <v>0</v>
      </c>
      <c r="AB539" s="68">
        <v>0</v>
      </c>
      <c r="AC539" s="68">
        <v>0</v>
      </c>
      <c r="AD539" s="68">
        <v>0</v>
      </c>
      <c r="AE539" s="68">
        <v>0</v>
      </c>
      <c r="AF539" s="68">
        <v>0</v>
      </c>
      <c r="AG539" s="68">
        <v>0</v>
      </c>
      <c r="AH539" s="68">
        <v>0</v>
      </c>
      <c r="AI539" s="68">
        <v>0</v>
      </c>
      <c r="AJ539" s="68">
        <v>0</v>
      </c>
      <c r="AK539" s="68">
        <v>0</v>
      </c>
      <c r="AL539" s="68">
        <v>0</v>
      </c>
      <c r="AM539" s="68">
        <v>0</v>
      </c>
      <c r="AN539" s="68">
        <v>0</v>
      </c>
      <c r="AO539" s="68">
        <v>0</v>
      </c>
      <c r="AP539" s="68">
        <v>0</v>
      </c>
      <c r="AQ539" s="68">
        <v>0</v>
      </c>
      <c r="AR539" s="68">
        <v>0</v>
      </c>
      <c r="AS539" s="68">
        <v>0</v>
      </c>
      <c r="AT539" s="68">
        <v>0</v>
      </c>
      <c r="AU539" s="68">
        <v>0</v>
      </c>
      <c r="AV539" s="68">
        <v>0</v>
      </c>
      <c r="AW539" s="68">
        <v>0</v>
      </c>
      <c r="AX539" s="68">
        <v>0</v>
      </c>
      <c r="AY539" s="68">
        <v>0</v>
      </c>
      <c r="AZ539" s="68">
        <v>0</v>
      </c>
      <c r="BA539" s="68">
        <v>0</v>
      </c>
      <c r="BB539" s="68">
        <v>0</v>
      </c>
      <c r="BC539" s="68">
        <v>0</v>
      </c>
      <c r="BD539" s="68">
        <v>0</v>
      </c>
      <c r="BE539" s="68">
        <v>0</v>
      </c>
      <c r="BF539" s="68">
        <v>0</v>
      </c>
      <c r="BG539" s="68">
        <v>0</v>
      </c>
      <c r="BH539" s="68">
        <v>0</v>
      </c>
      <c r="BI539" s="68">
        <v>1.8890629760731348</v>
      </c>
      <c r="BJ539" s="68">
        <v>0</v>
      </c>
      <c r="BK539" s="68">
        <v>74.517384347582038</v>
      </c>
      <c r="BL539" s="68">
        <v>0</v>
      </c>
      <c r="BM539" s="68">
        <v>0</v>
      </c>
      <c r="BN539" s="68">
        <v>-3.006155168350233E-6</v>
      </c>
      <c r="BO539" s="68">
        <v>76.406444317500004</v>
      </c>
    </row>
    <row r="540" spans="1:67">
      <c r="A540">
        <v>2004</v>
      </c>
      <c r="B540" s="62" t="s">
        <v>597</v>
      </c>
      <c r="C540" s="67" t="s">
        <v>664</v>
      </c>
      <c r="D540" s="62" t="s">
        <v>726</v>
      </c>
      <c r="E540" s="68">
        <v>602.86328064190639</v>
      </c>
      <c r="F540" s="68">
        <v>0.9603838816158653</v>
      </c>
      <c r="G540" s="68">
        <v>0.85993525711952867</v>
      </c>
      <c r="H540" s="68">
        <v>0.42382492772279123</v>
      </c>
      <c r="I540" s="68">
        <v>3538.9065400403892</v>
      </c>
      <c r="J540" s="68">
        <v>115.11747363042097</v>
      </c>
      <c r="K540" s="68">
        <v>6.5624998368415568</v>
      </c>
      <c r="L540" s="68">
        <v>0.19794909614994222</v>
      </c>
      <c r="M540" s="68">
        <v>6.7956076223916903E-2</v>
      </c>
      <c r="N540" s="68">
        <v>0.14427470837761816</v>
      </c>
      <c r="O540" s="68">
        <v>16.934495968689731</v>
      </c>
      <c r="P540" s="68">
        <v>4.6416450862278671</v>
      </c>
      <c r="Q540" s="68">
        <v>3.7266374636519992</v>
      </c>
      <c r="R540" s="68">
        <v>0.25017722678447424</v>
      </c>
      <c r="S540" s="68">
        <v>0.17550664417135525</v>
      </c>
      <c r="T540" s="68">
        <v>0.3551499514597446</v>
      </c>
      <c r="U540" s="68">
        <v>0.66506951214440613</v>
      </c>
      <c r="V540" s="68">
        <v>1.3844653869749963</v>
      </c>
      <c r="W540" s="68">
        <v>0.4437390031108519</v>
      </c>
      <c r="X540" s="68">
        <v>1.3476301034661726</v>
      </c>
      <c r="Y540" s="68">
        <v>0.27779770691033145</v>
      </c>
      <c r="Z540" s="68">
        <v>6.6316271634350317</v>
      </c>
      <c r="AA540" s="68">
        <v>7.6412000579352988E-3</v>
      </c>
      <c r="AB540" s="68">
        <v>6.1042053895282562</v>
      </c>
      <c r="AC540" s="68">
        <v>4.6731225575908808E-2</v>
      </c>
      <c r="AD540" s="68">
        <v>2.6269217407780239E-3</v>
      </c>
      <c r="AE540" s="68">
        <v>7.0076382663597396</v>
      </c>
      <c r="AF540" s="68">
        <v>0.14375305417926326</v>
      </c>
      <c r="AG540" s="68">
        <v>0.74137424746369474</v>
      </c>
      <c r="AH540" s="68">
        <v>0.60719582449809639</v>
      </c>
      <c r="AI540" s="68">
        <v>0.19291386477997904</v>
      </c>
      <c r="AJ540" s="68">
        <v>1.1503485461320552E-2</v>
      </c>
      <c r="AK540" s="68">
        <v>2.7025503374858643E-2</v>
      </c>
      <c r="AL540" s="68">
        <v>4.1449931565000861E-2</v>
      </c>
      <c r="AM540" s="68">
        <v>4.2325931051498036E-3</v>
      </c>
      <c r="AN540" s="68">
        <v>1.823330636919855</v>
      </c>
      <c r="AO540" s="68">
        <v>2.3030028403025406E-2</v>
      </c>
      <c r="AP540" s="68">
        <v>2.1382716461240948E-2</v>
      </c>
      <c r="AQ540" s="68">
        <v>8.9055267970737984E-2</v>
      </c>
      <c r="AR540" s="68">
        <v>1.3166613139973962E-3</v>
      </c>
      <c r="AS540" s="68">
        <v>0.13609463131461419</v>
      </c>
      <c r="AT540" s="68">
        <v>6.4591678894315562E-3</v>
      </c>
      <c r="AU540" s="68">
        <v>1.1661108134901428E-2</v>
      </c>
      <c r="AV540" s="68">
        <v>0</v>
      </c>
      <c r="AW540" s="68">
        <v>5.0969323549969137E-2</v>
      </c>
      <c r="AX540" s="68">
        <v>9.9652858684024168E-3</v>
      </c>
      <c r="AY540" s="68">
        <v>1.6268885932598134E-2</v>
      </c>
      <c r="AZ540" s="68">
        <v>0</v>
      </c>
      <c r="BA540" s="68">
        <v>7.4296293031750407E-3</v>
      </c>
      <c r="BB540" s="68">
        <v>0.36993007638675035</v>
      </c>
      <c r="BC540" s="68">
        <v>0.26220280345463176</v>
      </c>
      <c r="BD540" s="68">
        <v>5.3792078379964067E-2</v>
      </c>
      <c r="BE540" s="68">
        <v>0.41645913657164968</v>
      </c>
      <c r="BF540" s="68">
        <v>0.18527417752406322</v>
      </c>
      <c r="BG540" s="68">
        <v>0</v>
      </c>
      <c r="BH540" s="68">
        <v>3.5598929362469717E-4</v>
      </c>
      <c r="BI540" s="68">
        <v>747.35023037052838</v>
      </c>
      <c r="BJ540" s="68">
        <v>0</v>
      </c>
      <c r="BK540" s="68">
        <v>0.31634602580988613</v>
      </c>
      <c r="BL540" s="68">
        <v>1.0711100810892471</v>
      </c>
      <c r="BM540" s="68">
        <v>2.2403869341860143</v>
      </c>
      <c r="BN540" s="68">
        <v>0</v>
      </c>
      <c r="BO540" s="68">
        <v>0</v>
      </c>
    </row>
    <row r="541" spans="1:67">
      <c r="A541">
        <v>2004</v>
      </c>
      <c r="B541" s="62" t="s">
        <v>598</v>
      </c>
      <c r="C541" s="67" t="s">
        <v>665</v>
      </c>
      <c r="D541" s="62" t="s">
        <v>726</v>
      </c>
      <c r="E541" s="68">
        <v>1.8694250244402082</v>
      </c>
      <c r="F541" s="68">
        <v>4.6228119899079516</v>
      </c>
      <c r="G541" s="68">
        <v>3.5582640806640486E-3</v>
      </c>
      <c r="H541" s="68">
        <v>0.25404482984040944</v>
      </c>
      <c r="I541" s="68">
        <v>12.556440764987034</v>
      </c>
      <c r="J541" s="68">
        <v>1.9808012895625116</v>
      </c>
      <c r="K541" s="68">
        <v>43.444717847733259</v>
      </c>
      <c r="L541" s="68">
        <v>0.17055410774930921</v>
      </c>
      <c r="M541" s="68">
        <v>5.6006551356658192E-3</v>
      </c>
      <c r="N541" s="68">
        <v>3.4232378885509639E-2</v>
      </c>
      <c r="O541" s="68">
        <v>0.59691530760003597</v>
      </c>
      <c r="P541" s="68">
        <v>1.5536954600357376</v>
      </c>
      <c r="Q541" s="68">
        <v>9.6418440711284834</v>
      </c>
      <c r="R541" s="68">
        <v>0.12720442575805258</v>
      </c>
      <c r="S541" s="68">
        <v>0.2015190945342249</v>
      </c>
      <c r="T541" s="68">
        <v>0.23098815091397479</v>
      </c>
      <c r="U541" s="68">
        <v>0.35519484678097257</v>
      </c>
      <c r="V541" s="68">
        <v>0.1646083812631835</v>
      </c>
      <c r="W541" s="68">
        <v>0.10420160397200083</v>
      </c>
      <c r="X541" s="68">
        <v>0.34879774772481353</v>
      </c>
      <c r="Y541" s="68">
        <v>4.3596160367870576E-2</v>
      </c>
      <c r="Z541" s="68">
        <v>2.2156081391497215</v>
      </c>
      <c r="AA541" s="68">
        <v>4.4564093516983568E-3</v>
      </c>
      <c r="AB541" s="68">
        <v>8.4763335315121008E-2</v>
      </c>
      <c r="AC541" s="68">
        <v>3.2973406279617466E-4</v>
      </c>
      <c r="AD541" s="68">
        <v>1.2572040638258864E-4</v>
      </c>
      <c r="AE541" s="68">
        <v>2.5800542507191366</v>
      </c>
      <c r="AF541" s="68">
        <v>0.10727707917998025</v>
      </c>
      <c r="AG541" s="68">
        <v>0.55325752496294389</v>
      </c>
      <c r="AH541" s="68">
        <v>0.45312565486875545</v>
      </c>
      <c r="AI541" s="68">
        <v>1.0670363388385732E-2</v>
      </c>
      <c r="AJ541" s="68">
        <v>1.1403610393073472E-3</v>
      </c>
      <c r="AK541" s="68">
        <v>2.7708093146206472E-3</v>
      </c>
      <c r="AL541" s="68">
        <v>2.9848644332384575E-3</v>
      </c>
      <c r="AM541" s="68">
        <v>4.3155122131333811E-4</v>
      </c>
      <c r="AN541" s="68">
        <v>8.7466763629244562E-3</v>
      </c>
      <c r="AO541" s="68">
        <v>2.5559523123326261E-3</v>
      </c>
      <c r="AP541" s="68">
        <v>2.7397010817378181E-3</v>
      </c>
      <c r="AQ541" s="68">
        <v>8.9080580176568142E-2</v>
      </c>
      <c r="AR541" s="68">
        <v>1.6749129131855595E-4</v>
      </c>
      <c r="AS541" s="68">
        <v>2.1530424278786986E-2</v>
      </c>
      <c r="AT541" s="68">
        <v>6.2047741296056193E-4</v>
      </c>
      <c r="AU541" s="68">
        <v>1.1416926381950323E-3</v>
      </c>
      <c r="AV541" s="68">
        <v>0</v>
      </c>
      <c r="AW541" s="68">
        <v>1.0726419588285151E-2</v>
      </c>
      <c r="AX541" s="68">
        <v>6.6576464657309336E-4</v>
      </c>
      <c r="AY541" s="68">
        <v>1.4662619488849515E-3</v>
      </c>
      <c r="AZ541" s="68">
        <v>0</v>
      </c>
      <c r="BA541" s="68">
        <v>1.8242681685314438E-3</v>
      </c>
      <c r="BB541" s="68">
        <v>3.5858444235149008E-2</v>
      </c>
      <c r="BC541" s="68">
        <v>1.8234133370338947E-2</v>
      </c>
      <c r="BD541" s="68">
        <v>5.8258715140398123E-3</v>
      </c>
      <c r="BE541" s="68">
        <v>5.9461603087314387E-3</v>
      </c>
      <c r="BF541" s="68">
        <v>2.3480547803554394E-2</v>
      </c>
      <c r="BG541" s="68">
        <v>0</v>
      </c>
      <c r="BH541" s="68">
        <v>1.9924642393857433E-4</v>
      </c>
      <c r="BI541" s="68">
        <v>29.527081333763398</v>
      </c>
      <c r="BJ541" s="68">
        <v>0</v>
      </c>
      <c r="BK541" s="68">
        <v>3.3784786227656016E-2</v>
      </c>
      <c r="BL541" s="68">
        <v>3.9563549352300879E-2</v>
      </c>
      <c r="BM541" s="68">
        <v>2.3537897969283334E-3</v>
      </c>
      <c r="BN541" s="68">
        <v>0</v>
      </c>
      <c r="BO541" s="68">
        <v>0</v>
      </c>
    </row>
    <row r="542" spans="1:67">
      <c r="A542">
        <v>2004</v>
      </c>
      <c r="B542" s="62" t="s">
        <v>599</v>
      </c>
      <c r="C542" s="67" t="s">
        <v>666</v>
      </c>
      <c r="D542" s="62" t="s">
        <v>726</v>
      </c>
      <c r="E542" s="68">
        <v>0.55660778285178547</v>
      </c>
      <c r="F542" s="68">
        <v>3.4942260687627104E-2</v>
      </c>
      <c r="G542" s="68">
        <v>0.17804126537461742</v>
      </c>
      <c r="H542" s="68">
        <v>2.4285592012858429E-3</v>
      </c>
      <c r="I542" s="68">
        <v>3.4184592451703253</v>
      </c>
      <c r="J542" s="68">
        <v>0.21530242909985994</v>
      </c>
      <c r="K542" s="68">
        <v>0.32041486329408725</v>
      </c>
      <c r="L542" s="68">
        <v>1.174463471974483E-2</v>
      </c>
      <c r="M542" s="68">
        <v>7.354457489973799E-4</v>
      </c>
      <c r="N542" s="68">
        <v>1.2967037074289518E-3</v>
      </c>
      <c r="O542" s="68">
        <v>6.3544424455112464E-2</v>
      </c>
      <c r="P542" s="68">
        <v>6.0156346048064968E-2</v>
      </c>
      <c r="Q542" s="68">
        <v>7.4372409722776783E-2</v>
      </c>
      <c r="R542" s="68">
        <v>6.2739562406552993E-3</v>
      </c>
      <c r="S542" s="68">
        <v>4.569546387101461E-3</v>
      </c>
      <c r="T542" s="68">
        <v>1.3013574797473082E-3</v>
      </c>
      <c r="U542" s="68">
        <v>1.9010542978154896E-2</v>
      </c>
      <c r="V542" s="68">
        <v>3.2322996624804035E-3</v>
      </c>
      <c r="W542" s="68">
        <v>1.334873458621291E-3</v>
      </c>
      <c r="X542" s="68">
        <v>6.7212331144459736E-3</v>
      </c>
      <c r="Y542" s="68">
        <v>3.5605472495883717E-4</v>
      </c>
      <c r="Z542" s="68">
        <v>1.1298673270087796E-2</v>
      </c>
      <c r="AA542" s="68">
        <v>1.5283674620690887E-4</v>
      </c>
      <c r="AB542" s="68">
        <v>1.8764371810798858E-3</v>
      </c>
      <c r="AC542" s="68">
        <v>1.0523731106648086E-4</v>
      </c>
      <c r="AD542" s="68">
        <v>2.441178614882989E-5</v>
      </c>
      <c r="AE542" s="68">
        <v>5.783690263558976E-3</v>
      </c>
      <c r="AF542" s="68">
        <v>1.6382570478916985E-2</v>
      </c>
      <c r="AG542" s="68">
        <v>8.4489448907791115E-2</v>
      </c>
      <c r="AH542" s="68">
        <v>6.9198028596022643E-2</v>
      </c>
      <c r="AI542" s="68">
        <v>2.4870356259677484E-3</v>
      </c>
      <c r="AJ542" s="68">
        <v>2.0244928267299992E-4</v>
      </c>
      <c r="AK542" s="68">
        <v>1.3500062501658183E-3</v>
      </c>
      <c r="AL542" s="68">
        <v>2.3236694906574795E-3</v>
      </c>
      <c r="AM542" s="68">
        <v>1.0974116320702592E-4</v>
      </c>
      <c r="AN542" s="68">
        <v>0.31954122426153586</v>
      </c>
      <c r="AO542" s="68">
        <v>6.9621499226375034E-4</v>
      </c>
      <c r="AP542" s="68">
        <v>5.7701470399302126E-4</v>
      </c>
      <c r="AQ542" s="68">
        <v>2.6828835697874187E-3</v>
      </c>
      <c r="AR542" s="68">
        <v>4.1128124763108837E-5</v>
      </c>
      <c r="AS542" s="68">
        <v>1.1538224958273903E-2</v>
      </c>
      <c r="AT542" s="68">
        <v>1.6696849878475249E-4</v>
      </c>
      <c r="AU542" s="68">
        <v>9.6387216581703497E-4</v>
      </c>
      <c r="AV542" s="68">
        <v>0</v>
      </c>
      <c r="AW542" s="68">
        <v>1.4116156316586698E-3</v>
      </c>
      <c r="AX542" s="68">
        <v>2.5753395110917439E-4</v>
      </c>
      <c r="AY542" s="68">
        <v>5.9385885436341991E-4</v>
      </c>
      <c r="AZ542" s="68">
        <v>0</v>
      </c>
      <c r="BA542" s="68">
        <v>2.5716542647225037E-4</v>
      </c>
      <c r="BB542" s="68">
        <v>1.4620077852968165E-2</v>
      </c>
      <c r="BC542" s="68">
        <v>3.4590002824288986E-2</v>
      </c>
      <c r="BD542" s="68">
        <v>1.6806989240329513E-3</v>
      </c>
      <c r="BE542" s="68">
        <v>1.806990046506772E-2</v>
      </c>
      <c r="BF542" s="68">
        <v>2.3659220313994446E-3</v>
      </c>
      <c r="BG542" s="68">
        <v>0</v>
      </c>
      <c r="BH542" s="68">
        <v>1.2031587538959798E-5</v>
      </c>
      <c r="BI542" s="68">
        <v>22.163454614010035</v>
      </c>
      <c r="BJ542" s="68">
        <v>0</v>
      </c>
      <c r="BK542" s="68">
        <v>1.4375177238437493E-2</v>
      </c>
      <c r="BL542" s="68">
        <v>4.1407923108773472E-3</v>
      </c>
      <c r="BM542" s="68">
        <v>5.7468854329652448E-4</v>
      </c>
      <c r="BN542" s="68">
        <v>0</v>
      </c>
      <c r="BO542" s="68">
        <v>0</v>
      </c>
    </row>
    <row r="543" spans="1:67">
      <c r="A543">
        <v>2004</v>
      </c>
      <c r="B543" s="62" t="s">
        <v>600</v>
      </c>
      <c r="C543" s="67" t="s">
        <v>111</v>
      </c>
      <c r="D543" s="62" t="s">
        <v>726</v>
      </c>
      <c r="E543" s="68">
        <v>4.7000626997674342</v>
      </c>
      <c r="F543" s="68">
        <v>0.12492580184813784</v>
      </c>
      <c r="G543" s="68">
        <v>1.2225813062543069</v>
      </c>
      <c r="H543" s="68">
        <v>17.774645774628986</v>
      </c>
      <c r="I543" s="68">
        <v>7.0765667516526047</v>
      </c>
      <c r="J543" s="68">
        <v>1.7925046820426578</v>
      </c>
      <c r="K543" s="68">
        <v>0.44102784687491292</v>
      </c>
      <c r="L543" s="68">
        <v>1.8781084629524138</v>
      </c>
      <c r="M543" s="68">
        <v>0.26490112487872497</v>
      </c>
      <c r="N543" s="68">
        <v>609.44683905034981</v>
      </c>
      <c r="O543" s="68">
        <v>289.57773795722346</v>
      </c>
      <c r="P543" s="68">
        <v>1.3846246441618626</v>
      </c>
      <c r="Q543" s="68">
        <v>4.2626107093951537</v>
      </c>
      <c r="R543" s="68">
        <v>42.509109693500577</v>
      </c>
      <c r="S543" s="68">
        <v>129.46648515698433</v>
      </c>
      <c r="T543" s="68">
        <v>2.5589385355139767</v>
      </c>
      <c r="U543" s="68">
        <v>6.7948630768282516</v>
      </c>
      <c r="V543" s="68">
        <v>2.5467244791482724</v>
      </c>
      <c r="W543" s="68">
        <v>1.2425199179075175</v>
      </c>
      <c r="X543" s="68">
        <v>5.1390774644536599</v>
      </c>
      <c r="Y543" s="68">
        <v>0.19220562364296853</v>
      </c>
      <c r="Z543" s="68">
        <v>3.8559049410956248</v>
      </c>
      <c r="AA543" s="68">
        <v>0.22450700000057444</v>
      </c>
      <c r="AB543" s="68">
        <v>27.506440899438427</v>
      </c>
      <c r="AC543" s="68">
        <v>1.1212755116429838</v>
      </c>
      <c r="AD543" s="68">
        <v>7.4574556127186609E-2</v>
      </c>
      <c r="AE543" s="68">
        <v>57.655285271010122</v>
      </c>
      <c r="AF543" s="68">
        <v>0.38502927296434264</v>
      </c>
      <c r="AG543" s="68">
        <v>1.9857022385545264</v>
      </c>
      <c r="AH543" s="68">
        <v>1.6263178582527968</v>
      </c>
      <c r="AI543" s="68">
        <v>52.054868720698778</v>
      </c>
      <c r="AJ543" s="68">
        <v>0.21246325114872278</v>
      </c>
      <c r="AK543" s="68">
        <v>6.9760348425474259</v>
      </c>
      <c r="AL543" s="68">
        <v>0.442119141638808</v>
      </c>
      <c r="AM543" s="68">
        <v>0.44348323697868969</v>
      </c>
      <c r="AN543" s="68">
        <v>1.7830896483931684</v>
      </c>
      <c r="AO543" s="68">
        <v>0.11930015161979732</v>
      </c>
      <c r="AP543" s="68">
        <v>0.1291450231652691</v>
      </c>
      <c r="AQ543" s="68">
        <v>1.1743850133610192</v>
      </c>
      <c r="AR543" s="68">
        <v>4.9629298224298651E-3</v>
      </c>
      <c r="AS543" s="68">
        <v>0.17663099143951488</v>
      </c>
      <c r="AT543" s="68">
        <v>2.4649608711641031E-3</v>
      </c>
      <c r="AU543" s="68">
        <v>3.3433829718013286E-2</v>
      </c>
      <c r="AV543" s="68">
        <v>0</v>
      </c>
      <c r="AW543" s="68">
        <v>0.56172788892353487</v>
      </c>
      <c r="AX543" s="68">
        <v>9.1279755018286834E-2</v>
      </c>
      <c r="AY543" s="68">
        <v>0.15160663511959438</v>
      </c>
      <c r="AZ543" s="68">
        <v>0</v>
      </c>
      <c r="BA543" s="68">
        <v>6.6143830611557153E-2</v>
      </c>
      <c r="BB543" s="68">
        <v>5.047316212161312</v>
      </c>
      <c r="BC543" s="68">
        <v>4.1517117011452171</v>
      </c>
      <c r="BD543" s="68">
        <v>0.34049807797319398</v>
      </c>
      <c r="BE543" s="68">
        <v>1.2779269572639222</v>
      </c>
      <c r="BF543" s="68">
        <v>1.1884441456109349</v>
      </c>
      <c r="BG543" s="68">
        <v>0</v>
      </c>
      <c r="BH543" s="68">
        <v>2.1370086950358431E-2</v>
      </c>
      <c r="BI543" s="68">
        <v>41.349765689749631</v>
      </c>
      <c r="BJ543" s="68">
        <v>0</v>
      </c>
      <c r="BK543" s="68">
        <v>0.34005033121333694</v>
      </c>
      <c r="BL543" s="68">
        <v>3.3436662085538642</v>
      </c>
      <c r="BM543" s="68">
        <v>0.4997060691681996</v>
      </c>
      <c r="BN543" s="68">
        <v>0</v>
      </c>
      <c r="BO543" s="68">
        <v>0</v>
      </c>
    </row>
    <row r="544" spans="1:67">
      <c r="A544">
        <v>2004</v>
      </c>
      <c r="B544" s="62" t="s">
        <v>601</v>
      </c>
      <c r="C544" s="67" t="s">
        <v>667</v>
      </c>
      <c r="D544" s="62" t="s">
        <v>726</v>
      </c>
      <c r="E544" s="68">
        <v>312.80916192021647</v>
      </c>
      <c r="F544" s="68">
        <v>0.18307808461061195</v>
      </c>
      <c r="G544" s="68">
        <v>15.654488839048657</v>
      </c>
      <c r="H544" s="68">
        <v>6.4325381441229581</v>
      </c>
      <c r="I544" s="68">
        <v>1206.4679601036817</v>
      </c>
      <c r="J544" s="68">
        <v>59.710966522628411</v>
      </c>
      <c r="K544" s="68">
        <v>0.42528764159300969</v>
      </c>
      <c r="L544" s="68">
        <v>8.4289742025699077</v>
      </c>
      <c r="M544" s="68">
        <v>0.70703709557859318</v>
      </c>
      <c r="N544" s="68">
        <v>1.1108943759826528</v>
      </c>
      <c r="O544" s="68">
        <v>65.697765724241833</v>
      </c>
      <c r="P544" s="68">
        <v>18.35466321108337</v>
      </c>
      <c r="Q544" s="68">
        <v>14.460033277644678</v>
      </c>
      <c r="R544" s="68">
        <v>5.9572365551818569</v>
      </c>
      <c r="S544" s="68">
        <v>4.5598399308086215</v>
      </c>
      <c r="T544" s="68">
        <v>1.5880659939006654</v>
      </c>
      <c r="U544" s="68">
        <v>7.887184090335337</v>
      </c>
      <c r="V544" s="68">
        <v>2.01360847431864</v>
      </c>
      <c r="W544" s="68">
        <v>1.2669969997390329</v>
      </c>
      <c r="X544" s="68">
        <v>9.6151470448090137</v>
      </c>
      <c r="Y544" s="68">
        <v>0.17697388587041535</v>
      </c>
      <c r="Z544" s="68">
        <v>5.1131259766224719</v>
      </c>
      <c r="AA544" s="68">
        <v>6.581614945139086E-2</v>
      </c>
      <c r="AB544" s="68">
        <v>11.879368826814662</v>
      </c>
      <c r="AC544" s="68">
        <v>1.2894771873403115</v>
      </c>
      <c r="AD544" s="68">
        <v>3.5735729733343713E-2</v>
      </c>
      <c r="AE544" s="68">
        <v>6.952027563051459</v>
      </c>
      <c r="AF544" s="68">
        <v>10.085356938634396</v>
      </c>
      <c r="AG544" s="68">
        <v>52.012971759140221</v>
      </c>
      <c r="AH544" s="68">
        <v>42.599352200228715</v>
      </c>
      <c r="AI544" s="68">
        <v>1.3621091733920823</v>
      </c>
      <c r="AJ544" s="68">
        <v>3.115343834894839E-2</v>
      </c>
      <c r="AK544" s="68">
        <v>0.49658603347626784</v>
      </c>
      <c r="AL544" s="68">
        <v>1.4314290833399463</v>
      </c>
      <c r="AM544" s="68">
        <v>2.3708213953555823E-2</v>
      </c>
      <c r="AN544" s="68">
        <v>202.63007077145687</v>
      </c>
      <c r="AO544" s="68">
        <v>0.14270826174264883</v>
      </c>
      <c r="AP544" s="68">
        <v>0.22520172419355727</v>
      </c>
      <c r="AQ544" s="68">
        <v>0.36263439340186632</v>
      </c>
      <c r="AR544" s="68">
        <v>3.565894290441865E-3</v>
      </c>
      <c r="AS544" s="68">
        <v>5.8092156379074167</v>
      </c>
      <c r="AT544" s="68">
        <v>2.1140764306129434E-2</v>
      </c>
      <c r="AU544" s="68">
        <v>0.46267035772664666</v>
      </c>
      <c r="AV544" s="68">
        <v>0</v>
      </c>
      <c r="AW544" s="68">
        <v>0.13539409514431044</v>
      </c>
      <c r="AX544" s="68">
        <v>0.11972872782571735</v>
      </c>
      <c r="AY544" s="68">
        <v>0.21641632690605492</v>
      </c>
      <c r="AZ544" s="68">
        <v>0</v>
      </c>
      <c r="BA544" s="68">
        <v>0.23259392523430406</v>
      </c>
      <c r="BB544" s="68">
        <v>6.444009439864824</v>
      </c>
      <c r="BC544" s="68">
        <v>21.978961863861517</v>
      </c>
      <c r="BD544" s="68">
        <v>0.7028877587732143</v>
      </c>
      <c r="BE544" s="68">
        <v>13.407934762693088</v>
      </c>
      <c r="BF544" s="68">
        <v>2.0050441385704771</v>
      </c>
      <c r="BG544" s="68">
        <v>0</v>
      </c>
      <c r="BH544" s="68">
        <v>6.6753563673778472E-3</v>
      </c>
      <c r="BI544" s="68">
        <v>5170.7865136241007</v>
      </c>
      <c r="BJ544" s="68">
        <v>0</v>
      </c>
      <c r="BK544" s="68">
        <v>1.1284197349390617</v>
      </c>
      <c r="BL544" s="68">
        <v>4.8151171977276963</v>
      </c>
      <c r="BM544" s="68">
        <v>0.5691238368191659</v>
      </c>
      <c r="BN544" s="68">
        <v>0</v>
      </c>
      <c r="BO544" s="68">
        <v>0</v>
      </c>
    </row>
    <row r="545" spans="1:67">
      <c r="A545">
        <v>2004</v>
      </c>
      <c r="B545" s="62" t="s">
        <v>602</v>
      </c>
      <c r="C545" s="67" t="s">
        <v>668</v>
      </c>
      <c r="D545" s="62" t="s">
        <v>726</v>
      </c>
      <c r="E545" s="68">
        <v>35.44054855413696</v>
      </c>
      <c r="F545" s="68">
        <v>6.1351568848625186</v>
      </c>
      <c r="G545" s="68">
        <v>7.8771104039103812E-2</v>
      </c>
      <c r="H545" s="68">
        <v>10.031714964829362</v>
      </c>
      <c r="I545" s="68">
        <v>61.06634121836511</v>
      </c>
      <c r="J545" s="68">
        <v>3209.6028105839387</v>
      </c>
      <c r="K545" s="68">
        <v>11.669783462610956</v>
      </c>
      <c r="L545" s="68">
        <v>158.56338083189408</v>
      </c>
      <c r="M545" s="68">
        <v>16.896887863671314</v>
      </c>
      <c r="N545" s="68">
        <v>12.92388269884813</v>
      </c>
      <c r="O545" s="68">
        <v>63.220765096382756</v>
      </c>
      <c r="P545" s="68">
        <v>5.7076653414679388</v>
      </c>
      <c r="Q545" s="68">
        <v>132.07264984080567</v>
      </c>
      <c r="R545" s="68">
        <v>12.545616795386586</v>
      </c>
      <c r="S545" s="68">
        <v>20.866125195318631</v>
      </c>
      <c r="T545" s="68">
        <v>22.415473582725742</v>
      </c>
      <c r="U545" s="68">
        <v>102.33168837374316</v>
      </c>
      <c r="V545" s="68">
        <v>38.763159322627317</v>
      </c>
      <c r="W545" s="68">
        <v>29.150411242569625</v>
      </c>
      <c r="X545" s="68">
        <v>799.91797369412382</v>
      </c>
      <c r="Y545" s="68">
        <v>6.1763088228691814</v>
      </c>
      <c r="Z545" s="68">
        <v>305.43620931768953</v>
      </c>
      <c r="AA545" s="68">
        <v>9.2480501488971606E-2</v>
      </c>
      <c r="AB545" s="68">
        <v>43.316622931038182</v>
      </c>
      <c r="AC545" s="68">
        <v>1.4545152187479131</v>
      </c>
      <c r="AD545" s="68">
        <v>2.0322812545391509</v>
      </c>
      <c r="AE545" s="68">
        <v>56.242297782274797</v>
      </c>
      <c r="AF545" s="68">
        <v>19.720743915882064</v>
      </c>
      <c r="AG545" s="68">
        <v>101.70534189883966</v>
      </c>
      <c r="AH545" s="68">
        <v>83.298088744985677</v>
      </c>
      <c r="AI545" s="68">
        <v>45.280346249037244</v>
      </c>
      <c r="AJ545" s="68">
        <v>9.8128417574109214E-3</v>
      </c>
      <c r="AK545" s="68">
        <v>6.5465577509914746E-2</v>
      </c>
      <c r="AL545" s="68">
        <v>3.3246707451796009</v>
      </c>
      <c r="AM545" s="68">
        <v>2.192409620900281</v>
      </c>
      <c r="AN545" s="68">
        <v>117.21986364774732</v>
      </c>
      <c r="AO545" s="68">
        <v>0.18022552788023194</v>
      </c>
      <c r="AP545" s="68">
        <v>0.34046331493335236</v>
      </c>
      <c r="AQ545" s="68">
        <v>0.44051043434982984</v>
      </c>
      <c r="AR545" s="68">
        <v>3.2018601866496211E-3</v>
      </c>
      <c r="AS545" s="68">
        <v>0.61353551191508648</v>
      </c>
      <c r="AT545" s="68">
        <v>4.451576101115115E-3</v>
      </c>
      <c r="AU545" s="68">
        <v>4.9536702240506526E-2</v>
      </c>
      <c r="AV545" s="68">
        <v>0</v>
      </c>
      <c r="AW545" s="68">
        <v>1.2159837154857467</v>
      </c>
      <c r="AX545" s="68">
        <v>3.9067082023476636</v>
      </c>
      <c r="AY545" s="68">
        <v>9.2092440896456296</v>
      </c>
      <c r="AZ545" s="68">
        <v>0</v>
      </c>
      <c r="BA545" s="68">
        <v>0.23437313269169405</v>
      </c>
      <c r="BB545" s="68">
        <v>37.159128379845221</v>
      </c>
      <c r="BC545" s="68">
        <v>55.842949938047752</v>
      </c>
      <c r="BD545" s="68">
        <v>18.422408563462749</v>
      </c>
      <c r="BE545" s="68">
        <v>144.53429874650195</v>
      </c>
      <c r="BF545" s="68">
        <v>34.987123376059358</v>
      </c>
      <c r="BG545" s="68">
        <v>0</v>
      </c>
      <c r="BH545" s="68">
        <v>0.30531870688765889</v>
      </c>
      <c r="BI545" s="68">
        <v>3448.5331286741457</v>
      </c>
      <c r="BJ545" s="68">
        <v>0</v>
      </c>
      <c r="BK545" s="68">
        <v>0.73292290623258483</v>
      </c>
      <c r="BL545" s="68">
        <v>9.3924186577223594</v>
      </c>
      <c r="BM545" s="68">
        <v>1.2444829232772585</v>
      </c>
      <c r="BN545" s="68">
        <v>0</v>
      </c>
      <c r="BO545" s="68">
        <v>0</v>
      </c>
    </row>
    <row r="546" spans="1:67">
      <c r="A546">
        <v>2004</v>
      </c>
      <c r="B546" s="62" t="s">
        <v>603</v>
      </c>
      <c r="C546" s="67" t="s">
        <v>669</v>
      </c>
      <c r="D546" s="62" t="s">
        <v>726</v>
      </c>
      <c r="E546" s="68">
        <v>7.4995990282746234</v>
      </c>
      <c r="F546" s="68">
        <v>4.0309735344183736E-2</v>
      </c>
      <c r="G546" s="68">
        <v>3.3383582083100272E-2</v>
      </c>
      <c r="H546" s="68">
        <v>28.564294572096994</v>
      </c>
      <c r="I546" s="68">
        <v>38.529030454325337</v>
      </c>
      <c r="J546" s="68">
        <v>6.5568030428906718</v>
      </c>
      <c r="K546" s="68">
        <v>107.23137868373294</v>
      </c>
      <c r="L546" s="68">
        <v>12.058344483488858</v>
      </c>
      <c r="M546" s="68">
        <v>0.81858100341298523</v>
      </c>
      <c r="N546" s="68">
        <v>3.1418974287063306</v>
      </c>
      <c r="O546" s="68">
        <v>6.9160505003865769</v>
      </c>
      <c r="P546" s="68">
        <v>1.8970204317226342</v>
      </c>
      <c r="Q546" s="68">
        <v>7.2113866396734139</v>
      </c>
      <c r="R546" s="68">
        <v>14.041362699811964</v>
      </c>
      <c r="S546" s="68">
        <v>4.1892056045250143</v>
      </c>
      <c r="T546" s="68">
        <v>15.817960433713571</v>
      </c>
      <c r="U546" s="68">
        <v>40.67681199720748</v>
      </c>
      <c r="V546" s="68">
        <v>11.096951198078127</v>
      </c>
      <c r="W546" s="68">
        <v>6.6239364295114376</v>
      </c>
      <c r="X546" s="68">
        <v>23.3058080693772</v>
      </c>
      <c r="Y546" s="68">
        <v>4.0310859286119642</v>
      </c>
      <c r="Z546" s="68">
        <v>260.56880085076079</v>
      </c>
      <c r="AA546" s="68">
        <v>6.9096556299818063E-2</v>
      </c>
      <c r="AB546" s="68">
        <v>0.48717914357593539</v>
      </c>
      <c r="AC546" s="68">
        <v>0.10598444342931963</v>
      </c>
      <c r="AD546" s="68">
        <v>5.7115865308011091E-3</v>
      </c>
      <c r="AE546" s="68">
        <v>290.27721523906774</v>
      </c>
      <c r="AF546" s="68">
        <v>12.704796800696966</v>
      </c>
      <c r="AG546" s="68">
        <v>65.522145109021167</v>
      </c>
      <c r="AH546" s="68">
        <v>53.663551292808464</v>
      </c>
      <c r="AI546" s="68">
        <v>0.55644113290387287</v>
      </c>
      <c r="AJ546" s="68">
        <v>6.9410582216341554E-3</v>
      </c>
      <c r="AK546" s="68">
        <v>1.9454229787513086E-2</v>
      </c>
      <c r="AL546" s="68">
        <v>0.16116390953584733</v>
      </c>
      <c r="AM546" s="68">
        <v>1.0659407980343616E-2</v>
      </c>
      <c r="AN546" s="68">
        <v>0.46984774361470411</v>
      </c>
      <c r="AO546" s="68">
        <v>2.3532956858373644E-2</v>
      </c>
      <c r="AP546" s="68">
        <v>0.11497751538563719</v>
      </c>
      <c r="AQ546" s="68">
        <v>10.028501148758144</v>
      </c>
      <c r="AR546" s="68">
        <v>1.1400769034454474E-3</v>
      </c>
      <c r="AS546" s="68">
        <v>0.13859596071650129</v>
      </c>
      <c r="AT546" s="68">
        <v>1.512480394054345E-3</v>
      </c>
      <c r="AU546" s="68">
        <v>1.0112748470979909E-2</v>
      </c>
      <c r="AV546" s="68">
        <v>0</v>
      </c>
      <c r="AW546" s="68">
        <v>8.7415151545712749E-2</v>
      </c>
      <c r="AX546" s="68">
        <v>1.5220974217885493E-2</v>
      </c>
      <c r="AY546" s="68">
        <v>5.1825179983571473E-2</v>
      </c>
      <c r="AZ546" s="68">
        <v>0</v>
      </c>
      <c r="BA546" s="68">
        <v>0.19604901680385917</v>
      </c>
      <c r="BB546" s="68">
        <v>1.2104808245572234</v>
      </c>
      <c r="BC546" s="68">
        <v>0.43076249046129039</v>
      </c>
      <c r="BD546" s="68">
        <v>0.15318931650629583</v>
      </c>
      <c r="BE546" s="68">
        <v>0.54850678084755788</v>
      </c>
      <c r="BF546" s="68">
        <v>2.216636370461627</v>
      </c>
      <c r="BG546" s="68">
        <v>0</v>
      </c>
      <c r="BH546" s="68">
        <v>1.6964556007314918E-3</v>
      </c>
      <c r="BI546" s="68">
        <v>35.509773894912477</v>
      </c>
      <c r="BJ546" s="68">
        <v>0</v>
      </c>
      <c r="BK546" s="68">
        <v>8.3438993862094663E-2</v>
      </c>
      <c r="BL546" s="68">
        <v>7.0219717517862676</v>
      </c>
      <c r="BM546" s="68">
        <v>0.92507193818513456</v>
      </c>
      <c r="BN546" s="68">
        <v>0</v>
      </c>
      <c r="BO546" s="68">
        <v>0</v>
      </c>
    </row>
    <row r="547" spans="1:67">
      <c r="A547">
        <v>2004</v>
      </c>
      <c r="B547" s="62" t="s">
        <v>604</v>
      </c>
      <c r="C547" s="67" t="s">
        <v>670</v>
      </c>
      <c r="D547" s="62" t="s">
        <v>726</v>
      </c>
      <c r="E547" s="68">
        <v>34.635474818675135</v>
      </c>
      <c r="F547" s="68">
        <v>1.2408202201573242</v>
      </c>
      <c r="G547" s="68">
        <v>0.26829883632024787</v>
      </c>
      <c r="H547" s="68">
        <v>4.0337570691581819</v>
      </c>
      <c r="I547" s="68">
        <v>270.64695685901103</v>
      </c>
      <c r="J547" s="68">
        <v>88.153575503218818</v>
      </c>
      <c r="K547" s="68">
        <v>5.4370703305217987</v>
      </c>
      <c r="L547" s="68">
        <v>1036.5949875134631</v>
      </c>
      <c r="M547" s="68">
        <v>208.4628795684005</v>
      </c>
      <c r="N547" s="68">
        <v>4.2577916583472097</v>
      </c>
      <c r="O547" s="68">
        <v>128.91032822689132</v>
      </c>
      <c r="P547" s="68">
        <v>30.77743150330927</v>
      </c>
      <c r="Q547" s="68">
        <v>62.797752152343548</v>
      </c>
      <c r="R547" s="68">
        <v>105.72686042079124</v>
      </c>
      <c r="S547" s="68">
        <v>4.8088382273133243</v>
      </c>
      <c r="T547" s="68">
        <v>37.838599375044211</v>
      </c>
      <c r="U547" s="68">
        <v>237.0988566172077</v>
      </c>
      <c r="V547" s="68">
        <v>53.812389646512614</v>
      </c>
      <c r="W547" s="68">
        <v>25.94611636817362</v>
      </c>
      <c r="X547" s="68">
        <v>112.30153298548215</v>
      </c>
      <c r="Y547" s="68">
        <v>2.6788040530140993</v>
      </c>
      <c r="Z547" s="68">
        <v>112.93291359059977</v>
      </c>
      <c r="AA547" s="68">
        <v>1.3935729146270763</v>
      </c>
      <c r="AB547" s="68">
        <v>9.2112394056024769</v>
      </c>
      <c r="AC547" s="68">
        <v>3.4664133676729483</v>
      </c>
      <c r="AD547" s="68">
        <v>0.25938391043185999</v>
      </c>
      <c r="AE547" s="68">
        <v>48.236908077610273</v>
      </c>
      <c r="AF547" s="68">
        <v>43.833968304758741</v>
      </c>
      <c r="AG547" s="68">
        <v>226.06389259587911</v>
      </c>
      <c r="AH547" s="68">
        <v>185.14947322875048</v>
      </c>
      <c r="AI547" s="68">
        <v>15.164207366296493</v>
      </c>
      <c r="AJ547" s="68">
        <v>1.0740084954252393E-2</v>
      </c>
      <c r="AK547" s="68">
        <v>0.4546470182450153</v>
      </c>
      <c r="AL547" s="68">
        <v>6.7391652566838811</v>
      </c>
      <c r="AM547" s="68">
        <v>0.85265053151333325</v>
      </c>
      <c r="AN547" s="68">
        <v>47.727117812758053</v>
      </c>
      <c r="AO547" s="68">
        <v>10.349161786393635</v>
      </c>
      <c r="AP547" s="68">
        <v>0.58460645026986924</v>
      </c>
      <c r="AQ547" s="68">
        <v>1.1894027066612516</v>
      </c>
      <c r="AR547" s="68">
        <v>6.2021548547621722E-2</v>
      </c>
      <c r="AS547" s="68">
        <v>68.822818296058955</v>
      </c>
      <c r="AT547" s="68">
        <v>0.19177169794441135</v>
      </c>
      <c r="AU547" s="68">
        <v>6.4425904024174496</v>
      </c>
      <c r="AV547" s="68">
        <v>0</v>
      </c>
      <c r="AW547" s="68">
        <v>30.393745804747727</v>
      </c>
      <c r="AX547" s="68">
        <v>1.4779897794416053</v>
      </c>
      <c r="AY547" s="68">
        <v>19.545001166744662</v>
      </c>
      <c r="AZ547" s="68">
        <v>0</v>
      </c>
      <c r="BA547" s="68">
        <v>0.98553040640277412</v>
      </c>
      <c r="BB547" s="68">
        <v>53.755811794017227</v>
      </c>
      <c r="BC547" s="68">
        <v>139.96226186849944</v>
      </c>
      <c r="BD547" s="68">
        <v>26.920990450413253</v>
      </c>
      <c r="BE547" s="68">
        <v>38.845361669690995</v>
      </c>
      <c r="BF547" s="68">
        <v>19.279587869955826</v>
      </c>
      <c r="BG547" s="68">
        <v>0</v>
      </c>
      <c r="BH547" s="68">
        <v>1.1906321484912861</v>
      </c>
      <c r="BI547" s="68">
        <v>128.65333573559812</v>
      </c>
      <c r="BJ547" s="68">
        <v>0</v>
      </c>
      <c r="BK547" s="68">
        <v>0.16160014624703548</v>
      </c>
      <c r="BL547" s="68">
        <v>3.2960899288335477</v>
      </c>
      <c r="BM547" s="68">
        <v>0.38838882827068444</v>
      </c>
      <c r="BN547" s="68">
        <v>0</v>
      </c>
      <c r="BO547" s="68">
        <v>0</v>
      </c>
    </row>
    <row r="548" spans="1:67">
      <c r="A548">
        <v>2004</v>
      </c>
      <c r="B548" s="62" t="s">
        <v>605</v>
      </c>
      <c r="C548" s="67" t="s">
        <v>671</v>
      </c>
      <c r="D548" s="62" t="s">
        <v>726</v>
      </c>
      <c r="E548" s="68">
        <v>0.63962179934602059</v>
      </c>
      <c r="F548" s="68">
        <v>4.3615069262394772E-2</v>
      </c>
      <c r="G548" s="68">
        <v>8.5420259537215479E-3</v>
      </c>
      <c r="H548" s="68">
        <v>0.99329305667416934</v>
      </c>
      <c r="I548" s="68">
        <v>13.876473853258901</v>
      </c>
      <c r="J548" s="68">
        <v>16.704538196787851</v>
      </c>
      <c r="K548" s="68">
        <v>0.65346716394947035</v>
      </c>
      <c r="L548" s="68">
        <v>14.023440329394418</v>
      </c>
      <c r="M548" s="68">
        <v>25.256139152053134</v>
      </c>
      <c r="N548" s="68">
        <v>0.31812709330856337</v>
      </c>
      <c r="O548" s="68">
        <v>8.2479052558121992</v>
      </c>
      <c r="P548" s="68">
        <v>4.1082434224740094</v>
      </c>
      <c r="Q548" s="68">
        <v>5.6042612762921618</v>
      </c>
      <c r="R548" s="68">
        <v>3.1128500793733487</v>
      </c>
      <c r="S548" s="68">
        <v>0.98947270959104583</v>
      </c>
      <c r="T548" s="68">
        <v>5.2356735998899735</v>
      </c>
      <c r="U548" s="68">
        <v>49.511844561622979</v>
      </c>
      <c r="V548" s="68">
        <v>12.497221494884876</v>
      </c>
      <c r="W548" s="68">
        <v>3.9942613159560167</v>
      </c>
      <c r="X548" s="68">
        <v>12.8311320347677</v>
      </c>
      <c r="Y548" s="68">
        <v>0.73803996831380947</v>
      </c>
      <c r="Z548" s="68">
        <v>14.413825906897141</v>
      </c>
      <c r="AA548" s="68">
        <v>1.0239653381687399</v>
      </c>
      <c r="AB548" s="68">
        <v>1.083598727096861</v>
      </c>
      <c r="AC548" s="68">
        <v>6.957236684614776E-2</v>
      </c>
      <c r="AD548" s="68">
        <v>0.12971891920975995</v>
      </c>
      <c r="AE548" s="68">
        <v>17.783962784865462</v>
      </c>
      <c r="AF548" s="68">
        <v>3.6668752300419438</v>
      </c>
      <c r="AG548" s="68">
        <v>18.911089012243469</v>
      </c>
      <c r="AH548" s="68">
        <v>15.488445166974444</v>
      </c>
      <c r="AI548" s="68">
        <v>8.8110069528499171</v>
      </c>
      <c r="AJ548" s="68">
        <v>8.8451894739676289E-3</v>
      </c>
      <c r="AK548" s="68">
        <v>0.52624721052226409</v>
      </c>
      <c r="AL548" s="68">
        <v>5.6947313096653946</v>
      </c>
      <c r="AM548" s="68">
        <v>0.98482813178297146</v>
      </c>
      <c r="AN548" s="68">
        <v>4.18461987026663</v>
      </c>
      <c r="AO548" s="68">
        <v>4.7687959713967905</v>
      </c>
      <c r="AP548" s="68">
        <v>0.8636597382949377</v>
      </c>
      <c r="AQ548" s="68">
        <v>2.1379964641390328</v>
      </c>
      <c r="AR548" s="68">
        <v>0.5878663904375353</v>
      </c>
      <c r="AS548" s="68">
        <v>74.597829355256536</v>
      </c>
      <c r="AT548" s="68">
        <v>0.20381781999661319</v>
      </c>
      <c r="AU548" s="68">
        <v>4.3908512598243261</v>
      </c>
      <c r="AV548" s="68">
        <v>0</v>
      </c>
      <c r="AW548" s="68">
        <v>12.310089189207117</v>
      </c>
      <c r="AX548" s="68">
        <v>6.4798155788509435</v>
      </c>
      <c r="AY548" s="68">
        <v>12.497412547672516</v>
      </c>
      <c r="AZ548" s="68">
        <v>0</v>
      </c>
      <c r="BA548" s="68">
        <v>0.9885826245102185</v>
      </c>
      <c r="BB548" s="68">
        <v>201.86481294131238</v>
      </c>
      <c r="BC548" s="68">
        <v>24.129193903281493</v>
      </c>
      <c r="BD548" s="68">
        <v>26.989061106938337</v>
      </c>
      <c r="BE548" s="68">
        <v>21.007278950372854</v>
      </c>
      <c r="BF548" s="68">
        <v>23.828239722821351</v>
      </c>
      <c r="BG548" s="68">
        <v>0</v>
      </c>
      <c r="BH548" s="68">
        <v>8.5075877467369415E-2</v>
      </c>
      <c r="BI548" s="68">
        <v>17.158188994947047</v>
      </c>
      <c r="BJ548" s="68">
        <v>0</v>
      </c>
      <c r="BK548" s="68">
        <v>1.1062955977221707</v>
      </c>
      <c r="BL548" s="68">
        <v>6.2481297184243267</v>
      </c>
      <c r="BM548" s="68">
        <v>0.51780129053042101</v>
      </c>
      <c r="BN548" s="68">
        <v>0</v>
      </c>
      <c r="BO548" s="68">
        <v>0</v>
      </c>
    </row>
    <row r="549" spans="1:67">
      <c r="A549">
        <v>2004</v>
      </c>
      <c r="B549" s="62" t="s">
        <v>606</v>
      </c>
      <c r="C549" s="67" t="s">
        <v>672</v>
      </c>
      <c r="D549" s="62" t="s">
        <v>726</v>
      </c>
      <c r="E549" s="68">
        <v>54.075987190912194</v>
      </c>
      <c r="F549" s="68">
        <v>0.86372617735278967</v>
      </c>
      <c r="G549" s="68">
        <v>14.136283822050899</v>
      </c>
      <c r="H549" s="68">
        <v>80.103214655580885</v>
      </c>
      <c r="I549" s="68">
        <v>88.522103263983368</v>
      </c>
      <c r="J549" s="68">
        <v>23.810817071779013</v>
      </c>
      <c r="K549" s="68">
        <v>7.0139406281384247</v>
      </c>
      <c r="L549" s="68">
        <v>17.526682220083075</v>
      </c>
      <c r="M549" s="68">
        <v>3.6681117810953947</v>
      </c>
      <c r="N549" s="68">
        <v>611.72895968874809</v>
      </c>
      <c r="O549" s="68">
        <v>173.99583784799137</v>
      </c>
      <c r="P549" s="68">
        <v>17.167940607402297</v>
      </c>
      <c r="Q549" s="68">
        <v>50.797403254704733</v>
      </c>
      <c r="R549" s="68">
        <v>65.084590633626945</v>
      </c>
      <c r="S549" s="68">
        <v>36.922256830828303</v>
      </c>
      <c r="T549" s="68">
        <v>15.197739846591453</v>
      </c>
      <c r="U549" s="68">
        <v>15.841039393220552</v>
      </c>
      <c r="V549" s="68">
        <v>9.3900140502027973</v>
      </c>
      <c r="W549" s="68">
        <v>5.9527458815313263</v>
      </c>
      <c r="X549" s="68">
        <v>18.540732252342302</v>
      </c>
      <c r="Y549" s="68">
        <v>0.89988111173197627</v>
      </c>
      <c r="Z549" s="68">
        <v>18.775226489123341</v>
      </c>
      <c r="AA549" s="68">
        <v>3.001693169412059</v>
      </c>
      <c r="AB549" s="68">
        <v>259.42334736971407</v>
      </c>
      <c r="AC549" s="68">
        <v>10.351637775719881</v>
      </c>
      <c r="AD549" s="68">
        <v>1.3456088214256321</v>
      </c>
      <c r="AE549" s="68">
        <v>152.18693419132853</v>
      </c>
      <c r="AF549" s="68">
        <v>5.7782209511946672</v>
      </c>
      <c r="AG549" s="68">
        <v>29.799879908655932</v>
      </c>
      <c r="AH549" s="68">
        <v>24.406518220621823</v>
      </c>
      <c r="AI549" s="68">
        <v>974.0333409708328</v>
      </c>
      <c r="AJ549" s="68">
        <v>3.7723651415529189</v>
      </c>
      <c r="AK549" s="68">
        <v>131.29719612514572</v>
      </c>
      <c r="AL549" s="68">
        <v>5.4092487531942952</v>
      </c>
      <c r="AM549" s="68">
        <v>8.292163565262701</v>
      </c>
      <c r="AN549" s="68">
        <v>28.393858410040821</v>
      </c>
      <c r="AO549" s="68">
        <v>1.7536695885990927</v>
      </c>
      <c r="AP549" s="68">
        <v>1.2303464385742926</v>
      </c>
      <c r="AQ549" s="68">
        <v>13.674968513257932</v>
      </c>
      <c r="AR549" s="68">
        <v>6.6844261920598308E-2</v>
      </c>
      <c r="AS549" s="68">
        <v>1.5727482500290741</v>
      </c>
      <c r="AT549" s="68">
        <v>5.8560059650325114E-3</v>
      </c>
      <c r="AU549" s="68">
        <v>0.48017906628624157</v>
      </c>
      <c r="AV549" s="68">
        <v>0</v>
      </c>
      <c r="AW549" s="68">
        <v>10.060277285286974</v>
      </c>
      <c r="AX549" s="68">
        <v>1.063894521717883</v>
      </c>
      <c r="AY549" s="68">
        <v>2.4406741186464296</v>
      </c>
      <c r="AZ549" s="68">
        <v>0</v>
      </c>
      <c r="BA549" s="68">
        <v>1.0220837971571841</v>
      </c>
      <c r="BB549" s="68">
        <v>88.579997168315913</v>
      </c>
      <c r="BC549" s="68">
        <v>74.294432988213117</v>
      </c>
      <c r="BD549" s="68">
        <v>5.3081848285475965</v>
      </c>
      <c r="BE549" s="68">
        <v>20.388266204502109</v>
      </c>
      <c r="BF549" s="68">
        <v>19.233249761927297</v>
      </c>
      <c r="BG549" s="68">
        <v>0</v>
      </c>
      <c r="BH549" s="68">
        <v>0.39114140045692314</v>
      </c>
      <c r="BI549" s="68">
        <v>657.41809935817764</v>
      </c>
      <c r="BJ549" s="68">
        <v>0</v>
      </c>
      <c r="BK549" s="68">
        <v>0.85697310061708254</v>
      </c>
      <c r="BL549" s="68">
        <v>1.2760764162451228</v>
      </c>
      <c r="BM549" s="68">
        <v>1.2321626596648541</v>
      </c>
      <c r="BN549" s="68">
        <v>0</v>
      </c>
      <c r="BO549" s="68">
        <v>0</v>
      </c>
    </row>
    <row r="550" spans="1:67">
      <c r="A550">
        <v>2004</v>
      </c>
      <c r="B550" s="62" t="s">
        <v>607</v>
      </c>
      <c r="C550" s="67" t="s">
        <v>673</v>
      </c>
      <c r="D550" s="62" t="s">
        <v>726</v>
      </c>
      <c r="E550" s="68">
        <v>652.11444870520836</v>
      </c>
      <c r="F550" s="68">
        <v>6.8396824585676779</v>
      </c>
      <c r="G550" s="68">
        <v>4.7349232241299513</v>
      </c>
      <c r="H550" s="68">
        <v>704.58742370100481</v>
      </c>
      <c r="I550" s="68">
        <v>506.01300701182134</v>
      </c>
      <c r="J550" s="68">
        <v>415.3712490864051</v>
      </c>
      <c r="K550" s="68">
        <v>33.442007112554933</v>
      </c>
      <c r="L550" s="68">
        <v>152.31149695434115</v>
      </c>
      <c r="M550" s="68">
        <v>55.375043032193986</v>
      </c>
      <c r="N550" s="68">
        <v>117.77897194861166</v>
      </c>
      <c r="O550" s="68">
        <v>4420.9244879717126</v>
      </c>
      <c r="P550" s="68">
        <v>424.95826222808654</v>
      </c>
      <c r="Q550" s="68">
        <v>1492.9003866188737</v>
      </c>
      <c r="R550" s="68">
        <v>259.15704531249702</v>
      </c>
      <c r="S550" s="68">
        <v>223.56211798993738</v>
      </c>
      <c r="T550" s="68">
        <v>107.29594581179535</v>
      </c>
      <c r="U550" s="68">
        <v>271.45940077245479</v>
      </c>
      <c r="V550" s="68">
        <v>121.45378287750076</v>
      </c>
      <c r="W550" s="68">
        <v>59.902962868590564</v>
      </c>
      <c r="X550" s="68">
        <v>315.19915981645664</v>
      </c>
      <c r="Y550" s="68">
        <v>7.0952242508295873</v>
      </c>
      <c r="Z550" s="68">
        <v>268.8501084161523</v>
      </c>
      <c r="AA550" s="68">
        <v>4.9387116007067142</v>
      </c>
      <c r="AB550" s="68">
        <v>1310.961142165894</v>
      </c>
      <c r="AC550" s="68">
        <v>146.11458727830794</v>
      </c>
      <c r="AD550" s="68">
        <v>2.6124720479334695</v>
      </c>
      <c r="AE550" s="68">
        <v>533.15404641292832</v>
      </c>
      <c r="AF550" s="68">
        <v>21.251037251266105</v>
      </c>
      <c r="AG550" s="68">
        <v>109.59746089140843</v>
      </c>
      <c r="AH550" s="68">
        <v>89.761849220450145</v>
      </c>
      <c r="AI550" s="68">
        <v>103.71772760996879</v>
      </c>
      <c r="AJ550" s="68">
        <v>0.15062024941247917</v>
      </c>
      <c r="AK550" s="68">
        <v>2.3959792034398282</v>
      </c>
      <c r="AL550" s="68">
        <v>17.942159151219311</v>
      </c>
      <c r="AM550" s="68">
        <v>0.51321066079498867</v>
      </c>
      <c r="AN550" s="68">
        <v>139.46911664748546</v>
      </c>
      <c r="AO550" s="68">
        <v>10.159529665446511</v>
      </c>
      <c r="AP550" s="68">
        <v>21.228825783537072</v>
      </c>
      <c r="AQ550" s="68">
        <v>18.813373587063648</v>
      </c>
      <c r="AR550" s="68">
        <v>7.6021886390612581E-2</v>
      </c>
      <c r="AS550" s="68">
        <v>24.453473447717517</v>
      </c>
      <c r="AT550" s="68">
        <v>7.7626298634344906E-2</v>
      </c>
      <c r="AU550" s="68">
        <v>1.9207458693495738</v>
      </c>
      <c r="AV550" s="68">
        <v>0</v>
      </c>
      <c r="AW550" s="68">
        <v>2.4688319556150438</v>
      </c>
      <c r="AX550" s="68">
        <v>8.896716097214906</v>
      </c>
      <c r="AY550" s="68">
        <v>7.8415221233397974</v>
      </c>
      <c r="AZ550" s="68">
        <v>0</v>
      </c>
      <c r="BA550" s="68">
        <v>10.628977061913639</v>
      </c>
      <c r="BB550" s="68">
        <v>143.4478822488492</v>
      </c>
      <c r="BC550" s="68">
        <v>52.917485294381272</v>
      </c>
      <c r="BD550" s="68">
        <v>23.869050650322855</v>
      </c>
      <c r="BE550" s="68">
        <v>77.463542594460392</v>
      </c>
      <c r="BF550" s="68">
        <v>130.57443865542967</v>
      </c>
      <c r="BG550" s="68">
        <v>0</v>
      </c>
      <c r="BH550" s="68">
        <v>8.2878109211152851E-2</v>
      </c>
      <c r="BI550" s="68">
        <v>1036.2468497747304</v>
      </c>
      <c r="BJ550" s="68">
        <v>0</v>
      </c>
      <c r="BK550" s="68">
        <v>5.165554104976529</v>
      </c>
      <c r="BL550" s="68">
        <v>21.57732783051053</v>
      </c>
      <c r="BM550" s="68">
        <v>36.894442050916773</v>
      </c>
      <c r="BN550" s="68">
        <v>0</v>
      </c>
      <c r="BO550" s="68">
        <v>0</v>
      </c>
    </row>
    <row r="551" spans="1:67">
      <c r="A551">
        <v>2004</v>
      </c>
      <c r="B551" s="62" t="s">
        <v>608</v>
      </c>
      <c r="C551" s="67" t="s">
        <v>674</v>
      </c>
      <c r="D551" s="62" t="s">
        <v>726</v>
      </c>
      <c r="E551" s="68">
        <v>28.62511962068324</v>
      </c>
      <c r="F551" s="68">
        <v>1.7020680247483542</v>
      </c>
      <c r="G551" s="68">
        <v>0.96879819072652162</v>
      </c>
      <c r="H551" s="68">
        <v>10.874488247508644</v>
      </c>
      <c r="I551" s="68">
        <v>37.314632694216542</v>
      </c>
      <c r="J551" s="68">
        <v>8.0655239463392654</v>
      </c>
      <c r="K551" s="68">
        <v>0.68417655311150916</v>
      </c>
      <c r="L551" s="68">
        <v>6.8448890809151655</v>
      </c>
      <c r="M551" s="68">
        <v>1.8361900410118983</v>
      </c>
      <c r="N551" s="68">
        <v>5.5281800590310226</v>
      </c>
      <c r="O551" s="68">
        <v>66.680226009686479</v>
      </c>
      <c r="P551" s="68">
        <v>162.60795039058397</v>
      </c>
      <c r="Q551" s="68">
        <v>22.223477312532562</v>
      </c>
      <c r="R551" s="68">
        <v>4.4713889359783998</v>
      </c>
      <c r="S551" s="68">
        <v>3.9594697653148083</v>
      </c>
      <c r="T551" s="68">
        <v>2.5448260531130642</v>
      </c>
      <c r="U551" s="68">
        <v>93.003438096020005</v>
      </c>
      <c r="V551" s="68">
        <v>4.631262806083094</v>
      </c>
      <c r="W551" s="68">
        <v>4.9577964787174738</v>
      </c>
      <c r="X551" s="68">
        <v>13.433863340644741</v>
      </c>
      <c r="Y551" s="68">
        <v>0.3066897936101613</v>
      </c>
      <c r="Z551" s="68">
        <v>9.3051556890047333</v>
      </c>
      <c r="AA551" s="68">
        <v>0.1638623447025857</v>
      </c>
      <c r="AB551" s="68">
        <v>19.891884453518568</v>
      </c>
      <c r="AC551" s="68">
        <v>2.1207991217184539</v>
      </c>
      <c r="AD551" s="68">
        <v>5.1645120990252799E-2</v>
      </c>
      <c r="AE551" s="68">
        <v>11.923322776663845</v>
      </c>
      <c r="AF551" s="68">
        <v>0.80584068335849179</v>
      </c>
      <c r="AG551" s="68">
        <v>4.1559429882712404</v>
      </c>
      <c r="AH551" s="68">
        <v>3.4037752957491483</v>
      </c>
      <c r="AI551" s="68">
        <v>8.4259890243254052</v>
      </c>
      <c r="AJ551" s="68">
        <v>6.2146221138747654E-2</v>
      </c>
      <c r="AK551" s="68">
        <v>0.91455490931267447</v>
      </c>
      <c r="AL551" s="68">
        <v>0.51238842248746008</v>
      </c>
      <c r="AM551" s="68">
        <v>8.3258302849123375E-2</v>
      </c>
      <c r="AN551" s="68">
        <v>2.8070541717593356</v>
      </c>
      <c r="AO551" s="68">
        <v>0.31608169763875771</v>
      </c>
      <c r="AP551" s="68">
        <v>0.46492209231943982</v>
      </c>
      <c r="AQ551" s="68">
        <v>1.74583677312357</v>
      </c>
      <c r="AR551" s="68">
        <v>1.065835801280246E-2</v>
      </c>
      <c r="AS551" s="68">
        <v>1.1530793303507578</v>
      </c>
      <c r="AT551" s="68">
        <v>1.7586038659074384E-2</v>
      </c>
      <c r="AU551" s="68">
        <v>0.10373373092988127</v>
      </c>
      <c r="AV551" s="68">
        <v>0</v>
      </c>
      <c r="AW551" s="68">
        <v>0.55463050259224533</v>
      </c>
      <c r="AX551" s="68">
        <v>0.239197280361926</v>
      </c>
      <c r="AY551" s="68">
        <v>0.37172741556709477</v>
      </c>
      <c r="AZ551" s="68">
        <v>0</v>
      </c>
      <c r="BA551" s="68">
        <v>1.5513754864938274</v>
      </c>
      <c r="BB551" s="68">
        <v>6.0936205941443431</v>
      </c>
      <c r="BC551" s="68">
        <v>172.70763912334172</v>
      </c>
      <c r="BD551" s="68">
        <v>0.84578801293291306</v>
      </c>
      <c r="BE551" s="68">
        <v>209.81044965236043</v>
      </c>
      <c r="BF551" s="68">
        <v>3.7299957400672756</v>
      </c>
      <c r="BG551" s="68">
        <v>0</v>
      </c>
      <c r="BH551" s="68">
        <v>0.4629044962787961</v>
      </c>
      <c r="BI551" s="68">
        <v>2951.1356578548484</v>
      </c>
      <c r="BJ551" s="68">
        <v>0</v>
      </c>
      <c r="BK551" s="68">
        <v>4.0033039562112087</v>
      </c>
      <c r="BL551" s="68">
        <v>8.8759154822904698</v>
      </c>
      <c r="BM551" s="68">
        <v>1.0638105180033537</v>
      </c>
      <c r="BN551" s="68">
        <v>0</v>
      </c>
      <c r="BO551" s="68">
        <v>0</v>
      </c>
    </row>
    <row r="552" spans="1:67">
      <c r="A552">
        <v>2004</v>
      </c>
      <c r="B552" s="62" t="s">
        <v>609</v>
      </c>
      <c r="C552" s="67" t="s">
        <v>675</v>
      </c>
      <c r="D552" s="62" t="s">
        <v>726</v>
      </c>
      <c r="E552" s="68">
        <v>66.442960451394214</v>
      </c>
      <c r="F552" s="68">
        <v>9.48929924922572</v>
      </c>
      <c r="G552" s="68">
        <v>0.92857375905841444</v>
      </c>
      <c r="H552" s="68">
        <v>15.286010487579473</v>
      </c>
      <c r="I552" s="68">
        <v>839.4678949200545</v>
      </c>
      <c r="J552" s="68">
        <v>215.67310194403336</v>
      </c>
      <c r="K552" s="68">
        <v>22.659561327268378</v>
      </c>
      <c r="L552" s="68">
        <v>65.831603935951861</v>
      </c>
      <c r="M552" s="68">
        <v>42.548890812720252</v>
      </c>
      <c r="N552" s="68">
        <v>8.6203709544267326</v>
      </c>
      <c r="O552" s="68">
        <v>170.24980137887522</v>
      </c>
      <c r="P552" s="68">
        <v>30.152646375091063</v>
      </c>
      <c r="Q552" s="68">
        <v>258.60575876687057</v>
      </c>
      <c r="R552" s="68">
        <v>28.996055967169838</v>
      </c>
      <c r="S552" s="68">
        <v>19.533586532486012</v>
      </c>
      <c r="T552" s="68">
        <v>115.34021892420775</v>
      </c>
      <c r="U552" s="68">
        <v>694.46732265298397</v>
      </c>
      <c r="V552" s="68">
        <v>297.19331637678403</v>
      </c>
      <c r="W552" s="68">
        <v>130.93175707610379</v>
      </c>
      <c r="X552" s="68">
        <v>1894.3845255875021</v>
      </c>
      <c r="Y552" s="68">
        <v>21.494079063296546</v>
      </c>
      <c r="Z552" s="68">
        <v>393.72112005538628</v>
      </c>
      <c r="AA552" s="68">
        <v>1.002270197013416</v>
      </c>
      <c r="AB552" s="68">
        <v>13.930245276243021</v>
      </c>
      <c r="AC552" s="68">
        <v>0.82510321168610579</v>
      </c>
      <c r="AD552" s="68">
        <v>1.553212308337409</v>
      </c>
      <c r="AE552" s="68">
        <v>752.20574200151975</v>
      </c>
      <c r="AF552" s="68">
        <v>75.841493431094534</v>
      </c>
      <c r="AG552" s="68">
        <v>391.13552778896576</v>
      </c>
      <c r="AH552" s="68">
        <v>320.34544390046381</v>
      </c>
      <c r="AI552" s="68">
        <v>177.49941773347132</v>
      </c>
      <c r="AJ552" s="68">
        <v>0.27927749193772911</v>
      </c>
      <c r="AK552" s="68">
        <v>0.11536590400100988</v>
      </c>
      <c r="AL552" s="68">
        <v>39.181257369323419</v>
      </c>
      <c r="AM552" s="68">
        <v>9.3819656760523895E-2</v>
      </c>
      <c r="AN552" s="68">
        <v>57.458706987941746</v>
      </c>
      <c r="AO552" s="68">
        <v>0.24102309752025183</v>
      </c>
      <c r="AP552" s="68">
        <v>0.51179160600127294</v>
      </c>
      <c r="AQ552" s="68">
        <v>3.0896355297758746</v>
      </c>
      <c r="AR552" s="68">
        <v>6.0999184950835412E-3</v>
      </c>
      <c r="AS552" s="68">
        <v>3.8738278998787248</v>
      </c>
      <c r="AT552" s="68">
        <v>5.8971735433364716E-3</v>
      </c>
      <c r="AU552" s="68">
        <v>7.9885780549513383E-2</v>
      </c>
      <c r="AV552" s="68">
        <v>0</v>
      </c>
      <c r="AW552" s="68">
        <v>0.4490356535089291</v>
      </c>
      <c r="AX552" s="68">
        <v>0.36801878183168241</v>
      </c>
      <c r="AY552" s="68">
        <v>0.50126149271291287</v>
      </c>
      <c r="AZ552" s="68">
        <v>0</v>
      </c>
      <c r="BA552" s="68">
        <v>0.87222251892610214</v>
      </c>
      <c r="BB552" s="68">
        <v>55.480211300754235</v>
      </c>
      <c r="BC552" s="68">
        <v>29.131382466525451</v>
      </c>
      <c r="BD552" s="68">
        <v>4.5291922205199384</v>
      </c>
      <c r="BE552" s="68">
        <v>54.153490629106614</v>
      </c>
      <c r="BF552" s="68">
        <v>12.327219976311408</v>
      </c>
      <c r="BG552" s="68">
        <v>0</v>
      </c>
      <c r="BH552" s="68">
        <v>6.7465773060589165E-2</v>
      </c>
      <c r="BI552" s="68">
        <v>1782.9990099715244</v>
      </c>
      <c r="BJ552" s="68">
        <v>0</v>
      </c>
      <c r="BK552" s="68">
        <v>0.63053132904265752</v>
      </c>
      <c r="BL552" s="68">
        <v>63.15455222826796</v>
      </c>
      <c r="BM552" s="68">
        <v>4.2485401205203015</v>
      </c>
      <c r="BN552" s="68">
        <v>0</v>
      </c>
      <c r="BO552" s="68">
        <v>0</v>
      </c>
    </row>
    <row r="553" spans="1:67">
      <c r="A553">
        <v>2004</v>
      </c>
      <c r="B553" s="62" t="s">
        <v>610</v>
      </c>
      <c r="C553" s="67" t="s">
        <v>676</v>
      </c>
      <c r="D553" s="62" t="s">
        <v>726</v>
      </c>
      <c r="E553" s="68">
        <v>1.1079262971127275</v>
      </c>
      <c r="F553" s="68">
        <v>4.5906948530880475E-2</v>
      </c>
      <c r="G553" s="68">
        <v>0.56258089768313801</v>
      </c>
      <c r="H553" s="68">
        <v>29.805784756749993</v>
      </c>
      <c r="I553" s="68">
        <v>139.52369161535842</v>
      </c>
      <c r="J553" s="68">
        <v>6.0906677328983774</v>
      </c>
      <c r="K553" s="68">
        <v>2.1851821371122684</v>
      </c>
      <c r="L553" s="68">
        <v>1.2839868427777981</v>
      </c>
      <c r="M553" s="68">
        <v>0.69420111787927397</v>
      </c>
      <c r="N553" s="68">
        <v>4.2975804063556469</v>
      </c>
      <c r="O553" s="68">
        <v>9.532362439810786</v>
      </c>
      <c r="P553" s="68">
        <v>4.4154278830004277</v>
      </c>
      <c r="Q553" s="68">
        <v>6.7623852330842293</v>
      </c>
      <c r="R553" s="68">
        <v>162.4185956054404</v>
      </c>
      <c r="S553" s="68">
        <v>5.1270131375525825</v>
      </c>
      <c r="T553" s="68">
        <v>19.670776962150903</v>
      </c>
      <c r="U553" s="68">
        <v>33.562159443825223</v>
      </c>
      <c r="V553" s="68">
        <v>27.370265277946334</v>
      </c>
      <c r="W553" s="68">
        <v>8.3959146487543119</v>
      </c>
      <c r="X553" s="68">
        <v>62.845434213674181</v>
      </c>
      <c r="Y553" s="68">
        <v>1.6101107270621668</v>
      </c>
      <c r="Z553" s="68">
        <v>24.248287931511182</v>
      </c>
      <c r="AA553" s="68">
        <v>1.0764332591670021</v>
      </c>
      <c r="AB553" s="68">
        <v>2.350747071820511</v>
      </c>
      <c r="AC553" s="68">
        <v>0.18885505514872875</v>
      </c>
      <c r="AD553" s="68">
        <v>1.2859070134237614E-2</v>
      </c>
      <c r="AE553" s="68">
        <v>982.1657504462687</v>
      </c>
      <c r="AF553" s="68">
        <v>3.6301045004268899</v>
      </c>
      <c r="AG553" s="68">
        <v>18.721451197306781</v>
      </c>
      <c r="AH553" s="68">
        <v>15.333129282207148</v>
      </c>
      <c r="AI553" s="68">
        <v>5.2024981968228312</v>
      </c>
      <c r="AJ553" s="68">
        <v>4.0280397968730272E-2</v>
      </c>
      <c r="AK553" s="68">
        <v>0.18468029975285616</v>
      </c>
      <c r="AL553" s="68">
        <v>1.0995865163672678</v>
      </c>
      <c r="AM553" s="68">
        <v>2.7186715806739745E-2</v>
      </c>
      <c r="AN553" s="68">
        <v>24.191759440981734</v>
      </c>
      <c r="AO553" s="68">
        <v>4.0426322719102854E-2</v>
      </c>
      <c r="AP553" s="68">
        <v>8.9077806783226063E-2</v>
      </c>
      <c r="AQ553" s="68">
        <v>0.71586363946978271</v>
      </c>
      <c r="AR553" s="68">
        <v>1.5610317781934052E-3</v>
      </c>
      <c r="AS553" s="68">
        <v>0.15303644179966958</v>
      </c>
      <c r="AT553" s="68">
        <v>2.7834859849668768E-3</v>
      </c>
      <c r="AU553" s="68">
        <v>1.2774853226275034E-2</v>
      </c>
      <c r="AV553" s="68">
        <v>0</v>
      </c>
      <c r="AW553" s="68">
        <v>0.44070933334630913</v>
      </c>
      <c r="AX553" s="68">
        <v>3.8858875478366868E-2</v>
      </c>
      <c r="AY553" s="68">
        <v>5.3204956246012132E-2</v>
      </c>
      <c r="AZ553" s="68">
        <v>0</v>
      </c>
      <c r="BA553" s="68">
        <v>5.6279274266192891E-2</v>
      </c>
      <c r="BB553" s="68">
        <v>8.5410343010306686</v>
      </c>
      <c r="BC553" s="68">
        <v>0.58015543065376596</v>
      </c>
      <c r="BD553" s="68">
        <v>0.13880489296853096</v>
      </c>
      <c r="BE553" s="68">
        <v>2.8323147138944562</v>
      </c>
      <c r="BF553" s="68">
        <v>1.3034912429061511</v>
      </c>
      <c r="BG553" s="68">
        <v>0</v>
      </c>
      <c r="BH553" s="68">
        <v>2.4577662312591109E-3</v>
      </c>
      <c r="BI553" s="68">
        <v>83.718610702321399</v>
      </c>
      <c r="BJ553" s="68">
        <v>0</v>
      </c>
      <c r="BK553" s="68">
        <v>0.29310558516145657</v>
      </c>
      <c r="BL553" s="68">
        <v>10.688387804758493</v>
      </c>
      <c r="BM553" s="68">
        <v>40.070250227758059</v>
      </c>
      <c r="BN553" s="68">
        <v>0</v>
      </c>
      <c r="BO553" s="68">
        <v>0</v>
      </c>
    </row>
    <row r="554" spans="1:67">
      <c r="A554">
        <v>2004</v>
      </c>
      <c r="B554" s="62" t="s">
        <v>611</v>
      </c>
      <c r="C554" s="67" t="s">
        <v>677</v>
      </c>
      <c r="D554" s="62" t="s">
        <v>726</v>
      </c>
      <c r="E554" s="68">
        <v>30.8487509402201</v>
      </c>
      <c r="F554" s="68">
        <v>0.39656993604125351</v>
      </c>
      <c r="G554" s="68">
        <v>0.19124846919177388</v>
      </c>
      <c r="H554" s="68">
        <v>167.85597738147663</v>
      </c>
      <c r="I554" s="68">
        <v>8.9158575554844628</v>
      </c>
      <c r="J554" s="68">
        <v>23.58478559427332</v>
      </c>
      <c r="K554" s="68">
        <v>2.6255266780935802</v>
      </c>
      <c r="L554" s="68">
        <v>9.2345801792404512</v>
      </c>
      <c r="M554" s="68">
        <v>2.6115377858482605</v>
      </c>
      <c r="N554" s="68">
        <v>8.9568746527583407</v>
      </c>
      <c r="O554" s="68">
        <v>25.425204633389228</v>
      </c>
      <c r="P554" s="68">
        <v>1.6454831191166608</v>
      </c>
      <c r="Q554" s="68">
        <v>60.669821183203808</v>
      </c>
      <c r="R554" s="68">
        <v>50.103077613982187</v>
      </c>
      <c r="S554" s="68">
        <v>1847.7781643045105</v>
      </c>
      <c r="T554" s="68">
        <v>1172.3234679598927</v>
      </c>
      <c r="U554" s="68">
        <v>217.92052116403184</v>
      </c>
      <c r="V554" s="68">
        <v>772.02954626875385</v>
      </c>
      <c r="W554" s="68">
        <v>484.83188928762786</v>
      </c>
      <c r="X554" s="68">
        <v>1675.2510137578377</v>
      </c>
      <c r="Y554" s="68">
        <v>105.50070944850805</v>
      </c>
      <c r="Z554" s="68">
        <v>344.46685614270103</v>
      </c>
      <c r="AA554" s="68">
        <v>40.957414933963989</v>
      </c>
      <c r="AB554" s="68">
        <v>8.0166155580402254</v>
      </c>
      <c r="AC554" s="68">
        <v>0.44619860797412497</v>
      </c>
      <c r="AD554" s="68">
        <v>2.1887349443285249E-2</v>
      </c>
      <c r="AE554" s="68">
        <v>2215.1603042620986</v>
      </c>
      <c r="AF554" s="68">
        <v>3.6496969784596449</v>
      </c>
      <c r="AG554" s="68">
        <v>18.822496785173076</v>
      </c>
      <c r="AH554" s="68">
        <v>15.415887124415701</v>
      </c>
      <c r="AI554" s="68">
        <v>3.3702278897947466</v>
      </c>
      <c r="AJ554" s="68">
        <v>0.13703865479920732</v>
      </c>
      <c r="AK554" s="68">
        <v>0.24138566500069555</v>
      </c>
      <c r="AL554" s="68">
        <v>0.82937623170461605</v>
      </c>
      <c r="AM554" s="68">
        <v>4.1241418881236121E-2</v>
      </c>
      <c r="AN554" s="68">
        <v>1.0710593188205624</v>
      </c>
      <c r="AO554" s="68">
        <v>2.1087714128724011</v>
      </c>
      <c r="AP554" s="68">
        <v>0.38614338657520364</v>
      </c>
      <c r="AQ554" s="68">
        <v>2.5891460920269758</v>
      </c>
      <c r="AR554" s="68">
        <v>3.2013702132599412E-3</v>
      </c>
      <c r="AS554" s="68">
        <v>0.1859650802860606</v>
      </c>
      <c r="AT554" s="68">
        <v>2.0779881440029231E-3</v>
      </c>
      <c r="AU554" s="68">
        <v>1.5351739743777394E-2</v>
      </c>
      <c r="AV554" s="68">
        <v>0</v>
      </c>
      <c r="AW554" s="68">
        <v>0.11623997919994367</v>
      </c>
      <c r="AX554" s="68">
        <v>0.10627459850301169</v>
      </c>
      <c r="AY554" s="68">
        <v>0.36218129202709559</v>
      </c>
      <c r="AZ554" s="68">
        <v>0</v>
      </c>
      <c r="BA554" s="68">
        <v>0.13942260841114851</v>
      </c>
      <c r="BB554" s="68">
        <v>6.439812507438182</v>
      </c>
      <c r="BC554" s="68">
        <v>1.3423395721213776</v>
      </c>
      <c r="BD554" s="68">
        <v>0.31074787899103834</v>
      </c>
      <c r="BE554" s="68">
        <v>2.0395619597730903</v>
      </c>
      <c r="BF554" s="68">
        <v>1.6959956727655408</v>
      </c>
      <c r="BG554" s="68">
        <v>0</v>
      </c>
      <c r="BH554" s="68">
        <v>4.8796076698117835E-3</v>
      </c>
      <c r="BI554" s="68">
        <v>56.533160563527538</v>
      </c>
      <c r="BJ554" s="68">
        <v>0</v>
      </c>
      <c r="BK554" s="68">
        <v>0.31321496692590917</v>
      </c>
      <c r="BL554" s="68">
        <v>36.77990741465522</v>
      </c>
      <c r="BM554" s="68">
        <v>4.4869419403888688</v>
      </c>
      <c r="BN554" s="68">
        <v>0</v>
      </c>
      <c r="BO554" s="68">
        <v>0</v>
      </c>
    </row>
    <row r="555" spans="1:67">
      <c r="A555">
        <v>2004</v>
      </c>
      <c r="B555" s="62" t="s">
        <v>612</v>
      </c>
      <c r="C555" s="67" t="s">
        <v>678</v>
      </c>
      <c r="D555" s="62" t="s">
        <v>726</v>
      </c>
      <c r="E555" s="68">
        <v>35.345442073104081</v>
      </c>
      <c r="F555" s="68">
        <v>5.1779502320582731</v>
      </c>
      <c r="G555" s="68">
        <v>0.22103731494552098</v>
      </c>
      <c r="H555" s="68">
        <v>186.4312269827895</v>
      </c>
      <c r="I555" s="68">
        <v>213.6290720512298</v>
      </c>
      <c r="J555" s="68">
        <v>51.191165631454552</v>
      </c>
      <c r="K555" s="68">
        <v>10.30312371783214</v>
      </c>
      <c r="L555" s="68">
        <v>9.2520491871841113</v>
      </c>
      <c r="M555" s="68">
        <v>3.5634953543536505</v>
      </c>
      <c r="N555" s="68">
        <v>152.79490087002134</v>
      </c>
      <c r="O555" s="68">
        <v>54.412608931670761</v>
      </c>
      <c r="P555" s="68">
        <v>2.1442911258141435</v>
      </c>
      <c r="Q555" s="68">
        <v>98.109082554448804</v>
      </c>
      <c r="R555" s="68">
        <v>25.141893473231576</v>
      </c>
      <c r="S555" s="68">
        <v>261.98844723832303</v>
      </c>
      <c r="T555" s="68">
        <v>735.98116663799783</v>
      </c>
      <c r="U555" s="68">
        <v>520.09902048669642</v>
      </c>
      <c r="V555" s="68">
        <v>345.63642584435951</v>
      </c>
      <c r="W555" s="68">
        <v>211.14441853291396</v>
      </c>
      <c r="X555" s="68">
        <v>1354.5770660573323</v>
      </c>
      <c r="Y555" s="68">
        <v>23.39399877430456</v>
      </c>
      <c r="Z555" s="68">
        <v>193.7360309868576</v>
      </c>
      <c r="AA555" s="68">
        <v>7.4758477562325263</v>
      </c>
      <c r="AB555" s="68">
        <v>27.88748499005823</v>
      </c>
      <c r="AC555" s="68">
        <v>7.4450846771780945</v>
      </c>
      <c r="AD555" s="68">
        <v>0.27222427121785853</v>
      </c>
      <c r="AE555" s="68">
        <v>1499.5236984875596</v>
      </c>
      <c r="AF555" s="68">
        <v>15.895402206140044</v>
      </c>
      <c r="AG555" s="68">
        <v>81.976977299231152</v>
      </c>
      <c r="AH555" s="68">
        <v>67.140286734738851</v>
      </c>
      <c r="AI555" s="68">
        <v>15.9438249079003</v>
      </c>
      <c r="AJ555" s="68">
        <v>0.97023520379751604</v>
      </c>
      <c r="AK555" s="68">
        <v>0.99089357939479084</v>
      </c>
      <c r="AL555" s="68">
        <v>10.22804870877129</v>
      </c>
      <c r="AM555" s="68">
        <v>0.39272992806568474</v>
      </c>
      <c r="AN555" s="68">
        <v>10.787287587336998</v>
      </c>
      <c r="AO555" s="68">
        <v>3.2964389522591464</v>
      </c>
      <c r="AP555" s="68">
        <v>15.257857305496039</v>
      </c>
      <c r="AQ555" s="68">
        <v>10.897535100893281</v>
      </c>
      <c r="AR555" s="68">
        <v>9.1873867335279386E-3</v>
      </c>
      <c r="AS555" s="68">
        <v>0.42887963448477379</v>
      </c>
      <c r="AT555" s="68">
        <v>4.9273153171438258E-3</v>
      </c>
      <c r="AU555" s="68">
        <v>3.005853990967227E-2</v>
      </c>
      <c r="AV555" s="68">
        <v>0</v>
      </c>
      <c r="AW555" s="68">
        <v>0.62379531373341046</v>
      </c>
      <c r="AX555" s="68">
        <v>0.67746258741115972</v>
      </c>
      <c r="AY555" s="68">
        <v>1.8442235620846557</v>
      </c>
      <c r="AZ555" s="68">
        <v>0</v>
      </c>
      <c r="BA555" s="68">
        <v>0.4016827530234065</v>
      </c>
      <c r="BB555" s="68">
        <v>21.0996903863809</v>
      </c>
      <c r="BC555" s="68">
        <v>40.464421778040368</v>
      </c>
      <c r="BD555" s="68">
        <v>7.322969897528111</v>
      </c>
      <c r="BE555" s="68">
        <v>9.2788510497526797</v>
      </c>
      <c r="BF555" s="68">
        <v>25.918210561885104</v>
      </c>
      <c r="BG555" s="68">
        <v>0</v>
      </c>
      <c r="BH555" s="68">
        <v>9.5311412079734717E-2</v>
      </c>
      <c r="BI555" s="68">
        <v>1125.7527893381887</v>
      </c>
      <c r="BJ555" s="68">
        <v>0</v>
      </c>
      <c r="BK555" s="68">
        <v>0.69526498500552991</v>
      </c>
      <c r="BL555" s="68">
        <v>634.13791175701215</v>
      </c>
      <c r="BM555" s="68">
        <v>161.95461989515405</v>
      </c>
      <c r="BN555" s="68">
        <v>0</v>
      </c>
      <c r="BO555" s="68">
        <v>0</v>
      </c>
    </row>
    <row r="556" spans="1:67">
      <c r="A556">
        <v>2004</v>
      </c>
      <c r="B556" s="62" t="s">
        <v>613</v>
      </c>
      <c r="C556" s="67" t="s">
        <v>679</v>
      </c>
      <c r="D556" s="62" t="s">
        <v>726</v>
      </c>
      <c r="E556" s="68">
        <v>5.1183496573163927</v>
      </c>
      <c r="F556" s="68">
        <v>6.7650606869833396</v>
      </c>
      <c r="G556" s="68">
        <v>0.11898649657722024</v>
      </c>
      <c r="H556" s="68">
        <v>15.141175980164803</v>
      </c>
      <c r="I556" s="68">
        <v>40.1180318686364</v>
      </c>
      <c r="J556" s="68">
        <v>218.40887476476283</v>
      </c>
      <c r="K556" s="68">
        <v>2.0386667735567845</v>
      </c>
      <c r="L556" s="68">
        <v>11.11482107604102</v>
      </c>
      <c r="M556" s="68">
        <v>32.639533005004061</v>
      </c>
      <c r="N556" s="68">
        <v>11.068651414099641</v>
      </c>
      <c r="O556" s="68">
        <v>56.084750054026365</v>
      </c>
      <c r="P556" s="68">
        <v>3.270426277580365</v>
      </c>
      <c r="Q556" s="68">
        <v>142.8135721057719</v>
      </c>
      <c r="R556" s="68">
        <v>17.667120285812079</v>
      </c>
      <c r="S556" s="68">
        <v>55.886476277174808</v>
      </c>
      <c r="T556" s="68">
        <v>200.32033446507847</v>
      </c>
      <c r="U556" s="68">
        <v>19606.395927616675</v>
      </c>
      <c r="V556" s="68">
        <v>1872.5652292975894</v>
      </c>
      <c r="W556" s="68">
        <v>370.88249025420333</v>
      </c>
      <c r="X556" s="68">
        <v>1879.4507183010933</v>
      </c>
      <c r="Y556" s="68">
        <v>63.36796611360257</v>
      </c>
      <c r="Z556" s="68">
        <v>1059.7978815934011</v>
      </c>
      <c r="AA556" s="68">
        <v>55.403781936622117</v>
      </c>
      <c r="AB556" s="68">
        <v>123.72990174811122</v>
      </c>
      <c r="AC556" s="68">
        <v>0.44647275552909982</v>
      </c>
      <c r="AD556" s="68">
        <v>5.6349664068432531E-2</v>
      </c>
      <c r="AE556" s="68">
        <v>201.42155921131226</v>
      </c>
      <c r="AF556" s="68">
        <v>18.392855925045907</v>
      </c>
      <c r="AG556" s="68">
        <v>94.857040629354003</v>
      </c>
      <c r="AH556" s="68">
        <v>77.68923431749964</v>
      </c>
      <c r="AI556" s="68">
        <v>25.613474799415002</v>
      </c>
      <c r="AJ556" s="68">
        <v>0.53604456392096544</v>
      </c>
      <c r="AK556" s="68">
        <v>2.4181501734142734</v>
      </c>
      <c r="AL556" s="68">
        <v>17.162015930837633</v>
      </c>
      <c r="AM556" s="68">
        <v>1.0500001074857763</v>
      </c>
      <c r="AN556" s="68">
        <v>11.714026292775754</v>
      </c>
      <c r="AO556" s="68">
        <v>0.58247902585631572</v>
      </c>
      <c r="AP556" s="68">
        <v>98.003583063352892</v>
      </c>
      <c r="AQ556" s="68">
        <v>1571.3592834206852</v>
      </c>
      <c r="AR556" s="68">
        <v>2.8938904303659596</v>
      </c>
      <c r="AS556" s="68">
        <v>52.149178738573553</v>
      </c>
      <c r="AT556" s="68">
        <v>0.15599658023677326</v>
      </c>
      <c r="AU556" s="68">
        <v>3.5838857130623905</v>
      </c>
      <c r="AV556" s="68">
        <v>0</v>
      </c>
      <c r="AW556" s="68">
        <v>1.0047524540402653</v>
      </c>
      <c r="AX556" s="68">
        <v>108.50317673256248</v>
      </c>
      <c r="AY556" s="68">
        <v>13.81648273734038</v>
      </c>
      <c r="AZ556" s="68">
        <v>0</v>
      </c>
      <c r="BA556" s="68">
        <v>0.1457823995759418</v>
      </c>
      <c r="BB556" s="68">
        <v>48.995814005350496</v>
      </c>
      <c r="BC556" s="68">
        <v>102.46922239221148</v>
      </c>
      <c r="BD556" s="68">
        <v>26.50939129793208</v>
      </c>
      <c r="BE556" s="68">
        <v>61.168535433407591</v>
      </c>
      <c r="BF556" s="68">
        <v>27.951131520798945</v>
      </c>
      <c r="BG556" s="68">
        <v>0</v>
      </c>
      <c r="BH556" s="68">
        <v>0.45699957760879295</v>
      </c>
      <c r="BI556" s="68">
        <v>3419.3715126563229</v>
      </c>
      <c r="BJ556" s="68">
        <v>0</v>
      </c>
      <c r="BK556" s="68">
        <v>7.8367483101822533</v>
      </c>
      <c r="BL556" s="68">
        <v>4725.8286691778849</v>
      </c>
      <c r="BM556" s="68">
        <v>301.90153707986093</v>
      </c>
      <c r="BN556" s="68">
        <v>0</v>
      </c>
      <c r="BO556" s="68">
        <v>0</v>
      </c>
    </row>
    <row r="557" spans="1:67">
      <c r="A557">
        <v>2004</v>
      </c>
      <c r="B557" s="62" t="s">
        <v>614</v>
      </c>
      <c r="C557" s="67" t="s">
        <v>680</v>
      </c>
      <c r="D557" s="62" t="s">
        <v>726</v>
      </c>
      <c r="E557" s="68">
        <v>3.7444186654387948</v>
      </c>
      <c r="F557" s="68">
        <v>0.11692244803363123</v>
      </c>
      <c r="G557" s="68">
        <v>5.202188785599423E-2</v>
      </c>
      <c r="H557" s="68">
        <v>18.146083905077507</v>
      </c>
      <c r="I557" s="68">
        <v>14.729072850071345</v>
      </c>
      <c r="J557" s="68">
        <v>51.566963221445093</v>
      </c>
      <c r="K557" s="68">
        <v>2.0439706772653241</v>
      </c>
      <c r="L557" s="68">
        <v>6.4330729759389609</v>
      </c>
      <c r="M557" s="68">
        <v>8.1788375830074944</v>
      </c>
      <c r="N557" s="68">
        <v>1.0449297402871855</v>
      </c>
      <c r="O557" s="68">
        <v>24.591186602318118</v>
      </c>
      <c r="P557" s="68">
        <v>1.2034183297568994</v>
      </c>
      <c r="Q557" s="68">
        <v>99.780256701188563</v>
      </c>
      <c r="R557" s="68">
        <v>10.957228811380766</v>
      </c>
      <c r="S557" s="68">
        <v>147.33975410639749</v>
      </c>
      <c r="T557" s="68">
        <v>173.56811145337733</v>
      </c>
      <c r="U557" s="68">
        <v>2991.6555573777223</v>
      </c>
      <c r="V557" s="68">
        <v>1704.6507673227297</v>
      </c>
      <c r="W557" s="68">
        <v>360.6081447545867</v>
      </c>
      <c r="X557" s="68">
        <v>1626.335052586697</v>
      </c>
      <c r="Y557" s="68">
        <v>64.061323620639271</v>
      </c>
      <c r="Z557" s="68">
        <v>190.17028628854138</v>
      </c>
      <c r="AA557" s="68">
        <v>40.872954880659059</v>
      </c>
      <c r="AB557" s="68">
        <v>289.76249780300657</v>
      </c>
      <c r="AC557" s="68">
        <v>0.16520184588065687</v>
      </c>
      <c r="AD557" s="68">
        <v>4.0427809887364392E-2</v>
      </c>
      <c r="AE557" s="68">
        <v>1710.4249346950653</v>
      </c>
      <c r="AF557" s="68">
        <v>6.5265674328003049</v>
      </c>
      <c r="AG557" s="68">
        <v>33.659312545407126</v>
      </c>
      <c r="AH557" s="68">
        <v>27.567444064814431</v>
      </c>
      <c r="AI557" s="68">
        <v>119.11962262203969</v>
      </c>
      <c r="AJ557" s="68">
        <v>0.51408051875405736</v>
      </c>
      <c r="AK557" s="68">
        <v>7.7843660380626458</v>
      </c>
      <c r="AL557" s="68">
        <v>4.2435827357665552</v>
      </c>
      <c r="AM557" s="68">
        <v>3.4082727472549164</v>
      </c>
      <c r="AN557" s="68">
        <v>67.579590416327036</v>
      </c>
      <c r="AO557" s="68">
        <v>0.14265751716590855</v>
      </c>
      <c r="AP557" s="68">
        <v>20.525229561444132</v>
      </c>
      <c r="AQ557" s="68">
        <v>373.17207603780946</v>
      </c>
      <c r="AR557" s="68">
        <v>0.10693139908390201</v>
      </c>
      <c r="AS557" s="68">
        <v>0.74518755813911874</v>
      </c>
      <c r="AT557" s="68">
        <v>1.0339407635050818E-2</v>
      </c>
      <c r="AU557" s="68">
        <v>5.7619322071447321E-2</v>
      </c>
      <c r="AV557" s="68">
        <v>0</v>
      </c>
      <c r="AW557" s="68">
        <v>0.21340135816847827</v>
      </c>
      <c r="AX557" s="68">
        <v>1.1032798060283728</v>
      </c>
      <c r="AY557" s="68">
        <v>1.6398287186077096</v>
      </c>
      <c r="AZ557" s="68">
        <v>0</v>
      </c>
      <c r="BA557" s="68">
        <v>0.1246999410055205</v>
      </c>
      <c r="BB557" s="68">
        <v>46.576392707353953</v>
      </c>
      <c r="BC557" s="68">
        <v>63.219739900496428</v>
      </c>
      <c r="BD557" s="68">
        <v>14.05741747673288</v>
      </c>
      <c r="BE557" s="68">
        <v>19.350401746544996</v>
      </c>
      <c r="BF557" s="68">
        <v>7.2861009539977397</v>
      </c>
      <c r="BG557" s="68">
        <v>0</v>
      </c>
      <c r="BH557" s="68">
        <v>0.37093931733453828</v>
      </c>
      <c r="BI557" s="68">
        <v>2107.3801375753342</v>
      </c>
      <c r="BJ557" s="68">
        <v>0</v>
      </c>
      <c r="BK557" s="68">
        <v>1.3945881671429159</v>
      </c>
      <c r="BL557" s="68">
        <v>1205.6224439030996</v>
      </c>
      <c r="BM557" s="68">
        <v>213.31162839391689</v>
      </c>
      <c r="BN557" s="68">
        <v>0</v>
      </c>
      <c r="BO557" s="68">
        <v>0</v>
      </c>
    </row>
    <row r="558" spans="1:67">
      <c r="A558">
        <v>2004</v>
      </c>
      <c r="B558" s="62" t="s">
        <v>615</v>
      </c>
      <c r="C558" s="67" t="s">
        <v>681</v>
      </c>
      <c r="D558" s="62" t="s">
        <v>726</v>
      </c>
      <c r="E558" s="68">
        <v>13.959779882506552</v>
      </c>
      <c r="F558" s="68">
        <v>0.38162053857453326</v>
      </c>
      <c r="G558" s="68">
        <v>1.2870956734343959</v>
      </c>
      <c r="H558" s="68">
        <v>129.99623229084816</v>
      </c>
      <c r="I558" s="68">
        <v>101.84741008593592</v>
      </c>
      <c r="J558" s="68">
        <v>83.875142821041706</v>
      </c>
      <c r="K558" s="68">
        <v>10.774091170827061</v>
      </c>
      <c r="L558" s="68">
        <v>17.161887341266883</v>
      </c>
      <c r="M558" s="68">
        <v>5.9883136170704532</v>
      </c>
      <c r="N558" s="68">
        <v>3.2100987573777555</v>
      </c>
      <c r="O558" s="68">
        <v>28.59489154126392</v>
      </c>
      <c r="P558" s="68">
        <v>4.1908233352540734</v>
      </c>
      <c r="Q558" s="68">
        <v>54.611440520969062</v>
      </c>
      <c r="R558" s="68">
        <v>36.509971397684282</v>
      </c>
      <c r="S558" s="68">
        <v>86.333783159872382</v>
      </c>
      <c r="T558" s="68">
        <v>123.06020586890749</v>
      </c>
      <c r="U558" s="68">
        <v>1652.2807540352292</v>
      </c>
      <c r="V558" s="68">
        <v>266.12457671588214</v>
      </c>
      <c r="W558" s="68">
        <v>553.09479316382703</v>
      </c>
      <c r="X558" s="68">
        <v>1040.4770676375504</v>
      </c>
      <c r="Y558" s="68">
        <v>35.45701814361356</v>
      </c>
      <c r="Z558" s="68">
        <v>121.29561909351278</v>
      </c>
      <c r="AA558" s="68">
        <v>19.689415004376002</v>
      </c>
      <c r="AB558" s="68">
        <v>14.019364215833539</v>
      </c>
      <c r="AC558" s="68">
        <v>0.45499014953709649</v>
      </c>
      <c r="AD558" s="68">
        <v>2.9160891950583001</v>
      </c>
      <c r="AE558" s="68">
        <v>366.06355939109687</v>
      </c>
      <c r="AF558" s="68">
        <v>17.829380196947923</v>
      </c>
      <c r="AG558" s="68">
        <v>91.951045670862939</v>
      </c>
      <c r="AH558" s="68">
        <v>75.309182327977041</v>
      </c>
      <c r="AI558" s="68">
        <v>367.14439413532398</v>
      </c>
      <c r="AJ558" s="68">
        <v>56.965444871809112</v>
      </c>
      <c r="AK558" s="68">
        <v>1.0800630756326071</v>
      </c>
      <c r="AL558" s="68">
        <v>97.646567808889259</v>
      </c>
      <c r="AM558" s="68">
        <v>0.38787316875116268</v>
      </c>
      <c r="AN558" s="68">
        <v>5.7432168297082651</v>
      </c>
      <c r="AO558" s="68">
        <v>5.4881057312847634</v>
      </c>
      <c r="AP558" s="68">
        <v>8.0914568438660215</v>
      </c>
      <c r="AQ558" s="68">
        <v>51.334505300494044</v>
      </c>
      <c r="AR558" s="68">
        <v>3.4472279128827867E-2</v>
      </c>
      <c r="AS558" s="68">
        <v>0.91560201828379262</v>
      </c>
      <c r="AT558" s="68">
        <v>2.0473278370895458E-2</v>
      </c>
      <c r="AU558" s="68">
        <v>7.5278224848618153E-2</v>
      </c>
      <c r="AV558" s="68">
        <v>0</v>
      </c>
      <c r="AW558" s="68">
        <v>0.48301084141272832</v>
      </c>
      <c r="AX558" s="68">
        <v>3.9319106881218446</v>
      </c>
      <c r="AY558" s="68">
        <v>2.2108624874266529</v>
      </c>
      <c r="AZ558" s="68">
        <v>0</v>
      </c>
      <c r="BA558" s="68">
        <v>1.2654730466698154</v>
      </c>
      <c r="BB558" s="68">
        <v>55.081142356780276</v>
      </c>
      <c r="BC558" s="68">
        <v>3.4099989567585363</v>
      </c>
      <c r="BD558" s="68">
        <v>0.91051239569978415</v>
      </c>
      <c r="BE558" s="68">
        <v>4.3899018191768109</v>
      </c>
      <c r="BF558" s="68">
        <v>8.2353903871065093</v>
      </c>
      <c r="BG558" s="68">
        <v>0</v>
      </c>
      <c r="BH558" s="68">
        <v>1.3258140240982911E-2</v>
      </c>
      <c r="BI558" s="68">
        <v>182.24697240480208</v>
      </c>
      <c r="BJ558" s="68">
        <v>0</v>
      </c>
      <c r="BK558" s="68">
        <v>2.8013936572764422</v>
      </c>
      <c r="BL558" s="68">
        <v>7984.0971704694248</v>
      </c>
      <c r="BM558" s="68">
        <v>202.88356429325609</v>
      </c>
      <c r="BN558" s="68">
        <v>0</v>
      </c>
      <c r="BO558" s="68">
        <v>0</v>
      </c>
    </row>
    <row r="559" spans="1:67">
      <c r="A559">
        <v>2004</v>
      </c>
      <c r="B559" s="62" t="s">
        <v>616</v>
      </c>
      <c r="C559" s="67" t="s">
        <v>682</v>
      </c>
      <c r="D559" s="62" t="s">
        <v>726</v>
      </c>
      <c r="E559" s="68">
        <v>15.147334606220385</v>
      </c>
      <c r="F559" s="68">
        <v>0.16366296896966426</v>
      </c>
      <c r="G559" s="68">
        <v>1.6287711504621218</v>
      </c>
      <c r="H559" s="68">
        <v>55.987832799021298</v>
      </c>
      <c r="I559" s="68">
        <v>177.65491400172343</v>
      </c>
      <c r="J559" s="68">
        <v>49.505942388414454</v>
      </c>
      <c r="K559" s="68">
        <v>2.1850339092369229</v>
      </c>
      <c r="L559" s="68">
        <v>7.5403383836184936</v>
      </c>
      <c r="M559" s="68">
        <v>2.7434540822692961</v>
      </c>
      <c r="N559" s="68">
        <v>1.1434936152680015</v>
      </c>
      <c r="O559" s="68">
        <v>8.3794089303986947</v>
      </c>
      <c r="P559" s="68">
        <v>3.5706525507298892</v>
      </c>
      <c r="Q559" s="68">
        <v>45.18689885011829</v>
      </c>
      <c r="R559" s="68">
        <v>44.216300419277992</v>
      </c>
      <c r="S559" s="68">
        <v>31.875673051349185</v>
      </c>
      <c r="T559" s="68">
        <v>58.196287799214431</v>
      </c>
      <c r="U559" s="68">
        <v>243.81447720974433</v>
      </c>
      <c r="V559" s="68">
        <v>115.46149520156874</v>
      </c>
      <c r="W559" s="68">
        <v>94.207692780669163</v>
      </c>
      <c r="X559" s="68">
        <v>8446.7165635674264</v>
      </c>
      <c r="Y559" s="68">
        <v>20.619247558759717</v>
      </c>
      <c r="Z559" s="68">
        <v>49.542249863214032</v>
      </c>
      <c r="AA559" s="68">
        <v>7.5267986837357324</v>
      </c>
      <c r="AB559" s="68">
        <v>22.358757496487868</v>
      </c>
      <c r="AC559" s="68">
        <v>0.21173764168007578</v>
      </c>
      <c r="AD559" s="68">
        <v>8.3350408421658084</v>
      </c>
      <c r="AE559" s="68">
        <v>153.22592215049377</v>
      </c>
      <c r="AF559" s="68">
        <v>78.749454965732383</v>
      </c>
      <c r="AG559" s="68">
        <v>406.13272805512054</v>
      </c>
      <c r="AH559" s="68">
        <v>332.62832689833039</v>
      </c>
      <c r="AI559" s="68">
        <v>1663.315928959842</v>
      </c>
      <c r="AJ559" s="68">
        <v>1.4871460759960573</v>
      </c>
      <c r="AK559" s="68">
        <v>1.1075235121352003</v>
      </c>
      <c r="AL559" s="68">
        <v>117.98926162886448</v>
      </c>
      <c r="AM559" s="68">
        <v>9.2237834381033892</v>
      </c>
      <c r="AN559" s="68">
        <v>3.7355002911390671</v>
      </c>
      <c r="AO559" s="68">
        <v>5.0464568871810291</v>
      </c>
      <c r="AP559" s="68">
        <v>12.1691890917597</v>
      </c>
      <c r="AQ559" s="68">
        <v>252.30966085190548</v>
      </c>
      <c r="AR559" s="68">
        <v>0.30336695262450025</v>
      </c>
      <c r="AS559" s="68">
        <v>8.6842820218548766</v>
      </c>
      <c r="AT559" s="68">
        <v>0.24452696997362958</v>
      </c>
      <c r="AU559" s="68">
        <v>0.68484225611208327</v>
      </c>
      <c r="AV559" s="68">
        <v>0</v>
      </c>
      <c r="AW559" s="68">
        <v>1.6475622927653939</v>
      </c>
      <c r="AX559" s="68">
        <v>0.64598150224480699</v>
      </c>
      <c r="AY559" s="68">
        <v>1.4447116373599196</v>
      </c>
      <c r="AZ559" s="68">
        <v>0</v>
      </c>
      <c r="BA559" s="68">
        <v>0.39596122205586881</v>
      </c>
      <c r="BB559" s="68">
        <v>46.848787496149832</v>
      </c>
      <c r="BC559" s="68">
        <v>25.777233014301562</v>
      </c>
      <c r="BD559" s="68">
        <v>3.757902591747345</v>
      </c>
      <c r="BE559" s="68">
        <v>12.698113770887272</v>
      </c>
      <c r="BF559" s="68">
        <v>15.729137013404509</v>
      </c>
      <c r="BG559" s="68">
        <v>0</v>
      </c>
      <c r="BH559" s="68">
        <v>2.8689126054714461E-2</v>
      </c>
      <c r="BI559" s="68">
        <v>3187.3267770396005</v>
      </c>
      <c r="BJ559" s="68">
        <v>0</v>
      </c>
      <c r="BK559" s="68">
        <v>15.750611244890816</v>
      </c>
      <c r="BL559" s="68">
        <v>5265.0690160823897</v>
      </c>
      <c r="BM559" s="68">
        <v>376.53016992312217</v>
      </c>
      <c r="BN559" s="68">
        <v>0</v>
      </c>
      <c r="BO559" s="68">
        <v>0</v>
      </c>
    </row>
    <row r="560" spans="1:67">
      <c r="A560">
        <v>2004</v>
      </c>
      <c r="B560" s="62" t="s">
        <v>617</v>
      </c>
      <c r="C560" s="67" t="s">
        <v>683</v>
      </c>
      <c r="D560" s="62" t="s">
        <v>726</v>
      </c>
      <c r="E560" s="68">
        <v>0.98320082707915446</v>
      </c>
      <c r="F560" s="68">
        <v>6.4426961275432251E-2</v>
      </c>
      <c r="G560" s="68">
        <v>2.1267476186914911E-2</v>
      </c>
      <c r="H560" s="68">
        <v>3.1164642694245481</v>
      </c>
      <c r="I560" s="68">
        <v>11.012064471067207</v>
      </c>
      <c r="J560" s="68">
        <v>4.6635243919060381</v>
      </c>
      <c r="K560" s="68">
        <v>0.29057350244243735</v>
      </c>
      <c r="L560" s="68">
        <v>0.65563339856684999</v>
      </c>
      <c r="M560" s="68">
        <v>0.78068358624750256</v>
      </c>
      <c r="N560" s="68">
        <v>0.75893911100044231</v>
      </c>
      <c r="O560" s="68">
        <v>3.759379984726916</v>
      </c>
      <c r="P560" s="68">
        <v>0.53737662415233112</v>
      </c>
      <c r="Q560" s="68">
        <v>7.2605832690618746</v>
      </c>
      <c r="R560" s="68">
        <v>4.0907755690135366</v>
      </c>
      <c r="S560" s="68">
        <v>8.7618303284668198</v>
      </c>
      <c r="T560" s="68">
        <v>13.343378198380735</v>
      </c>
      <c r="U560" s="68">
        <v>111.04128712228403</v>
      </c>
      <c r="V560" s="68">
        <v>48.713838572635623</v>
      </c>
      <c r="W560" s="68">
        <v>27.473569640629766</v>
      </c>
      <c r="X560" s="68">
        <v>74.503207678505277</v>
      </c>
      <c r="Y560" s="68">
        <v>194.33409332422116</v>
      </c>
      <c r="Z560" s="68">
        <v>12.203703498930333</v>
      </c>
      <c r="AA560" s="68">
        <v>0.52772091261812837</v>
      </c>
      <c r="AB560" s="68">
        <v>2.6141209108520549</v>
      </c>
      <c r="AC560" s="68">
        <v>0.12128069252021681</v>
      </c>
      <c r="AD560" s="68">
        <v>3.9053681583166751E-2</v>
      </c>
      <c r="AE560" s="68">
        <v>22.947193493642683</v>
      </c>
      <c r="AF560" s="68">
        <v>2.1411053922779906</v>
      </c>
      <c r="AG560" s="68">
        <v>11.042271784662583</v>
      </c>
      <c r="AH560" s="68">
        <v>9.0437739123630152</v>
      </c>
      <c r="AI560" s="68">
        <v>11.179013292504818</v>
      </c>
      <c r="AJ560" s="68">
        <v>0.53216191303935034</v>
      </c>
      <c r="AK560" s="68">
        <v>44.379974176817178</v>
      </c>
      <c r="AL560" s="68">
        <v>1.1801435434248333</v>
      </c>
      <c r="AM560" s="68">
        <v>5.8419244105294759</v>
      </c>
      <c r="AN560" s="68">
        <v>11.237247773988559</v>
      </c>
      <c r="AO560" s="68">
        <v>0.20426571379463329</v>
      </c>
      <c r="AP560" s="68">
        <v>0.47892404406360989</v>
      </c>
      <c r="AQ560" s="68">
        <v>5.1843866755301544</v>
      </c>
      <c r="AR560" s="68">
        <v>1.1096682657003344E-2</v>
      </c>
      <c r="AS560" s="68">
        <v>0.74069059176920549</v>
      </c>
      <c r="AT560" s="68">
        <v>1.1317733838791906E-2</v>
      </c>
      <c r="AU560" s="68">
        <v>6.5307988200929687E-2</v>
      </c>
      <c r="AV560" s="68">
        <v>0</v>
      </c>
      <c r="AW560" s="68">
        <v>0.21937893030318079</v>
      </c>
      <c r="AX560" s="68">
        <v>0.23067338726466077</v>
      </c>
      <c r="AY560" s="68">
        <v>0.16312446683828644</v>
      </c>
      <c r="AZ560" s="68">
        <v>0</v>
      </c>
      <c r="BA560" s="68">
        <v>2.8868225716124248E-2</v>
      </c>
      <c r="BB560" s="68">
        <v>2.3687417447355679</v>
      </c>
      <c r="BC560" s="68">
        <v>4.6816117531796042</v>
      </c>
      <c r="BD560" s="68">
        <v>0.32719519053903617</v>
      </c>
      <c r="BE560" s="68">
        <v>0.63308064607418002</v>
      </c>
      <c r="BF560" s="68">
        <v>1.9050889248761276</v>
      </c>
      <c r="BG560" s="68">
        <v>0</v>
      </c>
      <c r="BH560" s="68">
        <v>5.0278625448626083E-3</v>
      </c>
      <c r="BI560" s="68">
        <v>144.8368936528949</v>
      </c>
      <c r="BJ560" s="68">
        <v>0</v>
      </c>
      <c r="BK560" s="68">
        <v>3.4759546600053461</v>
      </c>
      <c r="BL560" s="68">
        <v>258.98520480283827</v>
      </c>
      <c r="BM560" s="68">
        <v>8.3995808788836204</v>
      </c>
      <c r="BN560" s="68">
        <v>0</v>
      </c>
      <c r="BO560" s="68">
        <v>0</v>
      </c>
    </row>
    <row r="561" spans="1:67">
      <c r="A561">
        <v>2004</v>
      </c>
      <c r="B561" s="62" t="s">
        <v>618</v>
      </c>
      <c r="C561" s="67" t="s">
        <v>684</v>
      </c>
      <c r="D561" s="62" t="s">
        <v>726</v>
      </c>
      <c r="E561" s="68">
        <v>2.9750033169088104</v>
      </c>
      <c r="F561" s="68">
        <v>0.14455250491710372</v>
      </c>
      <c r="G561" s="68">
        <v>0.15127600409957323</v>
      </c>
      <c r="H561" s="68">
        <v>8.5917089106640212</v>
      </c>
      <c r="I561" s="68">
        <v>16.28739288771299</v>
      </c>
      <c r="J561" s="68">
        <v>48.903275693234157</v>
      </c>
      <c r="K561" s="68">
        <v>3.8174967374261515</v>
      </c>
      <c r="L561" s="68">
        <v>5.8412353467020157</v>
      </c>
      <c r="M561" s="68">
        <v>3.3013260680370169</v>
      </c>
      <c r="N561" s="68">
        <v>2.2663621390951567</v>
      </c>
      <c r="O561" s="68">
        <v>15.518245643374524</v>
      </c>
      <c r="P561" s="68">
        <v>2.6017580370985738</v>
      </c>
      <c r="Q561" s="68">
        <v>18.133477728945106</v>
      </c>
      <c r="R561" s="68">
        <v>6.903368681922605</v>
      </c>
      <c r="S561" s="68">
        <v>9.2498429414660883</v>
      </c>
      <c r="T561" s="68">
        <v>15.205095653011789</v>
      </c>
      <c r="U561" s="68">
        <v>302.01612061798909</v>
      </c>
      <c r="V561" s="68">
        <v>27.912677809745759</v>
      </c>
      <c r="W561" s="68">
        <v>17.502704255227549</v>
      </c>
      <c r="X561" s="68">
        <v>61.134885573564176</v>
      </c>
      <c r="Y561" s="68">
        <v>6.5002016054834035</v>
      </c>
      <c r="Z561" s="68">
        <v>153.49324061379585</v>
      </c>
      <c r="AA561" s="68">
        <v>1.2982289365766784</v>
      </c>
      <c r="AB561" s="68">
        <v>8.0134955978189311</v>
      </c>
      <c r="AC561" s="68">
        <v>10.011842262950424</v>
      </c>
      <c r="AD561" s="68">
        <v>7.2813995910410004E-2</v>
      </c>
      <c r="AE561" s="68">
        <v>83.935880961167712</v>
      </c>
      <c r="AF561" s="68">
        <v>5.6922558335638715</v>
      </c>
      <c r="AG561" s="68">
        <v>29.356537286345109</v>
      </c>
      <c r="AH561" s="68">
        <v>24.043410906194683</v>
      </c>
      <c r="AI561" s="68">
        <v>6.3645897102009918</v>
      </c>
      <c r="AJ561" s="68">
        <v>0.15737509787829662</v>
      </c>
      <c r="AK561" s="68">
        <v>1.2477911560635719</v>
      </c>
      <c r="AL561" s="68">
        <v>3.1246158088808431</v>
      </c>
      <c r="AM561" s="68">
        <v>1.2882264158108385</v>
      </c>
      <c r="AN561" s="68">
        <v>35.178127700661229</v>
      </c>
      <c r="AO561" s="68">
        <v>0.23214547084511075</v>
      </c>
      <c r="AP561" s="68">
        <v>2.689768630455855</v>
      </c>
      <c r="AQ561" s="68">
        <v>6.1060797278723031</v>
      </c>
      <c r="AR561" s="68">
        <v>9.4979051718940638E-2</v>
      </c>
      <c r="AS561" s="68">
        <v>4.8668198198264241</v>
      </c>
      <c r="AT561" s="68">
        <v>1.1230585092035287E-2</v>
      </c>
      <c r="AU561" s="68">
        <v>0.18821506569887517</v>
      </c>
      <c r="AV561" s="68">
        <v>0</v>
      </c>
      <c r="AW561" s="68">
        <v>4.9687586340760515</v>
      </c>
      <c r="AX561" s="68">
        <v>0.79406407701944248</v>
      </c>
      <c r="AY561" s="68">
        <v>3.7224441847416703</v>
      </c>
      <c r="AZ561" s="68">
        <v>0</v>
      </c>
      <c r="BA561" s="68">
        <v>1.6406270078249612</v>
      </c>
      <c r="BB561" s="68">
        <v>15.156546165472458</v>
      </c>
      <c r="BC561" s="68">
        <v>19.074553734879927</v>
      </c>
      <c r="BD561" s="68">
        <v>14.91007547490967</v>
      </c>
      <c r="BE561" s="68">
        <v>47.959049740604222</v>
      </c>
      <c r="BF561" s="68">
        <v>14.998315960605909</v>
      </c>
      <c r="BG561" s="68">
        <v>0</v>
      </c>
      <c r="BH561" s="68">
        <v>1.7740538396486389E-2</v>
      </c>
      <c r="BI561" s="68">
        <v>1908.9048371425467</v>
      </c>
      <c r="BJ561" s="68">
        <v>0</v>
      </c>
      <c r="BK561" s="68">
        <v>0.76891722055065281</v>
      </c>
      <c r="BL561" s="68">
        <v>1061.2281652754675</v>
      </c>
      <c r="BM561" s="68">
        <v>121.00376850945221</v>
      </c>
      <c r="BN561" s="68">
        <v>0</v>
      </c>
      <c r="BO561" s="68">
        <v>0</v>
      </c>
    </row>
    <row r="562" spans="1:67">
      <c r="A562">
        <v>2004</v>
      </c>
      <c r="B562" s="62" t="s">
        <v>619</v>
      </c>
      <c r="C562" s="67" t="s">
        <v>685</v>
      </c>
      <c r="D562" s="62" t="s">
        <v>726</v>
      </c>
      <c r="E562" s="68">
        <v>5.6252929061840456E-2</v>
      </c>
      <c r="F562" s="68">
        <v>6.2068719045741639E-3</v>
      </c>
      <c r="G562" s="68">
        <v>2.6787140330190706E-3</v>
      </c>
      <c r="H562" s="68">
        <v>0.29442396384587188</v>
      </c>
      <c r="I562" s="68">
        <v>0.38445711570053687</v>
      </c>
      <c r="J562" s="68">
        <v>0.29170655540813245</v>
      </c>
      <c r="K562" s="68">
        <v>2.367974147255289E-2</v>
      </c>
      <c r="L562" s="68">
        <v>0.13559707975137586</v>
      </c>
      <c r="M562" s="68">
        <v>5.1003437443810626E-2</v>
      </c>
      <c r="N562" s="68">
        <v>5.9418094562030357E-2</v>
      </c>
      <c r="O562" s="68">
        <v>0.14063986295651917</v>
      </c>
      <c r="P562" s="68">
        <v>5.4090407245559566E-2</v>
      </c>
      <c r="Q562" s="68">
        <v>0.25859235659305035</v>
      </c>
      <c r="R562" s="68">
        <v>0.10939496907430835</v>
      </c>
      <c r="S562" s="68">
        <v>0.42897794764898728</v>
      </c>
      <c r="T562" s="68">
        <v>0.65964008130252183</v>
      </c>
      <c r="U562" s="68">
        <v>11.588417125323589</v>
      </c>
      <c r="V562" s="68">
        <v>2.3261632297863488</v>
      </c>
      <c r="W562" s="68">
        <v>1.2176413833016186</v>
      </c>
      <c r="X562" s="68">
        <v>4.1406400890049779</v>
      </c>
      <c r="Y562" s="68">
        <v>0.9355612598614711</v>
      </c>
      <c r="Z562" s="68">
        <v>0.80967690606895681</v>
      </c>
      <c r="AA562" s="68">
        <v>7.5986258522203948E-2</v>
      </c>
      <c r="AB562" s="68">
        <v>0.25150762344001537</v>
      </c>
      <c r="AC562" s="68">
        <v>6.4725946536141757E-3</v>
      </c>
      <c r="AD562" s="68">
        <v>4.7515605209015052E-3</v>
      </c>
      <c r="AE562" s="68">
        <v>2.1621224052332821</v>
      </c>
      <c r="AF562" s="68">
        <v>7.3435202001313135E-2</v>
      </c>
      <c r="AG562" s="68">
        <v>0.37872565890242105</v>
      </c>
      <c r="AH562" s="68">
        <v>0.3101815634168158</v>
      </c>
      <c r="AI562" s="68">
        <v>0.70576923945951064</v>
      </c>
      <c r="AJ562" s="68">
        <v>7.5099372912655685E-2</v>
      </c>
      <c r="AK562" s="68">
        <v>0.20633888530179323</v>
      </c>
      <c r="AL562" s="68">
        <v>0.1499393798771716</v>
      </c>
      <c r="AM562" s="68">
        <v>3.0231411563521306E-2</v>
      </c>
      <c r="AN562" s="68">
        <v>0.13179673735797981</v>
      </c>
      <c r="AO562" s="68">
        <v>2.3794406823231463E-2</v>
      </c>
      <c r="AP562" s="68">
        <v>7.3382433446225109E-2</v>
      </c>
      <c r="AQ562" s="68">
        <v>0.91894997299773173</v>
      </c>
      <c r="AR562" s="68">
        <v>2.0290981258089466E-3</v>
      </c>
      <c r="AS562" s="68">
        <v>9.7041737172017958E-2</v>
      </c>
      <c r="AT562" s="68">
        <v>3.6204624255747756E-3</v>
      </c>
      <c r="AU562" s="68">
        <v>8.0807780510122589E-3</v>
      </c>
      <c r="AV562" s="68">
        <v>0</v>
      </c>
      <c r="AW562" s="68">
        <v>3.650775476145509E-2</v>
      </c>
      <c r="AX562" s="68">
        <v>5.0548426261470929E-2</v>
      </c>
      <c r="AY562" s="68">
        <v>2.1138150856425484E-2</v>
      </c>
      <c r="AZ562" s="68">
        <v>0</v>
      </c>
      <c r="BA562" s="68">
        <v>3.3581440512726315E-3</v>
      </c>
      <c r="BB562" s="68">
        <v>0.29092916301731914</v>
      </c>
      <c r="BC562" s="68">
        <v>0.18938041400262798</v>
      </c>
      <c r="BD562" s="68">
        <v>4.8873949430566582E-2</v>
      </c>
      <c r="BE562" s="68">
        <v>9.5962330474138907E-2</v>
      </c>
      <c r="BF562" s="68">
        <v>7.2901296678965777E-2</v>
      </c>
      <c r="BG562" s="68">
        <v>0</v>
      </c>
      <c r="BH562" s="68">
        <v>8.2757698797995458E-4</v>
      </c>
      <c r="BI562" s="68">
        <v>6.1111678399176279</v>
      </c>
      <c r="BJ562" s="68">
        <v>0</v>
      </c>
      <c r="BK562" s="68">
        <v>0.3031985694281093</v>
      </c>
      <c r="BL562" s="68">
        <v>24.028124901582679</v>
      </c>
      <c r="BM562" s="68">
        <v>0.92814475383387851</v>
      </c>
      <c r="BN562" s="68">
        <v>0</v>
      </c>
      <c r="BO562" s="68">
        <v>0</v>
      </c>
    </row>
    <row r="563" spans="1:67">
      <c r="A563">
        <v>2004</v>
      </c>
      <c r="B563" s="62" t="s">
        <v>620</v>
      </c>
      <c r="C563" s="67" t="s">
        <v>686</v>
      </c>
      <c r="D563" s="62" t="s">
        <v>726</v>
      </c>
      <c r="E563" s="68">
        <v>1.1475705890271004</v>
      </c>
      <c r="F563" s="68">
        <v>3.0419060409645957E-2</v>
      </c>
      <c r="G563" s="68">
        <v>3.1650773620677128E-2</v>
      </c>
      <c r="H563" s="68">
        <v>1.8430538267539442</v>
      </c>
      <c r="I563" s="68">
        <v>3.7600260529631653</v>
      </c>
      <c r="J563" s="68">
        <v>1.4452441367873989</v>
      </c>
      <c r="K563" s="68">
        <v>0.18043700327349793</v>
      </c>
      <c r="L563" s="68">
        <v>1.1081674778264188</v>
      </c>
      <c r="M563" s="68">
        <v>0.19008293111299765</v>
      </c>
      <c r="N563" s="68">
        <v>1.658334353443554</v>
      </c>
      <c r="O563" s="68">
        <v>2.108295625748462</v>
      </c>
      <c r="P563" s="68">
        <v>0.25060991933065158</v>
      </c>
      <c r="Q563" s="68">
        <v>1.3626410046994939</v>
      </c>
      <c r="R563" s="68">
        <v>1.8858509375288635</v>
      </c>
      <c r="S563" s="68">
        <v>4.8639220859745436</v>
      </c>
      <c r="T563" s="68">
        <v>1.754524721820347</v>
      </c>
      <c r="U563" s="68">
        <v>2.2153386998639912</v>
      </c>
      <c r="V563" s="68">
        <v>1.7516322191973166</v>
      </c>
      <c r="W563" s="68">
        <v>0.80765791338997206</v>
      </c>
      <c r="X563" s="68">
        <v>3.857067515262413</v>
      </c>
      <c r="Y563" s="68">
        <v>0.18109050112224931</v>
      </c>
      <c r="Z563" s="68">
        <v>0.94210064652818892</v>
      </c>
      <c r="AA563" s="68">
        <v>0.10502175106654267</v>
      </c>
      <c r="AB563" s="68">
        <v>0.69660496637280356</v>
      </c>
      <c r="AC563" s="68">
        <v>9.0100712398952162E-2</v>
      </c>
      <c r="AD563" s="68">
        <v>9.4984405504187734E-3</v>
      </c>
      <c r="AE563" s="68">
        <v>4.5376085229205643</v>
      </c>
      <c r="AF563" s="68">
        <v>0.79062445763560651</v>
      </c>
      <c r="AG563" s="68">
        <v>4.0774687042344961</v>
      </c>
      <c r="AH563" s="68">
        <v>3.3395035319100095</v>
      </c>
      <c r="AI563" s="68">
        <v>1.1404080039679712</v>
      </c>
      <c r="AJ563" s="68">
        <v>4.6120139962327097E-2</v>
      </c>
      <c r="AK563" s="68">
        <v>6.8284563204247473E-2</v>
      </c>
      <c r="AL563" s="68">
        <v>0.31478003611482397</v>
      </c>
      <c r="AM563" s="68">
        <v>9.3312214130574805E-2</v>
      </c>
      <c r="AN563" s="68">
        <v>4.0207272784807859</v>
      </c>
      <c r="AO563" s="68">
        <v>8.3423578577411034E-2</v>
      </c>
      <c r="AP563" s="68">
        <v>0.22006340086601772</v>
      </c>
      <c r="AQ563" s="68">
        <v>0.80938184973541083</v>
      </c>
      <c r="AR563" s="68">
        <v>1.6918873050605673E-2</v>
      </c>
      <c r="AS563" s="68">
        <v>0.65503557799306134</v>
      </c>
      <c r="AT563" s="68">
        <v>2.1068403193114E-2</v>
      </c>
      <c r="AU563" s="68">
        <v>3.3575631041543846E-2</v>
      </c>
      <c r="AV563" s="68">
        <v>0</v>
      </c>
      <c r="AW563" s="68">
        <v>0.44863194766390335</v>
      </c>
      <c r="AX563" s="68">
        <v>6.4331557027988415E-2</v>
      </c>
      <c r="AY563" s="68">
        <v>0.12315157357417313</v>
      </c>
      <c r="AZ563" s="68">
        <v>0</v>
      </c>
      <c r="BA563" s="68">
        <v>5.5847151910565551E-2</v>
      </c>
      <c r="BB563" s="68">
        <v>4.4005886961718224</v>
      </c>
      <c r="BC563" s="68">
        <v>2.226594748439632</v>
      </c>
      <c r="BD563" s="68">
        <v>1.7958674021660495</v>
      </c>
      <c r="BE563" s="68">
        <v>1.4265394997275078</v>
      </c>
      <c r="BF563" s="68">
        <v>1.2802104451069924</v>
      </c>
      <c r="BG563" s="68">
        <v>0</v>
      </c>
      <c r="BH563" s="68">
        <v>2.2174387779113958E-2</v>
      </c>
      <c r="BI563" s="68">
        <v>12.144088700783341</v>
      </c>
      <c r="BJ563" s="68">
        <v>0</v>
      </c>
      <c r="BK563" s="68">
        <v>0.82217683136453956</v>
      </c>
      <c r="BL563" s="68">
        <v>2.1931420580561993</v>
      </c>
      <c r="BM563" s="68">
        <v>0.2105210681061111</v>
      </c>
      <c r="BN563" s="68">
        <v>0</v>
      </c>
      <c r="BO563" s="68">
        <v>0</v>
      </c>
    </row>
    <row r="564" spans="1:67">
      <c r="A564">
        <v>2004</v>
      </c>
      <c r="B564" s="62" t="s">
        <v>621</v>
      </c>
      <c r="C564" s="67" t="s">
        <v>135</v>
      </c>
      <c r="D564" s="62" t="s">
        <v>726</v>
      </c>
      <c r="E564" s="68">
        <v>2.7177420575958646E-2</v>
      </c>
      <c r="F564" s="68">
        <v>6.6452979110887889E-4</v>
      </c>
      <c r="G564" s="68">
        <v>4.7265501299187775E-3</v>
      </c>
      <c r="H564" s="68">
        <v>5.1124795403262258E-2</v>
      </c>
      <c r="I564" s="68">
        <v>6.7528220669768796E-2</v>
      </c>
      <c r="J564" s="68">
        <v>2.5393776498938769E-2</v>
      </c>
      <c r="K564" s="68">
        <v>4.3720585528059137E-3</v>
      </c>
      <c r="L564" s="68">
        <v>1.6793722867804065E-2</v>
      </c>
      <c r="M564" s="68">
        <v>3.8606049802557378E-3</v>
      </c>
      <c r="N564" s="68">
        <v>0.21397903161134238</v>
      </c>
      <c r="O564" s="68">
        <v>7.8252443167958693E-2</v>
      </c>
      <c r="P564" s="68">
        <v>1.2083968210916377E-2</v>
      </c>
      <c r="Q564" s="68">
        <v>3.4217659453627342E-2</v>
      </c>
      <c r="R564" s="68">
        <v>3.8439414743297234E-2</v>
      </c>
      <c r="S564" s="68">
        <v>7.6271606037735293E-2</v>
      </c>
      <c r="T564" s="68">
        <v>4.1901914899612577E-2</v>
      </c>
      <c r="U564" s="68">
        <v>0.23603946320778871</v>
      </c>
      <c r="V564" s="68">
        <v>0.12416461640280169</v>
      </c>
      <c r="W564" s="68">
        <v>4.5882553420264149E-2</v>
      </c>
      <c r="X564" s="68">
        <v>0.16374372736150264</v>
      </c>
      <c r="Y564" s="68">
        <v>6.9535648273986493E-3</v>
      </c>
      <c r="Z564" s="68">
        <v>3.3546781867132815E-2</v>
      </c>
      <c r="AA564" s="68">
        <v>5.1747814340056316E-3</v>
      </c>
      <c r="AB564" s="68">
        <v>0.10134803907129263</v>
      </c>
      <c r="AC564" s="68">
        <v>4.3300422799550852E-3</v>
      </c>
      <c r="AD564" s="68">
        <v>6.5281811650868963E-4</v>
      </c>
      <c r="AE564" s="68">
        <v>0.20536183251512014</v>
      </c>
      <c r="AF564" s="68">
        <v>1.2244601274108091E-2</v>
      </c>
      <c r="AG564" s="68">
        <v>6.3148792719308344E-2</v>
      </c>
      <c r="AH564" s="68">
        <v>5.1719739053222483E-2</v>
      </c>
      <c r="AI564" s="68">
        <v>0.32874693801332711</v>
      </c>
      <c r="AJ564" s="68">
        <v>3.7578784263154279E-3</v>
      </c>
      <c r="AK564" s="68">
        <v>4.3474316758700636E-2</v>
      </c>
      <c r="AL564" s="68">
        <v>8.2636094703209158E-3</v>
      </c>
      <c r="AM564" s="68">
        <v>3.8242861929950519E-3</v>
      </c>
      <c r="AN564" s="68">
        <v>4.8345621430047024E-2</v>
      </c>
      <c r="AO564" s="68">
        <v>3.4243557580067654E-3</v>
      </c>
      <c r="AP564" s="68">
        <v>4.9051512300230041E-3</v>
      </c>
      <c r="AQ564" s="68">
        <v>3.7624642269066852E-2</v>
      </c>
      <c r="AR564" s="68">
        <v>2.9056229713252395E-4</v>
      </c>
      <c r="AS564" s="68">
        <v>1.464695210421677E-2</v>
      </c>
      <c r="AT564" s="68">
        <v>7.2021714211392132E-4</v>
      </c>
      <c r="AU564" s="68">
        <v>1.2255218343836332E-3</v>
      </c>
      <c r="AV564" s="68">
        <v>0</v>
      </c>
      <c r="AW564" s="68">
        <v>1.1671876302352741E-2</v>
      </c>
      <c r="AX564" s="68">
        <v>1.6074626028008598E-3</v>
      </c>
      <c r="AY564" s="68">
        <v>3.2262563162582551E-3</v>
      </c>
      <c r="AZ564" s="68">
        <v>0</v>
      </c>
      <c r="BA564" s="68">
        <v>1.0136523863266819E-3</v>
      </c>
      <c r="BB564" s="68">
        <v>9.0336678156362815E-2</v>
      </c>
      <c r="BC564" s="68">
        <v>5.3162734997101758E-2</v>
      </c>
      <c r="BD564" s="68">
        <v>2.0784664067992377E-2</v>
      </c>
      <c r="BE564" s="68">
        <v>2.5091555609656944E-2</v>
      </c>
      <c r="BF564" s="68">
        <v>2.2428473789072523E-2</v>
      </c>
      <c r="BG564" s="68">
        <v>0</v>
      </c>
      <c r="BH564" s="68">
        <v>3.4737331544524262E-4</v>
      </c>
      <c r="BI564" s="68">
        <v>0.44720857286204002</v>
      </c>
      <c r="BJ564" s="68">
        <v>0</v>
      </c>
      <c r="BK564" s="68">
        <v>4.400844614297765E-2</v>
      </c>
      <c r="BL564" s="68">
        <v>0.29550654936713633</v>
      </c>
      <c r="BM564" s="68">
        <v>2.101995577696996E-2</v>
      </c>
      <c r="BN564" s="68">
        <v>0</v>
      </c>
      <c r="BO564" s="68">
        <v>0</v>
      </c>
    </row>
    <row r="565" spans="1:67">
      <c r="A565">
        <v>2004</v>
      </c>
      <c r="B565" s="62" t="s">
        <v>622</v>
      </c>
      <c r="C565" s="67" t="s">
        <v>687</v>
      </c>
      <c r="D565" s="62" t="s">
        <v>726</v>
      </c>
      <c r="E565" s="68">
        <v>0.24157104312922206</v>
      </c>
      <c r="F565" s="68">
        <v>4.5965039540622286E-3</v>
      </c>
      <c r="G565" s="68">
        <v>3.9707007543077375E-3</v>
      </c>
      <c r="H565" s="68">
        <v>0.40710237841106178</v>
      </c>
      <c r="I565" s="68">
        <v>0.40601405815214914</v>
      </c>
      <c r="J565" s="68">
        <v>0.2308282630671028</v>
      </c>
      <c r="K565" s="68">
        <v>2.0707470321798E-2</v>
      </c>
      <c r="L565" s="68">
        <v>0.18972597979413505</v>
      </c>
      <c r="M565" s="68">
        <v>5.1224668092307211E-2</v>
      </c>
      <c r="N565" s="68">
        <v>0.15426355170181874</v>
      </c>
      <c r="O565" s="68">
        <v>1.243609807054417</v>
      </c>
      <c r="P565" s="68">
        <v>0.13158204247438521</v>
      </c>
      <c r="Q565" s="68">
        <v>0.5042113948414999</v>
      </c>
      <c r="R565" s="68">
        <v>0.16774443647326548</v>
      </c>
      <c r="S565" s="68">
        <v>2.0597514618874184</v>
      </c>
      <c r="T565" s="68">
        <v>1.3340540597557973</v>
      </c>
      <c r="U565" s="68">
        <v>1.6482226704186931</v>
      </c>
      <c r="V565" s="68">
        <v>1.0810317539826808</v>
      </c>
      <c r="W565" s="68">
        <v>0.59641868750988747</v>
      </c>
      <c r="X565" s="68">
        <v>2.3059381384918254</v>
      </c>
      <c r="Y565" s="68">
        <v>0.12441984036486524</v>
      </c>
      <c r="Z565" s="68">
        <v>0.58109576015569253</v>
      </c>
      <c r="AA565" s="68">
        <v>5.2501062076195981E-2</v>
      </c>
      <c r="AB565" s="68">
        <v>0.37952480024994201</v>
      </c>
      <c r="AC565" s="68">
        <v>4.0100779280642769E-2</v>
      </c>
      <c r="AD565" s="68">
        <v>1.5680110864125232E-3</v>
      </c>
      <c r="AE565" s="68">
        <v>2.8018551829034748</v>
      </c>
      <c r="AF565" s="68">
        <v>4.5164966175882004E-2</v>
      </c>
      <c r="AG565" s="68">
        <v>0.23292821064253888</v>
      </c>
      <c r="AH565" s="68">
        <v>0.19077144654811756</v>
      </c>
      <c r="AI565" s="68">
        <v>0.14036392402842801</v>
      </c>
      <c r="AJ565" s="68">
        <v>5.895335929616225E-3</v>
      </c>
      <c r="AK565" s="68">
        <v>1.9288583562577365E-2</v>
      </c>
      <c r="AL565" s="68">
        <v>2.2016484535173582E-2</v>
      </c>
      <c r="AM565" s="68">
        <v>2.870227680262346E-3</v>
      </c>
      <c r="AN565" s="68">
        <v>9.7458521653639912E-2</v>
      </c>
      <c r="AO565" s="68">
        <v>1.5743599988891056E-2</v>
      </c>
      <c r="AP565" s="68">
        <v>1.9868585832134907E-2</v>
      </c>
      <c r="AQ565" s="68">
        <v>0.13987464645101161</v>
      </c>
      <c r="AR565" s="68">
        <v>8.8930024462954274E-4</v>
      </c>
      <c r="AS565" s="68">
        <v>5.9007892391949028E-2</v>
      </c>
      <c r="AT565" s="68">
        <v>4.5698606364178085E-3</v>
      </c>
      <c r="AU565" s="68">
        <v>5.0581806048475252E-3</v>
      </c>
      <c r="AV565" s="68">
        <v>0</v>
      </c>
      <c r="AW565" s="68">
        <v>3.0660401561978121E-2</v>
      </c>
      <c r="AX565" s="68">
        <v>1.2091658566756635E-2</v>
      </c>
      <c r="AY565" s="68">
        <v>1.1685070197468801E-2</v>
      </c>
      <c r="AZ565" s="68">
        <v>0</v>
      </c>
      <c r="BA565" s="68">
        <v>4.1539476343561109E-3</v>
      </c>
      <c r="BB565" s="68">
        <v>0.19380309366777301</v>
      </c>
      <c r="BC565" s="68">
        <v>8.5440412574462776E-2</v>
      </c>
      <c r="BD565" s="68">
        <v>3.6556474978851401E-2</v>
      </c>
      <c r="BE565" s="68">
        <v>5.7895237074177208E-2</v>
      </c>
      <c r="BF565" s="68">
        <v>7.5447045349025216E-2</v>
      </c>
      <c r="BG565" s="68">
        <v>0</v>
      </c>
      <c r="BH565" s="68">
        <v>4.0855517099978926E-4</v>
      </c>
      <c r="BI565" s="68">
        <v>1.8424801802556889</v>
      </c>
      <c r="BJ565" s="68">
        <v>0</v>
      </c>
      <c r="BK565" s="68">
        <v>0.14783116300261501</v>
      </c>
      <c r="BL565" s="68">
        <v>0.64400853088941679</v>
      </c>
      <c r="BM565" s="68">
        <v>5.989341925067778E-2</v>
      </c>
      <c r="BN565" s="68">
        <v>0</v>
      </c>
      <c r="BO565" s="68">
        <v>0</v>
      </c>
    </row>
    <row r="566" spans="1:67">
      <c r="A566">
        <v>2004</v>
      </c>
      <c r="B566" s="62" t="s">
        <v>623</v>
      </c>
      <c r="C566" s="67" t="s">
        <v>688</v>
      </c>
      <c r="D566" s="62" t="s">
        <v>726</v>
      </c>
      <c r="E566" s="68">
        <v>0.11628366907229572</v>
      </c>
      <c r="F566" s="68">
        <v>1.3041513201858469E-2</v>
      </c>
      <c r="G566" s="68">
        <v>8.5922454396179376E-3</v>
      </c>
      <c r="H566" s="68">
        <v>0.63676492741831026</v>
      </c>
      <c r="I566" s="68">
        <v>1.0800726338803095</v>
      </c>
      <c r="J566" s="68">
        <v>0.44868740962952636</v>
      </c>
      <c r="K566" s="68">
        <v>0.13111681773842065</v>
      </c>
      <c r="L566" s="68">
        <v>0.10074337697876379</v>
      </c>
      <c r="M566" s="68">
        <v>4.0362345163478391E-2</v>
      </c>
      <c r="N566" s="68">
        <v>0.68734686251618626</v>
      </c>
      <c r="O566" s="68">
        <v>0.53763485212356943</v>
      </c>
      <c r="P566" s="68">
        <v>0.1052872397591661</v>
      </c>
      <c r="Q566" s="68">
        <v>0.3220469512937687</v>
      </c>
      <c r="R566" s="68">
        <v>0.57782066744258231</v>
      </c>
      <c r="S566" s="68">
        <v>0.60851220242763393</v>
      </c>
      <c r="T566" s="68">
        <v>0.95590995168342596</v>
      </c>
      <c r="U566" s="68">
        <v>4.6283687637017259</v>
      </c>
      <c r="V566" s="68">
        <v>1.4215744089467293</v>
      </c>
      <c r="W566" s="68">
        <v>1.2822095203274264</v>
      </c>
      <c r="X566" s="68">
        <v>5.4856943405139162</v>
      </c>
      <c r="Y566" s="68">
        <v>0.11420857782560825</v>
      </c>
      <c r="Z566" s="68">
        <v>0.75579036845706127</v>
      </c>
      <c r="AA566" s="68">
        <v>7.0066829827967456E-2</v>
      </c>
      <c r="AB566" s="68">
        <v>0.19797587828594904</v>
      </c>
      <c r="AC566" s="68">
        <v>1.9147295672616759E-2</v>
      </c>
      <c r="AD566" s="68">
        <v>9.8147166113501227E-3</v>
      </c>
      <c r="AE566" s="68">
        <v>5.2130105108289655</v>
      </c>
      <c r="AF566" s="68">
        <v>0.16652032092605307</v>
      </c>
      <c r="AG566" s="68">
        <v>0.85879132815259696</v>
      </c>
      <c r="AH566" s="68">
        <v>0.70336205361234039</v>
      </c>
      <c r="AI566" s="68">
        <v>1.250437183613168</v>
      </c>
      <c r="AJ566" s="68">
        <v>0.11549839679071053</v>
      </c>
      <c r="AK566" s="68">
        <v>6.6979242652519783E-2</v>
      </c>
      <c r="AL566" s="68">
        <v>0.24168432619106486</v>
      </c>
      <c r="AM566" s="68">
        <v>1.4134873978155946E-2</v>
      </c>
      <c r="AN566" s="68">
        <v>0.2229476540101267</v>
      </c>
      <c r="AO566" s="68">
        <v>5.8854400986258951E-2</v>
      </c>
      <c r="AP566" s="68">
        <v>9.1722405848370242E-2</v>
      </c>
      <c r="AQ566" s="68">
        <v>0.60884260482586039</v>
      </c>
      <c r="AR566" s="68">
        <v>3.5745238089460842E-3</v>
      </c>
      <c r="AS566" s="68">
        <v>0.26163860236855352</v>
      </c>
      <c r="AT566" s="68">
        <v>0.40953063300911763</v>
      </c>
      <c r="AU566" s="68">
        <v>4.3782848278057285E-2</v>
      </c>
      <c r="AV566" s="68">
        <v>0</v>
      </c>
      <c r="AW566" s="68">
        <v>0.14487369921958515</v>
      </c>
      <c r="AX566" s="68">
        <v>2.9772857054073183E-2</v>
      </c>
      <c r="AY566" s="68">
        <v>4.2627054385122418E-2</v>
      </c>
      <c r="AZ566" s="68">
        <v>0</v>
      </c>
      <c r="BA566" s="68">
        <v>9.6610192394242476E-3</v>
      </c>
      <c r="BB566" s="68">
        <v>0.78880093023237197</v>
      </c>
      <c r="BC566" s="68">
        <v>0.3523873633470137</v>
      </c>
      <c r="BD566" s="68">
        <v>0.14290623748242479</v>
      </c>
      <c r="BE566" s="68">
        <v>0.14721940825080726</v>
      </c>
      <c r="BF566" s="68">
        <v>0.19285982207817215</v>
      </c>
      <c r="BG566" s="68">
        <v>0</v>
      </c>
      <c r="BH566" s="68">
        <v>1.3540117035446685E-3</v>
      </c>
      <c r="BI566" s="68">
        <v>5.5201683571241773</v>
      </c>
      <c r="BJ566" s="68">
        <v>0</v>
      </c>
      <c r="BK566" s="68">
        <v>0.75322063565557029</v>
      </c>
      <c r="BL566" s="68">
        <v>21.361034649578009</v>
      </c>
      <c r="BM566" s="68">
        <v>0.89388196587136604</v>
      </c>
      <c r="BN566" s="68">
        <v>0</v>
      </c>
      <c r="BO566" s="68">
        <v>0</v>
      </c>
    </row>
    <row r="567" spans="1:67">
      <c r="A567">
        <v>2004</v>
      </c>
      <c r="B567" s="62" t="s">
        <v>624</v>
      </c>
      <c r="C567" s="67" t="s">
        <v>689</v>
      </c>
      <c r="D567" s="62" t="s">
        <v>726</v>
      </c>
      <c r="E567" s="68">
        <v>0.45323837521770471</v>
      </c>
      <c r="F567" s="68">
        <v>2.8383651245815381E-2</v>
      </c>
      <c r="G567" s="68">
        <v>2.6592792962134154E-2</v>
      </c>
      <c r="H567" s="68">
        <v>0.66517714319527432</v>
      </c>
      <c r="I567" s="68">
        <v>2.004966522955058</v>
      </c>
      <c r="J567" s="68">
        <v>1.0134459610831941</v>
      </c>
      <c r="K567" s="68">
        <v>0.13738010331084549</v>
      </c>
      <c r="L567" s="68">
        <v>0.37833504698085096</v>
      </c>
      <c r="M567" s="68">
        <v>0.11892005395166166</v>
      </c>
      <c r="N567" s="68">
        <v>0.11879812082289733</v>
      </c>
      <c r="O567" s="68">
        <v>1.4039010145252397</v>
      </c>
      <c r="P567" s="68">
        <v>0.53508189899996761</v>
      </c>
      <c r="Q567" s="68">
        <v>0.87899616195447194</v>
      </c>
      <c r="R567" s="68">
        <v>0.44008598816700045</v>
      </c>
      <c r="S567" s="68">
        <v>0.54627491352007562</v>
      </c>
      <c r="T567" s="68">
        <v>0.72658032431865927</v>
      </c>
      <c r="U567" s="68">
        <v>9.5196691581718849</v>
      </c>
      <c r="V567" s="68">
        <v>1.8703192994664171</v>
      </c>
      <c r="W567" s="68">
        <v>0.91691861812868847</v>
      </c>
      <c r="X567" s="68">
        <v>38.200090220381099</v>
      </c>
      <c r="Y567" s="68">
        <v>0.19241779992204838</v>
      </c>
      <c r="Z567" s="68">
        <v>1.1224918724073001</v>
      </c>
      <c r="AA567" s="68">
        <v>8.7463356543663204E-2</v>
      </c>
      <c r="AB567" s="68">
        <v>0.57695270413114563</v>
      </c>
      <c r="AC567" s="68">
        <v>5.0540132861245285E-2</v>
      </c>
      <c r="AD567" s="68">
        <v>4.3082905439320446E-2</v>
      </c>
      <c r="AE567" s="68">
        <v>2.6814669657496211</v>
      </c>
      <c r="AF567" s="68">
        <v>0.53204632731393775</v>
      </c>
      <c r="AG567" s="68">
        <v>2.7439099655118167</v>
      </c>
      <c r="AH567" s="68">
        <v>2.2473006897621093</v>
      </c>
      <c r="AI567" s="68">
        <v>7.7156137150821351</v>
      </c>
      <c r="AJ567" s="68">
        <v>9.8991015135726196E-2</v>
      </c>
      <c r="AK567" s="68">
        <v>0.24238796618898417</v>
      </c>
      <c r="AL567" s="68">
        <v>0.63034648302916529</v>
      </c>
      <c r="AM567" s="68">
        <v>5.8567673228262389E-2</v>
      </c>
      <c r="AN567" s="68">
        <v>0.29658459733661185</v>
      </c>
      <c r="AO567" s="68">
        <v>6.8153683840404461E-2</v>
      </c>
      <c r="AP567" s="68">
        <v>0.13632102568889626</v>
      </c>
      <c r="AQ567" s="68">
        <v>1.8774006370093019</v>
      </c>
      <c r="AR567" s="68">
        <v>9.4873850529117437E-3</v>
      </c>
      <c r="AS567" s="68">
        <v>0.23992758724057911</v>
      </c>
      <c r="AT567" s="68">
        <v>9.266434701749017E-2</v>
      </c>
      <c r="AU567" s="68">
        <v>1.8172647417314083E-2</v>
      </c>
      <c r="AV567" s="68">
        <v>0</v>
      </c>
      <c r="AW567" s="68">
        <v>0.16641016007928805</v>
      </c>
      <c r="AX567" s="68">
        <v>7.2314401011407153E-2</v>
      </c>
      <c r="AY567" s="68">
        <v>4.5697310638516564E-2</v>
      </c>
      <c r="AZ567" s="68">
        <v>0</v>
      </c>
      <c r="BA567" s="68">
        <v>1.5018938628078238E-2</v>
      </c>
      <c r="BB567" s="68">
        <v>0.99299563677406355</v>
      </c>
      <c r="BC567" s="68">
        <v>0.80126515973481083</v>
      </c>
      <c r="BD567" s="68">
        <v>0.17774484528340706</v>
      </c>
      <c r="BE567" s="68">
        <v>0.7044612016147408</v>
      </c>
      <c r="BF567" s="68">
        <v>0.36056108439452283</v>
      </c>
      <c r="BG567" s="68">
        <v>0</v>
      </c>
      <c r="BH567" s="68">
        <v>2.3480671736164568E-3</v>
      </c>
      <c r="BI567" s="68">
        <v>33.903458203330636</v>
      </c>
      <c r="BJ567" s="68">
        <v>0</v>
      </c>
      <c r="BK567" s="68">
        <v>0.24709663174863022</v>
      </c>
      <c r="BL567" s="68">
        <v>29.328166873539388</v>
      </c>
      <c r="BM567" s="68">
        <v>2.0827143385424636</v>
      </c>
      <c r="BN567" s="68">
        <v>0</v>
      </c>
      <c r="BO567" s="68">
        <v>0</v>
      </c>
    </row>
    <row r="568" spans="1:67">
      <c r="A568">
        <v>2004</v>
      </c>
      <c r="B568" s="62" t="s">
        <v>625</v>
      </c>
      <c r="C568" s="67" t="s">
        <v>690</v>
      </c>
      <c r="D568" s="62" t="s">
        <v>726</v>
      </c>
      <c r="E568" s="68">
        <v>8.8840754128723294</v>
      </c>
      <c r="F568" s="68">
        <v>0.41785271857334499</v>
      </c>
      <c r="G568" s="68">
        <v>0.26951217316083759</v>
      </c>
      <c r="H568" s="68">
        <v>8.8966256101225394</v>
      </c>
      <c r="I568" s="68">
        <v>29.249169018149878</v>
      </c>
      <c r="J568" s="68">
        <v>29.144878917207869</v>
      </c>
      <c r="K568" s="68">
        <v>2.0966791757005887</v>
      </c>
      <c r="L568" s="68">
        <v>6.0203087014344936</v>
      </c>
      <c r="M568" s="68">
        <v>1.7150611425700035</v>
      </c>
      <c r="N568" s="68">
        <v>10.641625918595508</v>
      </c>
      <c r="O568" s="68">
        <v>29.915640146316392</v>
      </c>
      <c r="P568" s="68">
        <v>11.409108245855034</v>
      </c>
      <c r="Q568" s="68">
        <v>14.00176324580749</v>
      </c>
      <c r="R568" s="68">
        <v>5.5915393747424122</v>
      </c>
      <c r="S568" s="68">
        <v>14.933464719560172</v>
      </c>
      <c r="T568" s="68">
        <v>17.300862187172424</v>
      </c>
      <c r="U568" s="68">
        <v>157.2712315072682</v>
      </c>
      <c r="V568" s="68">
        <v>35.496063424278233</v>
      </c>
      <c r="W568" s="68">
        <v>14.730753374499091</v>
      </c>
      <c r="X568" s="68">
        <v>88.189016380904178</v>
      </c>
      <c r="Y568" s="68">
        <v>2.5112094212725578</v>
      </c>
      <c r="Z568" s="68">
        <v>20.740915731194079</v>
      </c>
      <c r="AA568" s="68">
        <v>1.1141184011892451</v>
      </c>
      <c r="AB568" s="68">
        <v>11.10428647167549</v>
      </c>
      <c r="AC568" s="68">
        <v>0.99566312606454799</v>
      </c>
      <c r="AD568" s="68">
        <v>9.64004540575603E-2</v>
      </c>
      <c r="AE568" s="68">
        <v>63.507930622062524</v>
      </c>
      <c r="AF568" s="68">
        <v>2.1001360489497478</v>
      </c>
      <c r="AG568" s="68">
        <v>10.830982399516559</v>
      </c>
      <c r="AH568" s="68">
        <v>8.8707249512131767</v>
      </c>
      <c r="AI568" s="68">
        <v>12.039535608635243</v>
      </c>
      <c r="AJ568" s="68">
        <v>0.60063032642053571</v>
      </c>
      <c r="AK568" s="68">
        <v>0.92913234394124744</v>
      </c>
      <c r="AL568" s="68">
        <v>1.8060683846466983</v>
      </c>
      <c r="AM568" s="68">
        <v>0.16109530131496322</v>
      </c>
      <c r="AN568" s="68">
        <v>5.38687553776158</v>
      </c>
      <c r="AO568" s="68">
        <v>0.3798503763040515</v>
      </c>
      <c r="AP568" s="68">
        <v>1.6001963796985419</v>
      </c>
      <c r="AQ568" s="68">
        <v>13.114149783415931</v>
      </c>
      <c r="AR568" s="68">
        <v>3.6959356194553289E-2</v>
      </c>
      <c r="AS568" s="68">
        <v>1.7014297092951502</v>
      </c>
      <c r="AT568" s="68">
        <v>0.46951498939601732</v>
      </c>
      <c r="AU568" s="68">
        <v>0.14737869044768895</v>
      </c>
      <c r="AV568" s="68">
        <v>0</v>
      </c>
      <c r="AW568" s="68">
        <v>0.83661170609119995</v>
      </c>
      <c r="AX568" s="68">
        <v>0.7699772190885058</v>
      </c>
      <c r="AY568" s="68">
        <v>0.59418344035162718</v>
      </c>
      <c r="AZ568" s="68">
        <v>0</v>
      </c>
      <c r="BA568" s="68">
        <v>0.20471536720879285</v>
      </c>
      <c r="BB568" s="68">
        <v>6.0703540560682168</v>
      </c>
      <c r="BC568" s="68">
        <v>13.701883498041184</v>
      </c>
      <c r="BD568" s="68">
        <v>1.3898852812265976</v>
      </c>
      <c r="BE568" s="68">
        <v>14.636804843666505</v>
      </c>
      <c r="BF568" s="68">
        <v>2.6041290120323404</v>
      </c>
      <c r="BG568" s="68">
        <v>0</v>
      </c>
      <c r="BH568" s="68">
        <v>4.4241217759215017E-2</v>
      </c>
      <c r="BI568" s="68">
        <v>309.04739829539318</v>
      </c>
      <c r="BJ568" s="68">
        <v>0</v>
      </c>
      <c r="BK568" s="68">
        <v>2.665731863042514</v>
      </c>
      <c r="BL568" s="68">
        <v>145.28851155547576</v>
      </c>
      <c r="BM568" s="68">
        <v>11.401506990772281</v>
      </c>
      <c r="BN568" s="68">
        <v>0</v>
      </c>
      <c r="BO568" s="68">
        <v>0</v>
      </c>
    </row>
    <row r="569" spans="1:67">
      <c r="A569">
        <v>2004</v>
      </c>
      <c r="B569" s="62" t="s">
        <v>626</v>
      </c>
      <c r="C569" s="67" t="s">
        <v>691</v>
      </c>
      <c r="D569" s="62" t="s">
        <v>726</v>
      </c>
      <c r="E569" s="68">
        <v>6.3274792978031158</v>
      </c>
      <c r="F569" s="68">
        <v>0.14404599686318259</v>
      </c>
      <c r="G569" s="68">
        <v>0.27324250790056015</v>
      </c>
      <c r="H569" s="68">
        <v>1.9837376081831177</v>
      </c>
      <c r="I569" s="68">
        <v>23.199403105461343</v>
      </c>
      <c r="J569" s="68">
        <v>16.734258996597418</v>
      </c>
      <c r="K569" s="68">
        <v>0.72259462184294476</v>
      </c>
      <c r="L569" s="68">
        <v>2.0735325607428083</v>
      </c>
      <c r="M569" s="68">
        <v>0.53661886780479451</v>
      </c>
      <c r="N569" s="68">
        <v>1.1584782228174413</v>
      </c>
      <c r="O569" s="68">
        <v>8.2428310037880355</v>
      </c>
      <c r="P569" s="68">
        <v>2.8157029397369526</v>
      </c>
      <c r="Q569" s="68">
        <v>4.1660040993384708</v>
      </c>
      <c r="R569" s="68">
        <v>1.3950419785824626</v>
      </c>
      <c r="S569" s="68">
        <v>2.3588506085475269</v>
      </c>
      <c r="T569" s="68">
        <v>2.8544503112577959</v>
      </c>
      <c r="U569" s="68">
        <v>57.507377251412009</v>
      </c>
      <c r="V569" s="68">
        <v>8.6641386404108438</v>
      </c>
      <c r="W569" s="68">
        <v>3.1188712707221544</v>
      </c>
      <c r="X569" s="68">
        <v>23.309631397419977</v>
      </c>
      <c r="Y569" s="68">
        <v>0.59811252604680731</v>
      </c>
      <c r="Z569" s="68">
        <v>7.2056836112176708</v>
      </c>
      <c r="AA569" s="68">
        <v>0.28489840133442146</v>
      </c>
      <c r="AB569" s="68">
        <v>2.9587888624948082</v>
      </c>
      <c r="AC569" s="68">
        <v>0.33185255097482191</v>
      </c>
      <c r="AD569" s="68">
        <v>3.4651465587196562E-2</v>
      </c>
      <c r="AE569" s="68">
        <v>11.559803695149167</v>
      </c>
      <c r="AF569" s="68">
        <v>0.81008108910110888</v>
      </c>
      <c r="AG569" s="68">
        <v>4.1778121907629995</v>
      </c>
      <c r="AH569" s="68">
        <v>3.4216862714433143</v>
      </c>
      <c r="AI569" s="68">
        <v>3.4451986454511592</v>
      </c>
      <c r="AJ569" s="68">
        <v>0.19480413272985336</v>
      </c>
      <c r="AK569" s="68">
        <v>0.42875414804909828</v>
      </c>
      <c r="AL569" s="68">
        <v>0.51085258780445875</v>
      </c>
      <c r="AM569" s="68">
        <v>5.6706900130287966E-2</v>
      </c>
      <c r="AN569" s="68">
        <v>4.3673346154967394</v>
      </c>
      <c r="AO569" s="68">
        <v>0.10602335059211267</v>
      </c>
      <c r="AP569" s="68">
        <v>0.42611361418538124</v>
      </c>
      <c r="AQ569" s="68">
        <v>4.7202735867694958</v>
      </c>
      <c r="AR569" s="68">
        <v>1.741968416756258E-2</v>
      </c>
      <c r="AS569" s="68">
        <v>0.62226955157563979</v>
      </c>
      <c r="AT569" s="68">
        <v>0.10403440291543792</v>
      </c>
      <c r="AU569" s="68">
        <v>5.360587117967499E-2</v>
      </c>
      <c r="AV569" s="68">
        <v>0</v>
      </c>
      <c r="AW569" s="68">
        <v>0.31328353744805648</v>
      </c>
      <c r="AX569" s="68">
        <v>0.32948306621404844</v>
      </c>
      <c r="AY569" s="68">
        <v>0.1854929886913165</v>
      </c>
      <c r="AZ569" s="68">
        <v>0</v>
      </c>
      <c r="BA569" s="68">
        <v>6.3390247878365322E-2</v>
      </c>
      <c r="BB569" s="68">
        <v>2.0422156822553559</v>
      </c>
      <c r="BC569" s="68">
        <v>3.9371665411403396</v>
      </c>
      <c r="BD569" s="68">
        <v>0.60720488773658365</v>
      </c>
      <c r="BE569" s="68">
        <v>4.1400791320348347</v>
      </c>
      <c r="BF569" s="68">
        <v>0.99541182781699855</v>
      </c>
      <c r="BG569" s="68">
        <v>0</v>
      </c>
      <c r="BH569" s="68">
        <v>1.2019151161901533E-2</v>
      </c>
      <c r="BI569" s="68">
        <v>174.28229532398308</v>
      </c>
      <c r="BJ569" s="68">
        <v>0</v>
      </c>
      <c r="BK569" s="68">
        <v>0.20837859566060013</v>
      </c>
      <c r="BL569" s="68">
        <v>44.743461168363041</v>
      </c>
      <c r="BM569" s="68">
        <v>3.5046345008346229</v>
      </c>
      <c r="BN569" s="68">
        <v>0</v>
      </c>
      <c r="BO569" s="68">
        <v>0</v>
      </c>
    </row>
    <row r="570" spans="1:67">
      <c r="A570">
        <v>2004</v>
      </c>
      <c r="B570" s="62" t="s">
        <v>627</v>
      </c>
      <c r="C570" s="67" t="s">
        <v>692</v>
      </c>
      <c r="D570" s="62" t="s">
        <v>726</v>
      </c>
      <c r="E570" s="68">
        <v>1.3030729165788679</v>
      </c>
      <c r="F570" s="68">
        <v>6.914054014510948E-2</v>
      </c>
      <c r="G570" s="68">
        <v>0.10938572674156447</v>
      </c>
      <c r="H570" s="68">
        <v>1.257390779073253</v>
      </c>
      <c r="I570" s="68">
        <v>5.2018791214161686</v>
      </c>
      <c r="J570" s="68">
        <v>6.4911360817177011</v>
      </c>
      <c r="K570" s="68">
        <v>0.35935410986722255</v>
      </c>
      <c r="L570" s="68">
        <v>0.96538519957839641</v>
      </c>
      <c r="M570" s="68">
        <v>0.24004087184883183</v>
      </c>
      <c r="N570" s="68">
        <v>8.7799913341918536</v>
      </c>
      <c r="O570" s="68">
        <v>7.3452575961588824</v>
      </c>
      <c r="P570" s="68">
        <v>1.2389196950004651</v>
      </c>
      <c r="Q570" s="68">
        <v>1.8776649881376988</v>
      </c>
      <c r="R570" s="68">
        <v>1.2089640450826473</v>
      </c>
      <c r="S570" s="68">
        <v>3.1670857355071576</v>
      </c>
      <c r="T570" s="68">
        <v>1.6871580635964056</v>
      </c>
      <c r="U570" s="68">
        <v>14.087836250649362</v>
      </c>
      <c r="V570" s="68">
        <v>3.381714311003166</v>
      </c>
      <c r="W570" s="68">
        <v>1.4030922192231194</v>
      </c>
      <c r="X570" s="68">
        <v>13.932298890581968</v>
      </c>
      <c r="Y570" s="68">
        <v>0.41858875375463533</v>
      </c>
      <c r="Z570" s="68">
        <v>2.4550936254809033</v>
      </c>
      <c r="AA570" s="68">
        <v>0.10793427225255262</v>
      </c>
      <c r="AB570" s="68">
        <v>1.4602519124743796</v>
      </c>
      <c r="AC570" s="68">
        <v>0.12614021486163149</v>
      </c>
      <c r="AD570" s="68">
        <v>2.7812296870833215E-2</v>
      </c>
      <c r="AE570" s="68">
        <v>6.997233868054499</v>
      </c>
      <c r="AF570" s="68">
        <v>0.51937027610683251</v>
      </c>
      <c r="AG570" s="68">
        <v>2.678536169569834</v>
      </c>
      <c r="AH570" s="68">
        <v>2.1937583265918068</v>
      </c>
      <c r="AI570" s="68">
        <v>4.4747703745524054</v>
      </c>
      <c r="AJ570" s="68">
        <v>0.34515379624612419</v>
      </c>
      <c r="AK570" s="68">
        <v>1.3625930543284415</v>
      </c>
      <c r="AL570" s="68">
        <v>0.37059008390219628</v>
      </c>
      <c r="AM570" s="68">
        <v>3.5597240289853289E-2</v>
      </c>
      <c r="AN570" s="68">
        <v>0.80328707146920075</v>
      </c>
      <c r="AO570" s="68">
        <v>9.5347812923090552E-2</v>
      </c>
      <c r="AP570" s="68">
        <v>0.18562023922575541</v>
      </c>
      <c r="AQ570" s="68">
        <v>1.4076631840511296</v>
      </c>
      <c r="AR570" s="68">
        <v>2.0677885835651284E-2</v>
      </c>
      <c r="AS570" s="68">
        <v>0.37353365438189584</v>
      </c>
      <c r="AT570" s="68">
        <v>8.8002701271914285E-2</v>
      </c>
      <c r="AU570" s="68">
        <v>3.4890331740032622E-2</v>
      </c>
      <c r="AV570" s="68">
        <v>0</v>
      </c>
      <c r="AW570" s="68">
        <v>0.18843204665978491</v>
      </c>
      <c r="AX570" s="68">
        <v>9.3237099895598294E-2</v>
      </c>
      <c r="AY570" s="68">
        <v>9.8140323642740196E-2</v>
      </c>
      <c r="AZ570" s="68">
        <v>0</v>
      </c>
      <c r="BA570" s="68">
        <v>2.7104259957979472E-2</v>
      </c>
      <c r="BB570" s="68">
        <v>1.2846125494867311</v>
      </c>
      <c r="BC570" s="68">
        <v>1.860461794439775</v>
      </c>
      <c r="BD570" s="68">
        <v>0.24103691108721914</v>
      </c>
      <c r="BE570" s="68">
        <v>1.6192475138487781</v>
      </c>
      <c r="BF570" s="68">
        <v>0.42271879055841688</v>
      </c>
      <c r="BG570" s="68">
        <v>0</v>
      </c>
      <c r="BH570" s="68">
        <v>5.1264857103979671E-3</v>
      </c>
      <c r="BI570" s="68">
        <v>47.141394828451354</v>
      </c>
      <c r="BJ570" s="68">
        <v>0</v>
      </c>
      <c r="BK570" s="68">
        <v>1.1007126896606936</v>
      </c>
      <c r="BL570" s="68">
        <v>15.769104937552857</v>
      </c>
      <c r="BM570" s="68">
        <v>1.4285586487804529</v>
      </c>
      <c r="BN570" s="68">
        <v>0</v>
      </c>
      <c r="BO570" s="68">
        <v>0</v>
      </c>
    </row>
    <row r="571" spans="1:67">
      <c r="A571">
        <v>2004</v>
      </c>
      <c r="B571" s="62" t="s">
        <v>628</v>
      </c>
      <c r="C571" s="67" t="s">
        <v>693</v>
      </c>
      <c r="D571" s="62" t="s">
        <v>726</v>
      </c>
      <c r="E571" s="68">
        <v>6.0955163113433339E-2</v>
      </c>
      <c r="F571" s="68">
        <v>1.879306571565193E-3</v>
      </c>
      <c r="G571" s="68">
        <v>1.0938764740583386E-2</v>
      </c>
      <c r="H571" s="68">
        <v>7.6572244077150631E-2</v>
      </c>
      <c r="I571" s="68">
        <v>0.2610119043617633</v>
      </c>
      <c r="J571" s="68">
        <v>0.14072922955464304</v>
      </c>
      <c r="K571" s="68">
        <v>9.525062669081364E-3</v>
      </c>
      <c r="L571" s="68">
        <v>3.8170113470561304E-2</v>
      </c>
      <c r="M571" s="68">
        <v>1.3974133309192144E-2</v>
      </c>
      <c r="N571" s="68">
        <v>3.1566580051781624E-2</v>
      </c>
      <c r="O571" s="68">
        <v>0.12805350589463946</v>
      </c>
      <c r="P571" s="68">
        <v>4.5274483229912246E-2</v>
      </c>
      <c r="Q571" s="68">
        <v>7.8143048939702933E-2</v>
      </c>
      <c r="R571" s="68">
        <v>3.7908249787581727E-2</v>
      </c>
      <c r="S571" s="68">
        <v>7.4009694141184981E-2</v>
      </c>
      <c r="T571" s="68">
        <v>7.5133526034106599E-2</v>
      </c>
      <c r="U571" s="68">
        <v>1.2066224660006561</v>
      </c>
      <c r="V571" s="68">
        <v>0.18190306156933939</v>
      </c>
      <c r="W571" s="68">
        <v>7.1266293564302335E-2</v>
      </c>
      <c r="X571" s="68">
        <v>0.60019007440976291</v>
      </c>
      <c r="Y571" s="68">
        <v>2.6770148746303287E-2</v>
      </c>
      <c r="Z571" s="68">
        <v>0.12977414492123349</v>
      </c>
      <c r="AA571" s="68">
        <v>1.0976334733469803E-2</v>
      </c>
      <c r="AB571" s="68">
        <v>5.1773356453371513E-2</v>
      </c>
      <c r="AC571" s="68">
        <v>5.3350290884714782E-3</v>
      </c>
      <c r="AD571" s="68">
        <v>3.1534078063568402E-3</v>
      </c>
      <c r="AE571" s="68">
        <v>0.23619660778099721</v>
      </c>
      <c r="AF571" s="68">
        <v>6.9840531808345596E-2</v>
      </c>
      <c r="AG571" s="68">
        <v>0.36018693723407308</v>
      </c>
      <c r="AH571" s="68">
        <v>0.29499811120409658</v>
      </c>
      <c r="AI571" s="68">
        <v>0.41238039128828774</v>
      </c>
      <c r="AJ571" s="68">
        <v>4.4408669146742463E-2</v>
      </c>
      <c r="AK571" s="68">
        <v>0.16037553599524673</v>
      </c>
      <c r="AL571" s="68">
        <v>4.1255448186627727E-2</v>
      </c>
      <c r="AM571" s="68">
        <v>4.6186005666277036E-3</v>
      </c>
      <c r="AN571" s="68">
        <v>7.1208422144461991E-2</v>
      </c>
      <c r="AO571" s="68">
        <v>1.7227189826492739E-2</v>
      </c>
      <c r="AP571" s="68">
        <v>1.9979829574324905E-2</v>
      </c>
      <c r="AQ571" s="68">
        <v>0.15394030745358164</v>
      </c>
      <c r="AR571" s="68">
        <v>2.9757105497408955E-3</v>
      </c>
      <c r="AS571" s="68">
        <v>7.4649973878721076E-2</v>
      </c>
      <c r="AT571" s="68">
        <v>8.479034715637707E-3</v>
      </c>
      <c r="AU571" s="68">
        <v>5.5241126315364762E-3</v>
      </c>
      <c r="AV571" s="68">
        <v>0</v>
      </c>
      <c r="AW571" s="68">
        <v>5.9410320896513942E-2</v>
      </c>
      <c r="AX571" s="68">
        <v>1.3348407997099521E-2</v>
      </c>
      <c r="AY571" s="68">
        <v>9.0425314320617609E-3</v>
      </c>
      <c r="AZ571" s="68">
        <v>0</v>
      </c>
      <c r="BA571" s="68">
        <v>2.6137660554549141E-3</v>
      </c>
      <c r="BB571" s="68">
        <v>0.25759306022994488</v>
      </c>
      <c r="BC571" s="68">
        <v>0.13742472776593812</v>
      </c>
      <c r="BD571" s="68">
        <v>4.8839072368248859E-2</v>
      </c>
      <c r="BE571" s="68">
        <v>6.4828781428694499E-2</v>
      </c>
      <c r="BF571" s="68">
        <v>8.5259088618440421E-2</v>
      </c>
      <c r="BG571" s="68">
        <v>0</v>
      </c>
      <c r="BH571" s="68">
        <v>4.5038329227397602E-4</v>
      </c>
      <c r="BI571" s="68">
        <v>3.5395017533576314</v>
      </c>
      <c r="BJ571" s="68">
        <v>0</v>
      </c>
      <c r="BK571" s="68">
        <v>0.10818668684537493</v>
      </c>
      <c r="BL571" s="68">
        <v>1.2648022629933204</v>
      </c>
      <c r="BM571" s="68">
        <v>7.6641366568170541E-2</v>
      </c>
      <c r="BN571" s="68">
        <v>0</v>
      </c>
      <c r="BO571" s="68">
        <v>0</v>
      </c>
    </row>
    <row r="572" spans="1:67">
      <c r="A572">
        <v>2004</v>
      </c>
      <c r="B572" s="62" t="s">
        <v>629</v>
      </c>
      <c r="C572" s="67" t="s">
        <v>694</v>
      </c>
      <c r="D572" s="62" t="s">
        <v>726</v>
      </c>
      <c r="E572" s="68">
        <v>27.815455984568626</v>
      </c>
      <c r="F572" s="68">
        <v>6.017613196691507E-2</v>
      </c>
      <c r="G572" s="68">
        <v>0.31568512057698456</v>
      </c>
      <c r="H572" s="68">
        <v>14.925627630745463</v>
      </c>
      <c r="I572" s="68">
        <v>63.925548937512268</v>
      </c>
      <c r="J572" s="68">
        <v>80.343189686962091</v>
      </c>
      <c r="K572" s="68">
        <v>5.5920671412213663</v>
      </c>
      <c r="L572" s="68">
        <v>10.525453789388884</v>
      </c>
      <c r="M572" s="68">
        <v>4.7966001049742895</v>
      </c>
      <c r="N572" s="68">
        <v>5.9241718111693169</v>
      </c>
      <c r="O572" s="68">
        <v>32.396294905947506</v>
      </c>
      <c r="P572" s="68">
        <v>7.4763859431196744</v>
      </c>
      <c r="Q572" s="68">
        <v>28.382513645117953</v>
      </c>
      <c r="R572" s="68">
        <v>23.435625288153069</v>
      </c>
      <c r="S572" s="68">
        <v>65.451137593863322</v>
      </c>
      <c r="T572" s="68">
        <v>65.988642190858471</v>
      </c>
      <c r="U572" s="68">
        <v>702.11188787215031</v>
      </c>
      <c r="V572" s="68">
        <v>250.11973711417309</v>
      </c>
      <c r="W572" s="68">
        <v>88.715929775024136</v>
      </c>
      <c r="X572" s="68">
        <v>316.63917566140856</v>
      </c>
      <c r="Y572" s="68">
        <v>15.259076168947903</v>
      </c>
      <c r="Z572" s="68">
        <v>106.0115280988516</v>
      </c>
      <c r="AA572" s="68">
        <v>1.0049391907959653</v>
      </c>
      <c r="AB572" s="68">
        <v>49.573367834306822</v>
      </c>
      <c r="AC572" s="68">
        <v>0.517360973266076</v>
      </c>
      <c r="AD572" s="68">
        <v>0.10471105473296413</v>
      </c>
      <c r="AE572" s="68">
        <v>22.699028012072322</v>
      </c>
      <c r="AF572" s="68">
        <v>8.2036211694299599</v>
      </c>
      <c r="AG572" s="68">
        <v>42.308345792025932</v>
      </c>
      <c r="AH572" s="68">
        <v>34.651124257217283</v>
      </c>
      <c r="AI572" s="68">
        <v>33.648921415742343</v>
      </c>
      <c r="AJ572" s="68">
        <v>0.14536727377614628</v>
      </c>
      <c r="AK572" s="68">
        <v>10.194703324483005</v>
      </c>
      <c r="AL572" s="68">
        <v>18.034628302937648</v>
      </c>
      <c r="AM572" s="68">
        <v>2.1184843536885505</v>
      </c>
      <c r="AN572" s="68">
        <v>2.8601416216312741</v>
      </c>
      <c r="AO572" s="68">
        <v>8.3673944641840787</v>
      </c>
      <c r="AP572" s="68">
        <v>19.937322316422481</v>
      </c>
      <c r="AQ572" s="68">
        <v>37.67147558089939</v>
      </c>
      <c r="AR572" s="68">
        <v>0.94244561932862114</v>
      </c>
      <c r="AS572" s="68">
        <v>326.82033504565197</v>
      </c>
      <c r="AT572" s="68">
        <v>0.77256498097871629</v>
      </c>
      <c r="AU572" s="68">
        <v>8.0348305908885393</v>
      </c>
      <c r="AV572" s="68">
        <v>0</v>
      </c>
      <c r="AW572" s="68">
        <v>146.58229883945049</v>
      </c>
      <c r="AX572" s="68">
        <v>0.12669119546283564</v>
      </c>
      <c r="AY572" s="68">
        <v>3.0788947702699456</v>
      </c>
      <c r="AZ572" s="68">
        <v>0</v>
      </c>
      <c r="BA572" s="68">
        <v>0.61349590892766337</v>
      </c>
      <c r="BB572" s="68">
        <v>97.872341713943868</v>
      </c>
      <c r="BC572" s="68">
        <v>223.6125543152464</v>
      </c>
      <c r="BD572" s="68">
        <v>40.316248193401698</v>
      </c>
      <c r="BE572" s="68">
        <v>29.759132857250663</v>
      </c>
      <c r="BF572" s="68">
        <v>18.981887379624837</v>
      </c>
      <c r="BG572" s="68">
        <v>0</v>
      </c>
      <c r="BH572" s="68">
        <v>4.2647035049066364</v>
      </c>
      <c r="BI572" s="68">
        <v>1561.0444879532943</v>
      </c>
      <c r="BJ572" s="68">
        <v>0</v>
      </c>
      <c r="BK572" s="68">
        <v>7.3117480010343919E-2</v>
      </c>
      <c r="BL572" s="68">
        <v>0.2476592858807776</v>
      </c>
      <c r="BM572" s="68">
        <v>1.2577459807443122E-2</v>
      </c>
      <c r="BN572" s="68">
        <v>0</v>
      </c>
      <c r="BO572" s="68">
        <v>0</v>
      </c>
    </row>
    <row r="573" spans="1:67">
      <c r="A573">
        <v>2004</v>
      </c>
      <c r="B573" s="62" t="s">
        <v>630</v>
      </c>
      <c r="C573" s="67" t="s">
        <v>695</v>
      </c>
      <c r="D573" s="62" t="s">
        <v>726</v>
      </c>
      <c r="E573" s="68">
        <v>1.2264952836276781</v>
      </c>
      <c r="F573" s="68">
        <v>1.9136354797767E-2</v>
      </c>
      <c r="G573" s="68">
        <v>2.2243113567429011</v>
      </c>
      <c r="H573" s="68">
        <v>1.6010114609872066</v>
      </c>
      <c r="I573" s="68">
        <v>8.8743781046516741</v>
      </c>
      <c r="J573" s="68">
        <v>7.1139777334122654</v>
      </c>
      <c r="K573" s="68">
        <v>0.39288853800623447</v>
      </c>
      <c r="L573" s="68">
        <v>1.6816721525594771</v>
      </c>
      <c r="M573" s="68">
        <v>0.38279107406431223</v>
      </c>
      <c r="N573" s="68">
        <v>1.6261887496334111</v>
      </c>
      <c r="O573" s="68">
        <v>5.5614865893020333</v>
      </c>
      <c r="P573" s="68">
        <v>1.6179944835295135</v>
      </c>
      <c r="Q573" s="68">
        <v>3.9671954395782403</v>
      </c>
      <c r="R573" s="68">
        <v>1.5760220333646344</v>
      </c>
      <c r="S573" s="68">
        <v>7.2325996988104224</v>
      </c>
      <c r="T573" s="68">
        <v>2.6763348317725302</v>
      </c>
      <c r="U573" s="68">
        <v>6.3542911197493908</v>
      </c>
      <c r="V573" s="68">
        <v>2.4763413840474935</v>
      </c>
      <c r="W573" s="68">
        <v>2.0326545914161467</v>
      </c>
      <c r="X573" s="68">
        <v>13.745659114451945</v>
      </c>
      <c r="Y573" s="68">
        <v>1.7112331894572754</v>
      </c>
      <c r="Z573" s="68">
        <v>4.0904993201107356</v>
      </c>
      <c r="AA573" s="68">
        <v>0.11436587379409018</v>
      </c>
      <c r="AB573" s="68">
        <v>2.618448377237145</v>
      </c>
      <c r="AC573" s="68">
        <v>0.12496107189897443</v>
      </c>
      <c r="AD573" s="68">
        <v>0.32683549595312777</v>
      </c>
      <c r="AE573" s="68">
        <v>7.0364356436407629</v>
      </c>
      <c r="AF573" s="68">
        <v>5.294129847799578</v>
      </c>
      <c r="AG573" s="68">
        <v>27.30329178120115</v>
      </c>
      <c r="AH573" s="68">
        <v>22.361775788191672</v>
      </c>
      <c r="AI573" s="68">
        <v>74.722690083348255</v>
      </c>
      <c r="AJ573" s="68">
        <v>8.7049337746250401</v>
      </c>
      <c r="AK573" s="68">
        <v>37.082525877959654</v>
      </c>
      <c r="AL573" s="68">
        <v>3.5479255255448545</v>
      </c>
      <c r="AM573" s="68">
        <v>0.13564225504900004</v>
      </c>
      <c r="AN573" s="68">
        <v>0.65852538528875004</v>
      </c>
      <c r="AO573" s="68">
        <v>0.40329778248468112</v>
      </c>
      <c r="AP573" s="68">
        <v>0.14204277319498831</v>
      </c>
      <c r="AQ573" s="68">
        <v>0.91139049282602758</v>
      </c>
      <c r="AR573" s="68">
        <v>0.44954461309876953</v>
      </c>
      <c r="AS573" s="68">
        <v>0.75420315649497882</v>
      </c>
      <c r="AT573" s="68">
        <v>6.9927029584875483E-2</v>
      </c>
      <c r="AU573" s="68">
        <v>3.0616882301088832E-2</v>
      </c>
      <c r="AV573" s="68">
        <v>0</v>
      </c>
      <c r="AW573" s="68">
        <v>0.40230965744472291</v>
      </c>
      <c r="AX573" s="68">
        <v>0.28629650300818216</v>
      </c>
      <c r="AY573" s="68">
        <v>0.10042459648849464</v>
      </c>
      <c r="AZ573" s="68">
        <v>0</v>
      </c>
      <c r="BA573" s="68">
        <v>8.995958625738644E-2</v>
      </c>
      <c r="BB573" s="68">
        <v>4.5133608689229661</v>
      </c>
      <c r="BC573" s="68">
        <v>11.505655668083209</v>
      </c>
      <c r="BD573" s="68">
        <v>0.29665588134113324</v>
      </c>
      <c r="BE573" s="68">
        <v>1.09493965081283</v>
      </c>
      <c r="BF573" s="68">
        <v>0.48117937949249107</v>
      </c>
      <c r="BG573" s="68">
        <v>0</v>
      </c>
      <c r="BH573" s="68">
        <v>9.6289077444240579E-3</v>
      </c>
      <c r="BI573" s="68">
        <v>145.98362397681143</v>
      </c>
      <c r="BJ573" s="68">
        <v>0</v>
      </c>
      <c r="BK573" s="68">
        <v>9.9747906635466885E-2</v>
      </c>
      <c r="BL573" s="68">
        <v>2.7624972065903184</v>
      </c>
      <c r="BM573" s="68">
        <v>0.23258080195331327</v>
      </c>
      <c r="BN573" s="68">
        <v>0</v>
      </c>
      <c r="BO573" s="68">
        <v>0</v>
      </c>
    </row>
    <row r="574" spans="1:67">
      <c r="A574">
        <v>2004</v>
      </c>
      <c r="B574" s="62" t="s">
        <v>631</v>
      </c>
      <c r="C574" s="67" t="s">
        <v>696</v>
      </c>
      <c r="D574" s="62" t="s">
        <v>726</v>
      </c>
      <c r="E574" s="68">
        <v>4.1126859274307766E-2</v>
      </c>
      <c r="F574" s="68">
        <v>1.0276439578428458E-3</v>
      </c>
      <c r="G574" s="68">
        <v>3.4761007409861135E-2</v>
      </c>
      <c r="H574" s="68">
        <v>5.7279098407730114E-2</v>
      </c>
      <c r="I574" s="68">
        <v>0.20916389289782328</v>
      </c>
      <c r="J574" s="68">
        <v>0.18138338553701833</v>
      </c>
      <c r="K574" s="68">
        <v>1.1394510577892236E-2</v>
      </c>
      <c r="L574" s="68">
        <v>3.8750451743597709E-2</v>
      </c>
      <c r="M574" s="68">
        <v>1.2648503992618167E-2</v>
      </c>
      <c r="N574" s="68">
        <v>2.8457190566029099E-2</v>
      </c>
      <c r="O574" s="68">
        <v>0.10993333241841559</v>
      </c>
      <c r="P574" s="68">
        <v>3.6996137724660559E-2</v>
      </c>
      <c r="Q574" s="68">
        <v>8.5862679753021393E-2</v>
      </c>
      <c r="R574" s="68">
        <v>4.5715820066059246E-2</v>
      </c>
      <c r="S574" s="68">
        <v>0.15876054149852087</v>
      </c>
      <c r="T574" s="68">
        <v>9.4228315740193996E-2</v>
      </c>
      <c r="U574" s="68">
        <v>0.59985978147288233</v>
      </c>
      <c r="V574" s="68">
        <v>0.21809721886701292</v>
      </c>
      <c r="W574" s="68">
        <v>0.10054503805564394</v>
      </c>
      <c r="X574" s="68">
        <v>0.4372360621323016</v>
      </c>
      <c r="Y574" s="68">
        <v>2.63566559685997E-2</v>
      </c>
      <c r="Z574" s="68">
        <v>0.1447206552712085</v>
      </c>
      <c r="AA574" s="68">
        <v>4.4254872143441211E-3</v>
      </c>
      <c r="AB574" s="68">
        <v>7.5183855049046983E-2</v>
      </c>
      <c r="AC574" s="68">
        <v>3.0906053479984193E-3</v>
      </c>
      <c r="AD574" s="68">
        <v>5.5475900685152089E-3</v>
      </c>
      <c r="AE574" s="68">
        <v>0.15409347084832981</v>
      </c>
      <c r="AF574" s="68">
        <v>0.1003978364870933</v>
      </c>
      <c r="AG574" s="68">
        <v>0.51777940570897174</v>
      </c>
      <c r="AH574" s="68">
        <v>0.42406853239320241</v>
      </c>
      <c r="AI574" s="68">
        <v>1.1975475827144264</v>
      </c>
      <c r="AJ574" s="68">
        <v>0.13838792672025188</v>
      </c>
      <c r="AK574" s="68">
        <v>0.58326938751366986</v>
      </c>
      <c r="AL574" s="68">
        <v>7.4688253496891843E-2</v>
      </c>
      <c r="AM574" s="68">
        <v>4.8150151107080388E-3</v>
      </c>
      <c r="AN574" s="68">
        <v>2.5877979124195143E-2</v>
      </c>
      <c r="AO574" s="68">
        <v>1.8817483551864422E-2</v>
      </c>
      <c r="AP574" s="68">
        <v>2.1060545478779332E-2</v>
      </c>
      <c r="AQ574" s="68">
        <v>6.2009370981389908E-2</v>
      </c>
      <c r="AR574" s="68">
        <v>8.1338274541568438E-3</v>
      </c>
      <c r="AS574" s="68">
        <v>0.26737941241947505</v>
      </c>
      <c r="AT574" s="68">
        <v>1.1192177230540541E-2</v>
      </c>
      <c r="AU574" s="68">
        <v>8.8733914920359272E-3</v>
      </c>
      <c r="AV574" s="68">
        <v>0</v>
      </c>
      <c r="AW574" s="68">
        <v>0.12551159488020514</v>
      </c>
      <c r="AX574" s="68">
        <v>7.6031904922162427E-3</v>
      </c>
      <c r="AY574" s="68">
        <v>8.6012119292402881E-3</v>
      </c>
      <c r="AZ574" s="68">
        <v>0</v>
      </c>
      <c r="BA574" s="68">
        <v>2.5419937325544427E-3</v>
      </c>
      <c r="BB574" s="68">
        <v>0.23552452225779713</v>
      </c>
      <c r="BC574" s="68">
        <v>0.35323971828020667</v>
      </c>
      <c r="BD574" s="68">
        <v>4.8796793595212745E-2</v>
      </c>
      <c r="BE574" s="68">
        <v>4.7690881889185341E-2</v>
      </c>
      <c r="BF574" s="68">
        <v>4.4750763921582282E-2</v>
      </c>
      <c r="BG574" s="68">
        <v>0</v>
      </c>
      <c r="BH574" s="68">
        <v>3.1540102288065254E-3</v>
      </c>
      <c r="BI574" s="68">
        <v>3.4545336934130866</v>
      </c>
      <c r="BJ574" s="68">
        <v>0</v>
      </c>
      <c r="BK574" s="68">
        <v>9.6804378860516363E-2</v>
      </c>
      <c r="BL574" s="68">
        <v>0.12854469670991214</v>
      </c>
      <c r="BM574" s="68">
        <v>4.9796755891887102E-3</v>
      </c>
      <c r="BN574" s="68">
        <v>0</v>
      </c>
      <c r="BO574" s="68">
        <v>0</v>
      </c>
    </row>
    <row r="575" spans="1:67">
      <c r="A575">
        <v>2004</v>
      </c>
      <c r="B575" s="62" t="s">
        <v>632</v>
      </c>
      <c r="C575" s="67" t="s">
        <v>697</v>
      </c>
      <c r="D575" s="62" t="s">
        <v>726</v>
      </c>
      <c r="E575" s="68">
        <v>6.7467322551527182</v>
      </c>
      <c r="F575" s="68">
        <v>1.8906651421549854E-2</v>
      </c>
      <c r="G575" s="68">
        <v>0.55823597390871793</v>
      </c>
      <c r="H575" s="68">
        <v>1.3339027237715957</v>
      </c>
      <c r="I575" s="68">
        <v>27.102774915136198</v>
      </c>
      <c r="J575" s="68">
        <v>1.1916223839615967</v>
      </c>
      <c r="K575" s="68">
        <v>2.1797681893350237E-2</v>
      </c>
      <c r="L575" s="68">
        <v>0.3902170655275507</v>
      </c>
      <c r="M575" s="68">
        <v>0.16130019011648805</v>
      </c>
      <c r="N575" s="68">
        <v>0.1307944238239544</v>
      </c>
      <c r="O575" s="68">
        <v>1.3223880297718509</v>
      </c>
      <c r="P575" s="68">
        <v>0.99285111425253159</v>
      </c>
      <c r="Q575" s="68">
        <v>0.28796468443012174</v>
      </c>
      <c r="R575" s="68">
        <v>0.36569044250342264</v>
      </c>
      <c r="S575" s="68">
        <v>0.4995947654771985</v>
      </c>
      <c r="T575" s="68">
        <v>0.29163556631629028</v>
      </c>
      <c r="U575" s="68">
        <v>1.4196748853913226</v>
      </c>
      <c r="V575" s="68">
        <v>0.72590568851657256</v>
      </c>
      <c r="W575" s="68">
        <v>0.22430946122122708</v>
      </c>
      <c r="X575" s="68">
        <v>1.9516303868593041</v>
      </c>
      <c r="Y575" s="68">
        <v>3.0288442101167556E-2</v>
      </c>
      <c r="Z575" s="68">
        <v>0.44758698793632878</v>
      </c>
      <c r="AA575" s="68">
        <v>0.157433987844425</v>
      </c>
      <c r="AB575" s="68">
        <v>0.52153052769157437</v>
      </c>
      <c r="AC575" s="68">
        <v>0.15557443294304585</v>
      </c>
      <c r="AD575" s="68">
        <v>3.1872500106111659E-2</v>
      </c>
      <c r="AE575" s="68">
        <v>5.5134270309748228</v>
      </c>
      <c r="AF575" s="68">
        <v>0.63605509460275345</v>
      </c>
      <c r="AG575" s="68">
        <v>3.2803120881643482</v>
      </c>
      <c r="AH575" s="68">
        <v>2.6866211642115281</v>
      </c>
      <c r="AI575" s="68">
        <v>4.3447550254936242</v>
      </c>
      <c r="AJ575" s="68">
        <v>0.63376904121182265</v>
      </c>
      <c r="AK575" s="68">
        <v>0.95625100866905788</v>
      </c>
      <c r="AL575" s="68">
        <v>0.26548079718219963</v>
      </c>
      <c r="AM575" s="68">
        <v>8.2354743003055036E-2</v>
      </c>
      <c r="AN575" s="68">
        <v>4.8272560034952745</v>
      </c>
      <c r="AO575" s="68">
        <v>0.39134220643065898</v>
      </c>
      <c r="AP575" s="68">
        <v>0.28123742451359079</v>
      </c>
      <c r="AQ575" s="68">
        <v>1.4722754920710546</v>
      </c>
      <c r="AR575" s="68">
        <v>5.6948972174980225E-2</v>
      </c>
      <c r="AS575" s="68">
        <v>1.6501561971997636</v>
      </c>
      <c r="AT575" s="68">
        <v>0.16874534970389302</v>
      </c>
      <c r="AU575" s="68">
        <v>0.36307269718890717</v>
      </c>
      <c r="AV575" s="68">
        <v>0</v>
      </c>
      <c r="AW575" s="68">
        <v>0.29321994819049629</v>
      </c>
      <c r="AX575" s="68">
        <v>0.10233527723221743</v>
      </c>
      <c r="AY575" s="68">
        <v>0.3140030933482586</v>
      </c>
      <c r="AZ575" s="68">
        <v>0</v>
      </c>
      <c r="BA575" s="68">
        <v>6.07438536039039E-2</v>
      </c>
      <c r="BB575" s="68">
        <v>3.9001366746277704</v>
      </c>
      <c r="BC575" s="68">
        <v>14.32628049010329</v>
      </c>
      <c r="BD575" s="68">
        <v>2.1419703872338616</v>
      </c>
      <c r="BE575" s="68">
        <v>1.7599023564060119</v>
      </c>
      <c r="BF575" s="68">
        <v>0.96056893110603792</v>
      </c>
      <c r="BG575" s="68">
        <v>0</v>
      </c>
      <c r="BH575" s="68">
        <v>5.3505523437070039E-2</v>
      </c>
      <c r="BI575" s="68">
        <v>263.83600732453453</v>
      </c>
      <c r="BJ575" s="68">
        <v>0</v>
      </c>
      <c r="BK575" s="68">
        <v>3.1587188009058471E-2</v>
      </c>
      <c r="BL575" s="68">
        <v>0.23367441141591994</v>
      </c>
      <c r="BM575" s="68">
        <v>2.7799185642899266E-2</v>
      </c>
      <c r="BN575" s="68">
        <v>0</v>
      </c>
      <c r="BO575" s="68">
        <v>0</v>
      </c>
    </row>
    <row r="576" spans="1:67">
      <c r="A576">
        <v>2004</v>
      </c>
      <c r="B576" s="62" t="s">
        <v>633</v>
      </c>
      <c r="C576" s="67" t="s">
        <v>698</v>
      </c>
      <c r="D576" s="62" t="s">
        <v>726</v>
      </c>
      <c r="E576" s="68">
        <v>5.4301171461988568E-2</v>
      </c>
      <c r="F576" s="68">
        <v>1.0581010551474812E-2</v>
      </c>
      <c r="G576" s="68">
        <v>1.1877861607706309E-3</v>
      </c>
      <c r="H576" s="68">
        <v>0.37034994291356377</v>
      </c>
      <c r="I576" s="68">
        <v>0.84430145073600049</v>
      </c>
      <c r="J576" s="68">
        <v>0.4766674815353843</v>
      </c>
      <c r="K576" s="68">
        <v>2.6472551902542191E-2</v>
      </c>
      <c r="L576" s="68">
        <v>0.3075876097065906</v>
      </c>
      <c r="M576" s="68">
        <v>0.69229905518217971</v>
      </c>
      <c r="N576" s="68">
        <v>1.7242372543356806E-2</v>
      </c>
      <c r="O576" s="68">
        <v>0.30583965659088708</v>
      </c>
      <c r="P576" s="68">
        <v>0.30686482141011678</v>
      </c>
      <c r="Q576" s="68">
        <v>0.19252155680379734</v>
      </c>
      <c r="R576" s="68">
        <v>0.12651307956718011</v>
      </c>
      <c r="S576" s="68">
        <v>6.7955340531821312E-2</v>
      </c>
      <c r="T576" s="68">
        <v>0.19755296104513065</v>
      </c>
      <c r="U576" s="68">
        <v>1.6597056361112863</v>
      </c>
      <c r="V576" s="68">
        <v>0.46281405593511465</v>
      </c>
      <c r="W576" s="68">
        <v>0.18746051476253062</v>
      </c>
      <c r="X576" s="68">
        <v>0.51896956717237563</v>
      </c>
      <c r="Y576" s="68">
        <v>3.4716597165184521E-2</v>
      </c>
      <c r="Z576" s="68">
        <v>0.45196614570843935</v>
      </c>
      <c r="AA576" s="68">
        <v>3.7547667916328138E-2</v>
      </c>
      <c r="AB576" s="68">
        <v>5.9806814556362588E-2</v>
      </c>
      <c r="AC576" s="68">
        <v>1.7336117573317242E-2</v>
      </c>
      <c r="AD576" s="68">
        <v>4.4046086119110773E-3</v>
      </c>
      <c r="AE576" s="68">
        <v>0.56974065621990222</v>
      </c>
      <c r="AF576" s="68">
        <v>0.17606031893001606</v>
      </c>
      <c r="AG576" s="68">
        <v>0.90799171817787183</v>
      </c>
      <c r="AH576" s="68">
        <v>0.74365784717075245</v>
      </c>
      <c r="AI576" s="68">
        <v>0.54205553523207339</v>
      </c>
      <c r="AJ576" s="68">
        <v>7.8678343929865242E-3</v>
      </c>
      <c r="AK576" s="68">
        <v>7.3146088572005358E-2</v>
      </c>
      <c r="AL576" s="68">
        <v>0.19831891282042718</v>
      </c>
      <c r="AM576" s="68">
        <v>4.1157180317173289E-2</v>
      </c>
      <c r="AN576" s="68">
        <v>0.24077100377496297</v>
      </c>
      <c r="AO576" s="68">
        <v>0.23885464495324105</v>
      </c>
      <c r="AP576" s="68">
        <v>0.1116686290778342</v>
      </c>
      <c r="AQ576" s="68">
        <v>0.2677263061202283</v>
      </c>
      <c r="AR576" s="68">
        <v>2.1097614251668794E-2</v>
      </c>
      <c r="AS576" s="68">
        <v>2.5460959945909183</v>
      </c>
      <c r="AT576" s="68">
        <v>2.3624787304633542E-2</v>
      </c>
      <c r="AU576" s="68">
        <v>0.1675913469405268</v>
      </c>
      <c r="AV576" s="68">
        <v>0</v>
      </c>
      <c r="AW576" s="68">
        <v>0.50514589508916596</v>
      </c>
      <c r="AX576" s="68">
        <v>0.20248654518699591</v>
      </c>
      <c r="AY576" s="68">
        <v>0.43158519859850009</v>
      </c>
      <c r="AZ576" s="68">
        <v>0</v>
      </c>
      <c r="BA576" s="68">
        <v>3.4477184117401354E-2</v>
      </c>
      <c r="BB576" s="68">
        <v>6.6179497257427773</v>
      </c>
      <c r="BC576" s="68">
        <v>0.95850572241533682</v>
      </c>
      <c r="BD576" s="68">
        <v>0.86721828215629537</v>
      </c>
      <c r="BE576" s="68">
        <v>0.71186326118795784</v>
      </c>
      <c r="BF576" s="68">
        <v>0.76229360230826226</v>
      </c>
      <c r="BG576" s="68">
        <v>0</v>
      </c>
      <c r="BH576" s="68">
        <v>3.3979567434505027E-3</v>
      </c>
      <c r="BI576" s="68">
        <v>1.3736675327312335</v>
      </c>
      <c r="BJ576" s="68">
        <v>0</v>
      </c>
      <c r="BK576" s="68">
        <v>2.800501068460302</v>
      </c>
      <c r="BL576" s="68">
        <v>0.87294839302989535</v>
      </c>
      <c r="BM576" s="68">
        <v>5.1009154917929865E-2</v>
      </c>
      <c r="BN576" s="68">
        <v>0</v>
      </c>
      <c r="BO576" s="68">
        <v>0</v>
      </c>
    </row>
    <row r="577" spans="1:67">
      <c r="A577">
        <v>2004</v>
      </c>
      <c r="B577" s="62" t="s">
        <v>634</v>
      </c>
      <c r="C577" s="67" t="s">
        <v>699</v>
      </c>
      <c r="D577" s="62" t="s">
        <v>726</v>
      </c>
      <c r="E577" s="68">
        <v>6.7074073480741958E-2</v>
      </c>
      <c r="F577" s="68">
        <v>4.4349537513779028E-3</v>
      </c>
      <c r="G577" s="68">
        <v>3.6226644325571067E-3</v>
      </c>
      <c r="H577" s="68">
        <v>0.10283901904875498</v>
      </c>
      <c r="I577" s="68">
        <v>0.35305466372812172</v>
      </c>
      <c r="J577" s="68">
        <v>0.15733332279407158</v>
      </c>
      <c r="K577" s="68">
        <v>4.7351284874016797E-3</v>
      </c>
      <c r="L577" s="68">
        <v>2.8312942528473717E-2</v>
      </c>
      <c r="M577" s="68">
        <v>5.1787250844901815E-2</v>
      </c>
      <c r="N577" s="68">
        <v>1.0104335312835279E-2</v>
      </c>
      <c r="O577" s="68">
        <v>6.8550076013092612E-2</v>
      </c>
      <c r="P577" s="68">
        <v>4.9676536834143914E-2</v>
      </c>
      <c r="Q577" s="68">
        <v>7.0293572156406789E-2</v>
      </c>
      <c r="R577" s="68">
        <v>2.7559258939391134E-2</v>
      </c>
      <c r="S577" s="68">
        <v>4.3512668673897484E-2</v>
      </c>
      <c r="T577" s="68">
        <v>9.6646550399089856E-2</v>
      </c>
      <c r="U577" s="68">
        <v>4.962726460915583</v>
      </c>
      <c r="V577" s="68">
        <v>0.51061022241177223</v>
      </c>
      <c r="W577" s="68">
        <v>0.13464242558012524</v>
      </c>
      <c r="X577" s="68">
        <v>0.63796110095707059</v>
      </c>
      <c r="Y577" s="68">
        <v>2.1567838212049016E-2</v>
      </c>
      <c r="Z577" s="68">
        <v>0.31209984798464729</v>
      </c>
      <c r="AA577" s="68">
        <v>1.9706601684861061E-2</v>
      </c>
      <c r="AB577" s="68">
        <v>4.4551315786061259E-2</v>
      </c>
      <c r="AC577" s="68">
        <v>5.3460039779130867E-3</v>
      </c>
      <c r="AD577" s="68">
        <v>1.1813404034679829E-3</v>
      </c>
      <c r="AE577" s="68">
        <v>0.31029561967988534</v>
      </c>
      <c r="AF577" s="68">
        <v>0.11654806035907991</v>
      </c>
      <c r="AG577" s="68">
        <v>0.60107057383127227</v>
      </c>
      <c r="AH577" s="68">
        <v>0.49228516825156282</v>
      </c>
      <c r="AI577" s="68">
        <v>0.12217172402580391</v>
      </c>
      <c r="AJ577" s="68">
        <v>9.0268141572822872E-3</v>
      </c>
      <c r="AK577" s="68">
        <v>2.5795914808074354E-2</v>
      </c>
      <c r="AL577" s="68">
        <v>2.7239745446950167E-2</v>
      </c>
      <c r="AM577" s="68">
        <v>5.156364372236634E-3</v>
      </c>
      <c r="AN577" s="68">
        <v>1.8452175317625144</v>
      </c>
      <c r="AO577" s="68">
        <v>0.57433542966736351</v>
      </c>
      <c r="AP577" s="68">
        <v>73.443459408698459</v>
      </c>
      <c r="AQ577" s="68">
        <v>7.4245379005187164</v>
      </c>
      <c r="AR577" s="68">
        <v>2.4082083699696242E-3</v>
      </c>
      <c r="AS577" s="68">
        <v>3.7358631106549396</v>
      </c>
      <c r="AT577" s="68">
        <v>8.1711541512922139</v>
      </c>
      <c r="AU577" s="68">
        <v>1.8012588711396681E-2</v>
      </c>
      <c r="AV577" s="68">
        <v>0</v>
      </c>
      <c r="AW577" s="68">
        <v>5.4179160882288855</v>
      </c>
      <c r="AX577" s="68">
        <v>3.6705276494708373E-2</v>
      </c>
      <c r="AY577" s="68">
        <v>26.097673856056748</v>
      </c>
      <c r="AZ577" s="68">
        <v>0</v>
      </c>
      <c r="BA577" s="68">
        <v>1.5132189387394841</v>
      </c>
      <c r="BB577" s="68">
        <v>1.4074827231699958</v>
      </c>
      <c r="BC577" s="68">
        <v>86.746356516918425</v>
      </c>
      <c r="BD577" s="68">
        <v>5.9730170356244194</v>
      </c>
      <c r="BE577" s="68">
        <v>9.4055807142705099</v>
      </c>
      <c r="BF577" s="68">
        <v>7.2689816845107266E-2</v>
      </c>
      <c r="BG577" s="68">
        <v>0</v>
      </c>
      <c r="BH577" s="68">
        <v>0.52576151830583007</v>
      </c>
      <c r="BI577" s="68">
        <v>553.89524152755951</v>
      </c>
      <c r="BJ577" s="68">
        <v>0</v>
      </c>
      <c r="BK577" s="68">
        <v>1.5403080581307098</v>
      </c>
      <c r="BL577" s="68">
        <v>1.4290521772134599</v>
      </c>
      <c r="BM577" s="68">
        <v>9.1617461429562702E-2</v>
      </c>
      <c r="BN577" s="68">
        <v>0</v>
      </c>
      <c r="BO577" s="68">
        <v>0</v>
      </c>
    </row>
    <row r="578" spans="1:67">
      <c r="A578">
        <v>2004</v>
      </c>
      <c r="B578" s="62" t="s">
        <v>635</v>
      </c>
      <c r="C578" s="67" t="s">
        <v>700</v>
      </c>
      <c r="D578" s="62" t="s">
        <v>726</v>
      </c>
      <c r="E578" s="68">
        <v>0.22713717084726498</v>
      </c>
      <c r="F578" s="68">
        <v>0.60695025215970155</v>
      </c>
      <c r="G578" s="68">
        <v>0.44610897249552728</v>
      </c>
      <c r="H578" s="68">
        <v>6.3726184875064265</v>
      </c>
      <c r="I578" s="68">
        <v>14.149865984591319</v>
      </c>
      <c r="J578" s="68">
        <v>3.2409163763178928</v>
      </c>
      <c r="K578" s="68">
        <v>0.39837849621567384</v>
      </c>
      <c r="L578" s="68">
        <v>0.95157131589921806</v>
      </c>
      <c r="M578" s="68">
        <v>1.2649506324473556</v>
      </c>
      <c r="N578" s="68">
        <v>1.3713645019534013</v>
      </c>
      <c r="O578" s="68">
        <v>4.1285755525602221</v>
      </c>
      <c r="P578" s="68">
        <v>1.561573901152651</v>
      </c>
      <c r="Q578" s="68">
        <v>2.449160456523249</v>
      </c>
      <c r="R578" s="68">
        <v>3.659273698095022</v>
      </c>
      <c r="S578" s="68">
        <v>0.69084445214368884</v>
      </c>
      <c r="T578" s="68">
        <v>2.562419107550268</v>
      </c>
      <c r="U578" s="68">
        <v>9.934413180381318</v>
      </c>
      <c r="V578" s="68">
        <v>2.33700192143026</v>
      </c>
      <c r="W578" s="68">
        <v>1.1985323953488429</v>
      </c>
      <c r="X578" s="68">
        <v>5.6835639683250445</v>
      </c>
      <c r="Y578" s="68">
        <v>0.16805893000813837</v>
      </c>
      <c r="Z578" s="68">
        <v>2.7753554442472828</v>
      </c>
      <c r="AA578" s="68">
        <v>1.7653171881242646</v>
      </c>
      <c r="AB578" s="68">
        <v>2.1919893136348065</v>
      </c>
      <c r="AC578" s="68">
        <v>1.045813172003857</v>
      </c>
      <c r="AD578" s="68">
        <v>0.25795086296901198</v>
      </c>
      <c r="AE578" s="68">
        <v>56.497412206086011</v>
      </c>
      <c r="AF578" s="68">
        <v>4.7853077506478936</v>
      </c>
      <c r="AG578" s="68">
        <v>24.679155358310023</v>
      </c>
      <c r="AH578" s="68">
        <v>20.212572093088099</v>
      </c>
      <c r="AI578" s="68">
        <v>24.603467421014095</v>
      </c>
      <c r="AJ578" s="68">
        <v>0.70702877322097346</v>
      </c>
      <c r="AK578" s="68">
        <v>4.8189438985537638</v>
      </c>
      <c r="AL578" s="68">
        <v>2.6061752814388126</v>
      </c>
      <c r="AM578" s="68">
        <v>1.2471885078875908</v>
      </c>
      <c r="AN578" s="68">
        <v>11.431210631420859</v>
      </c>
      <c r="AO578" s="68">
        <v>1.5408184296056135</v>
      </c>
      <c r="AP578" s="68">
        <v>12.883293090081159</v>
      </c>
      <c r="AQ578" s="68">
        <v>84.137998416343024</v>
      </c>
      <c r="AR578" s="68">
        <v>0.28490418683874957</v>
      </c>
      <c r="AS578" s="68">
        <v>28.907952489094711</v>
      </c>
      <c r="AT578" s="68">
        <v>156.69816795898896</v>
      </c>
      <c r="AU578" s="68">
        <v>10.601437779597381</v>
      </c>
      <c r="AV578" s="68">
        <v>0</v>
      </c>
      <c r="AW578" s="68">
        <v>15.947250212468102</v>
      </c>
      <c r="AX578" s="68">
        <v>2.878990201371546</v>
      </c>
      <c r="AY578" s="68">
        <v>4.2806909026254747</v>
      </c>
      <c r="AZ578" s="68">
        <v>0</v>
      </c>
      <c r="BA578" s="68">
        <v>1.1178834487556335</v>
      </c>
      <c r="BB578" s="68">
        <v>47.028090072739957</v>
      </c>
      <c r="BC578" s="68">
        <v>55.067614206387887</v>
      </c>
      <c r="BD578" s="68">
        <v>18.732138993113935</v>
      </c>
      <c r="BE578" s="68">
        <v>11.08473704051192</v>
      </c>
      <c r="BF578" s="68">
        <v>11.085015608236548</v>
      </c>
      <c r="BG578" s="68">
        <v>0</v>
      </c>
      <c r="BH578" s="68">
        <v>0.24036363959818566</v>
      </c>
      <c r="BI578" s="68">
        <v>347.57016509774735</v>
      </c>
      <c r="BJ578" s="68">
        <v>0</v>
      </c>
      <c r="BK578" s="68">
        <v>3.3051576148437571</v>
      </c>
      <c r="BL578" s="68">
        <v>5.0614142588136808</v>
      </c>
      <c r="BM578" s="68">
        <v>0.30288300017764291</v>
      </c>
      <c r="BN578" s="68">
        <v>0</v>
      </c>
      <c r="BO578" s="68">
        <v>0</v>
      </c>
    </row>
    <row r="579" spans="1:67">
      <c r="A579">
        <v>2004</v>
      </c>
      <c r="B579" s="62" t="s">
        <v>636</v>
      </c>
      <c r="C579" s="67" t="s">
        <v>701</v>
      </c>
      <c r="D579" s="62" t="s">
        <v>726</v>
      </c>
      <c r="E579" s="68">
        <v>6.3262531459346086E-2</v>
      </c>
      <c r="F579" s="68">
        <v>1.6322814473576697E-2</v>
      </c>
      <c r="G579" s="68">
        <v>5.1296624847691893E-3</v>
      </c>
      <c r="H579" s="68">
        <v>0.45095537832169497</v>
      </c>
      <c r="I579" s="68">
        <v>0.68589029627606035</v>
      </c>
      <c r="J579" s="68">
        <v>0.30908500174328646</v>
      </c>
      <c r="K579" s="68">
        <v>1.586356461296325E-2</v>
      </c>
      <c r="L579" s="68">
        <v>8.385747016891644E-2</v>
      </c>
      <c r="M579" s="68">
        <v>6.0516211082420598E-2</v>
      </c>
      <c r="N579" s="68">
        <v>2.3397653641586805E-2</v>
      </c>
      <c r="O579" s="68">
        <v>0.13641166920069675</v>
      </c>
      <c r="P579" s="68">
        <v>0.2170939444445682</v>
      </c>
      <c r="Q579" s="68">
        <v>0.18210056808424449</v>
      </c>
      <c r="R579" s="68">
        <v>0.10254867728594455</v>
      </c>
      <c r="S579" s="68">
        <v>9.0320265985992923E-2</v>
      </c>
      <c r="T579" s="68">
        <v>0.23710081333616509</v>
      </c>
      <c r="U579" s="68">
        <v>14.755619412107382</v>
      </c>
      <c r="V579" s="68">
        <v>1.5116279562155186</v>
      </c>
      <c r="W579" s="68">
        <v>0.38464627494106551</v>
      </c>
      <c r="X579" s="68">
        <v>1.7053174317872557</v>
      </c>
      <c r="Y579" s="68">
        <v>6.5528668216885119E-2</v>
      </c>
      <c r="Z579" s="68">
        <v>0.8979431159990181</v>
      </c>
      <c r="AA579" s="68">
        <v>6.5002388539736264E-2</v>
      </c>
      <c r="AB579" s="68">
        <v>0.1159224096065405</v>
      </c>
      <c r="AC579" s="68">
        <v>1.972607565600288E-2</v>
      </c>
      <c r="AD579" s="68">
        <v>4.8471545380546696E-3</v>
      </c>
      <c r="AE579" s="68">
        <v>0.43692981964976868</v>
      </c>
      <c r="AF579" s="68">
        <v>0.1965574385473815</v>
      </c>
      <c r="AG579" s="68">
        <v>1.0137010742650436</v>
      </c>
      <c r="AH579" s="68">
        <v>0.8302352689519783</v>
      </c>
      <c r="AI579" s="68">
        <v>0.51636358261076309</v>
      </c>
      <c r="AJ579" s="68">
        <v>3.897916270108423E-2</v>
      </c>
      <c r="AK579" s="68">
        <v>0.1244787559858916</v>
      </c>
      <c r="AL579" s="68">
        <v>0.10607487222836075</v>
      </c>
      <c r="AM579" s="68">
        <v>2.3363151008075872E-2</v>
      </c>
      <c r="AN579" s="68">
        <v>0.24805736346214613</v>
      </c>
      <c r="AO579" s="68">
        <v>0.1414114572309019</v>
      </c>
      <c r="AP579" s="68">
        <v>0.26465406398129687</v>
      </c>
      <c r="AQ579" s="68">
        <v>1.6059217572491877</v>
      </c>
      <c r="AR579" s="68">
        <v>9.9991247568313665E-3</v>
      </c>
      <c r="AS579" s="68">
        <v>0.69654358690464069</v>
      </c>
      <c r="AT579" s="68">
        <v>0.28883020067239745</v>
      </c>
      <c r="AU579" s="68">
        <v>7.5700022885464305E-2</v>
      </c>
      <c r="AV579" s="68">
        <v>0</v>
      </c>
      <c r="AW579" s="68">
        <v>0.31099606611372488</v>
      </c>
      <c r="AX579" s="68">
        <v>0.12139384612132224</v>
      </c>
      <c r="AY579" s="68">
        <v>0.14073688267928247</v>
      </c>
      <c r="AZ579" s="68">
        <v>0</v>
      </c>
      <c r="BA579" s="68">
        <v>1.4080318044334541E-2</v>
      </c>
      <c r="BB579" s="68">
        <v>1.6357134502106254</v>
      </c>
      <c r="BC579" s="68">
        <v>0.64922740684909541</v>
      </c>
      <c r="BD579" s="68">
        <v>0.26999527683132801</v>
      </c>
      <c r="BE579" s="68">
        <v>0.25700281487672366</v>
      </c>
      <c r="BF579" s="68">
        <v>0.30903902247943027</v>
      </c>
      <c r="BG579" s="68">
        <v>0</v>
      </c>
      <c r="BH579" s="68">
        <v>2.6946420267402486E-3</v>
      </c>
      <c r="BI579" s="68">
        <v>7.2536064602367798</v>
      </c>
      <c r="BJ579" s="68">
        <v>0</v>
      </c>
      <c r="BK579" s="68">
        <v>2.9347893934106546</v>
      </c>
      <c r="BL579" s="68">
        <v>6.2677596894547243</v>
      </c>
      <c r="BM579" s="68">
        <v>0.36797989707489875</v>
      </c>
      <c r="BN579" s="68">
        <v>0</v>
      </c>
      <c r="BO579" s="68">
        <v>0</v>
      </c>
    </row>
    <row r="580" spans="1:67">
      <c r="A580">
        <v>2004</v>
      </c>
      <c r="B580" s="62" t="s">
        <v>637</v>
      </c>
      <c r="C580" s="67" t="s">
        <v>702</v>
      </c>
      <c r="D580" s="62" t="s">
        <v>726</v>
      </c>
      <c r="E580" s="68">
        <v>1.536163585947657</v>
      </c>
      <c r="F580" s="68">
        <v>0.39872339049375316</v>
      </c>
      <c r="G580" s="68">
        <v>0.11083360151701166</v>
      </c>
      <c r="H580" s="68">
        <v>2.8617711423476044</v>
      </c>
      <c r="I580" s="68">
        <v>1.9143609294333608</v>
      </c>
      <c r="J580" s="68">
        <v>0.6917230234228543</v>
      </c>
      <c r="K580" s="68">
        <v>9.9357822730457387E-2</v>
      </c>
      <c r="L580" s="68">
        <v>0.6254196817569897</v>
      </c>
      <c r="M580" s="68">
        <v>0.11722057275394679</v>
      </c>
      <c r="N580" s="68">
        <v>5.8193340106669919E-2</v>
      </c>
      <c r="O580" s="68">
        <v>1.1485429115425261</v>
      </c>
      <c r="P580" s="68">
        <v>0.33249901134567461</v>
      </c>
      <c r="Q580" s="68">
        <v>0.77894425077245621</v>
      </c>
      <c r="R580" s="68">
        <v>0.90830737774199954</v>
      </c>
      <c r="S580" s="68">
        <v>0.41558608997376506</v>
      </c>
      <c r="T580" s="68">
        <v>0.70552989357505858</v>
      </c>
      <c r="U580" s="68">
        <v>3.5820981068357689</v>
      </c>
      <c r="V580" s="68">
        <v>1.235257337212204</v>
      </c>
      <c r="W580" s="68">
        <v>0.40929394689528148</v>
      </c>
      <c r="X580" s="68">
        <v>7.8990007681874648</v>
      </c>
      <c r="Y580" s="68">
        <v>0.13789056040300432</v>
      </c>
      <c r="Z580" s="68">
        <v>0.7878054385590586</v>
      </c>
      <c r="AA580" s="68">
        <v>0.12094260293898954</v>
      </c>
      <c r="AB580" s="68">
        <v>0.9314562635781003</v>
      </c>
      <c r="AC580" s="68">
        <v>0.15161988271300664</v>
      </c>
      <c r="AD580" s="68">
        <v>5.0000807915158929E-2</v>
      </c>
      <c r="AE580" s="68">
        <v>6.4247234254619476</v>
      </c>
      <c r="AF580" s="68">
        <v>0.70828061092515515</v>
      </c>
      <c r="AG580" s="68">
        <v>3.6527989542721588</v>
      </c>
      <c r="AH580" s="68">
        <v>2.9916932504177831</v>
      </c>
      <c r="AI580" s="68">
        <v>6.7144131859439389</v>
      </c>
      <c r="AJ580" s="68">
        <v>1.2871543530539646</v>
      </c>
      <c r="AK580" s="68">
        <v>2.9995057429148146</v>
      </c>
      <c r="AL580" s="68">
        <v>1.4205727095856828</v>
      </c>
      <c r="AM580" s="68">
        <v>0.68660716318748516</v>
      </c>
      <c r="AN580" s="68">
        <v>1.7691250398290781</v>
      </c>
      <c r="AO580" s="68">
        <v>0.28432374845451747</v>
      </c>
      <c r="AP580" s="68">
        <v>0.24188687455099794</v>
      </c>
      <c r="AQ580" s="68">
        <v>3.9106251308356028</v>
      </c>
      <c r="AR580" s="68">
        <v>0.20505266033093361</v>
      </c>
      <c r="AS580" s="68">
        <v>1.3761927553090423</v>
      </c>
      <c r="AT580" s="68">
        <v>5.4477766796598495</v>
      </c>
      <c r="AU580" s="68">
        <v>6.4588346833290247E-2</v>
      </c>
      <c r="AV580" s="68">
        <v>0</v>
      </c>
      <c r="AW580" s="68">
        <v>0.95515700923078217</v>
      </c>
      <c r="AX580" s="68">
        <v>0.90637450985239254</v>
      </c>
      <c r="AY580" s="68">
        <v>0.62980320731180961</v>
      </c>
      <c r="AZ580" s="68">
        <v>0</v>
      </c>
      <c r="BA580" s="68">
        <v>8.5573204439540237E-2</v>
      </c>
      <c r="BB580" s="68">
        <v>7.8244059332745266</v>
      </c>
      <c r="BC580" s="68">
        <v>0.79776487476731939</v>
      </c>
      <c r="BD580" s="68">
        <v>1.4176338709141976</v>
      </c>
      <c r="BE580" s="68">
        <v>0.69887143409463515</v>
      </c>
      <c r="BF580" s="68">
        <v>2.008114068914745</v>
      </c>
      <c r="BG580" s="68">
        <v>0</v>
      </c>
      <c r="BH580" s="68">
        <v>3.0069446740954814E-3</v>
      </c>
      <c r="BI580" s="68">
        <v>39.692638004371872</v>
      </c>
      <c r="BJ580" s="68">
        <v>0</v>
      </c>
      <c r="BK580" s="68">
        <v>0.25892414963803545</v>
      </c>
      <c r="BL580" s="68">
        <v>4.332475257980402</v>
      </c>
      <c r="BM580" s="68">
        <v>0.29161049496091201</v>
      </c>
      <c r="BN580" s="68">
        <v>0</v>
      </c>
      <c r="BO580" s="68">
        <v>0</v>
      </c>
    </row>
    <row r="581" spans="1:67">
      <c r="A581">
        <v>2004</v>
      </c>
      <c r="B581" s="62" t="s">
        <v>638</v>
      </c>
      <c r="C581" s="67" t="s">
        <v>703</v>
      </c>
      <c r="D581" s="62" t="s">
        <v>726</v>
      </c>
      <c r="E581" s="68">
        <v>148.60154523443762</v>
      </c>
      <c r="F581" s="68">
        <v>43.247079111131512</v>
      </c>
      <c r="G581" s="68">
        <v>9.383549015811349</v>
      </c>
      <c r="H581" s="68">
        <v>248.7028225794179</v>
      </c>
      <c r="I581" s="68">
        <v>111.818599893906</v>
      </c>
      <c r="J581" s="68">
        <v>36.465907848507555</v>
      </c>
      <c r="K581" s="68">
        <v>7.093077653953439</v>
      </c>
      <c r="L581" s="68">
        <v>53.339956782434847</v>
      </c>
      <c r="M581" s="68">
        <v>3.9610213662836364</v>
      </c>
      <c r="N581" s="68">
        <v>5.0813258900805884</v>
      </c>
      <c r="O581" s="68">
        <v>105.37117071021933</v>
      </c>
      <c r="P581" s="68">
        <v>21.705167366228597</v>
      </c>
      <c r="Q581" s="68">
        <v>57.544142898002534</v>
      </c>
      <c r="R581" s="68">
        <v>71.496831330710563</v>
      </c>
      <c r="S581" s="68">
        <v>30.926512877272554</v>
      </c>
      <c r="T581" s="68">
        <v>47.434974957280659</v>
      </c>
      <c r="U581" s="68">
        <v>307.18840437612232</v>
      </c>
      <c r="V581" s="68">
        <v>100.66018833336526</v>
      </c>
      <c r="W581" s="68">
        <v>24.862927272541086</v>
      </c>
      <c r="X581" s="68">
        <v>142.6597418804736</v>
      </c>
      <c r="Y581" s="68">
        <v>9.9610695162388012</v>
      </c>
      <c r="Z581" s="68">
        <v>52.080729767431166</v>
      </c>
      <c r="AA581" s="68">
        <v>3.0824879243221632</v>
      </c>
      <c r="AB581" s="68">
        <v>95.695636172715297</v>
      </c>
      <c r="AC581" s="68">
        <v>14.53448621133635</v>
      </c>
      <c r="AD581" s="68">
        <v>2.1921737283512002</v>
      </c>
      <c r="AE581" s="68">
        <v>577.74157295121643</v>
      </c>
      <c r="AF581" s="68">
        <v>1.3626715225682215</v>
      </c>
      <c r="AG581" s="68">
        <v>7.0276737684426713</v>
      </c>
      <c r="AH581" s="68">
        <v>5.7557626533674906</v>
      </c>
      <c r="AI581" s="68">
        <v>503.63006156163226</v>
      </c>
      <c r="AJ581" s="68">
        <v>118.80839335376308</v>
      </c>
      <c r="AK581" s="68">
        <v>284.61600029223359</v>
      </c>
      <c r="AL581" s="68">
        <v>113.19051453188371</v>
      </c>
      <c r="AM581" s="68">
        <v>69.454180272886148</v>
      </c>
      <c r="AN581" s="68">
        <v>126.35732156627284</v>
      </c>
      <c r="AO581" s="68">
        <v>11.146581023577269</v>
      </c>
      <c r="AP581" s="68">
        <v>7.2304247707283835</v>
      </c>
      <c r="AQ581" s="68">
        <v>319.18749248930942</v>
      </c>
      <c r="AR581" s="68">
        <v>20.493955937317779</v>
      </c>
      <c r="AS581" s="68">
        <v>71.779890964600298</v>
      </c>
      <c r="AT581" s="68">
        <v>574.93164462338655</v>
      </c>
      <c r="AU581" s="68">
        <v>0.99195062927650712</v>
      </c>
      <c r="AV581" s="68">
        <v>0</v>
      </c>
      <c r="AW581" s="68">
        <v>19.733427369428057</v>
      </c>
      <c r="AX581" s="68">
        <v>88.901060839956273</v>
      </c>
      <c r="AY581" s="68">
        <v>60.944616704689366</v>
      </c>
      <c r="AZ581" s="68">
        <v>0</v>
      </c>
      <c r="BA581" s="68">
        <v>6.5594893450243088</v>
      </c>
      <c r="BB581" s="68">
        <v>518.26778337636836</v>
      </c>
      <c r="BC581" s="68">
        <v>4.8944619375928228E-2</v>
      </c>
      <c r="BD581" s="68">
        <v>86.978589535929757</v>
      </c>
      <c r="BE581" s="68">
        <v>33.761129841146158</v>
      </c>
      <c r="BF581" s="68">
        <v>92.78246261061561</v>
      </c>
      <c r="BG581" s="68">
        <v>0</v>
      </c>
      <c r="BH581" s="68">
        <v>1.9024305082850068E-4</v>
      </c>
      <c r="BI581" s="68">
        <v>2749.1778349417464</v>
      </c>
      <c r="BJ581" s="68">
        <v>0</v>
      </c>
      <c r="BK581" s="68">
        <v>5.1995943398744228E-2</v>
      </c>
      <c r="BL581" s="68">
        <v>0.28137376351383409</v>
      </c>
      <c r="BM581" s="68">
        <v>1.2634547191202834E-2</v>
      </c>
      <c r="BN581" s="68">
        <v>0</v>
      </c>
      <c r="BO581" s="68">
        <v>0</v>
      </c>
    </row>
    <row r="582" spans="1:67">
      <c r="A582">
        <v>2004</v>
      </c>
      <c r="B582" s="62" t="s">
        <v>639</v>
      </c>
      <c r="C582" s="67" t="s">
        <v>704</v>
      </c>
      <c r="D582" s="62" t="s">
        <v>726</v>
      </c>
      <c r="E582" s="68">
        <v>0.22950690462825693</v>
      </c>
      <c r="F582" s="68">
        <v>6.473616288134719E-2</v>
      </c>
      <c r="G582" s="68">
        <v>1.5097290459618676E-2</v>
      </c>
      <c r="H582" s="68">
        <v>0.4008094345460223</v>
      </c>
      <c r="I582" s="68">
        <v>0.20785780123123074</v>
      </c>
      <c r="J582" s="68">
        <v>7.2950274304502405E-2</v>
      </c>
      <c r="K582" s="68">
        <v>1.2288949235983275E-2</v>
      </c>
      <c r="L582" s="68">
        <v>8.6112334331302332E-2</v>
      </c>
      <c r="M582" s="68">
        <v>9.6993461890285959E-3</v>
      </c>
      <c r="N582" s="68">
        <v>8.9248043059518001E-3</v>
      </c>
      <c r="O582" s="68">
        <v>0.16637792228974713</v>
      </c>
      <c r="P582" s="68">
        <v>4.0118475332015527E-2</v>
      </c>
      <c r="Q582" s="68">
        <v>9.6988170682035427E-2</v>
      </c>
      <c r="R582" s="68">
        <v>0.11751837112963069</v>
      </c>
      <c r="S582" s="68">
        <v>5.2838455607977668E-2</v>
      </c>
      <c r="T582" s="68">
        <v>8.3575134109407201E-2</v>
      </c>
      <c r="U582" s="68">
        <v>0.53584494462861765</v>
      </c>
      <c r="V582" s="68">
        <v>0.16741028061542168</v>
      </c>
      <c r="W582" s="68">
        <v>5.2492243174909317E-2</v>
      </c>
      <c r="X582" s="68">
        <v>0.25728049691789795</v>
      </c>
      <c r="Y582" s="68">
        <v>1.7042229166044288E-2</v>
      </c>
      <c r="Z582" s="68">
        <v>9.3894119102729962E-2</v>
      </c>
      <c r="AA582" s="68">
        <v>8.9017445477937926E-3</v>
      </c>
      <c r="AB582" s="68">
        <v>0.14493273986063995</v>
      </c>
      <c r="AC582" s="68">
        <v>2.2657762330011266E-2</v>
      </c>
      <c r="AD582" s="68">
        <v>4.3815474508319217E-3</v>
      </c>
      <c r="AE582" s="68">
        <v>0.91300703579429821</v>
      </c>
      <c r="AF582" s="68">
        <v>3.1318373422807813E-2</v>
      </c>
      <c r="AG582" s="68">
        <v>0.16151751230988678</v>
      </c>
      <c r="AH582" s="68">
        <v>0.13228509080471099</v>
      </c>
      <c r="AI582" s="68">
        <v>0.80078161733981235</v>
      </c>
      <c r="AJ582" s="68">
        <v>0.18702900289585644</v>
      </c>
      <c r="AK582" s="68">
        <v>0.4424352599401824</v>
      </c>
      <c r="AL582" s="68">
        <v>0.18407863646115188</v>
      </c>
      <c r="AM582" s="68">
        <v>0.10567865305971563</v>
      </c>
      <c r="AN582" s="68">
        <v>0.21618945741894449</v>
      </c>
      <c r="AO582" s="68">
        <v>2.5779423950949142E-2</v>
      </c>
      <c r="AP582" s="68">
        <v>1.8934854844692171E-2</v>
      </c>
      <c r="AQ582" s="68">
        <v>0.51536632015328199</v>
      </c>
      <c r="AR582" s="68">
        <v>3.1382124940841721E-2</v>
      </c>
      <c r="AS582" s="68">
        <v>0.14355473830530829</v>
      </c>
      <c r="AT582" s="68">
        <v>0.86389462583998111</v>
      </c>
      <c r="AU582" s="68">
        <v>4.3400088625739821E-3</v>
      </c>
      <c r="AV582" s="68">
        <v>0</v>
      </c>
      <c r="AW582" s="68">
        <v>6.5018320063287394E-2</v>
      </c>
      <c r="AX582" s="68">
        <v>0.13704874811809542</v>
      </c>
      <c r="AY582" s="68">
        <v>9.4922462927512455E-2</v>
      </c>
      <c r="AZ582" s="68">
        <v>0</v>
      </c>
      <c r="BA582" s="68">
        <v>1.0977234113412164E-2</v>
      </c>
      <c r="BB582" s="68">
        <v>0.91886591151343266</v>
      </c>
      <c r="BC582" s="68">
        <v>3.8234747337346116E-2</v>
      </c>
      <c r="BD582" s="68">
        <v>0.15828535909247829</v>
      </c>
      <c r="BE582" s="68">
        <v>6.845823792222161E-2</v>
      </c>
      <c r="BF582" s="68">
        <v>0.19005393603160026</v>
      </c>
      <c r="BG582" s="68">
        <v>0</v>
      </c>
      <c r="BH582" s="68">
        <v>1.4672373395364867E-4</v>
      </c>
      <c r="BI582" s="68">
        <v>4.6322711212393708</v>
      </c>
      <c r="BJ582" s="68">
        <v>0</v>
      </c>
      <c r="BK582" s="68">
        <v>4.1410528925069759E-2</v>
      </c>
      <c r="BL582" s="68">
        <v>0.19711658531667398</v>
      </c>
      <c r="BM582" s="68">
        <v>5.4055304374533465E-3</v>
      </c>
      <c r="BN582" s="68">
        <v>0</v>
      </c>
      <c r="BO582" s="68">
        <v>0</v>
      </c>
    </row>
    <row r="583" spans="1:67">
      <c r="A583">
        <v>2004</v>
      </c>
      <c r="B583" s="62" t="s">
        <v>640</v>
      </c>
      <c r="C583" s="67" t="s">
        <v>705</v>
      </c>
      <c r="D583" s="62" t="s">
        <v>726</v>
      </c>
      <c r="E583" s="68">
        <v>2.7297149029574162E-2</v>
      </c>
      <c r="F583" s="68">
        <v>4.4801698531362717E-3</v>
      </c>
      <c r="G583" s="68">
        <v>2.0628672028883219E-3</v>
      </c>
      <c r="H583" s="68">
        <v>5.5803184961752524E-2</v>
      </c>
      <c r="I583" s="68">
        <v>9.0622760629510996E-2</v>
      </c>
      <c r="J583" s="68">
        <v>4.5544988655273053E-2</v>
      </c>
      <c r="K583" s="68">
        <v>1.825435189290512E-2</v>
      </c>
      <c r="L583" s="68">
        <v>9.1752925255718751E-2</v>
      </c>
      <c r="M583" s="68">
        <v>2.0429826601492541E-2</v>
      </c>
      <c r="N583" s="68">
        <v>4.5275994566060986E-3</v>
      </c>
      <c r="O583" s="68">
        <v>4.050560001289237E-2</v>
      </c>
      <c r="P583" s="68">
        <v>1.529077437429815E-2</v>
      </c>
      <c r="Q583" s="68">
        <v>2.9158788478908192E-2</v>
      </c>
      <c r="R583" s="68">
        <v>2.9245531653283471E-2</v>
      </c>
      <c r="S583" s="68">
        <v>2.2957412045537084E-2</v>
      </c>
      <c r="T583" s="68">
        <v>3.1471357763214337E-2</v>
      </c>
      <c r="U583" s="68">
        <v>0.15008704746767937</v>
      </c>
      <c r="V583" s="68">
        <v>5.6730606832347444E-2</v>
      </c>
      <c r="W583" s="68">
        <v>2.2678119230489586E-2</v>
      </c>
      <c r="X583" s="68">
        <v>0.14259445825936873</v>
      </c>
      <c r="Y583" s="68">
        <v>5.1992930146956187E-3</v>
      </c>
      <c r="Z583" s="68">
        <v>5.9636354272654533E-2</v>
      </c>
      <c r="AA583" s="68">
        <v>5.4327449166157327E-3</v>
      </c>
      <c r="AB583" s="68">
        <v>1.7850746904301568E-2</v>
      </c>
      <c r="AC583" s="68">
        <v>2.8292180916304329E-3</v>
      </c>
      <c r="AD583" s="68">
        <v>1.3928689780254857E-3</v>
      </c>
      <c r="AE583" s="68">
        <v>0.17854026884839413</v>
      </c>
      <c r="AF583" s="68">
        <v>3.5904389270480161E-2</v>
      </c>
      <c r="AG583" s="68">
        <v>0.18516886290913223</v>
      </c>
      <c r="AH583" s="68">
        <v>0.15165587601207162</v>
      </c>
      <c r="AI583" s="68">
        <v>0.10216295095024097</v>
      </c>
      <c r="AJ583" s="68">
        <v>1.9313577067516803E-2</v>
      </c>
      <c r="AK583" s="68">
        <v>4.329345577573622E-2</v>
      </c>
      <c r="AL583" s="68">
        <v>2.5122392143526656E-2</v>
      </c>
      <c r="AM583" s="68">
        <v>7.8530456525553634E-3</v>
      </c>
      <c r="AN583" s="68">
        <v>5.245890680323758E-2</v>
      </c>
      <c r="AO583" s="68">
        <v>1.111069062905576E-2</v>
      </c>
      <c r="AP583" s="68">
        <v>1.0119574385477063E-2</v>
      </c>
      <c r="AQ583" s="68">
        <v>7.2632407420158904E-2</v>
      </c>
      <c r="AR583" s="68">
        <v>2.4944625046683629E-3</v>
      </c>
      <c r="AS583" s="68">
        <v>4.8435619138336217E-2</v>
      </c>
      <c r="AT583" s="68">
        <v>5.2349338162693181E-2</v>
      </c>
      <c r="AU583" s="68">
        <v>3.5202315594124937E-3</v>
      </c>
      <c r="AV583" s="68">
        <v>0</v>
      </c>
      <c r="AW583" s="68">
        <v>4.0846775809784693E-2</v>
      </c>
      <c r="AX583" s="68">
        <v>1.1768513070728973E-2</v>
      </c>
      <c r="AY583" s="68">
        <v>1.0740652669022219E-2</v>
      </c>
      <c r="AZ583" s="68">
        <v>0</v>
      </c>
      <c r="BA583" s="68">
        <v>1.9065889070706936E-3</v>
      </c>
      <c r="BB583" s="68">
        <v>0.19757528353191661</v>
      </c>
      <c r="BC583" s="68">
        <v>6.211220622089756E-2</v>
      </c>
      <c r="BD583" s="68">
        <v>3.9973868432347431E-2</v>
      </c>
      <c r="BE583" s="68">
        <v>2.8378375620690031E-2</v>
      </c>
      <c r="BF583" s="68">
        <v>6.3496753469774569E-2</v>
      </c>
      <c r="BG583" s="68">
        <v>0</v>
      </c>
      <c r="BH583" s="68">
        <v>2.6673045573205514E-4</v>
      </c>
      <c r="BI583" s="68">
        <v>0.94205516209833373</v>
      </c>
      <c r="BJ583" s="68">
        <v>0</v>
      </c>
      <c r="BK583" s="68">
        <v>3.9176498334102978E-2</v>
      </c>
      <c r="BL583" s="68">
        <v>0.3430251451154272</v>
      </c>
      <c r="BM583" s="68">
        <v>3.8905338851737491E-2</v>
      </c>
      <c r="BN583" s="68">
        <v>0</v>
      </c>
      <c r="BO583" s="68">
        <v>0</v>
      </c>
    </row>
    <row r="584" spans="1:67">
      <c r="A584">
        <v>2004</v>
      </c>
      <c r="B584" s="62" t="s">
        <v>641</v>
      </c>
      <c r="C584" s="67" t="s">
        <v>706</v>
      </c>
      <c r="D584" s="62" t="s">
        <v>726</v>
      </c>
      <c r="E584" s="68">
        <v>5.6170764028227294E-2</v>
      </c>
      <c r="F584" s="68">
        <v>5.3825137878472018E-3</v>
      </c>
      <c r="G584" s="68">
        <v>5.4948248080200247E-3</v>
      </c>
      <c r="H584" s="68">
        <v>0.26768031489825211</v>
      </c>
      <c r="I584" s="68">
        <v>0.41416489625375086</v>
      </c>
      <c r="J584" s="68">
        <v>0.15997326132776218</v>
      </c>
      <c r="K584" s="68">
        <v>1.2592628420894597E-2</v>
      </c>
      <c r="L584" s="68">
        <v>5.3511729402347323E-2</v>
      </c>
      <c r="M584" s="68">
        <v>2.9854960575020344E-2</v>
      </c>
      <c r="N584" s="68">
        <v>2.8900772480408145E-2</v>
      </c>
      <c r="O584" s="68">
        <v>9.3450572968272222E-2</v>
      </c>
      <c r="P584" s="68">
        <v>0.1116795728785302</v>
      </c>
      <c r="Q584" s="68">
        <v>7.9534062091898047E-2</v>
      </c>
      <c r="R584" s="68">
        <v>7.4113081042680939E-2</v>
      </c>
      <c r="S584" s="68">
        <v>5.217528532087122E-2</v>
      </c>
      <c r="T584" s="68">
        <v>9.1877321367855772E-2</v>
      </c>
      <c r="U584" s="68">
        <v>0.63683012057245203</v>
      </c>
      <c r="V584" s="68">
        <v>0.18396736504030933</v>
      </c>
      <c r="W584" s="68">
        <v>8.7480314826984581E-2</v>
      </c>
      <c r="X584" s="68">
        <v>0.36103819979454954</v>
      </c>
      <c r="Y584" s="68">
        <v>1.8831232981163473E-2</v>
      </c>
      <c r="Z584" s="68">
        <v>0.12668843226453683</v>
      </c>
      <c r="AA584" s="68">
        <v>2.4092524797971068E-2</v>
      </c>
      <c r="AB584" s="68">
        <v>3.2819969681400843E-2</v>
      </c>
      <c r="AC584" s="68">
        <v>1.1048207683461465E-2</v>
      </c>
      <c r="AD584" s="68">
        <v>5.3450539017819917E-3</v>
      </c>
      <c r="AE584" s="68">
        <v>0.35496384212188037</v>
      </c>
      <c r="AF584" s="68">
        <v>0.1669095094412725</v>
      </c>
      <c r="AG584" s="68">
        <v>0.86079849888371607</v>
      </c>
      <c r="AH584" s="68">
        <v>0.70500594689295881</v>
      </c>
      <c r="AI584" s="68">
        <v>0.34149935957469446</v>
      </c>
      <c r="AJ584" s="68">
        <v>4.4107111747462492E-2</v>
      </c>
      <c r="AK584" s="68">
        <v>0.1066252739486232</v>
      </c>
      <c r="AL584" s="68">
        <v>8.2400666034389849E-2</v>
      </c>
      <c r="AM584" s="68">
        <v>1.5623029606632415E-2</v>
      </c>
      <c r="AN584" s="68">
        <v>0.1846078218930931</v>
      </c>
      <c r="AO584" s="68">
        <v>8.4461923725270324E-2</v>
      </c>
      <c r="AP584" s="68">
        <v>9.8561782073064791E-2</v>
      </c>
      <c r="AQ584" s="68">
        <v>0.30298837460678235</v>
      </c>
      <c r="AR584" s="68">
        <v>5.7505434933987371E-3</v>
      </c>
      <c r="AS584" s="68">
        <v>0.3741570369019257</v>
      </c>
      <c r="AT584" s="68">
        <v>8.0536523635974896E-2</v>
      </c>
      <c r="AU584" s="68">
        <v>3.4507496725951582E-2</v>
      </c>
      <c r="AV584" s="68">
        <v>0</v>
      </c>
      <c r="AW584" s="68">
        <v>0.2329151903435317</v>
      </c>
      <c r="AX584" s="68">
        <v>3.1703270994401997E-2</v>
      </c>
      <c r="AY584" s="68">
        <v>6.403171491457102E-2</v>
      </c>
      <c r="AZ584" s="68">
        <v>0</v>
      </c>
      <c r="BA584" s="68">
        <v>9.0674335449505358E-3</v>
      </c>
      <c r="BB584" s="68">
        <v>1.1067583108036094</v>
      </c>
      <c r="BC584" s="68">
        <v>0.32697746841740599</v>
      </c>
      <c r="BD584" s="68">
        <v>0.18737773825554732</v>
      </c>
      <c r="BE584" s="68">
        <v>0.14510718968642433</v>
      </c>
      <c r="BF584" s="68">
        <v>0.28132276636208803</v>
      </c>
      <c r="BG584" s="68">
        <v>0</v>
      </c>
      <c r="BH584" s="68">
        <v>1.3143990926508353E-3</v>
      </c>
      <c r="BI584" s="68">
        <v>3.1781500954441668</v>
      </c>
      <c r="BJ584" s="68">
        <v>0</v>
      </c>
      <c r="BK584" s="68">
        <v>1.2765929100286504</v>
      </c>
      <c r="BL584" s="68">
        <v>0.58219023400339931</v>
      </c>
      <c r="BM584" s="68">
        <v>3.2082888597557847E-2</v>
      </c>
      <c r="BN584" s="68">
        <v>0</v>
      </c>
      <c r="BO584" s="68">
        <v>0</v>
      </c>
    </row>
    <row r="585" spans="1:67">
      <c r="A585">
        <v>2004</v>
      </c>
      <c r="B585" s="62" t="s">
        <v>642</v>
      </c>
      <c r="C585" s="67" t="s">
        <v>707</v>
      </c>
      <c r="D585" s="62" t="s">
        <v>726</v>
      </c>
      <c r="E585" s="68">
        <v>3.870280122799126E-2</v>
      </c>
      <c r="F585" s="68">
        <v>5.981170661704522E-3</v>
      </c>
      <c r="G585" s="68">
        <v>1.4324167063063027E-3</v>
      </c>
      <c r="H585" s="68">
        <v>0.22862153076438263</v>
      </c>
      <c r="I585" s="68">
        <v>0.33688805810061706</v>
      </c>
      <c r="J585" s="68">
        <v>0.12560680697506629</v>
      </c>
      <c r="K585" s="68">
        <v>1.0974158426581847E-2</v>
      </c>
      <c r="L585" s="68">
        <v>0.10152804082588997</v>
      </c>
      <c r="M585" s="68">
        <v>3.5652431486504779E-2</v>
      </c>
      <c r="N585" s="68">
        <v>4.8367386585134162E-2</v>
      </c>
      <c r="O585" s="68">
        <v>8.956057931033512E-2</v>
      </c>
      <c r="P585" s="68">
        <v>8.4502426862809066E-2</v>
      </c>
      <c r="Q585" s="68">
        <v>8.977023999833908E-2</v>
      </c>
      <c r="R585" s="68">
        <v>5.233486379285375E-2</v>
      </c>
      <c r="S585" s="68">
        <v>0.12393396007108448</v>
      </c>
      <c r="T585" s="68">
        <v>0.27519421435314645</v>
      </c>
      <c r="U585" s="68">
        <v>2.0121720872399367</v>
      </c>
      <c r="V585" s="68">
        <v>0.42384652438762493</v>
      </c>
      <c r="W585" s="68">
        <v>0.25571383181527918</v>
      </c>
      <c r="X585" s="68">
        <v>1.0174851363266164</v>
      </c>
      <c r="Y585" s="68">
        <v>3.4468712103463611E-2</v>
      </c>
      <c r="Z585" s="68">
        <v>0.20810201344070439</v>
      </c>
      <c r="AA585" s="68">
        <v>1.8158369454809621E-2</v>
      </c>
      <c r="AB585" s="68">
        <v>5.1424526595628767E-2</v>
      </c>
      <c r="AC585" s="68">
        <v>9.327536987824403E-3</v>
      </c>
      <c r="AD585" s="68">
        <v>1.8291380884685917E-3</v>
      </c>
      <c r="AE585" s="68">
        <v>0.66407595502610095</v>
      </c>
      <c r="AF585" s="68">
        <v>6.2956693397408878E-2</v>
      </c>
      <c r="AG585" s="68">
        <v>0.32468507480624431</v>
      </c>
      <c r="AH585" s="68">
        <v>0.26592158720472125</v>
      </c>
      <c r="AI585" s="68">
        <v>0.25840265844604632</v>
      </c>
      <c r="AJ585" s="68">
        <v>2.0230462865711611E-2</v>
      </c>
      <c r="AK585" s="68">
        <v>3.520079318334976E-2</v>
      </c>
      <c r="AL585" s="68">
        <v>5.2289590384558722E-2</v>
      </c>
      <c r="AM585" s="68">
        <v>7.6376383098571577E-3</v>
      </c>
      <c r="AN585" s="68">
        <v>8.191617153396355E-2</v>
      </c>
      <c r="AO585" s="68">
        <v>5.0875190562773412E-2</v>
      </c>
      <c r="AP585" s="68">
        <v>4.1757131396091843E-2</v>
      </c>
      <c r="AQ585" s="68">
        <v>0.23192784089010521</v>
      </c>
      <c r="AR585" s="68">
        <v>2.6775889288124591E-3</v>
      </c>
      <c r="AS585" s="68">
        <v>0.23640902015099041</v>
      </c>
      <c r="AT585" s="68">
        <v>7.441758979963891E-3</v>
      </c>
      <c r="AU585" s="68">
        <v>2.1465808910567402E-2</v>
      </c>
      <c r="AV585" s="68">
        <v>0</v>
      </c>
      <c r="AW585" s="68">
        <v>8.8914082238345529E-2</v>
      </c>
      <c r="AX585" s="68">
        <v>2.1017329876575154E-2</v>
      </c>
      <c r="AY585" s="68">
        <v>3.9760778248563979E-2</v>
      </c>
      <c r="AZ585" s="68">
        <v>0</v>
      </c>
      <c r="BA585" s="68">
        <v>4.0189569943115174E-3</v>
      </c>
      <c r="BB585" s="68">
        <v>0.56863266338887641</v>
      </c>
      <c r="BC585" s="68">
        <v>0.16310730272341356</v>
      </c>
      <c r="BD585" s="68">
        <v>7.7088721766813445E-2</v>
      </c>
      <c r="BE585" s="68">
        <v>7.8363067253201135E-2</v>
      </c>
      <c r="BF585" s="68">
        <v>8.9337529389448778E-2</v>
      </c>
      <c r="BG585" s="68">
        <v>0</v>
      </c>
      <c r="BH585" s="68">
        <v>6.1539276065611566E-4</v>
      </c>
      <c r="BI585" s="68">
        <v>1.4496494230281476</v>
      </c>
      <c r="BJ585" s="68">
        <v>0</v>
      </c>
      <c r="BK585" s="68">
        <v>1.0934615264779288</v>
      </c>
      <c r="BL585" s="68">
        <v>3.5371207504663138</v>
      </c>
      <c r="BM585" s="68">
        <v>0.16797719553129609</v>
      </c>
      <c r="BN585" s="68">
        <v>0</v>
      </c>
      <c r="BO585" s="68">
        <v>0</v>
      </c>
    </row>
    <row r="586" spans="1:67">
      <c r="A586">
        <v>2004</v>
      </c>
      <c r="B586" s="62" t="s">
        <v>643</v>
      </c>
      <c r="C586" s="67" t="s">
        <v>708</v>
      </c>
      <c r="D586" s="62" t="s">
        <v>726</v>
      </c>
      <c r="E586" s="68">
        <v>3.094904583063915</v>
      </c>
      <c r="F586" s="68">
        <v>1.009219056774447</v>
      </c>
      <c r="G586" s="68">
        <v>2.1079441673956728E-2</v>
      </c>
      <c r="H586" s="68">
        <v>33.246491449274636</v>
      </c>
      <c r="I586" s="68">
        <v>49.593160496520582</v>
      </c>
      <c r="J586" s="68">
        <v>8.1049685328077334</v>
      </c>
      <c r="K586" s="68">
        <v>0.7443978640324056</v>
      </c>
      <c r="L586" s="68">
        <v>3.4514107707803174</v>
      </c>
      <c r="M586" s="68">
        <v>1.7996491905260488</v>
      </c>
      <c r="N586" s="68">
        <v>0.96048702651693185</v>
      </c>
      <c r="O586" s="68">
        <v>6.0074530006445617</v>
      </c>
      <c r="P586" s="68">
        <v>19.139023574384275</v>
      </c>
      <c r="Q586" s="68">
        <v>3.3973802390324752</v>
      </c>
      <c r="R586" s="68">
        <v>4.2653073131717321</v>
      </c>
      <c r="S586" s="68">
        <v>2.4172581685983308</v>
      </c>
      <c r="T586" s="68">
        <v>3.9851137506434307</v>
      </c>
      <c r="U586" s="68">
        <v>11.147429457967986</v>
      </c>
      <c r="V586" s="68">
        <v>7.8826947472590838</v>
      </c>
      <c r="W586" s="68">
        <v>5.3280868369319361</v>
      </c>
      <c r="X586" s="68">
        <v>14.565616458032371</v>
      </c>
      <c r="Y586" s="68">
        <v>1.1458602778195688</v>
      </c>
      <c r="Z586" s="68">
        <v>5.9489250549327153</v>
      </c>
      <c r="AA586" s="68">
        <v>0.55814203849700705</v>
      </c>
      <c r="AB586" s="68">
        <v>1.6571741534916113</v>
      </c>
      <c r="AC586" s="68">
        <v>1.4941084700447478</v>
      </c>
      <c r="AD586" s="68">
        <v>1.6133774202043191E-2</v>
      </c>
      <c r="AE586" s="68">
        <v>0.84878588443499003</v>
      </c>
      <c r="AF586" s="68">
        <v>6.6368456563816718</v>
      </c>
      <c r="AG586" s="68">
        <v>34.228048627369063</v>
      </c>
      <c r="AH586" s="68">
        <v>28.033246694608543</v>
      </c>
      <c r="AI586" s="68">
        <v>28.051108740207528</v>
      </c>
      <c r="AJ586" s="68">
        <v>2.4075299299803364E-2</v>
      </c>
      <c r="AK586" s="68">
        <v>5.0144767279558478</v>
      </c>
      <c r="AL586" s="68">
        <v>3.2487004701386781</v>
      </c>
      <c r="AM586" s="68">
        <v>1.3478766236848452</v>
      </c>
      <c r="AN586" s="68">
        <v>11.958857141304691</v>
      </c>
      <c r="AO586" s="68">
        <v>10.800614915639702</v>
      </c>
      <c r="AP586" s="68">
        <v>5.8142810052559097</v>
      </c>
      <c r="AQ586" s="68">
        <v>17.479017838267556</v>
      </c>
      <c r="AR586" s="68">
        <v>0.46067347369522749</v>
      </c>
      <c r="AS586" s="68">
        <v>49.222914940613101</v>
      </c>
      <c r="AT586" s="68">
        <v>0.74854996950901986</v>
      </c>
      <c r="AU586" s="68">
        <v>4.7552314041097832</v>
      </c>
      <c r="AV586" s="68">
        <v>0</v>
      </c>
      <c r="AW586" s="68">
        <v>14.990542956010456</v>
      </c>
      <c r="AX586" s="68">
        <v>2.1820919328186217</v>
      </c>
      <c r="AY586" s="68">
        <v>8.1732385043670028</v>
      </c>
      <c r="AZ586" s="68">
        <v>0</v>
      </c>
      <c r="BA586" s="68">
        <v>0.62033927558839785</v>
      </c>
      <c r="BB586" s="68">
        <v>101.92064669126773</v>
      </c>
      <c r="BC586" s="68">
        <v>25.306110082725247</v>
      </c>
      <c r="BD586" s="68">
        <v>11.112546885351449</v>
      </c>
      <c r="BE586" s="68">
        <v>12.055323969511884</v>
      </c>
      <c r="BF586" s="68">
        <v>7.8695562525609368</v>
      </c>
      <c r="BG586" s="68">
        <v>0</v>
      </c>
      <c r="BH586" s="68">
        <v>8.3820777722576914E-2</v>
      </c>
      <c r="BI586" s="68">
        <v>6.1202346174880118</v>
      </c>
      <c r="BJ586" s="68">
        <v>0</v>
      </c>
      <c r="BK586" s="68">
        <v>289.81757993432097</v>
      </c>
      <c r="BL586" s="68">
        <v>1.2752098003025201</v>
      </c>
      <c r="BM586" s="68">
        <v>4.9502279433872934E-2</v>
      </c>
      <c r="BN586" s="68">
        <v>0</v>
      </c>
      <c r="BO586" s="68">
        <v>0</v>
      </c>
    </row>
    <row r="587" spans="1:67">
      <c r="A587">
        <v>2004</v>
      </c>
      <c r="B587" s="62" t="s">
        <v>644</v>
      </c>
      <c r="C587" s="67" t="s">
        <v>709</v>
      </c>
      <c r="D587" s="62" t="s">
        <v>726</v>
      </c>
      <c r="E587" s="68">
        <v>5.6937627215268311E-3</v>
      </c>
      <c r="F587" s="68">
        <v>6.5435435967414388E-4</v>
      </c>
      <c r="G587" s="68">
        <v>3.8592005378718195E-4</v>
      </c>
      <c r="H587" s="68">
        <v>2.681060913222303E-2</v>
      </c>
      <c r="I587" s="68">
        <v>4.9477421745432883E-2</v>
      </c>
      <c r="J587" s="68">
        <v>1.5918962902472841E-2</v>
      </c>
      <c r="K587" s="68">
        <v>1.9592459495049227E-3</v>
      </c>
      <c r="L587" s="68">
        <v>2.1948675538118134E-2</v>
      </c>
      <c r="M587" s="68">
        <v>1.0099031924763502E-2</v>
      </c>
      <c r="N587" s="68">
        <v>2.5364993453543586E-3</v>
      </c>
      <c r="O587" s="68">
        <v>1.2123450029543934E-2</v>
      </c>
      <c r="P587" s="68">
        <v>1.3387744247113031E-2</v>
      </c>
      <c r="Q587" s="68">
        <v>9.2880774909357023E-3</v>
      </c>
      <c r="R587" s="68">
        <v>8.2874821819865149E-3</v>
      </c>
      <c r="S587" s="68">
        <v>6.4312881840232882E-3</v>
      </c>
      <c r="T587" s="68">
        <v>1.1687370570204417E-2</v>
      </c>
      <c r="U587" s="68">
        <v>0.10470670504349897</v>
      </c>
      <c r="V587" s="68">
        <v>2.6591871262146877E-2</v>
      </c>
      <c r="W587" s="68">
        <v>1.158022232476217E-2</v>
      </c>
      <c r="X587" s="68">
        <v>5.072056380755021E-2</v>
      </c>
      <c r="Y587" s="68">
        <v>2.4224305896623343E-3</v>
      </c>
      <c r="Z587" s="68">
        <v>1.9123398676644372E-2</v>
      </c>
      <c r="AA587" s="68">
        <v>2.1643830604058602E-3</v>
      </c>
      <c r="AB587" s="68">
        <v>4.0600380403093776E-3</v>
      </c>
      <c r="AC587" s="68">
        <v>1.1901148862981136E-3</v>
      </c>
      <c r="AD587" s="68">
        <v>3.8227938952816159E-4</v>
      </c>
      <c r="AE587" s="68">
        <v>3.9303458123714496E-2</v>
      </c>
      <c r="AF587" s="68">
        <v>1.3981857098130195E-2</v>
      </c>
      <c r="AG587" s="68">
        <v>7.2108303813735258E-2</v>
      </c>
      <c r="AH587" s="68">
        <v>5.9057703789324803E-2</v>
      </c>
      <c r="AI587" s="68">
        <v>3.2781360632443635E-2</v>
      </c>
      <c r="AJ587" s="68">
        <v>2.8839789244564859E-3</v>
      </c>
      <c r="AK587" s="68">
        <v>8.1691836984563605E-3</v>
      </c>
      <c r="AL587" s="68">
        <v>7.5180129155956888E-3</v>
      </c>
      <c r="AM587" s="68">
        <v>1.5319647474548968E-3</v>
      </c>
      <c r="AN587" s="68">
        <v>1.823395207062653E-2</v>
      </c>
      <c r="AO587" s="68">
        <v>9.4545753273453954E-3</v>
      </c>
      <c r="AP587" s="68">
        <v>4.5405908483949042E-2</v>
      </c>
      <c r="AQ587" s="68">
        <v>3.1729127007466162E-2</v>
      </c>
      <c r="AR587" s="68">
        <v>5.9064920111170558E-4</v>
      </c>
      <c r="AS587" s="68">
        <v>5.2785477929658917E-2</v>
      </c>
      <c r="AT587" s="68">
        <v>9.2916214592347578E-3</v>
      </c>
      <c r="AU587" s="68">
        <v>4.3180502887521007E-3</v>
      </c>
      <c r="AV587" s="68">
        <v>0</v>
      </c>
      <c r="AW587" s="68">
        <v>2.4008461351930042E-2</v>
      </c>
      <c r="AX587" s="68">
        <v>3.9464875522630723E-3</v>
      </c>
      <c r="AY587" s="68">
        <v>2.1938397257346635E-2</v>
      </c>
      <c r="AZ587" s="68">
        <v>0</v>
      </c>
      <c r="BA587" s="68">
        <v>1.7005173456047925E-3</v>
      </c>
      <c r="BB587" s="68">
        <v>0.13451324039992679</v>
      </c>
      <c r="BC587" s="68">
        <v>7.9001277030933237E-2</v>
      </c>
      <c r="BD587" s="68">
        <v>2.319089824847775E-2</v>
      </c>
      <c r="BE587" s="68">
        <v>2.1664081182477327E-2</v>
      </c>
      <c r="BF587" s="68">
        <v>2.4606239660409035E-2</v>
      </c>
      <c r="BG587" s="68">
        <v>0</v>
      </c>
      <c r="BH587" s="68">
        <v>4.0753403598213305E-4</v>
      </c>
      <c r="BI587" s="68">
        <v>0.52793911546659444</v>
      </c>
      <c r="BJ587" s="68">
        <v>0</v>
      </c>
      <c r="BK587" s="68">
        <v>0.15631236949481778</v>
      </c>
      <c r="BL587" s="68">
        <v>9.2515033867346219E-2</v>
      </c>
      <c r="BM587" s="68">
        <v>6.9626553937965361E-3</v>
      </c>
      <c r="BN587" s="68">
        <v>0</v>
      </c>
      <c r="BO587" s="68">
        <v>0</v>
      </c>
    </row>
    <row r="588" spans="1:67">
      <c r="A588">
        <v>2004</v>
      </c>
      <c r="B588" s="62" t="s">
        <v>645</v>
      </c>
      <c r="C588" s="67" t="s">
        <v>710</v>
      </c>
      <c r="D588" s="62" t="s">
        <v>726</v>
      </c>
      <c r="E588" s="68">
        <v>0.10021558012478528</v>
      </c>
      <c r="F588" s="68">
        <v>2.5022149491410973E-3</v>
      </c>
      <c r="G588" s="68">
        <v>6.5859029039942686E-3</v>
      </c>
      <c r="H588" s="68">
        <v>0.11380631586197185</v>
      </c>
      <c r="I588" s="68">
        <v>0.44086271508174008</v>
      </c>
      <c r="J588" s="68">
        <v>0.10810660652780896</v>
      </c>
      <c r="K588" s="68">
        <v>1.6903422469080817E-2</v>
      </c>
      <c r="L588" s="68">
        <v>4.6304521815615882E-2</v>
      </c>
      <c r="M588" s="68">
        <v>6.647405356079919E-2</v>
      </c>
      <c r="N588" s="68">
        <v>5.0284584709088601E-3</v>
      </c>
      <c r="O588" s="68">
        <v>0.11299231327566234</v>
      </c>
      <c r="P588" s="68">
        <v>5.7320014211824581E-2</v>
      </c>
      <c r="Q588" s="68">
        <v>7.1189679720687876E-2</v>
      </c>
      <c r="R588" s="68">
        <v>4.2909779775376453E-2</v>
      </c>
      <c r="S588" s="68">
        <v>3.6476646896411093E-2</v>
      </c>
      <c r="T588" s="68">
        <v>6.2203825446752299E-2</v>
      </c>
      <c r="U588" s="68">
        <v>0.63491169679195003</v>
      </c>
      <c r="V588" s="68">
        <v>0.15624251869930897</v>
      </c>
      <c r="W588" s="68">
        <v>9.0440131664649565E-2</v>
      </c>
      <c r="X588" s="68">
        <v>0.27418458765556197</v>
      </c>
      <c r="Y588" s="68">
        <v>1.2360836176232523E-2</v>
      </c>
      <c r="Z588" s="68">
        <v>0.10105073997797234</v>
      </c>
      <c r="AA588" s="68">
        <v>1.5774517928514489E-2</v>
      </c>
      <c r="AB588" s="68">
        <v>3.7260223172641327E-2</v>
      </c>
      <c r="AC588" s="68">
        <v>5.5593843721808353E-3</v>
      </c>
      <c r="AD588" s="68">
        <v>3.2115202458491915E-3</v>
      </c>
      <c r="AE588" s="68">
        <v>0.251684994958431</v>
      </c>
      <c r="AF588" s="68">
        <v>8.8020844694690653E-2</v>
      </c>
      <c r="AG588" s="68">
        <v>0.4539478347370548</v>
      </c>
      <c r="AH588" s="68">
        <v>0.37178959573557169</v>
      </c>
      <c r="AI588" s="68">
        <v>0.19177070878121255</v>
      </c>
      <c r="AJ588" s="68">
        <v>2.7473316719261294E-2</v>
      </c>
      <c r="AK588" s="68">
        <v>5.3305967834480342E-2</v>
      </c>
      <c r="AL588" s="68">
        <v>5.7354093473176673E-2</v>
      </c>
      <c r="AM588" s="68">
        <v>8.1765814570408414E-3</v>
      </c>
      <c r="AN588" s="68">
        <v>0.13020185313047541</v>
      </c>
      <c r="AO588" s="68">
        <v>4.1361582076932649E-2</v>
      </c>
      <c r="AP588" s="68">
        <v>0.1499792015601141</v>
      </c>
      <c r="AQ588" s="68">
        <v>0.14959758817626828</v>
      </c>
      <c r="AR588" s="68">
        <v>3.6455285472607613E-3</v>
      </c>
      <c r="AS588" s="68">
        <v>0.29457933077803111</v>
      </c>
      <c r="AT588" s="68">
        <v>2.8802095615225388E-2</v>
      </c>
      <c r="AU588" s="68">
        <v>1.9948374345282564E-2</v>
      </c>
      <c r="AV588" s="68">
        <v>0</v>
      </c>
      <c r="AW588" s="68">
        <v>0.13264935244357051</v>
      </c>
      <c r="AX588" s="68">
        <v>2.7706921789641278E-2</v>
      </c>
      <c r="AY588" s="68">
        <v>8.6549682686171622E-2</v>
      </c>
      <c r="AZ588" s="68">
        <v>0</v>
      </c>
      <c r="BA588" s="68">
        <v>8.3140316344518187E-3</v>
      </c>
      <c r="BB588" s="68">
        <v>0.87823879626524115</v>
      </c>
      <c r="BC588" s="68">
        <v>0.3164537634190458</v>
      </c>
      <c r="BD588" s="68">
        <v>0.14628433600246121</v>
      </c>
      <c r="BE588" s="68">
        <v>0.12790583222560362</v>
      </c>
      <c r="BF588" s="68">
        <v>0.18605167805432038</v>
      </c>
      <c r="BG588" s="68">
        <v>0</v>
      </c>
      <c r="BH588" s="68">
        <v>1.4905546067954874E-3</v>
      </c>
      <c r="BI588" s="68">
        <v>4.8533593476327788</v>
      </c>
      <c r="BJ588" s="68">
        <v>0</v>
      </c>
      <c r="BK588" s="68">
        <v>0.30289960300416374</v>
      </c>
      <c r="BL588" s="68">
        <v>0.41491423497833602</v>
      </c>
      <c r="BM588" s="68">
        <v>2.3876302785177564E-2</v>
      </c>
      <c r="BN588" s="68">
        <v>0</v>
      </c>
      <c r="BO588" s="68">
        <v>0</v>
      </c>
    </row>
    <row r="589" spans="1:67">
      <c r="A589">
        <v>2004</v>
      </c>
      <c r="B589" s="62" t="s">
        <v>646</v>
      </c>
      <c r="C589" s="67" t="s">
        <v>711</v>
      </c>
      <c r="D589" s="62" t="s">
        <v>726</v>
      </c>
      <c r="E589" s="68">
        <v>5.3188571409365393</v>
      </c>
      <c r="F589" s="68">
        <v>4.4790059740415708E-2</v>
      </c>
      <c r="G589" s="68">
        <v>0.77442418491429421</v>
      </c>
      <c r="H589" s="68">
        <v>17.244690686641391</v>
      </c>
      <c r="I589" s="68">
        <v>24.260214941380383</v>
      </c>
      <c r="J589" s="68">
        <v>10.30921125062336</v>
      </c>
      <c r="K589" s="68">
        <v>1.0502062967828483</v>
      </c>
      <c r="L589" s="68">
        <v>4.2019174143237974</v>
      </c>
      <c r="M589" s="68">
        <v>2.6357251472248984</v>
      </c>
      <c r="N589" s="68">
        <v>0.24152099274180125</v>
      </c>
      <c r="O589" s="68">
        <v>5.8695085561684639</v>
      </c>
      <c r="P589" s="68">
        <v>3.8558289098642398</v>
      </c>
      <c r="Q589" s="68">
        <v>7.2167938415074167</v>
      </c>
      <c r="R589" s="68">
        <v>7.1804768083009547</v>
      </c>
      <c r="S589" s="68">
        <v>3.3674464575149448</v>
      </c>
      <c r="T589" s="68">
        <v>7.3129422645149287</v>
      </c>
      <c r="U589" s="68">
        <v>15.650301205192598</v>
      </c>
      <c r="V589" s="68">
        <v>7.15406665699755</v>
      </c>
      <c r="W589" s="68">
        <v>2.9991827754145692</v>
      </c>
      <c r="X589" s="68">
        <v>26.811675098054494</v>
      </c>
      <c r="Y589" s="68">
        <v>1.0133848805780268</v>
      </c>
      <c r="Z589" s="68">
        <v>8.7410204628324752</v>
      </c>
      <c r="AA589" s="68">
        <v>2.8381338713515514</v>
      </c>
      <c r="AB589" s="68">
        <v>1.2906291312799985</v>
      </c>
      <c r="AC589" s="68">
        <v>0.572480073879303</v>
      </c>
      <c r="AD589" s="68">
        <v>0.79509196436855067</v>
      </c>
      <c r="AE589" s="68">
        <v>32.456407912238248</v>
      </c>
      <c r="AF589" s="68">
        <v>21.068409278229684</v>
      </c>
      <c r="AG589" s="68">
        <v>108.65561246947546</v>
      </c>
      <c r="AH589" s="68">
        <v>88.990459530984225</v>
      </c>
      <c r="AI589" s="68">
        <v>30.89125438893717</v>
      </c>
      <c r="AJ589" s="68">
        <v>6.4158617481375408</v>
      </c>
      <c r="AK589" s="68">
        <v>12.706511224769406</v>
      </c>
      <c r="AL589" s="68">
        <v>9.8202562010082204</v>
      </c>
      <c r="AM589" s="68">
        <v>1.4094649306394476</v>
      </c>
      <c r="AN589" s="68">
        <v>19.384975569055737</v>
      </c>
      <c r="AO589" s="68">
        <v>5.741518691544</v>
      </c>
      <c r="AP589" s="68">
        <v>5.3214139538218568</v>
      </c>
      <c r="AQ589" s="68">
        <v>25.576601469766757</v>
      </c>
      <c r="AR589" s="68">
        <v>0.55196789371892896</v>
      </c>
      <c r="AS589" s="68">
        <v>22.824845012532506</v>
      </c>
      <c r="AT589" s="68">
        <v>4.2396428234152186</v>
      </c>
      <c r="AU589" s="68">
        <v>1.6570473959429464</v>
      </c>
      <c r="AV589" s="68">
        <v>0</v>
      </c>
      <c r="AW589" s="68">
        <v>25.231961699477882</v>
      </c>
      <c r="AX589" s="68">
        <v>2.9480578355925218</v>
      </c>
      <c r="AY589" s="68">
        <v>2.1958531754479136</v>
      </c>
      <c r="AZ589" s="68">
        <v>0</v>
      </c>
      <c r="BA589" s="68">
        <v>0.81148304309191976</v>
      </c>
      <c r="BB589" s="68">
        <v>99.148890631740841</v>
      </c>
      <c r="BC589" s="68">
        <v>24.332758564437352</v>
      </c>
      <c r="BD589" s="68">
        <v>20.100864511851704</v>
      </c>
      <c r="BE589" s="68">
        <v>12.062158961918698</v>
      </c>
      <c r="BF589" s="68">
        <v>37.741197789992064</v>
      </c>
      <c r="BG589" s="68">
        <v>0</v>
      </c>
      <c r="BH589" s="68">
        <v>9.4892329707049333E-2</v>
      </c>
      <c r="BI589" s="68">
        <v>387.11334054809379</v>
      </c>
      <c r="BJ589" s="68">
        <v>0</v>
      </c>
      <c r="BK589" s="68">
        <v>3.930408946011839</v>
      </c>
      <c r="BL589" s="68">
        <v>10.508609384829253</v>
      </c>
      <c r="BM589" s="68">
        <v>0.75781196750816482</v>
      </c>
      <c r="BN589" s="68">
        <v>0</v>
      </c>
      <c r="BO589" s="68">
        <v>0</v>
      </c>
    </row>
    <row r="590" spans="1:67">
      <c r="A590">
        <v>2004</v>
      </c>
      <c r="B590" s="62" t="s">
        <v>647</v>
      </c>
      <c r="C590" s="67" t="s">
        <v>712</v>
      </c>
      <c r="D590" s="62" t="s">
        <v>726</v>
      </c>
      <c r="E590" s="68">
        <v>4.4388782927119577</v>
      </c>
      <c r="F590" s="68">
        <v>0.8899854056345825</v>
      </c>
      <c r="G590" s="68">
        <v>0.26486758776467761</v>
      </c>
      <c r="H590" s="68">
        <v>5.82558545559246</v>
      </c>
      <c r="I590" s="68">
        <v>12.956843818171748</v>
      </c>
      <c r="J590" s="68">
        <v>20.77080888851183</v>
      </c>
      <c r="K590" s="68">
        <v>1.3783443809132163</v>
      </c>
      <c r="L590" s="68">
        <v>4.6350363363011127</v>
      </c>
      <c r="M590" s="68">
        <v>0.94304304076462186</v>
      </c>
      <c r="N590" s="68">
        <v>0.54579381836612528</v>
      </c>
      <c r="O590" s="68">
        <v>3.5936398976260344</v>
      </c>
      <c r="P590" s="68">
        <v>1.4688353553263616</v>
      </c>
      <c r="Q590" s="68">
        <v>2.7177364921462233</v>
      </c>
      <c r="R590" s="68">
        <v>1.9996563304441</v>
      </c>
      <c r="S590" s="68">
        <v>1.3603314121647831</v>
      </c>
      <c r="T590" s="68">
        <v>1.4383471608758178</v>
      </c>
      <c r="U590" s="68">
        <v>8.2329268842697072</v>
      </c>
      <c r="V590" s="68">
        <v>2.6249371778994366</v>
      </c>
      <c r="W590" s="68">
        <v>1.0479217270725916</v>
      </c>
      <c r="X590" s="68">
        <v>8.7823678776876974</v>
      </c>
      <c r="Y590" s="68">
        <v>0.34276744974448303</v>
      </c>
      <c r="Z590" s="68">
        <v>4.1506691821885138</v>
      </c>
      <c r="AA590" s="68">
        <v>0.12297341655068979</v>
      </c>
      <c r="AB590" s="68">
        <v>2.1762374452752686</v>
      </c>
      <c r="AC590" s="68">
        <v>0.37162463421921299</v>
      </c>
      <c r="AD590" s="68">
        <v>6.8356344191638357E-2</v>
      </c>
      <c r="AE590" s="68">
        <v>11.125394267199578</v>
      </c>
      <c r="AF590" s="68">
        <v>0.99102931341279288</v>
      </c>
      <c r="AG590" s="68">
        <v>5.1110122990270206</v>
      </c>
      <c r="AH590" s="68">
        <v>4.1859901257980994</v>
      </c>
      <c r="AI590" s="68">
        <v>12.304252246878805</v>
      </c>
      <c r="AJ590" s="68">
        <v>2.2569819732750576</v>
      </c>
      <c r="AK590" s="68">
        <v>6.0641533254846722</v>
      </c>
      <c r="AL590" s="68">
        <v>2.2632071212655243</v>
      </c>
      <c r="AM590" s="68">
        <v>1.2210227333851087</v>
      </c>
      <c r="AN590" s="68">
        <v>4.3162439428215196</v>
      </c>
      <c r="AO590" s="68">
        <v>0.72542115001171914</v>
      </c>
      <c r="AP590" s="68">
        <v>0.51740909975262017</v>
      </c>
      <c r="AQ590" s="68">
        <v>6.203855103998591</v>
      </c>
      <c r="AR590" s="68">
        <v>0.37289010719915083</v>
      </c>
      <c r="AS590" s="68">
        <v>4.0162486443123102</v>
      </c>
      <c r="AT590" s="68">
        <v>9.3640455199695065</v>
      </c>
      <c r="AU590" s="68">
        <v>0.26723101323222281</v>
      </c>
      <c r="AV590" s="68">
        <v>0</v>
      </c>
      <c r="AW590" s="68">
        <v>1.3601767292449303</v>
      </c>
      <c r="AX590" s="68">
        <v>1.6277325048448501</v>
      </c>
      <c r="AY590" s="68">
        <v>1.5513906971555784</v>
      </c>
      <c r="AZ590" s="68">
        <v>0</v>
      </c>
      <c r="BA590" s="68">
        <v>0.1641079449526428</v>
      </c>
      <c r="BB590" s="68">
        <v>15.432267106210414</v>
      </c>
      <c r="BC590" s="68">
        <v>2.9893165137460556</v>
      </c>
      <c r="BD590" s="68">
        <v>2.6156117324613439</v>
      </c>
      <c r="BE590" s="68">
        <v>2.6059087872616487</v>
      </c>
      <c r="BF590" s="68">
        <v>2.7513294333448255</v>
      </c>
      <c r="BG590" s="68">
        <v>0</v>
      </c>
      <c r="BH590" s="68">
        <v>1.3055330232492106E-2</v>
      </c>
      <c r="BI590" s="68">
        <v>84.742129267547085</v>
      </c>
      <c r="BJ590" s="68">
        <v>0</v>
      </c>
      <c r="BK590" s="68">
        <v>11.114263892391167</v>
      </c>
      <c r="BL590" s="68">
        <v>4.2006914863497888</v>
      </c>
      <c r="BM590" s="68">
        <v>0.46636271291272408</v>
      </c>
      <c r="BN590" s="68">
        <v>0</v>
      </c>
      <c r="BO590" s="68">
        <v>0</v>
      </c>
    </row>
    <row r="591" spans="1:67">
      <c r="A591">
        <v>2004</v>
      </c>
      <c r="B591" s="62" t="s">
        <v>648</v>
      </c>
      <c r="C591" s="67" t="s">
        <v>713</v>
      </c>
      <c r="D591" s="62" t="s">
        <v>726</v>
      </c>
      <c r="E591" s="68">
        <v>0.28650777663794369</v>
      </c>
      <c r="F591" s="68">
        <v>6.228555461604484E-2</v>
      </c>
      <c r="G591" s="68">
        <v>9.6888549500606762E-3</v>
      </c>
      <c r="H591" s="68">
        <v>2.0358481379077689</v>
      </c>
      <c r="I591" s="68">
        <v>3.3446657372524724</v>
      </c>
      <c r="J591" s="68">
        <v>0.57011241463232132</v>
      </c>
      <c r="K591" s="68">
        <v>6.2095665565744848E-2</v>
      </c>
      <c r="L591" s="68">
        <v>0.23140711025198868</v>
      </c>
      <c r="M591" s="68">
        <v>0.13557106408347622</v>
      </c>
      <c r="N591" s="68">
        <v>8.394969376898602E-2</v>
      </c>
      <c r="O591" s="68">
        <v>0.46020217292657861</v>
      </c>
      <c r="P591" s="68">
        <v>1.1408951498129027</v>
      </c>
      <c r="Q591" s="68">
        <v>0.25178325244123301</v>
      </c>
      <c r="R591" s="68">
        <v>0.27941928218676726</v>
      </c>
      <c r="S591" s="68">
        <v>0.17655868851165529</v>
      </c>
      <c r="T591" s="68">
        <v>0.2749924413890158</v>
      </c>
      <c r="U591" s="68">
        <v>1.3011623280413143</v>
      </c>
      <c r="V591" s="68">
        <v>0.56327413570566842</v>
      </c>
      <c r="W591" s="68">
        <v>0.42358962395351935</v>
      </c>
      <c r="X591" s="68">
        <v>1.1696894708865953</v>
      </c>
      <c r="Y591" s="68">
        <v>7.6038395379275217E-2</v>
      </c>
      <c r="Z591" s="68">
        <v>0.424842691350654</v>
      </c>
      <c r="AA591" s="68">
        <v>4.2898372137467181E-2</v>
      </c>
      <c r="AB591" s="68">
        <v>0.12982281999211837</v>
      </c>
      <c r="AC591" s="68">
        <v>9.3568419807452882E-2</v>
      </c>
      <c r="AD591" s="68">
        <v>2.8952190613266925E-3</v>
      </c>
      <c r="AE591" s="68">
        <v>0.24847919791550399</v>
      </c>
      <c r="AF591" s="68">
        <v>0.42822162877987702</v>
      </c>
      <c r="AG591" s="68">
        <v>2.2084574225168581</v>
      </c>
      <c r="AH591" s="68">
        <v>1.8087572685102387</v>
      </c>
      <c r="AI591" s="68">
        <v>1.8389524898566934</v>
      </c>
      <c r="AJ591" s="68">
        <v>2.828726584765491E-2</v>
      </c>
      <c r="AK591" s="68">
        <v>0.32925016112983085</v>
      </c>
      <c r="AL591" s="68">
        <v>0.22964633212533458</v>
      </c>
      <c r="AM591" s="68">
        <v>8.4281283609292421E-2</v>
      </c>
      <c r="AN591" s="68">
        <v>0.79574870933781849</v>
      </c>
      <c r="AO591" s="68">
        <v>0.65449910378179565</v>
      </c>
      <c r="AP591" s="68">
        <v>0.35843999427520123</v>
      </c>
      <c r="AQ591" s="68">
        <v>1.1185811206681942</v>
      </c>
      <c r="AR591" s="68">
        <v>2.9457453071913213E-2</v>
      </c>
      <c r="AS591" s="68">
        <v>3.0220649851211125</v>
      </c>
      <c r="AT591" s="68">
        <v>6.5420296096231262E-2</v>
      </c>
      <c r="AU591" s="68">
        <v>0.29178163099646925</v>
      </c>
      <c r="AV591" s="68">
        <v>0</v>
      </c>
      <c r="AW591" s="68">
        <v>0.92568883841976302</v>
      </c>
      <c r="AX591" s="68">
        <v>0.14280610225582899</v>
      </c>
      <c r="AY591" s="68">
        <v>0.50292965033654613</v>
      </c>
      <c r="AZ591" s="68">
        <v>0</v>
      </c>
      <c r="BA591" s="68">
        <v>3.9550219018029589E-2</v>
      </c>
      <c r="BB591" s="68">
        <v>6.3702418010366255</v>
      </c>
      <c r="BC591" s="68">
        <v>1.7192088384737079</v>
      </c>
      <c r="BD591" s="68">
        <v>0.73176279891090468</v>
      </c>
      <c r="BE591" s="68">
        <v>0.74875350365366555</v>
      </c>
      <c r="BF591" s="68">
        <v>0.54047626163230378</v>
      </c>
      <c r="BG591" s="68">
        <v>0</v>
      </c>
      <c r="BH591" s="68">
        <v>5.8117424374849163E-3</v>
      </c>
      <c r="BI591" s="68">
        <v>4.198280232795649</v>
      </c>
      <c r="BJ591" s="68">
        <v>0</v>
      </c>
      <c r="BK591" s="68">
        <v>17.133356324015075</v>
      </c>
      <c r="BL591" s="68">
        <v>1.9807697505613084</v>
      </c>
      <c r="BM591" s="68">
        <v>6.3413086321598935E-2</v>
      </c>
      <c r="BN591" s="68">
        <v>0</v>
      </c>
      <c r="BO591" s="68">
        <v>0</v>
      </c>
    </row>
    <row r="592" spans="1:67">
      <c r="A592">
        <v>2004</v>
      </c>
      <c r="B592" s="62" t="s">
        <v>649</v>
      </c>
      <c r="C592" s="67" t="s">
        <v>714</v>
      </c>
      <c r="D592" s="62" t="s">
        <v>726</v>
      </c>
      <c r="E592" s="68">
        <v>0.10363691113567988</v>
      </c>
      <c r="F592" s="68">
        <v>7.7637962977794772E-3</v>
      </c>
      <c r="G592" s="68">
        <v>6.8655387063485743E-3</v>
      </c>
      <c r="H592" s="68">
        <v>0.143138058302194</v>
      </c>
      <c r="I592" s="68">
        <v>0.49685647855397108</v>
      </c>
      <c r="J592" s="68">
        <v>0.27189632186742618</v>
      </c>
      <c r="K592" s="68">
        <v>1.5788543092432935E-2</v>
      </c>
      <c r="L592" s="68">
        <v>5.0889461044315715E-2</v>
      </c>
      <c r="M592" s="68">
        <v>3.9809517614701299E-2</v>
      </c>
      <c r="N592" s="68">
        <v>1.606488157365454E-2</v>
      </c>
      <c r="O592" s="68">
        <v>9.7640250013816529E-2</v>
      </c>
      <c r="P592" s="68">
        <v>9.9652811142299375E-2</v>
      </c>
      <c r="Q592" s="68">
        <v>0.14613041990456294</v>
      </c>
      <c r="R592" s="68">
        <v>5.1610242644426957E-2</v>
      </c>
      <c r="S592" s="68">
        <v>7.1495573761975559E-2</v>
      </c>
      <c r="T592" s="68">
        <v>0.19604826756725768</v>
      </c>
      <c r="U592" s="68">
        <v>14.035300248964004</v>
      </c>
      <c r="V592" s="68">
        <v>1.4376449637402891</v>
      </c>
      <c r="W592" s="68">
        <v>0.33143415110184926</v>
      </c>
      <c r="X592" s="68">
        <v>1.5690737818901725</v>
      </c>
      <c r="Y592" s="68">
        <v>5.6840162004907074E-2</v>
      </c>
      <c r="Z592" s="68">
        <v>0.84839754721784022</v>
      </c>
      <c r="AA592" s="68">
        <v>5.0927807161072272E-2</v>
      </c>
      <c r="AB592" s="68">
        <v>0.11320706246392213</v>
      </c>
      <c r="AC592" s="68">
        <v>8.1656896230160626E-3</v>
      </c>
      <c r="AD592" s="68">
        <v>2.5219574121996971E-3</v>
      </c>
      <c r="AE592" s="68">
        <v>0.40199286859807581</v>
      </c>
      <c r="AF592" s="68">
        <v>9.0656889629844306E-2</v>
      </c>
      <c r="AG592" s="68">
        <v>0.46754264983025795</v>
      </c>
      <c r="AH592" s="68">
        <v>0.38292393201011243</v>
      </c>
      <c r="AI592" s="68">
        <v>0.19977860264242397</v>
      </c>
      <c r="AJ592" s="68">
        <v>2.3201733302672275E-2</v>
      </c>
      <c r="AK592" s="68">
        <v>5.2199213472938884E-2</v>
      </c>
      <c r="AL592" s="68">
        <v>5.2453607808921103E-2</v>
      </c>
      <c r="AM592" s="68">
        <v>7.9585985582914503E-3</v>
      </c>
      <c r="AN592" s="68">
        <v>0.14771187602199004</v>
      </c>
      <c r="AO592" s="68">
        <v>3.935084573288887E-2</v>
      </c>
      <c r="AP592" s="68">
        <v>9.8733124822936988E-2</v>
      </c>
      <c r="AQ592" s="68">
        <v>1.2213163821638156</v>
      </c>
      <c r="AR592" s="68">
        <v>4.6473171811024869E-3</v>
      </c>
      <c r="AS592" s="68">
        <v>0.20668970909448525</v>
      </c>
      <c r="AT592" s="68">
        <v>1.2809912762545658E-2</v>
      </c>
      <c r="AU592" s="68">
        <v>1.7862906673822836E-2</v>
      </c>
      <c r="AV592" s="68">
        <v>0</v>
      </c>
      <c r="AW592" s="68">
        <v>0.10145277113693033</v>
      </c>
      <c r="AX592" s="68">
        <v>8.8803531904909125E-2</v>
      </c>
      <c r="AY592" s="68">
        <v>3.5288521434479428E-2</v>
      </c>
      <c r="AZ592" s="68">
        <v>0</v>
      </c>
      <c r="BA592" s="68">
        <v>4.6512802111161999E-3</v>
      </c>
      <c r="BB592" s="68">
        <v>0.53323000146820132</v>
      </c>
      <c r="BC592" s="68">
        <v>0.29252020257939698</v>
      </c>
      <c r="BD592" s="68">
        <v>0.10690256670577444</v>
      </c>
      <c r="BE592" s="68">
        <v>0.1759649995347366</v>
      </c>
      <c r="BF592" s="68">
        <v>0.14592826117790209</v>
      </c>
      <c r="BG592" s="68">
        <v>0</v>
      </c>
      <c r="BH592" s="68">
        <v>1.0751092417592492E-3</v>
      </c>
      <c r="BI592" s="68">
        <v>8.023835966724663</v>
      </c>
      <c r="BJ592" s="68">
        <v>0</v>
      </c>
      <c r="BK592" s="68">
        <v>0.59857595028432609</v>
      </c>
      <c r="BL592" s="68">
        <v>7.2526427881490765</v>
      </c>
      <c r="BM592" s="68">
        <v>0.46252170347755045</v>
      </c>
      <c r="BN592" s="68">
        <v>0</v>
      </c>
      <c r="BO592" s="68">
        <v>0</v>
      </c>
    </row>
    <row r="593" spans="1:67">
      <c r="A593">
        <v>2004</v>
      </c>
      <c r="B593" s="62" t="s">
        <v>650</v>
      </c>
      <c r="C593" s="67" t="s">
        <v>715</v>
      </c>
      <c r="D593" s="62" t="s">
        <v>726</v>
      </c>
      <c r="E593" s="68">
        <v>0.33764771143056349</v>
      </c>
      <c r="F593" s="68">
        <v>5.6678809790393168E-3</v>
      </c>
      <c r="G593" s="68">
        <v>2.2829400018087538E-2</v>
      </c>
      <c r="H593" s="68">
        <v>0.21654738705985349</v>
      </c>
      <c r="I593" s="68">
        <v>1.4567911219780985</v>
      </c>
      <c r="J593" s="68">
        <v>0.58719162340766129</v>
      </c>
      <c r="K593" s="68">
        <v>4.2597035256006707E-2</v>
      </c>
      <c r="L593" s="68">
        <v>8.3798109283263505E-2</v>
      </c>
      <c r="M593" s="68">
        <v>3.8508384054740497E-2</v>
      </c>
      <c r="N593" s="68">
        <v>1.3027874383401052E-2</v>
      </c>
      <c r="O593" s="68">
        <v>0.12733243498159799</v>
      </c>
      <c r="P593" s="68">
        <v>9.5849384569676593E-2</v>
      </c>
      <c r="Q593" s="68">
        <v>0.1203784030775866</v>
      </c>
      <c r="R593" s="68">
        <v>8.2449754599467656E-2</v>
      </c>
      <c r="S593" s="68">
        <v>6.4702990411881087E-2</v>
      </c>
      <c r="T593" s="68">
        <v>0.12443796777952437</v>
      </c>
      <c r="U593" s="68">
        <v>4.1316742109433351</v>
      </c>
      <c r="V593" s="68">
        <v>0.48944780856120523</v>
      </c>
      <c r="W593" s="68">
        <v>0.16367136223786682</v>
      </c>
      <c r="X593" s="68">
        <v>1.8107545169349584</v>
      </c>
      <c r="Y593" s="68">
        <v>2.9741397038812248E-2</v>
      </c>
      <c r="Z593" s="68">
        <v>0.46734213422150206</v>
      </c>
      <c r="AA593" s="68">
        <v>3.1561940954333179E-2</v>
      </c>
      <c r="AB593" s="68">
        <v>6.2742981597097486E-2</v>
      </c>
      <c r="AC593" s="68">
        <v>1.5397568011920545E-2</v>
      </c>
      <c r="AD593" s="68">
        <v>6.0436945313436033E-3</v>
      </c>
      <c r="AE593" s="68">
        <v>0.5145491233317453</v>
      </c>
      <c r="AF593" s="68">
        <v>0.16053052281035346</v>
      </c>
      <c r="AG593" s="68">
        <v>0.82790029131578058</v>
      </c>
      <c r="AH593" s="68">
        <v>0.67806186039230876</v>
      </c>
      <c r="AI593" s="68">
        <v>0.54332219202156085</v>
      </c>
      <c r="AJ593" s="68">
        <v>4.6805789866910398E-2</v>
      </c>
      <c r="AK593" s="68">
        <v>9.901617956086109E-2</v>
      </c>
      <c r="AL593" s="68">
        <v>8.8232980265522093E-2</v>
      </c>
      <c r="AM593" s="68">
        <v>1.3869255893060643E-2</v>
      </c>
      <c r="AN593" s="68">
        <v>0.36878471707305699</v>
      </c>
      <c r="AO593" s="68">
        <v>6.3911515765859184E-2</v>
      </c>
      <c r="AP593" s="68">
        <v>0.3575751754360601</v>
      </c>
      <c r="AQ593" s="68">
        <v>0.55188481290727009</v>
      </c>
      <c r="AR593" s="68">
        <v>5.4919438596297207E-3</v>
      </c>
      <c r="AS593" s="68">
        <v>0.29995942690823385</v>
      </c>
      <c r="AT593" s="68">
        <v>5.574312665721326E-2</v>
      </c>
      <c r="AU593" s="68">
        <v>2.6752207782678908E-2</v>
      </c>
      <c r="AV593" s="68">
        <v>0</v>
      </c>
      <c r="AW593" s="68">
        <v>0.19198457279654002</v>
      </c>
      <c r="AX593" s="68">
        <v>4.3817685338871551E-2</v>
      </c>
      <c r="AY593" s="68">
        <v>0.14694635790573046</v>
      </c>
      <c r="AZ593" s="68">
        <v>0</v>
      </c>
      <c r="BA593" s="68">
        <v>1.3892943206694576E-2</v>
      </c>
      <c r="BB593" s="68">
        <v>0.86663855212929386</v>
      </c>
      <c r="BC593" s="68">
        <v>0.80557589325798407</v>
      </c>
      <c r="BD593" s="68">
        <v>0.20373975062179028</v>
      </c>
      <c r="BE593" s="68">
        <v>0.22490954670896099</v>
      </c>
      <c r="BF593" s="68">
        <v>0.24638412101438417</v>
      </c>
      <c r="BG593" s="68">
        <v>0</v>
      </c>
      <c r="BH593" s="68">
        <v>3.7498416038031961E-3</v>
      </c>
      <c r="BI593" s="68">
        <v>18.314315602372414</v>
      </c>
      <c r="BJ593" s="68">
        <v>0</v>
      </c>
      <c r="BK593" s="68">
        <v>0.69991101816156731</v>
      </c>
      <c r="BL593" s="68">
        <v>3.8671062496510227</v>
      </c>
      <c r="BM593" s="68">
        <v>0.2947794012656364</v>
      </c>
      <c r="BN593" s="68">
        <v>0</v>
      </c>
      <c r="BO593" s="68">
        <v>0</v>
      </c>
    </row>
    <row r="594" spans="1:67">
      <c r="A594">
        <v>2004</v>
      </c>
      <c r="B594" s="62" t="s">
        <v>651</v>
      </c>
      <c r="C594" s="67" t="s">
        <v>716</v>
      </c>
      <c r="D594" s="62" t="s">
        <v>726</v>
      </c>
      <c r="E594" s="68">
        <v>9.7620950965598345E-5</v>
      </c>
      <c r="F594" s="68">
        <v>6.3363187857748654E-6</v>
      </c>
      <c r="G594" s="68">
        <v>2.6311645072704535E-5</v>
      </c>
      <c r="H594" s="68">
        <v>5.033904365240974E-4</v>
      </c>
      <c r="I594" s="68">
        <v>6.6957552843110524E-4</v>
      </c>
      <c r="J594" s="68">
        <v>2.5504234444072521E-4</v>
      </c>
      <c r="K594" s="68">
        <v>2.060778812724774E-5</v>
      </c>
      <c r="L594" s="68">
        <v>9.4754807414913745E-5</v>
      </c>
      <c r="M594" s="68">
        <v>5.6398924188242554E-5</v>
      </c>
      <c r="N594" s="68">
        <v>5.0627957279414281E-5</v>
      </c>
      <c r="O594" s="68">
        <v>1.6970968355608913E-4</v>
      </c>
      <c r="P594" s="68">
        <v>1.9070438211612654E-4</v>
      </c>
      <c r="Q594" s="68">
        <v>1.398770631107175E-4</v>
      </c>
      <c r="R594" s="68">
        <v>1.4823634115932182E-4</v>
      </c>
      <c r="S594" s="68">
        <v>9.8876463676757356E-5</v>
      </c>
      <c r="T594" s="68">
        <v>1.4730884449767992E-4</v>
      </c>
      <c r="U594" s="68">
        <v>3.4917850008690045E-4</v>
      </c>
      <c r="V594" s="68">
        <v>1.8572243603803801E-4</v>
      </c>
      <c r="W594" s="68">
        <v>8.1446524650089939E-5</v>
      </c>
      <c r="X594" s="68">
        <v>4.3745163753355231E-4</v>
      </c>
      <c r="Y594" s="68">
        <v>2.1844146077812135E-5</v>
      </c>
      <c r="Z594" s="68">
        <v>1.8889625179621176E-4</v>
      </c>
      <c r="AA594" s="68">
        <v>5.6137082213489497E-5</v>
      </c>
      <c r="AB594" s="68">
        <v>5.8263189867887466E-5</v>
      </c>
      <c r="AC594" s="68">
        <v>2.5680443380075843E-5</v>
      </c>
      <c r="AD594" s="68">
        <v>1.4201281147402897E-5</v>
      </c>
      <c r="AE594" s="68">
        <v>8.5950296375831051E-4</v>
      </c>
      <c r="AF594" s="68">
        <v>3.7917152944875364E-4</v>
      </c>
      <c r="AG594" s="68">
        <v>1.9554924273974049E-3</v>
      </c>
      <c r="AH594" s="68">
        <v>1.6015755199801404E-3</v>
      </c>
      <c r="AI594" s="68">
        <v>8.5705171930972241E-4</v>
      </c>
      <c r="AJ594" s="68">
        <v>1.4052759897648204E-4</v>
      </c>
      <c r="AK594" s="68">
        <v>2.7992767955926359E-4</v>
      </c>
      <c r="AL594" s="68">
        <v>1.7762372808434606E-4</v>
      </c>
      <c r="AM594" s="68">
        <v>3.2717426025533704E-5</v>
      </c>
      <c r="AN594" s="68">
        <v>3.81972309169382E-4</v>
      </c>
      <c r="AO594" s="68">
        <v>1.6379017662900082E-4</v>
      </c>
      <c r="AP594" s="68">
        <v>1.8848566766749796E-4</v>
      </c>
      <c r="AQ594" s="68">
        <v>5.6367396222125948E-4</v>
      </c>
      <c r="AR594" s="68">
        <v>1.4255315935486279E-5</v>
      </c>
      <c r="AS594" s="68">
        <v>6.724282410938069E-4</v>
      </c>
      <c r="AT594" s="68">
        <v>7.4602488916395178E-5</v>
      </c>
      <c r="AU594" s="68">
        <v>7.0104767919239907E-5</v>
      </c>
      <c r="AV594" s="68">
        <v>0</v>
      </c>
      <c r="AW594" s="68">
        <v>4.7671362835580633E-4</v>
      </c>
      <c r="AX594" s="68">
        <v>6.0849179019093874E-5</v>
      </c>
      <c r="AY594" s="68">
        <v>1.129783383665287E-4</v>
      </c>
      <c r="AZ594" s="68">
        <v>0</v>
      </c>
      <c r="BA594" s="68">
        <v>2.024345237214202E-5</v>
      </c>
      <c r="BB594" s="68">
        <v>2.2192579012372572E-3</v>
      </c>
      <c r="BC594" s="68">
        <v>1.4982432614915728E-3</v>
      </c>
      <c r="BD594" s="68">
        <v>5.0460239069830394E-4</v>
      </c>
      <c r="BE594" s="68">
        <v>3.4769217373675982E-4</v>
      </c>
      <c r="BF594" s="68">
        <v>6.7404091017994854E-4</v>
      </c>
      <c r="BG594" s="68">
        <v>0</v>
      </c>
      <c r="BH594" s="68">
        <v>5.876131696240693E-6</v>
      </c>
      <c r="BI594" s="68">
        <v>8.1795392974910799E-3</v>
      </c>
      <c r="BJ594" s="68">
        <v>0</v>
      </c>
      <c r="BK594" s="68">
        <v>1.397371266584605E-3</v>
      </c>
      <c r="BL594" s="68">
        <v>2.6177166371564807E-5</v>
      </c>
      <c r="BM594" s="68">
        <v>3.570256237895905E-6</v>
      </c>
      <c r="BN594" s="68">
        <v>0</v>
      </c>
      <c r="BO594" s="68">
        <v>0</v>
      </c>
    </row>
    <row r="595" spans="1:67">
      <c r="A595">
        <v>2004</v>
      </c>
      <c r="B595" s="62" t="s">
        <v>652</v>
      </c>
      <c r="C595" s="67" t="s">
        <v>717</v>
      </c>
      <c r="D595" s="62" t="s">
        <v>726</v>
      </c>
      <c r="E595" s="68">
        <v>0</v>
      </c>
      <c r="F595" s="68">
        <v>0</v>
      </c>
      <c r="G595" s="68">
        <v>0</v>
      </c>
      <c r="H595" s="68">
        <v>0</v>
      </c>
      <c r="I595" s="68">
        <v>0</v>
      </c>
      <c r="J595" s="68">
        <v>0</v>
      </c>
      <c r="K595" s="68">
        <v>0</v>
      </c>
      <c r="L595" s="68">
        <v>0</v>
      </c>
      <c r="M595" s="68">
        <v>0</v>
      </c>
      <c r="N595" s="68">
        <v>0</v>
      </c>
      <c r="O595" s="68">
        <v>0</v>
      </c>
      <c r="P595" s="68">
        <v>0</v>
      </c>
      <c r="Q595" s="68">
        <v>0</v>
      </c>
      <c r="R595" s="68">
        <v>0</v>
      </c>
      <c r="S595" s="68">
        <v>0</v>
      </c>
      <c r="T595" s="68">
        <v>0</v>
      </c>
      <c r="U595" s="68">
        <v>0</v>
      </c>
      <c r="V595" s="68">
        <v>0</v>
      </c>
      <c r="W595" s="68">
        <v>0</v>
      </c>
      <c r="X595" s="68">
        <v>0</v>
      </c>
      <c r="Y595" s="68">
        <v>0</v>
      </c>
      <c r="Z595" s="68">
        <v>0</v>
      </c>
      <c r="AA595" s="68">
        <v>0</v>
      </c>
      <c r="AB595" s="68">
        <v>0</v>
      </c>
      <c r="AC595" s="68">
        <v>0</v>
      </c>
      <c r="AD595" s="68">
        <v>0</v>
      </c>
      <c r="AE595" s="68">
        <v>0</v>
      </c>
      <c r="AF595" s="68">
        <v>0</v>
      </c>
      <c r="AG595" s="68">
        <v>0</v>
      </c>
      <c r="AH595" s="68">
        <v>0</v>
      </c>
      <c r="AI595" s="68">
        <v>0</v>
      </c>
      <c r="AJ595" s="68">
        <v>0</v>
      </c>
      <c r="AK595" s="68">
        <v>0</v>
      </c>
      <c r="AL595" s="68">
        <v>0</v>
      </c>
      <c r="AM595" s="68">
        <v>0</v>
      </c>
      <c r="AN595" s="68">
        <v>0</v>
      </c>
      <c r="AO595" s="68">
        <v>0</v>
      </c>
      <c r="AP595" s="68">
        <v>0</v>
      </c>
      <c r="AQ595" s="68">
        <v>0</v>
      </c>
      <c r="AR595" s="68">
        <v>0</v>
      </c>
      <c r="AS595" s="68">
        <v>0</v>
      </c>
      <c r="AT595" s="68">
        <v>0</v>
      </c>
      <c r="AU595" s="68">
        <v>0</v>
      </c>
      <c r="AV595" s="68">
        <v>0</v>
      </c>
      <c r="AW595" s="68">
        <v>0</v>
      </c>
      <c r="AX595" s="68">
        <v>0</v>
      </c>
      <c r="AY595" s="68">
        <v>0</v>
      </c>
      <c r="AZ595" s="68">
        <v>0</v>
      </c>
      <c r="BA595" s="68">
        <v>0</v>
      </c>
      <c r="BB595" s="68">
        <v>0</v>
      </c>
      <c r="BC595" s="68">
        <v>0</v>
      </c>
      <c r="BD595" s="68">
        <v>0</v>
      </c>
      <c r="BE595" s="68">
        <v>0</v>
      </c>
      <c r="BF595" s="68">
        <v>0</v>
      </c>
      <c r="BG595" s="68">
        <v>0</v>
      </c>
      <c r="BH595" s="68">
        <v>0</v>
      </c>
      <c r="BI595" s="68">
        <v>0</v>
      </c>
      <c r="BJ595" s="68">
        <v>0</v>
      </c>
      <c r="BK595" s="68">
        <v>0</v>
      </c>
      <c r="BL595" s="68">
        <v>0</v>
      </c>
      <c r="BM595" s="68">
        <v>0</v>
      </c>
      <c r="BN595" s="68">
        <v>0</v>
      </c>
      <c r="BO595" s="68">
        <v>0</v>
      </c>
    </row>
    <row r="596" spans="1:67">
      <c r="A596">
        <v>2004</v>
      </c>
      <c r="B596" s="69" t="s">
        <v>727</v>
      </c>
      <c r="C596" s="69" t="s">
        <v>728</v>
      </c>
      <c r="D596" s="62" t="s">
        <v>729</v>
      </c>
      <c r="E596" s="68">
        <v>12833.268206679531</v>
      </c>
      <c r="F596" s="68">
        <v>326.18985168641768</v>
      </c>
      <c r="G596" s="68">
        <v>585.09035163296062</v>
      </c>
      <c r="H596" s="68">
        <v>9955.3545137798883</v>
      </c>
      <c r="I596" s="68">
        <v>55859.412915160581</v>
      </c>
      <c r="J596" s="68">
        <v>13705.262315809425</v>
      </c>
      <c r="K596" s="68">
        <v>2153.0543060981895</v>
      </c>
      <c r="L596" s="68">
        <v>6224.6390444077942</v>
      </c>
      <c r="M596" s="68">
        <v>1739.250360864979</v>
      </c>
      <c r="N596" s="68">
        <v>22546.170126369201</v>
      </c>
      <c r="O596" s="68">
        <v>28784.863512863831</v>
      </c>
      <c r="P596" s="68">
        <v>4548.3372746019086</v>
      </c>
      <c r="Q596" s="68">
        <v>9290.5742179187564</v>
      </c>
      <c r="R596" s="68">
        <v>7317.4354872732865</v>
      </c>
      <c r="S596" s="68">
        <v>15297.993373027468</v>
      </c>
      <c r="T596" s="68">
        <v>9278.3528603900486</v>
      </c>
      <c r="U596" s="68">
        <v>39424.677486712077</v>
      </c>
      <c r="V596" s="68">
        <v>11495.908586141062</v>
      </c>
      <c r="W596" s="68">
        <v>5837.8482075336078</v>
      </c>
      <c r="X596" s="68">
        <v>44638.032984379883</v>
      </c>
      <c r="Y596" s="68">
        <v>1367.7991371156334</v>
      </c>
      <c r="Z596" s="68">
        <v>9899.398578914268</v>
      </c>
      <c r="AA596" s="68">
        <v>768.98626154787905</v>
      </c>
      <c r="AB596" s="68">
        <v>9530.8680457265073</v>
      </c>
      <c r="AC596" s="68">
        <v>968.87969131174009</v>
      </c>
      <c r="AD596" s="68">
        <v>175.07129104763865</v>
      </c>
      <c r="AE596" s="68">
        <v>48238.821539403449</v>
      </c>
      <c r="AF596" s="68">
        <v>3140.8266563965494</v>
      </c>
      <c r="AG596" s="68">
        <v>16116.575332587723</v>
      </c>
      <c r="AH596" s="68">
        <v>13200.865304647239</v>
      </c>
      <c r="AI596" s="68">
        <v>22688.966768975471</v>
      </c>
      <c r="AJ596" s="68">
        <v>891.72109686503666</v>
      </c>
      <c r="AK596" s="68">
        <v>3208.9166118650924</v>
      </c>
      <c r="AL596" s="68">
        <v>2392.7166849918285</v>
      </c>
      <c r="AM596" s="68">
        <v>551.22271336288736</v>
      </c>
      <c r="AN596" s="68">
        <v>9538.6346636273083</v>
      </c>
      <c r="AO596" s="68">
        <v>856.07809215007205</v>
      </c>
      <c r="AP596" s="68">
        <v>1942.9498937254609</v>
      </c>
      <c r="AQ596" s="68">
        <v>7946.5348993547632</v>
      </c>
      <c r="AR596" s="68">
        <v>201.7473272269859</v>
      </c>
      <c r="AS596" s="68">
        <v>6174.1784034480133</v>
      </c>
      <c r="AT596" s="68">
        <v>5064.586294909921</v>
      </c>
      <c r="AU596" s="68">
        <v>751.77804852567465</v>
      </c>
      <c r="AV596" s="68">
        <v>0</v>
      </c>
      <c r="AW596" s="68">
        <v>3508.9590583255035</v>
      </c>
      <c r="AX596" s="68">
        <v>1366.6346748982965</v>
      </c>
      <c r="AY596" s="68">
        <v>1383.7529538920801</v>
      </c>
      <c r="AZ596" s="68">
        <v>0</v>
      </c>
      <c r="BA596" s="68">
        <v>303.63358124018453</v>
      </c>
      <c r="BB596" s="68">
        <v>15382.771718832906</v>
      </c>
      <c r="BC596" s="68">
        <v>11282.603432257545</v>
      </c>
      <c r="BD596" s="68">
        <v>4080.277445763832</v>
      </c>
      <c r="BE596" s="68">
        <v>6912.2300526174586</v>
      </c>
      <c r="BF596" s="68">
        <v>4616.6431414709341</v>
      </c>
      <c r="BG596" s="68">
        <v>0</v>
      </c>
      <c r="BH596" s="68">
        <v>64.565304091558573</v>
      </c>
      <c r="BI596" s="68">
        <v>493354.38332592027</v>
      </c>
      <c r="BJ596" s="68">
        <v>0</v>
      </c>
      <c r="BK596" s="68">
        <v>83542.061542030569</v>
      </c>
      <c r="BL596" s="68">
        <v>160585.96028297723</v>
      </c>
      <c r="BM596" s="68">
        <v>11604.481198615716</v>
      </c>
      <c r="BN596" s="68">
        <v>0</v>
      </c>
      <c r="BO596" s="68">
        <v>0</v>
      </c>
    </row>
    <row r="597" spans="1:67">
      <c r="A597">
        <v>2004</v>
      </c>
      <c r="B597" s="70" t="s">
        <v>730</v>
      </c>
      <c r="C597" s="70" t="s">
        <v>731</v>
      </c>
      <c r="D597" s="62" t="s">
        <v>729</v>
      </c>
      <c r="E597" s="68">
        <v>57.158136141904102</v>
      </c>
      <c r="F597" s="68">
        <v>4.6096355283369697</v>
      </c>
      <c r="G597" s="68">
        <v>8.2369076889215016</v>
      </c>
      <c r="H597" s="68">
        <v>13.263986328644572</v>
      </c>
      <c r="I597" s="68">
        <v>176.80483442299109</v>
      </c>
      <c r="J597" s="68">
        <v>69.323082769764667</v>
      </c>
      <c r="K597" s="68">
        <v>4.2684024074379003</v>
      </c>
      <c r="L597" s="68">
        <v>13.560758941740833</v>
      </c>
      <c r="M597" s="68">
        <v>2.4139646549785763</v>
      </c>
      <c r="N597" s="68">
        <v>86.873370166258127</v>
      </c>
      <c r="O597" s="68">
        <v>114.50716535531552</v>
      </c>
      <c r="P597" s="68">
        <v>23.825931868283998</v>
      </c>
      <c r="Q597" s="68">
        <v>24.946946411398091</v>
      </c>
      <c r="R597" s="68">
        <v>8.8722220402412066</v>
      </c>
      <c r="S597" s="68">
        <v>118.09495592925958</v>
      </c>
      <c r="T597" s="68">
        <v>23.145973117435659</v>
      </c>
      <c r="U597" s="68">
        <v>18.660453103922411</v>
      </c>
      <c r="V597" s="68">
        <v>22.911869400011973</v>
      </c>
      <c r="W597" s="68">
        <v>22.86710962473569</v>
      </c>
      <c r="X597" s="68">
        <v>127.28923932790015</v>
      </c>
      <c r="Y597" s="68">
        <v>3.3567861887259833</v>
      </c>
      <c r="Z597" s="68">
        <v>41.247589267822178</v>
      </c>
      <c r="AA597" s="68">
        <v>1.4401257736693116</v>
      </c>
      <c r="AB597" s="68">
        <v>-89.300480752027255</v>
      </c>
      <c r="AC597" s="68">
        <v>-8.2086729783572476</v>
      </c>
      <c r="AD597" s="68">
        <v>0.14969674646439854</v>
      </c>
      <c r="AE597" s="68">
        <v>191.30065708175709</v>
      </c>
      <c r="AF597" s="68">
        <v>-2.9425200148402335</v>
      </c>
      <c r="AG597" s="68">
        <v>-15.099892052340044</v>
      </c>
      <c r="AH597" s="68">
        <v>-12.368101216088546</v>
      </c>
      <c r="AI597" s="68">
        <v>-18.457186036176168</v>
      </c>
      <c r="AJ597" s="68">
        <v>5.276801564255031</v>
      </c>
      <c r="AK597" s="68">
        <v>-52.884467057271664</v>
      </c>
      <c r="AL597" s="68">
        <v>15.988529163338802</v>
      </c>
      <c r="AM597" s="68">
        <v>-0.4817792920686868</v>
      </c>
      <c r="AN597" s="68">
        <v>6.7524373516672709</v>
      </c>
      <c r="AO597" s="68">
        <v>3.8353706917474563E-2</v>
      </c>
      <c r="AP597" s="68">
        <v>-4.3370607700802459</v>
      </c>
      <c r="AQ597" s="68">
        <v>56.470638349500135</v>
      </c>
      <c r="AR597" s="68">
        <v>0.12842938343606269</v>
      </c>
      <c r="AS597" s="68">
        <v>-7.306359900495984</v>
      </c>
      <c r="AT597" s="68">
        <v>-0.9746708855253946</v>
      </c>
      <c r="AU597" s="68">
        <v>-0.82593001435798608</v>
      </c>
      <c r="AV597" s="68">
        <v>0</v>
      </c>
      <c r="AW597" s="68">
        <v>-9.2142242167648511</v>
      </c>
      <c r="AX597" s="68">
        <v>5.3338290245475468</v>
      </c>
      <c r="AY597" s="68">
        <v>3.0313627806650745</v>
      </c>
      <c r="AZ597" s="68">
        <v>0</v>
      </c>
      <c r="BA597" s="68">
        <v>-8.3735146073074682E-2</v>
      </c>
      <c r="BB597" s="68">
        <v>-62.092865484849867</v>
      </c>
      <c r="BC597" s="68">
        <v>-8.777229295628155</v>
      </c>
      <c r="BD597" s="68">
        <v>-5.7556426395431854</v>
      </c>
      <c r="BE597" s="68">
        <v>10.218474438522847</v>
      </c>
      <c r="BF597" s="68">
        <v>-6.8384213188220198</v>
      </c>
      <c r="BG597" s="68">
        <v>0</v>
      </c>
      <c r="BH597" s="68">
        <v>-0.44537848031366672</v>
      </c>
      <c r="BI597" s="68">
        <v>33002.450450116186</v>
      </c>
      <c r="BJ597" s="68">
        <v>0</v>
      </c>
      <c r="BK597" s="68">
        <v>0</v>
      </c>
      <c r="BL597" s="68">
        <v>620.04498142441867</v>
      </c>
      <c r="BM597" s="68">
        <v>0</v>
      </c>
      <c r="BN597" s="68">
        <v>0</v>
      </c>
      <c r="BO597" s="68">
        <v>0</v>
      </c>
    </row>
    <row r="598" spans="1:67">
      <c r="A598">
        <v>2004</v>
      </c>
      <c r="B598" s="70" t="s">
        <v>732</v>
      </c>
      <c r="C598" s="70" t="s">
        <v>733</v>
      </c>
      <c r="D598" s="62" t="s">
        <v>729</v>
      </c>
      <c r="E598" s="68">
        <v>0</v>
      </c>
      <c r="F598" s="68">
        <v>0</v>
      </c>
      <c r="G598" s="68">
        <v>0</v>
      </c>
      <c r="H598" s="68">
        <v>0</v>
      </c>
      <c r="I598" s="68">
        <v>0</v>
      </c>
      <c r="J598" s="68">
        <v>0</v>
      </c>
      <c r="K598" s="68">
        <v>0</v>
      </c>
      <c r="L598" s="68">
        <v>0</v>
      </c>
      <c r="M598" s="68">
        <v>0</v>
      </c>
      <c r="N598" s="68">
        <v>0</v>
      </c>
      <c r="O598" s="68">
        <v>0</v>
      </c>
      <c r="P598" s="68">
        <v>0</v>
      </c>
      <c r="Q598" s="68">
        <v>0</v>
      </c>
      <c r="R598" s="68">
        <v>0</v>
      </c>
      <c r="S598" s="68">
        <v>0</v>
      </c>
      <c r="T598" s="68">
        <v>0</v>
      </c>
      <c r="U598" s="68">
        <v>0</v>
      </c>
      <c r="V598" s="68">
        <v>0</v>
      </c>
      <c r="W598" s="68">
        <v>0</v>
      </c>
      <c r="X598" s="68">
        <v>0</v>
      </c>
      <c r="Y598" s="68">
        <v>0</v>
      </c>
      <c r="Z598" s="68">
        <v>0</v>
      </c>
      <c r="AA598" s="68">
        <v>0</v>
      </c>
      <c r="AB598" s="68">
        <v>0</v>
      </c>
      <c r="AC598" s="68">
        <v>0</v>
      </c>
      <c r="AD598" s="68">
        <v>0</v>
      </c>
      <c r="AE598" s="68">
        <v>0</v>
      </c>
      <c r="AF598" s="68">
        <v>0</v>
      </c>
      <c r="AG598" s="68">
        <v>0</v>
      </c>
      <c r="AH598" s="68">
        <v>0</v>
      </c>
      <c r="AI598" s="68">
        <v>0</v>
      </c>
      <c r="AJ598" s="68">
        <v>0</v>
      </c>
      <c r="AK598" s="68">
        <v>0</v>
      </c>
      <c r="AL598" s="68">
        <v>0</v>
      </c>
      <c r="AM598" s="68">
        <v>0</v>
      </c>
      <c r="AN598" s="68">
        <v>0</v>
      </c>
      <c r="AO598" s="68">
        <v>0</v>
      </c>
      <c r="AP598" s="68">
        <v>0</v>
      </c>
      <c r="AQ598" s="68">
        <v>0</v>
      </c>
      <c r="AR598" s="68">
        <v>0</v>
      </c>
      <c r="AS598" s="68">
        <v>0</v>
      </c>
      <c r="AT598" s="68">
        <v>0</v>
      </c>
      <c r="AU598" s="68">
        <v>0</v>
      </c>
      <c r="AV598" s="68">
        <v>0</v>
      </c>
      <c r="AW598" s="68">
        <v>0</v>
      </c>
      <c r="AX598" s="68">
        <v>0</v>
      </c>
      <c r="AY598" s="68">
        <v>0</v>
      </c>
      <c r="AZ598" s="68">
        <v>0</v>
      </c>
      <c r="BA598" s="68">
        <v>0</v>
      </c>
      <c r="BB598" s="68">
        <v>0</v>
      </c>
      <c r="BC598" s="68">
        <v>0</v>
      </c>
      <c r="BD598" s="68">
        <v>0</v>
      </c>
      <c r="BE598" s="68">
        <v>0</v>
      </c>
      <c r="BF598" s="68">
        <v>0</v>
      </c>
      <c r="BG598" s="68">
        <v>0</v>
      </c>
      <c r="BH598" s="68">
        <v>0</v>
      </c>
      <c r="BI598" s="68">
        <v>0</v>
      </c>
      <c r="BJ598" s="68">
        <v>0</v>
      </c>
      <c r="BK598" s="68">
        <v>0</v>
      </c>
      <c r="BL598" s="68">
        <v>0</v>
      </c>
      <c r="BM598" s="68">
        <v>0</v>
      </c>
      <c r="BN598" s="68">
        <v>0</v>
      </c>
      <c r="BO598" s="68">
        <v>0</v>
      </c>
    </row>
    <row r="599" spans="1:67">
      <c r="A599">
        <v>2004</v>
      </c>
      <c r="B599" s="70" t="s">
        <v>734</v>
      </c>
      <c r="C599" s="70" t="s">
        <v>735</v>
      </c>
      <c r="D599" s="62" t="s">
        <v>729</v>
      </c>
      <c r="E599" s="68">
        <v>0</v>
      </c>
      <c r="F599" s="68">
        <v>0</v>
      </c>
      <c r="G599" s="68">
        <v>0</v>
      </c>
      <c r="H599" s="68">
        <v>0</v>
      </c>
      <c r="I599" s="68">
        <v>0</v>
      </c>
      <c r="J599" s="68">
        <v>0</v>
      </c>
      <c r="K599" s="68">
        <v>0</v>
      </c>
      <c r="L599" s="68">
        <v>0</v>
      </c>
      <c r="M599" s="68">
        <v>0</v>
      </c>
      <c r="N599" s="68">
        <v>0</v>
      </c>
      <c r="O599" s="68">
        <v>0</v>
      </c>
      <c r="P599" s="68">
        <v>0</v>
      </c>
      <c r="Q599" s="68">
        <v>0</v>
      </c>
      <c r="R599" s="68">
        <v>0</v>
      </c>
      <c r="S599" s="68">
        <v>0</v>
      </c>
      <c r="T599" s="68">
        <v>0</v>
      </c>
      <c r="U599" s="68">
        <v>0</v>
      </c>
      <c r="V599" s="68">
        <v>0</v>
      </c>
      <c r="W599" s="68">
        <v>0</v>
      </c>
      <c r="X599" s="68">
        <v>0</v>
      </c>
      <c r="Y599" s="68">
        <v>0</v>
      </c>
      <c r="Z599" s="68">
        <v>0</v>
      </c>
      <c r="AA599" s="68">
        <v>0</v>
      </c>
      <c r="AB599" s="68">
        <v>0</v>
      </c>
      <c r="AC599" s="68">
        <v>0</v>
      </c>
      <c r="AD599" s="68">
        <v>0</v>
      </c>
      <c r="AE599" s="68">
        <v>0</v>
      </c>
      <c r="AF599" s="68">
        <v>0</v>
      </c>
      <c r="AG599" s="68">
        <v>0</v>
      </c>
      <c r="AH599" s="68">
        <v>0</v>
      </c>
      <c r="AI599" s="68">
        <v>0</v>
      </c>
      <c r="AJ599" s="68">
        <v>0</v>
      </c>
      <c r="AK599" s="68">
        <v>0</v>
      </c>
      <c r="AL599" s="68">
        <v>0</v>
      </c>
      <c r="AM599" s="68">
        <v>0</v>
      </c>
      <c r="AN599" s="68">
        <v>0</v>
      </c>
      <c r="AO599" s="68">
        <v>0</v>
      </c>
      <c r="AP599" s="68">
        <v>0</v>
      </c>
      <c r="AQ599" s="68">
        <v>0</v>
      </c>
      <c r="AR599" s="68">
        <v>0</v>
      </c>
      <c r="AS599" s="68">
        <v>0</v>
      </c>
      <c r="AT599" s="68">
        <v>0</v>
      </c>
      <c r="AU599" s="68">
        <v>0</v>
      </c>
      <c r="AV599" s="68">
        <v>0</v>
      </c>
      <c r="AW599" s="68">
        <v>0</v>
      </c>
      <c r="AX599" s="68">
        <v>0</v>
      </c>
      <c r="AY599" s="68">
        <v>0</v>
      </c>
      <c r="AZ599" s="68">
        <v>0</v>
      </c>
      <c r="BA599" s="68">
        <v>0</v>
      </c>
      <c r="BB599" s="68">
        <v>0</v>
      </c>
      <c r="BC599" s="68">
        <v>0</v>
      </c>
      <c r="BD599" s="68">
        <v>0</v>
      </c>
      <c r="BE599" s="68">
        <v>0</v>
      </c>
      <c r="BF599" s="68">
        <v>0</v>
      </c>
      <c r="BG599" s="68">
        <v>0</v>
      </c>
      <c r="BH599" s="68">
        <v>0</v>
      </c>
      <c r="BI599" s="68">
        <v>7037.3421545792735</v>
      </c>
      <c r="BJ599" s="68">
        <v>0</v>
      </c>
      <c r="BK599" s="68">
        <v>94.696907205725708</v>
      </c>
      <c r="BL599" s="68">
        <v>0</v>
      </c>
      <c r="BM599" s="68">
        <v>0</v>
      </c>
      <c r="BN599" s="68">
        <v>0</v>
      </c>
      <c r="BO599" s="68">
        <v>0</v>
      </c>
    </row>
    <row r="600" spans="1:67">
      <c r="A600">
        <v>2004</v>
      </c>
      <c r="B600" s="70" t="s">
        <v>736</v>
      </c>
      <c r="C600" s="70" t="s">
        <v>737</v>
      </c>
      <c r="D600" s="62" t="s">
        <v>729</v>
      </c>
      <c r="E600" s="68">
        <v>0</v>
      </c>
      <c r="F600" s="68">
        <v>0</v>
      </c>
      <c r="G600" s="68">
        <v>0</v>
      </c>
      <c r="H600" s="68">
        <v>0</v>
      </c>
      <c r="I600" s="68">
        <v>0</v>
      </c>
      <c r="J600" s="68">
        <v>0</v>
      </c>
      <c r="K600" s="68">
        <v>0</v>
      </c>
      <c r="L600" s="68">
        <v>0</v>
      </c>
      <c r="M600" s="68">
        <v>0</v>
      </c>
      <c r="N600" s="68">
        <v>0</v>
      </c>
      <c r="O600" s="68">
        <v>0</v>
      </c>
      <c r="P600" s="68">
        <v>0</v>
      </c>
      <c r="Q600" s="68">
        <v>0</v>
      </c>
      <c r="R600" s="68">
        <v>0</v>
      </c>
      <c r="S600" s="68">
        <v>0</v>
      </c>
      <c r="T600" s="68">
        <v>0</v>
      </c>
      <c r="U600" s="68">
        <v>0</v>
      </c>
      <c r="V600" s="68">
        <v>0</v>
      </c>
      <c r="W600" s="68">
        <v>0</v>
      </c>
      <c r="X600" s="68">
        <v>0</v>
      </c>
      <c r="Y600" s="68">
        <v>0</v>
      </c>
      <c r="Z600" s="68">
        <v>0</v>
      </c>
      <c r="AA600" s="68">
        <v>0</v>
      </c>
      <c r="AB600" s="68">
        <v>0</v>
      </c>
      <c r="AC600" s="68">
        <v>0</v>
      </c>
      <c r="AD600" s="68">
        <v>0</v>
      </c>
      <c r="AE600" s="68">
        <v>0</v>
      </c>
      <c r="AF600" s="68">
        <v>0</v>
      </c>
      <c r="AG600" s="68">
        <v>0</v>
      </c>
      <c r="AH600" s="68">
        <v>0</v>
      </c>
      <c r="AI600" s="68">
        <v>0</v>
      </c>
      <c r="AJ600" s="68">
        <v>0</v>
      </c>
      <c r="AK600" s="68">
        <v>0</v>
      </c>
      <c r="AL600" s="68">
        <v>0</v>
      </c>
      <c r="AM600" s="68">
        <v>0</v>
      </c>
      <c r="AN600" s="68">
        <v>0</v>
      </c>
      <c r="AO600" s="68">
        <v>0</v>
      </c>
      <c r="AP600" s="68">
        <v>0</v>
      </c>
      <c r="AQ600" s="68">
        <v>0</v>
      </c>
      <c r="AR600" s="68">
        <v>0</v>
      </c>
      <c r="AS600" s="68">
        <v>0</v>
      </c>
      <c r="AT600" s="68">
        <v>0</v>
      </c>
      <c r="AU600" s="68">
        <v>0</v>
      </c>
      <c r="AV600" s="68">
        <v>0</v>
      </c>
      <c r="AW600" s="68">
        <v>0</v>
      </c>
      <c r="AX600" s="68">
        <v>0</v>
      </c>
      <c r="AY600" s="68">
        <v>0</v>
      </c>
      <c r="AZ600" s="68">
        <v>0</v>
      </c>
      <c r="BA600" s="68">
        <v>0</v>
      </c>
      <c r="BB600" s="68">
        <v>0</v>
      </c>
      <c r="BC600" s="68">
        <v>0</v>
      </c>
      <c r="BD600" s="68">
        <v>0</v>
      </c>
      <c r="BE600" s="68">
        <v>0</v>
      </c>
      <c r="BF600" s="68">
        <v>0</v>
      </c>
      <c r="BG600" s="68">
        <v>0</v>
      </c>
      <c r="BH600" s="68">
        <v>0</v>
      </c>
      <c r="BI600" s="68">
        <v>-10861.91890201</v>
      </c>
      <c r="BJ600" s="68">
        <v>0</v>
      </c>
      <c r="BK600" s="68">
        <v>0</v>
      </c>
      <c r="BL600" s="68">
        <v>0</v>
      </c>
      <c r="BM600" s="68">
        <v>0</v>
      </c>
      <c r="BN600" s="68">
        <v>0</v>
      </c>
      <c r="BO600" s="68">
        <v>0</v>
      </c>
    </row>
    <row r="601" spans="1:67">
      <c r="A601">
        <v>2004</v>
      </c>
      <c r="B601" s="69" t="s">
        <v>738</v>
      </c>
      <c r="C601" s="69" t="s">
        <v>739</v>
      </c>
      <c r="D601" s="62" t="s">
        <v>729</v>
      </c>
      <c r="E601" s="68">
        <v>24001.879359535003</v>
      </c>
      <c r="F601" s="68">
        <v>1195.666074405</v>
      </c>
      <c r="G601" s="68">
        <v>847.85689961500032</v>
      </c>
      <c r="H601" s="68">
        <v>50050.325333140005</v>
      </c>
      <c r="I601" s="68">
        <v>36457.868132509968</v>
      </c>
      <c r="J601" s="68">
        <v>8463.6990329924993</v>
      </c>
      <c r="K601" s="68">
        <v>1473.9358737125003</v>
      </c>
      <c r="L601" s="68">
        <v>2613.6194453049993</v>
      </c>
      <c r="M601" s="68">
        <v>1109.9757302424998</v>
      </c>
      <c r="N601" s="68">
        <v>5672.3681457849907</v>
      </c>
      <c r="O601" s="68">
        <v>10447.486360987508</v>
      </c>
      <c r="P601" s="68">
        <v>6617.2576905874994</v>
      </c>
      <c r="Q601" s="68">
        <v>3792.2765884299993</v>
      </c>
      <c r="R601" s="68">
        <v>7899.1958042524984</v>
      </c>
      <c r="S601" s="68">
        <v>7992.1757283775087</v>
      </c>
      <c r="T601" s="68">
        <v>4123.8438575949986</v>
      </c>
      <c r="U601" s="68">
        <v>7158.7845390875091</v>
      </c>
      <c r="V601" s="68">
        <v>4238.1851005450044</v>
      </c>
      <c r="W601" s="68">
        <v>4215.9746823700016</v>
      </c>
      <c r="X601" s="68">
        <v>15922.447771147499</v>
      </c>
      <c r="Y601" s="68">
        <v>1031.8581468800012</v>
      </c>
      <c r="Z601" s="68">
        <v>5005.1884201549992</v>
      </c>
      <c r="AA601" s="68">
        <v>1008.6108170875</v>
      </c>
      <c r="AB601" s="68">
        <v>13651.646427292504</v>
      </c>
      <c r="AC601" s="68">
        <v>2371.9803946574998</v>
      </c>
      <c r="AD601" s="68">
        <v>267.09270926250008</v>
      </c>
      <c r="AE601" s="68">
        <v>60044.010191989997</v>
      </c>
      <c r="AF601" s="68">
        <v>6886.5120260087206</v>
      </c>
      <c r="AG601" s="68">
        <v>54655.927706526207</v>
      </c>
      <c r="AH601" s="68">
        <v>49071.945834122576</v>
      </c>
      <c r="AI601" s="68">
        <v>38675.306772987497</v>
      </c>
      <c r="AJ601" s="68">
        <v>502.21124414999997</v>
      </c>
      <c r="AK601" s="68">
        <v>1236.9008382774982</v>
      </c>
      <c r="AL601" s="68">
        <v>3773.1875410074999</v>
      </c>
      <c r="AM601" s="68">
        <v>876.74870153749987</v>
      </c>
      <c r="AN601" s="68">
        <v>20273.105032482505</v>
      </c>
      <c r="AO601" s="68">
        <v>1109.7351816375001</v>
      </c>
      <c r="AP601" s="68">
        <v>1267.988067225001</v>
      </c>
      <c r="AQ601" s="68">
        <v>14449.616081119997</v>
      </c>
      <c r="AR601" s="68">
        <v>410.17587657749993</v>
      </c>
      <c r="AS601" s="68">
        <v>15158.7249176275</v>
      </c>
      <c r="AT601" s="68">
        <v>2288.7282419374997</v>
      </c>
      <c r="AU601" s="68">
        <v>1562.2287339724994</v>
      </c>
      <c r="AV601" s="68">
        <v>0</v>
      </c>
      <c r="AW601" s="68">
        <v>13149.347082437502</v>
      </c>
      <c r="AX601" s="68">
        <v>2347.7269973574998</v>
      </c>
      <c r="AY601" s="68">
        <v>3653.7824574350002</v>
      </c>
      <c r="AZ601" s="68">
        <v>0</v>
      </c>
      <c r="BA601" s="68">
        <v>1192.9874229900001</v>
      </c>
      <c r="BB601" s="68">
        <v>124128.08091428247</v>
      </c>
      <c r="BC601" s="68">
        <v>28835.634620925004</v>
      </c>
      <c r="BD601" s="68">
        <v>29503.367679252504</v>
      </c>
      <c r="BE601" s="68">
        <v>15688.444144477502</v>
      </c>
      <c r="BF601" s="68">
        <v>13750.160653350002</v>
      </c>
      <c r="BG601" s="68">
        <v>3504.77438476</v>
      </c>
      <c r="BH601" s="68">
        <v>11.925680140000003</v>
      </c>
      <c r="BI601" s="68">
        <v>0</v>
      </c>
      <c r="BJ601" s="68">
        <v>0</v>
      </c>
      <c r="BK601" s="68">
        <v>0</v>
      </c>
      <c r="BL601" s="68">
        <v>0</v>
      </c>
      <c r="BM601" s="68">
        <v>0</v>
      </c>
      <c r="BN601" s="68">
        <v>0</v>
      </c>
      <c r="BO601" s="68">
        <v>0</v>
      </c>
    </row>
    <row r="602" spans="1:67">
      <c r="A602">
        <v>2004</v>
      </c>
      <c r="B602" s="70" t="s">
        <v>740</v>
      </c>
      <c r="C602" s="70" t="s">
        <v>741</v>
      </c>
      <c r="D602" s="62" t="s">
        <v>729</v>
      </c>
      <c r="E602" s="68">
        <v>179.50442401298366</v>
      </c>
      <c r="F602" s="68">
        <v>4.5690575203457025</v>
      </c>
      <c r="G602" s="68">
        <v>4.1910444575418788</v>
      </c>
      <c r="H602" s="68">
        <v>152.69774540518054</v>
      </c>
      <c r="I602" s="68">
        <v>691.53186713050172</v>
      </c>
      <c r="J602" s="68">
        <v>439.96358763416811</v>
      </c>
      <c r="K602" s="68">
        <v>27.868780096145748</v>
      </c>
      <c r="L602" s="68">
        <v>161.49102685010618</v>
      </c>
      <c r="M602" s="68">
        <v>43.931945296269859</v>
      </c>
      <c r="N602" s="68">
        <v>162.48563155460656</v>
      </c>
      <c r="O602" s="68">
        <v>560.79879481673277</v>
      </c>
      <c r="P602" s="68">
        <v>71.121797752367655</v>
      </c>
      <c r="Q602" s="68">
        <v>261.47623597585039</v>
      </c>
      <c r="R602" s="68">
        <v>93.32741671428964</v>
      </c>
      <c r="S602" s="68">
        <v>295.57032152674554</v>
      </c>
      <c r="T602" s="68">
        <v>296.69893743669309</v>
      </c>
      <c r="U602" s="68">
        <v>2322.3144753593438</v>
      </c>
      <c r="V602" s="68">
        <v>570.65015091316627</v>
      </c>
      <c r="W602" s="68">
        <v>249.45940623160979</v>
      </c>
      <c r="X602" s="68">
        <v>2082.0009306859647</v>
      </c>
      <c r="Y602" s="68">
        <v>53.72612763738249</v>
      </c>
      <c r="Z602" s="68">
        <v>340.42094831284561</v>
      </c>
      <c r="AA602" s="68">
        <v>18.426617016290336</v>
      </c>
      <c r="AB602" s="68">
        <v>219.30485226786112</v>
      </c>
      <c r="AC602" s="68">
        <v>18.429341425103459</v>
      </c>
      <c r="AD602" s="68">
        <v>2.1259986284515229</v>
      </c>
      <c r="AE602" s="68">
        <v>991.67808561972811</v>
      </c>
      <c r="AF602" s="68">
        <v>37.058642771397153</v>
      </c>
      <c r="AG602" s="68">
        <v>191.12167571430564</v>
      </c>
      <c r="AH602" s="68">
        <v>156.53129379465744</v>
      </c>
      <c r="AI602" s="68">
        <v>384.18569622848236</v>
      </c>
      <c r="AJ602" s="68">
        <v>7.2886613044101791</v>
      </c>
      <c r="AK602" s="68">
        <v>19.077226476995147</v>
      </c>
      <c r="AL602" s="68">
        <v>36.614355833084055</v>
      </c>
      <c r="AM602" s="68">
        <v>3.5389856310598335</v>
      </c>
      <c r="AN602" s="68">
        <v>77.151305184086624</v>
      </c>
      <c r="AO602" s="68">
        <v>4.7119113638736252</v>
      </c>
      <c r="AP602" s="68">
        <v>16.560916417196406</v>
      </c>
      <c r="AQ602" s="68">
        <v>202.90473726799115</v>
      </c>
      <c r="AR602" s="68">
        <v>0.37332778546923873</v>
      </c>
      <c r="AS602" s="68">
        <v>26.062726272341695</v>
      </c>
      <c r="AT602" s="68">
        <v>7.6761331467987359E-2</v>
      </c>
      <c r="AU602" s="68">
        <v>1.8993382286919966</v>
      </c>
      <c r="AV602" s="68">
        <v>0</v>
      </c>
      <c r="AW602" s="68">
        <v>7.114101799552409</v>
      </c>
      <c r="AX602" s="68">
        <v>11.3649263477778</v>
      </c>
      <c r="AY602" s="68">
        <v>7.8808709898963425</v>
      </c>
      <c r="AZ602" s="68">
        <v>0</v>
      </c>
      <c r="BA602" s="68">
        <v>2.1288465848570963</v>
      </c>
      <c r="BB602" s="68">
        <v>91.898900787157245</v>
      </c>
      <c r="BC602" s="68">
        <v>82.719914526515922</v>
      </c>
      <c r="BD602" s="68">
        <v>18.141857889069051</v>
      </c>
      <c r="BE602" s="68">
        <v>72.029438554915302</v>
      </c>
      <c r="BF602" s="68">
        <v>35.896320829852755</v>
      </c>
      <c r="BG602" s="68">
        <v>0</v>
      </c>
      <c r="BH602" s="68">
        <v>0.3608388073430181</v>
      </c>
      <c r="BI602" s="68">
        <v>2668.7981485320011</v>
      </c>
      <c r="BJ602" s="68">
        <v>0</v>
      </c>
      <c r="BK602" s="68">
        <v>0</v>
      </c>
      <c r="BL602" s="68">
        <v>2002.9654886162466</v>
      </c>
      <c r="BM602" s="68">
        <v>141.18409356653495</v>
      </c>
      <c r="BN602" s="68">
        <v>0</v>
      </c>
      <c r="BO602" s="68">
        <v>0</v>
      </c>
    </row>
    <row r="603" spans="1:67">
      <c r="A603">
        <v>2004</v>
      </c>
      <c r="B603" s="71" t="s">
        <v>659</v>
      </c>
      <c r="C603" s="72" t="s">
        <v>742</v>
      </c>
      <c r="D603" s="62" t="s">
        <v>729</v>
      </c>
      <c r="E603" s="68">
        <v>37071.810037955001</v>
      </c>
      <c r="F603" s="68">
        <v>1531.03461423</v>
      </c>
      <c r="G603" s="68">
        <v>1445.3752028100002</v>
      </c>
      <c r="H603" s="68">
        <v>60171.641523785001</v>
      </c>
      <c r="I603" s="68">
        <v>93185.617644845013</v>
      </c>
      <c r="J603" s="68">
        <v>22678.247720177496</v>
      </c>
      <c r="K603" s="68">
        <v>3659.1273517150003</v>
      </c>
      <c r="L603" s="68">
        <v>9013.3102290825009</v>
      </c>
      <c r="M603" s="68">
        <v>2895.5720136200002</v>
      </c>
      <c r="N603" s="68">
        <v>28467.897403467497</v>
      </c>
      <c r="O603" s="68">
        <v>39907.655623330007</v>
      </c>
      <c r="P603" s="68">
        <v>11260.542684435</v>
      </c>
      <c r="Q603" s="68">
        <v>13369.273829559999</v>
      </c>
      <c r="R603" s="68">
        <v>15318.830931525001</v>
      </c>
      <c r="S603" s="68">
        <v>23703.834231357501</v>
      </c>
      <c r="T603" s="68">
        <v>13722.041638194998</v>
      </c>
      <c r="U603" s="68">
        <v>48924.436878377506</v>
      </c>
      <c r="V603" s="68">
        <v>16327.655618835</v>
      </c>
      <c r="W603" s="68">
        <v>10326.149266179998</v>
      </c>
      <c r="X603" s="68">
        <v>62769.770223902502</v>
      </c>
      <c r="Y603" s="68">
        <v>2456.7401862025004</v>
      </c>
      <c r="Z603" s="68">
        <v>15286.2553856375</v>
      </c>
      <c r="AA603" s="68">
        <v>1797.4638205975</v>
      </c>
      <c r="AB603" s="68">
        <v>23312.518907617501</v>
      </c>
      <c r="AC603" s="68">
        <v>3351.0807549725005</v>
      </c>
      <c r="AD603" s="68">
        <v>444.439694325</v>
      </c>
      <c r="AE603" s="68">
        <v>109465.8101167675</v>
      </c>
      <c r="AF603" s="68">
        <v>10061.454780513497</v>
      </c>
      <c r="AG603" s="68">
        <v>70948.524740223627</v>
      </c>
      <c r="AH603" s="68">
        <v>62416.97429440789</v>
      </c>
      <c r="AI603" s="68">
        <v>61730.001803662504</v>
      </c>
      <c r="AJ603" s="68">
        <v>1406.49779754</v>
      </c>
      <c r="AK603" s="68">
        <v>4412.0101845874997</v>
      </c>
      <c r="AL603" s="68">
        <v>6218.5070750550012</v>
      </c>
      <c r="AM603" s="68">
        <v>1431.028614565</v>
      </c>
      <c r="AN603" s="68">
        <v>29895.6434247625</v>
      </c>
      <c r="AO603" s="68">
        <v>1970.5635362600001</v>
      </c>
      <c r="AP603" s="68">
        <v>3223.1618107150007</v>
      </c>
      <c r="AQ603" s="68">
        <v>22655.526424272499</v>
      </c>
      <c r="AR603" s="68">
        <v>612.42496020750002</v>
      </c>
      <c r="AS603" s="68">
        <v>21351.659655150001</v>
      </c>
      <c r="AT603" s="68">
        <v>7352.4165938024998</v>
      </c>
      <c r="AU603" s="68">
        <v>2315.0801909399997</v>
      </c>
      <c r="AV603" s="68">
        <v>0</v>
      </c>
      <c r="AW603" s="68">
        <v>16656.206014964999</v>
      </c>
      <c r="AX603" s="68">
        <v>3731.0604251250002</v>
      </c>
      <c r="AY603" s="68">
        <v>5048.4476389600013</v>
      </c>
      <c r="AZ603" s="68">
        <v>0</v>
      </c>
      <c r="BA603" s="68">
        <v>1498.6661138625</v>
      </c>
      <c r="BB603" s="68">
        <v>139540.65861832252</v>
      </c>
      <c r="BC603" s="68">
        <v>40192.180749957501</v>
      </c>
      <c r="BD603" s="68">
        <v>33596.031332407503</v>
      </c>
      <c r="BE603" s="68">
        <v>22682.922109595005</v>
      </c>
      <c r="BF603" s="68">
        <v>18395.861680514998</v>
      </c>
      <c r="BG603" s="68">
        <v>3504.77438476</v>
      </c>
      <c r="BH603" s="68">
        <v>76.406444317500004</v>
      </c>
      <c r="BI603" s="68">
        <v>0</v>
      </c>
      <c r="BJ603" s="68">
        <v>0</v>
      </c>
      <c r="BK603" s="68">
        <v>0</v>
      </c>
      <c r="BL603" s="68">
        <v>0</v>
      </c>
      <c r="BM603" s="68">
        <v>0</v>
      </c>
      <c r="BN603" s="68">
        <v>0</v>
      </c>
      <c r="BO603" s="68">
        <v>0</v>
      </c>
    </row>
    <row r="604" spans="1:67">
      <c r="A604">
        <v>2005</v>
      </c>
      <c r="B604" s="62" t="s">
        <v>597</v>
      </c>
      <c r="C604" s="67" t="s">
        <v>664</v>
      </c>
      <c r="D604" s="62" t="s">
        <v>725</v>
      </c>
      <c r="E604" s="68">
        <v>3326.2967276425293</v>
      </c>
      <c r="F604" s="68">
        <v>3.1933776655664605</v>
      </c>
      <c r="G604" s="68">
        <v>3.9563228363558678</v>
      </c>
      <c r="H604" s="68">
        <v>0.66004104875325798</v>
      </c>
      <c r="I604" s="68">
        <v>20321.018053692685</v>
      </c>
      <c r="J604" s="68">
        <v>590.28378821696879</v>
      </c>
      <c r="K604" s="68">
        <v>17.523424123142522</v>
      </c>
      <c r="L604" s="68">
        <v>0.27623654089538563</v>
      </c>
      <c r="M604" s="68">
        <v>0.23380815214017478</v>
      </c>
      <c r="N604" s="68">
        <v>0.11621599998359947</v>
      </c>
      <c r="O604" s="68">
        <v>93.634065051571682</v>
      </c>
      <c r="P604" s="68">
        <v>24.074025937959924</v>
      </c>
      <c r="Q604" s="68">
        <v>14.25680055829192</v>
      </c>
      <c r="R604" s="68">
        <v>0.56604004558003185</v>
      </c>
      <c r="S604" s="68">
        <v>0.25321481971818177</v>
      </c>
      <c r="T604" s="68">
        <v>1.5111963239777955</v>
      </c>
      <c r="U604" s="68">
        <v>1.8814102269874724</v>
      </c>
      <c r="V604" s="68">
        <v>7.2318738066622075</v>
      </c>
      <c r="W604" s="68">
        <v>2.2004531332710133</v>
      </c>
      <c r="X604" s="68">
        <v>3.3717561775007772</v>
      </c>
      <c r="Y604" s="68">
        <v>1.6153076385544811</v>
      </c>
      <c r="Z604" s="68">
        <v>33.819780372220691</v>
      </c>
      <c r="AA604" s="68">
        <v>0</v>
      </c>
      <c r="AB604" s="68">
        <v>34.355004399071447</v>
      </c>
      <c r="AC604" s="68">
        <v>0</v>
      </c>
      <c r="AD604" s="68">
        <v>0</v>
      </c>
      <c r="AE604" s="68">
        <v>35.428171309935955</v>
      </c>
      <c r="AF604" s="68">
        <v>3.0110737115423562E-3</v>
      </c>
      <c r="AG604" s="68">
        <v>1.5042708993240662E-2</v>
      </c>
      <c r="AH604" s="68">
        <v>1.2340413254545535E-2</v>
      </c>
      <c r="AI604" s="68">
        <v>0</v>
      </c>
      <c r="AJ604" s="68">
        <v>0</v>
      </c>
      <c r="AK604" s="68">
        <v>0</v>
      </c>
      <c r="AL604" s="68">
        <v>0</v>
      </c>
      <c r="AM604" s="68">
        <v>0</v>
      </c>
      <c r="AN604" s="68">
        <v>0.47174566446226002</v>
      </c>
      <c r="AO604" s="68">
        <v>0</v>
      </c>
      <c r="AP604" s="68">
        <v>0</v>
      </c>
      <c r="AQ604" s="68">
        <v>0</v>
      </c>
      <c r="AR604" s="68">
        <v>0</v>
      </c>
      <c r="AS604" s="68">
        <v>0</v>
      </c>
      <c r="AT604" s="68">
        <v>0</v>
      </c>
      <c r="AU604" s="68">
        <v>0</v>
      </c>
      <c r="AV604" s="68">
        <v>0</v>
      </c>
      <c r="AW604" s="68">
        <v>0</v>
      </c>
      <c r="AX604" s="68">
        <v>0</v>
      </c>
      <c r="AY604" s="68">
        <v>0</v>
      </c>
      <c r="AZ604" s="68">
        <v>0</v>
      </c>
      <c r="BA604" s="68">
        <v>5.9696841223733825E-3</v>
      </c>
      <c r="BB604" s="68">
        <v>0.2011156217336306</v>
      </c>
      <c r="BC604" s="68">
        <v>0</v>
      </c>
      <c r="BD604" s="68">
        <v>0</v>
      </c>
      <c r="BE604" s="68">
        <v>1.4542378822196935</v>
      </c>
      <c r="BF604" s="68">
        <v>0.41373474894311507</v>
      </c>
      <c r="BG604" s="68">
        <v>0</v>
      </c>
      <c r="BH604" s="68">
        <v>0</v>
      </c>
      <c r="BI604" s="68">
        <v>7203.4127160934386</v>
      </c>
      <c r="BJ604" s="68">
        <v>0</v>
      </c>
      <c r="BK604" s="68">
        <v>0</v>
      </c>
      <c r="BL604" s="68">
        <v>540.81314656705661</v>
      </c>
      <c r="BM604" s="68">
        <v>1794.0106915829772</v>
      </c>
      <c r="BN604" s="68">
        <v>4325.7682443781769</v>
      </c>
      <c r="BO604" s="68">
        <v>38384.339092139395</v>
      </c>
    </row>
    <row r="605" spans="1:67">
      <c r="A605">
        <v>2005</v>
      </c>
      <c r="B605" s="62" t="s">
        <v>598</v>
      </c>
      <c r="C605" s="67" t="s">
        <v>665</v>
      </c>
      <c r="D605" s="62" t="s">
        <v>725</v>
      </c>
      <c r="E605" s="68">
        <v>3.6797348781666506E-3</v>
      </c>
      <c r="F605" s="68">
        <v>100.77028141216202</v>
      </c>
      <c r="G605" s="68">
        <v>3.7937104817786684E-4</v>
      </c>
      <c r="H605" s="68">
        <v>2.3685613966402713E-3</v>
      </c>
      <c r="I605" s="68">
        <v>38.614659638116116</v>
      </c>
      <c r="J605" s="68">
        <v>33.515096611634014</v>
      </c>
      <c r="K605" s="68">
        <v>971.43008854027698</v>
      </c>
      <c r="L605" s="68">
        <v>1.7984911124390164</v>
      </c>
      <c r="M605" s="68">
        <v>1.4539911298992465E-3</v>
      </c>
      <c r="N605" s="68">
        <v>0</v>
      </c>
      <c r="O605" s="68">
        <v>12.484314011955084</v>
      </c>
      <c r="P605" s="68">
        <v>35.313799578576003</v>
      </c>
      <c r="Q605" s="68">
        <v>224.59317918582738</v>
      </c>
      <c r="R605" s="68">
        <v>0.15778626057849213</v>
      </c>
      <c r="S605" s="68">
        <v>0.10176848775300337</v>
      </c>
      <c r="T605" s="68">
        <v>0.12276830633363336</v>
      </c>
      <c r="U605" s="68">
        <v>3.8268355638589067E-2</v>
      </c>
      <c r="V605" s="68">
        <v>4.5281502396352896E-2</v>
      </c>
      <c r="W605" s="68">
        <v>0.14382116719496021</v>
      </c>
      <c r="X605" s="68">
        <v>0.96830894611712792</v>
      </c>
      <c r="Y605" s="68">
        <v>7.1236824700810957E-3</v>
      </c>
      <c r="Z605" s="68">
        <v>0.51296255061701812</v>
      </c>
      <c r="AA605" s="68">
        <v>0</v>
      </c>
      <c r="AB605" s="68">
        <v>1.5854378268243581</v>
      </c>
      <c r="AC605" s="68">
        <v>0</v>
      </c>
      <c r="AD605" s="68">
        <v>0</v>
      </c>
      <c r="AE605" s="68">
        <v>7.9607512507744227E-2</v>
      </c>
      <c r="AF605" s="68">
        <v>6.4600936089897196E-4</v>
      </c>
      <c r="AG605" s="68">
        <v>3.2273307643255682E-3</v>
      </c>
      <c r="AH605" s="68">
        <v>2.6475680250666041E-3</v>
      </c>
      <c r="AI605" s="68">
        <v>0</v>
      </c>
      <c r="AJ605" s="68">
        <v>0</v>
      </c>
      <c r="AK605" s="68">
        <v>0</v>
      </c>
      <c r="AL605" s="68">
        <v>0</v>
      </c>
      <c r="AM605" s="68">
        <v>0</v>
      </c>
      <c r="AN605" s="68">
        <v>0</v>
      </c>
      <c r="AO605" s="68">
        <v>0</v>
      </c>
      <c r="AP605" s="68">
        <v>0</v>
      </c>
      <c r="AQ605" s="68">
        <v>0</v>
      </c>
      <c r="AR605" s="68">
        <v>0</v>
      </c>
      <c r="AS605" s="68">
        <v>0</v>
      </c>
      <c r="AT605" s="68">
        <v>0</v>
      </c>
      <c r="AU605" s="68">
        <v>0</v>
      </c>
      <c r="AV605" s="68">
        <v>0</v>
      </c>
      <c r="AW605" s="68">
        <v>0</v>
      </c>
      <c r="AX605" s="68">
        <v>0</v>
      </c>
      <c r="AY605" s="68">
        <v>0</v>
      </c>
      <c r="AZ605" s="68">
        <v>0</v>
      </c>
      <c r="BA605" s="68">
        <v>2.4327381805478417E-3</v>
      </c>
      <c r="BB605" s="68">
        <v>1.5779413974551196E-3</v>
      </c>
      <c r="BC605" s="68">
        <v>0</v>
      </c>
      <c r="BD605" s="68">
        <v>0</v>
      </c>
      <c r="BE605" s="68">
        <v>0</v>
      </c>
      <c r="BF605" s="68">
        <v>1.1373852791039534E-3</v>
      </c>
      <c r="BG605" s="68">
        <v>0</v>
      </c>
      <c r="BH605" s="68">
        <v>0</v>
      </c>
      <c r="BI605" s="68">
        <v>119.33458619588195</v>
      </c>
      <c r="BJ605" s="68">
        <v>0</v>
      </c>
      <c r="BK605" s="68">
        <v>0</v>
      </c>
      <c r="BL605" s="68">
        <v>3.8944389527894002E-2</v>
      </c>
      <c r="BM605" s="68">
        <v>20.439034473136456</v>
      </c>
      <c r="BN605" s="68">
        <v>48.087258062674032</v>
      </c>
      <c r="BO605" s="68">
        <v>1610.2024184420995</v>
      </c>
    </row>
    <row r="606" spans="1:67">
      <c r="A606">
        <v>2005</v>
      </c>
      <c r="B606" s="62" t="s">
        <v>599</v>
      </c>
      <c r="C606" s="67" t="s">
        <v>666</v>
      </c>
      <c r="D606" s="62" t="s">
        <v>725</v>
      </c>
      <c r="E606" s="68">
        <v>2.426568590139989E-3</v>
      </c>
      <c r="F606" s="68">
        <v>0</v>
      </c>
      <c r="G606" s="68">
        <v>27.89282342478641</v>
      </c>
      <c r="H606" s="68">
        <v>4.9572079889983909E-3</v>
      </c>
      <c r="I606" s="68">
        <v>207.77696878580005</v>
      </c>
      <c r="J606" s="68">
        <v>21.404235946000004</v>
      </c>
      <c r="K606" s="68">
        <v>6.9630574135846554E-4</v>
      </c>
      <c r="L606" s="68">
        <v>0.23310846726941367</v>
      </c>
      <c r="M606" s="68">
        <v>8.5626511128996496E-2</v>
      </c>
      <c r="N606" s="68">
        <v>0</v>
      </c>
      <c r="O606" s="68">
        <v>2.9095629189420675</v>
      </c>
      <c r="P606" s="68">
        <v>4.7884383944755227</v>
      </c>
      <c r="Q606" s="68">
        <v>8.567294843564352E-2</v>
      </c>
      <c r="R606" s="68">
        <v>6.0461480336778742E-3</v>
      </c>
      <c r="S606" s="68">
        <v>5.345132801875771E-2</v>
      </c>
      <c r="T606" s="68">
        <v>1.0455832415492755E-2</v>
      </c>
      <c r="U606" s="68">
        <v>2.8299792280582107E-2</v>
      </c>
      <c r="V606" s="68">
        <v>6.2926618806805945E-2</v>
      </c>
      <c r="W606" s="68">
        <v>1.9449423869867422E-2</v>
      </c>
      <c r="X606" s="68">
        <v>2.8010041543695765E-2</v>
      </c>
      <c r="Y606" s="68">
        <v>1.4013105910014638E-2</v>
      </c>
      <c r="Z606" s="68">
        <v>1.1559275302754513</v>
      </c>
      <c r="AA606" s="68">
        <v>0</v>
      </c>
      <c r="AB606" s="68">
        <v>0</v>
      </c>
      <c r="AC606" s="68">
        <v>0</v>
      </c>
      <c r="AD606" s="68">
        <v>0</v>
      </c>
      <c r="AE606" s="68">
        <v>0</v>
      </c>
      <c r="AF606" s="68">
        <v>0</v>
      </c>
      <c r="AG606" s="68">
        <v>0</v>
      </c>
      <c r="AH606" s="68">
        <v>0</v>
      </c>
      <c r="AI606" s="68">
        <v>0</v>
      </c>
      <c r="AJ606" s="68">
        <v>0</v>
      </c>
      <c r="AK606" s="68">
        <v>0</v>
      </c>
      <c r="AL606" s="68">
        <v>0</v>
      </c>
      <c r="AM606" s="68">
        <v>0</v>
      </c>
      <c r="AN606" s="68">
        <v>0</v>
      </c>
      <c r="AO606" s="68">
        <v>0</v>
      </c>
      <c r="AP606" s="68">
        <v>0</v>
      </c>
      <c r="AQ606" s="68">
        <v>0</v>
      </c>
      <c r="AR606" s="68">
        <v>0</v>
      </c>
      <c r="AS606" s="68">
        <v>0</v>
      </c>
      <c r="AT606" s="68">
        <v>0</v>
      </c>
      <c r="AU606" s="68">
        <v>0</v>
      </c>
      <c r="AV606" s="68">
        <v>0</v>
      </c>
      <c r="AW606" s="68">
        <v>0</v>
      </c>
      <c r="AX606" s="68">
        <v>0</v>
      </c>
      <c r="AY606" s="68">
        <v>0</v>
      </c>
      <c r="AZ606" s="68">
        <v>0</v>
      </c>
      <c r="BA606" s="68">
        <v>0</v>
      </c>
      <c r="BB606" s="68">
        <v>1.5257470464047314E-3</v>
      </c>
      <c r="BC606" s="68">
        <v>0</v>
      </c>
      <c r="BD606" s="68">
        <v>0</v>
      </c>
      <c r="BE606" s="68">
        <v>0</v>
      </c>
      <c r="BF606" s="68">
        <v>0</v>
      </c>
      <c r="BG606" s="68">
        <v>0</v>
      </c>
      <c r="BH606" s="68">
        <v>0</v>
      </c>
      <c r="BI606" s="68">
        <v>1154.9580874478975</v>
      </c>
      <c r="BJ606" s="68">
        <v>0</v>
      </c>
      <c r="BK606" s="68">
        <v>0</v>
      </c>
      <c r="BL606" s="68">
        <v>15.445558688946615</v>
      </c>
      <c r="BM606" s="68">
        <v>2.0631545331949872</v>
      </c>
      <c r="BN606" s="68">
        <v>142.36688100020103</v>
      </c>
      <c r="BO606" s="68">
        <v>1581.3983047175996</v>
      </c>
    </row>
    <row r="607" spans="1:67">
      <c r="A607">
        <v>2005</v>
      </c>
      <c r="B607" s="62" t="s">
        <v>600</v>
      </c>
      <c r="C607" s="67" t="s">
        <v>111</v>
      </c>
      <c r="D607" s="62" t="s">
        <v>725</v>
      </c>
      <c r="E607" s="68">
        <v>32.126234890837083</v>
      </c>
      <c r="F607" s="68">
        <v>1.6333987394000873</v>
      </c>
      <c r="G607" s="68">
        <v>12.233988090157027</v>
      </c>
      <c r="H607" s="68">
        <v>374.37954792525846</v>
      </c>
      <c r="I607" s="68">
        <v>28.238225168013781</v>
      </c>
      <c r="J607" s="68">
        <v>0.54161542730066814</v>
      </c>
      <c r="K607" s="68">
        <v>1.3729700321998797E-2</v>
      </c>
      <c r="L607" s="68">
        <v>21.556406921467971</v>
      </c>
      <c r="M607" s="68">
        <v>1.5712938351331925E-2</v>
      </c>
      <c r="N607" s="68">
        <v>21842.57636881365</v>
      </c>
      <c r="O607" s="68">
        <v>8116.6737859203622</v>
      </c>
      <c r="P607" s="68">
        <v>0.83704704118535067</v>
      </c>
      <c r="Q607" s="68">
        <v>3.0917417533849041</v>
      </c>
      <c r="R607" s="68">
        <v>1046.7763859311456</v>
      </c>
      <c r="S607" s="68">
        <v>3508.6154120465922</v>
      </c>
      <c r="T607" s="68">
        <v>1.5083259574035794</v>
      </c>
      <c r="U607" s="68">
        <v>2.1343587821149068</v>
      </c>
      <c r="V607" s="68">
        <v>7.796149932375612</v>
      </c>
      <c r="W607" s="68">
        <v>2.7969329577754056</v>
      </c>
      <c r="X607" s="68">
        <v>10.440496158953149</v>
      </c>
      <c r="Y607" s="68">
        <v>0.15782982454611363</v>
      </c>
      <c r="Z607" s="68">
        <v>47.28331129794573</v>
      </c>
      <c r="AA607" s="68">
        <v>0</v>
      </c>
      <c r="AB607" s="68">
        <v>363.22335124890174</v>
      </c>
      <c r="AC607" s="68">
        <v>13.043089537116487</v>
      </c>
      <c r="AD607" s="68">
        <v>0</v>
      </c>
      <c r="AE607" s="68">
        <v>1116.1620175418245</v>
      </c>
      <c r="AF607" s="68">
        <v>8.4174260982219556E-2</v>
      </c>
      <c r="AG607" s="68">
        <v>0.42051740806704901</v>
      </c>
      <c r="AH607" s="68">
        <v>0.34497500407736059</v>
      </c>
      <c r="AI607" s="68">
        <v>4.525762098784492</v>
      </c>
      <c r="AJ607" s="68">
        <v>0</v>
      </c>
      <c r="AK607" s="68">
        <v>0</v>
      </c>
      <c r="AL607" s="68">
        <v>2.8770124000011275</v>
      </c>
      <c r="AM607" s="68">
        <v>1.4439964611857542E-3</v>
      </c>
      <c r="AN607" s="68">
        <v>0</v>
      </c>
      <c r="AO607" s="68">
        <v>0</v>
      </c>
      <c r="AP607" s="68">
        <v>0</v>
      </c>
      <c r="AQ607" s="68">
        <v>0</v>
      </c>
      <c r="AR607" s="68">
        <v>0</v>
      </c>
      <c r="AS607" s="68">
        <v>0</v>
      </c>
      <c r="AT607" s="68">
        <v>0</v>
      </c>
      <c r="AU607" s="68">
        <v>0</v>
      </c>
      <c r="AV607" s="68">
        <v>0</v>
      </c>
      <c r="AW607" s="68">
        <v>5.9693320153296275E-4</v>
      </c>
      <c r="AX607" s="68">
        <v>0</v>
      </c>
      <c r="AY607" s="68">
        <v>0</v>
      </c>
      <c r="AZ607" s="68">
        <v>0</v>
      </c>
      <c r="BA607" s="68">
        <v>1.4153545041914562E-2</v>
      </c>
      <c r="BB607" s="68">
        <v>2.9568821665134654E-2</v>
      </c>
      <c r="BC607" s="68">
        <v>0</v>
      </c>
      <c r="BD607" s="68">
        <v>0</v>
      </c>
      <c r="BE607" s="68">
        <v>5.5579191155484542E-4</v>
      </c>
      <c r="BF607" s="68">
        <v>0</v>
      </c>
      <c r="BG607" s="68">
        <v>0</v>
      </c>
      <c r="BH607" s="68">
        <v>0</v>
      </c>
      <c r="BI607" s="68">
        <v>0</v>
      </c>
      <c r="BJ607" s="68">
        <v>0</v>
      </c>
      <c r="BK607" s="68">
        <v>0</v>
      </c>
      <c r="BL607" s="68">
        <v>9034.1629370658284</v>
      </c>
      <c r="BM607" s="68">
        <v>-66.428848532237353</v>
      </c>
      <c r="BN607" s="68">
        <v>30941.880167525014</v>
      </c>
      <c r="BO607" s="68">
        <v>76471.768480865387</v>
      </c>
    </row>
    <row r="608" spans="1:67">
      <c r="A608">
        <v>2005</v>
      </c>
      <c r="B608" s="62" t="s">
        <v>601</v>
      </c>
      <c r="C608" s="67" t="s">
        <v>667</v>
      </c>
      <c r="D608" s="62" t="s">
        <v>725</v>
      </c>
      <c r="E608" s="68">
        <v>2879.7146592543163</v>
      </c>
      <c r="F608" s="68">
        <v>0.65942065865675448</v>
      </c>
      <c r="G608" s="68">
        <v>146.49240301651429</v>
      </c>
      <c r="H608" s="68">
        <v>0.19189847934666066</v>
      </c>
      <c r="I608" s="68">
        <v>11660.674288153825</v>
      </c>
      <c r="J608" s="68">
        <v>337.75351115201141</v>
      </c>
      <c r="K608" s="68">
        <v>0.25856940121733463</v>
      </c>
      <c r="L608" s="68">
        <v>58.578276391387242</v>
      </c>
      <c r="M608" s="68">
        <v>0.43780338025431259</v>
      </c>
      <c r="N608" s="68">
        <v>3.138793839866897E-2</v>
      </c>
      <c r="O608" s="68">
        <v>279.39095942340924</v>
      </c>
      <c r="P608" s="68">
        <v>131.57506354978818</v>
      </c>
      <c r="Q608" s="68">
        <v>6.2181608637935266</v>
      </c>
      <c r="R608" s="68">
        <v>34.605988371618345</v>
      </c>
      <c r="S608" s="68">
        <v>22.385850506297466</v>
      </c>
      <c r="T608" s="68">
        <v>2.3024820586188439</v>
      </c>
      <c r="U608" s="68">
        <v>26.323395479357114</v>
      </c>
      <c r="V608" s="68">
        <v>2.3497688139156638</v>
      </c>
      <c r="W608" s="68">
        <v>2.1831960114925928</v>
      </c>
      <c r="X608" s="68">
        <v>11.496043728083551</v>
      </c>
      <c r="Y608" s="68">
        <v>0.38396832567288408</v>
      </c>
      <c r="Z608" s="68">
        <v>7.2130881616406546</v>
      </c>
      <c r="AA608" s="68">
        <v>0</v>
      </c>
      <c r="AB608" s="68">
        <v>1.9774486108927101</v>
      </c>
      <c r="AC608" s="68">
        <v>0</v>
      </c>
      <c r="AD608" s="68">
        <v>0</v>
      </c>
      <c r="AE608" s="68">
        <v>9.5294609759032447</v>
      </c>
      <c r="AF608" s="68">
        <v>99.027633510420344</v>
      </c>
      <c r="AG608" s="68">
        <v>494.72182214480011</v>
      </c>
      <c r="AH608" s="68">
        <v>405.84922131059523</v>
      </c>
      <c r="AI608" s="68">
        <v>5.4868187349278091E-2</v>
      </c>
      <c r="AJ608" s="68">
        <v>2.6013573858845934E-2</v>
      </c>
      <c r="AK608" s="68">
        <v>4.893636830023981</v>
      </c>
      <c r="AL608" s="68">
        <v>12.384914898470306</v>
      </c>
      <c r="AM608" s="68">
        <v>2.66043113602305E-3</v>
      </c>
      <c r="AN608" s="68">
        <v>1868.135764775353</v>
      </c>
      <c r="AO608" s="68">
        <v>0</v>
      </c>
      <c r="AP608" s="68">
        <v>7.6816235954261106E-3</v>
      </c>
      <c r="AQ608" s="68">
        <v>0</v>
      </c>
      <c r="AR608" s="68">
        <v>0</v>
      </c>
      <c r="AS608" s="68">
        <v>53.027694783717614</v>
      </c>
      <c r="AT608" s="68">
        <v>7.8416842634730935E-2</v>
      </c>
      <c r="AU608" s="68">
        <v>4.3241849064249243</v>
      </c>
      <c r="AV608" s="68">
        <v>0</v>
      </c>
      <c r="AW608" s="68">
        <v>0.1324875150174453</v>
      </c>
      <c r="AX608" s="68">
        <v>5.8639366459056416E-4</v>
      </c>
      <c r="AY608" s="68">
        <v>0.46247550097240947</v>
      </c>
      <c r="AZ608" s="68">
        <v>0</v>
      </c>
      <c r="BA608" s="68">
        <v>1.2008469832799069</v>
      </c>
      <c r="BB608" s="68">
        <v>41.095192893981761</v>
      </c>
      <c r="BC608" s="68">
        <v>196.33370075127115</v>
      </c>
      <c r="BD608" s="68">
        <v>2.9193019437229233</v>
      </c>
      <c r="BE608" s="68">
        <v>104.3094561191015</v>
      </c>
      <c r="BF608" s="68">
        <v>5.4139540925815171</v>
      </c>
      <c r="BG608" s="68">
        <v>0</v>
      </c>
      <c r="BH608" s="68">
        <v>1.0986811367445525E-2</v>
      </c>
      <c r="BI608" s="68">
        <v>77087.349336593121</v>
      </c>
      <c r="BJ608" s="68">
        <v>0</v>
      </c>
      <c r="BK608" s="68">
        <v>0</v>
      </c>
      <c r="BL608" s="68">
        <v>0</v>
      </c>
      <c r="BM608" s="68">
        <v>1922.6995489473536</v>
      </c>
      <c r="BN608" s="68">
        <v>5444.2136702984435</v>
      </c>
      <c r="BO608" s="68">
        <v>103371.40315136866</v>
      </c>
    </row>
    <row r="609" spans="1:67">
      <c r="A609">
        <v>2005</v>
      </c>
      <c r="B609" s="62" t="s">
        <v>602</v>
      </c>
      <c r="C609" s="67" t="s">
        <v>668</v>
      </c>
      <c r="D609" s="62" t="s">
        <v>725</v>
      </c>
      <c r="E609" s="68">
        <v>24.608593521012839</v>
      </c>
      <c r="F609" s="68">
        <v>4.9509316537200654</v>
      </c>
      <c r="G609" s="68">
        <v>2.1797424988185897E-2</v>
      </c>
      <c r="H609" s="68">
        <v>2.8726549663237253</v>
      </c>
      <c r="I609" s="68">
        <v>46.090180342372285</v>
      </c>
      <c r="J609" s="68">
        <v>2561.0072449860272</v>
      </c>
      <c r="K609" s="68">
        <v>9.6555618089957971</v>
      </c>
      <c r="L609" s="68">
        <v>137.34001714704743</v>
      </c>
      <c r="M609" s="68">
        <v>13.829285581354881</v>
      </c>
      <c r="N609" s="68">
        <v>14.321810569937059</v>
      </c>
      <c r="O609" s="68">
        <v>19.066306242182016</v>
      </c>
      <c r="P609" s="68">
        <v>0.6570107619470571</v>
      </c>
      <c r="Q609" s="68">
        <v>103.120913190199</v>
      </c>
      <c r="R609" s="68">
        <v>8.5101478693384891</v>
      </c>
      <c r="S609" s="68">
        <v>16.082595925857749</v>
      </c>
      <c r="T609" s="68">
        <v>17.558590673900401</v>
      </c>
      <c r="U609" s="68">
        <v>83.111642027584324</v>
      </c>
      <c r="V609" s="68">
        <v>31.155311825094518</v>
      </c>
      <c r="W609" s="68">
        <v>25.325459900201995</v>
      </c>
      <c r="X609" s="68">
        <v>648.9513097745488</v>
      </c>
      <c r="Y609" s="68">
        <v>5.6012442833423712</v>
      </c>
      <c r="Z609" s="68">
        <v>254.45338773824804</v>
      </c>
      <c r="AA609" s="68">
        <v>3.7398691760175116E-3</v>
      </c>
      <c r="AB609" s="68">
        <v>28.656622600039839</v>
      </c>
      <c r="AC609" s="68">
        <v>0</v>
      </c>
      <c r="AD609" s="68">
        <v>1.6943477043227699</v>
      </c>
      <c r="AE609" s="68">
        <v>39.465670913150902</v>
      </c>
      <c r="AF609" s="68">
        <v>17.533888384731998</v>
      </c>
      <c r="AG609" s="68">
        <v>87.595723572101562</v>
      </c>
      <c r="AH609" s="68">
        <v>71.859890974185191</v>
      </c>
      <c r="AI609" s="68">
        <v>35.663406870882774</v>
      </c>
      <c r="AJ609" s="68">
        <v>0</v>
      </c>
      <c r="AK609" s="68">
        <v>3.8830256591813835E-2</v>
      </c>
      <c r="AL609" s="68">
        <v>2.7350333119723542</v>
      </c>
      <c r="AM609" s="68">
        <v>2.0353729049757212</v>
      </c>
      <c r="AN609" s="68">
        <v>97.027336203017285</v>
      </c>
      <c r="AO609" s="68">
        <v>1.9672957053140226E-2</v>
      </c>
      <c r="AP609" s="68">
        <v>7.5504154068374282E-2</v>
      </c>
      <c r="AQ609" s="68">
        <v>0</v>
      </c>
      <c r="AR609" s="68">
        <v>0</v>
      </c>
      <c r="AS609" s="68">
        <v>0</v>
      </c>
      <c r="AT609" s="68">
        <v>0</v>
      </c>
      <c r="AU609" s="68">
        <v>0</v>
      </c>
      <c r="AV609" s="68">
        <v>0</v>
      </c>
      <c r="AW609" s="68">
        <v>0.89478621678558956</v>
      </c>
      <c r="AX609" s="68">
        <v>3.3383894174901916</v>
      </c>
      <c r="AY609" s="68">
        <v>7.7574433276389128</v>
      </c>
      <c r="AZ609" s="68">
        <v>0</v>
      </c>
      <c r="BA609" s="68">
        <v>9.5893549296601335E-2</v>
      </c>
      <c r="BB609" s="68">
        <v>30.655107174450215</v>
      </c>
      <c r="BC609" s="68">
        <v>47.804889843152253</v>
      </c>
      <c r="BD609" s="68">
        <v>15.773191326346142</v>
      </c>
      <c r="BE609" s="68">
        <v>125.95369533502122</v>
      </c>
      <c r="BF609" s="68">
        <v>29.111892032758281</v>
      </c>
      <c r="BG609" s="68">
        <v>0</v>
      </c>
      <c r="BH609" s="68">
        <v>0.35040942211656251</v>
      </c>
      <c r="BI609" s="68">
        <v>7356.376348245064</v>
      </c>
      <c r="BJ609" s="68">
        <v>0</v>
      </c>
      <c r="BK609" s="68">
        <v>0</v>
      </c>
      <c r="BL609" s="68">
        <v>25.065808822359614</v>
      </c>
      <c r="BM609" s="68">
        <v>306.3243702346993</v>
      </c>
      <c r="BN609" s="68">
        <v>10734.777880133137</v>
      </c>
      <c r="BO609" s="68">
        <v>23096.977143970798</v>
      </c>
    </row>
    <row r="610" spans="1:67">
      <c r="A610">
        <v>2005</v>
      </c>
      <c r="B610" s="62" t="s">
        <v>603</v>
      </c>
      <c r="C610" s="67" t="s">
        <v>669</v>
      </c>
      <c r="D610" s="62" t="s">
        <v>725</v>
      </c>
      <c r="E610" s="68">
        <v>22.778879716555679</v>
      </c>
      <c r="F610" s="68">
        <v>1.6789361383672775E-3</v>
      </c>
      <c r="G610" s="68">
        <v>8.7082628974481061E-2</v>
      </c>
      <c r="H610" s="68">
        <v>101.58097628810349</v>
      </c>
      <c r="I610" s="68">
        <v>119.67412309301329</v>
      </c>
      <c r="J610" s="68">
        <v>14.679407329754238</v>
      </c>
      <c r="K610" s="68">
        <v>345.86931685393114</v>
      </c>
      <c r="L610" s="68">
        <v>36.289824994775081</v>
      </c>
      <c r="M610" s="68">
        <v>1.644884164448617</v>
      </c>
      <c r="N610" s="68">
        <v>12.996525512395474</v>
      </c>
      <c r="O610" s="68">
        <v>18.668955519591659</v>
      </c>
      <c r="P610" s="68">
        <v>5.4288884216761488</v>
      </c>
      <c r="Q610" s="68">
        <v>19.85823911508</v>
      </c>
      <c r="R610" s="68">
        <v>45.210240522860659</v>
      </c>
      <c r="S610" s="68">
        <v>11.575696070590887</v>
      </c>
      <c r="T610" s="68">
        <v>46.777507987643737</v>
      </c>
      <c r="U610" s="68">
        <v>119.45962480785744</v>
      </c>
      <c r="V610" s="68">
        <v>31.307943523550581</v>
      </c>
      <c r="W610" s="68">
        <v>20.042977894636451</v>
      </c>
      <c r="X610" s="68">
        <v>50.443729198301625</v>
      </c>
      <c r="Y610" s="68">
        <v>13.80154255061669</v>
      </c>
      <c r="Z610" s="68">
        <v>821.78581755853611</v>
      </c>
      <c r="AA610" s="68">
        <v>0.12019583160090688</v>
      </c>
      <c r="AB610" s="68">
        <v>0.15102935305010937</v>
      </c>
      <c r="AC610" s="68">
        <v>0</v>
      </c>
      <c r="AD610" s="68">
        <v>0</v>
      </c>
      <c r="AE610" s="68">
        <v>917.30282037369784</v>
      </c>
      <c r="AF610" s="68">
        <v>42.954165250781983</v>
      </c>
      <c r="AG610" s="68">
        <v>214.5902325267584</v>
      </c>
      <c r="AH610" s="68">
        <v>176.04090798799194</v>
      </c>
      <c r="AI610" s="68">
        <v>1.7797682551147227E-2</v>
      </c>
      <c r="AJ610" s="68">
        <v>0</v>
      </c>
      <c r="AK610" s="68">
        <v>0</v>
      </c>
      <c r="AL610" s="68">
        <v>9.6594081689660924E-2</v>
      </c>
      <c r="AM610" s="68">
        <v>0</v>
      </c>
      <c r="AN610" s="68">
        <v>0</v>
      </c>
      <c r="AO610" s="68">
        <v>0</v>
      </c>
      <c r="AP610" s="68">
        <v>0.20452452877954028</v>
      </c>
      <c r="AQ610" s="68">
        <v>33.517693549187875</v>
      </c>
      <c r="AR610" s="68">
        <v>0</v>
      </c>
      <c r="AS610" s="68">
        <v>0</v>
      </c>
      <c r="AT610" s="68">
        <v>0</v>
      </c>
      <c r="AU610" s="68">
        <v>0</v>
      </c>
      <c r="AV610" s="68">
        <v>0</v>
      </c>
      <c r="AW610" s="68">
        <v>5.6901309765862128E-2</v>
      </c>
      <c r="AX610" s="68">
        <v>2.2618739216680446E-4</v>
      </c>
      <c r="AY610" s="68">
        <v>0</v>
      </c>
      <c r="AZ610" s="68">
        <v>0</v>
      </c>
      <c r="BA610" s="68">
        <v>0.58358813796012166</v>
      </c>
      <c r="BB610" s="68">
        <v>2.5338762417678367</v>
      </c>
      <c r="BC610" s="68">
        <v>1.08305050811132E-2</v>
      </c>
      <c r="BD610" s="68">
        <v>1.6624067998456768E-3</v>
      </c>
      <c r="BE610" s="68">
        <v>7.194112393984807E-2</v>
      </c>
      <c r="BF610" s="68">
        <v>6.3130363434936045</v>
      </c>
      <c r="BG610" s="68">
        <v>0</v>
      </c>
      <c r="BH610" s="68">
        <v>0</v>
      </c>
      <c r="BI610" s="68">
        <v>337.35312024817142</v>
      </c>
      <c r="BJ610" s="68">
        <v>0</v>
      </c>
      <c r="BK610" s="68">
        <v>0</v>
      </c>
      <c r="BL610" s="68">
        <v>5.1122106263989258</v>
      </c>
      <c r="BM610" s="68">
        <v>62.991277902532076</v>
      </c>
      <c r="BN610" s="68">
        <v>333.43591792168257</v>
      </c>
      <c r="BO610" s="68">
        <v>3993.4244128101</v>
      </c>
    </row>
    <row r="611" spans="1:67">
      <c r="A611">
        <v>2005</v>
      </c>
      <c r="B611" s="62" t="s">
        <v>604</v>
      </c>
      <c r="C611" s="67" t="s">
        <v>670</v>
      </c>
      <c r="D611" s="62" t="s">
        <v>725</v>
      </c>
      <c r="E611" s="68">
        <v>64.32814466238122</v>
      </c>
      <c r="F611" s="68">
        <v>2.1559507077023889</v>
      </c>
      <c r="G611" s="68">
        <v>0.48194370489630689</v>
      </c>
      <c r="H611" s="68">
        <v>3.8010795969309679</v>
      </c>
      <c r="I611" s="68">
        <v>535.91380384007994</v>
      </c>
      <c r="J611" s="68">
        <v>141.12839395762964</v>
      </c>
      <c r="K611" s="68">
        <v>4.2665036707460544</v>
      </c>
      <c r="L611" s="68">
        <v>2112.698939547593</v>
      </c>
      <c r="M611" s="68">
        <v>418.6750473952211</v>
      </c>
      <c r="N611" s="68">
        <v>10.199564674448009</v>
      </c>
      <c r="O611" s="68">
        <v>259.90808640937695</v>
      </c>
      <c r="P611" s="68">
        <v>59.018510383109515</v>
      </c>
      <c r="Q611" s="68">
        <v>117.29957426652776</v>
      </c>
      <c r="R611" s="68">
        <v>212.46151049625854</v>
      </c>
      <c r="S611" s="68">
        <v>7.1584086329510574</v>
      </c>
      <c r="T611" s="68">
        <v>71.656539171552538</v>
      </c>
      <c r="U611" s="68">
        <v>464.02562247367712</v>
      </c>
      <c r="V611" s="68">
        <v>101.21346352169084</v>
      </c>
      <c r="W611" s="68">
        <v>51.277723951006031</v>
      </c>
      <c r="X611" s="68">
        <v>181.48072314879064</v>
      </c>
      <c r="Y611" s="68">
        <v>5.0385573980968346</v>
      </c>
      <c r="Z611" s="68">
        <v>196.61830452414958</v>
      </c>
      <c r="AA611" s="68">
        <v>2.6216855882407732</v>
      </c>
      <c r="AB611" s="68">
        <v>14.237159803138319</v>
      </c>
      <c r="AC611" s="68">
        <v>6.9777149813014692</v>
      </c>
      <c r="AD611" s="68">
        <v>0.45368718163900151</v>
      </c>
      <c r="AE611" s="68">
        <v>62.79065677699294</v>
      </c>
      <c r="AF611" s="68">
        <v>90.320410005062698</v>
      </c>
      <c r="AG611" s="68">
        <v>451.22231270797914</v>
      </c>
      <c r="AH611" s="68">
        <v>370.1640316907214</v>
      </c>
      <c r="AI611" s="68">
        <v>24.876469791096998</v>
      </c>
      <c r="AJ611" s="68">
        <v>0</v>
      </c>
      <c r="AK611" s="68">
        <v>0.85362658652781165</v>
      </c>
      <c r="AL611" s="68">
        <v>13.329325029826123</v>
      </c>
      <c r="AM611" s="68">
        <v>1.7090207657122474</v>
      </c>
      <c r="AN611" s="68">
        <v>89.896518526232228</v>
      </c>
      <c r="AO611" s="68">
        <v>19.611431819158554</v>
      </c>
      <c r="AP611" s="68">
        <v>0.9608080378333802</v>
      </c>
      <c r="AQ611" s="68">
        <v>1.5362485619905191</v>
      </c>
      <c r="AR611" s="68">
        <v>6.761013124141195E-2</v>
      </c>
      <c r="AS611" s="68">
        <v>135.07129959778953</v>
      </c>
      <c r="AT611" s="68">
        <v>0.23272220577964123</v>
      </c>
      <c r="AU611" s="68">
        <v>13.264936132188963</v>
      </c>
      <c r="AV611" s="68">
        <v>0</v>
      </c>
      <c r="AW611" s="68">
        <v>58.483741025331248</v>
      </c>
      <c r="AX611" s="68">
        <v>2.3057487921628383</v>
      </c>
      <c r="AY611" s="68">
        <v>37.271864555851067</v>
      </c>
      <c r="AZ611" s="68">
        <v>0</v>
      </c>
      <c r="BA611" s="68">
        <v>1.7938785408267892</v>
      </c>
      <c r="BB611" s="68">
        <v>87.103515789288025</v>
      </c>
      <c r="BC611" s="68">
        <v>280.95610938526494</v>
      </c>
      <c r="BD611" s="68">
        <v>51.344956130720803</v>
      </c>
      <c r="BE611" s="68">
        <v>74.033681063324778</v>
      </c>
      <c r="BF611" s="68">
        <v>35.615957479743379</v>
      </c>
      <c r="BG611" s="68">
        <v>0</v>
      </c>
      <c r="BH611" s="68">
        <v>3.1859120848991984</v>
      </c>
      <c r="BI611" s="68">
        <v>1851.2705012413633</v>
      </c>
      <c r="BJ611" s="68">
        <v>0</v>
      </c>
      <c r="BK611" s="68">
        <v>0</v>
      </c>
      <c r="BL611" s="68">
        <v>0</v>
      </c>
      <c r="BM611" s="68">
        <v>278.18384653597371</v>
      </c>
      <c r="BN611" s="68">
        <v>1230.297562648678</v>
      </c>
      <c r="BO611" s="68">
        <v>10312.851347328698</v>
      </c>
    </row>
    <row r="612" spans="1:67">
      <c r="A612">
        <v>2005</v>
      </c>
      <c r="B612" s="62" t="s">
        <v>605</v>
      </c>
      <c r="C612" s="67" t="s">
        <v>671</v>
      </c>
      <c r="D612" s="62" t="s">
        <v>725</v>
      </c>
      <c r="E612" s="68">
        <v>0.19466529008133243</v>
      </c>
      <c r="F612" s="68">
        <v>1.8117583113213948E-4</v>
      </c>
      <c r="G612" s="68">
        <v>2.2261044010418373E-3</v>
      </c>
      <c r="H612" s="68">
        <v>1.7818292087406491</v>
      </c>
      <c r="I612" s="68">
        <v>22.328633421583387</v>
      </c>
      <c r="J612" s="68">
        <v>27.115598910435974</v>
      </c>
      <c r="K612" s="68">
        <v>1.3127629714190188</v>
      </c>
      <c r="L612" s="68">
        <v>6.8551380860216504</v>
      </c>
      <c r="M612" s="68">
        <v>54.487539025288129</v>
      </c>
      <c r="N612" s="68">
        <v>0.3826026742613497</v>
      </c>
      <c r="O612" s="68">
        <v>16.130747492469254</v>
      </c>
      <c r="P612" s="68">
        <v>8.5582133605912034</v>
      </c>
      <c r="Q612" s="68">
        <v>10.012841938159736</v>
      </c>
      <c r="R612" s="68">
        <v>4.4723515994985235</v>
      </c>
      <c r="S612" s="68">
        <v>1.5123652400990546</v>
      </c>
      <c r="T612" s="68">
        <v>9.9621491398907569</v>
      </c>
      <c r="U612" s="68">
        <v>71.147941692007279</v>
      </c>
      <c r="V612" s="68">
        <v>22.970493974168047</v>
      </c>
      <c r="W612" s="68">
        <v>7.5495735420730732</v>
      </c>
      <c r="X612" s="68">
        <v>13.311692091436507</v>
      </c>
      <c r="Y612" s="68">
        <v>1.5261135051043664</v>
      </c>
      <c r="Z612" s="68">
        <v>25.667183443966991</v>
      </c>
      <c r="AA612" s="68">
        <v>2.2364379118029851</v>
      </c>
      <c r="AB612" s="68">
        <v>1.8486872405676784</v>
      </c>
      <c r="AC612" s="68">
        <v>0</v>
      </c>
      <c r="AD612" s="68">
        <v>0.27834461295847734</v>
      </c>
      <c r="AE612" s="68">
        <v>35.295423116603985</v>
      </c>
      <c r="AF612" s="68">
        <v>7.4540321029724099</v>
      </c>
      <c r="AG612" s="68">
        <v>37.238821262151092</v>
      </c>
      <c r="AH612" s="68">
        <v>30.549181247446441</v>
      </c>
      <c r="AI612" s="68">
        <v>17.99305552851456</v>
      </c>
      <c r="AJ612" s="68">
        <v>0</v>
      </c>
      <c r="AK612" s="68">
        <v>1.2370985512760415</v>
      </c>
      <c r="AL612" s="68">
        <v>13.998138112180243</v>
      </c>
      <c r="AM612" s="68">
        <v>2.4337805020324521</v>
      </c>
      <c r="AN612" s="68">
        <v>7.5883204301050888</v>
      </c>
      <c r="AO612" s="68">
        <v>10.507186122331667</v>
      </c>
      <c r="AP612" s="68">
        <v>0.96138770921054095</v>
      </c>
      <c r="AQ612" s="68">
        <v>1.8228131159540535</v>
      </c>
      <c r="AR612" s="68">
        <v>1.3738513033667394</v>
      </c>
      <c r="AS612" s="68">
        <v>178.87781347890225</v>
      </c>
      <c r="AT612" s="68">
        <v>0.19473266487279287</v>
      </c>
      <c r="AU612" s="68">
        <v>10.740733766905938</v>
      </c>
      <c r="AV612" s="68">
        <v>0</v>
      </c>
      <c r="AW612" s="68">
        <v>27.374143884699347</v>
      </c>
      <c r="AX612" s="68">
        <v>15.061611634132928</v>
      </c>
      <c r="AY612" s="68">
        <v>28.030971455589629</v>
      </c>
      <c r="AZ612" s="68">
        <v>0</v>
      </c>
      <c r="BA612" s="68">
        <v>2.2409635192078281</v>
      </c>
      <c r="BB612" s="68">
        <v>471.65136272234707</v>
      </c>
      <c r="BC612" s="68">
        <v>52.353639273584832</v>
      </c>
      <c r="BD612" s="68">
        <v>62.740783697848855</v>
      </c>
      <c r="BE612" s="68">
        <v>47.991324810704157</v>
      </c>
      <c r="BF612" s="68">
        <v>56.28492322977997</v>
      </c>
      <c r="BG612" s="68">
        <v>0</v>
      </c>
      <c r="BH612" s="68">
        <v>0.21794914786180852</v>
      </c>
      <c r="BI612" s="68">
        <v>720.83169558849238</v>
      </c>
      <c r="BJ612" s="68">
        <v>0</v>
      </c>
      <c r="BK612" s="68">
        <v>130.04212059364735</v>
      </c>
      <c r="BL612" s="68">
        <v>7.4389264470098989E-3</v>
      </c>
      <c r="BM612" s="68">
        <v>25.208594048658899</v>
      </c>
      <c r="BN612" s="68">
        <v>958.0733756714136</v>
      </c>
      <c r="BO612" s="68">
        <v>3268.0235808720995</v>
      </c>
    </row>
    <row r="613" spans="1:67">
      <c r="A613">
        <v>2005</v>
      </c>
      <c r="B613" s="62" t="s">
        <v>606</v>
      </c>
      <c r="C613" s="67" t="s">
        <v>672</v>
      </c>
      <c r="D613" s="62" t="s">
        <v>725</v>
      </c>
      <c r="E613" s="68">
        <v>283.18056746379648</v>
      </c>
      <c r="F613" s="68">
        <v>5.0505156205177721</v>
      </c>
      <c r="G613" s="68">
        <v>114.04630517515442</v>
      </c>
      <c r="H613" s="68">
        <v>545.37830741402229</v>
      </c>
      <c r="I613" s="68">
        <v>621.98155077942067</v>
      </c>
      <c r="J613" s="68">
        <v>83.141716963683777</v>
      </c>
      <c r="K613" s="68">
        <v>49.702538437707645</v>
      </c>
      <c r="L613" s="68">
        <v>109.5538068810864</v>
      </c>
      <c r="M613" s="68">
        <v>16.8542811677816</v>
      </c>
      <c r="N613" s="68">
        <v>7137.5145084989317</v>
      </c>
      <c r="O613" s="68">
        <v>385.09507237024866</v>
      </c>
      <c r="P613" s="68">
        <v>21.79758605288367</v>
      </c>
      <c r="Q613" s="68">
        <v>53.682199343763862</v>
      </c>
      <c r="R613" s="68">
        <v>483.45613608837249</v>
      </c>
      <c r="S613" s="68">
        <v>229.575236707518</v>
      </c>
      <c r="T613" s="68">
        <v>81.385560078641291</v>
      </c>
      <c r="U613" s="68">
        <v>57.896947638132623</v>
      </c>
      <c r="V613" s="68">
        <v>35.477337959534118</v>
      </c>
      <c r="W613" s="68">
        <v>27.851373443950337</v>
      </c>
      <c r="X613" s="68">
        <v>44.712108077669953</v>
      </c>
      <c r="Y613" s="68">
        <v>4.3170453166576337</v>
      </c>
      <c r="Z613" s="68">
        <v>81.553916362615766</v>
      </c>
      <c r="AA613" s="68">
        <v>23.223493481452479</v>
      </c>
      <c r="AB613" s="68">
        <v>1976.3640188652666</v>
      </c>
      <c r="AC613" s="68">
        <v>55.046626582696113</v>
      </c>
      <c r="AD613" s="68">
        <v>10.337969371978426</v>
      </c>
      <c r="AE613" s="68">
        <v>1065.865200440958</v>
      </c>
      <c r="AF613" s="68">
        <v>45.245533934035009</v>
      </c>
      <c r="AG613" s="68">
        <v>226.03744226004147</v>
      </c>
      <c r="AH613" s="68">
        <v>185.4317230854351</v>
      </c>
      <c r="AI613" s="68">
        <v>7758.8698990844787</v>
      </c>
      <c r="AJ613" s="68">
        <v>32.062553136451413</v>
      </c>
      <c r="AK613" s="68">
        <v>1222.1117134729668</v>
      </c>
      <c r="AL613" s="68">
        <v>44.039652857183661</v>
      </c>
      <c r="AM613" s="68">
        <v>74.538140191027296</v>
      </c>
      <c r="AN613" s="68">
        <v>195.17336364795784</v>
      </c>
      <c r="AO613" s="68">
        <v>11.541467813673663</v>
      </c>
      <c r="AP613" s="68">
        <v>4.6708819491480869</v>
      </c>
      <c r="AQ613" s="68">
        <v>113.45229275569939</v>
      </c>
      <c r="AR613" s="68">
        <v>0.53314671908418865</v>
      </c>
      <c r="AS613" s="68">
        <v>6.2354665680050756</v>
      </c>
      <c r="AT613" s="68">
        <v>0</v>
      </c>
      <c r="AU613" s="68">
        <v>3.6624727756234083</v>
      </c>
      <c r="AV613" s="68">
        <v>0</v>
      </c>
      <c r="AW613" s="68">
        <v>81.719157627641977</v>
      </c>
      <c r="AX613" s="68">
        <v>6.7155685680375194</v>
      </c>
      <c r="AY613" s="68">
        <v>18.006407165596364</v>
      </c>
      <c r="AZ613" s="68">
        <v>0</v>
      </c>
      <c r="BA613" s="68">
        <v>5.7048440366315178</v>
      </c>
      <c r="BB613" s="68">
        <v>694.70472493420448</v>
      </c>
      <c r="BC613" s="68">
        <v>600.89402083846221</v>
      </c>
      <c r="BD613" s="68">
        <v>38.443703777408537</v>
      </c>
      <c r="BE613" s="68">
        <v>131.61787010011366</v>
      </c>
      <c r="BF613" s="68">
        <v>129.61337380660007</v>
      </c>
      <c r="BG613" s="68">
        <v>0</v>
      </c>
      <c r="BH613" s="68">
        <v>4.3097083723805367</v>
      </c>
      <c r="BI613" s="68">
        <v>9685.5094589651962</v>
      </c>
      <c r="BJ613" s="68">
        <v>0</v>
      </c>
      <c r="BK613" s="68">
        <v>0</v>
      </c>
      <c r="BL613" s="68">
        <v>0</v>
      </c>
      <c r="BM613" s="68">
        <v>-484.56417962721679</v>
      </c>
      <c r="BN613" s="68">
        <v>2806.979955527639</v>
      </c>
      <c r="BO613" s="68">
        <v>37247.30229092799</v>
      </c>
    </row>
    <row r="614" spans="1:67">
      <c r="A614">
        <v>2005</v>
      </c>
      <c r="B614" s="62" t="s">
        <v>607</v>
      </c>
      <c r="C614" s="67" t="s">
        <v>673</v>
      </c>
      <c r="D614" s="62" t="s">
        <v>725</v>
      </c>
      <c r="E614" s="68">
        <v>1319.4823000977074</v>
      </c>
      <c r="F614" s="68">
        <v>13.006436542534045</v>
      </c>
      <c r="G614" s="68">
        <v>8.9360797954735691</v>
      </c>
      <c r="H614" s="68">
        <v>1611.2369833672212</v>
      </c>
      <c r="I614" s="68">
        <v>1034.9689454677205</v>
      </c>
      <c r="J614" s="68">
        <v>774.45055923620419</v>
      </c>
      <c r="K614" s="68">
        <v>67.392230112736613</v>
      </c>
      <c r="L614" s="68">
        <v>316.79627682935217</v>
      </c>
      <c r="M614" s="68">
        <v>114.05985135418518</v>
      </c>
      <c r="N614" s="68">
        <v>309.77243011939896</v>
      </c>
      <c r="O614" s="68">
        <v>9922.5713718340485</v>
      </c>
      <c r="P614" s="68">
        <v>875.53929410120895</v>
      </c>
      <c r="Q614" s="68">
        <v>3124.7241226180836</v>
      </c>
      <c r="R614" s="68">
        <v>540.08620309977323</v>
      </c>
      <c r="S614" s="68">
        <v>468.71448609227951</v>
      </c>
      <c r="T614" s="68">
        <v>214.33888863441314</v>
      </c>
      <c r="U614" s="68">
        <v>483.11613012456303</v>
      </c>
      <c r="V614" s="68">
        <v>232.84736378337331</v>
      </c>
      <c r="W614" s="68">
        <v>121.74710634491468</v>
      </c>
      <c r="X614" s="68">
        <v>555.88675511764302</v>
      </c>
      <c r="Y614" s="68">
        <v>14.383911176323476</v>
      </c>
      <c r="Z614" s="68">
        <v>524.73249123544258</v>
      </c>
      <c r="AA614" s="68">
        <v>9.6393442323852803</v>
      </c>
      <c r="AB614" s="68">
        <v>2891.1411249424718</v>
      </c>
      <c r="AC614" s="68">
        <v>330.17455385970834</v>
      </c>
      <c r="AD614" s="68">
        <v>5.1636234572719921</v>
      </c>
      <c r="AE614" s="68">
        <v>1044.1775475866345</v>
      </c>
      <c r="AF614" s="68">
        <v>43.64471868703346</v>
      </c>
      <c r="AG614" s="68">
        <v>218.04009638960369</v>
      </c>
      <c r="AH614" s="68">
        <v>178.87103291818667</v>
      </c>
      <c r="AI614" s="68">
        <v>165.85854570655843</v>
      </c>
      <c r="AJ614" s="68">
        <v>0</v>
      </c>
      <c r="AK614" s="68">
        <v>0.1551889641963074</v>
      </c>
      <c r="AL614" s="68">
        <v>38.348600478629919</v>
      </c>
      <c r="AM614" s="68">
        <v>0.74021058366414205</v>
      </c>
      <c r="AN614" s="68">
        <v>274.00940781040708</v>
      </c>
      <c r="AO614" s="68">
        <v>19.878340277135237</v>
      </c>
      <c r="AP614" s="68">
        <v>41.289750461180624</v>
      </c>
      <c r="AQ614" s="68">
        <v>33.46913727020339</v>
      </c>
      <c r="AR614" s="68">
        <v>0.12593624346353632</v>
      </c>
      <c r="AS614" s="68">
        <v>49.768907111044669</v>
      </c>
      <c r="AT614" s="68">
        <v>7.2177217847760933E-2</v>
      </c>
      <c r="AU614" s="68">
        <v>3.9811292381125929</v>
      </c>
      <c r="AV614" s="68">
        <v>0</v>
      </c>
      <c r="AW614" s="68">
        <v>3.9099960332198904</v>
      </c>
      <c r="AX614" s="68">
        <v>18.068301208869318</v>
      </c>
      <c r="AY614" s="68">
        <v>15.429118063101155</v>
      </c>
      <c r="AZ614" s="68">
        <v>0</v>
      </c>
      <c r="BA614" s="68">
        <v>21.645097985374854</v>
      </c>
      <c r="BB614" s="68">
        <v>286.7814359780092</v>
      </c>
      <c r="BC614" s="68">
        <v>101.43251548851015</v>
      </c>
      <c r="BD614" s="68">
        <v>48.561906277712374</v>
      </c>
      <c r="BE614" s="68">
        <v>153.02696770454349</v>
      </c>
      <c r="BF614" s="68">
        <v>267.78414710724752</v>
      </c>
      <c r="BG614" s="68">
        <v>0</v>
      </c>
      <c r="BH614" s="68">
        <v>0.18304017690352956</v>
      </c>
      <c r="BI614" s="68">
        <v>10731.864112338559</v>
      </c>
      <c r="BJ614" s="68">
        <v>0</v>
      </c>
      <c r="BK614" s="68">
        <v>0</v>
      </c>
      <c r="BL614" s="68">
        <v>4.1233448747082555</v>
      </c>
      <c r="BM614" s="68">
        <v>1358.4150030914377</v>
      </c>
      <c r="BN614" s="68">
        <v>5436.140222148576</v>
      </c>
      <c r="BO614" s="68">
        <v>46444.704798997089</v>
      </c>
    </row>
    <row r="615" spans="1:67">
      <c r="A615">
        <v>2005</v>
      </c>
      <c r="B615" s="62" t="s">
        <v>608</v>
      </c>
      <c r="C615" s="67" t="s">
        <v>674</v>
      </c>
      <c r="D615" s="62" t="s">
        <v>725</v>
      </c>
      <c r="E615" s="68">
        <v>97.493019134100635</v>
      </c>
      <c r="F615" s="68">
        <v>7.7731955921219731</v>
      </c>
      <c r="G615" s="68">
        <v>4.1173350899384946</v>
      </c>
      <c r="H615" s="68">
        <v>0.14560871234764233</v>
      </c>
      <c r="I615" s="68">
        <v>137.49954897485063</v>
      </c>
      <c r="J615" s="68">
        <v>3.3176651727876223</v>
      </c>
      <c r="K615" s="68">
        <v>0.47998856591750266</v>
      </c>
      <c r="L615" s="68">
        <v>20.209290580670068</v>
      </c>
      <c r="M615" s="68">
        <v>4.0029198753465609</v>
      </c>
      <c r="N615" s="68">
        <v>0.98244610259299425</v>
      </c>
      <c r="O615" s="68">
        <v>22.380890760133912</v>
      </c>
      <c r="P615" s="68">
        <v>829.24181473464125</v>
      </c>
      <c r="Q615" s="68">
        <v>1.8040169146998235</v>
      </c>
      <c r="R615" s="68">
        <v>1.0345950103643577</v>
      </c>
      <c r="S615" s="68">
        <v>0.76768870713422555</v>
      </c>
      <c r="T615" s="68">
        <v>0.58421514967181121</v>
      </c>
      <c r="U615" s="68">
        <v>390.03105780497253</v>
      </c>
      <c r="V615" s="68">
        <v>0.34741187597013384</v>
      </c>
      <c r="W615" s="68">
        <v>16.545251769645859</v>
      </c>
      <c r="X615" s="68">
        <v>4.9775621857010233</v>
      </c>
      <c r="Y615" s="68">
        <v>0.17657602449192963</v>
      </c>
      <c r="Z615" s="68">
        <v>16.141806272903231</v>
      </c>
      <c r="AA615" s="68">
        <v>0</v>
      </c>
      <c r="AB615" s="68">
        <v>5.5699523266519863E-2</v>
      </c>
      <c r="AC615" s="68">
        <v>0</v>
      </c>
      <c r="AD615" s="68">
        <v>0</v>
      </c>
      <c r="AE615" s="68">
        <v>0.19238529803650581</v>
      </c>
      <c r="AF615" s="68">
        <v>0.46986331525461972</v>
      </c>
      <c r="AG615" s="68">
        <v>2.3473411131984894</v>
      </c>
      <c r="AH615" s="68">
        <v>1.9256610893204478</v>
      </c>
      <c r="AI615" s="68">
        <v>0</v>
      </c>
      <c r="AJ615" s="68">
        <v>0</v>
      </c>
      <c r="AK615" s="68">
        <v>0</v>
      </c>
      <c r="AL615" s="68">
        <v>0</v>
      </c>
      <c r="AM615" s="68">
        <v>7.1209226222819239E-3</v>
      </c>
      <c r="AN615" s="68">
        <v>0.25440069117454039</v>
      </c>
      <c r="AO615" s="68">
        <v>0</v>
      </c>
      <c r="AP615" s="68">
        <v>0</v>
      </c>
      <c r="AQ615" s="68">
        <v>0</v>
      </c>
      <c r="AR615" s="68">
        <v>0</v>
      </c>
      <c r="AS615" s="68">
        <v>0</v>
      </c>
      <c r="AT615" s="68">
        <v>0</v>
      </c>
      <c r="AU615" s="68">
        <v>0</v>
      </c>
      <c r="AV615" s="68">
        <v>0</v>
      </c>
      <c r="AW615" s="68">
        <v>0.99177072875744532</v>
      </c>
      <c r="AX615" s="68">
        <v>1.8264753717523712E-3</v>
      </c>
      <c r="AY615" s="68">
        <v>0.53532493045470775</v>
      </c>
      <c r="AZ615" s="68">
        <v>0</v>
      </c>
      <c r="BA615" s="68">
        <v>7.2450326552365878</v>
      </c>
      <c r="BB615" s="68">
        <v>9.23424465691423</v>
      </c>
      <c r="BC615" s="68">
        <v>918.78876323540032</v>
      </c>
      <c r="BD615" s="68">
        <v>1.1941814173180965</v>
      </c>
      <c r="BE615" s="68">
        <v>1117.6719356968813</v>
      </c>
      <c r="BF615" s="68">
        <v>8.2406422035212294</v>
      </c>
      <c r="BG615" s="68">
        <v>0</v>
      </c>
      <c r="BH615" s="68">
        <v>3.2483103353815737</v>
      </c>
      <c r="BI615" s="68">
        <v>7260.8214974861894</v>
      </c>
      <c r="BJ615" s="68">
        <v>0</v>
      </c>
      <c r="BK615" s="68">
        <v>0</v>
      </c>
      <c r="BL615" s="68">
        <v>0</v>
      </c>
      <c r="BM615" s="68">
        <v>322.45926240836133</v>
      </c>
      <c r="BN615" s="68">
        <v>1215.7521607586357</v>
      </c>
      <c r="BO615" s="68">
        <v>12431.491329952298</v>
      </c>
    </row>
    <row r="616" spans="1:67">
      <c r="A616">
        <v>2005</v>
      </c>
      <c r="B616" s="62" t="s">
        <v>609</v>
      </c>
      <c r="C616" s="67" t="s">
        <v>675</v>
      </c>
      <c r="D616" s="62" t="s">
        <v>725</v>
      </c>
      <c r="E616" s="68">
        <v>80.144818591659146</v>
      </c>
      <c r="F616" s="68">
        <v>11.563605267129098</v>
      </c>
      <c r="G616" s="68">
        <v>1.1283495885935495</v>
      </c>
      <c r="H616" s="68">
        <v>14.348096288900086</v>
      </c>
      <c r="I616" s="68">
        <v>1108.2473785782529</v>
      </c>
      <c r="J616" s="68">
        <v>239.61313605423186</v>
      </c>
      <c r="K616" s="68">
        <v>28.445278840005468</v>
      </c>
      <c r="L616" s="68">
        <v>74.563397376485483</v>
      </c>
      <c r="M616" s="68">
        <v>53.340767964476136</v>
      </c>
      <c r="N616" s="68">
        <v>13.218213781469345</v>
      </c>
      <c r="O616" s="68">
        <v>208.35197790974297</v>
      </c>
      <c r="P616" s="68">
        <v>35.879162727722999</v>
      </c>
      <c r="Q616" s="68">
        <v>329.94314033738027</v>
      </c>
      <c r="R616" s="68">
        <v>34.342545275404248</v>
      </c>
      <c r="S616" s="68">
        <v>20.154683815434257</v>
      </c>
      <c r="T616" s="68">
        <v>143.33885496529408</v>
      </c>
      <c r="U616" s="68">
        <v>871.54289956945581</v>
      </c>
      <c r="V616" s="68">
        <v>375.9212021669307</v>
      </c>
      <c r="W616" s="68">
        <v>172.03272244695387</v>
      </c>
      <c r="X616" s="68">
        <v>2297.5058407595316</v>
      </c>
      <c r="Y616" s="68">
        <v>29.094308467946007</v>
      </c>
      <c r="Z616" s="68">
        <v>490.20176650883872</v>
      </c>
      <c r="AA616" s="68">
        <v>0.84000061937400372</v>
      </c>
      <c r="AB616" s="68">
        <v>8.7560830587474481</v>
      </c>
      <c r="AC616" s="68">
        <v>0</v>
      </c>
      <c r="AD616" s="68">
        <v>1.9044539138400467</v>
      </c>
      <c r="AE616" s="68">
        <v>939.89364436865048</v>
      </c>
      <c r="AF616" s="68">
        <v>103.25274787925058</v>
      </c>
      <c r="AG616" s="68">
        <v>515.82963019009594</v>
      </c>
      <c r="AH616" s="68">
        <v>423.16518975042993</v>
      </c>
      <c r="AI616" s="68">
        <v>213.06932760329749</v>
      </c>
      <c r="AJ616" s="68">
        <v>0</v>
      </c>
      <c r="AK616" s="68">
        <v>1.8326528309992836E-3</v>
      </c>
      <c r="AL616" s="68">
        <v>53.943894114888472</v>
      </c>
      <c r="AM616" s="68">
        <v>4.0574525339960858E-2</v>
      </c>
      <c r="AN616" s="68">
        <v>69.834344185862761</v>
      </c>
      <c r="AO616" s="68">
        <v>3.7796325688141376E-2</v>
      </c>
      <c r="AP616" s="68">
        <v>0.15958528478185052</v>
      </c>
      <c r="AQ616" s="68">
        <v>0</v>
      </c>
      <c r="AR616" s="68">
        <v>0</v>
      </c>
      <c r="AS616" s="68">
        <v>3.9840461358988692</v>
      </c>
      <c r="AT616" s="68">
        <v>0</v>
      </c>
      <c r="AU616" s="68">
        <v>0</v>
      </c>
      <c r="AV616" s="68">
        <v>0</v>
      </c>
      <c r="AW616" s="68">
        <v>0.13950888785570625</v>
      </c>
      <c r="AX616" s="68">
        <v>0.23598844542364006</v>
      </c>
      <c r="AY616" s="68">
        <v>0.24822326562255706</v>
      </c>
      <c r="AZ616" s="68">
        <v>0</v>
      </c>
      <c r="BA616" s="68">
        <v>1.0207638984207952</v>
      </c>
      <c r="BB616" s="68">
        <v>69.800178810868047</v>
      </c>
      <c r="BC616" s="68">
        <v>35.24843539079734</v>
      </c>
      <c r="BD616" s="68">
        <v>5.1372887418179038</v>
      </c>
      <c r="BE616" s="68">
        <v>69.1246651853575</v>
      </c>
      <c r="BF616" s="68">
        <v>14.515211854911762</v>
      </c>
      <c r="BG616" s="68">
        <v>0</v>
      </c>
      <c r="BH616" s="68">
        <v>9.3671580044897493E-2</v>
      </c>
      <c r="BI616" s="68">
        <v>1258.1232687157135</v>
      </c>
      <c r="BJ616" s="68">
        <v>0</v>
      </c>
      <c r="BK616" s="68">
        <v>0</v>
      </c>
      <c r="BL616" s="68">
        <v>0.31394321563773225</v>
      </c>
      <c r="BM616" s="68">
        <v>478.4221896729897</v>
      </c>
      <c r="BN616" s="68">
        <v>4487.4790420653208</v>
      </c>
      <c r="BO616" s="68">
        <v>15387.5376776216</v>
      </c>
    </row>
    <row r="617" spans="1:67">
      <c r="A617">
        <v>2005</v>
      </c>
      <c r="B617" s="62" t="s">
        <v>610</v>
      </c>
      <c r="C617" s="67" t="s">
        <v>676</v>
      </c>
      <c r="D617" s="62" t="s">
        <v>725</v>
      </c>
      <c r="E617" s="68">
        <v>0.43340780754975133</v>
      </c>
      <c r="F617" s="68">
        <v>3.5186670476419686E-3</v>
      </c>
      <c r="G617" s="68">
        <v>3.7267068896483386</v>
      </c>
      <c r="H617" s="68">
        <v>225.15169993631901</v>
      </c>
      <c r="I617" s="68">
        <v>993.26007033075632</v>
      </c>
      <c r="J617" s="68">
        <v>12.140738013910051</v>
      </c>
      <c r="K617" s="68">
        <v>13.862709610833329</v>
      </c>
      <c r="L617" s="68">
        <v>1.2690387259699198</v>
      </c>
      <c r="M617" s="68">
        <v>2.6772871075579103</v>
      </c>
      <c r="N617" s="68">
        <v>7.5559562275271954</v>
      </c>
      <c r="O617" s="68">
        <v>22.535810401258736</v>
      </c>
      <c r="P617" s="68">
        <v>27.027977999460457</v>
      </c>
      <c r="Q617" s="68">
        <v>29.584742471130237</v>
      </c>
      <c r="R617" s="68">
        <v>1174.0117037408131</v>
      </c>
      <c r="S617" s="68">
        <v>15.303239257474088</v>
      </c>
      <c r="T617" s="68">
        <v>123.31162390163396</v>
      </c>
      <c r="U617" s="68">
        <v>173.0557401631182</v>
      </c>
      <c r="V617" s="68">
        <v>167.39184580788495</v>
      </c>
      <c r="W617" s="68">
        <v>49.574430749022248</v>
      </c>
      <c r="X617" s="68">
        <v>346.3955038424312</v>
      </c>
      <c r="Y617" s="68">
        <v>9.3972675537362012</v>
      </c>
      <c r="Z617" s="68">
        <v>148.53814330897595</v>
      </c>
      <c r="AA617" s="68">
        <v>6.8573734053331918</v>
      </c>
      <c r="AB617" s="68">
        <v>1.9584050372935897</v>
      </c>
      <c r="AC617" s="68">
        <v>0</v>
      </c>
      <c r="AD617" s="68">
        <v>0</v>
      </c>
      <c r="AE617" s="68">
        <v>6852.2205358714973</v>
      </c>
      <c r="AF617" s="68">
        <v>24.93607716063989</v>
      </c>
      <c r="AG617" s="68">
        <v>124.57554616567684</v>
      </c>
      <c r="AH617" s="68">
        <v>102.19660047840782</v>
      </c>
      <c r="AI617" s="68">
        <v>20.899844873832663</v>
      </c>
      <c r="AJ617" s="68">
        <v>0</v>
      </c>
      <c r="AK617" s="68">
        <v>0</v>
      </c>
      <c r="AL617" s="68">
        <v>6.8184621796600302</v>
      </c>
      <c r="AM617" s="68">
        <v>2.8686662989182207E-2</v>
      </c>
      <c r="AN617" s="68">
        <v>162.69226962191118</v>
      </c>
      <c r="AO617" s="68">
        <v>0</v>
      </c>
      <c r="AP617" s="68">
        <v>0</v>
      </c>
      <c r="AQ617" s="68">
        <v>0</v>
      </c>
      <c r="AR617" s="68">
        <v>0</v>
      </c>
      <c r="AS617" s="68">
        <v>0</v>
      </c>
      <c r="AT617" s="68">
        <v>0</v>
      </c>
      <c r="AU617" s="68">
        <v>0</v>
      </c>
      <c r="AV617" s="68">
        <v>0</v>
      </c>
      <c r="AW617" s="68">
        <v>2.6449616009683412</v>
      </c>
      <c r="AX617" s="68">
        <v>1.088529781046665E-3</v>
      </c>
      <c r="AY617" s="68">
        <v>5.6731531117743296E-3</v>
      </c>
      <c r="AZ617" s="68">
        <v>0</v>
      </c>
      <c r="BA617" s="68">
        <v>0.2580647761865002</v>
      </c>
      <c r="BB617" s="68">
        <v>55.0042461595079</v>
      </c>
      <c r="BC617" s="68">
        <v>0</v>
      </c>
      <c r="BD617" s="68">
        <v>1.6194265865998349E-2</v>
      </c>
      <c r="BE617" s="68">
        <v>16.328125415181582</v>
      </c>
      <c r="BF617" s="68">
        <v>6.968038391192251</v>
      </c>
      <c r="BG617" s="68">
        <v>0</v>
      </c>
      <c r="BH617" s="68">
        <v>0</v>
      </c>
      <c r="BI617" s="68">
        <v>3533.3820947944432</v>
      </c>
      <c r="BJ617" s="68">
        <v>0</v>
      </c>
      <c r="BK617" s="68">
        <v>0</v>
      </c>
      <c r="BL617" s="68">
        <v>11.551824972626582</v>
      </c>
      <c r="BM617" s="68">
        <v>234.15029973361877</v>
      </c>
      <c r="BN617" s="68">
        <v>2492.1315914433167</v>
      </c>
      <c r="BO617" s="68">
        <v>17201.835167207097</v>
      </c>
    </row>
    <row r="618" spans="1:67">
      <c r="A618">
        <v>2005</v>
      </c>
      <c r="B618" s="62" t="s">
        <v>611</v>
      </c>
      <c r="C618" s="67" t="s">
        <v>677</v>
      </c>
      <c r="D618" s="62" t="s">
        <v>725</v>
      </c>
      <c r="E618" s="68">
        <v>61.021984508167449</v>
      </c>
      <c r="F618" s="68">
        <v>0.6052356301559233</v>
      </c>
      <c r="G618" s="68">
        <v>0.31493158765667584</v>
      </c>
      <c r="H618" s="68">
        <v>391.81912826386036</v>
      </c>
      <c r="I618" s="68">
        <v>8.0220256298172092</v>
      </c>
      <c r="J618" s="68">
        <v>35.238499833987163</v>
      </c>
      <c r="K618" s="68">
        <v>4.998210473599932</v>
      </c>
      <c r="L618" s="68">
        <v>17.790655536555487</v>
      </c>
      <c r="M618" s="68">
        <v>4.90073850904193</v>
      </c>
      <c r="N618" s="68">
        <v>1.085948507770147</v>
      </c>
      <c r="O618" s="68">
        <v>27.683208040388521</v>
      </c>
      <c r="P618" s="68">
        <v>1.0037330450651443</v>
      </c>
      <c r="Q618" s="68">
        <v>121.07279291778509</v>
      </c>
      <c r="R618" s="68">
        <v>106.04247199113084</v>
      </c>
      <c r="S618" s="68">
        <v>4109.3161247686285</v>
      </c>
      <c r="T618" s="68">
        <v>2526.6112670709181</v>
      </c>
      <c r="U618" s="68">
        <v>406.26354971746036</v>
      </c>
      <c r="V618" s="68">
        <v>1648.4658559125394</v>
      </c>
      <c r="W618" s="68">
        <v>1091.9527931783784</v>
      </c>
      <c r="X618" s="68">
        <v>3374.1088855676426</v>
      </c>
      <c r="Y618" s="68">
        <v>245.2204005976098</v>
      </c>
      <c r="Z618" s="68">
        <v>712.42794397720843</v>
      </c>
      <c r="AA618" s="68">
        <v>87.822438767740934</v>
      </c>
      <c r="AB618" s="68">
        <v>7.2731164241082018</v>
      </c>
      <c r="AC618" s="68">
        <v>0</v>
      </c>
      <c r="AD618" s="68">
        <v>0</v>
      </c>
      <c r="AE618" s="68">
        <v>4651.5371741963845</v>
      </c>
      <c r="AF618" s="68">
        <v>7.2916477288973534</v>
      </c>
      <c r="AG618" s="68">
        <v>36.427582110184467</v>
      </c>
      <c r="AH618" s="68">
        <v>29.883674363810403</v>
      </c>
      <c r="AI618" s="68">
        <v>1.9716029298520569E-2</v>
      </c>
      <c r="AJ618" s="68">
        <v>0</v>
      </c>
      <c r="AK618" s="68">
        <v>0</v>
      </c>
      <c r="AL618" s="68">
        <v>0.85782080766443958</v>
      </c>
      <c r="AM618" s="68">
        <v>0</v>
      </c>
      <c r="AN618" s="68">
        <v>0</v>
      </c>
      <c r="AO618" s="68">
        <v>4.2289344468519587</v>
      </c>
      <c r="AP618" s="68">
        <v>0</v>
      </c>
      <c r="AQ618" s="68">
        <v>0</v>
      </c>
      <c r="AR618" s="68">
        <v>0</v>
      </c>
      <c r="AS618" s="68">
        <v>0</v>
      </c>
      <c r="AT618" s="68">
        <v>0</v>
      </c>
      <c r="AU618" s="68">
        <v>0</v>
      </c>
      <c r="AV618" s="68">
        <v>0</v>
      </c>
      <c r="AW618" s="68">
        <v>9.6273066764481038E-2</v>
      </c>
      <c r="AX618" s="68">
        <v>0</v>
      </c>
      <c r="AY618" s="68">
        <v>0.57178054110092935</v>
      </c>
      <c r="AZ618" s="68">
        <v>0</v>
      </c>
      <c r="BA618" s="68">
        <v>0.21526611196060708</v>
      </c>
      <c r="BB618" s="68">
        <v>11.037119455442706</v>
      </c>
      <c r="BC618" s="68">
        <v>0</v>
      </c>
      <c r="BD618" s="68">
        <v>2.9645195430077546E-2</v>
      </c>
      <c r="BE618" s="68">
        <v>2.4548909165159007</v>
      </c>
      <c r="BF618" s="68">
        <v>1.9469505768187831</v>
      </c>
      <c r="BG618" s="68">
        <v>0</v>
      </c>
      <c r="BH618" s="68">
        <v>0</v>
      </c>
      <c r="BI618" s="68">
        <v>58.606802858569495</v>
      </c>
      <c r="BJ618" s="68">
        <v>0</v>
      </c>
      <c r="BK618" s="68">
        <v>0</v>
      </c>
      <c r="BL618" s="68">
        <v>550.1937065329173</v>
      </c>
      <c r="BM618" s="68">
        <v>868.95156555219944</v>
      </c>
      <c r="BN618" s="68">
        <v>6007.7973404745298</v>
      </c>
      <c r="BO618" s="68">
        <v>27223.209831422599</v>
      </c>
    </row>
    <row r="619" spans="1:67">
      <c r="A619">
        <v>2005</v>
      </c>
      <c r="B619" s="62" t="s">
        <v>612</v>
      </c>
      <c r="C619" s="67" t="s">
        <v>678</v>
      </c>
      <c r="D619" s="62" t="s">
        <v>725</v>
      </c>
      <c r="E619" s="68">
        <v>39.75734489767185</v>
      </c>
      <c r="F619" s="68">
        <v>5.8688975024498058</v>
      </c>
      <c r="G619" s="68">
        <v>0.20922445535217452</v>
      </c>
      <c r="H619" s="68">
        <v>243.70196102671065</v>
      </c>
      <c r="I619" s="68">
        <v>254.38868702967488</v>
      </c>
      <c r="J619" s="68">
        <v>50.25459050849588</v>
      </c>
      <c r="K619" s="68">
        <v>11.523048278357207</v>
      </c>
      <c r="L619" s="68">
        <v>9.4143110801951408</v>
      </c>
      <c r="M619" s="68">
        <v>3.4111051604086029</v>
      </c>
      <c r="N619" s="68">
        <v>262.98962090249069</v>
      </c>
      <c r="O619" s="68">
        <v>62.664814508913707</v>
      </c>
      <c r="P619" s="68">
        <v>1.4076390304988953</v>
      </c>
      <c r="Q619" s="68">
        <v>113.24406034563209</v>
      </c>
      <c r="R619" s="68">
        <v>27.61351669910745</v>
      </c>
      <c r="S619" s="68">
        <v>266.25398844316754</v>
      </c>
      <c r="T619" s="68">
        <v>866.81971977104399</v>
      </c>
      <c r="U619" s="68">
        <v>537.03128134549581</v>
      </c>
      <c r="V619" s="68">
        <v>376.72433448314308</v>
      </c>
      <c r="W619" s="68">
        <v>239.6483661431626</v>
      </c>
      <c r="X619" s="68">
        <v>1450.6430316680303</v>
      </c>
      <c r="Y619" s="68">
        <v>24.825539034959295</v>
      </c>
      <c r="Z619" s="68">
        <v>208.42611954995377</v>
      </c>
      <c r="AA619" s="68">
        <v>7.001308785415727</v>
      </c>
      <c r="AB619" s="68">
        <v>31.682929011110215</v>
      </c>
      <c r="AC619" s="68">
        <v>9.707464816967903</v>
      </c>
      <c r="AD619" s="68">
        <v>0.22054836944326028</v>
      </c>
      <c r="AE619" s="68">
        <v>1714.120773036175</v>
      </c>
      <c r="AF619" s="68">
        <v>18.768273518591222</v>
      </c>
      <c r="AG619" s="68">
        <v>93.762459472005972</v>
      </c>
      <c r="AH619" s="68">
        <v>76.91882480522969</v>
      </c>
      <c r="AI619" s="68">
        <v>3.6687340423168546</v>
      </c>
      <c r="AJ619" s="68">
        <v>0</v>
      </c>
      <c r="AK619" s="68">
        <v>1.0410526236501627</v>
      </c>
      <c r="AL619" s="68">
        <v>10.417251734717015</v>
      </c>
      <c r="AM619" s="68">
        <v>0.41088430255593922</v>
      </c>
      <c r="AN619" s="68">
        <v>10.989931136736779</v>
      </c>
      <c r="AO619" s="68">
        <v>3.6904579152069217</v>
      </c>
      <c r="AP619" s="68">
        <v>17.332236288625751</v>
      </c>
      <c r="AQ619" s="68">
        <v>5.8057898492718651</v>
      </c>
      <c r="AR619" s="68">
        <v>0</v>
      </c>
      <c r="AS619" s="68">
        <v>0</v>
      </c>
      <c r="AT619" s="68">
        <v>0</v>
      </c>
      <c r="AU619" s="68">
        <v>0</v>
      </c>
      <c r="AV619" s="68">
        <v>0</v>
      </c>
      <c r="AW619" s="68">
        <v>0.61746372319153675</v>
      </c>
      <c r="AX619" s="68">
        <v>0.48745486900270946</v>
      </c>
      <c r="AY619" s="68">
        <v>2.0478135504645398</v>
      </c>
      <c r="AZ619" s="68">
        <v>0</v>
      </c>
      <c r="BA619" s="68">
        <v>0.41809391059185436</v>
      </c>
      <c r="BB619" s="68">
        <v>22.271690619633645</v>
      </c>
      <c r="BC619" s="68">
        <v>48.94611975108208</v>
      </c>
      <c r="BD619" s="68">
        <v>8.6065701803172701</v>
      </c>
      <c r="BE619" s="68">
        <v>9.8149579723189113</v>
      </c>
      <c r="BF619" s="68">
        <v>30.560498889655349</v>
      </c>
      <c r="BG619" s="68">
        <v>0</v>
      </c>
      <c r="BH619" s="68">
        <v>0.14944098595859159</v>
      </c>
      <c r="BI619" s="68">
        <v>1324.545604659487</v>
      </c>
      <c r="BJ619" s="68">
        <v>0</v>
      </c>
      <c r="BK619" s="68">
        <v>0</v>
      </c>
      <c r="BL619" s="68">
        <v>565.32688060331066</v>
      </c>
      <c r="BM619" s="68">
        <v>131.21554107642632</v>
      </c>
      <c r="BN619" s="68">
        <v>6505.4985266164285</v>
      </c>
      <c r="BO619" s="68">
        <v>15712.866778980799</v>
      </c>
    </row>
    <row r="620" spans="1:67">
      <c r="A620">
        <v>2005</v>
      </c>
      <c r="B620" s="62" t="s">
        <v>613</v>
      </c>
      <c r="C620" s="67" t="s">
        <v>679</v>
      </c>
      <c r="D620" s="62" t="s">
        <v>725</v>
      </c>
      <c r="E620" s="68">
        <v>0.72129971109365676</v>
      </c>
      <c r="F620" s="68">
        <v>1.4757342960275941</v>
      </c>
      <c r="G620" s="68">
        <v>1.9789836116440512E-2</v>
      </c>
      <c r="H620" s="68">
        <v>2.6997416331213069</v>
      </c>
      <c r="I620" s="68">
        <v>7.982330135979872</v>
      </c>
      <c r="J620" s="68">
        <v>45.359274651353331</v>
      </c>
      <c r="K620" s="68">
        <v>0.38757801020501981</v>
      </c>
      <c r="L620" s="68">
        <v>2.1473984095165104</v>
      </c>
      <c r="M620" s="68">
        <v>7.5135362840732096</v>
      </c>
      <c r="N620" s="68">
        <v>3.4092254644026099</v>
      </c>
      <c r="O620" s="68">
        <v>11.592923627890304</v>
      </c>
      <c r="P620" s="68">
        <v>0.33132117558953195</v>
      </c>
      <c r="Q620" s="68">
        <v>32.171158941047494</v>
      </c>
      <c r="R620" s="68">
        <v>3.7524071316600507</v>
      </c>
      <c r="S620" s="68">
        <v>11.458265351649176</v>
      </c>
      <c r="T620" s="68">
        <v>44.888722084408357</v>
      </c>
      <c r="U620" s="68">
        <v>4645.5841445265532</v>
      </c>
      <c r="V620" s="68">
        <v>428.31336237088556</v>
      </c>
      <c r="W620" s="68">
        <v>87.425263714239406</v>
      </c>
      <c r="X620" s="68">
        <v>401.72269263951586</v>
      </c>
      <c r="Y620" s="68">
        <v>14.74222747318505</v>
      </c>
      <c r="Z620" s="68">
        <v>239.04109660364557</v>
      </c>
      <c r="AA620" s="68">
        <v>12.651432888481741</v>
      </c>
      <c r="AB620" s="68">
        <v>28.286333877811405</v>
      </c>
      <c r="AC620" s="68">
        <v>0</v>
      </c>
      <c r="AD620" s="68">
        <v>1.9001504935344646E-3</v>
      </c>
      <c r="AE620" s="68">
        <v>32.449228569158727</v>
      </c>
      <c r="AF620" s="68">
        <v>4.3022554126822543</v>
      </c>
      <c r="AG620" s="68">
        <v>21.493188937717342</v>
      </c>
      <c r="AH620" s="68">
        <v>17.632118906816597</v>
      </c>
      <c r="AI620" s="68">
        <v>3.599514410788387</v>
      </c>
      <c r="AJ620" s="68">
        <v>0</v>
      </c>
      <c r="AK620" s="68">
        <v>0.35367988019116126</v>
      </c>
      <c r="AL620" s="68">
        <v>3.9944715456356152</v>
      </c>
      <c r="AM620" s="68">
        <v>0.20118895944032564</v>
      </c>
      <c r="AN620" s="68">
        <v>1.8930611435462261</v>
      </c>
      <c r="AO620" s="68">
        <v>3.5447549038050731E-2</v>
      </c>
      <c r="AP620" s="68">
        <v>21.685913403956224</v>
      </c>
      <c r="AQ620" s="68">
        <v>378.00159986391549</v>
      </c>
      <c r="AR620" s="68">
        <v>0.67543398254235998</v>
      </c>
      <c r="AS620" s="68">
        <v>12.15822223055045</v>
      </c>
      <c r="AT620" s="68">
        <v>1.5440458016423558E-2</v>
      </c>
      <c r="AU620" s="68">
        <v>0.85045666483294013</v>
      </c>
      <c r="AV620" s="68">
        <v>0</v>
      </c>
      <c r="AW620" s="68">
        <v>8.7163005876557093E-2</v>
      </c>
      <c r="AX620" s="68">
        <v>25.5625510817875</v>
      </c>
      <c r="AY620" s="68">
        <v>3.0813947523597127</v>
      </c>
      <c r="AZ620" s="68">
        <v>0</v>
      </c>
      <c r="BA620" s="68">
        <v>1.486916855843603E-2</v>
      </c>
      <c r="BB620" s="68">
        <v>9.870063050744033</v>
      </c>
      <c r="BC620" s="68">
        <v>23.511031431342232</v>
      </c>
      <c r="BD620" s="68">
        <v>5.9780449316732209</v>
      </c>
      <c r="BE620" s="68">
        <v>14.009180905987725</v>
      </c>
      <c r="BF620" s="68">
        <v>6.1213821144652112</v>
      </c>
      <c r="BG620" s="68">
        <v>0</v>
      </c>
      <c r="BH620" s="68">
        <v>0.13863719345471207</v>
      </c>
      <c r="BI620" s="68">
        <v>787.92199188812413</v>
      </c>
      <c r="BJ620" s="68">
        <v>0</v>
      </c>
      <c r="BK620" s="68">
        <v>0</v>
      </c>
      <c r="BL620" s="68">
        <v>1110.4319637432766</v>
      </c>
      <c r="BM620" s="68">
        <v>46.159727006576695</v>
      </c>
      <c r="BN620" s="68">
        <v>47586.214823331436</v>
      </c>
      <c r="BO620" s="68">
        <v>56152.12320651349</v>
      </c>
    </row>
    <row r="621" spans="1:67">
      <c r="A621">
        <v>2005</v>
      </c>
      <c r="B621" s="62" t="s">
        <v>614</v>
      </c>
      <c r="C621" s="67" t="s">
        <v>680</v>
      </c>
      <c r="D621" s="62" t="s">
        <v>725</v>
      </c>
      <c r="E621" s="68">
        <v>0.62507474385999007</v>
      </c>
      <c r="F621" s="68">
        <v>1.6056882782365428E-3</v>
      </c>
      <c r="G621" s="68">
        <v>6.3752563003807812E-3</v>
      </c>
      <c r="H621" s="68">
        <v>3.7911179935967017</v>
      </c>
      <c r="I621" s="68">
        <v>2.3803239545830222</v>
      </c>
      <c r="J621" s="68">
        <v>10.130360106224005</v>
      </c>
      <c r="K621" s="68">
        <v>0.41203442263024942</v>
      </c>
      <c r="L621" s="68">
        <v>1.3129586315556969</v>
      </c>
      <c r="M621" s="68">
        <v>1.7881576349991068</v>
      </c>
      <c r="N621" s="68">
        <v>2.1853854451406932E-2</v>
      </c>
      <c r="O621" s="68">
        <v>5.167235997851245</v>
      </c>
      <c r="P621" s="68">
        <v>0.13703907571236701</v>
      </c>
      <c r="Q621" s="68">
        <v>22.537235271235073</v>
      </c>
      <c r="R621" s="68">
        <v>2.2668405670461653</v>
      </c>
      <c r="S621" s="68">
        <v>33.115071944707708</v>
      </c>
      <c r="T621" s="68">
        <v>37.991375062549885</v>
      </c>
      <c r="U621" s="68">
        <v>660.58438070998136</v>
      </c>
      <c r="V621" s="68">
        <v>390.77232653858351</v>
      </c>
      <c r="W621" s="68">
        <v>85.271665207192143</v>
      </c>
      <c r="X621" s="68">
        <v>346.41846736246555</v>
      </c>
      <c r="Y621" s="68">
        <v>15.623293982700915</v>
      </c>
      <c r="Z621" s="68">
        <v>39.809479955266212</v>
      </c>
      <c r="AA621" s="68">
        <v>9.2665990363571904</v>
      </c>
      <c r="AB621" s="68">
        <v>71.151271216285991</v>
      </c>
      <c r="AC621" s="68">
        <v>0</v>
      </c>
      <c r="AD621" s="68">
        <v>1.1682844487981229E-5</v>
      </c>
      <c r="AE621" s="68">
        <v>384.46545089420545</v>
      </c>
      <c r="AF621" s="68">
        <v>1.4274020186779244</v>
      </c>
      <c r="AG621" s="68">
        <v>7.13100881623311</v>
      </c>
      <c r="AH621" s="68">
        <v>5.8499832545897217</v>
      </c>
      <c r="AI621" s="68">
        <v>25.015417191346653</v>
      </c>
      <c r="AJ621" s="68">
        <v>0</v>
      </c>
      <c r="AK621" s="68">
        <v>1.9587177023879929</v>
      </c>
      <c r="AL621" s="68">
        <v>0.74540325203174174</v>
      </c>
      <c r="AM621" s="68">
        <v>0.83607529504712297</v>
      </c>
      <c r="AN621" s="68">
        <v>14.942089231213645</v>
      </c>
      <c r="AO621" s="68">
        <v>0</v>
      </c>
      <c r="AP621" s="68">
        <v>4.3037657878128899</v>
      </c>
      <c r="AQ621" s="68">
        <v>85.949377863011222</v>
      </c>
      <c r="AR621" s="68">
        <v>1.8414566218855927E-2</v>
      </c>
      <c r="AS621" s="68">
        <v>0</v>
      </c>
      <c r="AT621" s="68">
        <v>0</v>
      </c>
      <c r="AU621" s="68">
        <v>0</v>
      </c>
      <c r="AV621" s="68">
        <v>0</v>
      </c>
      <c r="AW621" s="68">
        <v>1.7877980120200018E-2</v>
      </c>
      <c r="AX621" s="68">
        <v>3.3381891549569775E-2</v>
      </c>
      <c r="AY621" s="68">
        <v>0.32672847960791573</v>
      </c>
      <c r="AZ621" s="68">
        <v>0</v>
      </c>
      <c r="BA621" s="68">
        <v>2.1255172006168027E-2</v>
      </c>
      <c r="BB621" s="68">
        <v>10.254715492030806</v>
      </c>
      <c r="BC621" s="68">
        <v>14.489292631370644</v>
      </c>
      <c r="BD621" s="68">
        <v>3.1761604198450319</v>
      </c>
      <c r="BE621" s="68">
        <v>4.2544604030764193</v>
      </c>
      <c r="BF621" s="68">
        <v>1.5182986293489971</v>
      </c>
      <c r="BG621" s="68">
        <v>0</v>
      </c>
      <c r="BH621" s="68">
        <v>0.11343461938285158</v>
      </c>
      <c r="BI621" s="68">
        <v>465.34654869834429</v>
      </c>
      <c r="BJ621" s="68">
        <v>0</v>
      </c>
      <c r="BK621" s="68">
        <v>0</v>
      </c>
      <c r="BL621" s="68">
        <v>254.27586204024215</v>
      </c>
      <c r="BM621" s="68">
        <v>34.388216815680636</v>
      </c>
      <c r="BN621" s="68">
        <v>15404.46865390697</v>
      </c>
      <c r="BO621" s="68">
        <v>18465.910148949599</v>
      </c>
    </row>
    <row r="622" spans="1:67">
      <c r="A622">
        <v>2005</v>
      </c>
      <c r="B622" s="62" t="s">
        <v>615</v>
      </c>
      <c r="C622" s="67" t="s">
        <v>681</v>
      </c>
      <c r="D622" s="62" t="s">
        <v>725</v>
      </c>
      <c r="E622" s="68">
        <v>6.8435502658528486</v>
      </c>
      <c r="F622" s="68">
        <v>0.11581297365829452</v>
      </c>
      <c r="G622" s="68">
        <v>0.72214789437466853</v>
      </c>
      <c r="H622" s="68">
        <v>81.58312305870723</v>
      </c>
      <c r="I622" s="68">
        <v>55.394500892030933</v>
      </c>
      <c r="J622" s="68">
        <v>42.486161566335149</v>
      </c>
      <c r="K622" s="68">
        <v>6.0525464177666546</v>
      </c>
      <c r="L622" s="68">
        <v>9.5002134024896581</v>
      </c>
      <c r="M622" s="68">
        <v>3.1239040260212962</v>
      </c>
      <c r="N622" s="68">
        <v>0.3650782391958739</v>
      </c>
      <c r="O622" s="68">
        <v>12.733701738236086</v>
      </c>
      <c r="P622" s="68">
        <v>1.7755123795543311</v>
      </c>
      <c r="Q622" s="68">
        <v>28.068575992867512</v>
      </c>
      <c r="R622" s="68">
        <v>20.664909745076447</v>
      </c>
      <c r="S622" s="68">
        <v>44.124468744979296</v>
      </c>
      <c r="T622" s="68">
        <v>60.736867972074286</v>
      </c>
      <c r="U622" s="68">
        <v>898.42889091731649</v>
      </c>
      <c r="V622" s="68">
        <v>127.79553497605235</v>
      </c>
      <c r="W622" s="68">
        <v>335.7746015814007</v>
      </c>
      <c r="X622" s="68">
        <v>518.59972268425577</v>
      </c>
      <c r="Y622" s="68">
        <v>18.848993771618584</v>
      </c>
      <c r="Z622" s="68">
        <v>60.360005284360646</v>
      </c>
      <c r="AA622" s="68">
        <v>10.865049998731418</v>
      </c>
      <c r="AB622" s="68">
        <v>3.45724382418901</v>
      </c>
      <c r="AC622" s="68">
        <v>0</v>
      </c>
      <c r="AD622" s="68">
        <v>1.6460958587873959</v>
      </c>
      <c r="AE622" s="68">
        <v>171.43619131990795</v>
      </c>
      <c r="AF622" s="68">
        <v>10.284143453440288</v>
      </c>
      <c r="AG622" s="68">
        <v>51.377479276520553</v>
      </c>
      <c r="AH622" s="68">
        <v>42.147948652998956</v>
      </c>
      <c r="AI622" s="68">
        <v>200.35385041663883</v>
      </c>
      <c r="AJ622" s="68">
        <v>34.240051029791033</v>
      </c>
      <c r="AK622" s="68">
        <v>0</v>
      </c>
      <c r="AL622" s="68">
        <v>61.720507767252407</v>
      </c>
      <c r="AM622" s="68">
        <v>8.2336446352607118E-2</v>
      </c>
      <c r="AN622" s="68">
        <v>1.695943748409978</v>
      </c>
      <c r="AO622" s="68">
        <v>3.0256492587209376</v>
      </c>
      <c r="AP622" s="68">
        <v>3.8663909962445584</v>
      </c>
      <c r="AQ622" s="68">
        <v>21.851599336749079</v>
      </c>
      <c r="AR622" s="68">
        <v>7.0154174086413737E-3</v>
      </c>
      <c r="AS622" s="68">
        <v>0</v>
      </c>
      <c r="AT622" s="68">
        <v>0</v>
      </c>
      <c r="AU622" s="68">
        <v>0</v>
      </c>
      <c r="AV622" s="68">
        <v>0</v>
      </c>
      <c r="AW622" s="68">
        <v>0.12028859070584068</v>
      </c>
      <c r="AX622" s="68">
        <v>2.0118725502828694</v>
      </c>
      <c r="AY622" s="68">
        <v>1.1303874590127898</v>
      </c>
      <c r="AZ622" s="68">
        <v>0</v>
      </c>
      <c r="BA622" s="68">
        <v>0.70866399671981495</v>
      </c>
      <c r="BB622" s="68">
        <v>30.171985456278914</v>
      </c>
      <c r="BC622" s="68">
        <v>0</v>
      </c>
      <c r="BD622" s="68">
        <v>2.0271933629472098E-2</v>
      </c>
      <c r="BE622" s="68">
        <v>1.3914123893922508</v>
      </c>
      <c r="BF622" s="68">
        <v>4.0266804282902688</v>
      </c>
      <c r="BG622" s="68">
        <v>0</v>
      </c>
      <c r="BH622" s="68">
        <v>0</v>
      </c>
      <c r="BI622" s="68">
        <v>409.96157165053319</v>
      </c>
      <c r="BJ622" s="68">
        <v>0</v>
      </c>
      <c r="BK622" s="68">
        <v>0</v>
      </c>
      <c r="BL622" s="68">
        <v>860.39627534618751</v>
      </c>
      <c r="BM622" s="68">
        <v>13.79446664573071</v>
      </c>
      <c r="BN622" s="68">
        <v>7852.8047541161623</v>
      </c>
      <c r="BO622" s="68">
        <v>12128.694951889298</v>
      </c>
    </row>
    <row r="623" spans="1:67">
      <c r="A623">
        <v>2005</v>
      </c>
      <c r="B623" s="62" t="s">
        <v>616</v>
      </c>
      <c r="C623" s="67" t="s">
        <v>682</v>
      </c>
      <c r="D623" s="62" t="s">
        <v>725</v>
      </c>
      <c r="E623" s="68">
        <v>8.689412641264493</v>
      </c>
      <c r="F623" s="68">
        <v>9.3688115965191553E-5</v>
      </c>
      <c r="G623" s="68">
        <v>0.9908276182681407</v>
      </c>
      <c r="H623" s="68">
        <v>35.4974161803679</v>
      </c>
      <c r="I623" s="68">
        <v>109.1779972239306</v>
      </c>
      <c r="J623" s="68">
        <v>25.636659627630358</v>
      </c>
      <c r="K623" s="68">
        <v>1.1038748490780614</v>
      </c>
      <c r="L623" s="68">
        <v>4.2349151127291895</v>
      </c>
      <c r="M623" s="68">
        <v>1.3620342778418633</v>
      </c>
      <c r="N623" s="68">
        <v>9.4093766861006248E-2</v>
      </c>
      <c r="O623" s="68">
        <v>2.9555144745352031</v>
      </c>
      <c r="P623" s="68">
        <v>1.3321131517392597</v>
      </c>
      <c r="Q623" s="68">
        <v>26.121318038711436</v>
      </c>
      <c r="R623" s="68">
        <v>27.631263026921829</v>
      </c>
      <c r="S623" s="68">
        <v>15.754499275235604</v>
      </c>
      <c r="T623" s="68">
        <v>30.328602466277932</v>
      </c>
      <c r="U623" s="68">
        <v>70.881029440143976</v>
      </c>
      <c r="V623" s="68">
        <v>55.55063489204845</v>
      </c>
      <c r="W623" s="68">
        <v>52.440586671986765</v>
      </c>
      <c r="X623" s="68">
        <v>5079.9997750316206</v>
      </c>
      <c r="Y623" s="68">
        <v>11.814471484626869</v>
      </c>
      <c r="Z623" s="68">
        <v>23.374087430528423</v>
      </c>
      <c r="AA623" s="68">
        <v>4.1757185453819563</v>
      </c>
      <c r="AB623" s="68">
        <v>12.8483468065581</v>
      </c>
      <c r="AC623" s="68">
        <v>0</v>
      </c>
      <c r="AD623" s="68">
        <v>5.13755509847811</v>
      </c>
      <c r="AE623" s="68">
        <v>74.42926238716916</v>
      </c>
      <c r="AF623" s="68">
        <v>52.206799773836202</v>
      </c>
      <c r="AG623" s="68">
        <v>260.81450396109079</v>
      </c>
      <c r="AH623" s="68">
        <v>213.96137910434896</v>
      </c>
      <c r="AI623" s="68">
        <v>1006.0467106027234</v>
      </c>
      <c r="AJ623" s="68">
        <v>0.3360935090412876</v>
      </c>
      <c r="AK623" s="68">
        <v>0.23667972265127543</v>
      </c>
      <c r="AL623" s="68">
        <v>79.86276301075354</v>
      </c>
      <c r="AM623" s="68">
        <v>6.2124300603697771</v>
      </c>
      <c r="AN623" s="68">
        <v>1.1656235198230893</v>
      </c>
      <c r="AO623" s="68">
        <v>2.6842029956229729</v>
      </c>
      <c r="AP623" s="68">
        <v>6.7482673923429237</v>
      </c>
      <c r="AQ623" s="68">
        <v>159.42656247303205</v>
      </c>
      <c r="AR623" s="68">
        <v>0.16950454683302882</v>
      </c>
      <c r="AS623" s="68">
        <v>3.7877500034363867</v>
      </c>
      <c r="AT623" s="68">
        <v>8.0539456392566613E-2</v>
      </c>
      <c r="AU623" s="68">
        <v>0.27738443819960157</v>
      </c>
      <c r="AV623" s="68">
        <v>0</v>
      </c>
      <c r="AW623" s="68">
        <v>0.49129154417893151</v>
      </c>
      <c r="AX623" s="68">
        <v>1.8830036336391009E-3</v>
      </c>
      <c r="AY623" s="68">
        <v>0.54834485865031368</v>
      </c>
      <c r="AZ623" s="68">
        <v>0</v>
      </c>
      <c r="BA623" s="68">
        <v>0.20553208765330008</v>
      </c>
      <c r="BB623" s="68">
        <v>24.721909653041571</v>
      </c>
      <c r="BC623" s="68">
        <v>14.912224079798152</v>
      </c>
      <c r="BD623" s="68">
        <v>1.8106945692400689</v>
      </c>
      <c r="BE623" s="68">
        <v>7.1759740515066239</v>
      </c>
      <c r="BF623" s="68">
        <v>9.2561382037777378</v>
      </c>
      <c r="BG623" s="68">
        <v>0</v>
      </c>
      <c r="BH623" s="68">
        <v>1.5819950008982158E-2</v>
      </c>
      <c r="BI623" s="68">
        <v>15637.652104052215</v>
      </c>
      <c r="BJ623" s="68">
        <v>0</v>
      </c>
      <c r="BK623" s="68">
        <v>0</v>
      </c>
      <c r="BL623" s="68">
        <v>2804.1675097111324</v>
      </c>
      <c r="BM623" s="68">
        <v>143.59296663142976</v>
      </c>
      <c r="BN623" s="68">
        <v>41159.287176927974</v>
      </c>
      <c r="BO623" s="68">
        <v>67279.418867102795</v>
      </c>
    </row>
    <row r="624" spans="1:67">
      <c r="A624">
        <v>2005</v>
      </c>
      <c r="B624" s="62" t="s">
        <v>617</v>
      </c>
      <c r="C624" s="67" t="s">
        <v>683</v>
      </c>
      <c r="D624" s="62" t="s">
        <v>725</v>
      </c>
      <c r="E624" s="68">
        <v>0.14931270960350487</v>
      </c>
      <c r="F624" s="68">
        <v>1.5916178916794613E-5</v>
      </c>
      <c r="G624" s="68">
        <v>1.6690190120412069E-3</v>
      </c>
      <c r="H624" s="68">
        <v>0.18740647647130088</v>
      </c>
      <c r="I624" s="68">
        <v>4.2859224460235144</v>
      </c>
      <c r="J624" s="68">
        <v>0.76598894294220887</v>
      </c>
      <c r="K624" s="68">
        <v>4.5165740684983753E-2</v>
      </c>
      <c r="L624" s="68">
        <v>0.10500714240118672</v>
      </c>
      <c r="M624" s="68">
        <v>0.31213449968564633</v>
      </c>
      <c r="N624" s="68">
        <v>6.653957329703749E-3</v>
      </c>
      <c r="O624" s="68">
        <v>0.57248164119682277</v>
      </c>
      <c r="P624" s="68">
        <v>3.1259157678535329E-3</v>
      </c>
      <c r="Q624" s="68">
        <v>2.7581392512035254</v>
      </c>
      <c r="R624" s="68">
        <v>2.029116872800548</v>
      </c>
      <c r="S624" s="68">
        <v>3.6138031770917274</v>
      </c>
      <c r="T624" s="68">
        <v>4.6419056116847468</v>
      </c>
      <c r="U624" s="68">
        <v>29.59088248225876</v>
      </c>
      <c r="V624" s="68">
        <v>19.51618048892777</v>
      </c>
      <c r="W624" s="68">
        <v>11.863216981987067</v>
      </c>
      <c r="X624" s="68">
        <v>21.752556692022623</v>
      </c>
      <c r="Y624" s="68">
        <v>125.95525119495468</v>
      </c>
      <c r="Z624" s="68">
        <v>4.0122062541612893</v>
      </c>
      <c r="AA624" s="68">
        <v>0</v>
      </c>
      <c r="AB624" s="68">
        <v>6.051005852617682E-5</v>
      </c>
      <c r="AC624" s="68">
        <v>0</v>
      </c>
      <c r="AD624" s="68">
        <v>0</v>
      </c>
      <c r="AE624" s="68">
        <v>1.4763419467384102</v>
      </c>
      <c r="AF624" s="68">
        <v>1.0064893566547157</v>
      </c>
      <c r="AG624" s="68">
        <v>5.0282151642164887</v>
      </c>
      <c r="AH624" s="68">
        <v>4.1249387385666942</v>
      </c>
      <c r="AI624" s="68">
        <v>2.9322431385527206</v>
      </c>
      <c r="AJ624" s="68">
        <v>0</v>
      </c>
      <c r="AK624" s="68">
        <v>29.560090995289364</v>
      </c>
      <c r="AL624" s="68">
        <v>0</v>
      </c>
      <c r="AM624" s="68">
        <v>3.7421456634346399</v>
      </c>
      <c r="AN624" s="68">
        <v>6.0410777533893985</v>
      </c>
      <c r="AO624" s="68">
        <v>0</v>
      </c>
      <c r="AP624" s="68">
        <v>0</v>
      </c>
      <c r="AQ624" s="68">
        <v>0</v>
      </c>
      <c r="AR624" s="68">
        <v>0</v>
      </c>
      <c r="AS624" s="68">
        <v>0</v>
      </c>
      <c r="AT624" s="68">
        <v>0</v>
      </c>
      <c r="AU624" s="68">
        <v>0</v>
      </c>
      <c r="AV624" s="68">
        <v>0</v>
      </c>
      <c r="AW624" s="68">
        <v>0</v>
      </c>
      <c r="AX624" s="68">
        <v>0</v>
      </c>
      <c r="AY624" s="68">
        <v>0</v>
      </c>
      <c r="AZ624" s="68">
        <v>0</v>
      </c>
      <c r="BA624" s="68">
        <v>1.108798577857999E-4</v>
      </c>
      <c r="BB624" s="68">
        <v>1.06616940578143E-2</v>
      </c>
      <c r="BC624" s="68">
        <v>2.1559045508999346</v>
      </c>
      <c r="BD624" s="68">
        <v>0</v>
      </c>
      <c r="BE624" s="68">
        <v>0</v>
      </c>
      <c r="BF624" s="68">
        <v>0.84571297501156872</v>
      </c>
      <c r="BG624" s="68">
        <v>0</v>
      </c>
      <c r="BH624" s="68">
        <v>0</v>
      </c>
      <c r="BI624" s="68">
        <v>56.148487317686495</v>
      </c>
      <c r="BJ624" s="68">
        <v>0</v>
      </c>
      <c r="BK624" s="68">
        <v>0</v>
      </c>
      <c r="BL624" s="68">
        <v>817.27038878271492</v>
      </c>
      <c r="BM624" s="68">
        <v>12.985598914981002</v>
      </c>
      <c r="BN624" s="68">
        <v>1821.1352769180976</v>
      </c>
      <c r="BO624" s="68">
        <v>2996.6318887145994</v>
      </c>
    </row>
    <row r="625" spans="1:67">
      <c r="A625">
        <v>2005</v>
      </c>
      <c r="B625" s="62" t="s">
        <v>618</v>
      </c>
      <c r="C625" s="67" t="s">
        <v>684</v>
      </c>
      <c r="D625" s="62" t="s">
        <v>725</v>
      </c>
      <c r="E625" s="68">
        <v>1.6055909011891669</v>
      </c>
      <c r="F625" s="68">
        <v>6.7324534633942019E-4</v>
      </c>
      <c r="G625" s="68">
        <v>0.74277052048567194</v>
      </c>
      <c r="H625" s="68">
        <v>30.947377520968068</v>
      </c>
      <c r="I625" s="68">
        <v>42.006199089411489</v>
      </c>
      <c r="J625" s="68">
        <v>209.22522901354026</v>
      </c>
      <c r="K625" s="68">
        <v>6.0912099018096741</v>
      </c>
      <c r="L625" s="68">
        <v>17.145439712219396</v>
      </c>
      <c r="M625" s="68">
        <v>15.424489140229884</v>
      </c>
      <c r="N625" s="68">
        <v>7.2534756273192169</v>
      </c>
      <c r="O625" s="68">
        <v>17.732003348104282</v>
      </c>
      <c r="P625" s="68">
        <v>3.9236398538606445</v>
      </c>
      <c r="Q625" s="68">
        <v>71.974080854550095</v>
      </c>
      <c r="R625" s="68">
        <v>30.76486315757688</v>
      </c>
      <c r="S625" s="68">
        <v>30.853662141439248</v>
      </c>
      <c r="T625" s="68">
        <v>48.756417871890861</v>
      </c>
      <c r="U625" s="68">
        <v>1533.0225684622728</v>
      </c>
      <c r="V625" s="68">
        <v>85.105938397628904</v>
      </c>
      <c r="W625" s="68">
        <v>76.734060289366013</v>
      </c>
      <c r="X625" s="68">
        <v>123.88300472950327</v>
      </c>
      <c r="Y625" s="68">
        <v>11.730899680921008</v>
      </c>
      <c r="Z625" s="68">
        <v>871.67002453955661</v>
      </c>
      <c r="AA625" s="68">
        <v>5.8894573208590311</v>
      </c>
      <c r="AB625" s="68">
        <v>22.915892095512657</v>
      </c>
      <c r="AC625" s="68">
        <v>67.764177998268053</v>
      </c>
      <c r="AD625" s="68">
        <v>0.21918339917553087</v>
      </c>
      <c r="AE625" s="68">
        <v>341.21972547040895</v>
      </c>
      <c r="AF625" s="68">
        <v>30.592197955921787</v>
      </c>
      <c r="AG625" s="68">
        <v>152.83236991193468</v>
      </c>
      <c r="AH625" s="68">
        <v>125.37732427266343</v>
      </c>
      <c r="AI625" s="68">
        <v>11.881062981253871</v>
      </c>
      <c r="AJ625" s="68">
        <v>0</v>
      </c>
      <c r="AK625" s="68">
        <v>1.7701821603733976</v>
      </c>
      <c r="AL625" s="68">
        <v>16.646930502805183</v>
      </c>
      <c r="AM625" s="68">
        <v>7.8579477662644281</v>
      </c>
      <c r="AN625" s="68">
        <v>208.81709720276959</v>
      </c>
      <c r="AO625" s="68">
        <v>0.70034467493420838</v>
      </c>
      <c r="AP625" s="68">
        <v>13.662532834255972</v>
      </c>
      <c r="AQ625" s="68">
        <v>4.6733978910830469</v>
      </c>
      <c r="AR625" s="68">
        <v>0.54782116044340934</v>
      </c>
      <c r="AS625" s="68">
        <v>28.617546034487439</v>
      </c>
      <c r="AT625" s="68">
        <v>1.576115060472558E-2</v>
      </c>
      <c r="AU625" s="68">
        <v>0.98457570324419663</v>
      </c>
      <c r="AV625" s="68">
        <v>0</v>
      </c>
      <c r="AW625" s="68">
        <v>30.536983294573275</v>
      </c>
      <c r="AX625" s="68">
        <v>2.9924708723255655</v>
      </c>
      <c r="AY625" s="68">
        <v>22.557791731723434</v>
      </c>
      <c r="AZ625" s="68">
        <v>0</v>
      </c>
      <c r="BA625" s="68">
        <v>10.157850048372964</v>
      </c>
      <c r="BB625" s="68">
        <v>84.52799763664629</v>
      </c>
      <c r="BC625" s="68">
        <v>111.07141382401066</v>
      </c>
      <c r="BD625" s="68">
        <v>94.235668319011182</v>
      </c>
      <c r="BE625" s="68">
        <v>300.79382109089551</v>
      </c>
      <c r="BF625" s="68">
        <v>89.742738006790205</v>
      </c>
      <c r="BG625" s="68">
        <v>0</v>
      </c>
      <c r="BH625" s="68">
        <v>8.4049687769994469E-2</v>
      </c>
      <c r="BI625" s="68">
        <v>3496.4493766382143</v>
      </c>
      <c r="BJ625" s="68">
        <v>0</v>
      </c>
      <c r="BK625" s="68">
        <v>0</v>
      </c>
      <c r="BL625" s="68">
        <v>305.31090303567595</v>
      </c>
      <c r="BM625" s="68">
        <v>25.249749333782596</v>
      </c>
      <c r="BN625" s="68">
        <v>8009.4372040888529</v>
      </c>
      <c r="BO625" s="68">
        <v>16862.727164095097</v>
      </c>
    </row>
    <row r="626" spans="1:67">
      <c r="A626">
        <v>2005</v>
      </c>
      <c r="B626" s="62" t="s">
        <v>619</v>
      </c>
      <c r="C626" s="67" t="s">
        <v>685</v>
      </c>
      <c r="D626" s="62" t="s">
        <v>725</v>
      </c>
      <c r="E626" s="68">
        <v>10.95760272383156</v>
      </c>
      <c r="F626" s="68">
        <v>11.386282472778365</v>
      </c>
      <c r="G626" s="68">
        <v>1.4134777509591976</v>
      </c>
      <c r="H626" s="68">
        <v>69.094840274558763</v>
      </c>
      <c r="I626" s="68">
        <v>84.836552819337015</v>
      </c>
      <c r="J626" s="68">
        <v>31.881428174963006</v>
      </c>
      <c r="K626" s="68">
        <v>3.7665905532885247</v>
      </c>
      <c r="L626" s="68">
        <v>51.257289451606603</v>
      </c>
      <c r="M626" s="68">
        <v>2.749211403711068</v>
      </c>
      <c r="N626" s="68">
        <v>2.209747843175498</v>
      </c>
      <c r="O626" s="68">
        <v>43.768447056182978</v>
      </c>
      <c r="P626" s="68">
        <v>17.125047480812849</v>
      </c>
      <c r="Q626" s="68">
        <v>7.7980693140396991</v>
      </c>
      <c r="R626" s="68">
        <v>58.399939820209532</v>
      </c>
      <c r="S626" s="68">
        <v>30.886931586155946</v>
      </c>
      <c r="T626" s="68">
        <v>27.881415842975596</v>
      </c>
      <c r="U626" s="68">
        <v>76.933577319675294</v>
      </c>
      <c r="V626" s="68">
        <v>29.526014008528097</v>
      </c>
      <c r="W626" s="68">
        <v>10.97827874369187</v>
      </c>
      <c r="X626" s="68">
        <v>75.332751779673799</v>
      </c>
      <c r="Y626" s="68">
        <v>3.8273958840519384</v>
      </c>
      <c r="Z626" s="68">
        <v>29.882051402226342</v>
      </c>
      <c r="AA626" s="68">
        <v>14.010369693079967</v>
      </c>
      <c r="AB626" s="68">
        <v>3.8795594693193527</v>
      </c>
      <c r="AC626" s="68">
        <v>42.488253357950995</v>
      </c>
      <c r="AD626" s="68">
        <v>0.87998914510806159</v>
      </c>
      <c r="AE626" s="68">
        <v>175.72044449930988</v>
      </c>
      <c r="AF626" s="68">
        <v>4.2533663944571636</v>
      </c>
      <c r="AG626" s="68">
        <v>21.248949392432817</v>
      </c>
      <c r="AH626" s="68">
        <v>17.431754934923781</v>
      </c>
      <c r="AI626" s="68">
        <v>42.362825279203257</v>
      </c>
      <c r="AJ626" s="68">
        <v>0</v>
      </c>
      <c r="AK626" s="68">
        <v>10.950476674607348</v>
      </c>
      <c r="AL626" s="68">
        <v>79.920265535534426</v>
      </c>
      <c r="AM626" s="68">
        <v>2.0321626953299208</v>
      </c>
      <c r="AN626" s="68">
        <v>32.017799516578528</v>
      </c>
      <c r="AO626" s="68">
        <v>6.8406527454483568</v>
      </c>
      <c r="AP626" s="68">
        <v>10.65696418072911</v>
      </c>
      <c r="AQ626" s="68">
        <v>26.882815335720807</v>
      </c>
      <c r="AR626" s="68">
        <v>1.4305815728130458</v>
      </c>
      <c r="AS626" s="68">
        <v>70.807485345920114</v>
      </c>
      <c r="AT626" s="68">
        <v>1.3545885863346758</v>
      </c>
      <c r="AU626" s="68">
        <v>1.2758486518612793</v>
      </c>
      <c r="AV626" s="68">
        <v>0</v>
      </c>
      <c r="AW626" s="68">
        <v>16.536539621451126</v>
      </c>
      <c r="AX626" s="68">
        <v>4.7700655376533021</v>
      </c>
      <c r="AY626" s="68">
        <v>32.094023132908504</v>
      </c>
      <c r="AZ626" s="68">
        <v>0</v>
      </c>
      <c r="BA626" s="68">
        <v>1.6026829148771495</v>
      </c>
      <c r="BB626" s="68">
        <v>168.31234854645848</v>
      </c>
      <c r="BC626" s="68">
        <v>193.03387441477804</v>
      </c>
      <c r="BD626" s="68">
        <v>37.756058416108637</v>
      </c>
      <c r="BE626" s="68">
        <v>98.282781330791195</v>
      </c>
      <c r="BF626" s="68">
        <v>36.405323326399618</v>
      </c>
      <c r="BG626" s="68">
        <v>0</v>
      </c>
      <c r="BH626" s="68">
        <v>1.9165829705113187</v>
      </c>
      <c r="BI626" s="68">
        <v>160.06308463166386</v>
      </c>
      <c r="BJ626" s="68">
        <v>0</v>
      </c>
      <c r="BK626" s="68">
        <v>0</v>
      </c>
      <c r="BL626" s="68">
        <v>0</v>
      </c>
      <c r="BM626" s="68">
        <v>0</v>
      </c>
      <c r="BN626" s="68">
        <v>5.4957102065600338E-5</v>
      </c>
      <c r="BO626" s="68">
        <v>1999.1115165137996</v>
      </c>
    </row>
    <row r="627" spans="1:67">
      <c r="A627">
        <v>2005</v>
      </c>
      <c r="B627" s="62" t="s">
        <v>620</v>
      </c>
      <c r="C627" s="67" t="s">
        <v>686</v>
      </c>
      <c r="D627" s="62" t="s">
        <v>725</v>
      </c>
      <c r="E627" s="68">
        <v>390.3795121681319</v>
      </c>
      <c r="F627" s="68">
        <v>8.4167513158964518</v>
      </c>
      <c r="G627" s="68">
        <v>9.5716653111157459</v>
      </c>
      <c r="H627" s="68">
        <v>648.57770873557718</v>
      </c>
      <c r="I627" s="68">
        <v>1233.2898001852452</v>
      </c>
      <c r="J627" s="68">
        <v>424.01083441850443</v>
      </c>
      <c r="K627" s="68">
        <v>58.188169625117617</v>
      </c>
      <c r="L627" s="68">
        <v>382.48169636022976</v>
      </c>
      <c r="M627" s="68">
        <v>53.523095840270592</v>
      </c>
      <c r="N627" s="68">
        <v>40.026112707660921</v>
      </c>
      <c r="O627" s="68">
        <v>468.57065604025433</v>
      </c>
      <c r="P627" s="68">
        <v>57.195227853616686</v>
      </c>
      <c r="Q627" s="68">
        <v>450.32415806013432</v>
      </c>
      <c r="R627" s="68">
        <v>651.45269019192074</v>
      </c>
      <c r="S627" s="68">
        <v>1174.8731131095733</v>
      </c>
      <c r="T627" s="68">
        <v>239.20538978310231</v>
      </c>
      <c r="U627" s="68">
        <v>118.75674774685496</v>
      </c>
      <c r="V627" s="68">
        <v>128.50566722682385</v>
      </c>
      <c r="W627" s="68">
        <v>61.283869844193667</v>
      </c>
      <c r="X627" s="68">
        <v>417.69462531190806</v>
      </c>
      <c r="Y627" s="68">
        <v>21.458943822340075</v>
      </c>
      <c r="Z627" s="68">
        <v>144.27255064834628</v>
      </c>
      <c r="AA627" s="68">
        <v>17.4561485226515</v>
      </c>
      <c r="AB627" s="68">
        <v>208.59661451267087</v>
      </c>
      <c r="AC627" s="68">
        <v>33.403572977152344</v>
      </c>
      <c r="AD627" s="68">
        <v>2.5842262716478106</v>
      </c>
      <c r="AE627" s="68">
        <v>471.56065221221809</v>
      </c>
      <c r="AF627" s="68">
        <v>289.48501991538467</v>
      </c>
      <c r="AG627" s="68">
        <v>1446.2080073951565</v>
      </c>
      <c r="AH627" s="68">
        <v>1186.408942119961</v>
      </c>
      <c r="AI627" s="68">
        <v>317.57574682932977</v>
      </c>
      <c r="AJ627" s="68">
        <v>10.023906229541504</v>
      </c>
      <c r="AK627" s="68">
        <v>7.7547244763740757</v>
      </c>
      <c r="AL627" s="68">
        <v>110.87624115838695</v>
      </c>
      <c r="AM627" s="68">
        <v>36.016039476041207</v>
      </c>
      <c r="AN627" s="68">
        <v>1478.0186020687102</v>
      </c>
      <c r="AO627" s="68">
        <v>13.330370324379519</v>
      </c>
      <c r="AP627" s="68">
        <v>68.459540051059079</v>
      </c>
      <c r="AQ627" s="68">
        <v>222.45556986094257</v>
      </c>
      <c r="AR627" s="68">
        <v>5.6156280341070728</v>
      </c>
      <c r="AS627" s="68">
        <v>177.87832284687363</v>
      </c>
      <c r="AT627" s="68">
        <v>0.86981722075860934</v>
      </c>
      <c r="AU627" s="68">
        <v>5.8885186305393011</v>
      </c>
      <c r="AV627" s="68">
        <v>0</v>
      </c>
      <c r="AW627" s="68">
        <v>132.97888429562275</v>
      </c>
      <c r="AX627" s="68">
        <v>18.661638880722048</v>
      </c>
      <c r="AY627" s="68">
        <v>34.270289225921395</v>
      </c>
      <c r="AZ627" s="68">
        <v>0</v>
      </c>
      <c r="BA627" s="68">
        <v>20.006270997077404</v>
      </c>
      <c r="BB627" s="68">
        <v>1485.810045149738</v>
      </c>
      <c r="BC627" s="68">
        <v>817.3463893580066</v>
      </c>
      <c r="BD627" s="68">
        <v>680.40274007962694</v>
      </c>
      <c r="BE627" s="68">
        <v>526.88662744001817</v>
      </c>
      <c r="BF627" s="68">
        <v>454.3390783802667</v>
      </c>
      <c r="BG627" s="68">
        <v>0</v>
      </c>
      <c r="BH627" s="68">
        <v>11.422429242956031</v>
      </c>
      <c r="BI627" s="68">
        <v>9327.03066360925</v>
      </c>
      <c r="BJ627" s="68">
        <v>0</v>
      </c>
      <c r="BK627" s="68">
        <v>0</v>
      </c>
      <c r="BL627" s="68">
        <v>0</v>
      </c>
      <c r="BM627" s="68">
        <v>0</v>
      </c>
      <c r="BN627" s="68">
        <v>100.00605029837314</v>
      </c>
      <c r="BO627" s="68">
        <v>26901.686304398296</v>
      </c>
    </row>
    <row r="628" spans="1:67">
      <c r="A628">
        <v>2005</v>
      </c>
      <c r="B628" s="62" t="s">
        <v>621</v>
      </c>
      <c r="C628" s="67" t="s">
        <v>135</v>
      </c>
      <c r="D628" s="62" t="s">
        <v>725</v>
      </c>
      <c r="E628" s="68">
        <v>377.033795846955</v>
      </c>
      <c r="F628" s="68">
        <v>0.20775237828520321</v>
      </c>
      <c r="G628" s="68">
        <v>32.200677210367068</v>
      </c>
      <c r="H628" s="68">
        <v>57.407238312661697</v>
      </c>
      <c r="I628" s="68">
        <v>648.2414965727537</v>
      </c>
      <c r="J628" s="68">
        <v>55.681336659456711</v>
      </c>
      <c r="K628" s="68">
        <v>3.0879231878830047</v>
      </c>
      <c r="L628" s="68">
        <v>39.061553880726102</v>
      </c>
      <c r="M628" s="68">
        <v>5.3285674182465126</v>
      </c>
      <c r="N628" s="68">
        <v>5.0736237197251386</v>
      </c>
      <c r="O628" s="68">
        <v>77.5892762603238</v>
      </c>
      <c r="P628" s="68">
        <v>9.5845934529474377</v>
      </c>
      <c r="Q628" s="68">
        <v>38.160197492418781</v>
      </c>
      <c r="R628" s="68">
        <v>45.60101842516795</v>
      </c>
      <c r="S628" s="68">
        <v>35.212629561837254</v>
      </c>
      <c r="T628" s="68">
        <v>35.643978932857749</v>
      </c>
      <c r="U628" s="68">
        <v>4.4749453069905751</v>
      </c>
      <c r="V628" s="68">
        <v>6.8503700675231052</v>
      </c>
      <c r="W628" s="68">
        <v>8.6204111398411811</v>
      </c>
      <c r="X628" s="68">
        <v>35.208633521295866</v>
      </c>
      <c r="Y628" s="68">
        <v>0.67186273825609866</v>
      </c>
      <c r="Z628" s="68">
        <v>29.089220434559103</v>
      </c>
      <c r="AA628" s="68">
        <v>7.6074545374655331</v>
      </c>
      <c r="AB628" s="68">
        <v>25.74150440163497</v>
      </c>
      <c r="AC628" s="68">
        <v>0</v>
      </c>
      <c r="AD628" s="68">
        <v>17.912410030282146</v>
      </c>
      <c r="AE628" s="68">
        <v>94.01566423905966</v>
      </c>
      <c r="AF628" s="68">
        <v>13.780284555416051</v>
      </c>
      <c r="AG628" s="68">
        <v>68.843485835818768</v>
      </c>
      <c r="AH628" s="68">
        <v>56.47633451389629</v>
      </c>
      <c r="AI628" s="68">
        <v>60.441888821796084</v>
      </c>
      <c r="AJ628" s="68">
        <v>1.891510201525898</v>
      </c>
      <c r="AK628" s="68">
        <v>0.89985882850960108</v>
      </c>
      <c r="AL628" s="68">
        <v>29.918545583569589</v>
      </c>
      <c r="AM628" s="68">
        <v>2.035542837773308</v>
      </c>
      <c r="AN628" s="68">
        <v>270.07499342467725</v>
      </c>
      <c r="AO628" s="68">
        <v>28.187190325600593</v>
      </c>
      <c r="AP628" s="68">
        <v>27.336939505257778</v>
      </c>
      <c r="AQ628" s="68">
        <v>7.8594821090335447</v>
      </c>
      <c r="AR628" s="68">
        <v>6.3429287230326352</v>
      </c>
      <c r="AS628" s="68">
        <v>4.3973456956976369</v>
      </c>
      <c r="AT628" s="68">
        <v>0.23997078356457338</v>
      </c>
      <c r="AU628" s="68">
        <v>0</v>
      </c>
      <c r="AV628" s="68">
        <v>0</v>
      </c>
      <c r="AW628" s="68">
        <v>46.625853774248931</v>
      </c>
      <c r="AX628" s="68">
        <v>19.747823965621794</v>
      </c>
      <c r="AY628" s="68">
        <v>56.475600106795007</v>
      </c>
      <c r="AZ628" s="68">
        <v>0</v>
      </c>
      <c r="BA628" s="68">
        <v>9.4850603381042422</v>
      </c>
      <c r="BB628" s="68">
        <v>329.71960567700171</v>
      </c>
      <c r="BC628" s="68">
        <v>173.31529662019435</v>
      </c>
      <c r="BD628" s="68">
        <v>150.12370412177131</v>
      </c>
      <c r="BE628" s="68">
        <v>110.7202111308638</v>
      </c>
      <c r="BF628" s="68">
        <v>133.14114837453769</v>
      </c>
      <c r="BG628" s="68">
        <v>0</v>
      </c>
      <c r="BH628" s="68">
        <v>2.2160573910514514</v>
      </c>
      <c r="BI628" s="68">
        <v>871.77365857751545</v>
      </c>
      <c r="BJ628" s="68">
        <v>0</v>
      </c>
      <c r="BK628" s="68">
        <v>0</v>
      </c>
      <c r="BL628" s="68">
        <v>0</v>
      </c>
      <c r="BM628" s="68">
        <v>0</v>
      </c>
      <c r="BN628" s="68">
        <v>2.236598011222668E-4</v>
      </c>
      <c r="BO628" s="68">
        <v>4177.3786812121989</v>
      </c>
    </row>
    <row r="629" spans="1:67">
      <c r="A629">
        <v>2005</v>
      </c>
      <c r="B629" s="62" t="s">
        <v>622</v>
      </c>
      <c r="C629" s="67" t="s">
        <v>687</v>
      </c>
      <c r="D629" s="62" t="s">
        <v>725</v>
      </c>
      <c r="E629" s="68">
        <v>1.9940371523207521E-3</v>
      </c>
      <c r="F629" s="68">
        <v>0</v>
      </c>
      <c r="G629" s="68">
        <v>0</v>
      </c>
      <c r="H629" s="68">
        <v>29.078456879485618</v>
      </c>
      <c r="I629" s="68">
        <v>5.9822743992102648E-3</v>
      </c>
      <c r="J629" s="68">
        <v>0.39026768221897434</v>
      </c>
      <c r="K629" s="68">
        <v>7.5108944833121596E-2</v>
      </c>
      <c r="L629" s="68">
        <v>2.6093773020343942E-2</v>
      </c>
      <c r="M629" s="68">
        <v>2.1598502642922279E-3</v>
      </c>
      <c r="N629" s="68">
        <v>0.11259377770512388</v>
      </c>
      <c r="O629" s="68">
        <v>2.5003279121059681</v>
      </c>
      <c r="P629" s="68">
        <v>3.3261931533590299E-4</v>
      </c>
      <c r="Q629" s="68">
        <v>0.17215621601341699</v>
      </c>
      <c r="R629" s="68">
        <v>0.11157385547311295</v>
      </c>
      <c r="S629" s="68">
        <v>0.68074290519692338</v>
      </c>
      <c r="T629" s="68">
        <v>0.71451613596690899</v>
      </c>
      <c r="U629" s="68">
        <v>7.4399324595152603</v>
      </c>
      <c r="V629" s="68">
        <v>0.22651851139753282</v>
      </c>
      <c r="W629" s="68">
        <v>0.33828609819997568</v>
      </c>
      <c r="X629" s="68">
        <v>1.2542688855028048</v>
      </c>
      <c r="Y629" s="68">
        <v>1.5133351945233639E-2</v>
      </c>
      <c r="Z629" s="68">
        <v>1.6533809436180802</v>
      </c>
      <c r="AA629" s="68">
        <v>0</v>
      </c>
      <c r="AB629" s="68">
        <v>10.920232204688752</v>
      </c>
      <c r="AC629" s="68">
        <v>0</v>
      </c>
      <c r="AD629" s="68">
        <v>22.431955914254761</v>
      </c>
      <c r="AE629" s="68">
        <v>4.6462388834127545E-2</v>
      </c>
      <c r="AF629" s="68">
        <v>0.19121791273928879</v>
      </c>
      <c r="AG629" s="68">
        <v>0.95528561941401879</v>
      </c>
      <c r="AH629" s="68">
        <v>0.78367661868554628</v>
      </c>
      <c r="AI629" s="68">
        <v>0</v>
      </c>
      <c r="AJ629" s="68">
        <v>0</v>
      </c>
      <c r="AK629" s="68">
        <v>0</v>
      </c>
      <c r="AL629" s="68">
        <v>2.1341199138126227E-2</v>
      </c>
      <c r="AM629" s="68">
        <v>0</v>
      </c>
      <c r="AN629" s="68">
        <v>6.6485202714001437E-4</v>
      </c>
      <c r="AO629" s="68">
        <v>0</v>
      </c>
      <c r="AP629" s="68">
        <v>0</v>
      </c>
      <c r="AQ629" s="68">
        <v>0</v>
      </c>
      <c r="AR629" s="68">
        <v>0</v>
      </c>
      <c r="AS629" s="68">
        <v>0</v>
      </c>
      <c r="AT629" s="68">
        <v>0</v>
      </c>
      <c r="AU629" s="68">
        <v>0</v>
      </c>
      <c r="AV629" s="68">
        <v>0</v>
      </c>
      <c r="AW629" s="68">
        <v>7.6681818210029399E-5</v>
      </c>
      <c r="AX629" s="68">
        <v>1.0976443683390689E-3</v>
      </c>
      <c r="AY629" s="68">
        <v>2.1335780435597734E-4</v>
      </c>
      <c r="AZ629" s="68">
        <v>0</v>
      </c>
      <c r="BA629" s="68">
        <v>1.6901197819999406E-3</v>
      </c>
      <c r="BB629" s="68">
        <v>4.6771053159229137E-3</v>
      </c>
      <c r="BC629" s="68">
        <v>16.816859424085187</v>
      </c>
      <c r="BD629" s="68">
        <v>1.0409475904648879E-3</v>
      </c>
      <c r="BE629" s="68">
        <v>32.12972077672832</v>
      </c>
      <c r="BF629" s="68">
        <v>1.4821011089586114E-3</v>
      </c>
      <c r="BG629" s="68">
        <v>0</v>
      </c>
      <c r="BH629" s="68">
        <v>0</v>
      </c>
      <c r="BI629" s="68">
        <v>364.17299720202226</v>
      </c>
      <c r="BJ629" s="68">
        <v>0</v>
      </c>
      <c r="BK629" s="68">
        <v>0</v>
      </c>
      <c r="BL629" s="68">
        <v>0</v>
      </c>
      <c r="BM629" s="68">
        <v>0</v>
      </c>
      <c r="BN629" s="68">
        <v>1.4400864586150419E-5</v>
      </c>
      <c r="BO629" s="68">
        <v>493.28053358459994</v>
      </c>
    </row>
    <row r="630" spans="1:67">
      <c r="A630">
        <v>2005</v>
      </c>
      <c r="B630" s="62" t="s">
        <v>623</v>
      </c>
      <c r="C630" s="67" t="s">
        <v>688</v>
      </c>
      <c r="D630" s="62" t="s">
        <v>725</v>
      </c>
      <c r="E630" s="68">
        <v>5.2309184989202034E-2</v>
      </c>
      <c r="F630" s="68">
        <v>0</v>
      </c>
      <c r="G630" s="68">
        <v>3.7450973967561305E-4</v>
      </c>
      <c r="H630" s="68">
        <v>218.19399600500162</v>
      </c>
      <c r="I630" s="68">
        <v>27.331434056418903</v>
      </c>
      <c r="J630" s="68">
        <v>11.551434490953508</v>
      </c>
      <c r="K630" s="68">
        <v>1.4056390591707375</v>
      </c>
      <c r="L630" s="68">
        <v>2.3258737021221214</v>
      </c>
      <c r="M630" s="68">
        <v>1.1183842802096005</v>
      </c>
      <c r="N630" s="68">
        <v>8.303567527480302E-3</v>
      </c>
      <c r="O630" s="68">
        <v>1.310953096578839</v>
      </c>
      <c r="P630" s="68">
        <v>0.61405967854880539</v>
      </c>
      <c r="Q630" s="68">
        <v>11.553636271629193</v>
      </c>
      <c r="R630" s="68">
        <v>0.78122684583219382</v>
      </c>
      <c r="S630" s="68">
        <v>9.9381230413702077</v>
      </c>
      <c r="T630" s="68">
        <v>7.9488009055409217</v>
      </c>
      <c r="U630" s="68">
        <v>36.557154135796182</v>
      </c>
      <c r="V630" s="68">
        <v>30.887752492721003</v>
      </c>
      <c r="W630" s="68">
        <v>1.9979300541572143</v>
      </c>
      <c r="X630" s="68">
        <v>4.17856685733598</v>
      </c>
      <c r="Y630" s="68">
        <v>0.59724977520636646</v>
      </c>
      <c r="Z630" s="68">
        <v>8.3592038569326395</v>
      </c>
      <c r="AA630" s="68">
        <v>1.2203232160413777</v>
      </c>
      <c r="AB630" s="68">
        <v>59.055955224872712</v>
      </c>
      <c r="AC630" s="68">
        <v>0</v>
      </c>
      <c r="AD630" s="68">
        <v>0</v>
      </c>
      <c r="AE630" s="68">
        <v>6696.5717874724396</v>
      </c>
      <c r="AF630" s="68">
        <v>13.725749383235062</v>
      </c>
      <c r="AG630" s="68">
        <v>68.571039259080962</v>
      </c>
      <c r="AH630" s="68">
        <v>56.252830665736937</v>
      </c>
      <c r="AI630" s="68">
        <v>77.829271432721441</v>
      </c>
      <c r="AJ630" s="68">
        <v>0</v>
      </c>
      <c r="AK630" s="68">
        <v>0.19318762581512752</v>
      </c>
      <c r="AL630" s="68">
        <v>18.200275304798478</v>
      </c>
      <c r="AM630" s="68">
        <v>12.124815130924857</v>
      </c>
      <c r="AN630" s="68">
        <v>19.851380279959347</v>
      </c>
      <c r="AO630" s="68">
        <v>4.2292812699973981E-2</v>
      </c>
      <c r="AP630" s="68">
        <v>0</v>
      </c>
      <c r="AQ630" s="68">
        <v>0</v>
      </c>
      <c r="AR630" s="68">
        <v>7.5367350295765329E-2</v>
      </c>
      <c r="AS630" s="68">
        <v>0</v>
      </c>
      <c r="AT630" s="68">
        <v>0</v>
      </c>
      <c r="AU630" s="68">
        <v>0</v>
      </c>
      <c r="AV630" s="68">
        <v>0</v>
      </c>
      <c r="AW630" s="68">
        <v>3.6655440955812781E-2</v>
      </c>
      <c r="AX630" s="68">
        <v>7.3831510610213068E-4</v>
      </c>
      <c r="AY630" s="68">
        <v>0.7082762514970482</v>
      </c>
      <c r="AZ630" s="68">
        <v>0</v>
      </c>
      <c r="BA630" s="68">
        <v>0.13177816923318664</v>
      </c>
      <c r="BB630" s="68">
        <v>46.268625731209163</v>
      </c>
      <c r="BC630" s="68">
        <v>121.05264604674302</v>
      </c>
      <c r="BD630" s="68">
        <v>171.87464362517895</v>
      </c>
      <c r="BE630" s="68">
        <v>249.61173006823532</v>
      </c>
      <c r="BF630" s="68">
        <v>13.782717399434739</v>
      </c>
      <c r="BG630" s="68">
        <v>0</v>
      </c>
      <c r="BH630" s="68">
        <v>1.1680291314113964</v>
      </c>
      <c r="BI630" s="68">
        <v>0</v>
      </c>
      <c r="BJ630" s="68">
        <v>0</v>
      </c>
      <c r="BK630" s="68">
        <v>2.0464657183954924</v>
      </c>
      <c r="BL630" s="68">
        <v>113968.32862077691</v>
      </c>
      <c r="BM630" s="68">
        <v>0</v>
      </c>
      <c r="BN630" s="68">
        <v>3.8034613680792972E-3</v>
      </c>
      <c r="BO630" s="68">
        <v>121975.44141116209</v>
      </c>
    </row>
    <row r="631" spans="1:67">
      <c r="A631">
        <v>2005</v>
      </c>
      <c r="B631" s="62" t="s">
        <v>624</v>
      </c>
      <c r="C631" s="67" t="s">
        <v>689</v>
      </c>
      <c r="D631" s="62" t="s">
        <v>725</v>
      </c>
      <c r="E631" s="68">
        <v>135.59622957884335</v>
      </c>
      <c r="F631" s="68">
        <v>1.9648715928162093</v>
      </c>
      <c r="G631" s="68">
        <v>5.8695761965634672</v>
      </c>
      <c r="H631" s="68">
        <v>94.980114399141115</v>
      </c>
      <c r="I631" s="68">
        <v>568.90218487748393</v>
      </c>
      <c r="J631" s="68">
        <v>110.50482458757176</v>
      </c>
      <c r="K631" s="68">
        <v>17.145866168816788</v>
      </c>
      <c r="L631" s="68">
        <v>77.143751223770678</v>
      </c>
      <c r="M631" s="68">
        <v>19.95699242872913</v>
      </c>
      <c r="N631" s="68">
        <v>74.518526950181965</v>
      </c>
      <c r="O631" s="68">
        <v>294.29388024458206</v>
      </c>
      <c r="P631" s="68">
        <v>44.035991424890689</v>
      </c>
      <c r="Q631" s="68">
        <v>79.154917015929044</v>
      </c>
      <c r="R631" s="68">
        <v>72.306083371516408</v>
      </c>
      <c r="S631" s="68">
        <v>191.9213220940803</v>
      </c>
      <c r="T631" s="68">
        <v>88.735190410122826</v>
      </c>
      <c r="U631" s="68">
        <v>53.387573782568111</v>
      </c>
      <c r="V631" s="68">
        <v>52.164237698240051</v>
      </c>
      <c r="W631" s="68">
        <v>45.65587162192876</v>
      </c>
      <c r="X631" s="68">
        <v>427.86838088896326</v>
      </c>
      <c r="Y631" s="68">
        <v>13.402000499574241</v>
      </c>
      <c r="Z631" s="68">
        <v>51.398018293977898</v>
      </c>
      <c r="AA631" s="68">
        <v>6.7213154997602427</v>
      </c>
      <c r="AB631" s="68">
        <v>127.85821555065976</v>
      </c>
      <c r="AC631" s="68">
        <v>12.135027972817701</v>
      </c>
      <c r="AD631" s="68">
        <v>1.5495527991876186</v>
      </c>
      <c r="AE631" s="68">
        <v>503.71882146300675</v>
      </c>
      <c r="AF631" s="68">
        <v>294.30917974752356</v>
      </c>
      <c r="AG631" s="68">
        <v>0</v>
      </c>
      <c r="AH631" s="68">
        <v>0</v>
      </c>
      <c r="AI631" s="68">
        <v>252.67227993100011</v>
      </c>
      <c r="AJ631" s="68">
        <v>8.5804551126891351</v>
      </c>
      <c r="AK631" s="68">
        <v>25.028301853461084</v>
      </c>
      <c r="AL631" s="68">
        <v>12.770436455044745</v>
      </c>
      <c r="AM631" s="68">
        <v>2.4794354244529533</v>
      </c>
      <c r="AN631" s="68">
        <v>58.069754113936249</v>
      </c>
      <c r="AO631" s="68">
        <v>2.5167977029081801</v>
      </c>
      <c r="AP631" s="68">
        <v>5.100307562511226</v>
      </c>
      <c r="AQ631" s="68">
        <v>52.88854428806075</v>
      </c>
      <c r="AR631" s="68">
        <v>0.13962787723357714</v>
      </c>
      <c r="AS631" s="68">
        <v>19.394694955735929</v>
      </c>
      <c r="AT631" s="68">
        <v>0.10240164989246067</v>
      </c>
      <c r="AU631" s="68">
        <v>1.4816060814353522</v>
      </c>
      <c r="AV631" s="68">
        <v>0</v>
      </c>
      <c r="AW631" s="68">
        <v>5.5165250455970476</v>
      </c>
      <c r="AX631" s="68">
        <v>4.1703406723090373</v>
      </c>
      <c r="AY631" s="68">
        <v>4.4908767311371403</v>
      </c>
      <c r="AZ631" s="68">
        <v>0</v>
      </c>
      <c r="BA631" s="68">
        <v>1.3830515617409782</v>
      </c>
      <c r="BB631" s="68">
        <v>54.92242121413841</v>
      </c>
      <c r="BC631" s="68">
        <v>75.373872087863631</v>
      </c>
      <c r="BD631" s="68">
        <v>11.449242151716984</v>
      </c>
      <c r="BE631" s="68">
        <v>71.297200622532841</v>
      </c>
      <c r="BF631" s="68">
        <v>22.950901842461793</v>
      </c>
      <c r="BG631" s="68">
        <v>0</v>
      </c>
      <c r="BH631" s="68">
        <v>0.3864140283741882</v>
      </c>
      <c r="BI631" s="68">
        <v>5693.15923799137</v>
      </c>
      <c r="BJ631" s="68">
        <v>0</v>
      </c>
      <c r="BK631" s="68">
        <v>0</v>
      </c>
      <c r="BL631" s="68">
        <v>1054.8991099497525</v>
      </c>
      <c r="BM631" s="68">
        <v>0</v>
      </c>
      <c r="BN631" s="68">
        <v>615.97781966484274</v>
      </c>
      <c r="BO631" s="68">
        <v>11524.400174955443</v>
      </c>
    </row>
    <row r="632" spans="1:67">
      <c r="A632">
        <v>2005</v>
      </c>
      <c r="B632" s="62" t="s">
        <v>625</v>
      </c>
      <c r="C632" s="67" t="s">
        <v>690</v>
      </c>
      <c r="D632" s="62" t="s">
        <v>725</v>
      </c>
      <c r="E632" s="68">
        <v>971.41125616049601</v>
      </c>
      <c r="F632" s="68">
        <v>14.076338170316477</v>
      </c>
      <c r="G632" s="68">
        <v>42.049638134798798</v>
      </c>
      <c r="H632" s="68">
        <v>680.43744671446984</v>
      </c>
      <c r="I632" s="68">
        <v>4075.6146963728966</v>
      </c>
      <c r="J632" s="68">
        <v>791.65645532932388</v>
      </c>
      <c r="K632" s="68">
        <v>122.8329684736956</v>
      </c>
      <c r="L632" s="68">
        <v>552.65775836076978</v>
      </c>
      <c r="M632" s="68">
        <v>142.97187425189344</v>
      </c>
      <c r="N632" s="68">
        <v>533.85065423087929</v>
      </c>
      <c r="O632" s="68">
        <v>2108.3210704063786</v>
      </c>
      <c r="P632" s="68">
        <v>315.47379952370198</v>
      </c>
      <c r="Q632" s="68">
        <v>567.06574812992187</v>
      </c>
      <c r="R632" s="68">
        <v>518.00071059593415</v>
      </c>
      <c r="S632" s="68">
        <v>1374.9241638831118</v>
      </c>
      <c r="T632" s="68">
        <v>635.69881736141917</v>
      </c>
      <c r="U632" s="68">
        <v>382.46852639313647</v>
      </c>
      <c r="V632" s="68">
        <v>373.70454788079439</v>
      </c>
      <c r="W632" s="68">
        <v>327.07861967188529</v>
      </c>
      <c r="X632" s="68">
        <v>3065.2486624565827</v>
      </c>
      <c r="Y632" s="68">
        <v>96.011918478788559</v>
      </c>
      <c r="Z632" s="68">
        <v>368.215352817623</v>
      </c>
      <c r="AA632" s="68">
        <v>48.151497670344014</v>
      </c>
      <c r="AB632" s="68">
        <v>915.97613122632742</v>
      </c>
      <c r="AC632" s="68">
        <v>86.935328535542538</v>
      </c>
      <c r="AD632" s="68">
        <v>11.100994738726252</v>
      </c>
      <c r="AE632" s="68">
        <v>3608.6411445868894</v>
      </c>
      <c r="AF632" s="68">
        <v>0</v>
      </c>
      <c r="AG632" s="68">
        <v>1381.707242584054</v>
      </c>
      <c r="AH632" s="68">
        <v>0</v>
      </c>
      <c r="AI632" s="68">
        <v>1810.1439664440777</v>
      </c>
      <c r="AJ632" s="68">
        <v>61.470372040098432</v>
      </c>
      <c r="AK632" s="68">
        <v>179.30273001357955</v>
      </c>
      <c r="AL632" s="68">
        <v>91.487394281119222</v>
      </c>
      <c r="AM632" s="68">
        <v>17.762672957187252</v>
      </c>
      <c r="AN632" s="68">
        <v>416.01166171032941</v>
      </c>
      <c r="AO632" s="68">
        <v>18.030336283519688</v>
      </c>
      <c r="AP632" s="68">
        <v>36.538598392391734</v>
      </c>
      <c r="AQ632" s="68">
        <v>378.8934795822762</v>
      </c>
      <c r="AR632" s="68">
        <v>1.0002939760181615</v>
      </c>
      <c r="AS632" s="68">
        <v>138.94357570500361</v>
      </c>
      <c r="AT632" s="68">
        <v>0.73360531973422349</v>
      </c>
      <c r="AU632" s="68">
        <v>10.61422451916544</v>
      </c>
      <c r="AV632" s="68">
        <v>0</v>
      </c>
      <c r="AW632" s="68">
        <v>39.520380034375108</v>
      </c>
      <c r="AX632" s="68">
        <v>29.876316500005483</v>
      </c>
      <c r="AY632" s="68">
        <v>32.172636512133046</v>
      </c>
      <c r="AZ632" s="68">
        <v>0</v>
      </c>
      <c r="BA632" s="68">
        <v>9.9081800364098225</v>
      </c>
      <c r="BB632" s="68">
        <v>393.46417189262644</v>
      </c>
      <c r="BC632" s="68">
        <v>539.97834596114967</v>
      </c>
      <c r="BD632" s="68">
        <v>82.02235958351757</v>
      </c>
      <c r="BE632" s="68">
        <v>510.77307556837673</v>
      </c>
      <c r="BF632" s="68">
        <v>164.42023836539357</v>
      </c>
      <c r="BG632" s="68">
        <v>0</v>
      </c>
      <c r="BH632" s="68">
        <v>2.7682697215614542</v>
      </c>
      <c r="BI632" s="68">
        <v>40785.787216031989</v>
      </c>
      <c r="BJ632" s="68">
        <v>0</v>
      </c>
      <c r="BK632" s="68">
        <v>0</v>
      </c>
      <c r="BL632" s="68">
        <v>7557.296192539301</v>
      </c>
      <c r="BM632" s="68">
        <v>0</v>
      </c>
      <c r="BN632" s="68">
        <v>4268.7523415862106</v>
      </c>
      <c r="BO632" s="68">
        <v>81689.955998698293</v>
      </c>
    </row>
    <row r="633" spans="1:67">
      <c r="A633">
        <v>2005</v>
      </c>
      <c r="B633" s="62" t="s">
        <v>626</v>
      </c>
      <c r="C633" s="67" t="s">
        <v>691</v>
      </c>
      <c r="D633" s="62" t="s">
        <v>725</v>
      </c>
      <c r="E633" s="68">
        <v>855.63003460467485</v>
      </c>
      <c r="F633" s="68">
        <v>12.398598059671924</v>
      </c>
      <c r="G633" s="68">
        <v>37.037797435659456</v>
      </c>
      <c r="H633" s="68">
        <v>599.33700828192514</v>
      </c>
      <c r="I633" s="68">
        <v>3589.8475764797063</v>
      </c>
      <c r="J633" s="68">
        <v>697.29997050449026</v>
      </c>
      <c r="K633" s="68">
        <v>108.19266958172723</v>
      </c>
      <c r="L633" s="68">
        <v>486.78721181365444</v>
      </c>
      <c r="M633" s="68">
        <v>125.93124584242143</v>
      </c>
      <c r="N633" s="68">
        <v>470.22170152599801</v>
      </c>
      <c r="O633" s="68">
        <v>1857.0330732625653</v>
      </c>
      <c r="P633" s="68">
        <v>277.8728950189722</v>
      </c>
      <c r="Q633" s="68">
        <v>499.47793235717535</v>
      </c>
      <c r="R633" s="68">
        <v>456.26089168892366</v>
      </c>
      <c r="S633" s="68">
        <v>1211.04877307263</v>
      </c>
      <c r="T633" s="68">
        <v>559.9307169313214</v>
      </c>
      <c r="U633" s="68">
        <v>336.88260908816375</v>
      </c>
      <c r="V633" s="68">
        <v>329.16319757194498</v>
      </c>
      <c r="W633" s="68">
        <v>288.09455201748926</v>
      </c>
      <c r="X633" s="68">
        <v>2699.905732507114</v>
      </c>
      <c r="Y633" s="68">
        <v>84.568385026922343</v>
      </c>
      <c r="Z633" s="68">
        <v>324.32825240112516</v>
      </c>
      <c r="AA633" s="68">
        <v>42.412384411506515</v>
      </c>
      <c r="AB633" s="68">
        <v>806.80214882001542</v>
      </c>
      <c r="AC633" s="68">
        <v>76.573621822378072</v>
      </c>
      <c r="AD633" s="68">
        <v>9.7778818725910952</v>
      </c>
      <c r="AE633" s="68">
        <v>3178.5319840977759</v>
      </c>
      <c r="AF633" s="68">
        <v>0</v>
      </c>
      <c r="AG633" s="68">
        <v>0</v>
      </c>
      <c r="AH633" s="68">
        <v>1134.8624601592014</v>
      </c>
      <c r="AI633" s="68">
        <v>1594.3953035603854</v>
      </c>
      <c r="AJ633" s="68">
        <v>54.143799778187677</v>
      </c>
      <c r="AK633" s="68">
        <v>157.93187500483765</v>
      </c>
      <c r="AL633" s="68">
        <v>80.583132878287671</v>
      </c>
      <c r="AM633" s="68">
        <v>15.645563483689552</v>
      </c>
      <c r="AN633" s="68">
        <v>366.42778251516091</v>
      </c>
      <c r="AO633" s="68">
        <v>15.881324372519922</v>
      </c>
      <c r="AP633" s="68">
        <v>32.183611224001623</v>
      </c>
      <c r="AQ633" s="68">
        <v>333.73366737363165</v>
      </c>
      <c r="AR633" s="68">
        <v>0.88107026132077182</v>
      </c>
      <c r="AS633" s="68">
        <v>122.38307486621045</v>
      </c>
      <c r="AT633" s="68">
        <v>0.64616787290619981</v>
      </c>
      <c r="AU633" s="68">
        <v>9.3491291510573351</v>
      </c>
      <c r="AV633" s="68">
        <v>0</v>
      </c>
      <c r="AW633" s="68">
        <v>34.809998259702496</v>
      </c>
      <c r="AX633" s="68">
        <v>26.315397890073861</v>
      </c>
      <c r="AY633" s="68">
        <v>28.338022560088483</v>
      </c>
      <c r="AZ633" s="68">
        <v>0</v>
      </c>
      <c r="BA633" s="68">
        <v>8.7272371754584643</v>
      </c>
      <c r="BB633" s="68">
        <v>346.56769815786964</v>
      </c>
      <c r="BC633" s="68">
        <v>475.61904179148064</v>
      </c>
      <c r="BD633" s="68">
        <v>72.246223135391617</v>
      </c>
      <c r="BE633" s="68">
        <v>449.89470891152627</v>
      </c>
      <c r="BF633" s="68">
        <v>144.82320783304479</v>
      </c>
      <c r="BG633" s="68">
        <v>0</v>
      </c>
      <c r="BH633" s="68">
        <v>2.4383233184023965</v>
      </c>
      <c r="BI633" s="68">
        <v>35924.583234669262</v>
      </c>
      <c r="BJ633" s="68">
        <v>0</v>
      </c>
      <c r="BK633" s="68">
        <v>0</v>
      </c>
      <c r="BL633" s="68">
        <v>6656.5520645684519</v>
      </c>
      <c r="BM633" s="68">
        <v>0</v>
      </c>
      <c r="BN633" s="68">
        <v>3755.4379388017082</v>
      </c>
      <c r="BO633" s="68">
        <v>71866.749905672419</v>
      </c>
    </row>
    <row r="634" spans="1:67">
      <c r="A634">
        <v>2005</v>
      </c>
      <c r="B634" s="62" t="s">
        <v>627</v>
      </c>
      <c r="C634" s="67" t="s">
        <v>692</v>
      </c>
      <c r="D634" s="62" t="s">
        <v>725</v>
      </c>
      <c r="E634" s="68">
        <v>282.73011492285377</v>
      </c>
      <c r="F634" s="68">
        <v>3.3856743337196495</v>
      </c>
      <c r="G634" s="68">
        <v>11.367315150386283</v>
      </c>
      <c r="H634" s="68">
        <v>267.62266459790857</v>
      </c>
      <c r="I634" s="68">
        <v>1268.6808210478928</v>
      </c>
      <c r="J634" s="68">
        <v>192.24217904700058</v>
      </c>
      <c r="K634" s="68">
        <v>45.371797414601467</v>
      </c>
      <c r="L634" s="68">
        <v>146.09827324169308</v>
      </c>
      <c r="M634" s="68">
        <v>34.504181688880593</v>
      </c>
      <c r="N634" s="68">
        <v>470.191768572836</v>
      </c>
      <c r="O634" s="68">
        <v>1003.7416587217</v>
      </c>
      <c r="P634" s="68">
        <v>121.0318505412106</v>
      </c>
      <c r="Q634" s="68">
        <v>231.29968014906206</v>
      </c>
      <c r="R634" s="68">
        <v>176.04078526930331</v>
      </c>
      <c r="S634" s="68">
        <v>412.09171115968229</v>
      </c>
      <c r="T634" s="68">
        <v>210.21021724308628</v>
      </c>
      <c r="U634" s="68">
        <v>119.67957340714021</v>
      </c>
      <c r="V634" s="68">
        <v>145.38915369002277</v>
      </c>
      <c r="W634" s="68">
        <v>117.64681274405675</v>
      </c>
      <c r="X634" s="68">
        <v>1119.8612818626225</v>
      </c>
      <c r="Y634" s="68">
        <v>68.821769615353872</v>
      </c>
      <c r="Z634" s="68">
        <v>112.26821509762422</v>
      </c>
      <c r="AA634" s="68">
        <v>18.21190022696906</v>
      </c>
      <c r="AB634" s="68">
        <v>437.6463754054684</v>
      </c>
      <c r="AC634" s="68">
        <v>40.664747114443443</v>
      </c>
      <c r="AD634" s="68">
        <v>2.0619330193556991</v>
      </c>
      <c r="AE634" s="68">
        <v>1179.6728052329959</v>
      </c>
      <c r="AF634" s="68">
        <v>39.486339308371576</v>
      </c>
      <c r="AG634" s="68">
        <v>197.26568271885299</v>
      </c>
      <c r="AH634" s="68">
        <v>161.82856736672639</v>
      </c>
      <c r="AI634" s="68">
        <v>622.05565939969699</v>
      </c>
      <c r="AJ634" s="68">
        <v>10.830397729122248</v>
      </c>
      <c r="AK634" s="68">
        <v>79.76896733419467</v>
      </c>
      <c r="AL634" s="68">
        <v>49.323054340132238</v>
      </c>
      <c r="AM634" s="68">
        <v>8.2466054475061608</v>
      </c>
      <c r="AN634" s="68">
        <v>110.81139198966454</v>
      </c>
      <c r="AO634" s="68">
        <v>9.4134771852386852</v>
      </c>
      <c r="AP634" s="68">
        <v>18.138569495582569</v>
      </c>
      <c r="AQ634" s="68">
        <v>131.33229153404952</v>
      </c>
      <c r="AR634" s="68">
        <v>0.69055377527092254</v>
      </c>
      <c r="AS634" s="68">
        <v>61.416759811193458</v>
      </c>
      <c r="AT634" s="68">
        <v>0.13598236457149712</v>
      </c>
      <c r="AU634" s="68">
        <v>3.6186019578579085</v>
      </c>
      <c r="AV634" s="68">
        <v>0</v>
      </c>
      <c r="AW634" s="68">
        <v>22.412082796226539</v>
      </c>
      <c r="AX634" s="68">
        <v>9.3354656114696812</v>
      </c>
      <c r="AY634" s="68">
        <v>24.620648481975316</v>
      </c>
      <c r="AZ634" s="68">
        <v>0</v>
      </c>
      <c r="BA634" s="68">
        <v>4.0075420778459865</v>
      </c>
      <c r="BB634" s="68">
        <v>204.32701153660409</v>
      </c>
      <c r="BC634" s="68">
        <v>308.47420477052691</v>
      </c>
      <c r="BD634" s="68">
        <v>73.970174580140522</v>
      </c>
      <c r="BE634" s="68">
        <v>219.51146606908659</v>
      </c>
      <c r="BF634" s="68">
        <v>86.922578045124482</v>
      </c>
      <c r="BG634" s="68">
        <v>0</v>
      </c>
      <c r="BH634" s="68">
        <v>1.3872778397863901</v>
      </c>
      <c r="BI634" s="68">
        <v>49415.943117046896</v>
      </c>
      <c r="BJ634" s="68">
        <v>0</v>
      </c>
      <c r="BK634" s="68">
        <v>0</v>
      </c>
      <c r="BL634" s="68">
        <v>5693.9012274505076</v>
      </c>
      <c r="BM634" s="68">
        <v>0</v>
      </c>
      <c r="BN634" s="68">
        <v>2652.8515338294114</v>
      </c>
      <c r="BO634" s="68">
        <v>68460.562492411482</v>
      </c>
    </row>
    <row r="635" spans="1:67">
      <c r="A635">
        <v>2005</v>
      </c>
      <c r="B635" s="62" t="s">
        <v>628</v>
      </c>
      <c r="C635" s="67" t="s">
        <v>693</v>
      </c>
      <c r="D635" s="62" t="s">
        <v>725</v>
      </c>
      <c r="E635" s="68">
        <v>11.812667139975998</v>
      </c>
      <c r="F635" s="68">
        <v>0.14222442229467228</v>
      </c>
      <c r="G635" s="68">
        <v>0.88656219474190756</v>
      </c>
      <c r="H635" s="68">
        <v>10.310953187130069</v>
      </c>
      <c r="I635" s="68">
        <v>53.143137956264503</v>
      </c>
      <c r="J635" s="68">
        <v>6.9675331615683094</v>
      </c>
      <c r="K635" s="68">
        <v>1.866366924047258</v>
      </c>
      <c r="L635" s="68">
        <v>6.0883673450931193</v>
      </c>
      <c r="M635" s="68">
        <v>1.3967204155510191</v>
      </c>
      <c r="N635" s="68">
        <v>19.807349071684339</v>
      </c>
      <c r="O635" s="68">
        <v>41.828801607620335</v>
      </c>
      <c r="P635" s="68">
        <v>4.7568923796291855</v>
      </c>
      <c r="Q635" s="68">
        <v>9.5040915046055279</v>
      </c>
      <c r="R635" s="68">
        <v>6.8248872675358241</v>
      </c>
      <c r="S635" s="68">
        <v>17.024176433860749</v>
      </c>
      <c r="T635" s="68">
        <v>8.497618432671656</v>
      </c>
      <c r="U635" s="68">
        <v>5.1681779351036132</v>
      </c>
      <c r="V635" s="68">
        <v>5.930150652729191</v>
      </c>
      <c r="W635" s="68">
        <v>4.9248676693691014</v>
      </c>
      <c r="X635" s="68">
        <v>47.626479139281507</v>
      </c>
      <c r="Y635" s="68">
        <v>2.8663153149055995</v>
      </c>
      <c r="Z635" s="68">
        <v>4.5457971051827917</v>
      </c>
      <c r="AA635" s="68">
        <v>0.6803414340409718</v>
      </c>
      <c r="AB635" s="68">
        <v>16.276823384926658</v>
      </c>
      <c r="AC635" s="68">
        <v>1.5561591100983874</v>
      </c>
      <c r="AD635" s="68">
        <v>8.8143824274606833E-2</v>
      </c>
      <c r="AE635" s="68">
        <v>45.119025093723536</v>
      </c>
      <c r="AF635" s="68">
        <v>1.4753632087952282</v>
      </c>
      <c r="AG635" s="68">
        <v>7.3706131218794608</v>
      </c>
      <c r="AH635" s="68">
        <v>6.0465446685327215</v>
      </c>
      <c r="AI635" s="68">
        <v>24.56858132179018</v>
      </c>
      <c r="AJ635" s="68">
        <v>0.36462877793689508</v>
      </c>
      <c r="AK635" s="68">
        <v>3.0437303201803165</v>
      </c>
      <c r="AL635" s="68">
        <v>1.4749999781311913</v>
      </c>
      <c r="AM635" s="68">
        <v>0.28542720945803185</v>
      </c>
      <c r="AN635" s="68">
        <v>4.2318571668984779</v>
      </c>
      <c r="AO635" s="68">
        <v>0.19734344145399518</v>
      </c>
      <c r="AP635" s="68">
        <v>0.49224872367125871</v>
      </c>
      <c r="AQ635" s="68">
        <v>5.5253805380291388</v>
      </c>
      <c r="AR635" s="68">
        <v>1.1830226815505482E-2</v>
      </c>
      <c r="AS635" s="68">
        <v>1.1113804044482849</v>
      </c>
      <c r="AT635" s="68">
        <v>1.7060742483252776E-3</v>
      </c>
      <c r="AU635" s="68">
        <v>8.2905892996135405E-2</v>
      </c>
      <c r="AV635" s="68">
        <v>0</v>
      </c>
      <c r="AW635" s="68">
        <v>0.4137439547945595</v>
      </c>
      <c r="AX635" s="68">
        <v>0.32376437396598623</v>
      </c>
      <c r="AY635" s="68">
        <v>0.31748757519319337</v>
      </c>
      <c r="AZ635" s="68">
        <v>0</v>
      </c>
      <c r="BA635" s="68">
        <v>0.11381738694134683</v>
      </c>
      <c r="BB635" s="68">
        <v>4.6288498325095926</v>
      </c>
      <c r="BC635" s="68">
        <v>4.8147839136493022</v>
      </c>
      <c r="BD635" s="68">
        <v>0.86101489027859734</v>
      </c>
      <c r="BE635" s="68">
        <v>4.0748548347526219</v>
      </c>
      <c r="BF635" s="68">
        <v>1.837285530061648</v>
      </c>
      <c r="BG635" s="68">
        <v>0</v>
      </c>
      <c r="BH635" s="68">
        <v>2.4587938438863432E-2</v>
      </c>
      <c r="BI635" s="68">
        <v>894.64754743813535</v>
      </c>
      <c r="BJ635" s="68">
        <v>0</v>
      </c>
      <c r="BK635" s="68">
        <v>0</v>
      </c>
      <c r="BL635" s="68">
        <v>252.4585076462555</v>
      </c>
      <c r="BM635" s="68">
        <v>0</v>
      </c>
      <c r="BN635" s="68">
        <v>75.171706399048219</v>
      </c>
      <c r="BO635" s="68">
        <v>1631.6131228971994</v>
      </c>
    </row>
    <row r="636" spans="1:67">
      <c r="A636">
        <v>2005</v>
      </c>
      <c r="B636" s="62" t="s">
        <v>629</v>
      </c>
      <c r="C636" s="67" t="s">
        <v>694</v>
      </c>
      <c r="D636" s="62" t="s">
        <v>725</v>
      </c>
      <c r="E636" s="68">
        <v>16.190763363458462</v>
      </c>
      <c r="F636" s="68">
        <v>3.3390140381492142E-2</v>
      </c>
      <c r="G636" s="68">
        <v>0.17975631979750278</v>
      </c>
      <c r="H636" s="68">
        <v>9.7943652621157042</v>
      </c>
      <c r="I636" s="68">
        <v>38.630175169158129</v>
      </c>
      <c r="J636" s="68">
        <v>43.666715825801376</v>
      </c>
      <c r="K636" s="68">
        <v>3.2743199962249525</v>
      </c>
      <c r="L636" s="68">
        <v>6.3617456921472373</v>
      </c>
      <c r="M636" s="68">
        <v>2.8729099412372969</v>
      </c>
      <c r="N636" s="68">
        <v>4.9201600481681336</v>
      </c>
      <c r="O636" s="68">
        <v>20.850618713465991</v>
      </c>
      <c r="P636" s="68">
        <v>4.4377091934978177</v>
      </c>
      <c r="Q636" s="68">
        <v>17.062670623679033</v>
      </c>
      <c r="R636" s="68">
        <v>14.117625382718659</v>
      </c>
      <c r="S636" s="68">
        <v>40.065391372012094</v>
      </c>
      <c r="T636" s="68">
        <v>39.361554150630795</v>
      </c>
      <c r="U636" s="68">
        <v>423.30453633737756</v>
      </c>
      <c r="V636" s="68">
        <v>149.01661906455868</v>
      </c>
      <c r="W636" s="68">
        <v>55.459828292321191</v>
      </c>
      <c r="X636" s="68">
        <v>178.17284950378274</v>
      </c>
      <c r="Y636" s="68">
        <v>9.6950820383448946</v>
      </c>
      <c r="Z636" s="68">
        <v>61.132788688118417</v>
      </c>
      <c r="AA636" s="68">
        <v>0.59269374149934717</v>
      </c>
      <c r="AB636" s="68">
        <v>31.451435389696478</v>
      </c>
      <c r="AC636" s="68">
        <v>0.3345158937459321</v>
      </c>
      <c r="AD636" s="68">
        <v>5.9421923760591459E-2</v>
      </c>
      <c r="AE636" s="68">
        <v>13.20924923828588</v>
      </c>
      <c r="AF636" s="68">
        <v>5.1100930773826532</v>
      </c>
      <c r="AG636" s="68">
        <v>25.528980840547455</v>
      </c>
      <c r="AH636" s="68">
        <v>20.942914848734432</v>
      </c>
      <c r="AI636" s="68">
        <v>18.945350271541578</v>
      </c>
      <c r="AJ636" s="68">
        <v>7.4512546861318668E-2</v>
      </c>
      <c r="AK636" s="68">
        <v>6.65056337263435</v>
      </c>
      <c r="AL636" s="68">
        <v>11.54663588191127</v>
      </c>
      <c r="AM636" s="68">
        <v>1.3459415434183422</v>
      </c>
      <c r="AN636" s="68">
        <v>1.6074690188486747</v>
      </c>
      <c r="AO636" s="68">
        <v>4.8083359140197341</v>
      </c>
      <c r="AP636" s="68">
        <v>11.275230756222165</v>
      </c>
      <c r="AQ636" s="68">
        <v>23.07299490635689</v>
      </c>
      <c r="AR636" s="68">
        <v>0.56024041798895385</v>
      </c>
      <c r="AS636" s="68">
        <v>200.56397696720697</v>
      </c>
      <c r="AT636" s="68">
        <v>0.2872267798903605</v>
      </c>
      <c r="AU636" s="68">
        <v>5.0671631216064688</v>
      </c>
      <c r="AV636" s="68">
        <v>0</v>
      </c>
      <c r="AW636" s="68">
        <v>85.272308757515603</v>
      </c>
      <c r="AX636" s="68">
        <v>7.1231111406660247E-2</v>
      </c>
      <c r="AY636" s="68">
        <v>1.7944673651240783</v>
      </c>
      <c r="AZ636" s="68">
        <v>0</v>
      </c>
      <c r="BA636" s="68">
        <v>0.35931468654965693</v>
      </c>
      <c r="BB636" s="68">
        <v>58.393399191460844</v>
      </c>
      <c r="BC636" s="68">
        <v>134.72128413817299</v>
      </c>
      <c r="BD636" s="68">
        <v>24.03590505072955</v>
      </c>
      <c r="BE636" s="68">
        <v>17.798993029321629</v>
      </c>
      <c r="BF636" s="68">
        <v>11.370303378288481</v>
      </c>
      <c r="BG636" s="68">
        <v>0</v>
      </c>
      <c r="BH636" s="68">
        <v>3.3984780532608156</v>
      </c>
      <c r="BI636" s="68">
        <v>3189.0555805483436</v>
      </c>
      <c r="BJ636" s="68">
        <v>0</v>
      </c>
      <c r="BK636" s="68">
        <v>0</v>
      </c>
      <c r="BL636" s="68">
        <v>55.639450359474324</v>
      </c>
      <c r="BM636" s="68">
        <v>0</v>
      </c>
      <c r="BN636" s="68">
        <v>536.52716849208866</v>
      </c>
      <c r="BO636" s="68">
        <v>5640.0744057328984</v>
      </c>
    </row>
    <row r="637" spans="1:67">
      <c r="A637">
        <v>2005</v>
      </c>
      <c r="B637" s="62" t="s">
        <v>630</v>
      </c>
      <c r="C637" s="67" t="s">
        <v>695</v>
      </c>
      <c r="D637" s="62" t="s">
        <v>725</v>
      </c>
      <c r="E637" s="68">
        <v>13.581620770083255</v>
      </c>
      <c r="F637" s="68">
        <v>0.1587602289201348</v>
      </c>
      <c r="G637" s="68">
        <v>30.656737024338231</v>
      </c>
      <c r="H637" s="68">
        <v>22.174214613615582</v>
      </c>
      <c r="I637" s="68">
        <v>115.41910381594856</v>
      </c>
      <c r="J637" s="68">
        <v>87.075712372496426</v>
      </c>
      <c r="K637" s="68">
        <v>4.8800250488894097</v>
      </c>
      <c r="L637" s="68">
        <v>22.733143560510488</v>
      </c>
      <c r="M637" s="68">
        <v>4.9119558222244573</v>
      </c>
      <c r="N637" s="68">
        <v>29.543962833962677</v>
      </c>
      <c r="O637" s="68">
        <v>79.268311128613249</v>
      </c>
      <c r="P637" s="68">
        <v>20.880904449774548</v>
      </c>
      <c r="Q637" s="68">
        <v>53.526855939958622</v>
      </c>
      <c r="R637" s="68">
        <v>20.702938353736908</v>
      </c>
      <c r="S637" s="68">
        <v>102.01054117817293</v>
      </c>
      <c r="T637" s="68">
        <v>32.647951559946769</v>
      </c>
      <c r="U637" s="68">
        <v>31.255623919416131</v>
      </c>
      <c r="V637" s="68">
        <v>20.140089127761616</v>
      </c>
      <c r="W637" s="68">
        <v>24.089683172530432</v>
      </c>
      <c r="X637" s="68">
        <v>138.39926924263992</v>
      </c>
      <c r="Y637" s="68">
        <v>13.611395441068773</v>
      </c>
      <c r="Z637" s="68">
        <v>49.674436767997193</v>
      </c>
      <c r="AA637" s="68">
        <v>1.2753419450091925</v>
      </c>
      <c r="AB637" s="68">
        <v>36.517815628398971</v>
      </c>
      <c r="AC637" s="68">
        <v>1.7210684380923926</v>
      </c>
      <c r="AD637" s="68">
        <v>4.4591644226220337</v>
      </c>
      <c r="AE637" s="68">
        <v>86.224414016508035</v>
      </c>
      <c r="AF637" s="68">
        <v>77.797883233853952</v>
      </c>
      <c r="AG637" s="68">
        <v>388.6623277573388</v>
      </c>
      <c r="AH637" s="68">
        <v>318.84242014881426</v>
      </c>
      <c r="AI637" s="68">
        <v>1005.6035303684431</v>
      </c>
      <c r="AJ637" s="68">
        <v>125.55365509615943</v>
      </c>
      <c r="AK637" s="68">
        <v>582.68616835998614</v>
      </c>
      <c r="AL637" s="68">
        <v>53.005965302003453</v>
      </c>
      <c r="AM637" s="68">
        <v>1.5461527469534522</v>
      </c>
      <c r="AN637" s="68">
        <v>6.0820156146835833</v>
      </c>
      <c r="AO637" s="68">
        <v>5.0591212130848362</v>
      </c>
      <c r="AP637" s="68">
        <v>0.91163256040998741</v>
      </c>
      <c r="AQ637" s="68">
        <v>7.0804202710732334</v>
      </c>
      <c r="AR637" s="68">
        <v>6.3660766840795473</v>
      </c>
      <c r="AS637" s="68">
        <v>1.3083978873718791</v>
      </c>
      <c r="AT637" s="68">
        <v>1.9709279783592121E-3</v>
      </c>
      <c r="AU637" s="68">
        <v>9.2217746124317601E-2</v>
      </c>
      <c r="AV637" s="68">
        <v>0</v>
      </c>
      <c r="AW637" s="68">
        <v>0.96513710267312336</v>
      </c>
      <c r="AX637" s="68">
        <v>3.7709852935940416</v>
      </c>
      <c r="AY637" s="68">
        <v>1.1244479633043174</v>
      </c>
      <c r="AZ637" s="68">
        <v>0</v>
      </c>
      <c r="BA637" s="68">
        <v>1.1859478738525069</v>
      </c>
      <c r="BB637" s="68">
        <v>56.200971269022503</v>
      </c>
      <c r="BC637" s="68">
        <v>156.97869122532106</v>
      </c>
      <c r="BD637" s="68">
        <v>2.1682016840649521</v>
      </c>
      <c r="BE637" s="68">
        <v>12.275045853511164</v>
      </c>
      <c r="BF637" s="68">
        <v>4.4544331697822281</v>
      </c>
      <c r="BG637" s="68">
        <v>0</v>
      </c>
      <c r="BH637" s="68">
        <v>2.7265233671229669E-2</v>
      </c>
      <c r="BI637" s="68">
        <v>3025.1071238089366</v>
      </c>
      <c r="BJ637" s="68">
        <v>0</v>
      </c>
      <c r="BK637" s="68">
        <v>0</v>
      </c>
      <c r="BL637" s="68">
        <v>309.78319475296308</v>
      </c>
      <c r="BM637" s="68">
        <v>0</v>
      </c>
      <c r="BN637" s="68">
        <v>271.78342910250797</v>
      </c>
      <c r="BO637" s="68">
        <v>7473.965871074799</v>
      </c>
    </row>
    <row r="638" spans="1:67">
      <c r="A638">
        <v>2005</v>
      </c>
      <c r="B638" s="62" t="s">
        <v>631</v>
      </c>
      <c r="C638" s="67" t="s">
        <v>696</v>
      </c>
      <c r="D638" s="62" t="s">
        <v>725</v>
      </c>
      <c r="E638" s="68">
        <v>5.6931526062150253E-2</v>
      </c>
      <c r="F638" s="68">
        <v>0</v>
      </c>
      <c r="G638" s="68">
        <v>6.7156653712690075E-4</v>
      </c>
      <c r="H638" s="68">
        <v>1.3454320352956664</v>
      </c>
      <c r="I638" s="68">
        <v>11.162795167462027</v>
      </c>
      <c r="J638" s="68">
        <v>8.2594158991176556</v>
      </c>
      <c r="K638" s="68">
        <v>0.29254612985423961</v>
      </c>
      <c r="L638" s="68">
        <v>2.0348857302595822</v>
      </c>
      <c r="M638" s="68">
        <v>5.829612518968732</v>
      </c>
      <c r="N638" s="68">
        <v>0.19660533455821336</v>
      </c>
      <c r="O638" s="68">
        <v>6.6882033122449727</v>
      </c>
      <c r="P638" s="68">
        <v>3.9327559240308991</v>
      </c>
      <c r="Q638" s="68">
        <v>7.1521188297920348</v>
      </c>
      <c r="R638" s="68">
        <v>3.9709287085268286</v>
      </c>
      <c r="S638" s="68">
        <v>1.2620589591668367</v>
      </c>
      <c r="T638" s="68">
        <v>5.6992873143203102</v>
      </c>
      <c r="U638" s="68">
        <v>101.71253626436788</v>
      </c>
      <c r="V638" s="68">
        <v>27.082492368058212</v>
      </c>
      <c r="W638" s="68">
        <v>3.6651962096551896</v>
      </c>
      <c r="X638" s="68">
        <v>8.4315587912211996</v>
      </c>
      <c r="Y638" s="68">
        <v>0.28725985457532932</v>
      </c>
      <c r="Z638" s="68">
        <v>8.7026410807005572</v>
      </c>
      <c r="AA638" s="68">
        <v>7.0994987468418049</v>
      </c>
      <c r="AB638" s="68">
        <v>2.5217084247562913</v>
      </c>
      <c r="AC638" s="68">
        <v>0</v>
      </c>
      <c r="AD638" s="68">
        <v>0.1717802162283808</v>
      </c>
      <c r="AE638" s="68">
        <v>1.6953112651601476</v>
      </c>
      <c r="AF638" s="68">
        <v>5.6963184899795323</v>
      </c>
      <c r="AG638" s="68">
        <v>28.457643215146124</v>
      </c>
      <c r="AH638" s="68">
        <v>23.345467740093692</v>
      </c>
      <c r="AI638" s="68">
        <v>10.506674906333856</v>
      </c>
      <c r="AJ638" s="68">
        <v>0</v>
      </c>
      <c r="AK638" s="68">
        <v>0.79315593806785722</v>
      </c>
      <c r="AL638" s="68">
        <v>4.2148775373602065</v>
      </c>
      <c r="AM638" s="68">
        <v>1.9768166923399719</v>
      </c>
      <c r="AN638" s="68">
        <v>2.4343770002522325</v>
      </c>
      <c r="AO638" s="68">
        <v>0.59067568188395325</v>
      </c>
      <c r="AP638" s="68">
        <v>1.3145458329723418</v>
      </c>
      <c r="AQ638" s="68">
        <v>212.20062678984925</v>
      </c>
      <c r="AR638" s="68">
        <v>0.25588997012451553</v>
      </c>
      <c r="AS638" s="68">
        <v>155.11689860702748</v>
      </c>
      <c r="AT638" s="68">
        <v>6.0689222423893554</v>
      </c>
      <c r="AU638" s="68">
        <v>19.18239615682436</v>
      </c>
      <c r="AV638" s="68">
        <v>0</v>
      </c>
      <c r="AW638" s="68">
        <v>14.262031767996332</v>
      </c>
      <c r="AX638" s="68">
        <v>1.4943951482653348</v>
      </c>
      <c r="AY638" s="68">
        <v>13.859470671440315</v>
      </c>
      <c r="AZ638" s="68">
        <v>0</v>
      </c>
      <c r="BA638" s="68">
        <v>0.15116772450038721</v>
      </c>
      <c r="BB638" s="68">
        <v>49.696897550478219</v>
      </c>
      <c r="BC638" s="68">
        <v>306.17541189082687</v>
      </c>
      <c r="BD638" s="68">
        <v>38.325616199158709</v>
      </c>
      <c r="BE638" s="68">
        <v>15.864532115533958</v>
      </c>
      <c r="BF638" s="68">
        <v>10.93703136996313</v>
      </c>
      <c r="BG638" s="68">
        <v>0</v>
      </c>
      <c r="BH638" s="68">
        <v>1.1160499393086643</v>
      </c>
      <c r="BI638" s="68">
        <v>520.68267485046385</v>
      </c>
      <c r="BJ638" s="68">
        <v>0</v>
      </c>
      <c r="BK638" s="68">
        <v>0</v>
      </c>
      <c r="BL638" s="68">
        <v>0</v>
      </c>
      <c r="BM638" s="68">
        <v>2.8806961827736477E-5</v>
      </c>
      <c r="BN638" s="68">
        <v>-4.8038104296210804E-5</v>
      </c>
      <c r="BO638" s="68">
        <v>1663.9747789752</v>
      </c>
    </row>
    <row r="639" spans="1:67">
      <c r="A639">
        <v>2005</v>
      </c>
      <c r="B639" s="62" t="s">
        <v>632</v>
      </c>
      <c r="C639" s="67" t="s">
        <v>697</v>
      </c>
      <c r="D639" s="62" t="s">
        <v>725</v>
      </c>
      <c r="E639" s="68">
        <v>0.15351069479696325</v>
      </c>
      <c r="F639" s="68">
        <v>1.4798367412287528</v>
      </c>
      <c r="G639" s="68">
        <v>19.667304103963172</v>
      </c>
      <c r="H639" s="68">
        <v>138.22895808665564</v>
      </c>
      <c r="I639" s="68">
        <v>76.794083325888366</v>
      </c>
      <c r="J639" s="68">
        <v>27.603411007695879</v>
      </c>
      <c r="K639" s="68">
        <v>1.515735199031174</v>
      </c>
      <c r="L639" s="68">
        <v>20.781969540326976</v>
      </c>
      <c r="M639" s="68">
        <v>14.334751044964008</v>
      </c>
      <c r="N639" s="68">
        <v>17.110910663078993</v>
      </c>
      <c r="O639" s="68">
        <v>73.625935426893577</v>
      </c>
      <c r="P639" s="68">
        <v>65.321060271445873</v>
      </c>
      <c r="Q639" s="68">
        <v>24.804133709064175</v>
      </c>
      <c r="R639" s="68">
        <v>25.525089656670655</v>
      </c>
      <c r="S639" s="68">
        <v>43.016411722508757</v>
      </c>
      <c r="T639" s="68">
        <v>25.451411765084998</v>
      </c>
      <c r="U639" s="68">
        <v>113.40150853661258</v>
      </c>
      <c r="V639" s="68">
        <v>65.34054998926581</v>
      </c>
      <c r="W639" s="68">
        <v>20.556401264062785</v>
      </c>
      <c r="X639" s="68">
        <v>165.44009320849065</v>
      </c>
      <c r="Y639" s="68">
        <v>2.7040673718039683</v>
      </c>
      <c r="Z639" s="68">
        <v>36.648985205790297</v>
      </c>
      <c r="AA639" s="68">
        <v>14.538317316060832</v>
      </c>
      <c r="AB639" s="68">
        <v>52.113606427124843</v>
      </c>
      <c r="AC639" s="68">
        <v>16.080114259639057</v>
      </c>
      <c r="AD639" s="68">
        <v>2.8593821021563923</v>
      </c>
      <c r="AE639" s="68">
        <v>501.97692887073958</v>
      </c>
      <c r="AF639" s="68">
        <v>39.371266600007971</v>
      </c>
      <c r="AG639" s="68">
        <v>196.69080298132204</v>
      </c>
      <c r="AH639" s="68">
        <v>161.35695992314797</v>
      </c>
      <c r="AI639" s="68">
        <v>390.05350656558022</v>
      </c>
      <c r="AJ639" s="68">
        <v>60.823042032197485</v>
      </c>
      <c r="AK639" s="68">
        <v>98.230974708062803</v>
      </c>
      <c r="AL639" s="68">
        <v>23.184573973729513</v>
      </c>
      <c r="AM639" s="68">
        <v>8.1764960654747032</v>
      </c>
      <c r="AN639" s="68">
        <v>31.776095625243698</v>
      </c>
      <c r="AO639" s="68">
        <v>35.532961139468043</v>
      </c>
      <c r="AP639" s="68">
        <v>24.044788053097438</v>
      </c>
      <c r="AQ639" s="68">
        <v>134.06663296148361</v>
      </c>
      <c r="AR639" s="68">
        <v>5.3819450940355607</v>
      </c>
      <c r="AS639" s="68">
        <v>146.16789670751425</v>
      </c>
      <c r="AT639" s="68">
        <v>1.3033055924026942</v>
      </c>
      <c r="AU639" s="68">
        <v>34.824854999140513</v>
      </c>
      <c r="AV639" s="68">
        <v>0</v>
      </c>
      <c r="AW639" s="68">
        <v>23.312416706808374</v>
      </c>
      <c r="AX639" s="68">
        <v>9.2106911944234184</v>
      </c>
      <c r="AY639" s="68">
        <v>28.806264632872388</v>
      </c>
      <c r="AZ639" s="68">
        <v>0</v>
      </c>
      <c r="BA639" s="68">
        <v>5.3039541526718867</v>
      </c>
      <c r="BB639" s="68">
        <v>352.35736053846074</v>
      </c>
      <c r="BC639" s="68">
        <v>1342.8914596285954</v>
      </c>
      <c r="BD639" s="68">
        <v>201.82876934371785</v>
      </c>
      <c r="BE639" s="68">
        <v>144.55613497282619</v>
      </c>
      <c r="BF639" s="68">
        <v>86.100210835063436</v>
      </c>
      <c r="BG639" s="68">
        <v>0</v>
      </c>
      <c r="BH639" s="68">
        <v>6.8363405706667768</v>
      </c>
      <c r="BI639" s="68">
        <v>27421.652583050418</v>
      </c>
      <c r="BJ639" s="68">
        <v>0</v>
      </c>
      <c r="BK639" s="68">
        <v>0</v>
      </c>
      <c r="BL639" s="68">
        <v>0</v>
      </c>
      <c r="BM639" s="68">
        <v>0</v>
      </c>
      <c r="BN639" s="68">
        <v>6.0315082737361081E-4</v>
      </c>
      <c r="BO639" s="68">
        <v>32580.917359310304</v>
      </c>
    </row>
    <row r="640" spans="1:67">
      <c r="A640">
        <v>2005</v>
      </c>
      <c r="B640" s="62" t="s">
        <v>633</v>
      </c>
      <c r="C640" s="67" t="s">
        <v>698</v>
      </c>
      <c r="D640" s="62" t="s">
        <v>725</v>
      </c>
      <c r="E640" s="68">
        <v>4.8392057076221656E-2</v>
      </c>
      <c r="F640" s="68">
        <v>0</v>
      </c>
      <c r="G640" s="68">
        <v>5.1646942046980294E-4</v>
      </c>
      <c r="H640" s="68">
        <v>4.3445726230935664</v>
      </c>
      <c r="I640" s="68">
        <v>85.86535074197063</v>
      </c>
      <c r="J640" s="68">
        <v>13.761602833561343</v>
      </c>
      <c r="K640" s="68">
        <v>1.0576824339420441</v>
      </c>
      <c r="L640" s="68">
        <v>12.237381078251069</v>
      </c>
      <c r="M640" s="68">
        <v>1.9761054921842214</v>
      </c>
      <c r="N640" s="68">
        <v>0.39767835483423719</v>
      </c>
      <c r="O640" s="68">
        <v>14.546921179839995</v>
      </c>
      <c r="P640" s="68">
        <v>65.575601045601516</v>
      </c>
      <c r="Q640" s="68">
        <v>11.652554091371945</v>
      </c>
      <c r="R640" s="68">
        <v>8.330510098454301</v>
      </c>
      <c r="S640" s="68">
        <v>3.692451918640705</v>
      </c>
      <c r="T640" s="68">
        <v>6.810433584968429</v>
      </c>
      <c r="U640" s="68">
        <v>10.087204611387342</v>
      </c>
      <c r="V640" s="68">
        <v>2.9446239699442511</v>
      </c>
      <c r="W640" s="68">
        <v>2.8355255047506183</v>
      </c>
      <c r="X640" s="68">
        <v>25.785319245891213</v>
      </c>
      <c r="Y640" s="68">
        <v>0.10240319816553964</v>
      </c>
      <c r="Z640" s="68">
        <v>11.673069528128051</v>
      </c>
      <c r="AA640" s="68">
        <v>1.8347896566807265</v>
      </c>
      <c r="AB640" s="68">
        <v>39.551426541263233</v>
      </c>
      <c r="AC640" s="68">
        <v>0</v>
      </c>
      <c r="AD640" s="68">
        <v>0.56238920683210247</v>
      </c>
      <c r="AE640" s="68">
        <v>2.2678991229670897</v>
      </c>
      <c r="AF640" s="68">
        <v>32.532770611722356</v>
      </c>
      <c r="AG640" s="68">
        <v>162.52707437219027</v>
      </c>
      <c r="AH640" s="68">
        <v>133.3304568815571</v>
      </c>
      <c r="AI640" s="68">
        <v>28.21030951816871</v>
      </c>
      <c r="AJ640" s="68">
        <v>0</v>
      </c>
      <c r="AK640" s="68">
        <v>15.964105545024035</v>
      </c>
      <c r="AL640" s="68">
        <v>3.9613685893448505</v>
      </c>
      <c r="AM640" s="68">
        <v>2.2590302601987875</v>
      </c>
      <c r="AN640" s="68">
        <v>22.938278172933099</v>
      </c>
      <c r="AO640" s="68">
        <v>9.874582218300386</v>
      </c>
      <c r="AP640" s="68">
        <v>36.071164648084128</v>
      </c>
      <c r="AQ640" s="68">
        <v>71.223345940276673</v>
      </c>
      <c r="AR640" s="68">
        <v>1.6067352903144383</v>
      </c>
      <c r="AS640" s="68">
        <v>7.4944312774509427</v>
      </c>
      <c r="AT640" s="68">
        <v>0</v>
      </c>
      <c r="AU640" s="68">
        <v>0</v>
      </c>
      <c r="AV640" s="68">
        <v>0</v>
      </c>
      <c r="AW640" s="68">
        <v>5.4518947084897666</v>
      </c>
      <c r="AX640" s="68">
        <v>0.17227553564096745</v>
      </c>
      <c r="AY640" s="68">
        <v>10.153129172882306</v>
      </c>
      <c r="AZ640" s="68">
        <v>0</v>
      </c>
      <c r="BA640" s="68">
        <v>2.3609524003171707</v>
      </c>
      <c r="BB640" s="68">
        <v>266.12425411915666</v>
      </c>
      <c r="BC640" s="68">
        <v>58.215225183282342</v>
      </c>
      <c r="BD640" s="68">
        <v>198.23573655512533</v>
      </c>
      <c r="BE640" s="68">
        <v>8.5871224856765096</v>
      </c>
      <c r="BF640" s="68">
        <v>81.372422741403497</v>
      </c>
      <c r="BG640" s="68">
        <v>0</v>
      </c>
      <c r="BH640" s="68">
        <v>1.2549069422924848</v>
      </c>
      <c r="BI640" s="68">
        <v>624.41423302474004</v>
      </c>
      <c r="BJ640" s="68">
        <v>0</v>
      </c>
      <c r="BK640" s="68">
        <v>0</v>
      </c>
      <c r="BL640" s="68">
        <v>0</v>
      </c>
      <c r="BM640" s="68">
        <v>0</v>
      </c>
      <c r="BN640" s="68">
        <v>5.4442705732071772E-5</v>
      </c>
      <c r="BO640" s="68">
        <v>2112.2782652264996</v>
      </c>
    </row>
    <row r="641" spans="1:67">
      <c r="A641">
        <v>2005</v>
      </c>
      <c r="B641" s="62" t="s">
        <v>634</v>
      </c>
      <c r="C641" s="67" t="s">
        <v>699</v>
      </c>
      <c r="D641" s="62" t="s">
        <v>725</v>
      </c>
      <c r="E641" s="68">
        <v>0</v>
      </c>
      <c r="F641" s="68">
        <v>0</v>
      </c>
      <c r="G641" s="68">
        <v>0</v>
      </c>
      <c r="H641" s="68">
        <v>0</v>
      </c>
      <c r="I641" s="68">
        <v>5.5418307978762708E-5</v>
      </c>
      <c r="J641" s="68">
        <v>0</v>
      </c>
      <c r="K641" s="68">
        <v>0</v>
      </c>
      <c r="L641" s="68">
        <v>0</v>
      </c>
      <c r="M641" s="68">
        <v>5.233455627785439E-2</v>
      </c>
      <c r="N641" s="68">
        <v>0</v>
      </c>
      <c r="O641" s="68">
        <v>0</v>
      </c>
      <c r="P641" s="68">
        <v>0</v>
      </c>
      <c r="Q641" s="68">
        <v>1.2780100449532903E-4</v>
      </c>
      <c r="R641" s="68">
        <v>0</v>
      </c>
      <c r="S641" s="68">
        <v>0</v>
      </c>
      <c r="T641" s="68">
        <v>0</v>
      </c>
      <c r="U641" s="68">
        <v>6.0978206208874098E-5</v>
      </c>
      <c r="V641" s="68">
        <v>0</v>
      </c>
      <c r="W641" s="68">
        <v>0</v>
      </c>
      <c r="X641" s="68">
        <v>0</v>
      </c>
      <c r="Y641" s="68">
        <v>0</v>
      </c>
      <c r="Z641" s="68">
        <v>0</v>
      </c>
      <c r="AA641" s="68">
        <v>0</v>
      </c>
      <c r="AB641" s="68">
        <v>0</v>
      </c>
      <c r="AC641" s="68">
        <v>0</v>
      </c>
      <c r="AD641" s="68">
        <v>0</v>
      </c>
      <c r="AE641" s="68">
        <v>0.20623926162026018</v>
      </c>
      <c r="AF641" s="68">
        <v>0.12713351946511769</v>
      </c>
      <c r="AG641" s="68">
        <v>0.63513308534073076</v>
      </c>
      <c r="AH641" s="68">
        <v>0.52103678587819657</v>
      </c>
      <c r="AI641" s="68">
        <v>0</v>
      </c>
      <c r="AJ641" s="68">
        <v>0</v>
      </c>
      <c r="AK641" s="68">
        <v>0</v>
      </c>
      <c r="AL641" s="68">
        <v>0</v>
      </c>
      <c r="AM641" s="68">
        <v>0</v>
      </c>
      <c r="AN641" s="68">
        <v>2.905422128352555</v>
      </c>
      <c r="AO641" s="68">
        <v>0.90663662036126857</v>
      </c>
      <c r="AP641" s="68">
        <v>119.95711923797721</v>
      </c>
      <c r="AQ641" s="68">
        <v>12.289007502578761</v>
      </c>
      <c r="AR641" s="68">
        <v>0</v>
      </c>
      <c r="AS641" s="68">
        <v>6.3394161197783356</v>
      </c>
      <c r="AT641" s="68">
        <v>8.7957163076978517</v>
      </c>
      <c r="AU641" s="68">
        <v>0</v>
      </c>
      <c r="AV641" s="68">
        <v>0</v>
      </c>
      <c r="AW641" s="68">
        <v>8.9959559666169007</v>
      </c>
      <c r="AX641" s="68">
        <v>0</v>
      </c>
      <c r="AY641" s="68">
        <v>43.974422496530011</v>
      </c>
      <c r="AZ641" s="68">
        <v>0</v>
      </c>
      <c r="BA641" s="68">
        <v>2.5617198055405388</v>
      </c>
      <c r="BB641" s="68">
        <v>1.7974466864582335</v>
      </c>
      <c r="BC641" s="68">
        <v>150.74660869885719</v>
      </c>
      <c r="BD641" s="68">
        <v>10.184983149493787</v>
      </c>
      <c r="BE641" s="68">
        <v>16.199395184920586</v>
      </c>
      <c r="BF641" s="68">
        <v>0</v>
      </c>
      <c r="BG641" s="68">
        <v>0</v>
      </c>
      <c r="BH641" s="68">
        <v>1.2088826634167871</v>
      </c>
      <c r="BI641" s="68">
        <v>2997.6866082860738</v>
      </c>
      <c r="BJ641" s="68">
        <v>0</v>
      </c>
      <c r="BK641" s="68">
        <v>5.1376819795263229</v>
      </c>
      <c r="BL641" s="68">
        <v>21.082668940710157</v>
      </c>
      <c r="BM641" s="68">
        <v>0</v>
      </c>
      <c r="BN641" s="68">
        <v>85.230851293609305</v>
      </c>
      <c r="BO641" s="68">
        <v>3497.5426644745999</v>
      </c>
    </row>
    <row r="642" spans="1:67">
      <c r="A642">
        <v>2005</v>
      </c>
      <c r="B642" s="62" t="s">
        <v>635</v>
      </c>
      <c r="C642" s="67" t="s">
        <v>700</v>
      </c>
      <c r="D642" s="62" t="s">
        <v>725</v>
      </c>
      <c r="E642" s="68">
        <v>2.5062590284082669</v>
      </c>
      <c r="F642" s="68">
        <v>8.193583186187027</v>
      </c>
      <c r="G642" s="68">
        <v>6.3247023709692316</v>
      </c>
      <c r="H642" s="68">
        <v>96.343252153643334</v>
      </c>
      <c r="I642" s="68">
        <v>201.74669141428961</v>
      </c>
      <c r="J642" s="68">
        <v>40.412686025771606</v>
      </c>
      <c r="K642" s="68">
        <v>5.5652031321347595</v>
      </c>
      <c r="L642" s="68">
        <v>13.242790863433681</v>
      </c>
      <c r="M642" s="68">
        <v>18.069015532291058</v>
      </c>
      <c r="N642" s="68">
        <v>27.834132190417439</v>
      </c>
      <c r="O642" s="68">
        <v>63.953223724055768</v>
      </c>
      <c r="P642" s="68">
        <v>19.644789964928187</v>
      </c>
      <c r="Q642" s="68">
        <v>34.232287304446423</v>
      </c>
      <c r="R642" s="68">
        <v>53.279743335423348</v>
      </c>
      <c r="S642" s="68">
        <v>8.8843504638808231</v>
      </c>
      <c r="T642" s="68">
        <v>34.788023136547466</v>
      </c>
      <c r="U642" s="68">
        <v>8.4364512336794153</v>
      </c>
      <c r="V642" s="68">
        <v>14.5788041375126</v>
      </c>
      <c r="W642" s="68">
        <v>12.662514432188054</v>
      </c>
      <c r="X642" s="68">
        <v>58.024775225208629</v>
      </c>
      <c r="Y642" s="68">
        <v>1.6966548204693455</v>
      </c>
      <c r="Z642" s="68">
        <v>31.045494316224445</v>
      </c>
      <c r="AA642" s="68">
        <v>25.151777276957045</v>
      </c>
      <c r="AB642" s="68">
        <v>32.092935234368923</v>
      </c>
      <c r="AC642" s="68">
        <v>16.468968108402294</v>
      </c>
      <c r="AD642" s="68">
        <v>3.6402856672271668</v>
      </c>
      <c r="AE642" s="68">
        <v>806.12281655182403</v>
      </c>
      <c r="AF642" s="68">
        <v>71.79108786826778</v>
      </c>
      <c r="AG642" s="68">
        <v>358.65360551314791</v>
      </c>
      <c r="AH642" s="68">
        <v>294.22451163907789</v>
      </c>
      <c r="AI642" s="68">
        <v>337.14954643801599</v>
      </c>
      <c r="AJ642" s="68">
        <v>10.149611333503341</v>
      </c>
      <c r="AK642" s="68">
        <v>76.945551614320976</v>
      </c>
      <c r="AL642" s="68">
        <v>39.956004415933194</v>
      </c>
      <c r="AM642" s="68">
        <v>19.331747208378662</v>
      </c>
      <c r="AN642" s="68">
        <v>157.96492544692211</v>
      </c>
      <c r="AO642" s="68">
        <v>19.720850518807133</v>
      </c>
      <c r="AP642" s="68">
        <v>149.40084723598127</v>
      </c>
      <c r="AQ642" s="68">
        <v>1257.2287208444136</v>
      </c>
      <c r="AR642" s="68">
        <v>4.0746549280387327</v>
      </c>
      <c r="AS642" s="68">
        <v>427.17813721605251</v>
      </c>
      <c r="AT642" s="68">
        <v>1455.8938459215417</v>
      </c>
      <c r="AU642" s="68">
        <v>164.34779800099309</v>
      </c>
      <c r="AV642" s="68">
        <v>0</v>
      </c>
      <c r="AW642" s="68">
        <v>223.67148687420777</v>
      </c>
      <c r="AX642" s="68">
        <v>41.34908263737082</v>
      </c>
      <c r="AY642" s="68">
        <v>49.648209758788695</v>
      </c>
      <c r="AZ642" s="68">
        <v>0</v>
      </c>
      <c r="BA642" s="68">
        <v>15.466835281095941</v>
      </c>
      <c r="BB642" s="68">
        <v>668.44261079703085</v>
      </c>
      <c r="BC642" s="68">
        <v>777.47041507261474</v>
      </c>
      <c r="BD642" s="68">
        <v>270.84887287015124</v>
      </c>
      <c r="BE642" s="68">
        <v>157.63086477386832</v>
      </c>
      <c r="BF642" s="68">
        <v>159.94850135162025</v>
      </c>
      <c r="BG642" s="68">
        <v>0</v>
      </c>
      <c r="BH642" s="68">
        <v>4.4114816555145202</v>
      </c>
      <c r="BI642" s="68">
        <v>18315.687461354286</v>
      </c>
      <c r="BJ642" s="68">
        <v>0</v>
      </c>
      <c r="BK642" s="68">
        <v>0</v>
      </c>
      <c r="BL642" s="68">
        <v>0</v>
      </c>
      <c r="BM642" s="68">
        <v>0</v>
      </c>
      <c r="BN642" s="68">
        <v>228.20499656453657</v>
      </c>
      <c r="BO642" s="68">
        <v>27401.73447596539</v>
      </c>
    </row>
    <row r="643" spans="1:67">
      <c r="A643">
        <v>2005</v>
      </c>
      <c r="B643" s="62" t="s">
        <v>636</v>
      </c>
      <c r="C643" s="67" t="s">
        <v>701</v>
      </c>
      <c r="D643" s="62" t="s">
        <v>725</v>
      </c>
      <c r="E643" s="68">
        <v>0</v>
      </c>
      <c r="F643" s="68">
        <v>0</v>
      </c>
      <c r="G643" s="68">
        <v>0</v>
      </c>
      <c r="H643" s="68">
        <v>1.9875033782615255</v>
      </c>
      <c r="I643" s="68">
        <v>18.769565291174519</v>
      </c>
      <c r="J643" s="68">
        <v>4.7049607771168604</v>
      </c>
      <c r="K643" s="68">
        <v>0.24283108194222017</v>
      </c>
      <c r="L643" s="68">
        <v>1.2911825259530065</v>
      </c>
      <c r="M643" s="68">
        <v>2.9679090834829016</v>
      </c>
      <c r="N643" s="68">
        <v>0.34836381141278411</v>
      </c>
      <c r="O643" s="68">
        <v>4.2394945585047275</v>
      </c>
      <c r="P643" s="68">
        <v>1.8060031764468074</v>
      </c>
      <c r="Q643" s="68">
        <v>4.9947268658144495</v>
      </c>
      <c r="R643" s="68">
        <v>10.442824300924443</v>
      </c>
      <c r="S643" s="68">
        <v>2.0650158389604538</v>
      </c>
      <c r="T643" s="68">
        <v>3.0736305219554674</v>
      </c>
      <c r="U643" s="68">
        <v>0.89533391064682</v>
      </c>
      <c r="V643" s="68">
        <v>1.6988575302336855</v>
      </c>
      <c r="W643" s="68">
        <v>1.3663761600459641</v>
      </c>
      <c r="X643" s="68">
        <v>6.3770579219408088</v>
      </c>
      <c r="Y643" s="68">
        <v>8.8635217359510521E-2</v>
      </c>
      <c r="Z643" s="68">
        <v>3.8682593392298799</v>
      </c>
      <c r="AA643" s="68">
        <v>1.1219230142928387</v>
      </c>
      <c r="AB643" s="68">
        <v>0.96594418815342653</v>
      </c>
      <c r="AC643" s="68">
        <v>0</v>
      </c>
      <c r="AD643" s="68">
        <v>0.66380216438929185</v>
      </c>
      <c r="AE643" s="68">
        <v>0.32115698633490225</v>
      </c>
      <c r="AF643" s="68">
        <v>4.6929329884518847</v>
      </c>
      <c r="AG643" s="68">
        <v>23.444934276916296</v>
      </c>
      <c r="AH643" s="68">
        <v>19.233249664858292</v>
      </c>
      <c r="AI643" s="68">
        <v>28.53333545950284</v>
      </c>
      <c r="AJ643" s="68">
        <v>0</v>
      </c>
      <c r="AK643" s="68">
        <v>2.6311498282460071</v>
      </c>
      <c r="AL643" s="68">
        <v>4.7461252765238457</v>
      </c>
      <c r="AM643" s="68">
        <v>1.6724789258642836</v>
      </c>
      <c r="AN643" s="68">
        <v>2.4791047776955879</v>
      </c>
      <c r="AO643" s="68">
        <v>0.73702223681629397</v>
      </c>
      <c r="AP643" s="68">
        <v>29.067939270247628</v>
      </c>
      <c r="AQ643" s="68">
        <v>46.923865512994404</v>
      </c>
      <c r="AR643" s="68">
        <v>9.0799569826981744E-2</v>
      </c>
      <c r="AS643" s="68">
        <v>0.62816301703171451</v>
      </c>
      <c r="AT643" s="68">
        <v>0</v>
      </c>
      <c r="AU643" s="68">
        <v>0</v>
      </c>
      <c r="AV643" s="68">
        <v>0</v>
      </c>
      <c r="AW643" s="68">
        <v>22.241139726356685</v>
      </c>
      <c r="AX643" s="68">
        <v>9.2588403480649735</v>
      </c>
      <c r="AY643" s="68">
        <v>1.1018966110349138</v>
      </c>
      <c r="AZ643" s="68">
        <v>0</v>
      </c>
      <c r="BA643" s="68">
        <v>0.46798271626582039</v>
      </c>
      <c r="BB643" s="68">
        <v>73.531389442313994</v>
      </c>
      <c r="BC643" s="68">
        <v>2.7170597108067387</v>
      </c>
      <c r="BD643" s="68">
        <v>22.917986524376367</v>
      </c>
      <c r="BE643" s="68">
        <v>4.2577909458986634</v>
      </c>
      <c r="BF643" s="68">
        <v>11.869027268461055</v>
      </c>
      <c r="BG643" s="68">
        <v>0</v>
      </c>
      <c r="BH643" s="68">
        <v>9.6118611148947476E-3</v>
      </c>
      <c r="BI643" s="68">
        <v>28.07564440773367</v>
      </c>
      <c r="BJ643" s="68">
        <v>0</v>
      </c>
      <c r="BK643" s="68">
        <v>0</v>
      </c>
      <c r="BL643" s="68">
        <v>281.34838611314791</v>
      </c>
      <c r="BM643" s="68">
        <v>0</v>
      </c>
      <c r="BN643" s="68">
        <v>1.6770271031418815E-5</v>
      </c>
      <c r="BO643" s="68">
        <v>696.97923089539995</v>
      </c>
    </row>
    <row r="644" spans="1:67">
      <c r="A644">
        <v>2005</v>
      </c>
      <c r="B644" s="62" t="s">
        <v>637</v>
      </c>
      <c r="C644" s="67" t="s">
        <v>702</v>
      </c>
      <c r="D644" s="62" t="s">
        <v>725</v>
      </c>
      <c r="E644" s="68">
        <v>158.23163553181908</v>
      </c>
      <c r="F644" s="68">
        <v>3.3914937644155856</v>
      </c>
      <c r="G644" s="68">
        <v>6.4939826896649944</v>
      </c>
      <c r="H644" s="68">
        <v>390.01874466640095</v>
      </c>
      <c r="I644" s="68">
        <v>349.51714796496276</v>
      </c>
      <c r="J644" s="68">
        <v>73.241257182262771</v>
      </c>
      <c r="K644" s="68">
        <v>9.7965062782945083</v>
      </c>
      <c r="L644" s="68">
        <v>37.619144343904182</v>
      </c>
      <c r="M644" s="68">
        <v>6.9326338305268349</v>
      </c>
      <c r="N644" s="68">
        <v>81.31217290652782</v>
      </c>
      <c r="O644" s="68">
        <v>153.03621128950584</v>
      </c>
      <c r="P644" s="68">
        <v>26.788801728845861</v>
      </c>
      <c r="Q644" s="68">
        <v>65.86099413073778</v>
      </c>
      <c r="R644" s="68">
        <v>134.6030346906125</v>
      </c>
      <c r="S644" s="68">
        <v>115.15982095455756</v>
      </c>
      <c r="T644" s="68">
        <v>73.855594448250756</v>
      </c>
      <c r="U644" s="68">
        <v>8.8646671252048517</v>
      </c>
      <c r="V644" s="68">
        <v>28.792166086592815</v>
      </c>
      <c r="W644" s="68">
        <v>26.20097222805634</v>
      </c>
      <c r="X644" s="68">
        <v>165.27710623299964</v>
      </c>
      <c r="Y644" s="68">
        <v>7.6005111265614103</v>
      </c>
      <c r="Z644" s="68">
        <v>35.754483249743387</v>
      </c>
      <c r="AA644" s="68">
        <v>6.8963578195632955</v>
      </c>
      <c r="AB644" s="68">
        <v>62.433506557588409</v>
      </c>
      <c r="AC644" s="68">
        <v>0</v>
      </c>
      <c r="AD644" s="68">
        <v>1.3954929941181073</v>
      </c>
      <c r="AE644" s="68">
        <v>1920.1546634350973</v>
      </c>
      <c r="AF644" s="68">
        <v>85.427783909546221</v>
      </c>
      <c r="AG644" s="68">
        <v>426.77975247258371</v>
      </c>
      <c r="AH644" s="68">
        <v>350.11237115275338</v>
      </c>
      <c r="AI644" s="68">
        <v>310.17418617334454</v>
      </c>
      <c r="AJ644" s="68">
        <v>8.490175558248426</v>
      </c>
      <c r="AK644" s="68">
        <v>27.665793293409791</v>
      </c>
      <c r="AL644" s="68">
        <v>38.362392605289386</v>
      </c>
      <c r="AM644" s="68">
        <v>14.461873223377015</v>
      </c>
      <c r="AN644" s="68">
        <v>175.97077906091926</v>
      </c>
      <c r="AO644" s="68">
        <v>8.2282694824736566</v>
      </c>
      <c r="AP644" s="68">
        <v>27.747786220488205</v>
      </c>
      <c r="AQ644" s="68">
        <v>460.99710596174572</v>
      </c>
      <c r="AR644" s="68">
        <v>2.3143434516636003</v>
      </c>
      <c r="AS644" s="68">
        <v>1371.1938492698978</v>
      </c>
      <c r="AT644" s="68">
        <v>423.66843902229482</v>
      </c>
      <c r="AU644" s="68">
        <v>66.744256427886484</v>
      </c>
      <c r="AV644" s="68">
        <v>0</v>
      </c>
      <c r="AW644" s="68">
        <v>178.9008281071672</v>
      </c>
      <c r="AX644" s="68">
        <v>95.810592960484854</v>
      </c>
      <c r="AY644" s="68">
        <v>74.303560493074912</v>
      </c>
      <c r="AZ644" s="68">
        <v>0</v>
      </c>
      <c r="BA644" s="68">
        <v>25.776222493330216</v>
      </c>
      <c r="BB644" s="68">
        <v>880.05550031427845</v>
      </c>
      <c r="BC644" s="68">
        <v>1163.6267367079249</v>
      </c>
      <c r="BD644" s="68">
        <v>97.772201221122373</v>
      </c>
      <c r="BE644" s="68">
        <v>36.227910763726413</v>
      </c>
      <c r="BF644" s="68">
        <v>51.146384658406355</v>
      </c>
      <c r="BG644" s="68">
        <v>0</v>
      </c>
      <c r="BH644" s="68">
        <v>17.72944944802455</v>
      </c>
      <c r="BI644" s="68">
        <v>16968.385763738366</v>
      </c>
      <c r="BJ644" s="68">
        <v>0</v>
      </c>
      <c r="BK644" s="68">
        <v>138.34220114302965</v>
      </c>
      <c r="BL644" s="68">
        <v>0</v>
      </c>
      <c r="BM644" s="68">
        <v>0</v>
      </c>
      <c r="BN644" s="68">
        <v>-5.4363147864933126E-4</v>
      </c>
      <c r="BO644" s="68">
        <v>27475.645068960195</v>
      </c>
    </row>
    <row r="645" spans="1:67">
      <c r="A645">
        <v>2005</v>
      </c>
      <c r="B645" s="62" t="s">
        <v>638</v>
      </c>
      <c r="C645" s="67" t="s">
        <v>703</v>
      </c>
      <c r="D645" s="62" t="s">
        <v>725</v>
      </c>
      <c r="E645" s="68">
        <v>19.65787610193966</v>
      </c>
      <c r="F645" s="68">
        <v>5.49692589084757</v>
      </c>
      <c r="G645" s="68">
        <v>1.230135779257493</v>
      </c>
      <c r="H645" s="68">
        <v>37.170407695690194</v>
      </c>
      <c r="I645" s="68">
        <v>15.358863992035916</v>
      </c>
      <c r="J645" s="68">
        <v>4.4930984340921967</v>
      </c>
      <c r="K645" s="68">
        <v>0.94352309592150829</v>
      </c>
      <c r="L645" s="68">
        <v>7.3299367387023855</v>
      </c>
      <c r="M645" s="68">
        <v>0.53889617259009204</v>
      </c>
      <c r="N645" s="68">
        <v>0.94883439487015464</v>
      </c>
      <c r="O645" s="68">
        <v>15.411894098897786</v>
      </c>
      <c r="P645" s="68">
        <v>2.9303660307516788</v>
      </c>
      <c r="Q645" s="68">
        <v>7.8632163613256951</v>
      </c>
      <c r="R645" s="68">
        <v>9.7889118455228719</v>
      </c>
      <c r="S645" s="68">
        <v>4.2987975259162701</v>
      </c>
      <c r="T645" s="68">
        <v>6.4276008730245069</v>
      </c>
      <c r="U645" s="68">
        <v>42.077794603518086</v>
      </c>
      <c r="V645" s="68">
        <v>13.623324830999014</v>
      </c>
      <c r="W645" s="68">
        <v>3.5289371542945189</v>
      </c>
      <c r="X645" s="68">
        <v>18.228073948154996</v>
      </c>
      <c r="Y645" s="68">
        <v>1.4537663674148802</v>
      </c>
      <c r="Z645" s="68">
        <v>6.8212871338137084</v>
      </c>
      <c r="AA645" s="68">
        <v>0.41478493782190939</v>
      </c>
      <c r="AB645" s="68">
        <v>13.793018591235741</v>
      </c>
      <c r="AC645" s="68">
        <v>2.1417890122216345</v>
      </c>
      <c r="AD645" s="68">
        <v>0.28730129377833635</v>
      </c>
      <c r="AE645" s="68">
        <v>76.648822229935377</v>
      </c>
      <c r="AF645" s="68">
        <v>0.18854311056830711</v>
      </c>
      <c r="AG645" s="68">
        <v>0.94192285432516476</v>
      </c>
      <c r="AH645" s="68">
        <v>0.77271436158850448</v>
      </c>
      <c r="AI645" s="68">
        <v>64.701688335985651</v>
      </c>
      <c r="AJ645" s="68">
        <v>16.268459889637999</v>
      </c>
      <c r="AK645" s="68">
        <v>42.617114050086045</v>
      </c>
      <c r="AL645" s="68">
        <v>16.47946693618216</v>
      </c>
      <c r="AM645" s="68">
        <v>10.06084936432101</v>
      </c>
      <c r="AN645" s="68">
        <v>16.423674487308169</v>
      </c>
      <c r="AO645" s="68">
        <v>1.455742433932282</v>
      </c>
      <c r="AP645" s="68">
        <v>0.92811173760819776</v>
      </c>
      <c r="AQ645" s="68">
        <v>44.487760868171328</v>
      </c>
      <c r="AR645" s="68">
        <v>2.7719835666954848</v>
      </c>
      <c r="AS645" s="68">
        <v>10.001259342873105</v>
      </c>
      <c r="AT645" s="68">
        <v>49.186116957767929</v>
      </c>
      <c r="AU645" s="68">
        <v>0.14166549315071605</v>
      </c>
      <c r="AV645" s="68">
        <v>0</v>
      </c>
      <c r="AW645" s="68">
        <v>2.6025599784658198</v>
      </c>
      <c r="AX645" s="68">
        <v>12.069329088120977</v>
      </c>
      <c r="AY645" s="68">
        <v>8.0841288981123149</v>
      </c>
      <c r="AZ645" s="68">
        <v>0</v>
      </c>
      <c r="BA645" s="68">
        <v>0.87489675118246124</v>
      </c>
      <c r="BB645" s="68">
        <v>70.500882298284196</v>
      </c>
      <c r="BC645" s="68">
        <v>2.8334041387526249E-4</v>
      </c>
      <c r="BD645" s="68">
        <v>11.785440468280663</v>
      </c>
      <c r="BE645" s="68">
        <v>4.6174928797819872</v>
      </c>
      <c r="BF645" s="68">
        <v>12.216474584407582</v>
      </c>
      <c r="BG645" s="68">
        <v>0</v>
      </c>
      <c r="BH645" s="68">
        <v>0</v>
      </c>
      <c r="BI645" s="68">
        <v>6149.4259873763231</v>
      </c>
      <c r="BJ645" s="68">
        <v>0</v>
      </c>
      <c r="BK645" s="68">
        <v>0</v>
      </c>
      <c r="BL645" s="68">
        <v>0</v>
      </c>
      <c r="BM645" s="68">
        <v>0</v>
      </c>
      <c r="BN645" s="68">
        <v>834.78220299015254</v>
      </c>
      <c r="BO645" s="68">
        <v>7703.2949375782991</v>
      </c>
    </row>
    <row r="646" spans="1:67">
      <c r="A646">
        <v>2005</v>
      </c>
      <c r="B646" s="62" t="s">
        <v>639</v>
      </c>
      <c r="C646" s="67" t="s">
        <v>704</v>
      </c>
      <c r="D646" s="62" t="s">
        <v>725</v>
      </c>
      <c r="E646" s="68">
        <v>13.620779738477733</v>
      </c>
      <c r="F646" s="68">
        <v>4.2322121637878496</v>
      </c>
      <c r="G646" s="68">
        <v>0.96270542022051264</v>
      </c>
      <c r="H646" s="68">
        <v>30.093847494295197</v>
      </c>
      <c r="I646" s="68">
        <v>12.249339793632689</v>
      </c>
      <c r="J646" s="68">
        <v>3.5708283019615279</v>
      </c>
      <c r="K646" s="68">
        <v>0.74978351203677795</v>
      </c>
      <c r="L646" s="68">
        <v>6.095687844117057</v>
      </c>
      <c r="M646" s="68">
        <v>0.43437085477008852</v>
      </c>
      <c r="N646" s="68">
        <v>0.77003656810103538</v>
      </c>
      <c r="O646" s="68">
        <v>10.88264827757299</v>
      </c>
      <c r="P646" s="68">
        <v>2.631574207497235</v>
      </c>
      <c r="Q646" s="68">
        <v>6.5151696769547787</v>
      </c>
      <c r="R646" s="68">
        <v>8.2874880706573926</v>
      </c>
      <c r="S646" s="68">
        <v>3.3151219484771057</v>
      </c>
      <c r="T646" s="68">
        <v>4.0727023749936038</v>
      </c>
      <c r="U646" s="68">
        <v>6.1190029212066133</v>
      </c>
      <c r="V646" s="68">
        <v>2.4789908332429906</v>
      </c>
      <c r="W646" s="68">
        <v>1.6429944404136854</v>
      </c>
      <c r="X646" s="68">
        <v>10.415455798868029</v>
      </c>
      <c r="Y646" s="68">
        <v>0.27922953595209948</v>
      </c>
      <c r="Z646" s="68">
        <v>3.6666578502269696</v>
      </c>
      <c r="AA646" s="68">
        <v>0.3369510328836291</v>
      </c>
      <c r="AB646" s="68">
        <v>10.69076166121773</v>
      </c>
      <c r="AC646" s="68">
        <v>1.7383310051944447</v>
      </c>
      <c r="AD646" s="68">
        <v>0.23320513076743421</v>
      </c>
      <c r="AE646" s="68">
        <v>62.213382243197778</v>
      </c>
      <c r="AF646" s="68">
        <v>0.15275473296059486</v>
      </c>
      <c r="AG646" s="68">
        <v>0.76313143263749439</v>
      </c>
      <c r="AH646" s="68">
        <v>0.62604131014644282</v>
      </c>
      <c r="AI646" s="68">
        <v>73.326454856674374</v>
      </c>
      <c r="AJ646" s="68">
        <v>13.2030978037509</v>
      </c>
      <c r="AK646" s="68">
        <v>34.657458881575117</v>
      </c>
      <c r="AL646" s="68">
        <v>13.374959367740161</v>
      </c>
      <c r="AM646" s="68">
        <v>8.221076297032317</v>
      </c>
      <c r="AN646" s="68">
        <v>13.329085651921877</v>
      </c>
      <c r="AO646" s="68">
        <v>1.1811343757852464</v>
      </c>
      <c r="AP646" s="68">
        <v>0.75332711490437421</v>
      </c>
      <c r="AQ646" s="68">
        <v>36.105918059810499</v>
      </c>
      <c r="AR646" s="68">
        <v>2.2497028867805184</v>
      </c>
      <c r="AS646" s="68">
        <v>8.1169988132500617</v>
      </c>
      <c r="AT646" s="68">
        <v>795.38561903623076</v>
      </c>
      <c r="AU646" s="68">
        <v>2.3284706064505665</v>
      </c>
      <c r="AV646" s="68">
        <v>0</v>
      </c>
      <c r="AW646" s="68">
        <v>2.1116154205007862</v>
      </c>
      <c r="AX646" s="68">
        <v>9.7982445696357043</v>
      </c>
      <c r="AY646" s="68">
        <v>6.5774234971565768</v>
      </c>
      <c r="AZ646" s="68">
        <v>0</v>
      </c>
      <c r="BA646" s="68">
        <v>0.70984633475827286</v>
      </c>
      <c r="BB646" s="68">
        <v>59.569843813556282</v>
      </c>
      <c r="BC646" s="68">
        <v>0</v>
      </c>
      <c r="BD646" s="68">
        <v>19.624673809966044</v>
      </c>
      <c r="BE646" s="68">
        <v>3.7469820893964298</v>
      </c>
      <c r="BF646" s="68">
        <v>9.9155126676192715</v>
      </c>
      <c r="BG646" s="68">
        <v>0</v>
      </c>
      <c r="BH646" s="68">
        <v>0</v>
      </c>
      <c r="BI646" s="68">
        <v>1260.3384963271551</v>
      </c>
      <c r="BJ646" s="68">
        <v>0</v>
      </c>
      <c r="BK646" s="68">
        <v>0</v>
      </c>
      <c r="BL646" s="68">
        <v>0</v>
      </c>
      <c r="BM646" s="68">
        <v>0</v>
      </c>
      <c r="BN646" s="68">
        <v>-4.4044621063221712E-5</v>
      </c>
      <c r="BO646" s="68">
        <v>2584.4670844134998</v>
      </c>
    </row>
    <row r="647" spans="1:67">
      <c r="A647">
        <v>2005</v>
      </c>
      <c r="B647" s="62" t="s">
        <v>640</v>
      </c>
      <c r="C647" s="67" t="s">
        <v>705</v>
      </c>
      <c r="D647" s="62" t="s">
        <v>725</v>
      </c>
      <c r="E647" s="68">
        <v>0</v>
      </c>
      <c r="F647" s="68">
        <v>0</v>
      </c>
      <c r="G647" s="68">
        <v>0</v>
      </c>
      <c r="H647" s="68">
        <v>0</v>
      </c>
      <c r="I647" s="68">
        <v>0</v>
      </c>
      <c r="J647" s="68">
        <v>0</v>
      </c>
      <c r="K647" s="68">
        <v>0</v>
      </c>
      <c r="L647" s="68">
        <v>0</v>
      </c>
      <c r="M647" s="68">
        <v>0</v>
      </c>
      <c r="N647" s="68">
        <v>0</v>
      </c>
      <c r="O647" s="68">
        <v>0</v>
      </c>
      <c r="P647" s="68">
        <v>0</v>
      </c>
      <c r="Q647" s="68">
        <v>0</v>
      </c>
      <c r="R647" s="68">
        <v>0</v>
      </c>
      <c r="S647" s="68">
        <v>0</v>
      </c>
      <c r="T647" s="68">
        <v>0</v>
      </c>
      <c r="U647" s="68">
        <v>0</v>
      </c>
      <c r="V647" s="68">
        <v>0</v>
      </c>
      <c r="W647" s="68">
        <v>0</v>
      </c>
      <c r="X647" s="68">
        <v>0</v>
      </c>
      <c r="Y647" s="68">
        <v>0</v>
      </c>
      <c r="Z647" s="68">
        <v>0</v>
      </c>
      <c r="AA647" s="68">
        <v>0</v>
      </c>
      <c r="AB647" s="68">
        <v>0</v>
      </c>
      <c r="AC647" s="68">
        <v>0</v>
      </c>
      <c r="AD647" s="68">
        <v>0</v>
      </c>
      <c r="AE647" s="68">
        <v>0</v>
      </c>
      <c r="AF647" s="68">
        <v>0</v>
      </c>
      <c r="AG647" s="68">
        <v>0</v>
      </c>
      <c r="AH647" s="68">
        <v>0</v>
      </c>
      <c r="AI647" s="68">
        <v>0</v>
      </c>
      <c r="AJ647" s="68">
        <v>0</v>
      </c>
      <c r="AK647" s="68">
        <v>0</v>
      </c>
      <c r="AL647" s="68">
        <v>0</v>
      </c>
      <c r="AM647" s="68">
        <v>0</v>
      </c>
      <c r="AN647" s="68">
        <v>0</v>
      </c>
      <c r="AO647" s="68">
        <v>0</v>
      </c>
      <c r="AP647" s="68">
        <v>0</v>
      </c>
      <c r="AQ647" s="68">
        <v>0</v>
      </c>
      <c r="AR647" s="68">
        <v>0</v>
      </c>
      <c r="AS647" s="68">
        <v>0</v>
      </c>
      <c r="AT647" s="68">
        <v>0</v>
      </c>
      <c r="AU647" s="68">
        <v>0</v>
      </c>
      <c r="AV647" s="68">
        <v>0</v>
      </c>
      <c r="AW647" s="68">
        <v>0</v>
      </c>
      <c r="AX647" s="68">
        <v>0</v>
      </c>
      <c r="AY647" s="68">
        <v>0</v>
      </c>
      <c r="AZ647" s="68">
        <v>0</v>
      </c>
      <c r="BA647" s="68">
        <v>0</v>
      </c>
      <c r="BB647" s="68">
        <v>0</v>
      </c>
      <c r="BC647" s="68">
        <v>0</v>
      </c>
      <c r="BD647" s="68">
        <v>0</v>
      </c>
      <c r="BE647" s="68">
        <v>0</v>
      </c>
      <c r="BF647" s="68">
        <v>0</v>
      </c>
      <c r="BG647" s="68">
        <v>0</v>
      </c>
      <c r="BH647" s="68">
        <v>0</v>
      </c>
      <c r="BI647" s="68">
        <v>0</v>
      </c>
      <c r="BJ647" s="68">
        <v>0</v>
      </c>
      <c r="BK647" s="68">
        <v>0</v>
      </c>
      <c r="BL647" s="68">
        <v>0</v>
      </c>
      <c r="BM647" s="68">
        <v>0</v>
      </c>
      <c r="BN647" s="68">
        <v>0</v>
      </c>
      <c r="BO647" s="68">
        <v>0</v>
      </c>
    </row>
    <row r="648" spans="1:67">
      <c r="A648">
        <v>2005</v>
      </c>
      <c r="B648" s="62" t="s">
        <v>641</v>
      </c>
      <c r="C648" s="67" t="s">
        <v>706</v>
      </c>
      <c r="D648" s="62" t="s">
        <v>725</v>
      </c>
      <c r="E648" s="68">
        <v>3.9748974781779385</v>
      </c>
      <c r="F648" s="68">
        <v>1.197201404093272E-3</v>
      </c>
      <c r="G648" s="68">
        <v>0.29215681713130265</v>
      </c>
      <c r="H648" s="68">
        <v>599.30607347845603</v>
      </c>
      <c r="I648" s="68">
        <v>551.94816496971112</v>
      </c>
      <c r="J648" s="68">
        <v>127.4907682258476</v>
      </c>
      <c r="K648" s="68">
        <v>15.781712360463848</v>
      </c>
      <c r="L648" s="68">
        <v>53.975159622606448</v>
      </c>
      <c r="M648" s="68">
        <v>76.305415056851672</v>
      </c>
      <c r="N648" s="68">
        <v>49.779516815436097</v>
      </c>
      <c r="O648" s="68">
        <v>162.7017697535577</v>
      </c>
      <c r="P648" s="68">
        <v>136.33293792805472</v>
      </c>
      <c r="Q648" s="68">
        <v>97.946714971779073</v>
      </c>
      <c r="R648" s="68">
        <v>164.0266188013305</v>
      </c>
      <c r="S648" s="68">
        <v>124.21920110354398</v>
      </c>
      <c r="T648" s="68">
        <v>101.16281336589614</v>
      </c>
      <c r="U648" s="68">
        <v>292.72568023362601</v>
      </c>
      <c r="V648" s="68">
        <v>119.21030133790893</v>
      </c>
      <c r="W648" s="68">
        <v>86.035912274651409</v>
      </c>
      <c r="X648" s="68">
        <v>355.90109723291789</v>
      </c>
      <c r="Y648" s="68">
        <v>16.259333436973662</v>
      </c>
      <c r="Z648" s="68">
        <v>109.68334020573491</v>
      </c>
      <c r="AA648" s="68">
        <v>38.340593549923199</v>
      </c>
      <c r="AB648" s="68">
        <v>99.505473718912214</v>
      </c>
      <c r="AC648" s="68">
        <v>20.272039138959098</v>
      </c>
      <c r="AD648" s="68">
        <v>8.2153178454120468</v>
      </c>
      <c r="AE648" s="68">
        <v>558.38862030377641</v>
      </c>
      <c r="AF648" s="68">
        <v>126.90858891763983</v>
      </c>
      <c r="AG648" s="68">
        <v>634.00937828685528</v>
      </c>
      <c r="AH648" s="68">
        <v>520.11494331459301</v>
      </c>
      <c r="AI648" s="68">
        <v>1385.6948055593348</v>
      </c>
      <c r="AJ648" s="68">
        <v>51.760882187532026</v>
      </c>
      <c r="AK648" s="68">
        <v>175.07336473445682</v>
      </c>
      <c r="AL648" s="68">
        <v>271.06136978014842</v>
      </c>
      <c r="AM648" s="68">
        <v>45.588377468171558</v>
      </c>
      <c r="AN648" s="68">
        <v>356.21540842041389</v>
      </c>
      <c r="AO648" s="68">
        <v>65.132914700424294</v>
      </c>
      <c r="AP648" s="68">
        <v>154.90876427988573</v>
      </c>
      <c r="AQ648" s="68">
        <v>279.57451904261075</v>
      </c>
      <c r="AR648" s="68">
        <v>30.880053909520623</v>
      </c>
      <c r="AS648" s="68">
        <v>389.15901951722384</v>
      </c>
      <c r="AT648" s="68">
        <v>172.61645237378204</v>
      </c>
      <c r="AU648" s="68">
        <v>10.574006965897802</v>
      </c>
      <c r="AV648" s="68">
        <v>0</v>
      </c>
      <c r="AW648" s="68">
        <v>1055.6023045178711</v>
      </c>
      <c r="AX648" s="68">
        <v>52.856246380025574</v>
      </c>
      <c r="AY648" s="68">
        <v>119.91262479817286</v>
      </c>
      <c r="AZ648" s="68">
        <v>0</v>
      </c>
      <c r="BA648" s="68">
        <v>51.844738202822171</v>
      </c>
      <c r="BB648" s="68">
        <v>1755.5763336412717</v>
      </c>
      <c r="BC648" s="68">
        <v>712.14036917897988</v>
      </c>
      <c r="BD648" s="68">
        <v>293.73571263535064</v>
      </c>
      <c r="BE648" s="68">
        <v>759.71995910185331</v>
      </c>
      <c r="BF648" s="68">
        <v>438.66352258198174</v>
      </c>
      <c r="BG648" s="68">
        <v>0</v>
      </c>
      <c r="BH648" s="68">
        <v>5.3097232411414961</v>
      </c>
      <c r="BI648" s="68">
        <v>2605.766482959224</v>
      </c>
      <c r="BJ648" s="68">
        <v>0</v>
      </c>
      <c r="BK648" s="68">
        <v>0</v>
      </c>
      <c r="BL648" s="68">
        <v>2383.102799947791</v>
      </c>
      <c r="BM648" s="68">
        <v>0</v>
      </c>
      <c r="BN648" s="68">
        <v>3.0386897560674697E-4</v>
      </c>
      <c r="BO648" s="68">
        <v>18873.286797742996</v>
      </c>
    </row>
    <row r="649" spans="1:67">
      <c r="A649">
        <v>2005</v>
      </c>
      <c r="B649" s="62" t="s">
        <v>642</v>
      </c>
      <c r="C649" s="67" t="s">
        <v>707</v>
      </c>
      <c r="D649" s="62" t="s">
        <v>725</v>
      </c>
      <c r="E649" s="68">
        <v>4.7881642590533371</v>
      </c>
      <c r="F649" s="68">
        <v>4.8777911630682761E-3</v>
      </c>
      <c r="G649" s="68">
        <v>3.1794874419293153E-4</v>
      </c>
      <c r="H649" s="68">
        <v>313.49952646637291</v>
      </c>
      <c r="I649" s="68">
        <v>42.336783970274894</v>
      </c>
      <c r="J649" s="68">
        <v>63.199891105859521</v>
      </c>
      <c r="K649" s="68">
        <v>0.74112860571906014</v>
      </c>
      <c r="L649" s="68">
        <v>24.138831806787259</v>
      </c>
      <c r="M649" s="68">
        <v>10.490546219334719</v>
      </c>
      <c r="N649" s="68">
        <v>1.7682123249459611</v>
      </c>
      <c r="O649" s="68">
        <v>31.35428777205977</v>
      </c>
      <c r="P649" s="68">
        <v>8.3026188270711394</v>
      </c>
      <c r="Q649" s="68">
        <v>17.460904857841633</v>
      </c>
      <c r="R649" s="68">
        <v>16.59828713055219</v>
      </c>
      <c r="S649" s="68">
        <v>29.948255392212015</v>
      </c>
      <c r="T649" s="68">
        <v>10.837640255772813</v>
      </c>
      <c r="U649" s="68">
        <v>208.80785090491943</v>
      </c>
      <c r="V649" s="68">
        <v>44.340738007331218</v>
      </c>
      <c r="W649" s="68">
        <v>21.64630293020236</v>
      </c>
      <c r="X649" s="68">
        <v>153.32446330646744</v>
      </c>
      <c r="Y649" s="68">
        <v>2.9898134092285282</v>
      </c>
      <c r="Z649" s="68">
        <v>71.916656355912551</v>
      </c>
      <c r="AA649" s="68">
        <v>1.9127480533576395</v>
      </c>
      <c r="AB649" s="68">
        <v>125.4568363141215</v>
      </c>
      <c r="AC649" s="68">
        <v>0</v>
      </c>
      <c r="AD649" s="68">
        <v>5.5908803288066855E-2</v>
      </c>
      <c r="AE649" s="68">
        <v>838.52718059827282</v>
      </c>
      <c r="AF649" s="68">
        <v>19.489982704314709</v>
      </c>
      <c r="AG649" s="68">
        <v>97.367971092983851</v>
      </c>
      <c r="AH649" s="68">
        <v>79.876636687180365</v>
      </c>
      <c r="AI649" s="68">
        <v>112.35799507512959</v>
      </c>
      <c r="AJ649" s="68">
        <v>4.7599521900548112</v>
      </c>
      <c r="AK649" s="68">
        <v>5.1908874752670844</v>
      </c>
      <c r="AL649" s="68">
        <v>29.302404662208161</v>
      </c>
      <c r="AM649" s="68">
        <v>4.5870363796615541</v>
      </c>
      <c r="AN649" s="68">
        <v>2.572167445549296</v>
      </c>
      <c r="AO649" s="68">
        <v>31.075872386141405</v>
      </c>
      <c r="AP649" s="68">
        <v>24.331599832729555</v>
      </c>
      <c r="AQ649" s="68">
        <v>86.562191855158275</v>
      </c>
      <c r="AR649" s="68">
        <v>33.20379861058629</v>
      </c>
      <c r="AS649" s="68">
        <v>148.35559626104219</v>
      </c>
      <c r="AT649" s="68">
        <v>75.771405590730367</v>
      </c>
      <c r="AU649" s="68">
        <v>9.0839940851966343</v>
      </c>
      <c r="AV649" s="68">
        <v>0</v>
      </c>
      <c r="AW649" s="68">
        <v>97.091451153373512</v>
      </c>
      <c r="AX649" s="68">
        <v>59.354888551971442</v>
      </c>
      <c r="AY649" s="68">
        <v>154.70812011843037</v>
      </c>
      <c r="AZ649" s="68">
        <v>0</v>
      </c>
      <c r="BA649" s="68">
        <v>9.207563015400213</v>
      </c>
      <c r="BB649" s="68">
        <v>187.76292463871081</v>
      </c>
      <c r="BC649" s="68">
        <v>128.34312206997603</v>
      </c>
      <c r="BD649" s="68">
        <v>153.04422424373146</v>
      </c>
      <c r="BE649" s="68">
        <v>180.17219736939558</v>
      </c>
      <c r="BF649" s="68">
        <v>2.4617672964855171</v>
      </c>
      <c r="BG649" s="68">
        <v>0</v>
      </c>
      <c r="BH649" s="68">
        <v>0.31805041626631991</v>
      </c>
      <c r="BI649" s="68">
        <v>417.38298731148154</v>
      </c>
      <c r="BJ649" s="68">
        <v>0</v>
      </c>
      <c r="BK649" s="68">
        <v>0</v>
      </c>
      <c r="BL649" s="68">
        <v>0</v>
      </c>
      <c r="BM649" s="68">
        <v>0</v>
      </c>
      <c r="BN649" s="68">
        <v>-8.383323802263476E-6</v>
      </c>
      <c r="BO649" s="68">
        <v>4198.1855535526993</v>
      </c>
    </row>
    <row r="650" spans="1:67">
      <c r="A650">
        <v>2005</v>
      </c>
      <c r="B650" s="62" t="s">
        <v>643</v>
      </c>
      <c r="C650" s="67" t="s">
        <v>708</v>
      </c>
      <c r="D650" s="62" t="s">
        <v>725</v>
      </c>
      <c r="E650" s="68">
        <v>22.980505742901535</v>
      </c>
      <c r="F650" s="68">
        <v>7.3856763201497486</v>
      </c>
      <c r="G650" s="68">
        <v>0.12770529228280128</v>
      </c>
      <c r="H650" s="68">
        <v>286.32763323586948</v>
      </c>
      <c r="I650" s="68">
        <v>392.57399667922834</v>
      </c>
      <c r="J650" s="68">
        <v>57.207174733695425</v>
      </c>
      <c r="K650" s="68">
        <v>5.6700005260437383</v>
      </c>
      <c r="L650" s="68">
        <v>27.071607666101226</v>
      </c>
      <c r="M650" s="68">
        <v>13.837239765400001</v>
      </c>
      <c r="N650" s="68">
        <v>10.379258859730157</v>
      </c>
      <c r="O650" s="68">
        <v>48.52668691469335</v>
      </c>
      <c r="P650" s="68">
        <v>146.74597547078758</v>
      </c>
      <c r="Q650" s="68">
        <v>25.916309765133992</v>
      </c>
      <c r="R650" s="68">
        <v>33.419076145082705</v>
      </c>
      <c r="S650" s="68">
        <v>19.040008303257757</v>
      </c>
      <c r="T650" s="68">
        <v>30.729060969881314</v>
      </c>
      <c r="U650" s="68">
        <v>80.537930383015635</v>
      </c>
      <c r="V650" s="68">
        <v>60.58246495275592</v>
      </c>
      <c r="W650" s="68">
        <v>42.964844140237091</v>
      </c>
      <c r="X650" s="68">
        <v>105.16066268746025</v>
      </c>
      <c r="Y650" s="68">
        <v>9.5293090586863602</v>
      </c>
      <c r="Z650" s="68">
        <v>44.240706563031367</v>
      </c>
      <c r="AA650" s="68">
        <v>4.2414076921872583</v>
      </c>
      <c r="AB650" s="68">
        <v>13.133665643156936</v>
      </c>
      <c r="AC650" s="68">
        <v>12.645519288001834</v>
      </c>
      <c r="AD650" s="68">
        <v>0.10025234447715667</v>
      </c>
      <c r="AE650" s="68">
        <v>4.8369634646000561</v>
      </c>
      <c r="AF650" s="68">
        <v>54.014526266942752</v>
      </c>
      <c r="AG650" s="68">
        <v>269.84553613773062</v>
      </c>
      <c r="AH650" s="68">
        <v>221.37006255524278</v>
      </c>
      <c r="AI650" s="68">
        <v>207.17388460391385</v>
      </c>
      <c r="AJ650" s="68">
        <v>0</v>
      </c>
      <c r="AK650" s="68">
        <v>43.061978644061433</v>
      </c>
      <c r="AL650" s="68">
        <v>26.948942415868402</v>
      </c>
      <c r="AM650" s="68">
        <v>11.238529881954012</v>
      </c>
      <c r="AN650" s="68">
        <v>89.336798396382576</v>
      </c>
      <c r="AO650" s="68">
        <v>81.429796481288804</v>
      </c>
      <c r="AP650" s="68">
        <v>43.039866639888757</v>
      </c>
      <c r="AQ650" s="68">
        <v>139.78414970364446</v>
      </c>
      <c r="AR650" s="68">
        <v>3.5829840619818203</v>
      </c>
      <c r="AS650" s="68">
        <v>395.37461919229668</v>
      </c>
      <c r="AT650" s="68">
        <v>3.6422947099509075</v>
      </c>
      <c r="AU650" s="68">
        <v>39.306252658072019</v>
      </c>
      <c r="AV650" s="68">
        <v>0</v>
      </c>
      <c r="AW650" s="68">
        <v>113.85282943457408</v>
      </c>
      <c r="AX650" s="68">
        <v>16.967456520120802</v>
      </c>
      <c r="AY650" s="68">
        <v>62.494887332307577</v>
      </c>
      <c r="AZ650" s="68">
        <v>0</v>
      </c>
      <c r="BA650" s="68">
        <v>4.7301697678993531</v>
      </c>
      <c r="BB650" s="68">
        <v>794.92847149547163</v>
      </c>
      <c r="BC650" s="68">
        <v>196.76079268433909</v>
      </c>
      <c r="BD650" s="68">
        <v>86.340211129772015</v>
      </c>
      <c r="BE650" s="68">
        <v>91.501465075581891</v>
      </c>
      <c r="BF650" s="68">
        <v>59.415446740519108</v>
      </c>
      <c r="BG650" s="68">
        <v>0</v>
      </c>
      <c r="BH650" s="68">
        <v>0.86355419062362315</v>
      </c>
      <c r="BI650" s="68">
        <v>0</v>
      </c>
      <c r="BJ650" s="68">
        <v>0</v>
      </c>
      <c r="BK650" s="68">
        <v>993.5306849988151</v>
      </c>
      <c r="BL650" s="68">
        <v>30.203794827963524</v>
      </c>
      <c r="BM650" s="68">
        <v>0</v>
      </c>
      <c r="BN650" s="68">
        <v>21.575818989735222</v>
      </c>
      <c r="BO650" s="68">
        <v>5608.2274481447994</v>
      </c>
    </row>
    <row r="651" spans="1:67">
      <c r="A651">
        <v>2005</v>
      </c>
      <c r="B651" s="62" t="s">
        <v>644</v>
      </c>
      <c r="C651" s="67" t="s">
        <v>709</v>
      </c>
      <c r="D651" s="62" t="s">
        <v>725</v>
      </c>
      <c r="E651" s="68">
        <v>0</v>
      </c>
      <c r="F651" s="68">
        <v>0</v>
      </c>
      <c r="G651" s="68">
        <v>0</v>
      </c>
      <c r="H651" s="68">
        <v>0</v>
      </c>
      <c r="I651" s="68">
        <v>0</v>
      </c>
      <c r="J651" s="68">
        <v>0</v>
      </c>
      <c r="K651" s="68">
        <v>0</v>
      </c>
      <c r="L651" s="68">
        <v>0</v>
      </c>
      <c r="M651" s="68">
        <v>0</v>
      </c>
      <c r="N651" s="68">
        <v>0</v>
      </c>
      <c r="O651" s="68">
        <v>0</v>
      </c>
      <c r="P651" s="68">
        <v>0</v>
      </c>
      <c r="Q651" s="68">
        <v>0</v>
      </c>
      <c r="R651" s="68">
        <v>0</v>
      </c>
      <c r="S651" s="68">
        <v>0</v>
      </c>
      <c r="T651" s="68">
        <v>0</v>
      </c>
      <c r="U651" s="68">
        <v>0</v>
      </c>
      <c r="V651" s="68">
        <v>0</v>
      </c>
      <c r="W651" s="68">
        <v>0</v>
      </c>
      <c r="X651" s="68">
        <v>0</v>
      </c>
      <c r="Y651" s="68">
        <v>0</v>
      </c>
      <c r="Z651" s="68">
        <v>0</v>
      </c>
      <c r="AA651" s="68">
        <v>0</v>
      </c>
      <c r="AB651" s="68">
        <v>0</v>
      </c>
      <c r="AC651" s="68">
        <v>0</v>
      </c>
      <c r="AD651" s="68">
        <v>0</v>
      </c>
      <c r="AE651" s="68">
        <v>0</v>
      </c>
      <c r="AF651" s="68">
        <v>0</v>
      </c>
      <c r="AG651" s="68">
        <v>0</v>
      </c>
      <c r="AH651" s="68">
        <v>0</v>
      </c>
      <c r="AI651" s="68">
        <v>0</v>
      </c>
      <c r="AJ651" s="68">
        <v>0</v>
      </c>
      <c r="AK651" s="68">
        <v>0</v>
      </c>
      <c r="AL651" s="68">
        <v>0</v>
      </c>
      <c r="AM651" s="68">
        <v>0</v>
      </c>
      <c r="AN651" s="68">
        <v>0</v>
      </c>
      <c r="AO651" s="68">
        <v>0</v>
      </c>
      <c r="AP651" s="68">
        <v>0</v>
      </c>
      <c r="AQ651" s="68">
        <v>0</v>
      </c>
      <c r="AR651" s="68">
        <v>0</v>
      </c>
      <c r="AS651" s="68">
        <v>0</v>
      </c>
      <c r="AT651" s="68">
        <v>0</v>
      </c>
      <c r="AU651" s="68">
        <v>0</v>
      </c>
      <c r="AV651" s="68">
        <v>0</v>
      </c>
      <c r="AW651" s="68">
        <v>0</v>
      </c>
      <c r="AX651" s="68">
        <v>0</v>
      </c>
      <c r="AY651" s="68">
        <v>0</v>
      </c>
      <c r="AZ651" s="68">
        <v>0</v>
      </c>
      <c r="BA651" s="68">
        <v>0</v>
      </c>
      <c r="BB651" s="68">
        <v>0</v>
      </c>
      <c r="BC651" s="68">
        <v>0</v>
      </c>
      <c r="BD651" s="68">
        <v>0</v>
      </c>
      <c r="BE651" s="68">
        <v>0</v>
      </c>
      <c r="BF651" s="68">
        <v>0</v>
      </c>
      <c r="BG651" s="68">
        <v>0</v>
      </c>
      <c r="BH651" s="68">
        <v>0</v>
      </c>
      <c r="BI651" s="68">
        <v>0</v>
      </c>
      <c r="BJ651" s="68">
        <v>0</v>
      </c>
      <c r="BK651" s="68">
        <v>0</v>
      </c>
      <c r="BL651" s="68">
        <v>0</v>
      </c>
      <c r="BM651" s="68">
        <v>0</v>
      </c>
      <c r="BN651" s="68">
        <v>0</v>
      </c>
      <c r="BO651" s="68">
        <v>0</v>
      </c>
    </row>
    <row r="652" spans="1:67">
      <c r="A652">
        <v>2005</v>
      </c>
      <c r="B652" s="62" t="s">
        <v>645</v>
      </c>
      <c r="C652" s="67" t="s">
        <v>710</v>
      </c>
      <c r="D652" s="62" t="s">
        <v>725</v>
      </c>
      <c r="E652" s="68">
        <v>8.7493989693926491</v>
      </c>
      <c r="F652" s="68">
        <v>0.57795936945717064</v>
      </c>
      <c r="G652" s="68">
        <v>1.8931370181486777E-3</v>
      </c>
      <c r="H652" s="68">
        <v>1.5506454357778514</v>
      </c>
      <c r="I652" s="68">
        <v>39.172312497676955</v>
      </c>
      <c r="J652" s="68">
        <v>4.3209904485534283</v>
      </c>
      <c r="K652" s="68">
        <v>0.18903282544641112</v>
      </c>
      <c r="L652" s="68">
        <v>0.73459460651209374</v>
      </c>
      <c r="M652" s="68">
        <v>2.62417626468135</v>
      </c>
      <c r="N652" s="68">
        <v>0.34520693119672491</v>
      </c>
      <c r="O652" s="68">
        <v>30.611826631021643</v>
      </c>
      <c r="P652" s="68">
        <v>2.7056363185302916</v>
      </c>
      <c r="Q652" s="68">
        <v>4.9772966423353804</v>
      </c>
      <c r="R652" s="68">
        <v>1.8024778739001075</v>
      </c>
      <c r="S652" s="68">
        <v>2.1445593203630442</v>
      </c>
      <c r="T652" s="68">
        <v>12.304538651399472</v>
      </c>
      <c r="U652" s="68">
        <v>195.69241584692517</v>
      </c>
      <c r="V652" s="68">
        <v>64.739365364710579</v>
      </c>
      <c r="W652" s="68">
        <v>10.442014234210726</v>
      </c>
      <c r="X652" s="68">
        <v>14.77032572770471</v>
      </c>
      <c r="Y652" s="68">
        <v>0.32366198332605384</v>
      </c>
      <c r="Z652" s="68">
        <v>16.603840994684884</v>
      </c>
      <c r="AA652" s="68">
        <v>0.29441556513021722</v>
      </c>
      <c r="AB652" s="68">
        <v>56.345662021971464</v>
      </c>
      <c r="AC652" s="68">
        <v>50.136610965184623</v>
      </c>
      <c r="AD652" s="68">
        <v>1.3463836524126005E-3</v>
      </c>
      <c r="AE652" s="68">
        <v>8.0712550143820021</v>
      </c>
      <c r="AF652" s="68">
        <v>8.6404815140035058</v>
      </c>
      <c r="AG652" s="68">
        <v>43.166080085782021</v>
      </c>
      <c r="AH652" s="68">
        <v>35.411658038237533</v>
      </c>
      <c r="AI652" s="68">
        <v>28.680047281861722</v>
      </c>
      <c r="AJ652" s="68">
        <v>24.821000443565524</v>
      </c>
      <c r="AK652" s="68">
        <v>1.1394224901249772</v>
      </c>
      <c r="AL652" s="68">
        <v>2.4473269369492203</v>
      </c>
      <c r="AM652" s="68">
        <v>0.90691025741651599</v>
      </c>
      <c r="AN652" s="68">
        <v>7.8057859488166645</v>
      </c>
      <c r="AO652" s="68">
        <v>38.541751774934859</v>
      </c>
      <c r="AP652" s="68">
        <v>50.895925249533391</v>
      </c>
      <c r="AQ652" s="68">
        <v>10.619462263423848</v>
      </c>
      <c r="AR652" s="68">
        <v>8.9681215682983098</v>
      </c>
      <c r="AS652" s="68">
        <v>153.24281321008294</v>
      </c>
      <c r="AT652" s="68">
        <v>7.4611021905575656E-2</v>
      </c>
      <c r="AU652" s="68">
        <v>7.6551103120829724</v>
      </c>
      <c r="AV652" s="68">
        <v>0</v>
      </c>
      <c r="AW652" s="68">
        <v>4.4002323831371219</v>
      </c>
      <c r="AX652" s="68">
        <v>32.047829370442813</v>
      </c>
      <c r="AY652" s="68">
        <v>22.405802946466562</v>
      </c>
      <c r="AZ652" s="68">
        <v>0</v>
      </c>
      <c r="BA652" s="68">
        <v>3.049150389694792</v>
      </c>
      <c r="BB652" s="68">
        <v>175.37201517163209</v>
      </c>
      <c r="BC652" s="68">
        <v>119.15107472513429</v>
      </c>
      <c r="BD652" s="68">
        <v>102.45632737809296</v>
      </c>
      <c r="BE652" s="68">
        <v>37.145585235965754</v>
      </c>
      <c r="BF652" s="68">
        <v>21.85107497315142</v>
      </c>
      <c r="BG652" s="68">
        <v>0</v>
      </c>
      <c r="BH652" s="68">
        <v>0.73152502591649538</v>
      </c>
      <c r="BI652" s="68">
        <v>186.75493884060373</v>
      </c>
      <c r="BJ652" s="68">
        <v>0</v>
      </c>
      <c r="BK652" s="68">
        <v>0</v>
      </c>
      <c r="BL652" s="68">
        <v>0</v>
      </c>
      <c r="BM652" s="68">
        <v>0</v>
      </c>
      <c r="BN652" s="68">
        <v>3.7555396602328983E-5</v>
      </c>
      <c r="BO652" s="68">
        <v>1658.6155624177998</v>
      </c>
    </row>
    <row r="653" spans="1:67">
      <c r="A653">
        <v>2005</v>
      </c>
      <c r="B653" s="62" t="s">
        <v>646</v>
      </c>
      <c r="C653" s="67" t="s">
        <v>711</v>
      </c>
      <c r="D653" s="62" t="s">
        <v>725</v>
      </c>
      <c r="E653" s="68">
        <v>157.10514252439353</v>
      </c>
      <c r="F653" s="68">
        <v>0.43971163436105809</v>
      </c>
      <c r="G653" s="68">
        <v>57.159440381648722</v>
      </c>
      <c r="H653" s="68">
        <v>1919.2859307230699</v>
      </c>
      <c r="I653" s="68">
        <v>3166.1494835895751</v>
      </c>
      <c r="J653" s="68">
        <v>901.95040599478432</v>
      </c>
      <c r="K653" s="68">
        <v>68.417164325854259</v>
      </c>
      <c r="L653" s="68">
        <v>402.20116972432373</v>
      </c>
      <c r="M653" s="68">
        <v>221.47571323571964</v>
      </c>
      <c r="N653" s="68">
        <v>546.08053271689505</v>
      </c>
      <c r="O653" s="68">
        <v>1568.5289245682218</v>
      </c>
      <c r="P653" s="68">
        <v>810.82874051401222</v>
      </c>
      <c r="Q653" s="68">
        <v>879.81802905050733</v>
      </c>
      <c r="R653" s="68">
        <v>929.72891060114887</v>
      </c>
      <c r="S653" s="68">
        <v>435.39164149142209</v>
      </c>
      <c r="T653" s="68">
        <v>712.11164834164526</v>
      </c>
      <c r="U653" s="68">
        <v>979.84652385141612</v>
      </c>
      <c r="V653" s="68">
        <v>583.02133333194672</v>
      </c>
      <c r="W653" s="68">
        <v>369.52132402223691</v>
      </c>
      <c r="X653" s="68">
        <v>1601.3578422848584</v>
      </c>
      <c r="Y653" s="68">
        <v>63.891229763842716</v>
      </c>
      <c r="Z653" s="68">
        <v>549.8039338307168</v>
      </c>
      <c r="AA653" s="68">
        <v>177.01723585171626</v>
      </c>
      <c r="AB653" s="68">
        <v>178.69779248640768</v>
      </c>
      <c r="AC653" s="68">
        <v>50.709534735638535</v>
      </c>
      <c r="AD653" s="68">
        <v>49.285271254584941</v>
      </c>
      <c r="AE653" s="68">
        <v>2457.1845904402971</v>
      </c>
      <c r="AF653" s="68">
        <v>1470.7760372260304</v>
      </c>
      <c r="AG653" s="68">
        <v>7347.6965500423139</v>
      </c>
      <c r="AH653" s="68">
        <v>6027.7448654537056</v>
      </c>
      <c r="AI653" s="68">
        <v>2028.7987548067842</v>
      </c>
      <c r="AJ653" s="68">
        <v>257.38535790050332</v>
      </c>
      <c r="AK653" s="68">
        <v>583.30849254290547</v>
      </c>
      <c r="AL653" s="68">
        <v>926.30106320555501</v>
      </c>
      <c r="AM653" s="68">
        <v>204.89386052530145</v>
      </c>
      <c r="AN653" s="68">
        <v>2490.4857685529487</v>
      </c>
      <c r="AO653" s="68">
        <v>362.12373305892464</v>
      </c>
      <c r="AP653" s="68">
        <v>730.45106622814251</v>
      </c>
      <c r="AQ653" s="68">
        <v>1472.1836783629549</v>
      </c>
      <c r="AR653" s="68">
        <v>72.707062507420218</v>
      </c>
      <c r="AS653" s="68">
        <v>1911.145563779304</v>
      </c>
      <c r="AT653" s="68">
        <v>345.7560167550435</v>
      </c>
      <c r="AU653" s="68">
        <v>406.3543030767363</v>
      </c>
      <c r="AV653" s="68">
        <v>0</v>
      </c>
      <c r="AW653" s="68">
        <v>1251.9635363366003</v>
      </c>
      <c r="AX653" s="68">
        <v>735.21698104588063</v>
      </c>
      <c r="AY653" s="68">
        <v>339.8495077342406</v>
      </c>
      <c r="AZ653" s="68">
        <v>0</v>
      </c>
      <c r="BA653" s="68">
        <v>73.9481603876321</v>
      </c>
      <c r="BB653" s="68">
        <v>4834.6231678568492</v>
      </c>
      <c r="BC653" s="68">
        <v>1232.699483108712</v>
      </c>
      <c r="BD653" s="68">
        <v>995.32519564282939</v>
      </c>
      <c r="BE653" s="68">
        <v>899.77749162804673</v>
      </c>
      <c r="BF653" s="68">
        <v>1678.7676019998787</v>
      </c>
      <c r="BG653" s="68">
        <v>0</v>
      </c>
      <c r="BH653" s="68">
        <v>6.8668394449387744</v>
      </c>
      <c r="BI653" s="68">
        <v>95681.999032058491</v>
      </c>
      <c r="BJ653" s="68">
        <v>0</v>
      </c>
      <c r="BK653" s="68">
        <v>582.56585885478523</v>
      </c>
      <c r="BL653" s="68">
        <v>0</v>
      </c>
      <c r="BM653" s="68">
        <v>0</v>
      </c>
      <c r="BN653" s="68">
        <v>0.39502064297150019</v>
      </c>
      <c r="BO653" s="68">
        <v>154789.11925203758</v>
      </c>
    </row>
    <row r="654" spans="1:67">
      <c r="A654">
        <v>2005</v>
      </c>
      <c r="B654" s="62" t="s">
        <v>647</v>
      </c>
      <c r="C654" s="67" t="s">
        <v>712</v>
      </c>
      <c r="D654" s="62" t="s">
        <v>725</v>
      </c>
      <c r="E654" s="68">
        <v>0</v>
      </c>
      <c r="F654" s="68">
        <v>0</v>
      </c>
      <c r="G654" s="68">
        <v>0</v>
      </c>
      <c r="H654" s="68">
        <v>0</v>
      </c>
      <c r="I654" s="68">
        <v>9.1642992393986007E-3</v>
      </c>
      <c r="J654" s="68">
        <v>0</v>
      </c>
      <c r="K654" s="68">
        <v>0</v>
      </c>
      <c r="L654" s="68">
        <v>0</v>
      </c>
      <c r="M654" s="68">
        <v>0</v>
      </c>
      <c r="N654" s="68">
        <v>0</v>
      </c>
      <c r="O654" s="68">
        <v>0</v>
      </c>
      <c r="P654" s="68">
        <v>0</v>
      </c>
      <c r="Q654" s="68">
        <v>0</v>
      </c>
      <c r="R654" s="68">
        <v>0</v>
      </c>
      <c r="S654" s="68">
        <v>0</v>
      </c>
      <c r="T654" s="68">
        <v>0</v>
      </c>
      <c r="U654" s="68">
        <v>0</v>
      </c>
      <c r="V654" s="68">
        <v>0</v>
      </c>
      <c r="W654" s="68">
        <v>0</v>
      </c>
      <c r="X654" s="68">
        <v>0</v>
      </c>
      <c r="Y654" s="68">
        <v>0</v>
      </c>
      <c r="Z654" s="68">
        <v>0</v>
      </c>
      <c r="AA654" s="68">
        <v>0</v>
      </c>
      <c r="AB654" s="68">
        <v>0</v>
      </c>
      <c r="AC654" s="68">
        <v>0</v>
      </c>
      <c r="AD654" s="68">
        <v>0</v>
      </c>
      <c r="AE654" s="68">
        <v>3.2162945669095814E-4</v>
      </c>
      <c r="AF654" s="68">
        <v>1.7303260646741243</v>
      </c>
      <c r="AG654" s="68">
        <v>8.6443554518562422</v>
      </c>
      <c r="AH654" s="68">
        <v>7.0914699368992231</v>
      </c>
      <c r="AI654" s="68">
        <v>0</v>
      </c>
      <c r="AJ654" s="68">
        <v>0</v>
      </c>
      <c r="AK654" s="68">
        <v>0</v>
      </c>
      <c r="AL654" s="68">
        <v>0</v>
      </c>
      <c r="AM654" s="68">
        <v>0</v>
      </c>
      <c r="AN654" s="68">
        <v>0</v>
      </c>
      <c r="AO654" s="68">
        <v>0</v>
      </c>
      <c r="AP654" s="68">
        <v>0</v>
      </c>
      <c r="AQ654" s="68">
        <v>0</v>
      </c>
      <c r="AR654" s="68">
        <v>0</v>
      </c>
      <c r="AS654" s="68">
        <v>0</v>
      </c>
      <c r="AT654" s="68">
        <v>0</v>
      </c>
      <c r="AU654" s="68">
        <v>0</v>
      </c>
      <c r="AV654" s="68">
        <v>0</v>
      </c>
      <c r="AW654" s="68">
        <v>1.4870371153731566E-3</v>
      </c>
      <c r="AX654" s="68">
        <v>0</v>
      </c>
      <c r="AY654" s="68">
        <v>0</v>
      </c>
      <c r="AZ654" s="68">
        <v>0</v>
      </c>
      <c r="BA654" s="68">
        <v>0</v>
      </c>
      <c r="BB654" s="68">
        <v>4.303978533347351E-2</v>
      </c>
      <c r="BC654" s="68">
        <v>0</v>
      </c>
      <c r="BD654" s="68">
        <v>0</v>
      </c>
      <c r="BE654" s="68">
        <v>0</v>
      </c>
      <c r="BF654" s="68">
        <v>0</v>
      </c>
      <c r="BG654" s="68">
        <v>0</v>
      </c>
      <c r="BH654" s="68">
        <v>0</v>
      </c>
      <c r="BI654" s="68">
        <v>129.77202982742699</v>
      </c>
      <c r="BJ654" s="68">
        <v>0</v>
      </c>
      <c r="BK654" s="68">
        <v>45110.522371692059</v>
      </c>
      <c r="BL654" s="68">
        <v>0</v>
      </c>
      <c r="BM654" s="68">
        <v>0</v>
      </c>
      <c r="BN654" s="68">
        <v>-9.0440406347624958E-4</v>
      </c>
      <c r="BO654" s="68">
        <v>45257.813661319997</v>
      </c>
    </row>
    <row r="655" spans="1:67">
      <c r="A655">
        <v>2005</v>
      </c>
      <c r="B655" s="62" t="s">
        <v>648</v>
      </c>
      <c r="C655" s="67" t="s">
        <v>713</v>
      </c>
      <c r="D655" s="62" t="s">
        <v>725</v>
      </c>
      <c r="E655" s="68">
        <v>8.1892927311993199E-2</v>
      </c>
      <c r="F655" s="68">
        <v>0</v>
      </c>
      <c r="G655" s="68">
        <v>4.4790168495890021E-4</v>
      </c>
      <c r="H655" s="68">
        <v>4.5629836191722395E-2</v>
      </c>
      <c r="I655" s="68">
        <v>0.36149275974091566</v>
      </c>
      <c r="J655" s="68">
        <v>0.25015187093910246</v>
      </c>
      <c r="K655" s="68">
        <v>1.207686358983766E-3</v>
      </c>
      <c r="L655" s="68">
        <v>0.10136425581453147</v>
      </c>
      <c r="M655" s="68">
        <v>0.29506703000052881</v>
      </c>
      <c r="N655" s="68">
        <v>6.1886650443780084E-2</v>
      </c>
      <c r="O655" s="68">
        <v>3.3699638899928434E-2</v>
      </c>
      <c r="P655" s="68">
        <v>3.6813997019568709E-2</v>
      </c>
      <c r="Q655" s="68">
        <v>0.30395915320019778</v>
      </c>
      <c r="R655" s="68">
        <v>0.53499422479476133</v>
      </c>
      <c r="S655" s="68">
        <v>0.36841465289761077</v>
      </c>
      <c r="T655" s="68">
        <v>1.0688550297506294</v>
      </c>
      <c r="U655" s="68">
        <v>1.4366379426239293</v>
      </c>
      <c r="V655" s="68">
        <v>0.46101704816619155</v>
      </c>
      <c r="W655" s="68">
        <v>0.81098280149156898</v>
      </c>
      <c r="X655" s="68">
        <v>2.4500453839339782</v>
      </c>
      <c r="Y655" s="68">
        <v>9.0435744085516677E-4</v>
      </c>
      <c r="Z655" s="68">
        <v>0.49809686481594545</v>
      </c>
      <c r="AA655" s="68">
        <v>1.1730657521770996E-2</v>
      </c>
      <c r="AB655" s="68">
        <v>13.872043909478952</v>
      </c>
      <c r="AC655" s="68">
        <v>0</v>
      </c>
      <c r="AD655" s="68">
        <v>0</v>
      </c>
      <c r="AE655" s="68">
        <v>0.21921232895420309</v>
      </c>
      <c r="AF655" s="68">
        <v>0.5715565503148049</v>
      </c>
      <c r="AG655" s="68">
        <v>2.8553797360085587</v>
      </c>
      <c r="AH655" s="68">
        <v>2.3424348604253442</v>
      </c>
      <c r="AI655" s="68">
        <v>84.116536381624968</v>
      </c>
      <c r="AJ655" s="68">
        <v>0</v>
      </c>
      <c r="AK655" s="68">
        <v>0.49006360602861226</v>
      </c>
      <c r="AL655" s="68">
        <v>0</v>
      </c>
      <c r="AM655" s="68">
        <v>0.11380654564742347</v>
      </c>
      <c r="AN655" s="68">
        <v>0</v>
      </c>
      <c r="AO655" s="68">
        <v>5.5986440285491872E-3</v>
      </c>
      <c r="AP655" s="68">
        <v>1.7868930926564974</v>
      </c>
      <c r="AQ655" s="68">
        <v>0</v>
      </c>
      <c r="AR655" s="68">
        <v>1.2700073376073184</v>
      </c>
      <c r="AS655" s="68">
        <v>24.383813569151929</v>
      </c>
      <c r="AT655" s="68">
        <v>4.5844529241892085</v>
      </c>
      <c r="AU655" s="68">
        <v>10.702196411232183</v>
      </c>
      <c r="AV655" s="68">
        <v>0</v>
      </c>
      <c r="AW655" s="68">
        <v>1.93799292131985E-3</v>
      </c>
      <c r="AX655" s="68">
        <v>0</v>
      </c>
      <c r="AY655" s="68">
        <v>23.267839485329869</v>
      </c>
      <c r="AZ655" s="68">
        <v>0</v>
      </c>
      <c r="BA655" s="68">
        <v>3.0624469586249169E-2</v>
      </c>
      <c r="BB655" s="68">
        <v>2.6315545095304693</v>
      </c>
      <c r="BC655" s="68">
        <v>3.6774901760382495</v>
      </c>
      <c r="BD655" s="68">
        <v>18.188492139683106</v>
      </c>
      <c r="BE655" s="68">
        <v>0</v>
      </c>
      <c r="BF655" s="68">
        <v>7.2713747809047229</v>
      </c>
      <c r="BG655" s="68">
        <v>0</v>
      </c>
      <c r="BH655" s="68">
        <v>5.4821205335198943E-2</v>
      </c>
      <c r="BI655" s="68">
        <v>8863.9025884874191</v>
      </c>
      <c r="BJ655" s="68">
        <v>0</v>
      </c>
      <c r="BK655" s="68">
        <v>29226.189418783932</v>
      </c>
      <c r="BL655" s="68">
        <v>0</v>
      </c>
      <c r="BM655" s="68">
        <v>0</v>
      </c>
      <c r="BN655" s="68">
        <v>-1.539040073112119E-3</v>
      </c>
      <c r="BO655" s="68">
        <v>38301.743891558996</v>
      </c>
    </row>
    <row r="656" spans="1:67">
      <c r="A656">
        <v>2005</v>
      </c>
      <c r="B656" s="62" t="s">
        <v>649</v>
      </c>
      <c r="C656" s="67" t="s">
        <v>714</v>
      </c>
      <c r="D656" s="62" t="s">
        <v>725</v>
      </c>
      <c r="E656" s="68">
        <v>0</v>
      </c>
      <c r="F656" s="68">
        <v>0</v>
      </c>
      <c r="G656" s="68">
        <v>0</v>
      </c>
      <c r="H656" s="68">
        <v>0</v>
      </c>
      <c r="I656" s="68">
        <v>0</v>
      </c>
      <c r="J656" s="68">
        <v>0</v>
      </c>
      <c r="K656" s="68">
        <v>0</v>
      </c>
      <c r="L656" s="68">
        <v>0</v>
      </c>
      <c r="M656" s="68">
        <v>0</v>
      </c>
      <c r="N656" s="68">
        <v>0</v>
      </c>
      <c r="O656" s="68">
        <v>0</v>
      </c>
      <c r="P656" s="68">
        <v>0</v>
      </c>
      <c r="Q656" s="68">
        <v>0</v>
      </c>
      <c r="R656" s="68">
        <v>0</v>
      </c>
      <c r="S656" s="68">
        <v>0</v>
      </c>
      <c r="T656" s="68">
        <v>0</v>
      </c>
      <c r="U656" s="68">
        <v>0</v>
      </c>
      <c r="V656" s="68">
        <v>0</v>
      </c>
      <c r="W656" s="68">
        <v>0</v>
      </c>
      <c r="X656" s="68">
        <v>0</v>
      </c>
      <c r="Y656" s="68">
        <v>0</v>
      </c>
      <c r="Z656" s="68">
        <v>0</v>
      </c>
      <c r="AA656" s="68">
        <v>0</v>
      </c>
      <c r="AB656" s="68">
        <v>0</v>
      </c>
      <c r="AC656" s="68">
        <v>0</v>
      </c>
      <c r="AD656" s="68">
        <v>0</v>
      </c>
      <c r="AE656" s="68">
        <v>0</v>
      </c>
      <c r="AF656" s="68">
        <v>0</v>
      </c>
      <c r="AG656" s="68">
        <v>0</v>
      </c>
      <c r="AH656" s="68">
        <v>0</v>
      </c>
      <c r="AI656" s="68">
        <v>0</v>
      </c>
      <c r="AJ656" s="68">
        <v>0</v>
      </c>
      <c r="AK656" s="68">
        <v>0</v>
      </c>
      <c r="AL656" s="68">
        <v>0</v>
      </c>
      <c r="AM656" s="68">
        <v>0</v>
      </c>
      <c r="AN656" s="68">
        <v>0</v>
      </c>
      <c r="AO656" s="68">
        <v>0</v>
      </c>
      <c r="AP656" s="68">
        <v>0</v>
      </c>
      <c r="AQ656" s="68">
        <v>0</v>
      </c>
      <c r="AR656" s="68">
        <v>0</v>
      </c>
      <c r="AS656" s="68">
        <v>0</v>
      </c>
      <c r="AT656" s="68">
        <v>0</v>
      </c>
      <c r="AU656" s="68">
        <v>0</v>
      </c>
      <c r="AV656" s="68">
        <v>0</v>
      </c>
      <c r="AW656" s="68">
        <v>0</v>
      </c>
      <c r="AX656" s="68">
        <v>0</v>
      </c>
      <c r="AY656" s="68">
        <v>0</v>
      </c>
      <c r="AZ656" s="68">
        <v>0</v>
      </c>
      <c r="BA656" s="68">
        <v>0</v>
      </c>
      <c r="BB656" s="68">
        <v>0</v>
      </c>
      <c r="BC656" s="68">
        <v>0</v>
      </c>
      <c r="BD656" s="68">
        <v>0</v>
      </c>
      <c r="BE656" s="68">
        <v>0</v>
      </c>
      <c r="BF656" s="68">
        <v>0</v>
      </c>
      <c r="BG656" s="68">
        <v>0</v>
      </c>
      <c r="BH656" s="68">
        <v>0</v>
      </c>
      <c r="BI656" s="68">
        <v>8396.8969092844472</v>
      </c>
      <c r="BJ656" s="68">
        <v>0</v>
      </c>
      <c r="BK656" s="68">
        <v>16569.244099406613</v>
      </c>
      <c r="BL656" s="68">
        <v>0</v>
      </c>
      <c r="BM656" s="68">
        <v>0</v>
      </c>
      <c r="BN656" s="68">
        <v>2.8193803154863417E-4</v>
      </c>
      <c r="BO656" s="68">
        <v>24966.141290629093</v>
      </c>
    </row>
    <row r="657" spans="1:67">
      <c r="A657">
        <v>2005</v>
      </c>
      <c r="B657" s="62" t="s">
        <v>650</v>
      </c>
      <c r="C657" s="67" t="s">
        <v>715</v>
      </c>
      <c r="D657" s="62" t="s">
        <v>725</v>
      </c>
      <c r="E657" s="68">
        <v>4.9460308645162305</v>
      </c>
      <c r="F657" s="68">
        <v>1.9827563576664275</v>
      </c>
      <c r="G657" s="68">
        <v>1.450411530447558</v>
      </c>
      <c r="H657" s="68">
        <v>24.75622805784143</v>
      </c>
      <c r="I657" s="68">
        <v>26.184992399163971</v>
      </c>
      <c r="J657" s="68">
        <v>5.7494552196308213</v>
      </c>
      <c r="K657" s="68">
        <v>0.85215020044452094</v>
      </c>
      <c r="L657" s="68">
        <v>10.85545258284343</v>
      </c>
      <c r="M657" s="68">
        <v>0.99763904676714465</v>
      </c>
      <c r="N657" s="68">
        <v>0.61344540993210872</v>
      </c>
      <c r="O657" s="68">
        <v>8.6400005464015113</v>
      </c>
      <c r="P657" s="68">
        <v>3.3163754095525739</v>
      </c>
      <c r="Q657" s="68">
        <v>8.6280904641040372</v>
      </c>
      <c r="R657" s="68">
        <v>11.67026775931277</v>
      </c>
      <c r="S657" s="68">
        <v>7.1830485093544114</v>
      </c>
      <c r="T657" s="68">
        <v>7.2662426008311503</v>
      </c>
      <c r="U657" s="68">
        <v>1.4479796896096024</v>
      </c>
      <c r="V657" s="68">
        <v>4.338160108976596</v>
      </c>
      <c r="W657" s="68">
        <v>2.0891489482334276</v>
      </c>
      <c r="X657" s="68">
        <v>19.345095416157328</v>
      </c>
      <c r="Y657" s="68">
        <v>1.3797433369589276</v>
      </c>
      <c r="Z657" s="68">
        <v>5.0233768721803278</v>
      </c>
      <c r="AA657" s="68">
        <v>34.24990231069863</v>
      </c>
      <c r="AB657" s="68">
        <v>1.3015596054122107</v>
      </c>
      <c r="AC657" s="68">
        <v>0</v>
      </c>
      <c r="AD657" s="68">
        <v>0.53497038363909966</v>
      </c>
      <c r="AE657" s="68">
        <v>31.310884457601592</v>
      </c>
      <c r="AF657" s="68">
        <v>15.35398533212599</v>
      </c>
      <c r="AG657" s="68">
        <v>76.705373353131847</v>
      </c>
      <c r="AH657" s="68">
        <v>62.925900278147346</v>
      </c>
      <c r="AI657" s="68">
        <v>29.932391896294536</v>
      </c>
      <c r="AJ657" s="68">
        <v>4.8428860554067341E-3</v>
      </c>
      <c r="AK657" s="68">
        <v>15.198806686159093</v>
      </c>
      <c r="AL657" s="68">
        <v>18.600692062893639</v>
      </c>
      <c r="AM657" s="68">
        <v>2.3218209467737885</v>
      </c>
      <c r="AN657" s="68">
        <v>252.19233749609523</v>
      </c>
      <c r="AO657" s="68">
        <v>1.5507861732949995</v>
      </c>
      <c r="AP657" s="68">
        <v>54.443962467026786</v>
      </c>
      <c r="AQ657" s="68">
        <v>5.9589060693687239</v>
      </c>
      <c r="AR657" s="68">
        <v>0.63189930513118941</v>
      </c>
      <c r="AS657" s="68">
        <v>193.71443490047963</v>
      </c>
      <c r="AT657" s="68">
        <v>24.482455970839965</v>
      </c>
      <c r="AU657" s="68">
        <v>21.053958106130942</v>
      </c>
      <c r="AV657" s="68">
        <v>0</v>
      </c>
      <c r="AW657" s="68">
        <v>58.48512928100299</v>
      </c>
      <c r="AX657" s="68">
        <v>25.402441790197546</v>
      </c>
      <c r="AY657" s="68">
        <v>19.184809674157936</v>
      </c>
      <c r="AZ657" s="68">
        <v>0</v>
      </c>
      <c r="BA657" s="68">
        <v>0.52889485652332446</v>
      </c>
      <c r="BB657" s="68">
        <v>71.345931138432604</v>
      </c>
      <c r="BC657" s="68">
        <v>135.86144895378845</v>
      </c>
      <c r="BD657" s="68">
        <v>67.408203854818225</v>
      </c>
      <c r="BE657" s="68">
        <v>86.520562556195202</v>
      </c>
      <c r="BF657" s="68">
        <v>196.31421101481629</v>
      </c>
      <c r="BG657" s="68">
        <v>0</v>
      </c>
      <c r="BH657" s="68">
        <v>4.5516866217024852</v>
      </c>
      <c r="BI657" s="68">
        <v>18130.140470718979</v>
      </c>
      <c r="BJ657" s="68">
        <v>0</v>
      </c>
      <c r="BK657" s="68">
        <v>440.21177008627467</v>
      </c>
      <c r="BL657" s="68">
        <v>0</v>
      </c>
      <c r="BM657" s="68">
        <v>0</v>
      </c>
      <c r="BN657" s="68">
        <v>-6.6284631975577213E-4</v>
      </c>
      <c r="BO657" s="68">
        <v>20237.140859718798</v>
      </c>
    </row>
    <row r="658" spans="1:67">
      <c r="A658">
        <v>2005</v>
      </c>
      <c r="B658" s="62" t="s">
        <v>651</v>
      </c>
      <c r="C658" s="67" t="s">
        <v>716</v>
      </c>
      <c r="D658" s="62" t="s">
        <v>725</v>
      </c>
      <c r="E658" s="68">
        <v>0</v>
      </c>
      <c r="F658" s="68">
        <v>0</v>
      </c>
      <c r="G658" s="68">
        <v>0</v>
      </c>
      <c r="H658" s="68">
        <v>0</v>
      </c>
      <c r="I658" s="68">
        <v>0</v>
      </c>
      <c r="J658" s="68">
        <v>0</v>
      </c>
      <c r="K658" s="68">
        <v>0</v>
      </c>
      <c r="L658" s="68">
        <v>0</v>
      </c>
      <c r="M658" s="68">
        <v>0</v>
      </c>
      <c r="N658" s="68">
        <v>0</v>
      </c>
      <c r="O658" s="68">
        <v>0</v>
      </c>
      <c r="P658" s="68">
        <v>0</v>
      </c>
      <c r="Q658" s="68">
        <v>0</v>
      </c>
      <c r="R658" s="68">
        <v>0</v>
      </c>
      <c r="S658" s="68">
        <v>0</v>
      </c>
      <c r="T658" s="68">
        <v>0</v>
      </c>
      <c r="U658" s="68">
        <v>0</v>
      </c>
      <c r="V658" s="68">
        <v>0</v>
      </c>
      <c r="W658" s="68">
        <v>0</v>
      </c>
      <c r="X658" s="68">
        <v>0</v>
      </c>
      <c r="Y658" s="68">
        <v>0</v>
      </c>
      <c r="Z658" s="68">
        <v>0</v>
      </c>
      <c r="AA658" s="68">
        <v>0</v>
      </c>
      <c r="AB658" s="68">
        <v>0</v>
      </c>
      <c r="AC658" s="68">
        <v>0</v>
      </c>
      <c r="AD658" s="68">
        <v>0</v>
      </c>
      <c r="AE658" s="68">
        <v>0</v>
      </c>
      <c r="AF658" s="68">
        <v>0</v>
      </c>
      <c r="AG658" s="68">
        <v>0</v>
      </c>
      <c r="AH658" s="68">
        <v>0</v>
      </c>
      <c r="AI658" s="68">
        <v>0</v>
      </c>
      <c r="AJ658" s="68">
        <v>0</v>
      </c>
      <c r="AK658" s="68">
        <v>0</v>
      </c>
      <c r="AL658" s="68">
        <v>0</v>
      </c>
      <c r="AM658" s="68">
        <v>0</v>
      </c>
      <c r="AN658" s="68">
        <v>0</v>
      </c>
      <c r="AO658" s="68">
        <v>0</v>
      </c>
      <c r="AP658" s="68">
        <v>0</v>
      </c>
      <c r="AQ658" s="68">
        <v>0</v>
      </c>
      <c r="AR658" s="68">
        <v>0</v>
      </c>
      <c r="AS658" s="68">
        <v>0</v>
      </c>
      <c r="AT658" s="68">
        <v>0</v>
      </c>
      <c r="AU658" s="68">
        <v>0</v>
      </c>
      <c r="AV658" s="68">
        <v>0</v>
      </c>
      <c r="AW658" s="68">
        <v>0</v>
      </c>
      <c r="AX658" s="68">
        <v>0</v>
      </c>
      <c r="AY658" s="68">
        <v>0</v>
      </c>
      <c r="AZ658" s="68">
        <v>0</v>
      </c>
      <c r="BA658" s="68">
        <v>0</v>
      </c>
      <c r="BB658" s="68">
        <v>0</v>
      </c>
      <c r="BC658" s="68">
        <v>0</v>
      </c>
      <c r="BD658" s="68">
        <v>0</v>
      </c>
      <c r="BE658" s="68">
        <v>0</v>
      </c>
      <c r="BF658" s="68">
        <v>0</v>
      </c>
      <c r="BG658" s="68">
        <v>0</v>
      </c>
      <c r="BH658" s="68">
        <v>0</v>
      </c>
      <c r="BI658" s="68">
        <v>4075.4315002789795</v>
      </c>
      <c r="BJ658" s="68">
        <v>0</v>
      </c>
      <c r="BK658" s="68">
        <v>0</v>
      </c>
      <c r="BL658" s="68">
        <v>0</v>
      </c>
      <c r="BM658" s="68">
        <v>0</v>
      </c>
      <c r="BN658" s="68">
        <v>6.9857319886068581E-5</v>
      </c>
      <c r="BO658" s="68">
        <v>4075.4315701362993</v>
      </c>
    </row>
    <row r="659" spans="1:67">
      <c r="A659">
        <v>2005</v>
      </c>
      <c r="B659" s="62" t="s">
        <v>652</v>
      </c>
      <c r="C659" s="67" t="s">
        <v>717</v>
      </c>
      <c r="D659" s="62" t="s">
        <v>725</v>
      </c>
      <c r="E659" s="68">
        <v>0</v>
      </c>
      <c r="F659" s="68">
        <v>0</v>
      </c>
      <c r="G659" s="68">
        <v>0</v>
      </c>
      <c r="H659" s="68">
        <v>0</v>
      </c>
      <c r="I659" s="68">
        <v>0</v>
      </c>
      <c r="J659" s="68">
        <v>0</v>
      </c>
      <c r="K659" s="68">
        <v>0</v>
      </c>
      <c r="L659" s="68">
        <v>0</v>
      </c>
      <c r="M659" s="68">
        <v>0</v>
      </c>
      <c r="N659" s="68">
        <v>0</v>
      </c>
      <c r="O659" s="68">
        <v>0</v>
      </c>
      <c r="P659" s="68">
        <v>0</v>
      </c>
      <c r="Q659" s="68">
        <v>0</v>
      </c>
      <c r="R659" s="68">
        <v>0</v>
      </c>
      <c r="S659" s="68">
        <v>0</v>
      </c>
      <c r="T659" s="68">
        <v>0</v>
      </c>
      <c r="U659" s="68">
        <v>0</v>
      </c>
      <c r="V659" s="68">
        <v>0</v>
      </c>
      <c r="W659" s="68">
        <v>0</v>
      </c>
      <c r="X659" s="68">
        <v>0</v>
      </c>
      <c r="Y659" s="68">
        <v>0</v>
      </c>
      <c r="Z659" s="68">
        <v>0</v>
      </c>
      <c r="AA659" s="68">
        <v>0</v>
      </c>
      <c r="AB659" s="68">
        <v>0</v>
      </c>
      <c r="AC659" s="68">
        <v>0</v>
      </c>
      <c r="AD659" s="68">
        <v>0</v>
      </c>
      <c r="AE659" s="68">
        <v>0</v>
      </c>
      <c r="AF659" s="68">
        <v>0</v>
      </c>
      <c r="AG659" s="68">
        <v>0</v>
      </c>
      <c r="AH659" s="68">
        <v>0</v>
      </c>
      <c r="AI659" s="68">
        <v>0</v>
      </c>
      <c r="AJ659" s="68">
        <v>0</v>
      </c>
      <c r="AK659" s="68">
        <v>0</v>
      </c>
      <c r="AL659" s="68">
        <v>0</v>
      </c>
      <c r="AM659" s="68">
        <v>0</v>
      </c>
      <c r="AN659" s="68">
        <v>0</v>
      </c>
      <c r="AO659" s="68">
        <v>0</v>
      </c>
      <c r="AP659" s="68">
        <v>0</v>
      </c>
      <c r="AQ659" s="68">
        <v>0</v>
      </c>
      <c r="AR659" s="68">
        <v>0</v>
      </c>
      <c r="AS659" s="68">
        <v>0</v>
      </c>
      <c r="AT659" s="68">
        <v>0</v>
      </c>
      <c r="AU659" s="68">
        <v>0</v>
      </c>
      <c r="AV659" s="68">
        <v>0</v>
      </c>
      <c r="AW659" s="68">
        <v>0</v>
      </c>
      <c r="AX659" s="68">
        <v>0</v>
      </c>
      <c r="AY659" s="68">
        <v>0</v>
      </c>
      <c r="AZ659" s="68">
        <v>0</v>
      </c>
      <c r="BA659" s="68">
        <v>0</v>
      </c>
      <c r="BB659" s="68">
        <v>0</v>
      </c>
      <c r="BC659" s="68">
        <v>0</v>
      </c>
      <c r="BD659" s="68">
        <v>0</v>
      </c>
      <c r="BE659" s="68">
        <v>0</v>
      </c>
      <c r="BF659" s="68">
        <v>0</v>
      </c>
      <c r="BG659" s="68">
        <v>0</v>
      </c>
      <c r="BH659" s="68">
        <v>0</v>
      </c>
      <c r="BI659" s="68">
        <v>2.8779284566149377</v>
      </c>
      <c r="BJ659" s="68">
        <v>0</v>
      </c>
      <c r="BK659" s="68">
        <v>110.50077299669368</v>
      </c>
      <c r="BL659" s="68">
        <v>0</v>
      </c>
      <c r="BM659" s="68">
        <v>0</v>
      </c>
      <c r="BN659" s="68">
        <v>3.5306913588328825E-6</v>
      </c>
      <c r="BO659" s="68">
        <v>113.37870498399998</v>
      </c>
    </row>
    <row r="660" spans="1:67">
      <c r="A660">
        <v>2005</v>
      </c>
      <c r="B660" s="62" t="s">
        <v>597</v>
      </c>
      <c r="C660" s="67" t="s">
        <v>664</v>
      </c>
      <c r="D660" s="62" t="s">
        <v>726</v>
      </c>
      <c r="E660" s="68">
        <v>523.72388106096366</v>
      </c>
      <c r="F660" s="68">
        <v>0.82563997094480346</v>
      </c>
      <c r="G660" s="68">
        <v>0.75596092817507898</v>
      </c>
      <c r="H660" s="68">
        <v>0.45126739210840183</v>
      </c>
      <c r="I660" s="68">
        <v>3193.8949190407384</v>
      </c>
      <c r="J660" s="68">
        <v>93.615974892340958</v>
      </c>
      <c r="K660" s="68">
        <v>5.9660849088882353</v>
      </c>
      <c r="L660" s="68">
        <v>0.20456506505263394</v>
      </c>
      <c r="M660" s="68">
        <v>6.5301045078065584E-2</v>
      </c>
      <c r="N660" s="68">
        <v>0.17619842543907951</v>
      </c>
      <c r="O660" s="68">
        <v>16.602309329547101</v>
      </c>
      <c r="P660" s="68">
        <v>4.1501992670985723</v>
      </c>
      <c r="Q660" s="68">
        <v>3.5096292624830041</v>
      </c>
      <c r="R660" s="68">
        <v>0.24529642488577127</v>
      </c>
      <c r="S660" s="68">
        <v>0.17546278794749304</v>
      </c>
      <c r="T660" s="68">
        <v>0.32308112563256602</v>
      </c>
      <c r="U660" s="68">
        <v>0.61159022130248997</v>
      </c>
      <c r="V660" s="68">
        <v>1.2401250664421242</v>
      </c>
      <c r="W660" s="68">
        <v>0.42171238068284583</v>
      </c>
      <c r="X660" s="68">
        <v>1.2530813019226463</v>
      </c>
      <c r="Y660" s="68">
        <v>0.26686933990948841</v>
      </c>
      <c r="Z660" s="68">
        <v>5.7423074880596783</v>
      </c>
      <c r="AA660" s="68">
        <v>7.394120058322377E-3</v>
      </c>
      <c r="AB660" s="68">
        <v>5.8726360821131722</v>
      </c>
      <c r="AC660" s="68">
        <v>5.5163478979158138E-2</v>
      </c>
      <c r="AD660" s="68">
        <v>2.7695542359572117E-3</v>
      </c>
      <c r="AE660" s="68">
        <v>6.1565581507112981</v>
      </c>
      <c r="AF660" s="68">
        <v>0.14280282058700228</v>
      </c>
      <c r="AG660" s="68">
        <v>0.71341362533738562</v>
      </c>
      <c r="AH660" s="68">
        <v>0.58525495779376258</v>
      </c>
      <c r="AI660" s="68">
        <v>0.17193378406908549</v>
      </c>
      <c r="AJ660" s="68">
        <v>1.1888082961191298E-2</v>
      </c>
      <c r="AK660" s="68">
        <v>2.6809735190790066E-2</v>
      </c>
      <c r="AL660" s="68">
        <v>4.2966418613256688E-2</v>
      </c>
      <c r="AM660" s="68">
        <v>3.6864980030832262E-3</v>
      </c>
      <c r="AN660" s="68">
        <v>1.672342137269569</v>
      </c>
      <c r="AO660" s="68">
        <v>1.5207520386928136E-2</v>
      </c>
      <c r="AP660" s="68">
        <v>1.7015943035010382E-2</v>
      </c>
      <c r="AQ660" s="68">
        <v>7.6716961295227981E-2</v>
      </c>
      <c r="AR660" s="68">
        <v>9.8978986013286406E-4</v>
      </c>
      <c r="AS660" s="68">
        <v>0.10193775632577542</v>
      </c>
      <c r="AT660" s="68">
        <v>3.8034232680844988E-3</v>
      </c>
      <c r="AU660" s="68">
        <v>8.5860444558461743E-3</v>
      </c>
      <c r="AV660" s="68">
        <v>0</v>
      </c>
      <c r="AW660" s="68">
        <v>4.0027306993883655E-2</v>
      </c>
      <c r="AX660" s="68">
        <v>8.7993117156529785E-3</v>
      </c>
      <c r="AY660" s="68">
        <v>1.0874039870656849E-2</v>
      </c>
      <c r="AZ660" s="68">
        <v>0</v>
      </c>
      <c r="BA660" s="68">
        <v>7.0693525465981982E-3</v>
      </c>
      <c r="BB660" s="68">
        <v>0.29671374600281786</v>
      </c>
      <c r="BC660" s="68">
        <v>0.2495642190101475</v>
      </c>
      <c r="BD660" s="68">
        <v>4.8844416553784784E-2</v>
      </c>
      <c r="BE660" s="68">
        <v>0.39031077694364219</v>
      </c>
      <c r="BF660" s="68">
        <v>0.17720354253223086</v>
      </c>
      <c r="BG660" s="68">
        <v>0</v>
      </c>
      <c r="BH660" s="68">
        <v>4.2328895878997929E-4</v>
      </c>
      <c r="BI660" s="68">
        <v>794.83674778842988</v>
      </c>
      <c r="BJ660" s="68">
        <v>0</v>
      </c>
      <c r="BK660" s="68">
        <v>0.11012094226763025</v>
      </c>
      <c r="BL660" s="68">
        <v>3.9312525235274425</v>
      </c>
      <c r="BM660" s="68">
        <v>11.23139023774946</v>
      </c>
      <c r="BN660" s="68">
        <v>0</v>
      </c>
      <c r="BO660" s="68">
        <v>0</v>
      </c>
    </row>
    <row r="661" spans="1:67">
      <c r="A661">
        <v>2005</v>
      </c>
      <c r="B661" s="62" t="s">
        <v>598</v>
      </c>
      <c r="C661" s="67" t="s">
        <v>665</v>
      </c>
      <c r="D661" s="62" t="s">
        <v>726</v>
      </c>
      <c r="E661" s="68">
        <v>1.4925221454504791</v>
      </c>
      <c r="F661" s="68">
        <v>4.7474441963208847</v>
      </c>
      <c r="G661" s="68">
        <v>3.9697835995965835E-3</v>
      </c>
      <c r="H661" s="68">
        <v>0.26497046577120575</v>
      </c>
      <c r="I661" s="68">
        <v>10.873663611363373</v>
      </c>
      <c r="J661" s="68">
        <v>1.8854658274127454</v>
      </c>
      <c r="K661" s="68">
        <v>46.590907394458014</v>
      </c>
      <c r="L661" s="68">
        <v>0.17646533008656612</v>
      </c>
      <c r="M661" s="68">
        <v>5.365338011054134E-3</v>
      </c>
      <c r="N661" s="68">
        <v>6.7135333076898535E-2</v>
      </c>
      <c r="O661" s="68">
        <v>0.69123418293348493</v>
      </c>
      <c r="P661" s="68">
        <v>1.6888577197692352</v>
      </c>
      <c r="Q661" s="68">
        <v>10.638951943170067</v>
      </c>
      <c r="R661" s="68">
        <v>0.12429320055546145</v>
      </c>
      <c r="S661" s="68">
        <v>0.18776748451348182</v>
      </c>
      <c r="T661" s="68">
        <v>0.21279338220606958</v>
      </c>
      <c r="U661" s="68">
        <v>0.3375493445344363</v>
      </c>
      <c r="V661" s="68">
        <v>0.14943753401720128</v>
      </c>
      <c r="W661" s="68">
        <v>0.10163208737314552</v>
      </c>
      <c r="X661" s="68">
        <v>0.30872251202803747</v>
      </c>
      <c r="Y661" s="68">
        <v>4.3831370733555822E-2</v>
      </c>
      <c r="Z661" s="68">
        <v>2.0458786091338039</v>
      </c>
      <c r="AA661" s="68">
        <v>4.007874589424221E-3</v>
      </c>
      <c r="AB661" s="68">
        <v>9.2918761696160507E-2</v>
      </c>
      <c r="AC661" s="68">
        <v>2.4984688603445215E-4</v>
      </c>
      <c r="AD661" s="68">
        <v>1.4267139930207131E-4</v>
      </c>
      <c r="AE661" s="68">
        <v>2.39971698463573</v>
      </c>
      <c r="AF661" s="68">
        <v>0.10775433392237839</v>
      </c>
      <c r="AG661" s="68">
        <v>0.53831871571182699</v>
      </c>
      <c r="AH661" s="68">
        <v>0.44161426647190599</v>
      </c>
      <c r="AI661" s="68">
        <v>9.003651716488599E-3</v>
      </c>
      <c r="AJ661" s="68">
        <v>1.3815641335577673E-3</v>
      </c>
      <c r="AK661" s="68">
        <v>2.9165662571186282E-3</v>
      </c>
      <c r="AL661" s="68">
        <v>3.158214386265748E-3</v>
      </c>
      <c r="AM661" s="68">
        <v>3.6142146089607999E-4</v>
      </c>
      <c r="AN661" s="68">
        <v>8.904301017455693E-3</v>
      </c>
      <c r="AO661" s="68">
        <v>1.6983481117122264E-3</v>
      </c>
      <c r="AP661" s="68">
        <v>2.0813519744065012E-3</v>
      </c>
      <c r="AQ661" s="68">
        <v>8.6625820678500526E-2</v>
      </c>
      <c r="AR661" s="68">
        <v>1.3310406303544063E-4</v>
      </c>
      <c r="AS661" s="68">
        <v>1.5468043585079912E-2</v>
      </c>
      <c r="AT661" s="68">
        <v>4.0665348304066583E-4</v>
      </c>
      <c r="AU661" s="68">
        <v>7.7115507497161164E-4</v>
      </c>
      <c r="AV661" s="68">
        <v>0</v>
      </c>
      <c r="AW661" s="68">
        <v>8.4754258798426935E-3</v>
      </c>
      <c r="AX661" s="68">
        <v>5.6245822910126189E-4</v>
      </c>
      <c r="AY661" s="68">
        <v>8.54896817725563E-4</v>
      </c>
      <c r="AZ661" s="68">
        <v>0</v>
      </c>
      <c r="BA661" s="68">
        <v>1.7054985665789788E-3</v>
      </c>
      <c r="BB661" s="68">
        <v>2.8743315910161563E-2</v>
      </c>
      <c r="BC661" s="68">
        <v>1.5530236076498487E-2</v>
      </c>
      <c r="BD661" s="68">
        <v>5.1296573320123908E-3</v>
      </c>
      <c r="BE661" s="68">
        <v>5.0167406684048909E-3</v>
      </c>
      <c r="BF661" s="68">
        <v>2.2098866244029562E-2</v>
      </c>
      <c r="BG661" s="68">
        <v>0</v>
      </c>
      <c r="BH661" s="68">
        <v>2.0347627944004376E-4</v>
      </c>
      <c r="BI661" s="68">
        <v>30.463668220722372</v>
      </c>
      <c r="BJ661" s="68">
        <v>0</v>
      </c>
      <c r="BK661" s="68">
        <v>1.2025942779620886E-2</v>
      </c>
      <c r="BL661" s="68">
        <v>6.0674722444062086E-2</v>
      </c>
      <c r="BM661" s="68">
        <v>1.2696823333717005E-2</v>
      </c>
      <c r="BN661" s="68">
        <v>0</v>
      </c>
      <c r="BO661" s="68">
        <v>0</v>
      </c>
    </row>
    <row r="662" spans="1:67">
      <c r="A662">
        <v>2005</v>
      </c>
      <c r="B662" s="62" t="s">
        <v>599</v>
      </c>
      <c r="C662" s="67" t="s">
        <v>666</v>
      </c>
      <c r="D662" s="62" t="s">
        <v>726</v>
      </c>
      <c r="E662" s="68">
        <v>0.47610762133878703</v>
      </c>
      <c r="F662" s="68">
        <v>3.1165754613923711E-2</v>
      </c>
      <c r="G662" s="68">
        <v>0.33137941036011387</v>
      </c>
      <c r="H662" s="68">
        <v>1.3848898481615768E-3</v>
      </c>
      <c r="I662" s="68">
        <v>4.3665157565805153</v>
      </c>
      <c r="J662" s="68">
        <v>0.31161734497521787</v>
      </c>
      <c r="K662" s="68">
        <v>0.29950620252055088</v>
      </c>
      <c r="L662" s="68">
        <v>1.2094292056406976E-2</v>
      </c>
      <c r="M662" s="68">
        <v>1.1508119379243132E-3</v>
      </c>
      <c r="N662" s="68">
        <v>1.1330729587718813E-3</v>
      </c>
      <c r="O662" s="68">
        <v>7.9194835633932925E-2</v>
      </c>
      <c r="P662" s="68">
        <v>8.4051733222727687E-2</v>
      </c>
      <c r="Q662" s="68">
        <v>7.1640467473984559E-2</v>
      </c>
      <c r="R662" s="68">
        <v>5.5573130967748593E-3</v>
      </c>
      <c r="S662" s="68">
        <v>4.2838497911159915E-3</v>
      </c>
      <c r="T662" s="68">
        <v>9.0099435781029161E-4</v>
      </c>
      <c r="U662" s="68">
        <v>6.0094873239398827E-3</v>
      </c>
      <c r="V662" s="68">
        <v>1.7527269517726199E-3</v>
      </c>
      <c r="W662" s="68">
        <v>9.365354268282681E-4</v>
      </c>
      <c r="X662" s="68">
        <v>4.4126216637320644E-3</v>
      </c>
      <c r="Y662" s="68">
        <v>3.5610406269189897E-4</v>
      </c>
      <c r="Z662" s="68">
        <v>1.6218549984487282E-2</v>
      </c>
      <c r="AA662" s="68">
        <v>1.0205561256649831E-4</v>
      </c>
      <c r="AB662" s="68">
        <v>1.5442748704034819E-3</v>
      </c>
      <c r="AC662" s="68">
        <v>5.2779427118924814E-5</v>
      </c>
      <c r="AD662" s="68">
        <v>2.6569911608807934E-5</v>
      </c>
      <c r="AE662" s="68">
        <v>4.3521507513721754E-3</v>
      </c>
      <c r="AF662" s="68">
        <v>1.5228888487054209E-2</v>
      </c>
      <c r="AG662" s="68">
        <v>7.6080406189571181E-2</v>
      </c>
      <c r="AH662" s="68">
        <v>6.2413209555858329E-2</v>
      </c>
      <c r="AI662" s="68">
        <v>1.5600700820034908E-3</v>
      </c>
      <c r="AJ662" s="68">
        <v>2.3343216976574801E-4</v>
      </c>
      <c r="AK662" s="68">
        <v>1.2913046427733665E-3</v>
      </c>
      <c r="AL662" s="68">
        <v>2.1777328641065454E-3</v>
      </c>
      <c r="AM662" s="68">
        <v>7.2627500414771857E-5</v>
      </c>
      <c r="AN662" s="68">
        <v>0.27283194601494043</v>
      </c>
      <c r="AO662" s="68">
        <v>3.2922756256555574E-4</v>
      </c>
      <c r="AP662" s="68">
        <v>3.2178540141447918E-4</v>
      </c>
      <c r="AQ662" s="68">
        <v>1.1894080833687981E-3</v>
      </c>
      <c r="AR662" s="68">
        <v>2.5650240650527141E-5</v>
      </c>
      <c r="AS662" s="68">
        <v>9.2058077060067703E-3</v>
      </c>
      <c r="AT662" s="68">
        <v>9.7579389681649601E-5</v>
      </c>
      <c r="AU662" s="68">
        <v>7.7248719960364034E-4</v>
      </c>
      <c r="AV662" s="68">
        <v>0</v>
      </c>
      <c r="AW662" s="68">
        <v>9.5398464824089169E-4</v>
      </c>
      <c r="AX662" s="68">
        <v>1.2846568973723914E-4</v>
      </c>
      <c r="AY662" s="68">
        <v>2.9983094447355574E-4</v>
      </c>
      <c r="AZ662" s="68">
        <v>0</v>
      </c>
      <c r="BA662" s="68">
        <v>2.1273492578107012E-4</v>
      </c>
      <c r="BB662" s="68">
        <v>1.0498133036153739E-2</v>
      </c>
      <c r="BC662" s="68">
        <v>3.0838944076522854E-2</v>
      </c>
      <c r="BD662" s="68">
        <v>1.3361306386559879E-3</v>
      </c>
      <c r="BE662" s="68">
        <v>1.6003796299299215E-2</v>
      </c>
      <c r="BF662" s="68">
        <v>2.0738201660662698E-3</v>
      </c>
      <c r="BG662" s="68">
        <v>0</v>
      </c>
      <c r="BH662" s="68">
        <v>1.2822544926606405E-5</v>
      </c>
      <c r="BI662" s="68">
        <v>21.059532034176776</v>
      </c>
      <c r="BJ662" s="68">
        <v>0</v>
      </c>
      <c r="BK662" s="68">
        <v>4.2668532210050972E-3</v>
      </c>
      <c r="BL662" s="68">
        <v>2.0316380810864692E-3</v>
      </c>
      <c r="BM662" s="68">
        <v>3.2100273434276252E-3</v>
      </c>
      <c r="BN662" s="68">
        <v>0</v>
      </c>
      <c r="BO662" s="68">
        <v>0</v>
      </c>
    </row>
    <row r="663" spans="1:67">
      <c r="A663">
        <v>2005</v>
      </c>
      <c r="B663" s="62" t="s">
        <v>600</v>
      </c>
      <c r="C663" s="67" t="s">
        <v>111</v>
      </c>
      <c r="D663" s="62" t="s">
        <v>726</v>
      </c>
      <c r="E663" s="68">
        <v>5.5573557124413178</v>
      </c>
      <c r="F663" s="68">
        <v>0.13606467305882416</v>
      </c>
      <c r="G663" s="68">
        <v>1.4360359576485691</v>
      </c>
      <c r="H663" s="68">
        <v>21.625384252104499</v>
      </c>
      <c r="I663" s="68">
        <v>9.0750002371868383</v>
      </c>
      <c r="J663" s="68">
        <v>2.1293790027337169</v>
      </c>
      <c r="K663" s="68">
        <v>0.56525784119948896</v>
      </c>
      <c r="L663" s="68">
        <v>2.2546184604552701</v>
      </c>
      <c r="M663" s="68">
        <v>0.34736222287039736</v>
      </c>
      <c r="N663" s="68">
        <v>884.42443471483784</v>
      </c>
      <c r="O663" s="68">
        <v>323.35924154156328</v>
      </c>
      <c r="P663" s="68">
        <v>1.6429525812394727</v>
      </c>
      <c r="Q663" s="68">
        <v>5.2826431759895955</v>
      </c>
      <c r="R663" s="68">
        <v>45.217081686516352</v>
      </c>
      <c r="S663" s="68">
        <v>137.25099386009663</v>
      </c>
      <c r="T663" s="68">
        <v>3.3914420646827486</v>
      </c>
      <c r="U663" s="68">
        <v>12.583555593041014</v>
      </c>
      <c r="V663" s="68">
        <v>3.6199428501514808</v>
      </c>
      <c r="W663" s="68">
        <v>1.8330034581723034</v>
      </c>
      <c r="X663" s="68">
        <v>6.9149199032681006</v>
      </c>
      <c r="Y663" s="68">
        <v>0.28379017050461985</v>
      </c>
      <c r="Z663" s="68">
        <v>4.5636610175446002</v>
      </c>
      <c r="AA663" s="68">
        <v>0.30584099587642777</v>
      </c>
      <c r="AB663" s="68">
        <v>34.469017212168083</v>
      </c>
      <c r="AC663" s="68">
        <v>1.4274329030872464</v>
      </c>
      <c r="AD663" s="68">
        <v>9.6102670981743257E-2</v>
      </c>
      <c r="AE663" s="68">
        <v>61.950961279564432</v>
      </c>
      <c r="AF663" s="68">
        <v>0.54066371101937238</v>
      </c>
      <c r="AG663" s="68">
        <v>2.7010457948580933</v>
      </c>
      <c r="AH663" s="68">
        <v>2.2158256941005261</v>
      </c>
      <c r="AI663" s="68">
        <v>65.735593107325741</v>
      </c>
      <c r="AJ663" s="68">
        <v>0.29546992231100944</v>
      </c>
      <c r="AK663" s="68">
        <v>10.264264403115408</v>
      </c>
      <c r="AL663" s="68">
        <v>0.61738921714570927</v>
      </c>
      <c r="AM663" s="68">
        <v>0.63069026398986572</v>
      </c>
      <c r="AN663" s="68">
        <v>2.2312771762049941</v>
      </c>
      <c r="AO663" s="68">
        <v>0.142192411780387</v>
      </c>
      <c r="AP663" s="68">
        <v>0.16986539289697927</v>
      </c>
      <c r="AQ663" s="68">
        <v>1.864520594087081</v>
      </c>
      <c r="AR663" s="68">
        <v>6.6860724955145646E-3</v>
      </c>
      <c r="AS663" s="68">
        <v>0.20170902336315266</v>
      </c>
      <c r="AT663" s="68">
        <v>1.826652479712791E-3</v>
      </c>
      <c r="AU663" s="68">
        <v>4.2729989102731084E-2</v>
      </c>
      <c r="AV663" s="68">
        <v>0</v>
      </c>
      <c r="AW663" s="68">
        <v>0.71836398385779454</v>
      </c>
      <c r="AX663" s="68">
        <v>0.13561357420966025</v>
      </c>
      <c r="AY663" s="68">
        <v>0.1914405403211695</v>
      </c>
      <c r="AZ663" s="68">
        <v>0</v>
      </c>
      <c r="BA663" s="68">
        <v>8.2946750798118057E-2</v>
      </c>
      <c r="BB663" s="68">
        <v>6.505366452132697</v>
      </c>
      <c r="BC663" s="68">
        <v>5.5351985526686711</v>
      </c>
      <c r="BD663" s="68">
        <v>0.44659646131358738</v>
      </c>
      <c r="BE663" s="68">
        <v>1.6481749279844373</v>
      </c>
      <c r="BF663" s="68">
        <v>1.550069734251597</v>
      </c>
      <c r="BG663" s="68">
        <v>0</v>
      </c>
      <c r="BH663" s="68">
        <v>3.7902221041259329E-2</v>
      </c>
      <c r="BI663" s="68">
        <v>68.53370975863939</v>
      </c>
      <c r="BJ663" s="68">
        <v>0</v>
      </c>
      <c r="BK663" s="68">
        <v>0.18235466525275346</v>
      </c>
      <c r="BL663" s="68">
        <v>7.2818172466917588</v>
      </c>
      <c r="BM663" s="68">
        <v>0.47950114221898749</v>
      </c>
      <c r="BN663" s="68">
        <v>0</v>
      </c>
      <c r="BO663" s="68">
        <v>0</v>
      </c>
    </row>
    <row r="664" spans="1:67">
      <c r="A664">
        <v>2005</v>
      </c>
      <c r="B664" s="62" t="s">
        <v>601</v>
      </c>
      <c r="C664" s="67" t="s">
        <v>667</v>
      </c>
      <c r="D664" s="62" t="s">
        <v>726</v>
      </c>
      <c r="E664" s="68">
        <v>346.50106370573735</v>
      </c>
      <c r="F664" s="68">
        <v>0.18771130066324207</v>
      </c>
      <c r="G664" s="68">
        <v>17.253290770967993</v>
      </c>
      <c r="H664" s="68">
        <v>7.2849520774319769</v>
      </c>
      <c r="I664" s="68">
        <v>1388.4346182099985</v>
      </c>
      <c r="J664" s="68">
        <v>63.168987467581871</v>
      </c>
      <c r="K664" s="68">
        <v>0.45456367487412569</v>
      </c>
      <c r="L664" s="68">
        <v>9.7441470825163634</v>
      </c>
      <c r="M664" s="68">
        <v>0.77953894648655342</v>
      </c>
      <c r="N664" s="68">
        <v>1.6842226829004054</v>
      </c>
      <c r="O664" s="68">
        <v>76.590887619491099</v>
      </c>
      <c r="P664" s="68">
        <v>20.175655035270445</v>
      </c>
      <c r="Q664" s="68">
        <v>15.347945785545882</v>
      </c>
      <c r="R664" s="68">
        <v>6.6283114705624326</v>
      </c>
      <c r="S664" s="68">
        <v>5.126648335485898</v>
      </c>
      <c r="T664" s="68">
        <v>1.7009763420912056</v>
      </c>
      <c r="U664" s="68">
        <v>8.656606891481335</v>
      </c>
      <c r="V664" s="68">
        <v>2.1561969613318919</v>
      </c>
      <c r="W664" s="68">
        <v>1.4362800594626346</v>
      </c>
      <c r="X664" s="68">
        <v>10.470948702563295</v>
      </c>
      <c r="Y664" s="68">
        <v>0.20486267997348157</v>
      </c>
      <c r="Z664" s="68">
        <v>5.5621444651835317</v>
      </c>
      <c r="AA664" s="68">
        <v>6.7589578997484676E-2</v>
      </c>
      <c r="AB664" s="68">
        <v>13.167193655525136</v>
      </c>
      <c r="AC664" s="68">
        <v>1.4521647127664365</v>
      </c>
      <c r="AD664" s="68">
        <v>3.8297520635069263E-2</v>
      </c>
      <c r="AE664" s="68">
        <v>7.2915577995024012</v>
      </c>
      <c r="AF664" s="68">
        <v>12.045280831752752</v>
      </c>
      <c r="AG664" s="68">
        <v>60.175753087069133</v>
      </c>
      <c r="AH664" s="68">
        <v>49.365690711434979</v>
      </c>
      <c r="AI664" s="68">
        <v>1.3483635171978343</v>
      </c>
      <c r="AJ664" s="68">
        <v>3.4679170806409407E-2</v>
      </c>
      <c r="AK664" s="68">
        <v>0.60947690150505285</v>
      </c>
      <c r="AL664" s="68">
        <v>1.7277154578184095</v>
      </c>
      <c r="AM664" s="68">
        <v>2.5567090433163655E-2</v>
      </c>
      <c r="AN664" s="68">
        <v>221.44393788792664</v>
      </c>
      <c r="AO664" s="68">
        <v>0.11791754754515027</v>
      </c>
      <c r="AP664" s="68">
        <v>0.20825739468838453</v>
      </c>
      <c r="AQ664" s="68">
        <v>0.3452280794886281</v>
      </c>
      <c r="AR664" s="68">
        <v>2.6729712831189932E-3</v>
      </c>
      <c r="AS664" s="68">
        <v>6.648563119169288</v>
      </c>
      <c r="AT664" s="68">
        <v>1.3741381224284741E-2</v>
      </c>
      <c r="AU664" s="68">
        <v>0.54157913985318029</v>
      </c>
      <c r="AV664" s="68">
        <v>0</v>
      </c>
      <c r="AW664" s="68">
        <v>0.1085070782414322</v>
      </c>
      <c r="AX664" s="68">
        <v>0.12482089035447293</v>
      </c>
      <c r="AY664" s="68">
        <v>0.21771650053134592</v>
      </c>
      <c r="AZ664" s="68">
        <v>0</v>
      </c>
      <c r="BA664" s="68">
        <v>0.24797032240488728</v>
      </c>
      <c r="BB664" s="68">
        <v>6.8412056431000874</v>
      </c>
      <c r="BC664" s="68">
        <v>24.959444081189794</v>
      </c>
      <c r="BD664" s="68">
        <v>0.7619456685264967</v>
      </c>
      <c r="BE664" s="68">
        <v>15.094317052157912</v>
      </c>
      <c r="BF664" s="68">
        <v>2.1319305387319822</v>
      </c>
      <c r="BG664" s="68">
        <v>0</v>
      </c>
      <c r="BH664" s="68">
        <v>9.1265420059508124E-3</v>
      </c>
      <c r="BI664" s="68">
        <v>6116.2529695513122</v>
      </c>
      <c r="BJ664" s="68">
        <v>0</v>
      </c>
      <c r="BK664" s="68">
        <v>0.41110222891912174</v>
      </c>
      <c r="BL664" s="68">
        <v>6.2329094497684743</v>
      </c>
      <c r="BM664" s="68">
        <v>0.3877813149400281</v>
      </c>
      <c r="BN664" s="68">
        <v>0</v>
      </c>
      <c r="BO664" s="68">
        <v>0</v>
      </c>
    </row>
    <row r="665" spans="1:67">
      <c r="A665">
        <v>2005</v>
      </c>
      <c r="B665" s="62" t="s">
        <v>602</v>
      </c>
      <c r="C665" s="67" t="s">
        <v>668</v>
      </c>
      <c r="D665" s="62" t="s">
        <v>726</v>
      </c>
      <c r="E665" s="68">
        <v>36.835566822514544</v>
      </c>
      <c r="F665" s="68">
        <v>6.1588351039610618</v>
      </c>
      <c r="G665" s="68">
        <v>7.9713078138454879E-2</v>
      </c>
      <c r="H665" s="68">
        <v>11.520299276735685</v>
      </c>
      <c r="I665" s="68">
        <v>65.754124849497487</v>
      </c>
      <c r="J665" s="68">
        <v>3135.1303061069425</v>
      </c>
      <c r="K665" s="68">
        <v>12.277715741236143</v>
      </c>
      <c r="L665" s="68">
        <v>171.84919443198854</v>
      </c>
      <c r="M665" s="68">
        <v>18.09836796833034</v>
      </c>
      <c r="N665" s="68">
        <v>19.251532652898423</v>
      </c>
      <c r="O665" s="68">
        <v>71.683956494970104</v>
      </c>
      <c r="P665" s="68">
        <v>5.7775208997253475</v>
      </c>
      <c r="Q665" s="68">
        <v>142.22345431696255</v>
      </c>
      <c r="R665" s="68">
        <v>13.445674503526291</v>
      </c>
      <c r="S665" s="68">
        <v>22.666343657457659</v>
      </c>
      <c r="T665" s="68">
        <v>23.724268268221184</v>
      </c>
      <c r="U665" s="68">
        <v>110.32391750102366</v>
      </c>
      <c r="V665" s="68">
        <v>41.228599503627713</v>
      </c>
      <c r="W665" s="68">
        <v>32.599180494000102</v>
      </c>
      <c r="X665" s="68">
        <v>807.60044935218127</v>
      </c>
      <c r="Y665" s="68">
        <v>7.1066848507686222</v>
      </c>
      <c r="Z665" s="68">
        <v>316.23679630004824</v>
      </c>
      <c r="AA665" s="68">
        <v>9.0538976042200708E-2</v>
      </c>
      <c r="AB665" s="68">
        <v>48.966186760065099</v>
      </c>
      <c r="AC665" s="68">
        <v>1.6381824037625354</v>
      </c>
      <c r="AD665" s="68">
        <v>2.1062012799893628</v>
      </c>
      <c r="AE665" s="68">
        <v>58.261283384479562</v>
      </c>
      <c r="AF665" s="68">
        <v>22.13146529165159</v>
      </c>
      <c r="AG665" s="68">
        <v>110.56426580286282</v>
      </c>
      <c r="AH665" s="68">
        <v>90.702337639973322</v>
      </c>
      <c r="AI665" s="68">
        <v>45.841218584910223</v>
      </c>
      <c r="AJ665" s="68">
        <v>1.1976351890125346E-2</v>
      </c>
      <c r="AK665" s="68">
        <v>7.1475875720009158E-2</v>
      </c>
      <c r="AL665" s="68">
        <v>3.8008362542366139</v>
      </c>
      <c r="AM665" s="68">
        <v>2.5079515725125123</v>
      </c>
      <c r="AN665" s="68">
        <v>120.41756046205325</v>
      </c>
      <c r="AO665" s="68">
        <v>0.16204773535717679</v>
      </c>
      <c r="AP665" s="68">
        <v>0.32635627345890061</v>
      </c>
      <c r="AQ665" s="68">
        <v>0.43482163781763672</v>
      </c>
      <c r="AR665" s="68">
        <v>2.8061339711812554E-3</v>
      </c>
      <c r="AS665" s="68">
        <v>0.58521518988733678</v>
      </c>
      <c r="AT665" s="68">
        <v>2.1179128136064552E-3</v>
      </c>
      <c r="AU665" s="68">
        <v>4.5952129798656587E-2</v>
      </c>
      <c r="AV665" s="68">
        <v>0</v>
      </c>
      <c r="AW665" s="68">
        <v>1.2351668337188459</v>
      </c>
      <c r="AX665" s="68">
        <v>4.1908913954046039</v>
      </c>
      <c r="AY665" s="68">
        <v>9.6404723857259889</v>
      </c>
      <c r="AZ665" s="68">
        <v>0</v>
      </c>
      <c r="BA665" s="68">
        <v>0.24093135314796907</v>
      </c>
      <c r="BB665" s="68">
        <v>39.678129401190134</v>
      </c>
      <c r="BC665" s="68">
        <v>60.162996867112859</v>
      </c>
      <c r="BD665" s="68">
        <v>19.714007575021256</v>
      </c>
      <c r="BE665" s="68">
        <v>156.04910022480487</v>
      </c>
      <c r="BF665" s="68">
        <v>37.088866241480048</v>
      </c>
      <c r="BG665" s="68">
        <v>0</v>
      </c>
      <c r="BH665" s="68">
        <v>0.43561266052261599</v>
      </c>
      <c r="BI665" s="68">
        <v>3479.1481357339408</v>
      </c>
      <c r="BJ665" s="68">
        <v>0</v>
      </c>
      <c r="BK665" s="68">
        <v>0.260945323647789</v>
      </c>
      <c r="BL665" s="68">
        <v>10.552787259208923</v>
      </c>
      <c r="BM665" s="68">
        <v>0.86337318265828455</v>
      </c>
      <c r="BN665" s="68">
        <v>0</v>
      </c>
      <c r="BO665" s="68">
        <v>0</v>
      </c>
    </row>
    <row r="666" spans="1:67">
      <c r="A666">
        <v>2005</v>
      </c>
      <c r="B666" s="62" t="s">
        <v>603</v>
      </c>
      <c r="C666" s="67" t="s">
        <v>669</v>
      </c>
      <c r="D666" s="62" t="s">
        <v>726</v>
      </c>
      <c r="E666" s="68">
        <v>8.3940354805949191</v>
      </c>
      <c r="F666" s="68">
        <v>3.6891171640633241E-2</v>
      </c>
      <c r="G666" s="68">
        <v>3.6553607286165274E-2</v>
      </c>
      <c r="H666" s="68">
        <v>36.236388523708563</v>
      </c>
      <c r="I666" s="68">
        <v>44.519780622279235</v>
      </c>
      <c r="J666" s="68">
        <v>6.8082464372080382</v>
      </c>
      <c r="K666" s="68">
        <v>121.40533230957878</v>
      </c>
      <c r="L666" s="68">
        <v>14.053349127227099</v>
      </c>
      <c r="M666" s="68">
        <v>0.92148146198998537</v>
      </c>
      <c r="N666" s="68">
        <v>4.9988491713087821</v>
      </c>
      <c r="O666" s="68">
        <v>8.4703665064624758</v>
      </c>
      <c r="P666" s="68">
        <v>2.149057588509403</v>
      </c>
      <c r="Q666" s="68">
        <v>8.2088942403189051</v>
      </c>
      <c r="R666" s="68">
        <v>16.284659541966612</v>
      </c>
      <c r="S666" s="68">
        <v>4.8012544667607289</v>
      </c>
      <c r="T666" s="68">
        <v>17.919497475757009</v>
      </c>
      <c r="U666" s="68">
        <v>46.744726897658197</v>
      </c>
      <c r="V666" s="68">
        <v>12.465607001174632</v>
      </c>
      <c r="W666" s="68">
        <v>7.8450056444184977</v>
      </c>
      <c r="X666" s="68">
        <v>24.035889657141592</v>
      </c>
      <c r="Y666" s="68">
        <v>4.9715840585049147</v>
      </c>
      <c r="Z666" s="68">
        <v>290.24718144843939</v>
      </c>
      <c r="AA666" s="68">
        <v>7.382902398666906E-2</v>
      </c>
      <c r="AB666" s="68">
        <v>0.56845113797296187</v>
      </c>
      <c r="AC666" s="68">
        <v>0.12313730982004932</v>
      </c>
      <c r="AD666" s="68">
        <v>5.6137436960546593E-3</v>
      </c>
      <c r="AE666" s="68">
        <v>326.54181953603421</v>
      </c>
      <c r="AF666" s="68">
        <v>15.334895327675801</v>
      </c>
      <c r="AG666" s="68">
        <v>76.610013643789188</v>
      </c>
      <c r="AH666" s="68">
        <v>62.847668819749622</v>
      </c>
      <c r="AI666" s="68">
        <v>0.52987072326592088</v>
      </c>
      <c r="AJ666" s="68">
        <v>8.2285503924924251E-3</v>
      </c>
      <c r="AK666" s="68">
        <v>2.2139068856665341E-2</v>
      </c>
      <c r="AL666" s="68">
        <v>0.17434159571114291</v>
      </c>
      <c r="AM666" s="68">
        <v>1.1773664079035E-2</v>
      </c>
      <c r="AN666" s="68">
        <v>0.46369015913169387</v>
      </c>
      <c r="AO666" s="68">
        <v>2.2534991650494045E-2</v>
      </c>
      <c r="AP666" s="68">
        <v>0.11861889079156605</v>
      </c>
      <c r="AQ666" s="68">
        <v>11.882720896979832</v>
      </c>
      <c r="AR666" s="68">
        <v>1.1559903248274828E-3</v>
      </c>
      <c r="AS666" s="68">
        <v>0.14663340308048062</v>
      </c>
      <c r="AT666" s="68">
        <v>9.7554726235046839E-4</v>
      </c>
      <c r="AU666" s="68">
        <v>1.0922673308352813E-2</v>
      </c>
      <c r="AV666" s="68">
        <v>0</v>
      </c>
      <c r="AW666" s="68">
        <v>9.1793576427571896E-2</v>
      </c>
      <c r="AX666" s="68">
        <v>1.642740289953272E-2</v>
      </c>
      <c r="AY666" s="68">
        <v>5.3781536783882387E-2</v>
      </c>
      <c r="AZ666" s="68">
        <v>0</v>
      </c>
      <c r="BA666" s="68">
        <v>0.22091751292644463</v>
      </c>
      <c r="BB666" s="68">
        <v>1.3055279259304546</v>
      </c>
      <c r="BC666" s="68">
        <v>0.45242832434225028</v>
      </c>
      <c r="BD666" s="68">
        <v>0.1619675782787264</v>
      </c>
      <c r="BE666" s="68">
        <v>0.57217362158763341</v>
      </c>
      <c r="BF666" s="68">
        <v>2.4385745473342375</v>
      </c>
      <c r="BG666" s="68">
        <v>0</v>
      </c>
      <c r="BH666" s="68">
        <v>2.4591326035558665E-3</v>
      </c>
      <c r="BI666" s="68">
        <v>38.286077148218709</v>
      </c>
      <c r="BJ666" s="68">
        <v>0</v>
      </c>
      <c r="BK666" s="68">
        <v>3.1917805182953653E-2</v>
      </c>
      <c r="BL666" s="68">
        <v>8.7975769314982557</v>
      </c>
      <c r="BM666" s="68">
        <v>0.78348808761273581</v>
      </c>
      <c r="BN666" s="68">
        <v>0</v>
      </c>
      <c r="BO666" s="68">
        <v>0</v>
      </c>
    </row>
    <row r="667" spans="1:67">
      <c r="A667">
        <v>2005</v>
      </c>
      <c r="B667" s="62" t="s">
        <v>604</v>
      </c>
      <c r="C667" s="67" t="s">
        <v>670</v>
      </c>
      <c r="D667" s="62" t="s">
        <v>726</v>
      </c>
      <c r="E667" s="68">
        <v>37.134828641741265</v>
      </c>
      <c r="F667" s="68">
        <v>1.2668620758937044</v>
      </c>
      <c r="G667" s="68">
        <v>0.28474774138997055</v>
      </c>
      <c r="H667" s="68">
        <v>4.7294823340574617</v>
      </c>
      <c r="I667" s="68">
        <v>302.02429663403439</v>
      </c>
      <c r="J667" s="68">
        <v>87.791050684209324</v>
      </c>
      <c r="K667" s="68">
        <v>5.4283484706594214</v>
      </c>
      <c r="L667" s="68">
        <v>1159.3752032120235</v>
      </c>
      <c r="M667" s="68">
        <v>232.60481941013867</v>
      </c>
      <c r="N667" s="68">
        <v>6.4844355272412066</v>
      </c>
      <c r="O667" s="68">
        <v>153.5023159418117</v>
      </c>
      <c r="P667" s="68">
        <v>33.980301392986831</v>
      </c>
      <c r="Q667" s="68">
        <v>69.651380342982605</v>
      </c>
      <c r="R667" s="68">
        <v>117.81530996619864</v>
      </c>
      <c r="S667" s="68">
        <v>5.274964547014573</v>
      </c>
      <c r="T667" s="68">
        <v>41.649269473670479</v>
      </c>
      <c r="U667" s="68">
        <v>265.59962661819804</v>
      </c>
      <c r="V667" s="68">
        <v>59.441247422785885</v>
      </c>
      <c r="W667" s="68">
        <v>29.943866878451324</v>
      </c>
      <c r="X667" s="68">
        <v>114.34654159109087</v>
      </c>
      <c r="Y667" s="68">
        <v>3.163769592737109</v>
      </c>
      <c r="Z667" s="68">
        <v>119.40664449976533</v>
      </c>
      <c r="AA667" s="68">
        <v>1.589360965004655</v>
      </c>
      <c r="AB667" s="68">
        <v>10.774280969780103</v>
      </c>
      <c r="AC667" s="68">
        <v>4.1456998949971329</v>
      </c>
      <c r="AD667" s="68">
        <v>0.28207918533770859</v>
      </c>
      <c r="AE667" s="68">
        <v>50.526336241373826</v>
      </c>
      <c r="AF667" s="68">
        <v>50.798638519829858</v>
      </c>
      <c r="AG667" s="68">
        <v>253.77961687206977</v>
      </c>
      <c r="AH667" s="68">
        <v>208.19024170984852</v>
      </c>
      <c r="AI667" s="68">
        <v>16.141904490448042</v>
      </c>
      <c r="AJ667" s="68">
        <v>1.309175564045058E-2</v>
      </c>
      <c r="AK667" s="68">
        <v>0.58931172965117695</v>
      </c>
      <c r="AL667" s="68">
        <v>8.3335795372494967</v>
      </c>
      <c r="AM667" s="68">
        <v>1.0735193610899434</v>
      </c>
      <c r="AN667" s="68">
        <v>50.577062841430219</v>
      </c>
      <c r="AO667" s="68">
        <v>11.308680936676872</v>
      </c>
      <c r="AP667" s="68">
        <v>0.63614413579509899</v>
      </c>
      <c r="AQ667" s="68">
        <v>1.385156160025953</v>
      </c>
      <c r="AR667" s="68">
        <v>0.10791860004037296</v>
      </c>
      <c r="AS667" s="68">
        <v>83.228162414345604</v>
      </c>
      <c r="AT667" s="68">
        <v>0.13922067227241536</v>
      </c>
      <c r="AU667" s="68">
        <v>7.8224779486506169</v>
      </c>
      <c r="AV667" s="68">
        <v>0</v>
      </c>
      <c r="AW667" s="68">
        <v>33.477421866077648</v>
      </c>
      <c r="AX667" s="68">
        <v>2.0677879744453933</v>
      </c>
      <c r="AY667" s="68">
        <v>21.899824561112244</v>
      </c>
      <c r="AZ667" s="68">
        <v>0</v>
      </c>
      <c r="BA667" s="68">
        <v>1.1315014234896263</v>
      </c>
      <c r="BB667" s="68">
        <v>72.593929999392373</v>
      </c>
      <c r="BC667" s="68">
        <v>157.31683299916668</v>
      </c>
      <c r="BD667" s="68">
        <v>31.488412795574558</v>
      </c>
      <c r="BE667" s="68">
        <v>44.154834777059008</v>
      </c>
      <c r="BF667" s="68">
        <v>22.887963614593101</v>
      </c>
      <c r="BG667" s="68">
        <v>0</v>
      </c>
      <c r="BH667" s="68">
        <v>1.7596452687797857</v>
      </c>
      <c r="BI667" s="68">
        <v>142.32646179463623</v>
      </c>
      <c r="BJ667" s="68">
        <v>0</v>
      </c>
      <c r="BK667" s="68">
        <v>6.3680129871408891E-2</v>
      </c>
      <c r="BL667" s="68">
        <v>3.9072640178758289</v>
      </c>
      <c r="BM667" s="68">
        <v>0.27511877427611048</v>
      </c>
      <c r="BN667" s="68">
        <v>0</v>
      </c>
      <c r="BO667" s="68">
        <v>0</v>
      </c>
    </row>
    <row r="668" spans="1:67">
      <c r="A668">
        <v>2005</v>
      </c>
      <c r="B668" s="62" t="s">
        <v>605</v>
      </c>
      <c r="C668" s="67" t="s">
        <v>671</v>
      </c>
      <c r="D668" s="62" t="s">
        <v>726</v>
      </c>
      <c r="E668" s="68">
        <v>0.75466366538814644</v>
      </c>
      <c r="F668" s="68">
        <v>4.4621292065375934E-2</v>
      </c>
      <c r="G668" s="68">
        <v>9.8241619497970827E-3</v>
      </c>
      <c r="H668" s="68">
        <v>1.4353118152949718</v>
      </c>
      <c r="I668" s="68">
        <v>19.484919206857228</v>
      </c>
      <c r="J668" s="68">
        <v>22.287446173350038</v>
      </c>
      <c r="K668" s="68">
        <v>0.94022966112506745</v>
      </c>
      <c r="L668" s="68">
        <v>17.553694975456931</v>
      </c>
      <c r="M668" s="68">
        <v>37.599984496848606</v>
      </c>
      <c r="N668" s="68">
        <v>0.56745097113559906</v>
      </c>
      <c r="O668" s="68">
        <v>12.772431179750019</v>
      </c>
      <c r="P668" s="68">
        <v>5.980353418347482</v>
      </c>
      <c r="Q668" s="68">
        <v>8.0552552398719843</v>
      </c>
      <c r="R668" s="68">
        <v>4.3071172716561357</v>
      </c>
      <c r="S668" s="68">
        <v>1.3745028468420095</v>
      </c>
      <c r="T668" s="68">
        <v>7.516054446174401</v>
      </c>
      <c r="U668" s="68">
        <v>66.078900291063832</v>
      </c>
      <c r="V668" s="68">
        <v>17.627015601981721</v>
      </c>
      <c r="W668" s="68">
        <v>5.9129500980737379</v>
      </c>
      <c r="X668" s="68">
        <v>15.803200072490295</v>
      </c>
      <c r="Y668" s="68">
        <v>1.1363213317457359</v>
      </c>
      <c r="Z668" s="68">
        <v>19.905717189290677</v>
      </c>
      <c r="AA668" s="68">
        <v>1.5066039422339419</v>
      </c>
      <c r="AB668" s="68">
        <v>1.6138909053473236</v>
      </c>
      <c r="AC668" s="68">
        <v>8.5539877688912414E-2</v>
      </c>
      <c r="AD668" s="68">
        <v>0.18753331570078291</v>
      </c>
      <c r="AE668" s="68">
        <v>25.396735212845375</v>
      </c>
      <c r="AF668" s="68">
        <v>5.55790548966994</v>
      </c>
      <c r="AG668" s="68">
        <v>27.76615936894671</v>
      </c>
      <c r="AH668" s="68">
        <v>22.778204312017902</v>
      </c>
      <c r="AI668" s="68">
        <v>12.2998393507833</v>
      </c>
      <c r="AJ668" s="68">
        <v>9.922404951285508E-3</v>
      </c>
      <c r="AK668" s="68">
        <v>0.84230724412353786</v>
      </c>
      <c r="AL668" s="68">
        <v>9.1782725882134848</v>
      </c>
      <c r="AM668" s="68">
        <v>1.5813872645957099</v>
      </c>
      <c r="AN668" s="68">
        <v>5.7854349916868859</v>
      </c>
      <c r="AO668" s="68">
        <v>6.8780926825715305</v>
      </c>
      <c r="AP668" s="68">
        <v>1.0858351769165442</v>
      </c>
      <c r="AQ668" s="68">
        <v>2.5557208696429785</v>
      </c>
      <c r="AR668" s="68">
        <v>0.88446983617604669</v>
      </c>
      <c r="AS668" s="68">
        <v>115.6365204785136</v>
      </c>
      <c r="AT668" s="68">
        <v>0.17468063794667879</v>
      </c>
      <c r="AU668" s="68">
        <v>6.9784269188682977</v>
      </c>
      <c r="AV668" s="68">
        <v>0</v>
      </c>
      <c r="AW668" s="68">
        <v>17.982032416478326</v>
      </c>
      <c r="AX668" s="68">
        <v>9.7644223415634386</v>
      </c>
      <c r="AY668" s="68">
        <v>18.369859775512975</v>
      </c>
      <c r="AZ668" s="68">
        <v>0</v>
      </c>
      <c r="BA668" s="68">
        <v>1.4630177273438225</v>
      </c>
      <c r="BB668" s="68">
        <v>303.2817967863993</v>
      </c>
      <c r="BC668" s="68">
        <v>36.060758122439054</v>
      </c>
      <c r="BD668" s="68">
        <v>40.673204100787572</v>
      </c>
      <c r="BE668" s="68">
        <v>31.726126652507951</v>
      </c>
      <c r="BF668" s="68">
        <v>36.46030399565521</v>
      </c>
      <c r="BG668" s="68">
        <v>0</v>
      </c>
      <c r="BH668" s="68">
        <v>0.16431772439867925</v>
      </c>
      <c r="BI668" s="68">
        <v>18.098505489601937</v>
      </c>
      <c r="BJ668" s="68">
        <v>0</v>
      </c>
      <c r="BK668" s="68">
        <v>0.43178220246108934</v>
      </c>
      <c r="BL668" s="68">
        <v>7.8304538629850766</v>
      </c>
      <c r="BM668" s="68">
        <v>0.44396080745406091</v>
      </c>
      <c r="BN668" s="68">
        <v>0</v>
      </c>
      <c r="BO668" s="68">
        <v>0</v>
      </c>
    </row>
    <row r="669" spans="1:67">
      <c r="A669">
        <v>2005</v>
      </c>
      <c r="B669" s="62" t="s">
        <v>606</v>
      </c>
      <c r="C669" s="67" t="s">
        <v>672</v>
      </c>
      <c r="D669" s="62" t="s">
        <v>726</v>
      </c>
      <c r="E669" s="68">
        <v>82.596656827732673</v>
      </c>
      <c r="F669" s="68">
        <v>1.2944880330200474</v>
      </c>
      <c r="G669" s="68">
        <v>23.330798040783243</v>
      </c>
      <c r="H669" s="68">
        <v>141.62547802242111</v>
      </c>
      <c r="I669" s="68">
        <v>146.86194048493221</v>
      </c>
      <c r="J669" s="68">
        <v>32.192172855800777</v>
      </c>
      <c r="K669" s="68">
        <v>11.383913468402834</v>
      </c>
      <c r="L669" s="68">
        <v>28.465668536417315</v>
      </c>
      <c r="M669" s="68">
        <v>5.6247071211844784</v>
      </c>
      <c r="N669" s="68">
        <v>1455.153268847494</v>
      </c>
      <c r="O669" s="68">
        <v>264.59707118125556</v>
      </c>
      <c r="P669" s="68">
        <v>23.005868000390898</v>
      </c>
      <c r="Q669" s="68">
        <v>69.774041808810765</v>
      </c>
      <c r="R669" s="68">
        <v>109.02891783164901</v>
      </c>
      <c r="S669" s="68">
        <v>60.923386430757645</v>
      </c>
      <c r="T669" s="68">
        <v>24.032492367534083</v>
      </c>
      <c r="U669" s="68">
        <v>23.50488693879003</v>
      </c>
      <c r="V669" s="68">
        <v>14.114180561181147</v>
      </c>
      <c r="W669" s="68">
        <v>9.5877601494431701</v>
      </c>
      <c r="X669" s="68">
        <v>25.221327635885391</v>
      </c>
      <c r="Y669" s="68">
        <v>1.4956827995808641</v>
      </c>
      <c r="Z669" s="68">
        <v>27.680652176696384</v>
      </c>
      <c r="AA669" s="68">
        <v>5.0220209686510939</v>
      </c>
      <c r="AB669" s="68">
        <v>455.42931826283314</v>
      </c>
      <c r="AC669" s="68">
        <v>17.368570430719711</v>
      </c>
      <c r="AD669" s="68">
        <v>2.1968346402044356</v>
      </c>
      <c r="AE669" s="68">
        <v>245.78601491680078</v>
      </c>
      <c r="AF669" s="68">
        <v>10.074491240795354</v>
      </c>
      <c r="AG669" s="68">
        <v>50.330108870847077</v>
      </c>
      <c r="AH669" s="68">
        <v>41.28872931526179</v>
      </c>
      <c r="AI669" s="68">
        <v>1578.1780127962907</v>
      </c>
      <c r="AJ669" s="68">
        <v>6.5175735645382389</v>
      </c>
      <c r="AK669" s="68">
        <v>248.08229694709559</v>
      </c>
      <c r="AL669" s="68">
        <v>9.6960267590014535</v>
      </c>
      <c r="AM669" s="68">
        <v>15.147241203419684</v>
      </c>
      <c r="AN669" s="68">
        <v>44.912868564642572</v>
      </c>
      <c r="AO669" s="68">
        <v>2.7361267976190184</v>
      </c>
      <c r="AP669" s="68">
        <v>1.7370380600407282</v>
      </c>
      <c r="AQ669" s="68">
        <v>23.765364953768298</v>
      </c>
      <c r="AR669" s="68">
        <v>0.11144700931606893</v>
      </c>
      <c r="AS669" s="68">
        <v>2.2729472684917837</v>
      </c>
      <c r="AT669" s="68">
        <v>3.6767616433694018E-3</v>
      </c>
      <c r="AU669" s="68">
        <v>0.82502495944548637</v>
      </c>
      <c r="AV669" s="68">
        <v>0</v>
      </c>
      <c r="AW669" s="68">
        <v>16.694471878806425</v>
      </c>
      <c r="AX669" s="68">
        <v>1.70933420691544</v>
      </c>
      <c r="AY669" s="68">
        <v>3.9617166476197916</v>
      </c>
      <c r="AZ669" s="68">
        <v>0</v>
      </c>
      <c r="BA669" s="68">
        <v>1.5843761502649547</v>
      </c>
      <c r="BB669" s="68">
        <v>146.63424419786588</v>
      </c>
      <c r="BC669" s="68">
        <v>126.31214107383931</v>
      </c>
      <c r="BD669" s="68">
        <v>8.7505815975942394</v>
      </c>
      <c r="BE669" s="68">
        <v>32.527056519250095</v>
      </c>
      <c r="BF669" s="68">
        <v>31.397778519434603</v>
      </c>
      <c r="BG669" s="68">
        <v>0</v>
      </c>
      <c r="BH669" s="68">
        <v>0.88711972957385565</v>
      </c>
      <c r="BI669" s="68">
        <v>1415.9168940963018</v>
      </c>
      <c r="BJ669" s="68">
        <v>0</v>
      </c>
      <c r="BK669" s="68">
        <v>0.29842884797359354</v>
      </c>
      <c r="BL669" s="68">
        <v>1.8820068615329277</v>
      </c>
      <c r="BM669" s="68">
        <v>0.78849646800934459</v>
      </c>
      <c r="BN669" s="68">
        <v>0</v>
      </c>
      <c r="BO669" s="68">
        <v>0</v>
      </c>
    </row>
    <row r="670" spans="1:67">
      <c r="A670">
        <v>2005</v>
      </c>
      <c r="B670" s="62" t="s">
        <v>607</v>
      </c>
      <c r="C670" s="67" t="s">
        <v>673</v>
      </c>
      <c r="D670" s="62" t="s">
        <v>726</v>
      </c>
      <c r="E670" s="68">
        <v>733.45876319251897</v>
      </c>
      <c r="F670" s="68">
        <v>7.3681622068429338</v>
      </c>
      <c r="G670" s="68">
        <v>5.3963437446665834</v>
      </c>
      <c r="H670" s="68">
        <v>895.28197275086018</v>
      </c>
      <c r="I670" s="68">
        <v>589.96984671938731</v>
      </c>
      <c r="J670" s="68">
        <v>436.59596175330734</v>
      </c>
      <c r="K670" s="68">
        <v>37.852274562367633</v>
      </c>
      <c r="L670" s="68">
        <v>178.19662745807412</v>
      </c>
      <c r="M670" s="68">
        <v>64.127987555888666</v>
      </c>
      <c r="N670" s="68">
        <v>196.49149875296132</v>
      </c>
      <c r="O670" s="68">
        <v>5498.6541155070809</v>
      </c>
      <c r="P670" s="68">
        <v>487.14373403759214</v>
      </c>
      <c r="Q670" s="68">
        <v>1734.3958779392428</v>
      </c>
      <c r="R670" s="68">
        <v>302.11963977391429</v>
      </c>
      <c r="S670" s="68">
        <v>264.27095846055539</v>
      </c>
      <c r="T670" s="68">
        <v>123.4126888089768</v>
      </c>
      <c r="U670" s="68">
        <v>316.46484683312246</v>
      </c>
      <c r="V670" s="68">
        <v>139.3625640224343</v>
      </c>
      <c r="W670" s="68">
        <v>72.083425065946798</v>
      </c>
      <c r="X670" s="68">
        <v>340.63696222430531</v>
      </c>
      <c r="Y670" s="68">
        <v>8.7614269352275347</v>
      </c>
      <c r="Z670" s="68">
        <v>299.18659726845476</v>
      </c>
      <c r="AA670" s="68">
        <v>5.6751291779521997</v>
      </c>
      <c r="AB670" s="68">
        <v>1608.4295720599837</v>
      </c>
      <c r="AC670" s="68">
        <v>183.07763482637387</v>
      </c>
      <c r="AD670" s="68">
        <v>2.9228986050868517</v>
      </c>
      <c r="AE670" s="68">
        <v>601.31722795018777</v>
      </c>
      <c r="AF670" s="68">
        <v>25.587135407745738</v>
      </c>
      <c r="AG670" s="68">
        <v>127.82810500351022</v>
      </c>
      <c r="AH670" s="68">
        <v>104.86486075016033</v>
      </c>
      <c r="AI670" s="68">
        <v>121.30854594733492</v>
      </c>
      <c r="AJ670" s="68">
        <v>0.21303312448050077</v>
      </c>
      <c r="AK670" s="68">
        <v>4.3265597770681063</v>
      </c>
      <c r="AL670" s="68">
        <v>22.168576530271217</v>
      </c>
      <c r="AM670" s="68">
        <v>0.69416612664709598</v>
      </c>
      <c r="AN670" s="68">
        <v>154.14416791333434</v>
      </c>
      <c r="AO670" s="68">
        <v>11.148810312196604</v>
      </c>
      <c r="AP670" s="68">
        <v>23.125357181883519</v>
      </c>
      <c r="AQ670" s="68">
        <v>22.262213852051985</v>
      </c>
      <c r="AR670" s="68">
        <v>8.1645725102183861E-2</v>
      </c>
      <c r="AS670" s="68">
        <v>28.25975209523159</v>
      </c>
      <c r="AT670" s="68">
        <v>5.0608332471133569E-2</v>
      </c>
      <c r="AU670" s="68">
        <v>2.2708002607532709</v>
      </c>
      <c r="AV670" s="68">
        <v>0</v>
      </c>
      <c r="AW670" s="68">
        <v>2.6620637154731916</v>
      </c>
      <c r="AX670" s="68">
        <v>10.254025886770371</v>
      </c>
      <c r="AY670" s="68">
        <v>8.7503700071076906</v>
      </c>
      <c r="AZ670" s="68">
        <v>0</v>
      </c>
      <c r="BA670" s="68">
        <v>12.04585271983864</v>
      </c>
      <c r="BB670" s="68">
        <v>163.33100605609701</v>
      </c>
      <c r="BC670" s="68">
        <v>61.29706148093566</v>
      </c>
      <c r="BD670" s="68">
        <v>27.403620487064178</v>
      </c>
      <c r="BE670" s="68">
        <v>88.808229203434308</v>
      </c>
      <c r="BF670" s="68">
        <v>149.25736819471928</v>
      </c>
      <c r="BG670" s="68">
        <v>0</v>
      </c>
      <c r="BH670" s="68">
        <v>0.12890876954989486</v>
      </c>
      <c r="BI670" s="68">
        <v>1165.1430353205835</v>
      </c>
      <c r="BJ670" s="68">
        <v>0</v>
      </c>
      <c r="BK670" s="68">
        <v>1.5087848979533325</v>
      </c>
      <c r="BL670" s="68">
        <v>26.575391097058091</v>
      </c>
      <c r="BM670" s="68">
        <v>19.948181998180083</v>
      </c>
      <c r="BN670" s="68">
        <v>0</v>
      </c>
      <c r="BO670" s="68">
        <v>0</v>
      </c>
    </row>
    <row r="671" spans="1:67">
      <c r="A671">
        <v>2005</v>
      </c>
      <c r="B671" s="62" t="s">
        <v>608</v>
      </c>
      <c r="C671" s="67" t="s">
        <v>674</v>
      </c>
      <c r="D671" s="62" t="s">
        <v>726</v>
      </c>
      <c r="E671" s="68">
        <v>26.410373183772975</v>
      </c>
      <c r="F671" s="68">
        <v>1.4885860700370273</v>
      </c>
      <c r="G671" s="68">
        <v>0.9374753003282511</v>
      </c>
      <c r="H671" s="68">
        <v>11.410197794047509</v>
      </c>
      <c r="I671" s="68">
        <v>35.543119039109087</v>
      </c>
      <c r="J671" s="68">
        <v>7.1737391629321294</v>
      </c>
      <c r="K671" s="68">
        <v>0.66163153766757565</v>
      </c>
      <c r="L671" s="68">
        <v>6.6066573468035852</v>
      </c>
      <c r="M671" s="68">
        <v>1.7509683239747398</v>
      </c>
      <c r="N671" s="68">
        <v>10.955785819078237</v>
      </c>
      <c r="O671" s="68">
        <v>68.608686704329088</v>
      </c>
      <c r="P671" s="68">
        <v>151.32156990805257</v>
      </c>
      <c r="Q671" s="68">
        <v>21.376684772964847</v>
      </c>
      <c r="R671" s="68">
        <v>4.5215626529189743</v>
      </c>
      <c r="S671" s="68">
        <v>4.0529660879255633</v>
      </c>
      <c r="T671" s="68">
        <v>2.5368579666834146</v>
      </c>
      <c r="U671" s="68">
        <v>91.045954015312176</v>
      </c>
      <c r="V671" s="68">
        <v>4.7565027900968362</v>
      </c>
      <c r="W671" s="68">
        <v>5.0136351997944839</v>
      </c>
      <c r="X671" s="68">
        <v>12.501273231197201</v>
      </c>
      <c r="Y671" s="68">
        <v>0.32398892394641898</v>
      </c>
      <c r="Z671" s="68">
        <v>8.7594542503275861</v>
      </c>
      <c r="AA671" s="68">
        <v>0.17730616887518583</v>
      </c>
      <c r="AB671" s="68">
        <v>21.166684998219122</v>
      </c>
      <c r="AC671" s="68">
        <v>2.2147565467017678</v>
      </c>
      <c r="AD671" s="68">
        <v>5.3717457308986971E-2</v>
      </c>
      <c r="AE671" s="68">
        <v>11.950372377186335</v>
      </c>
      <c r="AF671" s="68">
        <v>0.79287930090501468</v>
      </c>
      <c r="AG671" s="68">
        <v>3.9610629938893682</v>
      </c>
      <c r="AH671" s="68">
        <v>3.2494914656957583</v>
      </c>
      <c r="AI671" s="68">
        <v>11.379293408833529</v>
      </c>
      <c r="AJ671" s="68">
        <v>8.6871364506311555E-2</v>
      </c>
      <c r="AK671" s="68">
        <v>1.5467484525470732</v>
      </c>
      <c r="AL671" s="68">
        <v>0.53877490847057363</v>
      </c>
      <c r="AM671" s="68">
        <v>0.11199447874553926</v>
      </c>
      <c r="AN671" s="68">
        <v>2.6327221692107203</v>
      </c>
      <c r="AO671" s="68">
        <v>0.20861280551432304</v>
      </c>
      <c r="AP671" s="68">
        <v>0.391782767767477</v>
      </c>
      <c r="AQ671" s="68">
        <v>1.8540698708557128</v>
      </c>
      <c r="AR671" s="68">
        <v>7.1523345034162824E-3</v>
      </c>
      <c r="AS671" s="68">
        <v>0.71173059488956103</v>
      </c>
      <c r="AT671" s="68">
        <v>8.4394246251908479E-3</v>
      </c>
      <c r="AU671" s="68">
        <v>6.3616666385988535E-2</v>
      </c>
      <c r="AV671" s="68">
        <v>0</v>
      </c>
      <c r="AW671" s="68">
        <v>0.44610293716371963</v>
      </c>
      <c r="AX671" s="68">
        <v>0.22864719702468506</v>
      </c>
      <c r="AY671" s="68">
        <v>0.28902893869710872</v>
      </c>
      <c r="AZ671" s="68">
        <v>0</v>
      </c>
      <c r="BA671" s="68">
        <v>1.4282500517841774</v>
      </c>
      <c r="BB671" s="68">
        <v>5.2829340372423426</v>
      </c>
      <c r="BC671" s="68">
        <v>163.09786270854991</v>
      </c>
      <c r="BD671" s="68">
        <v>0.75423437544808947</v>
      </c>
      <c r="BE671" s="68">
        <v>197.67702482503285</v>
      </c>
      <c r="BF671" s="68">
        <v>3.5466064713457919</v>
      </c>
      <c r="BG671" s="68">
        <v>0</v>
      </c>
      <c r="BH671" s="68">
        <v>0.57902988755704654</v>
      </c>
      <c r="BI671" s="68">
        <v>2856.8986569913923</v>
      </c>
      <c r="BJ671" s="68">
        <v>0</v>
      </c>
      <c r="BK671" s="68">
        <v>1.2330028871898029</v>
      </c>
      <c r="BL671" s="68">
        <v>11.596440353447298</v>
      </c>
      <c r="BM671" s="68">
        <v>0.70936293417893337</v>
      </c>
      <c r="BN671" s="68">
        <v>0</v>
      </c>
      <c r="BO671" s="68">
        <v>0</v>
      </c>
    </row>
    <row r="672" spans="1:67">
      <c r="A672">
        <v>2005</v>
      </c>
      <c r="B672" s="62" t="s">
        <v>609</v>
      </c>
      <c r="C672" s="67" t="s">
        <v>675</v>
      </c>
      <c r="D672" s="62" t="s">
        <v>726</v>
      </c>
      <c r="E672" s="68">
        <v>72.210354810854909</v>
      </c>
      <c r="F672" s="68">
        <v>9.8758356953677744</v>
      </c>
      <c r="G672" s="68">
        <v>0.99768458992806319</v>
      </c>
      <c r="H672" s="68">
        <v>18.958813789402708</v>
      </c>
      <c r="I672" s="68">
        <v>944.47432096779073</v>
      </c>
      <c r="J672" s="68">
        <v>220.5421209218174</v>
      </c>
      <c r="K672" s="68">
        <v>24.814508257414968</v>
      </c>
      <c r="L672" s="68">
        <v>74.056652840292259</v>
      </c>
      <c r="M672" s="68">
        <v>47.420229515795036</v>
      </c>
      <c r="N672" s="68">
        <v>13.432387451066568</v>
      </c>
      <c r="O672" s="68">
        <v>205.83744205389371</v>
      </c>
      <c r="P672" s="68">
        <v>33.403108519456232</v>
      </c>
      <c r="Q672" s="68">
        <v>289.96212942472567</v>
      </c>
      <c r="R672" s="68">
        <v>32.624865732711619</v>
      </c>
      <c r="S672" s="68">
        <v>22.035648302892263</v>
      </c>
      <c r="T672" s="68">
        <v>127.94371358506454</v>
      </c>
      <c r="U672" s="68">
        <v>778.4208503608703</v>
      </c>
      <c r="V672" s="68">
        <v>328.9842555537976</v>
      </c>
      <c r="W672" s="68">
        <v>151.79289994083047</v>
      </c>
      <c r="X672" s="68">
        <v>1984.4517443225398</v>
      </c>
      <c r="Y672" s="68">
        <v>25.513209346929685</v>
      </c>
      <c r="Z672" s="68">
        <v>422.83761586405251</v>
      </c>
      <c r="AA672" s="68">
        <v>1.0885551115584953</v>
      </c>
      <c r="AB672" s="68">
        <v>17.029412277848785</v>
      </c>
      <c r="AC672" s="68">
        <v>1.0680923317950755</v>
      </c>
      <c r="AD672" s="68">
        <v>1.6696403367318597</v>
      </c>
      <c r="AE672" s="68">
        <v>817.20183556999996</v>
      </c>
      <c r="AF672" s="68">
        <v>88.34464043921318</v>
      </c>
      <c r="AG672" s="68">
        <v>441.35177901807526</v>
      </c>
      <c r="AH672" s="68">
        <v>362.06664535215498</v>
      </c>
      <c r="AI672" s="68">
        <v>186.83388416300528</v>
      </c>
      <c r="AJ672" s="68">
        <v>0.27153547614500034</v>
      </c>
      <c r="AK672" s="68">
        <v>0.10177170014479482</v>
      </c>
      <c r="AL672" s="68">
        <v>46.650261835956819</v>
      </c>
      <c r="AM672" s="68">
        <v>0.1095035310910145</v>
      </c>
      <c r="AN672" s="68">
        <v>61.263857454863505</v>
      </c>
      <c r="AO672" s="68">
        <v>0.2400844896526674</v>
      </c>
      <c r="AP672" s="68">
        <v>0.54331089480196704</v>
      </c>
      <c r="AQ672" s="68">
        <v>3.5863252103289218</v>
      </c>
      <c r="AR672" s="68">
        <v>6.0337126408340448E-3</v>
      </c>
      <c r="AS672" s="68">
        <v>4.3125072190376947</v>
      </c>
      <c r="AT672" s="68">
        <v>3.4390172690455128E-3</v>
      </c>
      <c r="AU672" s="68">
        <v>8.3884622894527403E-2</v>
      </c>
      <c r="AV672" s="68">
        <v>0</v>
      </c>
      <c r="AW672" s="68">
        <v>0.45811101279999805</v>
      </c>
      <c r="AX672" s="68">
        <v>0.41184740335355469</v>
      </c>
      <c r="AY672" s="68">
        <v>0.53556708557556221</v>
      </c>
      <c r="AZ672" s="68">
        <v>0</v>
      </c>
      <c r="BA672" s="68">
        <v>0.95501975654721771</v>
      </c>
      <c r="BB672" s="68">
        <v>61.357501829102816</v>
      </c>
      <c r="BC672" s="68">
        <v>32.571630204115401</v>
      </c>
      <c r="BD672" s="68">
        <v>5.0271502571885467</v>
      </c>
      <c r="BE672" s="68">
        <v>60.754057155626619</v>
      </c>
      <c r="BF672" s="68">
        <v>13.712927754665424</v>
      </c>
      <c r="BG672" s="68">
        <v>0</v>
      </c>
      <c r="BH672" s="68">
        <v>9.956590074083016E-2</v>
      </c>
      <c r="BI672" s="68">
        <v>1856.1106468987625</v>
      </c>
      <c r="BJ672" s="68">
        <v>0</v>
      </c>
      <c r="BK672" s="68">
        <v>0.24124719163596064</v>
      </c>
      <c r="BL672" s="68">
        <v>76.68916403344744</v>
      </c>
      <c r="BM672" s="68">
        <v>3.7665933604939421</v>
      </c>
      <c r="BN672" s="68">
        <v>0</v>
      </c>
      <c r="BO672" s="68">
        <v>0</v>
      </c>
    </row>
    <row r="673" spans="1:67">
      <c r="A673">
        <v>2005</v>
      </c>
      <c r="B673" s="62" t="s">
        <v>610</v>
      </c>
      <c r="C673" s="67" t="s">
        <v>676</v>
      </c>
      <c r="D673" s="62" t="s">
        <v>726</v>
      </c>
      <c r="E673" s="68">
        <v>1.2200655898831902</v>
      </c>
      <c r="F673" s="68">
        <v>4.777139530677834E-2</v>
      </c>
      <c r="G673" s="68">
        <v>0.59667383854050127</v>
      </c>
      <c r="H673" s="68">
        <v>35.931224281364756</v>
      </c>
      <c r="I673" s="68">
        <v>154.78276225811607</v>
      </c>
      <c r="J673" s="68">
        <v>7.5914878382589963</v>
      </c>
      <c r="K673" s="68">
        <v>2.3354118391514143</v>
      </c>
      <c r="L673" s="68">
        <v>1.9406133727840449</v>
      </c>
      <c r="M673" s="68">
        <v>0.85178608120845878</v>
      </c>
      <c r="N673" s="68">
        <v>4.8170282204902559</v>
      </c>
      <c r="O673" s="68">
        <v>10.785890078435191</v>
      </c>
      <c r="P673" s="68">
        <v>4.8107530911153802</v>
      </c>
      <c r="Q673" s="68">
        <v>7.5287731453502582</v>
      </c>
      <c r="R673" s="68">
        <v>179.52712470915995</v>
      </c>
      <c r="S673" s="68">
        <v>5.4888174418253852</v>
      </c>
      <c r="T673" s="68">
        <v>21.46096367677605</v>
      </c>
      <c r="U673" s="68">
        <v>35.858604259583068</v>
      </c>
      <c r="V673" s="68">
        <v>29.447374516016403</v>
      </c>
      <c r="W673" s="68">
        <v>9.5414896536034295</v>
      </c>
      <c r="X673" s="68">
        <v>64.504585500183694</v>
      </c>
      <c r="Y673" s="68">
        <v>1.87947621635085</v>
      </c>
      <c r="Z673" s="68">
        <v>25.667179361062164</v>
      </c>
      <c r="AA673" s="68">
        <v>1.1623529888828215</v>
      </c>
      <c r="AB673" s="68">
        <v>2.7378717660132295</v>
      </c>
      <c r="AC673" s="68">
        <v>0.2301279205412855</v>
      </c>
      <c r="AD673" s="68">
        <v>1.4791934523315699E-2</v>
      </c>
      <c r="AE673" s="68">
        <v>1051.3927100333442</v>
      </c>
      <c r="AF673" s="68">
        <v>4.177841413069042</v>
      </c>
      <c r="AG673" s="68">
        <v>20.87164140029676</v>
      </c>
      <c r="AH673" s="68">
        <v>17.122226776603437</v>
      </c>
      <c r="AI673" s="68">
        <v>5.5046657452593051</v>
      </c>
      <c r="AJ673" s="68">
        <v>4.6690862140175961E-2</v>
      </c>
      <c r="AK673" s="68">
        <v>0.24146640877050193</v>
      </c>
      <c r="AL673" s="68">
        <v>1.2888930784042945</v>
      </c>
      <c r="AM673" s="68">
        <v>3.2832164326666809E-2</v>
      </c>
      <c r="AN673" s="68">
        <v>25.444730157923235</v>
      </c>
      <c r="AO673" s="68">
        <v>4.0112253653071639E-2</v>
      </c>
      <c r="AP673" s="68">
        <v>8.1162228035975725E-2</v>
      </c>
      <c r="AQ673" s="68">
        <v>0.65756709201909525</v>
      </c>
      <c r="AR673" s="68">
        <v>1.3323975307930661E-3</v>
      </c>
      <c r="AS673" s="68">
        <v>0.16683343544056278</v>
      </c>
      <c r="AT673" s="68">
        <v>1.713862650553714E-3</v>
      </c>
      <c r="AU673" s="68">
        <v>1.4217256144160174E-2</v>
      </c>
      <c r="AV673" s="68">
        <v>0</v>
      </c>
      <c r="AW673" s="68">
        <v>0.47529172166806349</v>
      </c>
      <c r="AX673" s="68">
        <v>4.0942253590728901E-2</v>
      </c>
      <c r="AY673" s="68">
        <v>6.3874087852839559E-2</v>
      </c>
      <c r="AZ673" s="68">
        <v>0</v>
      </c>
      <c r="BA673" s="68">
        <v>6.0824515178621121E-2</v>
      </c>
      <c r="BB673" s="68">
        <v>9.1261528733377215</v>
      </c>
      <c r="BC673" s="68">
        <v>0.68363123310852258</v>
      </c>
      <c r="BD673" s="68">
        <v>0.16217794914599776</v>
      </c>
      <c r="BE673" s="68">
        <v>3.1819401241357932</v>
      </c>
      <c r="BF673" s="68">
        <v>1.4210571437767654</v>
      </c>
      <c r="BG673" s="68">
        <v>0</v>
      </c>
      <c r="BH673" s="68">
        <v>4.2695145138082436E-3</v>
      </c>
      <c r="BI673" s="68">
        <v>91.475172332795026</v>
      </c>
      <c r="BJ673" s="68">
        <v>0</v>
      </c>
      <c r="BK673" s="68">
        <v>0.11250660333598189</v>
      </c>
      <c r="BL673" s="68">
        <v>12.782854074329929</v>
      </c>
      <c r="BM673" s="68">
        <v>38.5030923363068</v>
      </c>
      <c r="BN673" s="68">
        <v>0</v>
      </c>
      <c r="BO673" s="68">
        <v>0</v>
      </c>
    </row>
    <row r="674" spans="1:67">
      <c r="A674">
        <v>2005</v>
      </c>
      <c r="B674" s="62" t="s">
        <v>611</v>
      </c>
      <c r="C674" s="67" t="s">
        <v>677</v>
      </c>
      <c r="D674" s="62" t="s">
        <v>726</v>
      </c>
      <c r="E674" s="68">
        <v>33.863783376748714</v>
      </c>
      <c r="F674" s="68">
        <v>0.42230690904965529</v>
      </c>
      <c r="G674" s="68">
        <v>0.21505289299642796</v>
      </c>
      <c r="H674" s="68">
        <v>206.80003866380048</v>
      </c>
      <c r="I674" s="68">
        <v>10.590635009622655</v>
      </c>
      <c r="J674" s="68">
        <v>24.173218263656103</v>
      </c>
      <c r="K674" s="68">
        <v>2.9169692002543686</v>
      </c>
      <c r="L674" s="68">
        <v>10.542081743075386</v>
      </c>
      <c r="M674" s="68">
        <v>2.9675018532905901</v>
      </c>
      <c r="N674" s="68">
        <v>10.978501968260725</v>
      </c>
      <c r="O674" s="68">
        <v>31.214556430251527</v>
      </c>
      <c r="P674" s="68">
        <v>2.0061952186281826</v>
      </c>
      <c r="Q674" s="68">
        <v>68.985950251574039</v>
      </c>
      <c r="R674" s="68">
        <v>56.410048175818744</v>
      </c>
      <c r="S674" s="68">
        <v>2112.6501970891813</v>
      </c>
      <c r="T674" s="68">
        <v>1307.2687507251137</v>
      </c>
      <c r="U674" s="68">
        <v>251.48768689082493</v>
      </c>
      <c r="V674" s="68">
        <v>861.07564716204922</v>
      </c>
      <c r="W674" s="68">
        <v>566.98943206450554</v>
      </c>
      <c r="X674" s="68">
        <v>1764.0979017254936</v>
      </c>
      <c r="Y674" s="68">
        <v>126.72227914292309</v>
      </c>
      <c r="Z674" s="68">
        <v>371.71066079630492</v>
      </c>
      <c r="AA674" s="68">
        <v>45.438900974207904</v>
      </c>
      <c r="AB674" s="68">
        <v>10.408157617780477</v>
      </c>
      <c r="AC674" s="68">
        <v>0.61578964309779216</v>
      </c>
      <c r="AD674" s="68">
        <v>2.7047666180990707E-2</v>
      </c>
      <c r="AE674" s="68">
        <v>2418.9996333823278</v>
      </c>
      <c r="AF674" s="68">
        <v>4.314861565612909</v>
      </c>
      <c r="AG674" s="68">
        <v>21.556167038600101</v>
      </c>
      <c r="AH674" s="68">
        <v>17.683783352088259</v>
      </c>
      <c r="AI674" s="68">
        <v>4.4052380275909622</v>
      </c>
      <c r="AJ674" s="68">
        <v>0.1871471764037265</v>
      </c>
      <c r="AK674" s="68">
        <v>0.3918317517157337</v>
      </c>
      <c r="AL674" s="68">
        <v>1.0715769083663615</v>
      </c>
      <c r="AM674" s="68">
        <v>5.7809470781823545E-2</v>
      </c>
      <c r="AN674" s="68">
        <v>1.283374386614057</v>
      </c>
      <c r="AO674" s="68">
        <v>2.268853450161886</v>
      </c>
      <c r="AP674" s="68">
        <v>0.45671390876908652</v>
      </c>
      <c r="AQ674" s="68">
        <v>3.4760720092034214</v>
      </c>
      <c r="AR674" s="68">
        <v>3.7455186888971444E-3</v>
      </c>
      <c r="AS674" s="68">
        <v>0.19333901826993569</v>
      </c>
      <c r="AT674" s="68">
        <v>1.2317100110385546E-3</v>
      </c>
      <c r="AU674" s="68">
        <v>1.5807533176164453E-2</v>
      </c>
      <c r="AV674" s="68">
        <v>0</v>
      </c>
      <c r="AW674" s="68">
        <v>0.1257006371414881</v>
      </c>
      <c r="AX674" s="68">
        <v>0.13664641404290656</v>
      </c>
      <c r="AY674" s="68">
        <v>0.39967263999834368</v>
      </c>
      <c r="AZ674" s="68">
        <v>0</v>
      </c>
      <c r="BA674" s="68">
        <v>0.15885303442954105</v>
      </c>
      <c r="BB674" s="68">
        <v>7.1789336878548093</v>
      </c>
      <c r="BC674" s="68">
        <v>1.6888816197495815</v>
      </c>
      <c r="BD674" s="68">
        <v>0.37903930478255055</v>
      </c>
      <c r="BE674" s="68">
        <v>2.3963845600481548</v>
      </c>
      <c r="BF674" s="68">
        <v>1.9514303959243773</v>
      </c>
      <c r="BG674" s="68">
        <v>0</v>
      </c>
      <c r="BH674" s="68">
        <v>8.2489267909530029E-3</v>
      </c>
      <c r="BI674" s="68">
        <v>71.159411885760932</v>
      </c>
      <c r="BJ674" s="68">
        <v>0</v>
      </c>
      <c r="BK674" s="68">
        <v>0.12305502882893703</v>
      </c>
      <c r="BL674" s="68">
        <v>50.060573927421778</v>
      </c>
      <c r="BM674" s="68">
        <v>4.1759000107810476</v>
      </c>
      <c r="BN674" s="68">
        <v>0</v>
      </c>
      <c r="BO674" s="68">
        <v>0</v>
      </c>
    </row>
    <row r="675" spans="1:67">
      <c r="A675">
        <v>2005</v>
      </c>
      <c r="B675" s="62" t="s">
        <v>612</v>
      </c>
      <c r="C675" s="67" t="s">
        <v>678</v>
      </c>
      <c r="D675" s="62" t="s">
        <v>726</v>
      </c>
      <c r="E675" s="68">
        <v>41.00074139107911</v>
      </c>
      <c r="F675" s="68">
        <v>5.7849778786844146</v>
      </c>
      <c r="G675" s="68">
        <v>0.25420789603413785</v>
      </c>
      <c r="H675" s="68">
        <v>244.74232619708641</v>
      </c>
      <c r="I675" s="68">
        <v>257.75453850678906</v>
      </c>
      <c r="J675" s="68">
        <v>55.537106075160288</v>
      </c>
      <c r="K675" s="68">
        <v>12.094072215302448</v>
      </c>
      <c r="L675" s="68">
        <v>11.109172469555393</v>
      </c>
      <c r="M675" s="68">
        <v>4.1813011632451227</v>
      </c>
      <c r="N675" s="68">
        <v>254.2334875411245</v>
      </c>
      <c r="O675" s="68">
        <v>69.818826368802121</v>
      </c>
      <c r="P675" s="68">
        <v>2.447899892487317</v>
      </c>
      <c r="Q675" s="68">
        <v>117.50024547689405</v>
      </c>
      <c r="R675" s="68">
        <v>30.053658023503203</v>
      </c>
      <c r="S675" s="68">
        <v>312.19017484623475</v>
      </c>
      <c r="T675" s="68">
        <v>873.4679434502757</v>
      </c>
      <c r="U675" s="68">
        <v>617.45051576758499</v>
      </c>
      <c r="V675" s="68">
        <v>406.20012503672461</v>
      </c>
      <c r="W675" s="68">
        <v>261.79881959673202</v>
      </c>
      <c r="X675" s="68">
        <v>1514.0933273501616</v>
      </c>
      <c r="Y675" s="68">
        <v>29.496886471155207</v>
      </c>
      <c r="Z675" s="68">
        <v>221.41396362296391</v>
      </c>
      <c r="AA675" s="68">
        <v>8.642733205139729</v>
      </c>
      <c r="AB675" s="68">
        <v>35.014844749688358</v>
      </c>
      <c r="AC675" s="68">
        <v>9.6636755050227219</v>
      </c>
      <c r="AD675" s="68">
        <v>0.31370268333990181</v>
      </c>
      <c r="AE675" s="68">
        <v>1740.9555367270054</v>
      </c>
      <c r="AF675" s="68">
        <v>19.804957209290794</v>
      </c>
      <c r="AG675" s="68">
        <v>98.941515671166997</v>
      </c>
      <c r="AH675" s="68">
        <v>81.167506681149987</v>
      </c>
      <c r="AI675" s="68">
        <v>17.659124116908149</v>
      </c>
      <c r="AJ675" s="68">
        <v>1.2236670300302053</v>
      </c>
      <c r="AK675" s="68">
        <v>1.2932633095013797</v>
      </c>
      <c r="AL675" s="68">
        <v>13.12292147441778</v>
      </c>
      <c r="AM675" s="68">
        <v>0.49228313882583891</v>
      </c>
      <c r="AN675" s="68">
        <v>12.214117065368418</v>
      </c>
      <c r="AO675" s="68">
        <v>3.7681500598183422</v>
      </c>
      <c r="AP675" s="68">
        <v>17.222808452773766</v>
      </c>
      <c r="AQ675" s="68">
        <v>12.352054474585719</v>
      </c>
      <c r="AR675" s="68">
        <v>8.3251534824763454E-3</v>
      </c>
      <c r="AS675" s="68">
        <v>0.33267114549236154</v>
      </c>
      <c r="AT675" s="68">
        <v>2.716373521479026E-3</v>
      </c>
      <c r="AU675" s="68">
        <v>2.2522609953825695E-2</v>
      </c>
      <c r="AV675" s="68">
        <v>0</v>
      </c>
      <c r="AW675" s="68">
        <v>0.68774654145361336</v>
      </c>
      <c r="AX675" s="68">
        <v>0.76274897617661708</v>
      </c>
      <c r="AY675" s="68">
        <v>2.1233793355394708</v>
      </c>
      <c r="AZ675" s="68">
        <v>0</v>
      </c>
      <c r="BA675" s="68">
        <v>0.46946897887863009</v>
      </c>
      <c r="BB675" s="68">
        <v>24.269839972524483</v>
      </c>
      <c r="BC675" s="68">
        <v>48.58335953271466</v>
      </c>
      <c r="BD675" s="68">
        <v>8.6735663963498766</v>
      </c>
      <c r="BE675" s="68">
        <v>11.009773195595328</v>
      </c>
      <c r="BF675" s="68">
        <v>30.247861536672932</v>
      </c>
      <c r="BG675" s="68">
        <v>0</v>
      </c>
      <c r="BH675" s="68">
        <v>0.15084057054199521</v>
      </c>
      <c r="BI675" s="68">
        <v>1317.8045761392295</v>
      </c>
      <c r="BJ675" s="68">
        <v>0</v>
      </c>
      <c r="BK675" s="68">
        <v>0.28493744332424409</v>
      </c>
      <c r="BL675" s="68">
        <v>776.57764247803505</v>
      </c>
      <c r="BM675" s="68">
        <v>130.32081656882812</v>
      </c>
      <c r="BN675" s="68">
        <v>0</v>
      </c>
      <c r="BO675" s="68">
        <v>0</v>
      </c>
    </row>
    <row r="676" spans="1:67">
      <c r="A676">
        <v>2005</v>
      </c>
      <c r="B676" s="62" t="s">
        <v>613</v>
      </c>
      <c r="C676" s="67" t="s">
        <v>679</v>
      </c>
      <c r="D676" s="62" t="s">
        <v>726</v>
      </c>
      <c r="E676" s="68">
        <v>5.076732051566748</v>
      </c>
      <c r="F676" s="68">
        <v>6.6134244219166192</v>
      </c>
      <c r="G676" s="68">
        <v>0.11802068645095164</v>
      </c>
      <c r="H676" s="68">
        <v>16.505424641310704</v>
      </c>
      <c r="I676" s="68">
        <v>41.383881682002695</v>
      </c>
      <c r="J676" s="68">
        <v>207.74067149702989</v>
      </c>
      <c r="K676" s="68">
        <v>2.0582629183550019</v>
      </c>
      <c r="L676" s="68">
        <v>11.793001146551171</v>
      </c>
      <c r="M676" s="68">
        <v>34.238036518424551</v>
      </c>
      <c r="N676" s="68">
        <v>16.119736922626625</v>
      </c>
      <c r="O676" s="68">
        <v>62.694888639479139</v>
      </c>
      <c r="P676" s="68">
        <v>2.9872936067221927</v>
      </c>
      <c r="Q676" s="68">
        <v>150.05894669153059</v>
      </c>
      <c r="R676" s="68">
        <v>18.512186024671447</v>
      </c>
      <c r="S676" s="68">
        <v>58.894967916340143</v>
      </c>
      <c r="T676" s="68">
        <v>208.54275234425066</v>
      </c>
      <c r="U676" s="68">
        <v>20710.619050469708</v>
      </c>
      <c r="V676" s="68">
        <v>1950.4244271345256</v>
      </c>
      <c r="W676" s="68">
        <v>404.43034163144961</v>
      </c>
      <c r="X676" s="68">
        <v>1847.3858545088515</v>
      </c>
      <c r="Y676" s="68">
        <v>70.76277605311364</v>
      </c>
      <c r="Z676" s="68">
        <v>1070.6101950058928</v>
      </c>
      <c r="AA676" s="68">
        <v>57.461243600372214</v>
      </c>
      <c r="AB676" s="68">
        <v>136.69111392604847</v>
      </c>
      <c r="AC676" s="68">
        <v>0.49195455282398726</v>
      </c>
      <c r="AD676" s="68">
        <v>5.2323415196594135E-2</v>
      </c>
      <c r="AE676" s="68">
        <v>201.47648102509586</v>
      </c>
      <c r="AF676" s="68">
        <v>20.031512905925801</v>
      </c>
      <c r="AG676" s="68">
        <v>100.07333194639892</v>
      </c>
      <c r="AH676" s="68">
        <v>82.096005156344532</v>
      </c>
      <c r="AI676" s="68">
        <v>24.055882628546524</v>
      </c>
      <c r="AJ676" s="68">
        <v>0.48933950319425201</v>
      </c>
      <c r="AK676" s="68">
        <v>2.6093199619484477</v>
      </c>
      <c r="AL676" s="68">
        <v>19.052160886117345</v>
      </c>
      <c r="AM676" s="68">
        <v>1.1316954521854348</v>
      </c>
      <c r="AN676" s="68">
        <v>11.46633226566335</v>
      </c>
      <c r="AO676" s="68">
        <v>0.39708858059516511</v>
      </c>
      <c r="AP676" s="68">
        <v>97.005346104078555</v>
      </c>
      <c r="AQ676" s="68">
        <v>1688.0951365721457</v>
      </c>
      <c r="AR676" s="68">
        <v>3.0105974647889626</v>
      </c>
      <c r="AS676" s="68">
        <v>55.148670399417583</v>
      </c>
      <c r="AT676" s="68">
        <v>9.592698876037753E-2</v>
      </c>
      <c r="AU676" s="68">
        <v>3.8714721835902615</v>
      </c>
      <c r="AV676" s="68">
        <v>0</v>
      </c>
      <c r="AW676" s="68">
        <v>0.78642112125533437</v>
      </c>
      <c r="AX676" s="68">
        <v>113.56401824775978</v>
      </c>
      <c r="AY676" s="68">
        <v>13.986263364728778</v>
      </c>
      <c r="AZ676" s="68">
        <v>0</v>
      </c>
      <c r="BA676" s="68">
        <v>0.13927942790053494</v>
      </c>
      <c r="BB676" s="68">
        <v>48.51377304073219</v>
      </c>
      <c r="BC676" s="68">
        <v>107.58563429118549</v>
      </c>
      <c r="BD676" s="68">
        <v>27.512566009073357</v>
      </c>
      <c r="BE676" s="68">
        <v>64.354828554685355</v>
      </c>
      <c r="BF676" s="68">
        <v>28.320695088005078</v>
      </c>
      <c r="BG676" s="68">
        <v>0</v>
      </c>
      <c r="BH676" s="68">
        <v>0.63484940870988704</v>
      </c>
      <c r="BI676" s="68">
        <v>3533.4746146947718</v>
      </c>
      <c r="BJ676" s="68">
        <v>0</v>
      </c>
      <c r="BK676" s="68">
        <v>3.1302741673272449</v>
      </c>
      <c r="BL676" s="68">
        <v>5043.902430167388</v>
      </c>
      <c r="BM676" s="68">
        <v>212.46680194311165</v>
      </c>
      <c r="BN676" s="68">
        <v>0</v>
      </c>
      <c r="BO676" s="68">
        <v>0</v>
      </c>
    </row>
    <row r="677" spans="1:67">
      <c r="A677">
        <v>2005</v>
      </c>
      <c r="B677" s="62" t="s">
        <v>614</v>
      </c>
      <c r="C677" s="67" t="s">
        <v>680</v>
      </c>
      <c r="D677" s="62" t="s">
        <v>726</v>
      </c>
      <c r="E677" s="68">
        <v>3.8538303431277612</v>
      </c>
      <c r="F677" s="68">
        <v>0.11297985638151312</v>
      </c>
      <c r="G677" s="68">
        <v>5.4135903691593455E-2</v>
      </c>
      <c r="H677" s="68">
        <v>21.353765955286278</v>
      </c>
      <c r="I677" s="68">
        <v>15.660500979481631</v>
      </c>
      <c r="J677" s="68">
        <v>50.822171916404407</v>
      </c>
      <c r="K677" s="68">
        <v>2.1614916254162586</v>
      </c>
      <c r="L677" s="68">
        <v>6.9826248983073347</v>
      </c>
      <c r="M677" s="68">
        <v>8.8686764548489183</v>
      </c>
      <c r="N677" s="68">
        <v>1.4251356569636557</v>
      </c>
      <c r="O677" s="68">
        <v>28.283926652228196</v>
      </c>
      <c r="P677" s="68">
        <v>1.173030016424212</v>
      </c>
      <c r="Q677" s="68">
        <v>108.52275132173185</v>
      </c>
      <c r="R677" s="68">
        <v>11.921484570714901</v>
      </c>
      <c r="S677" s="68">
        <v>162.86334953260814</v>
      </c>
      <c r="T677" s="68">
        <v>186.90425469342597</v>
      </c>
      <c r="U677" s="68">
        <v>3275.495531957451</v>
      </c>
      <c r="V677" s="68">
        <v>1838.9850971233163</v>
      </c>
      <c r="W677" s="68">
        <v>408.3617004380506</v>
      </c>
      <c r="X677" s="68">
        <v>1656.9644353895028</v>
      </c>
      <c r="Y677" s="68">
        <v>74.429396011679643</v>
      </c>
      <c r="Z677" s="68">
        <v>198.85224134091817</v>
      </c>
      <c r="AA677" s="68">
        <v>43.917543880141743</v>
      </c>
      <c r="AB677" s="68">
        <v>332.67681839878037</v>
      </c>
      <c r="AC677" s="68">
        <v>0.17481846100552548</v>
      </c>
      <c r="AD677" s="68">
        <v>4.3618420178277287E-2</v>
      </c>
      <c r="AE677" s="68">
        <v>1806.8830699634166</v>
      </c>
      <c r="AF677" s="68">
        <v>7.3697115449318691</v>
      </c>
      <c r="AG677" s="68">
        <v>36.817570187110135</v>
      </c>
      <c r="AH677" s="68">
        <v>30.203604088950279</v>
      </c>
      <c r="AI677" s="68">
        <v>122.04383228090676</v>
      </c>
      <c r="AJ677" s="68">
        <v>0.59599139026941295</v>
      </c>
      <c r="AK677" s="68">
        <v>9.2448617562508169</v>
      </c>
      <c r="AL677" s="68">
        <v>4.9719651491463148</v>
      </c>
      <c r="AM677" s="68">
        <v>3.9262376679476878</v>
      </c>
      <c r="AN677" s="68">
        <v>69.948168210945695</v>
      </c>
      <c r="AO677" s="68">
        <v>0.11066873562455079</v>
      </c>
      <c r="AP677" s="68">
        <v>21.036901392090918</v>
      </c>
      <c r="AQ677" s="68">
        <v>415.13694284446149</v>
      </c>
      <c r="AR677" s="68">
        <v>0.11494731251500458</v>
      </c>
      <c r="AS677" s="68">
        <v>0.66430415497683315</v>
      </c>
      <c r="AT677" s="68">
        <v>5.4885708782893118E-3</v>
      </c>
      <c r="AU677" s="68">
        <v>4.8827108110650455E-2</v>
      </c>
      <c r="AV677" s="68">
        <v>0</v>
      </c>
      <c r="AW677" s="68">
        <v>0.17220857230008385</v>
      </c>
      <c r="AX677" s="68">
        <v>1.2378293304176646</v>
      </c>
      <c r="AY677" s="68">
        <v>1.7099492687304414</v>
      </c>
      <c r="AZ677" s="68">
        <v>0</v>
      </c>
      <c r="BA677" s="68">
        <v>0.13026673252875381</v>
      </c>
      <c r="BB677" s="68">
        <v>49.215640100634666</v>
      </c>
      <c r="BC677" s="68">
        <v>68.851276093615212</v>
      </c>
      <c r="BD677" s="68">
        <v>15.150409086227999</v>
      </c>
      <c r="BE677" s="68">
        <v>20.9202853934218</v>
      </c>
      <c r="BF677" s="68">
        <v>7.7152257896080823</v>
      </c>
      <c r="BG677" s="68">
        <v>0</v>
      </c>
      <c r="BH677" s="68">
        <v>0.53458256147807626</v>
      </c>
      <c r="BI677" s="68">
        <v>2233.5078049059221</v>
      </c>
      <c r="BJ677" s="68">
        <v>0</v>
      </c>
      <c r="BK677" s="68">
        <v>0.4470787544771021</v>
      </c>
      <c r="BL677" s="68">
        <v>1337.0508070286126</v>
      </c>
      <c r="BM677" s="68">
        <v>163.58130957951241</v>
      </c>
      <c r="BN677" s="68">
        <v>0</v>
      </c>
      <c r="BO677" s="68">
        <v>0</v>
      </c>
    </row>
    <row r="678" spans="1:67">
      <c r="A678">
        <v>2005</v>
      </c>
      <c r="B678" s="62" t="s">
        <v>615</v>
      </c>
      <c r="C678" s="67" t="s">
        <v>681</v>
      </c>
      <c r="D678" s="62" t="s">
        <v>726</v>
      </c>
      <c r="E678" s="68">
        <v>16.033795282842704</v>
      </c>
      <c r="F678" s="68">
        <v>0.4064878282105267</v>
      </c>
      <c r="G678" s="68">
        <v>1.4922275195242274</v>
      </c>
      <c r="H678" s="68">
        <v>171.20194705179253</v>
      </c>
      <c r="I678" s="68">
        <v>122.51024569344771</v>
      </c>
      <c r="J678" s="68">
        <v>91.229076238020895</v>
      </c>
      <c r="K678" s="68">
        <v>12.669130693733551</v>
      </c>
      <c r="L678" s="68">
        <v>20.615875976756556</v>
      </c>
      <c r="M678" s="68">
        <v>7.1109460283168682</v>
      </c>
      <c r="N678" s="68">
        <v>4.775949290864185</v>
      </c>
      <c r="O678" s="68">
        <v>35.782640638797368</v>
      </c>
      <c r="P678" s="68">
        <v>4.7202230498002757</v>
      </c>
      <c r="Q678" s="68">
        <v>65.006712894992205</v>
      </c>
      <c r="R678" s="68">
        <v>44.072417341805291</v>
      </c>
      <c r="S678" s="68">
        <v>103.61807402281025</v>
      </c>
      <c r="T678" s="68">
        <v>144.27891102755854</v>
      </c>
      <c r="U678" s="68">
        <v>1995.2068847847474</v>
      </c>
      <c r="V678" s="68">
        <v>310.15718515572394</v>
      </c>
      <c r="W678" s="68">
        <v>694.21998350625836</v>
      </c>
      <c r="X678" s="68">
        <v>1165.7321328441742</v>
      </c>
      <c r="Y678" s="68">
        <v>42.869174573227561</v>
      </c>
      <c r="Z678" s="68">
        <v>138.94590140073834</v>
      </c>
      <c r="AA678" s="68">
        <v>23.316526479075758</v>
      </c>
      <c r="AB678" s="68">
        <v>16.166245031487875</v>
      </c>
      <c r="AC678" s="68">
        <v>0.49715829548989154</v>
      </c>
      <c r="AD678" s="68">
        <v>3.3889048584149046</v>
      </c>
      <c r="AE678" s="68">
        <v>417.70950994750706</v>
      </c>
      <c r="AF678" s="68">
        <v>22.289076497657138</v>
      </c>
      <c r="AG678" s="68">
        <v>111.35167449075004</v>
      </c>
      <c r="AH678" s="68">
        <v>91.348282372314728</v>
      </c>
      <c r="AI678" s="68">
        <v>417.20181104056599</v>
      </c>
      <c r="AJ678" s="68">
        <v>69.219639549935877</v>
      </c>
      <c r="AK678" s="68">
        <v>0.74239344664052254</v>
      </c>
      <c r="AL678" s="68">
        <v>126.03574724885868</v>
      </c>
      <c r="AM678" s="68">
        <v>0.3855992129460753</v>
      </c>
      <c r="AN678" s="68">
        <v>5.9367536643342023</v>
      </c>
      <c r="AO678" s="68">
        <v>6.2680057743421393</v>
      </c>
      <c r="AP678" s="68">
        <v>9.0605265850347774</v>
      </c>
      <c r="AQ678" s="68">
        <v>61.751072896197627</v>
      </c>
      <c r="AR678" s="68">
        <v>3.7236077221950749E-2</v>
      </c>
      <c r="AS678" s="68">
        <v>0.69554887191162451</v>
      </c>
      <c r="AT678" s="68">
        <v>1.1893154867875511E-2</v>
      </c>
      <c r="AU678" s="68">
        <v>5.3494531852763379E-2</v>
      </c>
      <c r="AV678" s="68">
        <v>0</v>
      </c>
      <c r="AW678" s="68">
        <v>0.42689674007680717</v>
      </c>
      <c r="AX678" s="68">
        <v>4.7260858499957283</v>
      </c>
      <c r="AY678" s="68">
        <v>2.5125115763746342</v>
      </c>
      <c r="AZ678" s="68">
        <v>0</v>
      </c>
      <c r="BA678" s="68">
        <v>1.4839550592896777</v>
      </c>
      <c r="BB678" s="68">
        <v>63.80375320018689</v>
      </c>
      <c r="BC678" s="68">
        <v>3.3725612398103335</v>
      </c>
      <c r="BD678" s="68">
        <v>0.87218757359233157</v>
      </c>
      <c r="BE678" s="68">
        <v>4.8717347349782276</v>
      </c>
      <c r="BF678" s="68">
        <v>9.4393529891739831</v>
      </c>
      <c r="BG678" s="68">
        <v>0</v>
      </c>
      <c r="BH678" s="68">
        <v>1.7382680838331364E-2</v>
      </c>
      <c r="BI678" s="68">
        <v>189.56628260727535</v>
      </c>
      <c r="BJ678" s="68">
        <v>0</v>
      </c>
      <c r="BK678" s="68">
        <v>1.0630579510614309</v>
      </c>
      <c r="BL678" s="68">
        <v>9880.8686229401592</v>
      </c>
      <c r="BM678" s="68">
        <v>165.16835307738904</v>
      </c>
      <c r="BN678" s="68">
        <v>0</v>
      </c>
      <c r="BO678" s="68">
        <v>0</v>
      </c>
    </row>
    <row r="679" spans="1:67">
      <c r="A679">
        <v>2005</v>
      </c>
      <c r="B679" s="62" t="s">
        <v>616</v>
      </c>
      <c r="C679" s="67" t="s">
        <v>682</v>
      </c>
      <c r="D679" s="62" t="s">
        <v>726</v>
      </c>
      <c r="E679" s="68">
        <v>16.721579415863719</v>
      </c>
      <c r="F679" s="68">
        <v>0.12047346557571156</v>
      </c>
      <c r="G679" s="68">
        <v>1.8032606071320412</v>
      </c>
      <c r="H679" s="68">
        <v>68.834982861907221</v>
      </c>
      <c r="I679" s="68">
        <v>203.43383527257157</v>
      </c>
      <c r="J679" s="68">
        <v>51.35424622184469</v>
      </c>
      <c r="K679" s="68">
        <v>2.4271793376825732</v>
      </c>
      <c r="L679" s="68">
        <v>8.5652984255364402</v>
      </c>
      <c r="M679" s="68">
        <v>3.0323927020848434</v>
      </c>
      <c r="N679" s="68">
        <v>1.6872587059233626</v>
      </c>
      <c r="O679" s="68">
        <v>9.7816824804603222</v>
      </c>
      <c r="P679" s="68">
        <v>3.1241061672044999</v>
      </c>
      <c r="Q679" s="68">
        <v>51.761544221591336</v>
      </c>
      <c r="R679" s="68">
        <v>50.912849995683374</v>
      </c>
      <c r="S679" s="68">
        <v>36.648519864873926</v>
      </c>
      <c r="T679" s="68">
        <v>65.74487231435657</v>
      </c>
      <c r="U679" s="68">
        <v>268.87070063924324</v>
      </c>
      <c r="V679" s="68">
        <v>130.31938306231976</v>
      </c>
      <c r="W679" s="68">
        <v>112.52924427419183</v>
      </c>
      <c r="X679" s="68">
        <v>9122.7415173482696</v>
      </c>
      <c r="Y679" s="68">
        <v>24.728436885021441</v>
      </c>
      <c r="Z679" s="68">
        <v>53.684649409294714</v>
      </c>
      <c r="AA679" s="68">
        <v>8.5097441460491225</v>
      </c>
      <c r="AB679" s="68">
        <v>27.073627256383041</v>
      </c>
      <c r="AC679" s="68">
        <v>0.17796099939399035</v>
      </c>
      <c r="AD679" s="68">
        <v>9.2351911808800864</v>
      </c>
      <c r="AE679" s="68">
        <v>170.73016608795194</v>
      </c>
      <c r="AF679" s="68">
        <v>94.294927696239512</v>
      </c>
      <c r="AG679" s="68">
        <v>471.07820819276969</v>
      </c>
      <c r="AH679" s="68">
        <v>386.45297463959281</v>
      </c>
      <c r="AI679" s="68">
        <v>1804.3916655706309</v>
      </c>
      <c r="AJ679" s="68">
        <v>1.7457122881350422</v>
      </c>
      <c r="AK679" s="68">
        <v>1.0006961881586205</v>
      </c>
      <c r="AL679" s="68">
        <v>145.00215711030833</v>
      </c>
      <c r="AM679" s="68">
        <v>11.202191947542387</v>
      </c>
      <c r="AN679" s="68">
        <v>3.5241136685020953</v>
      </c>
      <c r="AO679" s="68">
        <v>5.0675624372453472</v>
      </c>
      <c r="AP679" s="68">
        <v>12.887345515218941</v>
      </c>
      <c r="AQ679" s="68">
        <v>295.27676605893993</v>
      </c>
      <c r="AR679" s="68">
        <v>0.32248452535975247</v>
      </c>
      <c r="AS679" s="68">
        <v>7.7328554249507908</v>
      </c>
      <c r="AT679" s="68">
        <v>0.15423865644274143</v>
      </c>
      <c r="AU679" s="68">
        <v>0.58216431095993681</v>
      </c>
      <c r="AV679" s="68">
        <v>0</v>
      </c>
      <c r="AW679" s="68">
        <v>1.1333087494267657</v>
      </c>
      <c r="AX679" s="68">
        <v>0.56253619925742782</v>
      </c>
      <c r="AY679" s="68">
        <v>1.2225874327553232</v>
      </c>
      <c r="AZ679" s="68">
        <v>0</v>
      </c>
      <c r="BA679" s="68">
        <v>0.41665068117622617</v>
      </c>
      <c r="BB679" s="68">
        <v>47.694243109788466</v>
      </c>
      <c r="BC679" s="68">
        <v>28.503018547667896</v>
      </c>
      <c r="BD679" s="68">
        <v>3.7530674024606854</v>
      </c>
      <c r="BE679" s="68">
        <v>14.035339919155911</v>
      </c>
      <c r="BF679" s="68">
        <v>17.307405735242089</v>
      </c>
      <c r="BG679" s="68">
        <v>0</v>
      </c>
      <c r="BH679" s="68">
        <v>3.8123538874891068E-2</v>
      </c>
      <c r="BI679" s="68">
        <v>3742.5572790865513</v>
      </c>
      <c r="BJ679" s="68">
        <v>0</v>
      </c>
      <c r="BK679" s="68">
        <v>3.9257717625100348</v>
      </c>
      <c r="BL679" s="68">
        <v>6355.2947188143862</v>
      </c>
      <c r="BM679" s="68">
        <v>319.44473568028656</v>
      </c>
      <c r="BN679" s="68">
        <v>0</v>
      </c>
      <c r="BO679" s="68">
        <v>0</v>
      </c>
    </row>
    <row r="680" spans="1:67">
      <c r="A680">
        <v>2005</v>
      </c>
      <c r="B680" s="62" t="s">
        <v>617</v>
      </c>
      <c r="C680" s="67" t="s">
        <v>683</v>
      </c>
      <c r="D680" s="62" t="s">
        <v>726</v>
      </c>
      <c r="E680" s="68">
        <v>1.4852466857012319</v>
      </c>
      <c r="F680" s="68">
        <v>7.4493004119161668E-2</v>
      </c>
      <c r="G680" s="68">
        <v>2.7589379735646867E-2</v>
      </c>
      <c r="H680" s="68">
        <v>4.2474539577312092</v>
      </c>
      <c r="I680" s="68">
        <v>13.974848459079887</v>
      </c>
      <c r="J680" s="68">
        <v>6.6302963652184861</v>
      </c>
      <c r="K680" s="68">
        <v>0.37280682363904977</v>
      </c>
      <c r="L680" s="68">
        <v>0.94042063558130751</v>
      </c>
      <c r="M680" s="68">
        <v>0.99544358310074088</v>
      </c>
      <c r="N680" s="68">
        <v>1.4134071973272624</v>
      </c>
      <c r="O680" s="68">
        <v>7.207882684804817</v>
      </c>
      <c r="P680" s="68">
        <v>0.6942322420850553</v>
      </c>
      <c r="Q680" s="68">
        <v>9.7817762292320083</v>
      </c>
      <c r="R680" s="68">
        <v>5.2439563409481673</v>
      </c>
      <c r="S680" s="68">
        <v>10.990084050372067</v>
      </c>
      <c r="T680" s="68">
        <v>16.46426096743707</v>
      </c>
      <c r="U680" s="68">
        <v>135.83667270841769</v>
      </c>
      <c r="V680" s="68">
        <v>58.079809362031646</v>
      </c>
      <c r="W680" s="68">
        <v>35.386208108987134</v>
      </c>
      <c r="X680" s="68">
        <v>86.269099392527664</v>
      </c>
      <c r="Y680" s="68">
        <v>262.52174639269379</v>
      </c>
      <c r="Z680" s="68">
        <v>14.764343631484623</v>
      </c>
      <c r="AA680" s="68">
        <v>0.57948551592865449</v>
      </c>
      <c r="AB680" s="68">
        <v>3.5755831825113984</v>
      </c>
      <c r="AC680" s="68">
        <v>0.22164978023221613</v>
      </c>
      <c r="AD680" s="68">
        <v>4.9216221188383959E-2</v>
      </c>
      <c r="AE680" s="68">
        <v>25.631754974777447</v>
      </c>
      <c r="AF680" s="68">
        <v>2.7776336550320369</v>
      </c>
      <c r="AG680" s="68">
        <v>13.876490450889754</v>
      </c>
      <c r="AH680" s="68">
        <v>11.383695293089445</v>
      </c>
      <c r="AI680" s="68">
        <v>12.890268219824842</v>
      </c>
      <c r="AJ680" s="68">
        <v>0.66455956158029295</v>
      </c>
      <c r="AK680" s="68">
        <v>61.451817743315345</v>
      </c>
      <c r="AL680" s="68">
        <v>1.5540049823574136</v>
      </c>
      <c r="AM680" s="68">
        <v>7.8144339347328051</v>
      </c>
      <c r="AN680" s="68">
        <v>13.420947455148434</v>
      </c>
      <c r="AO680" s="68">
        <v>0.14401723002198288</v>
      </c>
      <c r="AP680" s="68">
        <v>0.48917997770897625</v>
      </c>
      <c r="AQ680" s="68">
        <v>5.8583803143344593</v>
      </c>
      <c r="AR680" s="68">
        <v>9.0235807255226435E-3</v>
      </c>
      <c r="AS680" s="68">
        <v>0.42820884250301555</v>
      </c>
      <c r="AT680" s="68">
        <v>4.0863624722405466E-3</v>
      </c>
      <c r="AU680" s="68">
        <v>3.5641953019440176E-2</v>
      </c>
      <c r="AV680" s="68">
        <v>0</v>
      </c>
      <c r="AW680" s="68">
        <v>0.11042918873385026</v>
      </c>
      <c r="AX680" s="68">
        <v>0.27257836857056433</v>
      </c>
      <c r="AY680" s="68">
        <v>0.1231085159862369</v>
      </c>
      <c r="AZ680" s="68">
        <v>0</v>
      </c>
      <c r="BA680" s="68">
        <v>3.4205231221273009E-2</v>
      </c>
      <c r="BB680" s="68">
        <v>1.9113430849459265</v>
      </c>
      <c r="BC680" s="68">
        <v>5.6287901068411763</v>
      </c>
      <c r="BD680" s="68">
        <v>0.29066392535872448</v>
      </c>
      <c r="BE680" s="68">
        <v>0.77845992758872817</v>
      </c>
      <c r="BF680" s="68">
        <v>2.3217089611933752</v>
      </c>
      <c r="BG680" s="68">
        <v>0</v>
      </c>
      <c r="BH680" s="68">
        <v>6.3521084868454116E-3</v>
      </c>
      <c r="BI680" s="68">
        <v>207.47154081910273</v>
      </c>
      <c r="BJ680" s="68">
        <v>0</v>
      </c>
      <c r="BK680" s="68">
        <v>1.4147032389014425</v>
      </c>
      <c r="BL680" s="68">
        <v>420.17576091154643</v>
      </c>
      <c r="BM680" s="68">
        <v>8.3584032711545149</v>
      </c>
      <c r="BN680" s="68">
        <v>0</v>
      </c>
      <c r="BO680" s="68">
        <v>0</v>
      </c>
    </row>
    <row r="681" spans="1:67">
      <c r="A681">
        <v>2005</v>
      </c>
      <c r="B681" s="62" t="s">
        <v>618</v>
      </c>
      <c r="C681" s="67" t="s">
        <v>684</v>
      </c>
      <c r="D681" s="62" t="s">
        <v>726</v>
      </c>
      <c r="E681" s="68">
        <v>2.9056129375118727</v>
      </c>
      <c r="F681" s="68">
        <v>0.14310217176541132</v>
      </c>
      <c r="G681" s="68">
        <v>0.1662519720701158</v>
      </c>
      <c r="H681" s="68">
        <v>10.341383467639156</v>
      </c>
      <c r="I681" s="68">
        <v>18.176155584437179</v>
      </c>
      <c r="J681" s="68">
        <v>51.503334507087899</v>
      </c>
      <c r="K681" s="68">
        <v>4.5820287741340726</v>
      </c>
      <c r="L681" s="68">
        <v>6.6712015331972978</v>
      </c>
      <c r="M681" s="68">
        <v>3.799698973875123</v>
      </c>
      <c r="N681" s="68">
        <v>3.4021241110466476</v>
      </c>
      <c r="O681" s="68">
        <v>16.326477700737112</v>
      </c>
      <c r="P681" s="68">
        <v>2.5549604367759478</v>
      </c>
      <c r="Q681" s="68">
        <v>20.058733522834569</v>
      </c>
      <c r="R681" s="68">
        <v>7.8781372343288982</v>
      </c>
      <c r="S681" s="68">
        <v>10.43327524753958</v>
      </c>
      <c r="T681" s="68">
        <v>16.787961954127116</v>
      </c>
      <c r="U681" s="68">
        <v>355.76803912456489</v>
      </c>
      <c r="V681" s="68">
        <v>31.07997524763309</v>
      </c>
      <c r="W681" s="68">
        <v>20.595641568315671</v>
      </c>
      <c r="X681" s="68">
        <v>65.234057056897569</v>
      </c>
      <c r="Y681" s="68">
        <v>4.6470723554006774</v>
      </c>
      <c r="Z681" s="68">
        <v>172.99829421269382</v>
      </c>
      <c r="AA681" s="68">
        <v>1.4849854206365407</v>
      </c>
      <c r="AB681" s="68">
        <v>8.9213177579637861</v>
      </c>
      <c r="AC681" s="68">
        <v>12.575212325385793</v>
      </c>
      <c r="AD681" s="68">
        <v>8.0454322494817973E-2</v>
      </c>
      <c r="AE681" s="68">
        <v>93.771364418521372</v>
      </c>
      <c r="AF681" s="68">
        <v>6.8979169097616166</v>
      </c>
      <c r="AG681" s="68">
        <v>34.46058415448308</v>
      </c>
      <c r="AH681" s="68">
        <v>28.270033770840602</v>
      </c>
      <c r="AI681" s="68">
        <v>6.8957216462063649</v>
      </c>
      <c r="AJ681" s="68">
        <v>0.17654360590448112</v>
      </c>
      <c r="AK681" s="68">
        <v>0.77807073675416383</v>
      </c>
      <c r="AL681" s="68">
        <v>3.8749473121691973</v>
      </c>
      <c r="AM681" s="68">
        <v>1.4993182499046658</v>
      </c>
      <c r="AN681" s="68">
        <v>38.998405107727265</v>
      </c>
      <c r="AO681" s="68">
        <v>0.23428177693677477</v>
      </c>
      <c r="AP681" s="68">
        <v>2.9453103468566435</v>
      </c>
      <c r="AQ681" s="68">
        <v>7.4249282654718609</v>
      </c>
      <c r="AR681" s="68">
        <v>0.11050412611619255</v>
      </c>
      <c r="AS681" s="68">
        <v>5.7906867546899532</v>
      </c>
      <c r="AT681" s="68">
        <v>7.497689851831843E-3</v>
      </c>
      <c r="AU681" s="68">
        <v>0.22485012019261472</v>
      </c>
      <c r="AV681" s="68">
        <v>0</v>
      </c>
      <c r="AW681" s="68">
        <v>5.625261732512544</v>
      </c>
      <c r="AX681" s="68">
        <v>0.93775593135380542</v>
      </c>
      <c r="AY681" s="68">
        <v>4.2341541415539456</v>
      </c>
      <c r="AZ681" s="68">
        <v>0</v>
      </c>
      <c r="BA681" s="68">
        <v>1.8732691426815018</v>
      </c>
      <c r="BB681" s="68">
        <v>17.418906205174743</v>
      </c>
      <c r="BC681" s="68">
        <v>22.104851651034888</v>
      </c>
      <c r="BD681" s="68">
        <v>17.356917522792941</v>
      </c>
      <c r="BE681" s="68">
        <v>56.12057268362534</v>
      </c>
      <c r="BF681" s="68">
        <v>17.079086201545461</v>
      </c>
      <c r="BG681" s="68">
        <v>0</v>
      </c>
      <c r="BH681" s="68">
        <v>2.6436319843334583E-2</v>
      </c>
      <c r="BI681" s="68">
        <v>2406.0455304485567</v>
      </c>
      <c r="BJ681" s="68">
        <v>0</v>
      </c>
      <c r="BK681" s="68">
        <v>0.30190453549914975</v>
      </c>
      <c r="BL681" s="68">
        <v>1395.1413889488015</v>
      </c>
      <c r="BM681" s="68">
        <v>113.82528487721802</v>
      </c>
      <c r="BN681" s="68">
        <v>0</v>
      </c>
      <c r="BO681" s="68">
        <v>0</v>
      </c>
    </row>
    <row r="682" spans="1:67">
      <c r="A682">
        <v>2005</v>
      </c>
      <c r="B682" s="62" t="s">
        <v>619</v>
      </c>
      <c r="C682" s="67" t="s">
        <v>685</v>
      </c>
      <c r="D682" s="62" t="s">
        <v>726</v>
      </c>
      <c r="E682" s="68">
        <v>6.2347534537602389E-2</v>
      </c>
      <c r="F682" s="68">
        <v>5.7277294882246352E-3</v>
      </c>
      <c r="G682" s="68">
        <v>2.9886896258751704E-3</v>
      </c>
      <c r="H682" s="68">
        <v>0.3462518620322948</v>
      </c>
      <c r="I682" s="68">
        <v>0.42603793305836152</v>
      </c>
      <c r="J682" s="68">
        <v>0.30050861170283888</v>
      </c>
      <c r="K682" s="68">
        <v>2.654393560430832E-2</v>
      </c>
      <c r="L682" s="68">
        <v>0.15678626802071116</v>
      </c>
      <c r="M682" s="68">
        <v>5.6761531490270037E-2</v>
      </c>
      <c r="N682" s="68">
        <v>8.8346754404912423E-2</v>
      </c>
      <c r="O682" s="68">
        <v>0.17368301125502492</v>
      </c>
      <c r="P682" s="68">
        <v>4.7054120230657796E-2</v>
      </c>
      <c r="Q682" s="68">
        <v>0.29223680936178081</v>
      </c>
      <c r="R682" s="68">
        <v>0.12677613875918578</v>
      </c>
      <c r="S682" s="68">
        <v>0.4950575340809022</v>
      </c>
      <c r="T682" s="68">
        <v>0.73367301329763923</v>
      </c>
      <c r="U682" s="68">
        <v>12.361944323831297</v>
      </c>
      <c r="V682" s="68">
        <v>2.4663308230365741</v>
      </c>
      <c r="W682" s="68">
        <v>1.453107407807527</v>
      </c>
      <c r="X682" s="68">
        <v>4.2230044027969393</v>
      </c>
      <c r="Y682" s="68">
        <v>1.4162486841672823</v>
      </c>
      <c r="Z682" s="68">
        <v>0.84632337032789973</v>
      </c>
      <c r="AA682" s="68">
        <v>8.0746354845833257E-2</v>
      </c>
      <c r="AB682" s="68">
        <v>0.27341833727715259</v>
      </c>
      <c r="AC682" s="68">
        <v>7.2183961036622717E-3</v>
      </c>
      <c r="AD682" s="68">
        <v>5.2979628548676001E-3</v>
      </c>
      <c r="AE682" s="68">
        <v>2.2666138308962167</v>
      </c>
      <c r="AF682" s="68">
        <v>8.4710760627963969E-2</v>
      </c>
      <c r="AG682" s="68">
        <v>0.42319765149824656</v>
      </c>
      <c r="AH682" s="68">
        <v>0.34717374430394743</v>
      </c>
      <c r="AI682" s="68">
        <v>0.73650480728312662</v>
      </c>
      <c r="AJ682" s="68">
        <v>8.9412412661229207E-2</v>
      </c>
      <c r="AK682" s="68">
        <v>0.32047269596815087</v>
      </c>
      <c r="AL682" s="68">
        <v>0.18385729901267334</v>
      </c>
      <c r="AM682" s="68">
        <v>4.3546523115256683E-2</v>
      </c>
      <c r="AN682" s="68">
        <v>0.15042775145875831</v>
      </c>
      <c r="AO682" s="68">
        <v>1.8664990504281234E-2</v>
      </c>
      <c r="AP682" s="68">
        <v>6.9647710973582799E-2</v>
      </c>
      <c r="AQ682" s="68">
        <v>0.95958354648678856</v>
      </c>
      <c r="AR682" s="68">
        <v>1.8405230381376069E-3</v>
      </c>
      <c r="AS682" s="68">
        <v>7.2567172859042281E-2</v>
      </c>
      <c r="AT682" s="68">
        <v>2.3901274833565038E-3</v>
      </c>
      <c r="AU682" s="68">
        <v>5.8313962451350034E-3</v>
      </c>
      <c r="AV682" s="68">
        <v>0</v>
      </c>
      <c r="AW682" s="68">
        <v>2.9788605988936331E-2</v>
      </c>
      <c r="AX682" s="68">
        <v>5.1538088587269312E-2</v>
      </c>
      <c r="AY682" s="68">
        <v>1.7147179869583442E-2</v>
      </c>
      <c r="AZ682" s="68">
        <v>0</v>
      </c>
      <c r="BA682" s="68">
        <v>3.4256638081098315E-3</v>
      </c>
      <c r="BB682" s="68">
        <v>0.25226080285079167</v>
      </c>
      <c r="BC682" s="68">
        <v>0.19647411233944223</v>
      </c>
      <c r="BD682" s="68">
        <v>4.6525512461101468E-2</v>
      </c>
      <c r="BE682" s="68">
        <v>9.7758995184633074E-2</v>
      </c>
      <c r="BF682" s="68">
        <v>7.7828646592515149E-2</v>
      </c>
      <c r="BG682" s="68">
        <v>0</v>
      </c>
      <c r="BH682" s="68">
        <v>1.078695911202179E-3</v>
      </c>
      <c r="BI682" s="68">
        <v>7.2035272889405659</v>
      </c>
      <c r="BJ682" s="68">
        <v>0</v>
      </c>
      <c r="BK682" s="68">
        <v>0.12945725267005742</v>
      </c>
      <c r="BL682" s="68">
        <v>36.880401284805046</v>
      </c>
      <c r="BM682" s="68">
        <v>0.84356660421821472</v>
      </c>
      <c r="BN682" s="68">
        <v>0</v>
      </c>
      <c r="BO682" s="68">
        <v>0</v>
      </c>
    </row>
    <row r="683" spans="1:67">
      <c r="A683">
        <v>2005</v>
      </c>
      <c r="B683" s="62" t="s">
        <v>620</v>
      </c>
      <c r="C683" s="67" t="s">
        <v>686</v>
      </c>
      <c r="D683" s="62" t="s">
        <v>726</v>
      </c>
      <c r="E683" s="68">
        <v>1.8200970457712202</v>
      </c>
      <c r="F683" s="68">
        <v>4.3047490094974106E-2</v>
      </c>
      <c r="G683" s="68">
        <v>4.805094115351001E-2</v>
      </c>
      <c r="H683" s="68">
        <v>3.1204430017074731</v>
      </c>
      <c r="I683" s="68">
        <v>6.1068447942567534</v>
      </c>
      <c r="J683" s="68">
        <v>2.1547920273840884</v>
      </c>
      <c r="K683" s="68">
        <v>0.27980074829953228</v>
      </c>
      <c r="L683" s="68">
        <v>1.8403569244649742</v>
      </c>
      <c r="M683" s="68">
        <v>0.30195165025843451</v>
      </c>
      <c r="N683" s="68">
        <v>2.0155495214431625</v>
      </c>
      <c r="O683" s="68">
        <v>3.0266357078170598</v>
      </c>
      <c r="P683" s="68">
        <v>0.3359980326417813</v>
      </c>
      <c r="Q683" s="68">
        <v>2.2243825925068994</v>
      </c>
      <c r="R683" s="68">
        <v>3.0600998589324893</v>
      </c>
      <c r="S683" s="68">
        <v>6.7545485025005192</v>
      </c>
      <c r="T683" s="68">
        <v>2.0679765520005526</v>
      </c>
      <c r="U683" s="68">
        <v>2.7823305367060782</v>
      </c>
      <c r="V683" s="68">
        <v>2.0326456384424865</v>
      </c>
      <c r="W683" s="68">
        <v>0.96145722975688697</v>
      </c>
      <c r="X683" s="68">
        <v>4.6408646872024155</v>
      </c>
      <c r="Y683" s="68">
        <v>0.22543332855008588</v>
      </c>
      <c r="Z683" s="68">
        <v>1.2115082586054209</v>
      </c>
      <c r="AA683" s="68">
        <v>0.13421300041404058</v>
      </c>
      <c r="AB683" s="68">
        <v>1.1334320897100747</v>
      </c>
      <c r="AC683" s="68">
        <v>0.15596674394850224</v>
      </c>
      <c r="AD683" s="68">
        <v>1.4641061267906621E-2</v>
      </c>
      <c r="AE683" s="68">
        <v>5.39062973285154</v>
      </c>
      <c r="AF683" s="68">
        <v>1.3566599360351623</v>
      </c>
      <c r="AG683" s="68">
        <v>6.7775958323725511</v>
      </c>
      <c r="AH683" s="68">
        <v>5.56005793386948</v>
      </c>
      <c r="AI683" s="68">
        <v>1.6812412938881873</v>
      </c>
      <c r="AJ683" s="68">
        <v>7.1181804954179376E-2</v>
      </c>
      <c r="AK683" s="68">
        <v>9.1840639040784156E-2</v>
      </c>
      <c r="AL683" s="68">
        <v>0.54794174736239765</v>
      </c>
      <c r="AM683" s="68">
        <v>0.16208785873678802</v>
      </c>
      <c r="AN683" s="68">
        <v>6.4846362937722235</v>
      </c>
      <c r="AO683" s="68">
        <v>9.1677599843443619E-2</v>
      </c>
      <c r="AP683" s="68">
        <v>0.32496297058320645</v>
      </c>
      <c r="AQ683" s="68">
        <v>1.2322492730523198</v>
      </c>
      <c r="AR683" s="68">
        <v>2.6421748113243906E-2</v>
      </c>
      <c r="AS683" s="68">
        <v>0.93386759286170873</v>
      </c>
      <c r="AT683" s="68">
        <v>1.6226311589222449E-2</v>
      </c>
      <c r="AU683" s="68">
        <v>3.9867926075298633E-2</v>
      </c>
      <c r="AV683" s="68">
        <v>0</v>
      </c>
      <c r="AW683" s="68">
        <v>0.66446174424265658</v>
      </c>
      <c r="AX683" s="68">
        <v>9.6714068445804158E-2</v>
      </c>
      <c r="AY683" s="68">
        <v>0.17224172882252464</v>
      </c>
      <c r="AZ683" s="68">
        <v>0</v>
      </c>
      <c r="BA683" s="68">
        <v>9.008889046438881E-2</v>
      </c>
      <c r="BB683" s="68">
        <v>6.8893695240796795</v>
      </c>
      <c r="BC683" s="68">
        <v>3.6966870847930173</v>
      </c>
      <c r="BD683" s="68">
        <v>2.993401208359145</v>
      </c>
      <c r="BE683" s="68">
        <v>2.3733978481792048</v>
      </c>
      <c r="BF683" s="68">
        <v>2.0824012859300671</v>
      </c>
      <c r="BG683" s="68">
        <v>0</v>
      </c>
      <c r="BH683" s="68">
        <v>4.9701308331888475E-2</v>
      </c>
      <c r="BI683" s="68">
        <v>17.557633677724329</v>
      </c>
      <c r="BJ683" s="68">
        <v>0</v>
      </c>
      <c r="BK683" s="68">
        <v>0.36821739919900537</v>
      </c>
      <c r="BL683" s="68">
        <v>3.1811045134801623</v>
      </c>
      <c r="BM683" s="68">
        <v>0.18054743142576452</v>
      </c>
      <c r="BN683" s="68">
        <v>0</v>
      </c>
      <c r="BO683" s="68">
        <v>0</v>
      </c>
    </row>
    <row r="684" spans="1:67">
      <c r="A684">
        <v>2005</v>
      </c>
      <c r="B684" s="62" t="s">
        <v>621</v>
      </c>
      <c r="C684" s="67" t="s">
        <v>135</v>
      </c>
      <c r="D684" s="62" t="s">
        <v>726</v>
      </c>
      <c r="E684" s="68">
        <v>3.2791131135520603E-2</v>
      </c>
      <c r="F684" s="68">
        <v>6.6262409546448842E-4</v>
      </c>
      <c r="G684" s="68">
        <v>4.5191755341012167E-3</v>
      </c>
      <c r="H684" s="68">
        <v>6.349769907881489E-2</v>
      </c>
      <c r="I684" s="68">
        <v>8.0032791073345044E-2</v>
      </c>
      <c r="J684" s="68">
        <v>2.9285488040864931E-2</v>
      </c>
      <c r="K684" s="68">
        <v>5.1313419901171699E-3</v>
      </c>
      <c r="L684" s="68">
        <v>2.1348368591733051E-2</v>
      </c>
      <c r="M684" s="68">
        <v>4.600080915225865E-3</v>
      </c>
      <c r="N684" s="68">
        <v>0.26377241560034292</v>
      </c>
      <c r="O684" s="68">
        <v>9.8575424607087375E-2</v>
      </c>
      <c r="P684" s="68">
        <v>1.4371434152625524E-2</v>
      </c>
      <c r="Q684" s="68">
        <v>4.5652563294153459E-2</v>
      </c>
      <c r="R684" s="68">
        <v>4.4885480514668702E-2</v>
      </c>
      <c r="S684" s="68">
        <v>8.7464451809469948E-2</v>
      </c>
      <c r="T684" s="68">
        <v>4.5768545960841345E-2</v>
      </c>
      <c r="U684" s="68">
        <v>0.26138334284770026</v>
      </c>
      <c r="V684" s="68">
        <v>0.1328297891330221</v>
      </c>
      <c r="W684" s="68">
        <v>5.4753439922684145E-2</v>
      </c>
      <c r="X684" s="68">
        <v>0.17251807428639337</v>
      </c>
      <c r="Y684" s="68">
        <v>8.1198940958346517E-3</v>
      </c>
      <c r="Z684" s="68">
        <v>3.6080441353267913E-2</v>
      </c>
      <c r="AA684" s="68">
        <v>5.6210859116548537E-3</v>
      </c>
      <c r="AB684" s="68">
        <v>0.11273105860428591</v>
      </c>
      <c r="AC684" s="68">
        <v>5.449408635044296E-3</v>
      </c>
      <c r="AD684" s="68">
        <v>6.956228738008571E-4</v>
      </c>
      <c r="AE684" s="68">
        <v>0.21447349476552571</v>
      </c>
      <c r="AF684" s="68">
        <v>1.6067152605222991E-2</v>
      </c>
      <c r="AG684" s="68">
        <v>8.0268211513681451E-2</v>
      </c>
      <c r="AH684" s="68">
        <v>6.5848706474404078E-2</v>
      </c>
      <c r="AI684" s="68">
        <v>0.30417881599709246</v>
      </c>
      <c r="AJ684" s="68">
        <v>4.5275081900667466E-3</v>
      </c>
      <c r="AK684" s="68">
        <v>4.6027190839627197E-2</v>
      </c>
      <c r="AL684" s="68">
        <v>1.095936826130923E-2</v>
      </c>
      <c r="AM684" s="68">
        <v>4.2691526599381935E-3</v>
      </c>
      <c r="AN684" s="68">
        <v>6.2546599625892124E-2</v>
      </c>
      <c r="AO684" s="68">
        <v>2.7504949324153242E-3</v>
      </c>
      <c r="AP684" s="68">
        <v>5.2077566804995187E-3</v>
      </c>
      <c r="AQ684" s="68">
        <v>4.1454594114743989E-2</v>
      </c>
      <c r="AR684" s="68">
        <v>3.2194828968703214E-4</v>
      </c>
      <c r="AS684" s="68">
        <v>1.3217007676849189E-2</v>
      </c>
      <c r="AT684" s="68">
        <v>4.9834457152444969E-4</v>
      </c>
      <c r="AU684" s="68">
        <v>9.6605455102585888E-4</v>
      </c>
      <c r="AV684" s="68">
        <v>0</v>
      </c>
      <c r="AW684" s="68">
        <v>1.2048042327098323E-2</v>
      </c>
      <c r="AX684" s="68">
        <v>1.7275399850947065E-3</v>
      </c>
      <c r="AY684" s="68">
        <v>2.8952473069143842E-3</v>
      </c>
      <c r="AZ684" s="68">
        <v>0</v>
      </c>
      <c r="BA684" s="68">
        <v>1.2312199861186954E-3</v>
      </c>
      <c r="BB684" s="68">
        <v>9.8398598044144553E-2</v>
      </c>
      <c r="BC684" s="68">
        <v>6.2469535852168842E-2</v>
      </c>
      <c r="BD684" s="68">
        <v>2.7599429632879847E-2</v>
      </c>
      <c r="BE684" s="68">
        <v>3.2407750946418692E-2</v>
      </c>
      <c r="BF684" s="68">
        <v>2.7745344181586341E-2</v>
      </c>
      <c r="BG684" s="68">
        <v>0</v>
      </c>
      <c r="BH684" s="68">
        <v>5.7733147210503285E-4</v>
      </c>
      <c r="BI684" s="68">
        <v>0.56057905038790856</v>
      </c>
      <c r="BJ684" s="68">
        <v>0</v>
      </c>
      <c r="BK684" s="68">
        <v>1.9069757181597417E-2</v>
      </c>
      <c r="BL684" s="68">
        <v>0.41746079717148554</v>
      </c>
      <c r="BM684" s="68">
        <v>1.9283549736494685E-2</v>
      </c>
      <c r="BN684" s="68">
        <v>0</v>
      </c>
      <c r="BO684" s="68">
        <v>0</v>
      </c>
    </row>
    <row r="685" spans="1:67">
      <c r="A685">
        <v>2005</v>
      </c>
      <c r="B685" s="62" t="s">
        <v>622</v>
      </c>
      <c r="C685" s="67" t="s">
        <v>687</v>
      </c>
      <c r="D685" s="62" t="s">
        <v>726</v>
      </c>
      <c r="E685" s="68">
        <v>0.23880034434214756</v>
      </c>
      <c r="F685" s="68">
        <v>4.3360725713804645E-3</v>
      </c>
      <c r="G685" s="68">
        <v>3.9509015601694574E-3</v>
      </c>
      <c r="H685" s="68">
        <v>0.4648218515217159</v>
      </c>
      <c r="I685" s="68">
        <v>0.40990354809643326</v>
      </c>
      <c r="J685" s="68">
        <v>0.21329598299152008</v>
      </c>
      <c r="K685" s="68">
        <v>2.1956719017355908E-2</v>
      </c>
      <c r="L685" s="68">
        <v>0.12437810250531184</v>
      </c>
      <c r="M685" s="68">
        <v>3.9449498323472977E-2</v>
      </c>
      <c r="N685" s="68">
        <v>0.16763688509577412</v>
      </c>
      <c r="O685" s="68">
        <v>1.3314517369049006</v>
      </c>
      <c r="P685" s="68">
        <v>0.12565353806572349</v>
      </c>
      <c r="Q685" s="68">
        <v>0.52543438257806541</v>
      </c>
      <c r="R685" s="68">
        <v>0.17305084355004799</v>
      </c>
      <c r="S685" s="68">
        <v>2.3530012213176557</v>
      </c>
      <c r="T685" s="68">
        <v>1.4869492278405896</v>
      </c>
      <c r="U685" s="68">
        <v>1.9368064206458309</v>
      </c>
      <c r="V685" s="68">
        <v>1.2150763815980998</v>
      </c>
      <c r="W685" s="68">
        <v>0.70030047703026344</v>
      </c>
      <c r="X685" s="68">
        <v>2.4591938851947677</v>
      </c>
      <c r="Y685" s="68">
        <v>0.15013297150984101</v>
      </c>
      <c r="Z685" s="68">
        <v>0.62451052239836025</v>
      </c>
      <c r="AA685" s="68">
        <v>5.8550601930072999E-2</v>
      </c>
      <c r="AB685" s="68">
        <v>0.4097533046259158</v>
      </c>
      <c r="AC685" s="68">
        <v>4.3192440282708668E-2</v>
      </c>
      <c r="AD685" s="68">
        <v>1.666693054010814E-3</v>
      </c>
      <c r="AE685" s="68">
        <v>3.086476692920642</v>
      </c>
      <c r="AF685" s="68">
        <v>4.8511762657363122E-2</v>
      </c>
      <c r="AG685" s="68">
        <v>0.24235484867370166</v>
      </c>
      <c r="AH685" s="68">
        <v>0.19881784558241572</v>
      </c>
      <c r="AI685" s="68">
        <v>0.14013509919662279</v>
      </c>
      <c r="AJ685" s="68">
        <v>7.0541600235032049E-3</v>
      </c>
      <c r="AK685" s="68">
        <v>2.2447483880641078E-2</v>
      </c>
      <c r="AL685" s="68">
        <v>2.5590665898096707E-2</v>
      </c>
      <c r="AM685" s="68">
        <v>2.7956573601711095E-3</v>
      </c>
      <c r="AN685" s="68">
        <v>9.5247091831073716E-2</v>
      </c>
      <c r="AO685" s="68">
        <v>1.2111917627283704E-2</v>
      </c>
      <c r="AP685" s="68">
        <v>1.8763642295527259E-2</v>
      </c>
      <c r="AQ685" s="68">
        <v>0.16152084699660735</v>
      </c>
      <c r="AR685" s="68">
        <v>8.3632743818995068E-4</v>
      </c>
      <c r="AS685" s="68">
        <v>4.3209079832101455E-2</v>
      </c>
      <c r="AT685" s="68">
        <v>3.0906114337999288E-3</v>
      </c>
      <c r="AU685" s="68">
        <v>3.5175081886572369E-3</v>
      </c>
      <c r="AV685" s="68">
        <v>0</v>
      </c>
      <c r="AW685" s="68">
        <v>2.6364953022863073E-2</v>
      </c>
      <c r="AX685" s="68">
        <v>1.2913644984275614E-2</v>
      </c>
      <c r="AY685" s="68">
        <v>8.047627700429983E-3</v>
      </c>
      <c r="AZ685" s="68">
        <v>0</v>
      </c>
      <c r="BA685" s="68">
        <v>3.9987496590340576E-3</v>
      </c>
      <c r="BB685" s="68">
        <v>0.1723200515225467</v>
      </c>
      <c r="BC685" s="68">
        <v>7.7461821306140433E-2</v>
      </c>
      <c r="BD685" s="68">
        <v>3.4494181403275509E-2</v>
      </c>
      <c r="BE685" s="68">
        <v>5.6425871880339692E-2</v>
      </c>
      <c r="BF685" s="68">
        <v>7.6775923054699546E-2</v>
      </c>
      <c r="BG685" s="68">
        <v>0</v>
      </c>
      <c r="BH685" s="68">
        <v>4.2920288243821685E-4</v>
      </c>
      <c r="BI685" s="68">
        <v>2.2885691020605026</v>
      </c>
      <c r="BJ685" s="68">
        <v>0</v>
      </c>
      <c r="BK685" s="68">
        <v>5.4003315629971085E-2</v>
      </c>
      <c r="BL685" s="68">
        <v>0.8338153639711865</v>
      </c>
      <c r="BM685" s="68">
        <v>5.1083541017430276E-2</v>
      </c>
      <c r="BN685" s="68">
        <v>0</v>
      </c>
      <c r="BO685" s="68">
        <v>0</v>
      </c>
    </row>
    <row r="686" spans="1:67">
      <c r="A686">
        <v>2005</v>
      </c>
      <c r="B686" s="62" t="s">
        <v>623</v>
      </c>
      <c r="C686" s="67" t="s">
        <v>688</v>
      </c>
      <c r="D686" s="62" t="s">
        <v>726</v>
      </c>
      <c r="E686" s="68">
        <v>0.12362038137238611</v>
      </c>
      <c r="F686" s="68">
        <v>1.047235798114258E-2</v>
      </c>
      <c r="G686" s="68">
        <v>9.8050502383767463E-3</v>
      </c>
      <c r="H686" s="68">
        <v>0.71737673597667595</v>
      </c>
      <c r="I686" s="68">
        <v>1.1538800739117434</v>
      </c>
      <c r="J686" s="68">
        <v>0.48204013862587425</v>
      </c>
      <c r="K686" s="68">
        <v>0.1553436606408039</v>
      </c>
      <c r="L686" s="68">
        <v>0.1183207273644924</v>
      </c>
      <c r="M686" s="68">
        <v>4.3885275976543209E-2</v>
      </c>
      <c r="N686" s="68">
        <v>1.7102362047764799</v>
      </c>
      <c r="O686" s="68">
        <v>0.88150493922071393</v>
      </c>
      <c r="P686" s="68">
        <v>9.1323330606132985E-2</v>
      </c>
      <c r="Q686" s="68">
        <v>0.34115449835771594</v>
      </c>
      <c r="R686" s="68">
        <v>0.68479430161856136</v>
      </c>
      <c r="S686" s="68">
        <v>0.84810295706624939</v>
      </c>
      <c r="T686" s="68">
        <v>0.92841474972305682</v>
      </c>
      <c r="U686" s="68">
        <v>5.1984112187401612</v>
      </c>
      <c r="V686" s="68">
        <v>1.530794742302946</v>
      </c>
      <c r="W686" s="68">
        <v>1.4803832739525282</v>
      </c>
      <c r="X686" s="68">
        <v>6.3024086596880862</v>
      </c>
      <c r="Y686" s="68">
        <v>0.14097841822600835</v>
      </c>
      <c r="Z686" s="68">
        <v>0.84151287728062152</v>
      </c>
      <c r="AA686" s="68">
        <v>7.833094687829828E-2</v>
      </c>
      <c r="AB686" s="68">
        <v>0.23493594772129228</v>
      </c>
      <c r="AC686" s="68">
        <v>1.8815022609861044E-2</v>
      </c>
      <c r="AD686" s="68">
        <v>1.1510746408877608E-2</v>
      </c>
      <c r="AE686" s="68">
        <v>5.4754613997170365</v>
      </c>
      <c r="AF686" s="68">
        <v>0.19866282877867514</v>
      </c>
      <c r="AG686" s="68">
        <v>0.99247890210808865</v>
      </c>
      <c r="AH686" s="68">
        <v>0.81418844893970765</v>
      </c>
      <c r="AI686" s="68">
        <v>1.4504128803727174</v>
      </c>
      <c r="AJ686" s="68">
        <v>0.1326360178027636</v>
      </c>
      <c r="AK686" s="68">
        <v>7.9260938373567791E-2</v>
      </c>
      <c r="AL686" s="68">
        <v>0.29928853610314043</v>
      </c>
      <c r="AM686" s="68">
        <v>1.5854465758761961E-2</v>
      </c>
      <c r="AN686" s="68">
        <v>0.24413347153034728</v>
      </c>
      <c r="AO686" s="68">
        <v>5.1161480268925405E-2</v>
      </c>
      <c r="AP686" s="68">
        <v>8.3825702554250425E-2</v>
      </c>
      <c r="AQ686" s="68">
        <v>0.67006076558268624</v>
      </c>
      <c r="AR686" s="68">
        <v>3.457777525430512E-3</v>
      </c>
      <c r="AS686" s="68">
        <v>0.23026622138318045</v>
      </c>
      <c r="AT686" s="68">
        <v>0.23922230784660053</v>
      </c>
      <c r="AU686" s="68">
        <v>4.0349576166042407E-2</v>
      </c>
      <c r="AV686" s="68">
        <v>0</v>
      </c>
      <c r="AW686" s="68">
        <v>0.14007073676051141</v>
      </c>
      <c r="AX686" s="68">
        <v>3.0509569577933333E-2</v>
      </c>
      <c r="AY686" s="68">
        <v>3.523936034117487E-2</v>
      </c>
      <c r="AZ686" s="68">
        <v>0</v>
      </c>
      <c r="BA686" s="68">
        <v>9.5470779189565074E-3</v>
      </c>
      <c r="BB686" s="68">
        <v>0.75420485944572402</v>
      </c>
      <c r="BC686" s="68">
        <v>0.35011261267222915</v>
      </c>
      <c r="BD686" s="68">
        <v>0.14328488812678203</v>
      </c>
      <c r="BE686" s="68">
        <v>0.1472387536586944</v>
      </c>
      <c r="BF686" s="68">
        <v>0.20529356370066743</v>
      </c>
      <c r="BG686" s="68">
        <v>0</v>
      </c>
      <c r="BH686" s="68">
        <v>1.7330273144925317E-3</v>
      </c>
      <c r="BI686" s="68">
        <v>7.296515007651025</v>
      </c>
      <c r="BJ686" s="68">
        <v>0</v>
      </c>
      <c r="BK686" s="68">
        <v>0.48333419284797036</v>
      </c>
      <c r="BL686" s="68">
        <v>28.811609770357549</v>
      </c>
      <c r="BM686" s="68">
        <v>0.80903654661213675</v>
      </c>
      <c r="BN686" s="68">
        <v>0</v>
      </c>
      <c r="BO686" s="68">
        <v>0</v>
      </c>
    </row>
    <row r="687" spans="1:67">
      <c r="A687">
        <v>2005</v>
      </c>
      <c r="B687" s="62" t="s">
        <v>624</v>
      </c>
      <c r="C687" s="67" t="s">
        <v>689</v>
      </c>
      <c r="D687" s="62" t="s">
        <v>726</v>
      </c>
      <c r="E687" s="68">
        <v>0.51520732881590048</v>
      </c>
      <c r="F687" s="68">
        <v>4.0140077700638467E-2</v>
      </c>
      <c r="G687" s="68">
        <v>3.3319903403208111E-2</v>
      </c>
      <c r="H687" s="68">
        <v>0.93030946955663174</v>
      </c>
      <c r="I687" s="68">
        <v>2.4409893132268867</v>
      </c>
      <c r="J687" s="68">
        <v>1.1409201968258345</v>
      </c>
      <c r="K687" s="68">
        <v>0.26162027559579798</v>
      </c>
      <c r="L687" s="68">
        <v>0.42722287138952625</v>
      </c>
      <c r="M687" s="68">
        <v>0.13394662523991607</v>
      </c>
      <c r="N687" s="68">
        <v>0.31577857233840534</v>
      </c>
      <c r="O687" s="68">
        <v>1.7509377818406895</v>
      </c>
      <c r="P687" s="68">
        <v>0.50825784853704115</v>
      </c>
      <c r="Q687" s="68">
        <v>1.0964066710455611</v>
      </c>
      <c r="R687" s="68">
        <v>0.58340540402043961</v>
      </c>
      <c r="S687" s="68">
        <v>0.79721097014041986</v>
      </c>
      <c r="T687" s="68">
        <v>0.98601138394759025</v>
      </c>
      <c r="U687" s="68">
        <v>10.884574881764468</v>
      </c>
      <c r="V687" s="68">
        <v>2.2595725244263689</v>
      </c>
      <c r="W687" s="68">
        <v>1.2011003604920942</v>
      </c>
      <c r="X687" s="68">
        <v>50.882463634557766</v>
      </c>
      <c r="Y687" s="68">
        <v>0.24251911147398381</v>
      </c>
      <c r="Z687" s="68">
        <v>1.3459252810746369</v>
      </c>
      <c r="AA687" s="68">
        <v>0.10987340853314174</v>
      </c>
      <c r="AB687" s="68">
        <v>0.76712289504908016</v>
      </c>
      <c r="AC687" s="68">
        <v>6.5048927343879362E-2</v>
      </c>
      <c r="AD687" s="68">
        <v>5.7786117505573838E-2</v>
      </c>
      <c r="AE687" s="68">
        <v>3.445190877615647</v>
      </c>
      <c r="AF687" s="68">
        <v>0.74365538551677901</v>
      </c>
      <c r="AG687" s="68">
        <v>3.7151506620689165</v>
      </c>
      <c r="AH687" s="68">
        <v>3.0477552586919057</v>
      </c>
      <c r="AI687" s="68">
        <v>10.387988287335022</v>
      </c>
      <c r="AJ687" s="68">
        <v>0.11770088629066294</v>
      </c>
      <c r="AK687" s="68">
        <v>0.32983351174973724</v>
      </c>
      <c r="AL687" s="68">
        <v>0.92757017714605983</v>
      </c>
      <c r="AM687" s="68">
        <v>8.6676013994386902E-2</v>
      </c>
      <c r="AN687" s="68">
        <v>0.37235877882391094</v>
      </c>
      <c r="AO687" s="68">
        <v>7.6014062709115759E-2</v>
      </c>
      <c r="AP687" s="68">
        <v>0.15925697006651579</v>
      </c>
      <c r="AQ687" s="68">
        <v>2.5043171407599152</v>
      </c>
      <c r="AR687" s="68">
        <v>1.171745802875168E-2</v>
      </c>
      <c r="AS687" s="68">
        <v>0.26817311456597293</v>
      </c>
      <c r="AT687" s="68">
        <v>8.1078885610212259E-2</v>
      </c>
      <c r="AU687" s="68">
        <v>1.967239147108199E-2</v>
      </c>
      <c r="AV687" s="68">
        <v>0</v>
      </c>
      <c r="AW687" s="68">
        <v>0.19094530635159113</v>
      </c>
      <c r="AX687" s="68">
        <v>8.500218931853841E-2</v>
      </c>
      <c r="AY687" s="68">
        <v>4.9887547006334951E-2</v>
      </c>
      <c r="AZ687" s="68">
        <v>0</v>
      </c>
      <c r="BA687" s="68">
        <v>1.6818075970198593E-2</v>
      </c>
      <c r="BB687" s="68">
        <v>1.1703743220967016</v>
      </c>
      <c r="BC687" s="68">
        <v>0.86989478097107553</v>
      </c>
      <c r="BD687" s="68">
        <v>0.21551026917000243</v>
      </c>
      <c r="BE687" s="68">
        <v>0.69907144088314332</v>
      </c>
      <c r="BF687" s="68">
        <v>0.4436696771682096</v>
      </c>
      <c r="BG687" s="68">
        <v>0</v>
      </c>
      <c r="BH687" s="68">
        <v>3.3195464328108796E-3</v>
      </c>
      <c r="BI687" s="68">
        <v>53.178775431093406</v>
      </c>
      <c r="BJ687" s="68">
        <v>0</v>
      </c>
      <c r="BK687" s="68">
        <v>9.08460740083573E-2</v>
      </c>
      <c r="BL687" s="68">
        <v>65.1714265737658</v>
      </c>
      <c r="BM687" s="68">
        <v>3.2803152822974249</v>
      </c>
      <c r="BN687" s="68">
        <v>0</v>
      </c>
      <c r="BO687" s="68">
        <v>0</v>
      </c>
    </row>
    <row r="688" spans="1:67">
      <c r="A688">
        <v>2005</v>
      </c>
      <c r="B688" s="62" t="s">
        <v>625</v>
      </c>
      <c r="C688" s="67" t="s">
        <v>690</v>
      </c>
      <c r="D688" s="62" t="s">
        <v>726</v>
      </c>
      <c r="E688" s="68">
        <v>9.3769487948541386</v>
      </c>
      <c r="F688" s="68">
        <v>0.5067281934684984</v>
      </c>
      <c r="G688" s="68">
        <v>0.28452918858368192</v>
      </c>
      <c r="H688" s="68">
        <v>11.403981814937877</v>
      </c>
      <c r="I688" s="68">
        <v>31.10280505334547</v>
      </c>
      <c r="J688" s="68">
        <v>33.59671111542422</v>
      </c>
      <c r="K688" s="68">
        <v>3.224194201370838</v>
      </c>
      <c r="L688" s="68">
        <v>6.7709250774425449</v>
      </c>
      <c r="M688" s="68">
        <v>1.887910424761525</v>
      </c>
      <c r="N688" s="68">
        <v>17.899086400748061</v>
      </c>
      <c r="O688" s="68">
        <v>38.054557661181782</v>
      </c>
      <c r="P688" s="68">
        <v>10.967951957437874</v>
      </c>
      <c r="Q688" s="68">
        <v>16.789117887262584</v>
      </c>
      <c r="R688" s="68">
        <v>6.4854915408360529</v>
      </c>
      <c r="S688" s="68">
        <v>17.900452888721297</v>
      </c>
      <c r="T688" s="68">
        <v>20.375254753833005</v>
      </c>
      <c r="U688" s="68">
        <v>175.19310561390134</v>
      </c>
      <c r="V688" s="68">
        <v>38.928569205079157</v>
      </c>
      <c r="W688" s="68">
        <v>17.373168756337162</v>
      </c>
      <c r="X688" s="68">
        <v>95.101924825250876</v>
      </c>
      <c r="Y688" s="68">
        <v>2.8403356185569555</v>
      </c>
      <c r="Z688" s="68">
        <v>23.413180100217257</v>
      </c>
      <c r="AA688" s="68">
        <v>1.2267881715337952</v>
      </c>
      <c r="AB688" s="68">
        <v>13.802704564169471</v>
      </c>
      <c r="AC688" s="68">
        <v>1.2755438191462405</v>
      </c>
      <c r="AD688" s="68">
        <v>0.1104314226147816</v>
      </c>
      <c r="AE688" s="68">
        <v>71.279697352034674</v>
      </c>
      <c r="AF688" s="68">
        <v>2.5095209793115592</v>
      </c>
      <c r="AG688" s="68">
        <v>12.537053755115862</v>
      </c>
      <c r="AH688" s="68">
        <v>10.284877988622839</v>
      </c>
      <c r="AI688" s="68">
        <v>13.610805000613077</v>
      </c>
      <c r="AJ688" s="68">
        <v>0.69403738825559713</v>
      </c>
      <c r="AK688" s="68">
        <v>1.2325781233815332</v>
      </c>
      <c r="AL688" s="68">
        <v>2.1929659242305646</v>
      </c>
      <c r="AM688" s="68">
        <v>0.18527109316350587</v>
      </c>
      <c r="AN688" s="68">
        <v>5.8330643563397375</v>
      </c>
      <c r="AO688" s="68">
        <v>0.34332612946453789</v>
      </c>
      <c r="AP688" s="68">
        <v>1.6647711296979344</v>
      </c>
      <c r="AQ688" s="68">
        <v>14.668692408856696</v>
      </c>
      <c r="AR688" s="68">
        <v>3.7812629867336613E-2</v>
      </c>
      <c r="AS688" s="68">
        <v>1.5469696275846112</v>
      </c>
      <c r="AT688" s="68">
        <v>0.30278881441384797</v>
      </c>
      <c r="AU688" s="68">
        <v>0.13295070252255478</v>
      </c>
      <c r="AV688" s="68">
        <v>0</v>
      </c>
      <c r="AW688" s="68">
        <v>0.82437342218029142</v>
      </c>
      <c r="AX688" s="68">
        <v>0.85036181642138908</v>
      </c>
      <c r="AY688" s="68">
        <v>0.59500571649060197</v>
      </c>
      <c r="AZ688" s="68">
        <v>0</v>
      </c>
      <c r="BA688" s="68">
        <v>0.21058701028746832</v>
      </c>
      <c r="BB688" s="68">
        <v>6.1028873596808673</v>
      </c>
      <c r="BC688" s="68">
        <v>13.520778727869818</v>
      </c>
      <c r="BD688" s="68">
        <v>1.5138307592745788</v>
      </c>
      <c r="BE688" s="68">
        <v>14.218511484219952</v>
      </c>
      <c r="BF688" s="68">
        <v>2.9564227873094051</v>
      </c>
      <c r="BG688" s="68">
        <v>0</v>
      </c>
      <c r="BH688" s="68">
        <v>5.8728986863802936E-2</v>
      </c>
      <c r="BI688" s="68">
        <v>331.0141570540523</v>
      </c>
      <c r="BJ688" s="68">
        <v>0</v>
      </c>
      <c r="BK688" s="68">
        <v>0.89920343900790434</v>
      </c>
      <c r="BL688" s="68">
        <v>172.03126983985996</v>
      </c>
      <c r="BM688" s="68">
        <v>9.2048397332906902</v>
      </c>
      <c r="BN688" s="68">
        <v>0</v>
      </c>
      <c r="BO688" s="68">
        <v>0</v>
      </c>
    </row>
    <row r="689" spans="1:67">
      <c r="A689">
        <v>2005</v>
      </c>
      <c r="B689" s="62" t="s">
        <v>626</v>
      </c>
      <c r="C689" s="67" t="s">
        <v>691</v>
      </c>
      <c r="D689" s="62" t="s">
        <v>726</v>
      </c>
      <c r="E689" s="68">
        <v>7.2133848870025163</v>
      </c>
      <c r="F689" s="68">
        <v>0.2050974851111094</v>
      </c>
      <c r="G689" s="68">
        <v>0.31691087392635359</v>
      </c>
      <c r="H689" s="68">
        <v>2.7381233998452759</v>
      </c>
      <c r="I689" s="68">
        <v>27.374590509745765</v>
      </c>
      <c r="J689" s="68">
        <v>17.415279758950451</v>
      </c>
      <c r="K689" s="68">
        <v>1.3573373578184609</v>
      </c>
      <c r="L689" s="68">
        <v>2.521476890364343</v>
      </c>
      <c r="M689" s="68">
        <v>0.64709823063132466</v>
      </c>
      <c r="N689" s="68">
        <v>3.0720955281820461</v>
      </c>
      <c r="O689" s="68">
        <v>10.968710401631062</v>
      </c>
      <c r="P689" s="68">
        <v>2.9093856079202594</v>
      </c>
      <c r="Q689" s="68">
        <v>5.1705320174650486</v>
      </c>
      <c r="R689" s="68">
        <v>1.7880884674479098</v>
      </c>
      <c r="S689" s="68">
        <v>3.4406991544614516</v>
      </c>
      <c r="T689" s="68">
        <v>3.8597508707369244</v>
      </c>
      <c r="U689" s="68">
        <v>70.112320832553664</v>
      </c>
      <c r="V689" s="68">
        <v>10.443818916854632</v>
      </c>
      <c r="W689" s="68">
        <v>3.8932623478711417</v>
      </c>
      <c r="X689" s="68">
        <v>26.870963847983138</v>
      </c>
      <c r="Y689" s="68">
        <v>0.72745552550979609</v>
      </c>
      <c r="Z689" s="68">
        <v>8.5191232273229414</v>
      </c>
      <c r="AA689" s="68">
        <v>0.34231520529244941</v>
      </c>
      <c r="AB689" s="68">
        <v>3.9328925224661582</v>
      </c>
      <c r="AC689" s="68">
        <v>0.43929123248915541</v>
      </c>
      <c r="AD689" s="68">
        <v>3.9578600687281335E-2</v>
      </c>
      <c r="AE689" s="68">
        <v>14.464959646086434</v>
      </c>
      <c r="AF689" s="68">
        <v>1.0101518629606236</v>
      </c>
      <c r="AG689" s="68">
        <v>5.0465120308308498</v>
      </c>
      <c r="AH689" s="68">
        <v>4.1399488840958423</v>
      </c>
      <c r="AI689" s="68">
        <v>4.4631609199345252</v>
      </c>
      <c r="AJ689" s="68">
        <v>0.21508826675231904</v>
      </c>
      <c r="AK689" s="68">
        <v>0.64027817904391005</v>
      </c>
      <c r="AL689" s="68">
        <v>0.63380510789754629</v>
      </c>
      <c r="AM689" s="68">
        <v>7.42765515182712E-2</v>
      </c>
      <c r="AN689" s="68">
        <v>4.9736593057077556</v>
      </c>
      <c r="AO689" s="68">
        <v>0.11381649565614155</v>
      </c>
      <c r="AP689" s="68">
        <v>0.4858040385489541</v>
      </c>
      <c r="AQ689" s="68">
        <v>5.8487774340137912</v>
      </c>
      <c r="AR689" s="68">
        <v>2.0161457700191406E-2</v>
      </c>
      <c r="AS689" s="68">
        <v>0.73102693827275367</v>
      </c>
      <c r="AT689" s="68">
        <v>6.643694755014673E-2</v>
      </c>
      <c r="AU689" s="68">
        <v>6.1622585912259997E-2</v>
      </c>
      <c r="AV689" s="68">
        <v>0</v>
      </c>
      <c r="AW689" s="68">
        <v>0.35625790357831655</v>
      </c>
      <c r="AX689" s="68">
        <v>0.39754601753632446</v>
      </c>
      <c r="AY689" s="68">
        <v>0.20943911970925627</v>
      </c>
      <c r="AZ689" s="68">
        <v>0</v>
      </c>
      <c r="BA689" s="68">
        <v>6.9842666775767503E-2</v>
      </c>
      <c r="BB689" s="68">
        <v>2.3172191103691913</v>
      </c>
      <c r="BC689" s="68">
        <v>4.2418125833248066</v>
      </c>
      <c r="BD689" s="68">
        <v>0.70172977938155479</v>
      </c>
      <c r="BE689" s="68">
        <v>4.3223548601044817</v>
      </c>
      <c r="BF689" s="68">
        <v>1.154540872125545</v>
      </c>
      <c r="BG689" s="68">
        <v>0</v>
      </c>
      <c r="BH689" s="68">
        <v>1.7503716716283025E-2</v>
      </c>
      <c r="BI689" s="68">
        <v>196.30170514620156</v>
      </c>
      <c r="BJ689" s="68">
        <v>0</v>
      </c>
      <c r="BK689" s="68">
        <v>0.10741565260181204</v>
      </c>
      <c r="BL689" s="68">
        <v>49.741686714261583</v>
      </c>
      <c r="BM689" s="68">
        <v>2.7859463130598003</v>
      </c>
      <c r="BN689" s="68">
        <v>0</v>
      </c>
      <c r="BO689" s="68">
        <v>0</v>
      </c>
    </row>
    <row r="690" spans="1:67">
      <c r="A690">
        <v>2005</v>
      </c>
      <c r="B690" s="62" t="s">
        <v>627</v>
      </c>
      <c r="C690" s="67" t="s">
        <v>692</v>
      </c>
      <c r="D690" s="62" t="s">
        <v>726</v>
      </c>
      <c r="E690" s="68">
        <v>1.6816095560377995</v>
      </c>
      <c r="F690" s="68">
        <v>9.7381460085795901E-2</v>
      </c>
      <c r="G690" s="68">
        <v>0.13267548897240147</v>
      </c>
      <c r="H690" s="68">
        <v>1.6308923732887717</v>
      </c>
      <c r="I690" s="68">
        <v>7.3429841331617807</v>
      </c>
      <c r="J690" s="68">
        <v>8.1415204929461176</v>
      </c>
      <c r="K690" s="68">
        <v>0.64917895395931857</v>
      </c>
      <c r="L690" s="68">
        <v>1.2142189452557788</v>
      </c>
      <c r="M690" s="68">
        <v>0.28599780103908584</v>
      </c>
      <c r="N690" s="68">
        <v>14.32104381550327</v>
      </c>
      <c r="O690" s="68">
        <v>8.8962152174828653</v>
      </c>
      <c r="P690" s="68">
        <v>1.1990422874044144</v>
      </c>
      <c r="Q690" s="68">
        <v>2.2625382668010863</v>
      </c>
      <c r="R690" s="68">
        <v>1.4517996689826977</v>
      </c>
      <c r="S690" s="68">
        <v>4.0675996708401385</v>
      </c>
      <c r="T690" s="68">
        <v>2.2837942535440807</v>
      </c>
      <c r="U690" s="68">
        <v>14.978174321551323</v>
      </c>
      <c r="V690" s="68">
        <v>3.8789137794003801</v>
      </c>
      <c r="W690" s="68">
        <v>1.8116544430464616</v>
      </c>
      <c r="X690" s="68">
        <v>16.045358807578861</v>
      </c>
      <c r="Y690" s="68">
        <v>0.56607775242073843</v>
      </c>
      <c r="Z690" s="68">
        <v>2.9827592445765108</v>
      </c>
      <c r="AA690" s="68">
        <v>0.12662775015316319</v>
      </c>
      <c r="AB690" s="68">
        <v>1.8361450247099902</v>
      </c>
      <c r="AC690" s="68">
        <v>0.15626897279992921</v>
      </c>
      <c r="AD690" s="68">
        <v>3.2901699282168399E-2</v>
      </c>
      <c r="AE690" s="68">
        <v>8.7065590196570177</v>
      </c>
      <c r="AF690" s="68">
        <v>0.65308601757325091</v>
      </c>
      <c r="AG690" s="68">
        <v>3.2626842075060738</v>
      </c>
      <c r="AH690" s="68">
        <v>2.6765706236510911</v>
      </c>
      <c r="AI690" s="68">
        <v>5.3864594041885514</v>
      </c>
      <c r="AJ690" s="68">
        <v>0.40748186551346322</v>
      </c>
      <c r="AK690" s="68">
        <v>1.8121767524081607</v>
      </c>
      <c r="AL690" s="68">
        <v>0.47117273623755129</v>
      </c>
      <c r="AM690" s="68">
        <v>4.8649286781292739E-2</v>
      </c>
      <c r="AN690" s="68">
        <v>1.0352934941865013</v>
      </c>
      <c r="AO690" s="68">
        <v>9.3284294484605346E-2</v>
      </c>
      <c r="AP690" s="68">
        <v>0.19985040794757905</v>
      </c>
      <c r="AQ690" s="68">
        <v>1.5053547587315446</v>
      </c>
      <c r="AR690" s="68">
        <v>2.3050469248049241E-2</v>
      </c>
      <c r="AS690" s="68">
        <v>0.37455011335761368</v>
      </c>
      <c r="AT690" s="68">
        <v>5.5693795017087593E-2</v>
      </c>
      <c r="AU690" s="68">
        <v>3.4486659448854873E-2</v>
      </c>
      <c r="AV690" s="68">
        <v>0</v>
      </c>
      <c r="AW690" s="68">
        <v>0.20381583964936345</v>
      </c>
      <c r="AX690" s="68">
        <v>9.8561847389627352E-2</v>
      </c>
      <c r="AY690" s="68">
        <v>0.1075817764728878</v>
      </c>
      <c r="AZ690" s="68">
        <v>0</v>
      </c>
      <c r="BA690" s="68">
        <v>2.9063554598828322E-2</v>
      </c>
      <c r="BB690" s="68">
        <v>1.3974884030699464</v>
      </c>
      <c r="BC690" s="68">
        <v>2.0201439504483996</v>
      </c>
      <c r="BD690" s="68">
        <v>0.28084665900255668</v>
      </c>
      <c r="BE690" s="68">
        <v>1.6881588790744828</v>
      </c>
      <c r="BF690" s="68">
        <v>0.50181109497936061</v>
      </c>
      <c r="BG690" s="68">
        <v>0</v>
      </c>
      <c r="BH690" s="68">
        <v>7.5758354869237847E-3</v>
      </c>
      <c r="BI690" s="68">
        <v>50.025300387013203</v>
      </c>
      <c r="BJ690" s="68">
        <v>0</v>
      </c>
      <c r="BK690" s="68">
        <v>0.84465726572550504</v>
      </c>
      <c r="BL690" s="68">
        <v>18.627231668034959</v>
      </c>
      <c r="BM690" s="68">
        <v>1.7927013236887372</v>
      </c>
      <c r="BN690" s="68">
        <v>0</v>
      </c>
      <c r="BO690" s="68">
        <v>0</v>
      </c>
    </row>
    <row r="691" spans="1:67">
      <c r="A691">
        <v>2005</v>
      </c>
      <c r="B691" s="62" t="s">
        <v>628</v>
      </c>
      <c r="C691" s="67" t="s">
        <v>693</v>
      </c>
      <c r="D691" s="62" t="s">
        <v>726</v>
      </c>
      <c r="E691" s="68">
        <v>5.4498690650076911E-2</v>
      </c>
      <c r="F691" s="68">
        <v>1.3236984864063029E-3</v>
      </c>
      <c r="G691" s="68">
        <v>1.3166502624305836E-2</v>
      </c>
      <c r="H691" s="68">
        <v>8.9537520772844742E-2</v>
      </c>
      <c r="I691" s="68">
        <v>0.25707072290703847</v>
      </c>
      <c r="J691" s="68">
        <v>0.16386493786930487</v>
      </c>
      <c r="K691" s="68">
        <v>1.0116912334709948E-2</v>
      </c>
      <c r="L691" s="68">
        <v>4.1259599103702832E-2</v>
      </c>
      <c r="M691" s="68">
        <v>1.3502778461673285E-2</v>
      </c>
      <c r="N691" s="68">
        <v>8.0138199287781056E-2</v>
      </c>
      <c r="O691" s="68">
        <v>9.6764174040160841E-2</v>
      </c>
      <c r="P691" s="68">
        <v>3.2745458017123336E-2</v>
      </c>
      <c r="Q691" s="68">
        <v>6.7685463354556094E-2</v>
      </c>
      <c r="R691" s="68">
        <v>4.3305651378982638E-2</v>
      </c>
      <c r="S691" s="68">
        <v>0.11002122134894241</v>
      </c>
      <c r="T691" s="68">
        <v>9.4779398393983999E-2</v>
      </c>
      <c r="U691" s="68">
        <v>0.36887187892092183</v>
      </c>
      <c r="V691" s="68">
        <v>0.1191204200556277</v>
      </c>
      <c r="W691" s="68">
        <v>6.9699866282363632E-2</v>
      </c>
      <c r="X691" s="68">
        <v>0.70805729244438675</v>
      </c>
      <c r="Y691" s="68">
        <v>2.5472743759681504E-2</v>
      </c>
      <c r="Z691" s="68">
        <v>9.2414341872250533E-2</v>
      </c>
      <c r="AA691" s="68">
        <v>1.1029514448486596E-2</v>
      </c>
      <c r="AB691" s="68">
        <v>4.8502226414670654E-2</v>
      </c>
      <c r="AC691" s="68">
        <v>4.4201592351438643E-3</v>
      </c>
      <c r="AD691" s="68">
        <v>3.954488337095257E-3</v>
      </c>
      <c r="AE691" s="68">
        <v>0.29161149079467474</v>
      </c>
      <c r="AF691" s="68">
        <v>9.025514847611972E-2</v>
      </c>
      <c r="AG691" s="68">
        <v>0.45089626549228257</v>
      </c>
      <c r="AH691" s="68">
        <v>0.36989656897410311</v>
      </c>
      <c r="AI691" s="68">
        <v>0.52704025410655342</v>
      </c>
      <c r="AJ691" s="68">
        <v>5.5691957849167056E-2</v>
      </c>
      <c r="AK691" s="68">
        <v>0.22318042516227826</v>
      </c>
      <c r="AL691" s="68">
        <v>5.4426196900126129E-2</v>
      </c>
      <c r="AM691" s="68">
        <v>6.0311789502809441E-3</v>
      </c>
      <c r="AN691" s="68">
        <v>9.7031526391868739E-2</v>
      </c>
      <c r="AO691" s="68">
        <v>1.826038475175723E-2</v>
      </c>
      <c r="AP691" s="68">
        <v>1.7873238650337301E-2</v>
      </c>
      <c r="AQ691" s="68">
        <v>0.10721376131991525</v>
      </c>
      <c r="AR691" s="68">
        <v>3.4311754945429984E-3</v>
      </c>
      <c r="AS691" s="68">
        <v>7.7019282348115739E-2</v>
      </c>
      <c r="AT691" s="68">
        <v>7.2824270272215386E-3</v>
      </c>
      <c r="AU691" s="68">
        <v>5.7846006498873965E-3</v>
      </c>
      <c r="AV691" s="68">
        <v>0</v>
      </c>
      <c r="AW691" s="68">
        <v>6.9326584500531988E-2</v>
      </c>
      <c r="AX691" s="68">
        <v>1.0184079891058883E-2</v>
      </c>
      <c r="AY691" s="68">
        <v>8.4721701408217841E-3</v>
      </c>
      <c r="AZ691" s="68">
        <v>0</v>
      </c>
      <c r="BA691" s="68">
        <v>2.8304884710399787E-3</v>
      </c>
      <c r="BB691" s="68">
        <v>0.29732256346756614</v>
      </c>
      <c r="BC691" s="68">
        <v>0.16440833295953275</v>
      </c>
      <c r="BD691" s="68">
        <v>5.959496436147721E-2</v>
      </c>
      <c r="BE691" s="68">
        <v>5.8476635659815479E-2</v>
      </c>
      <c r="BF691" s="68">
        <v>0.10386980286978433</v>
      </c>
      <c r="BG691" s="68">
        <v>0</v>
      </c>
      <c r="BH691" s="68">
        <v>6.1381135308677902E-4</v>
      </c>
      <c r="BI691" s="68">
        <v>3.3235574277088222</v>
      </c>
      <c r="BJ691" s="68">
        <v>0</v>
      </c>
      <c r="BK691" s="68">
        <v>5.7764566525463412E-2</v>
      </c>
      <c r="BL691" s="68">
        <v>0.80895304639710197</v>
      </c>
      <c r="BM691" s="68">
        <v>3.6065418689392365E-2</v>
      </c>
      <c r="BN691" s="68">
        <v>0</v>
      </c>
      <c r="BO691" s="68">
        <v>0</v>
      </c>
    </row>
    <row r="692" spans="1:67">
      <c r="A692">
        <v>2005</v>
      </c>
      <c r="B692" s="62" t="s">
        <v>629</v>
      </c>
      <c r="C692" s="67" t="s">
        <v>694</v>
      </c>
      <c r="D692" s="62" t="s">
        <v>726</v>
      </c>
      <c r="E692" s="68">
        <v>20.476373704583906</v>
      </c>
      <c r="F692" s="68">
        <v>4.2475397783307979E-2</v>
      </c>
      <c r="G692" s="68">
        <v>0.23157713847935499</v>
      </c>
      <c r="H692" s="68">
        <v>12.425822350384744</v>
      </c>
      <c r="I692" s="68">
        <v>48.90776930412818</v>
      </c>
      <c r="J692" s="68">
        <v>55.21571100382365</v>
      </c>
      <c r="K692" s="68">
        <v>4.1403250116041423</v>
      </c>
      <c r="L692" s="68">
        <v>8.0517645422872697</v>
      </c>
      <c r="M692" s="68">
        <v>3.6368849315523351</v>
      </c>
      <c r="N692" s="68">
        <v>6.2289746311123881</v>
      </c>
      <c r="O692" s="68">
        <v>26.372569273073758</v>
      </c>
      <c r="P692" s="68">
        <v>5.6207390767522867</v>
      </c>
      <c r="Q692" s="68">
        <v>21.585398123960196</v>
      </c>
      <c r="R692" s="68">
        <v>17.859944658078835</v>
      </c>
      <c r="S692" s="68">
        <v>50.652871247234295</v>
      </c>
      <c r="T692" s="68">
        <v>49.765460883162213</v>
      </c>
      <c r="U692" s="68">
        <v>535.00750567191642</v>
      </c>
      <c r="V692" s="68">
        <v>188.34210140249979</v>
      </c>
      <c r="W692" s="68">
        <v>70.104819776649833</v>
      </c>
      <c r="X692" s="68">
        <v>225.26210545909285</v>
      </c>
      <c r="Y692" s="68">
        <v>12.37009276162245</v>
      </c>
      <c r="Z692" s="68">
        <v>77.278908353277032</v>
      </c>
      <c r="AA692" s="68">
        <v>0.75556438564754058</v>
      </c>
      <c r="AB692" s="68">
        <v>39.750284332875822</v>
      </c>
      <c r="AC692" s="68">
        <v>0.42451396451740203</v>
      </c>
      <c r="AD692" s="68">
        <v>7.7138872226186039E-2</v>
      </c>
      <c r="AE692" s="68">
        <v>16.784189448091599</v>
      </c>
      <c r="AF692" s="68">
        <v>6.5131184551028483</v>
      </c>
      <c r="AG692" s="68">
        <v>32.538207892550972</v>
      </c>
      <c r="AH692" s="68">
        <v>26.69299423342375</v>
      </c>
      <c r="AI692" s="68">
        <v>24.101346251610199</v>
      </c>
      <c r="AJ692" s="68">
        <v>0.11858758477978236</v>
      </c>
      <c r="AK692" s="68">
        <v>8.5116714570153746</v>
      </c>
      <c r="AL692" s="68">
        <v>14.618307405984682</v>
      </c>
      <c r="AM692" s="68">
        <v>1.7077256905166049</v>
      </c>
      <c r="AN692" s="68">
        <v>2.1006542154559171</v>
      </c>
      <c r="AO692" s="68">
        <v>6.0894163860204973</v>
      </c>
      <c r="AP692" s="68">
        <v>14.260443569365309</v>
      </c>
      <c r="AQ692" s="68">
        <v>29.221038100391318</v>
      </c>
      <c r="AR692" s="68">
        <v>0.70967173434046094</v>
      </c>
      <c r="AS692" s="68">
        <v>253.48700394302352</v>
      </c>
      <c r="AT692" s="68">
        <v>0.37113050193013897</v>
      </c>
      <c r="AU692" s="68">
        <v>6.4075042812106844</v>
      </c>
      <c r="AV692" s="68">
        <v>0</v>
      </c>
      <c r="AW692" s="68">
        <v>107.8036383953276</v>
      </c>
      <c r="AX692" s="68">
        <v>9.7128852833962942E-2</v>
      </c>
      <c r="AY692" s="68">
        <v>2.273647692732593</v>
      </c>
      <c r="AZ692" s="68">
        <v>0</v>
      </c>
      <c r="BA692" s="68">
        <v>0.45596327101350886</v>
      </c>
      <c r="BB692" s="68">
        <v>74.012140484050946</v>
      </c>
      <c r="BC692" s="68">
        <v>170.32397556032637</v>
      </c>
      <c r="BD692" s="68">
        <v>30.418499415970633</v>
      </c>
      <c r="BE692" s="68">
        <v>22.520859354886603</v>
      </c>
      <c r="BF692" s="68">
        <v>14.449512244227639</v>
      </c>
      <c r="BG692" s="68">
        <v>0</v>
      </c>
      <c r="BH692" s="68">
        <v>4.2945976873071912</v>
      </c>
      <c r="BI692" s="68">
        <v>4030.9208024914442</v>
      </c>
      <c r="BJ692" s="68">
        <v>0</v>
      </c>
      <c r="BK692" s="68">
        <v>4.8112714885998734E-2</v>
      </c>
      <c r="BL692" s="68">
        <v>70.442634442180051</v>
      </c>
      <c r="BM692" s="68">
        <v>5.0425224181497056E-3</v>
      </c>
      <c r="BN692" s="68">
        <v>0</v>
      </c>
      <c r="BO692" s="68">
        <v>0</v>
      </c>
    </row>
    <row r="693" spans="1:67">
      <c r="A693">
        <v>2005</v>
      </c>
      <c r="B693" s="62" t="s">
        <v>630</v>
      </c>
      <c r="C693" s="67" t="s">
        <v>695</v>
      </c>
      <c r="D693" s="62" t="s">
        <v>726</v>
      </c>
      <c r="E693" s="68">
        <v>1.2672700925580931</v>
      </c>
      <c r="F693" s="68">
        <v>2.1554792203803307E-2</v>
      </c>
      <c r="G693" s="68">
        <v>2.2871376058956274</v>
      </c>
      <c r="H693" s="68">
        <v>1.891145162892508</v>
      </c>
      <c r="I693" s="68">
        <v>9.5831093706997947</v>
      </c>
      <c r="J693" s="68">
        <v>6.9218614732157855</v>
      </c>
      <c r="K693" s="68">
        <v>0.43358206269671173</v>
      </c>
      <c r="L693" s="68">
        <v>1.815612722809125</v>
      </c>
      <c r="M693" s="68">
        <v>0.40780937872715478</v>
      </c>
      <c r="N693" s="68">
        <v>2.5178179130891762</v>
      </c>
      <c r="O693" s="68">
        <v>6.404237745738004</v>
      </c>
      <c r="P693" s="68">
        <v>1.6897688004580669</v>
      </c>
      <c r="Q693" s="68">
        <v>4.2489401366017905</v>
      </c>
      <c r="R693" s="68">
        <v>1.6920553954066972</v>
      </c>
      <c r="S693" s="68">
        <v>7.8833973013320762</v>
      </c>
      <c r="T693" s="68">
        <v>2.8371336267004659</v>
      </c>
      <c r="U693" s="68">
        <v>6.5587719258142911</v>
      </c>
      <c r="V693" s="68">
        <v>2.4685951666596218</v>
      </c>
      <c r="W693" s="68">
        <v>2.2020169005624535</v>
      </c>
      <c r="X693" s="68">
        <v>14.446311169632295</v>
      </c>
      <c r="Y693" s="68">
        <v>1.4679038394306139</v>
      </c>
      <c r="Z693" s="68">
        <v>4.1843248134418571</v>
      </c>
      <c r="AA693" s="68">
        <v>0.1231463400754654</v>
      </c>
      <c r="AB693" s="68">
        <v>2.9433073915034007</v>
      </c>
      <c r="AC693" s="68">
        <v>0.14518073930532818</v>
      </c>
      <c r="AD693" s="68">
        <v>0.33728726539324427</v>
      </c>
      <c r="AE693" s="68">
        <v>7.4240010945892116</v>
      </c>
      <c r="AF693" s="68">
        <v>5.9183147662379634</v>
      </c>
      <c r="AG693" s="68">
        <v>29.566691864553576</v>
      </c>
      <c r="AH693" s="68">
        <v>24.255284914977025</v>
      </c>
      <c r="AI693" s="68">
        <v>75.440898270179318</v>
      </c>
      <c r="AJ693" s="68">
        <v>9.3505752999128724</v>
      </c>
      <c r="AK693" s="68">
        <v>43.430134899247612</v>
      </c>
      <c r="AL693" s="68">
        <v>4.0612398622285193</v>
      </c>
      <c r="AM693" s="68">
        <v>0.14062164968601307</v>
      </c>
      <c r="AN693" s="68">
        <v>0.68122557924823202</v>
      </c>
      <c r="AO693" s="68">
        <v>0.41121738410931263</v>
      </c>
      <c r="AP693" s="68">
        <v>0.13980502596851457</v>
      </c>
      <c r="AQ693" s="68">
        <v>1.032454898002751</v>
      </c>
      <c r="AR693" s="68">
        <v>0.4766596507028657</v>
      </c>
      <c r="AS693" s="68">
        <v>0.67943548542270782</v>
      </c>
      <c r="AT693" s="68">
        <v>6.1743840542797544E-2</v>
      </c>
      <c r="AU693" s="68">
        <v>3.1944382945225738E-2</v>
      </c>
      <c r="AV693" s="68">
        <v>0</v>
      </c>
      <c r="AW693" s="68">
        <v>0.36323530230610923</v>
      </c>
      <c r="AX693" s="68">
        <v>0.30715090659203725</v>
      </c>
      <c r="AY693" s="68">
        <v>0.10403265815279529</v>
      </c>
      <c r="AZ693" s="68">
        <v>0</v>
      </c>
      <c r="BA693" s="68">
        <v>9.4189570194433039E-2</v>
      </c>
      <c r="BB693" s="68">
        <v>4.7241288271748827</v>
      </c>
      <c r="BC693" s="68">
        <v>12.255565885668204</v>
      </c>
      <c r="BD693" s="68">
        <v>0.3104019343187609</v>
      </c>
      <c r="BE693" s="68">
        <v>1.1444409558516879</v>
      </c>
      <c r="BF693" s="68">
        <v>0.5192429924343811</v>
      </c>
      <c r="BG693" s="68">
        <v>0</v>
      </c>
      <c r="BH693" s="68">
        <v>1.1132832609590039E-2</v>
      </c>
      <c r="BI693" s="68">
        <v>160.13172052199354</v>
      </c>
      <c r="BJ693" s="68">
        <v>0</v>
      </c>
      <c r="BK693" s="68">
        <v>6.1770858001679738E-2</v>
      </c>
      <c r="BL693" s="68">
        <v>5.0943360923120489</v>
      </c>
      <c r="BM693" s="68">
        <v>0.27792010770330439</v>
      </c>
      <c r="BN693" s="68">
        <v>0</v>
      </c>
      <c r="BO693" s="68">
        <v>0</v>
      </c>
    </row>
    <row r="694" spans="1:67">
      <c r="A694">
        <v>2005</v>
      </c>
      <c r="B694" s="62" t="s">
        <v>631</v>
      </c>
      <c r="C694" s="67" t="s">
        <v>696</v>
      </c>
      <c r="D694" s="62" t="s">
        <v>726</v>
      </c>
      <c r="E694" s="68">
        <v>3.6540490024237357E-2</v>
      </c>
      <c r="F694" s="68">
        <v>9.5825059034656407E-4</v>
      </c>
      <c r="G694" s="68">
        <v>3.5258776438358265E-2</v>
      </c>
      <c r="H694" s="68">
        <v>5.6941395467905248E-2</v>
      </c>
      <c r="I694" s="68">
        <v>0.19779338365079741</v>
      </c>
      <c r="J694" s="68">
        <v>0.15990015375706462</v>
      </c>
      <c r="K694" s="68">
        <v>1.0350510535351772E-2</v>
      </c>
      <c r="L694" s="68">
        <v>3.8755154666811738E-2</v>
      </c>
      <c r="M694" s="68">
        <v>1.1299974674026721E-2</v>
      </c>
      <c r="N694" s="68">
        <v>3.9935420502833191E-2</v>
      </c>
      <c r="O694" s="68">
        <v>0.11669686957545075</v>
      </c>
      <c r="P694" s="68">
        <v>3.2697772045244197E-2</v>
      </c>
      <c r="Q694" s="68">
        <v>8.5244255117162021E-2</v>
      </c>
      <c r="R694" s="68">
        <v>4.3343488420808873E-2</v>
      </c>
      <c r="S694" s="68">
        <v>0.15755650706356397</v>
      </c>
      <c r="T694" s="68">
        <v>8.6424823231319781E-2</v>
      </c>
      <c r="U694" s="68">
        <v>0.50696853490757487</v>
      </c>
      <c r="V694" s="68">
        <v>0.17838316580963678</v>
      </c>
      <c r="W694" s="68">
        <v>9.3613915608207601E-2</v>
      </c>
      <c r="X694" s="68">
        <v>0.37828179750355684</v>
      </c>
      <c r="Y694" s="68">
        <v>2.6402471058214614E-2</v>
      </c>
      <c r="Z694" s="68">
        <v>0.12635492465882026</v>
      </c>
      <c r="AA694" s="68">
        <v>4.4736118830915978E-3</v>
      </c>
      <c r="AB694" s="68">
        <v>7.3311138106699203E-2</v>
      </c>
      <c r="AC694" s="68">
        <v>3.1345724975634639E-3</v>
      </c>
      <c r="AD694" s="68">
        <v>5.6526952922383049E-3</v>
      </c>
      <c r="AE694" s="68">
        <v>0.16018052344369987</v>
      </c>
      <c r="AF694" s="68">
        <v>0.10796950175665812</v>
      </c>
      <c r="AG694" s="68">
        <v>0.5393935775268317</v>
      </c>
      <c r="AH694" s="68">
        <v>0.44249606474332259</v>
      </c>
      <c r="AI694" s="68">
        <v>1.1823141714505119</v>
      </c>
      <c r="AJ694" s="68">
        <v>0.14760341008323896</v>
      </c>
      <c r="AK694" s="68">
        <v>0.6743390630685917</v>
      </c>
      <c r="AL694" s="68">
        <v>8.0627692289454683E-2</v>
      </c>
      <c r="AM694" s="68">
        <v>4.9460052920366811E-3</v>
      </c>
      <c r="AN694" s="68">
        <v>2.7920435372039649E-2</v>
      </c>
      <c r="AO694" s="68">
        <v>1.5008864600377187E-2</v>
      </c>
      <c r="AP694" s="68">
        <v>1.6159260460219881E-2</v>
      </c>
      <c r="AQ694" s="68">
        <v>5.8024514293151475E-2</v>
      </c>
      <c r="AR694" s="68">
        <v>8.3012394833829762E-3</v>
      </c>
      <c r="AS694" s="68">
        <v>0.20647175639997808</v>
      </c>
      <c r="AT694" s="68">
        <v>9.0579918834535929E-3</v>
      </c>
      <c r="AU694" s="68">
        <v>6.8210036390090583E-3</v>
      </c>
      <c r="AV694" s="68">
        <v>0</v>
      </c>
      <c r="AW694" s="68">
        <v>9.6377396633307702E-2</v>
      </c>
      <c r="AX694" s="68">
        <v>7.7880015158473936E-3</v>
      </c>
      <c r="AY694" s="68">
        <v>6.2828701508773387E-3</v>
      </c>
      <c r="AZ694" s="68">
        <v>0</v>
      </c>
      <c r="BA694" s="68">
        <v>2.3883387726826933E-3</v>
      </c>
      <c r="BB694" s="68">
        <v>0.20022920063306238</v>
      </c>
      <c r="BC694" s="68">
        <v>0.32532288766972345</v>
      </c>
      <c r="BD694" s="68">
        <v>4.0931225935535165E-2</v>
      </c>
      <c r="BE694" s="68">
        <v>4.1436166314279627E-2</v>
      </c>
      <c r="BF694" s="68">
        <v>4.2102673692611101E-2</v>
      </c>
      <c r="BG694" s="68">
        <v>0</v>
      </c>
      <c r="BH694" s="68">
        <v>3.2345566840344198E-3</v>
      </c>
      <c r="BI694" s="68">
        <v>5.3888573333750083</v>
      </c>
      <c r="BJ694" s="68">
        <v>0</v>
      </c>
      <c r="BK694" s="68">
        <v>3.2594036420253929E-2</v>
      </c>
      <c r="BL694" s="68">
        <v>0.21729066383728435</v>
      </c>
      <c r="BM694" s="68">
        <v>3.9114818460241618E-3</v>
      </c>
      <c r="BN694" s="68">
        <v>0</v>
      </c>
      <c r="BO694" s="68">
        <v>0</v>
      </c>
    </row>
    <row r="695" spans="1:67">
      <c r="A695">
        <v>2005</v>
      </c>
      <c r="B695" s="62" t="s">
        <v>632</v>
      </c>
      <c r="C695" s="67" t="s">
        <v>697</v>
      </c>
      <c r="D695" s="62" t="s">
        <v>726</v>
      </c>
      <c r="E695" s="68">
        <v>6.2804289359661594</v>
      </c>
      <c r="F695" s="68">
        <v>1.8571250060619712E-2</v>
      </c>
      <c r="G695" s="68">
        <v>0.5393098925642652</v>
      </c>
      <c r="H695" s="68">
        <v>1.5786684970056442</v>
      </c>
      <c r="I695" s="68">
        <v>26.312375683328007</v>
      </c>
      <c r="J695" s="68">
        <v>1.0718884118604497</v>
      </c>
      <c r="K695" s="68">
        <v>2.3067638660372865E-2</v>
      </c>
      <c r="L695" s="68">
        <v>0.42384840284960645</v>
      </c>
      <c r="M695" s="68">
        <v>0.17662165291964482</v>
      </c>
      <c r="N695" s="68">
        <v>0.19589113333563857</v>
      </c>
      <c r="O695" s="68">
        <v>1.4563728687779509</v>
      </c>
      <c r="P695" s="68">
        <v>1.023747194734288</v>
      </c>
      <c r="Q695" s="68">
        <v>0.31051708749526824</v>
      </c>
      <c r="R695" s="68">
        <v>0.39303285384364844</v>
      </c>
      <c r="S695" s="68">
        <v>0.54656336282035767</v>
      </c>
      <c r="T695" s="68">
        <v>0.31338242917768577</v>
      </c>
      <c r="U695" s="68">
        <v>1.3997317137116569</v>
      </c>
      <c r="V695" s="68">
        <v>0.76323180723195527</v>
      </c>
      <c r="W695" s="68">
        <v>0.25014709213523556</v>
      </c>
      <c r="X695" s="68">
        <v>1.9625765986607733</v>
      </c>
      <c r="Y695" s="68">
        <v>3.4598131924536951E-2</v>
      </c>
      <c r="Z695" s="68">
        <v>0.45738374934183917</v>
      </c>
      <c r="AA695" s="68">
        <v>0.16783770163507583</v>
      </c>
      <c r="AB695" s="68">
        <v>0.59273709649240869</v>
      </c>
      <c r="AC695" s="68">
        <v>0.18109647218901223</v>
      </c>
      <c r="AD695" s="68">
        <v>3.322431958258576E-2</v>
      </c>
      <c r="AE695" s="68">
        <v>5.7981051743064844</v>
      </c>
      <c r="AF695" s="68">
        <v>0.69400445171363623</v>
      </c>
      <c r="AG695" s="68">
        <v>3.4671043198992462</v>
      </c>
      <c r="AH695" s="68">
        <v>2.8442683414934682</v>
      </c>
      <c r="AI695" s="68">
        <v>4.4185282236261347</v>
      </c>
      <c r="AJ695" s="68">
        <v>0.6882918254591508</v>
      </c>
      <c r="AK695" s="68">
        <v>1.135121347822206</v>
      </c>
      <c r="AL695" s="68">
        <v>0.30458411935434376</v>
      </c>
      <c r="AM695" s="68">
        <v>9.4341284297365463E-2</v>
      </c>
      <c r="AN695" s="68">
        <v>4.469499916800423</v>
      </c>
      <c r="AO695" s="68">
        <v>0.4051206393509138</v>
      </c>
      <c r="AP695" s="68">
        <v>0.28441187801608092</v>
      </c>
      <c r="AQ695" s="68">
        <v>1.5960637728980349</v>
      </c>
      <c r="AR695" s="68">
        <v>6.0956400714383518E-2</v>
      </c>
      <c r="AS695" s="68">
        <v>1.8005595655933899</v>
      </c>
      <c r="AT695" s="68">
        <v>9.0031687261606846E-2</v>
      </c>
      <c r="AU695" s="68">
        <v>0.40768161833930883</v>
      </c>
      <c r="AV695" s="68">
        <v>0</v>
      </c>
      <c r="AW695" s="68">
        <v>0.30887494960795786</v>
      </c>
      <c r="AX695" s="68">
        <v>0.10912785759598169</v>
      </c>
      <c r="AY695" s="68">
        <v>0.32881508518952224</v>
      </c>
      <c r="AZ695" s="68">
        <v>0</v>
      </c>
      <c r="BA695" s="68">
        <v>6.3691023336835156E-2</v>
      </c>
      <c r="BB695" s="68">
        <v>4.1910757930087081</v>
      </c>
      <c r="BC695" s="68">
        <v>15.45808199627843</v>
      </c>
      <c r="BD695" s="68">
        <v>2.2968047452460132</v>
      </c>
      <c r="BE695" s="68">
        <v>1.8652437299919358</v>
      </c>
      <c r="BF695" s="68">
        <v>1.0342519713229936</v>
      </c>
      <c r="BG695" s="68">
        <v>0</v>
      </c>
      <c r="BH695" s="68">
        <v>7.6569930549406806E-2</v>
      </c>
      <c r="BI695" s="68">
        <v>190.26080737326538</v>
      </c>
      <c r="BJ695" s="68">
        <v>0</v>
      </c>
      <c r="BK695" s="68">
        <v>1.0596638199107104E-2</v>
      </c>
      <c r="BL695" s="68">
        <v>0.22151240869182548</v>
      </c>
      <c r="BM695" s="68">
        <v>1.3294616966591091E-2</v>
      </c>
      <c r="BN695" s="68">
        <v>0</v>
      </c>
      <c r="BO695" s="68">
        <v>0</v>
      </c>
    </row>
    <row r="696" spans="1:67">
      <c r="A696">
        <v>2005</v>
      </c>
      <c r="B696" s="62" t="s">
        <v>633</v>
      </c>
      <c r="C696" s="67" t="s">
        <v>698</v>
      </c>
      <c r="D696" s="62" t="s">
        <v>726</v>
      </c>
      <c r="E696" s="68">
        <v>4.3698189504620663E-2</v>
      </c>
      <c r="F696" s="68">
        <v>4.5978436294401258E-3</v>
      </c>
      <c r="G696" s="68">
        <v>1.2209650655301523E-3</v>
      </c>
      <c r="H696" s="68">
        <v>0.23562461285088909</v>
      </c>
      <c r="I696" s="68">
        <v>1.0373341457818186</v>
      </c>
      <c r="J696" s="68">
        <v>0.9449601237799059</v>
      </c>
      <c r="K696" s="68">
        <v>4.9038889944202968E-2</v>
      </c>
      <c r="L696" s="68">
        <v>0.46836132190242424</v>
      </c>
      <c r="M696" s="68">
        <v>1.7850299947097326</v>
      </c>
      <c r="N696" s="68">
        <v>2.4354890067218408E-2</v>
      </c>
      <c r="O696" s="68">
        <v>0.63468405634785252</v>
      </c>
      <c r="P696" s="68">
        <v>0.37002839154480244</v>
      </c>
      <c r="Q696" s="68">
        <v>0.38549809374655281</v>
      </c>
      <c r="R696" s="68">
        <v>0.19832922753265936</v>
      </c>
      <c r="S696" s="68">
        <v>9.0382166997767521E-2</v>
      </c>
      <c r="T696" s="68">
        <v>0.3801225781872154</v>
      </c>
      <c r="U696" s="68">
        <v>2.9521357116763962</v>
      </c>
      <c r="V696" s="68">
        <v>0.87386009347042748</v>
      </c>
      <c r="W696" s="68">
        <v>0.32003537729157178</v>
      </c>
      <c r="X696" s="68">
        <v>0.70964959852822551</v>
      </c>
      <c r="Y696" s="68">
        <v>6.0864760208255396E-2</v>
      </c>
      <c r="Z696" s="68">
        <v>0.92661760589679532</v>
      </c>
      <c r="AA696" s="68">
        <v>7.9247167616148653E-2</v>
      </c>
      <c r="AB696" s="68">
        <v>9.3203017220834974E-2</v>
      </c>
      <c r="AC696" s="68">
        <v>1.0137757237123728E-2</v>
      </c>
      <c r="AD696" s="68">
        <v>9.9233976267216004E-3</v>
      </c>
      <c r="AE696" s="68">
        <v>1.2848349548359581</v>
      </c>
      <c r="AF696" s="68">
        <v>0.29986224980213028</v>
      </c>
      <c r="AG696" s="68">
        <v>1.4980504670282138</v>
      </c>
      <c r="AH696" s="68">
        <v>1.2289384143866982</v>
      </c>
      <c r="AI696" s="68">
        <v>0.7282057698951907</v>
      </c>
      <c r="AJ696" s="68">
        <v>9.1361003374274205E-3</v>
      </c>
      <c r="AK696" s="68">
        <v>7.59024757014818E-2</v>
      </c>
      <c r="AL696" s="68">
        <v>0.47600272661066828</v>
      </c>
      <c r="AM696" s="68">
        <v>8.4555518366444565E-2</v>
      </c>
      <c r="AN696" s="68">
        <v>0.32924363104867149</v>
      </c>
      <c r="AO696" s="68">
        <v>0.38104783917113055</v>
      </c>
      <c r="AP696" s="68">
        <v>9.7058496755554988E-2</v>
      </c>
      <c r="AQ696" s="68">
        <v>0.20165357313462942</v>
      </c>
      <c r="AR696" s="68">
        <v>4.5943485174557014E-2</v>
      </c>
      <c r="AS696" s="68">
        <v>5.9091592489992752</v>
      </c>
      <c r="AT696" s="68">
        <v>1.6816867329674835E-2</v>
      </c>
      <c r="AU696" s="68">
        <v>0.36332124583051012</v>
      </c>
      <c r="AV696" s="68">
        <v>0</v>
      </c>
      <c r="AW696" s="68">
        <v>0.9598172545597059</v>
      </c>
      <c r="AX696" s="68">
        <v>0.49160191050796676</v>
      </c>
      <c r="AY696" s="68">
        <v>0.93936755087894031</v>
      </c>
      <c r="AZ696" s="68">
        <v>0</v>
      </c>
      <c r="BA696" s="68">
        <v>7.5564240024580592E-2</v>
      </c>
      <c r="BB696" s="68">
        <v>15.456129587023167</v>
      </c>
      <c r="BC696" s="68">
        <v>1.8872256250226132</v>
      </c>
      <c r="BD696" s="68">
        <v>2.0640031075249166</v>
      </c>
      <c r="BE696" s="68">
        <v>1.6145015923802468</v>
      </c>
      <c r="BF696" s="68">
        <v>1.8597130200779497</v>
      </c>
      <c r="BG696" s="68">
        <v>0</v>
      </c>
      <c r="BH696" s="68">
        <v>8.3376971951128042E-3</v>
      </c>
      <c r="BI696" s="68">
        <v>1.581911443604298</v>
      </c>
      <c r="BJ696" s="68">
        <v>0</v>
      </c>
      <c r="BK696" s="68">
        <v>1.1095641576259154</v>
      </c>
      <c r="BL696" s="68">
        <v>0.85112234762269801</v>
      </c>
      <c r="BM696" s="68">
        <v>2.9691342529867194E-2</v>
      </c>
      <c r="BN696" s="68">
        <v>0</v>
      </c>
      <c r="BO696" s="68">
        <v>0</v>
      </c>
    </row>
    <row r="697" spans="1:67">
      <c r="A697">
        <v>2005</v>
      </c>
      <c r="B697" s="62" t="s">
        <v>634</v>
      </c>
      <c r="C697" s="67" t="s">
        <v>699</v>
      </c>
      <c r="D697" s="62" t="s">
        <v>726</v>
      </c>
      <c r="E697" s="68">
        <v>6.9694964356462913E-2</v>
      </c>
      <c r="F697" s="68">
        <v>3.7047458957637654E-3</v>
      </c>
      <c r="G697" s="68">
        <v>3.7421277405715395E-3</v>
      </c>
      <c r="H697" s="68">
        <v>9.2802544801585937E-2</v>
      </c>
      <c r="I697" s="68">
        <v>0.31960267610291748</v>
      </c>
      <c r="J697" s="68">
        <v>0.1798825424493028</v>
      </c>
      <c r="K697" s="68">
        <v>5.1674181975286133E-3</v>
      </c>
      <c r="L697" s="68">
        <v>3.1825405592358177E-2</v>
      </c>
      <c r="M697" s="68">
        <v>5.9746394329243439E-2</v>
      </c>
      <c r="N697" s="68">
        <v>2.4471933255436722E-2</v>
      </c>
      <c r="O697" s="68">
        <v>0.11917491656086646</v>
      </c>
      <c r="P697" s="68">
        <v>3.2339278513845153E-2</v>
      </c>
      <c r="Q697" s="68">
        <v>9.5945460180752409E-2</v>
      </c>
      <c r="R697" s="68">
        <v>3.0653685719384115E-2</v>
      </c>
      <c r="S697" s="68">
        <v>7.1815208887938284E-2</v>
      </c>
      <c r="T697" s="68">
        <v>0.13784565873774782</v>
      </c>
      <c r="U697" s="68">
        <v>5.8121454468864666</v>
      </c>
      <c r="V697" s="68">
        <v>0.60157062764915015</v>
      </c>
      <c r="W697" s="68">
        <v>0.17098703676765101</v>
      </c>
      <c r="X697" s="68">
        <v>0.76064127223784883</v>
      </c>
      <c r="Y697" s="68">
        <v>2.6408762334159223E-2</v>
      </c>
      <c r="Z697" s="68">
        <v>0.35337257744607647</v>
      </c>
      <c r="AA697" s="68">
        <v>2.2880989031386433E-2</v>
      </c>
      <c r="AB697" s="68">
        <v>6.7092425654578694E-2</v>
      </c>
      <c r="AC697" s="68">
        <v>5.9265810257395036E-3</v>
      </c>
      <c r="AD697" s="68">
        <v>1.4502409007239284E-3</v>
      </c>
      <c r="AE697" s="68">
        <v>0.44074653512924217</v>
      </c>
      <c r="AF697" s="68">
        <v>0.14052871606498984</v>
      </c>
      <c r="AG697" s="68">
        <v>0.7020527545976083</v>
      </c>
      <c r="AH697" s="68">
        <v>0.57593489421585053</v>
      </c>
      <c r="AI697" s="68">
        <v>0.10716303498435978</v>
      </c>
      <c r="AJ697" s="68">
        <v>1.150618674930368E-2</v>
      </c>
      <c r="AK697" s="68">
        <v>2.6954047049528841E-2</v>
      </c>
      <c r="AL697" s="68">
        <v>3.0694471750232624E-2</v>
      </c>
      <c r="AM697" s="68">
        <v>4.3894527295937937E-3</v>
      </c>
      <c r="AN697" s="68">
        <v>2.1856065478145013</v>
      </c>
      <c r="AO697" s="68">
        <v>0.67239171955247523</v>
      </c>
      <c r="AP697" s="68">
        <v>86.772271258926764</v>
      </c>
      <c r="AQ697" s="68">
        <v>9.4517401394723475</v>
      </c>
      <c r="AR697" s="68">
        <v>2.1023305608828795E-3</v>
      </c>
      <c r="AS697" s="68">
        <v>4.6950710818907115</v>
      </c>
      <c r="AT697" s="68">
        <v>6.4287738169489534</v>
      </c>
      <c r="AU697" s="68">
        <v>1.5134769600092629E-2</v>
      </c>
      <c r="AV697" s="68">
        <v>0</v>
      </c>
      <c r="AW697" s="68">
        <v>6.5577154667325015</v>
      </c>
      <c r="AX697" s="68">
        <v>3.9241815283878073E-2</v>
      </c>
      <c r="AY697" s="68">
        <v>31.809596983711863</v>
      </c>
      <c r="AZ697" s="68">
        <v>0</v>
      </c>
      <c r="BA697" s="68">
        <v>1.8547052705323184</v>
      </c>
      <c r="BB697" s="68">
        <v>1.5725623999311646</v>
      </c>
      <c r="BC697" s="68">
        <v>109.12211429607089</v>
      </c>
      <c r="BD697" s="68">
        <v>7.4223112397916546</v>
      </c>
      <c r="BE697" s="68">
        <v>11.775082072583382</v>
      </c>
      <c r="BF697" s="68">
        <v>7.5505452548493682E-2</v>
      </c>
      <c r="BG697" s="68">
        <v>0</v>
      </c>
      <c r="BH697" s="68">
        <v>0.87468194560835921</v>
      </c>
      <c r="BI697" s="68">
        <v>689.76706146134541</v>
      </c>
      <c r="BJ697" s="68">
        <v>0</v>
      </c>
      <c r="BK697" s="68">
        <v>1.4006458112085478</v>
      </c>
      <c r="BL697" s="68">
        <v>1.7020835297450578</v>
      </c>
      <c r="BM697" s="68">
        <v>7.2255491529308463E-2</v>
      </c>
      <c r="BN697" s="68">
        <v>0</v>
      </c>
      <c r="BO697" s="68">
        <v>0</v>
      </c>
    </row>
    <row r="698" spans="1:67">
      <c r="A698">
        <v>2005</v>
      </c>
      <c r="B698" s="62" t="s">
        <v>635</v>
      </c>
      <c r="C698" s="67" t="s">
        <v>700</v>
      </c>
      <c r="D698" s="62" t="s">
        <v>726</v>
      </c>
      <c r="E698" s="68">
        <v>0.21709265336674341</v>
      </c>
      <c r="F698" s="68">
        <v>0.60129459042954436</v>
      </c>
      <c r="G698" s="68">
        <v>0.46126166453941114</v>
      </c>
      <c r="H698" s="68">
        <v>7.2486065993723088</v>
      </c>
      <c r="I698" s="68">
        <v>14.976489665585333</v>
      </c>
      <c r="J698" s="68">
        <v>3.1048687207344852</v>
      </c>
      <c r="K698" s="68">
        <v>0.41292625298872659</v>
      </c>
      <c r="L698" s="68">
        <v>1.0068150031884082</v>
      </c>
      <c r="M698" s="68">
        <v>1.3461621633256207</v>
      </c>
      <c r="N698" s="68">
        <v>2.0322777373919676</v>
      </c>
      <c r="O698" s="68">
        <v>4.7181428781783108</v>
      </c>
      <c r="P698" s="68">
        <v>1.5270130834271411</v>
      </c>
      <c r="Q698" s="68">
        <v>2.616091505334265</v>
      </c>
      <c r="R698" s="68">
        <v>3.9218231820276346</v>
      </c>
      <c r="S698" s="68">
        <v>0.74007864805213186</v>
      </c>
      <c r="T698" s="68">
        <v>2.7103366274054803</v>
      </c>
      <c r="U698" s="68">
        <v>10.568397414852745</v>
      </c>
      <c r="V698" s="68">
        <v>2.4189804523518119</v>
      </c>
      <c r="W698" s="68">
        <v>1.2979714408265171</v>
      </c>
      <c r="X698" s="68">
        <v>5.6212529583153588</v>
      </c>
      <c r="Y698" s="68">
        <v>0.18319702216177255</v>
      </c>
      <c r="Z698" s="68">
        <v>2.8237257336786632</v>
      </c>
      <c r="AA698" s="68">
        <v>1.8725486229548178</v>
      </c>
      <c r="AB698" s="68">
        <v>2.4758856830183196</v>
      </c>
      <c r="AC698" s="68">
        <v>1.2034421018841694</v>
      </c>
      <c r="AD698" s="68">
        <v>0.26686968392686261</v>
      </c>
      <c r="AE698" s="68">
        <v>59.091172373349352</v>
      </c>
      <c r="AF698" s="68">
        <v>5.3252291982901312</v>
      </c>
      <c r="AG698" s="68">
        <v>26.603756794930284</v>
      </c>
      <c r="AH698" s="68">
        <v>21.824617846525097</v>
      </c>
      <c r="AI698" s="68">
        <v>24.738725008046057</v>
      </c>
      <c r="AJ698" s="68">
        <v>0.7654652682971963</v>
      </c>
      <c r="AK698" s="68">
        <v>5.6556356888472843</v>
      </c>
      <c r="AL698" s="68">
        <v>2.9701243052999535</v>
      </c>
      <c r="AM698" s="68">
        <v>1.4143184170076464</v>
      </c>
      <c r="AN698" s="68">
        <v>11.656220587164611</v>
      </c>
      <c r="AO698" s="68">
        <v>1.5120803197385793</v>
      </c>
      <c r="AP698" s="68">
        <v>12.773934243222776</v>
      </c>
      <c r="AQ698" s="68">
        <v>92.312144760421859</v>
      </c>
      <c r="AR698" s="68">
        <v>0.3006489950248028</v>
      </c>
      <c r="AS698" s="68">
        <v>31.399899382769107</v>
      </c>
      <c r="AT698" s="68">
        <v>105.66821103220408</v>
      </c>
      <c r="AU698" s="68">
        <v>11.943022653074609</v>
      </c>
      <c r="AV698" s="68">
        <v>0</v>
      </c>
      <c r="AW698" s="68">
        <v>16.502800645658226</v>
      </c>
      <c r="AX698" s="68">
        <v>3.0663753371972096</v>
      </c>
      <c r="AY698" s="68">
        <v>4.3299799505475978</v>
      </c>
      <c r="AZ698" s="68">
        <v>0</v>
      </c>
      <c r="BA698" s="68">
        <v>1.1664035021408679</v>
      </c>
      <c r="BB698" s="68">
        <v>49.322120587428557</v>
      </c>
      <c r="BC698" s="68">
        <v>58.968328804995082</v>
      </c>
      <c r="BD698" s="68">
        <v>19.92621331939521</v>
      </c>
      <c r="BE698" s="68">
        <v>11.804248653967981</v>
      </c>
      <c r="BF698" s="68">
        <v>11.769763290043629</v>
      </c>
      <c r="BG698" s="68">
        <v>0</v>
      </c>
      <c r="BH698" s="68">
        <v>0.33981187673465846</v>
      </c>
      <c r="BI698" s="68">
        <v>339.25095626978862</v>
      </c>
      <c r="BJ698" s="68">
        <v>0</v>
      </c>
      <c r="BK698" s="68">
        <v>1.4172735909173133</v>
      </c>
      <c r="BL698" s="68">
        <v>4.9138634863958126</v>
      </c>
      <c r="BM698" s="68">
        <v>0.19622068637067058</v>
      </c>
      <c r="BN698" s="68">
        <v>0</v>
      </c>
      <c r="BO698" s="68">
        <v>0</v>
      </c>
    </row>
    <row r="699" spans="1:67">
      <c r="A699">
        <v>2005</v>
      </c>
      <c r="B699" s="62" t="s">
        <v>636</v>
      </c>
      <c r="C699" s="67" t="s">
        <v>701</v>
      </c>
      <c r="D699" s="62" t="s">
        <v>726</v>
      </c>
      <c r="E699" s="68">
        <v>4.8616597811521466E-2</v>
      </c>
      <c r="F699" s="68">
        <v>9.1519432375874732E-3</v>
      </c>
      <c r="G699" s="68">
        <v>5.5670828669820704E-3</v>
      </c>
      <c r="H699" s="68">
        <v>0.28963251732982659</v>
      </c>
      <c r="I699" s="68">
        <v>0.4073340601122461</v>
      </c>
      <c r="J699" s="68">
        <v>0.24091681385457314</v>
      </c>
      <c r="K699" s="68">
        <v>1.2339149203426148E-2</v>
      </c>
      <c r="L699" s="68">
        <v>6.6916692042205461E-2</v>
      </c>
      <c r="M699" s="68">
        <v>5.1044338425599245E-2</v>
      </c>
      <c r="N699" s="68">
        <v>2.824107158294123E-2</v>
      </c>
      <c r="O699" s="68">
        <v>0.11460855815533379</v>
      </c>
      <c r="P699" s="68">
        <v>0.10042823631522943</v>
      </c>
      <c r="Q699" s="68">
        <v>0.16603149728328206</v>
      </c>
      <c r="R699" s="68">
        <v>8.4206988810271666E-2</v>
      </c>
      <c r="S699" s="68">
        <v>8.4085109490828244E-2</v>
      </c>
      <c r="T699" s="68">
        <v>0.21623578068454935</v>
      </c>
      <c r="U699" s="68">
        <v>14.053623511498685</v>
      </c>
      <c r="V699" s="68">
        <v>1.4010979730984467</v>
      </c>
      <c r="W699" s="68">
        <v>0.3727112620184872</v>
      </c>
      <c r="X699" s="68">
        <v>1.5057914754009525</v>
      </c>
      <c r="Y699" s="68">
        <v>6.0507663915303232E-2</v>
      </c>
      <c r="Z699" s="68">
        <v>0.80056971486771678</v>
      </c>
      <c r="AA699" s="68">
        <v>6.2239558139247642E-2</v>
      </c>
      <c r="AB699" s="68">
        <v>0.1102443215926581</v>
      </c>
      <c r="AC699" s="68">
        <v>1.190332346664272E-2</v>
      </c>
      <c r="AD699" s="68">
        <v>5.4108588512480999E-3</v>
      </c>
      <c r="AE699" s="68">
        <v>0.465371694438794</v>
      </c>
      <c r="AF699" s="68">
        <v>0.18371599373150382</v>
      </c>
      <c r="AG699" s="68">
        <v>0.91780751914176306</v>
      </c>
      <c r="AH699" s="68">
        <v>0.75293116659240311</v>
      </c>
      <c r="AI699" s="68">
        <v>0.36115554758661517</v>
      </c>
      <c r="AJ699" s="68">
        <v>4.7044890428812804E-2</v>
      </c>
      <c r="AK699" s="68">
        <v>0.11927566509256388</v>
      </c>
      <c r="AL699" s="68">
        <v>0.10447678116628101</v>
      </c>
      <c r="AM699" s="68">
        <v>1.7328628295113606E-2</v>
      </c>
      <c r="AN699" s="68">
        <v>0.22117108424823312</v>
      </c>
      <c r="AO699" s="68">
        <v>7.665895788287494E-2</v>
      </c>
      <c r="AP699" s="68">
        <v>0.23535092646573813</v>
      </c>
      <c r="AQ699" s="68">
        <v>1.4975661768011446</v>
      </c>
      <c r="AR699" s="68">
        <v>7.5041247606137448E-3</v>
      </c>
      <c r="AS699" s="68">
        <v>0.42070616574828668</v>
      </c>
      <c r="AT699" s="68">
        <v>0.1824357567450855</v>
      </c>
      <c r="AU699" s="68">
        <v>4.9959135304642098E-2</v>
      </c>
      <c r="AV699" s="68">
        <v>0</v>
      </c>
      <c r="AW699" s="68">
        <v>0.23661352866513741</v>
      </c>
      <c r="AX699" s="68">
        <v>0.10616057495778763</v>
      </c>
      <c r="AY699" s="68">
        <v>9.5827778648896828E-2</v>
      </c>
      <c r="AZ699" s="68">
        <v>0</v>
      </c>
      <c r="BA699" s="68">
        <v>1.1215715090576533E-2</v>
      </c>
      <c r="BB699" s="68">
        <v>1.0868921451757874</v>
      </c>
      <c r="BC699" s="68">
        <v>0.56699046455237712</v>
      </c>
      <c r="BD699" s="68">
        <v>0.22427662543758525</v>
      </c>
      <c r="BE699" s="68">
        <v>0.19470481870735121</v>
      </c>
      <c r="BF699" s="68">
        <v>0.29261955329247186</v>
      </c>
      <c r="BG699" s="68">
        <v>0</v>
      </c>
      <c r="BH699" s="68">
        <v>3.180269776400413E-3</v>
      </c>
      <c r="BI699" s="68">
        <v>6.3600531847798054</v>
      </c>
      <c r="BJ699" s="68">
        <v>0</v>
      </c>
      <c r="BK699" s="68">
        <v>1.1269208266310695</v>
      </c>
      <c r="BL699" s="68">
        <v>4.9902411088410386</v>
      </c>
      <c r="BM699" s="68">
        <v>0.18294703015265712</v>
      </c>
      <c r="BN699" s="68">
        <v>0</v>
      </c>
      <c r="BO699" s="68">
        <v>0</v>
      </c>
    </row>
    <row r="700" spans="1:67">
      <c r="A700">
        <v>2005</v>
      </c>
      <c r="B700" s="62" t="s">
        <v>637</v>
      </c>
      <c r="C700" s="67" t="s">
        <v>702</v>
      </c>
      <c r="D700" s="62" t="s">
        <v>726</v>
      </c>
      <c r="E700" s="68">
        <v>2.1103729621735594</v>
      </c>
      <c r="F700" s="68">
        <v>0.53475943589088293</v>
      </c>
      <c r="G700" s="68">
        <v>0.14849835419797558</v>
      </c>
      <c r="H700" s="68">
        <v>4.36325781160585</v>
      </c>
      <c r="I700" s="68">
        <v>2.5749402668425967</v>
      </c>
      <c r="J700" s="68">
        <v>0.84039373515607374</v>
      </c>
      <c r="K700" s="68">
        <v>0.13216139456834641</v>
      </c>
      <c r="L700" s="68">
        <v>0.8761235673746588</v>
      </c>
      <c r="M700" s="68">
        <v>0.15253061642148474</v>
      </c>
      <c r="N700" s="68">
        <v>0.11934912316734009</v>
      </c>
      <c r="O700" s="68">
        <v>1.7302714494244831</v>
      </c>
      <c r="P700" s="68">
        <v>0.4309304799651531</v>
      </c>
      <c r="Q700" s="68">
        <v>1.0759785564768896</v>
      </c>
      <c r="R700" s="68">
        <v>1.2628984012176412</v>
      </c>
      <c r="S700" s="68">
        <v>0.58726026299961398</v>
      </c>
      <c r="T700" s="68">
        <v>0.95822562659625843</v>
      </c>
      <c r="U700" s="68">
        <v>4.98273464461289</v>
      </c>
      <c r="V700" s="68">
        <v>1.7045755666834363</v>
      </c>
      <c r="W700" s="68">
        <v>0.58415882532728292</v>
      </c>
      <c r="X700" s="68">
        <v>10.76970292956182</v>
      </c>
      <c r="Y700" s="68">
        <v>0.20294824536103606</v>
      </c>
      <c r="Z700" s="68">
        <v>1.0264174312398899</v>
      </c>
      <c r="AA700" s="68">
        <v>0.15228401337547137</v>
      </c>
      <c r="AB700" s="68">
        <v>1.4094295169418867</v>
      </c>
      <c r="AC700" s="68">
        <v>0.23059564638917834</v>
      </c>
      <c r="AD700" s="68">
        <v>6.4290181511973368E-2</v>
      </c>
      <c r="AE700" s="68">
        <v>8.7880910504294949</v>
      </c>
      <c r="AF700" s="68">
        <v>0.91060633140042135</v>
      </c>
      <c r="AG700" s="68">
        <v>4.5492030461582198</v>
      </c>
      <c r="AH700" s="68">
        <v>3.7319772132899907</v>
      </c>
      <c r="AI700" s="68">
        <v>8.9643793894312491</v>
      </c>
      <c r="AJ700" s="68">
        <v>1.8184257793880372</v>
      </c>
      <c r="AK700" s="68">
        <v>4.6703738078908232</v>
      </c>
      <c r="AL700" s="68">
        <v>2.1159140231231968</v>
      </c>
      <c r="AM700" s="68">
        <v>1.0406521629125962</v>
      </c>
      <c r="AN700" s="68">
        <v>2.5283079233664632</v>
      </c>
      <c r="AO700" s="68">
        <v>0.34726201710480326</v>
      </c>
      <c r="AP700" s="68">
        <v>0.2888061048231273</v>
      </c>
      <c r="AQ700" s="68">
        <v>5.5639403645928383</v>
      </c>
      <c r="AR700" s="68">
        <v>0.28918535765221909</v>
      </c>
      <c r="AS700" s="68">
        <v>1.8371363385398789</v>
      </c>
      <c r="AT700" s="68">
        <v>4.9017203853664153</v>
      </c>
      <c r="AU700" s="68">
        <v>8.1685628425444523E-2</v>
      </c>
      <c r="AV700" s="68">
        <v>0</v>
      </c>
      <c r="AW700" s="68">
        <v>1.1546249520292857</v>
      </c>
      <c r="AX700" s="68">
        <v>1.2794950584822791</v>
      </c>
      <c r="AY700" s="68">
        <v>0.86403430195114617</v>
      </c>
      <c r="AZ700" s="68">
        <v>0</v>
      </c>
      <c r="BA700" s="68">
        <v>0.11476706069987609</v>
      </c>
      <c r="BB700" s="68">
        <v>10.466545901742636</v>
      </c>
      <c r="BC700" s="68">
        <v>1.1582483529050465</v>
      </c>
      <c r="BD700" s="68">
        <v>1.9132625726363062</v>
      </c>
      <c r="BE700" s="68">
        <v>0.91662632500653884</v>
      </c>
      <c r="BF700" s="68">
        <v>2.5707397297349472</v>
      </c>
      <c r="BG700" s="68">
        <v>0</v>
      </c>
      <c r="BH700" s="68">
        <v>4.8606929191881178E-3</v>
      </c>
      <c r="BI700" s="68">
        <v>55.536091094907874</v>
      </c>
      <c r="BJ700" s="68">
        <v>0</v>
      </c>
      <c r="BK700" s="68">
        <v>0.1138655207492876</v>
      </c>
      <c r="BL700" s="68">
        <v>11.210196771804014</v>
      </c>
      <c r="BM700" s="68">
        <v>0.5551781111701698</v>
      </c>
      <c r="BN700" s="68">
        <v>0</v>
      </c>
      <c r="BO700" s="68">
        <v>0</v>
      </c>
    </row>
    <row r="701" spans="1:67">
      <c r="A701">
        <v>2005</v>
      </c>
      <c r="B701" s="62" t="s">
        <v>638</v>
      </c>
      <c r="C701" s="67" t="s">
        <v>703</v>
      </c>
      <c r="D701" s="62" t="s">
        <v>726</v>
      </c>
      <c r="E701" s="68">
        <v>163.35744717494373</v>
      </c>
      <c r="F701" s="68">
        <v>45.6724799935118</v>
      </c>
      <c r="G701" s="68">
        <v>10.222758074559987</v>
      </c>
      <c r="H701" s="68">
        <v>308.88719828020163</v>
      </c>
      <c r="I701" s="68">
        <v>127.74858153217086</v>
      </c>
      <c r="J701" s="68">
        <v>37.456884434708265</v>
      </c>
      <c r="K701" s="68">
        <v>7.8426768184676119</v>
      </c>
      <c r="L701" s="68">
        <v>60.91848418073279</v>
      </c>
      <c r="M701" s="68">
        <v>4.4840501880801469</v>
      </c>
      <c r="N701" s="68">
        <v>8.0444932229386694</v>
      </c>
      <c r="O701" s="68">
        <v>128.12997899878039</v>
      </c>
      <c r="P701" s="68">
        <v>24.359152025022567</v>
      </c>
      <c r="Q701" s="68">
        <v>65.35636365652698</v>
      </c>
      <c r="R701" s="68">
        <v>81.358704608836248</v>
      </c>
      <c r="S701" s="68">
        <v>35.757264867732971</v>
      </c>
      <c r="T701" s="68">
        <v>53.430584679963367</v>
      </c>
      <c r="U701" s="68">
        <v>349.7326342981961</v>
      </c>
      <c r="V701" s="68">
        <v>113.22470923572112</v>
      </c>
      <c r="W701" s="68">
        <v>29.349488626428325</v>
      </c>
      <c r="X701" s="68">
        <v>151.58014583934937</v>
      </c>
      <c r="Y701" s="68">
        <v>12.083088975360781</v>
      </c>
      <c r="Z701" s="68">
        <v>56.712540020457496</v>
      </c>
      <c r="AA701" s="68">
        <v>3.4530918127737529</v>
      </c>
      <c r="AB701" s="68">
        <v>114.61018128294285</v>
      </c>
      <c r="AC701" s="68">
        <v>17.797033117107365</v>
      </c>
      <c r="AD701" s="68">
        <v>2.3888661024490041</v>
      </c>
      <c r="AE701" s="68">
        <v>636.95635640396597</v>
      </c>
      <c r="AF701" s="68">
        <v>1.6153730662347874</v>
      </c>
      <c r="AG701" s="68">
        <v>8.0700730232299183</v>
      </c>
      <c r="AH701" s="68">
        <v>6.6203530319868626</v>
      </c>
      <c r="AI701" s="68">
        <v>537.66060354236311</v>
      </c>
      <c r="AJ701" s="68">
        <v>135.18432348928508</v>
      </c>
      <c r="AK701" s="68">
        <v>354.1207674226805</v>
      </c>
      <c r="AL701" s="68">
        <v>136.9480485524802</v>
      </c>
      <c r="AM701" s="68">
        <v>83.595424196642938</v>
      </c>
      <c r="AN701" s="68">
        <v>136.50696431504625</v>
      </c>
      <c r="AO701" s="68">
        <v>12.107680271055393</v>
      </c>
      <c r="AP701" s="68">
        <v>7.7229285667902374</v>
      </c>
      <c r="AQ701" s="68">
        <v>369.69425168175843</v>
      </c>
      <c r="AR701" s="68">
        <v>23.032624583394359</v>
      </c>
      <c r="AS701" s="68">
        <v>83.148764555991477</v>
      </c>
      <c r="AT701" s="68">
        <v>408.67618511403754</v>
      </c>
      <c r="AU701" s="68">
        <v>1.1810444730207639</v>
      </c>
      <c r="AV701" s="68">
        <v>0</v>
      </c>
      <c r="AW701" s="68">
        <v>21.676381154735992</v>
      </c>
      <c r="AX701" s="68">
        <v>100.28649249060427</v>
      </c>
      <c r="AY701" s="68">
        <v>67.173537404535395</v>
      </c>
      <c r="AZ701" s="68">
        <v>0</v>
      </c>
      <c r="BA701" s="68">
        <v>7.2709958209089587</v>
      </c>
      <c r="BB701" s="68">
        <v>585.97977202603829</v>
      </c>
      <c r="BC701" s="68">
        <v>6.1539000976225056E-2</v>
      </c>
      <c r="BD701" s="68">
        <v>97.964724932435146</v>
      </c>
      <c r="BE701" s="68">
        <v>38.399342587392795</v>
      </c>
      <c r="BF701" s="68">
        <v>101.58316545010946</v>
      </c>
      <c r="BG701" s="68">
        <v>0</v>
      </c>
      <c r="BH701" s="68">
        <v>2.994769648018175E-4</v>
      </c>
      <c r="BI701" s="68">
        <v>2991.2323459033064</v>
      </c>
      <c r="BJ701" s="68">
        <v>0</v>
      </c>
      <c r="BK701" s="68">
        <v>2.6046672986346713E-2</v>
      </c>
      <c r="BL701" s="68">
        <v>0.37358625935170503</v>
      </c>
      <c r="BM701" s="68">
        <v>2.685949479348286E-2</v>
      </c>
      <c r="BN701" s="68">
        <v>0</v>
      </c>
      <c r="BO701" s="68">
        <v>0</v>
      </c>
    </row>
    <row r="702" spans="1:67">
      <c r="A702">
        <v>2005</v>
      </c>
      <c r="B702" s="62" t="s">
        <v>639</v>
      </c>
      <c r="C702" s="67" t="s">
        <v>704</v>
      </c>
      <c r="D702" s="62" t="s">
        <v>726</v>
      </c>
      <c r="E702" s="68">
        <v>0.31760565802469792</v>
      </c>
      <c r="F702" s="68">
        <v>8.650341122355619E-2</v>
      </c>
      <c r="G702" s="68">
        <v>2.0575939288363015E-2</v>
      </c>
      <c r="H702" s="68">
        <v>0.61837951961116633</v>
      </c>
      <c r="I702" s="68">
        <v>0.28503202836809205</v>
      </c>
      <c r="J702" s="68">
        <v>8.9110708392372187E-2</v>
      </c>
      <c r="K702" s="68">
        <v>1.6692388944094073E-2</v>
      </c>
      <c r="L702" s="68">
        <v>0.12248831582928403</v>
      </c>
      <c r="M702" s="68">
        <v>1.2671126103087765E-2</v>
      </c>
      <c r="N702" s="68">
        <v>1.8213888433822781E-2</v>
      </c>
      <c r="O702" s="68">
        <v>0.25295623829570602</v>
      </c>
      <c r="P702" s="68">
        <v>5.2913949787026265E-2</v>
      </c>
      <c r="Q702" s="68">
        <v>0.13597279578681631</v>
      </c>
      <c r="R702" s="68">
        <v>0.16624946719460748</v>
      </c>
      <c r="S702" s="68">
        <v>7.5087402646837262E-2</v>
      </c>
      <c r="T702" s="68">
        <v>0.11478512885543762</v>
      </c>
      <c r="U702" s="68">
        <v>0.71703177466051415</v>
      </c>
      <c r="V702" s="68">
        <v>0.22972595104450433</v>
      </c>
      <c r="W702" s="68">
        <v>7.1466537468459018E-2</v>
      </c>
      <c r="X702" s="68">
        <v>0.32799995096468321</v>
      </c>
      <c r="Y702" s="68">
        <v>2.5191269157006126E-2</v>
      </c>
      <c r="Z702" s="68">
        <v>0.12297034180884756</v>
      </c>
      <c r="AA702" s="68">
        <v>1.1384649097185454E-2</v>
      </c>
      <c r="AB702" s="68">
        <v>0.21888768826630478</v>
      </c>
      <c r="AC702" s="68">
        <v>3.4700610250582804E-2</v>
      </c>
      <c r="AD702" s="68">
        <v>5.780037702968953E-3</v>
      </c>
      <c r="AE702" s="68">
        <v>1.2615242933833966</v>
      </c>
      <c r="AF702" s="68">
        <v>3.8612049749407337E-2</v>
      </c>
      <c r="AG702" s="68">
        <v>0.19289790227836395</v>
      </c>
      <c r="AH702" s="68">
        <v>0.1582454266025019</v>
      </c>
      <c r="AI702" s="68">
        <v>1.0684687247546836</v>
      </c>
      <c r="AJ702" s="68">
        <v>0.26718690789212174</v>
      </c>
      <c r="AK702" s="68">
        <v>0.69347134671255362</v>
      </c>
      <c r="AL702" s="68">
        <v>0.27762868458856688</v>
      </c>
      <c r="AM702" s="68">
        <v>0.16055806803509942</v>
      </c>
      <c r="AN702" s="68">
        <v>0.29911442928886844</v>
      </c>
      <c r="AO702" s="68">
        <v>3.2156962549529683E-2</v>
      </c>
      <c r="AP702" s="68">
        <v>2.296481897076201E-2</v>
      </c>
      <c r="AQ702" s="68">
        <v>0.7422752080404369</v>
      </c>
      <c r="AR702" s="68">
        <v>4.4460222808441037E-2</v>
      </c>
      <c r="AS702" s="68">
        <v>0.19585389390497923</v>
      </c>
      <c r="AT702" s="68">
        <v>0.77751553725778089</v>
      </c>
      <c r="AU702" s="68">
        <v>5.2224696505347324E-3</v>
      </c>
      <c r="AV702" s="68">
        <v>0</v>
      </c>
      <c r="AW702" s="68">
        <v>8.0498551791554088E-2</v>
      </c>
      <c r="AX702" s="68">
        <v>0.19449835383223579</v>
      </c>
      <c r="AY702" s="68">
        <v>0.13074809154348552</v>
      </c>
      <c r="AZ702" s="68">
        <v>0</v>
      </c>
      <c r="BA702" s="68">
        <v>1.5064144103212346E-2</v>
      </c>
      <c r="BB702" s="68">
        <v>1.267420976147142</v>
      </c>
      <c r="BC702" s="68">
        <v>5.0834628249000882E-2</v>
      </c>
      <c r="BD702" s="68">
        <v>0.21887068471235399</v>
      </c>
      <c r="BE702" s="68">
        <v>9.2581388812866552E-2</v>
      </c>
      <c r="BF702" s="68">
        <v>0.25189577355334986</v>
      </c>
      <c r="BG702" s="68">
        <v>0</v>
      </c>
      <c r="BH702" s="68">
        <v>2.1778817318610433E-4</v>
      </c>
      <c r="BI702" s="68">
        <v>6.2818592921963177</v>
      </c>
      <c r="BJ702" s="68">
        <v>0</v>
      </c>
      <c r="BK702" s="68">
        <v>1.6717618742991602E-2</v>
      </c>
      <c r="BL702" s="68">
        <v>0.17940568184108457</v>
      </c>
      <c r="BM702" s="68">
        <v>3.3041562948674615E-3</v>
      </c>
      <c r="BN702" s="68">
        <v>0</v>
      </c>
      <c r="BO702" s="68">
        <v>0</v>
      </c>
    </row>
    <row r="703" spans="1:67">
      <c r="A703">
        <v>2005</v>
      </c>
      <c r="B703" s="62" t="s">
        <v>640</v>
      </c>
      <c r="C703" s="67" t="s">
        <v>705</v>
      </c>
      <c r="D703" s="62" t="s">
        <v>726</v>
      </c>
      <c r="E703" s="68">
        <v>4.1031704997467472E-2</v>
      </c>
      <c r="F703" s="68">
        <v>6.4160940649307541E-3</v>
      </c>
      <c r="G703" s="68">
        <v>3.1185182784911249E-3</v>
      </c>
      <c r="H703" s="68">
        <v>9.3602074577154776E-2</v>
      </c>
      <c r="I703" s="68">
        <v>0.12758868055980671</v>
      </c>
      <c r="J703" s="68">
        <v>5.5747730266956709E-2</v>
      </c>
      <c r="K703" s="68">
        <v>1.6935652723064652E-2</v>
      </c>
      <c r="L703" s="68">
        <v>9.8706209608038761E-2</v>
      </c>
      <c r="M703" s="68">
        <v>2.2508105068289055E-2</v>
      </c>
      <c r="N703" s="68">
        <v>1.0955517449813545E-2</v>
      </c>
      <c r="O703" s="68">
        <v>5.9496625999993343E-2</v>
      </c>
      <c r="P703" s="68">
        <v>1.8968851570524355E-2</v>
      </c>
      <c r="Q703" s="68">
        <v>3.9254116123672883E-2</v>
      </c>
      <c r="R703" s="68">
        <v>3.9152116248062474E-2</v>
      </c>
      <c r="S703" s="68">
        <v>2.9138222788447798E-2</v>
      </c>
      <c r="T703" s="68">
        <v>4.1587684007396306E-2</v>
      </c>
      <c r="U703" s="68">
        <v>0.15922440901934981</v>
      </c>
      <c r="V703" s="68">
        <v>5.8673051259451256E-2</v>
      </c>
      <c r="W703" s="68">
        <v>2.7329852506182976E-2</v>
      </c>
      <c r="X703" s="68">
        <v>0.15459905017473666</v>
      </c>
      <c r="Y703" s="68">
        <v>6.4449906686183805E-3</v>
      </c>
      <c r="Z703" s="68">
        <v>6.706364495423224E-2</v>
      </c>
      <c r="AA703" s="68">
        <v>7.5506667698325416E-3</v>
      </c>
      <c r="AB703" s="68">
        <v>2.5100490397083789E-2</v>
      </c>
      <c r="AC703" s="68">
        <v>4.6164979919527515E-3</v>
      </c>
      <c r="AD703" s="68">
        <v>2.0730445854664627E-3</v>
      </c>
      <c r="AE703" s="68">
        <v>0.22588979107799148</v>
      </c>
      <c r="AF703" s="68">
        <v>5.4992467663862482E-2</v>
      </c>
      <c r="AG703" s="68">
        <v>0.27473111937550199</v>
      </c>
      <c r="AH703" s="68">
        <v>0.22537799761384791</v>
      </c>
      <c r="AI703" s="68">
        <v>0.14747229053503103</v>
      </c>
      <c r="AJ703" s="68">
        <v>3.1691381127874965E-2</v>
      </c>
      <c r="AK703" s="68">
        <v>7.9208937361459425E-2</v>
      </c>
      <c r="AL703" s="68">
        <v>4.2418679559784844E-2</v>
      </c>
      <c r="AM703" s="68">
        <v>1.386497475967809E-2</v>
      </c>
      <c r="AN703" s="68">
        <v>9.4182684141084966E-2</v>
      </c>
      <c r="AO703" s="68">
        <v>1.5644182538301049E-2</v>
      </c>
      <c r="AP703" s="68">
        <v>1.380976191977076E-2</v>
      </c>
      <c r="AQ703" s="68">
        <v>0.11105128108811123</v>
      </c>
      <c r="AR703" s="68">
        <v>4.1070682180935061E-3</v>
      </c>
      <c r="AS703" s="68">
        <v>7.1843637777402464E-2</v>
      </c>
      <c r="AT703" s="68">
        <v>5.6343207439284886E-2</v>
      </c>
      <c r="AU703" s="68">
        <v>5.1220993675789904E-3</v>
      </c>
      <c r="AV703" s="68">
        <v>0</v>
      </c>
      <c r="AW703" s="68">
        <v>5.9931725839492814E-2</v>
      </c>
      <c r="AX703" s="68">
        <v>1.919994345643275E-2</v>
      </c>
      <c r="AY703" s="68">
        <v>1.5609158573239554E-2</v>
      </c>
      <c r="AZ703" s="68">
        <v>0</v>
      </c>
      <c r="BA703" s="68">
        <v>2.872373902381526E-3</v>
      </c>
      <c r="BB703" s="68">
        <v>0.30221298666745</v>
      </c>
      <c r="BC703" s="68">
        <v>9.959401162764972E-2</v>
      </c>
      <c r="BD703" s="68">
        <v>6.2942987613362103E-2</v>
      </c>
      <c r="BE703" s="68">
        <v>3.9216668470731339E-2</v>
      </c>
      <c r="BF703" s="68">
        <v>9.7164664862850414E-2</v>
      </c>
      <c r="BG703" s="68">
        <v>0</v>
      </c>
      <c r="BH703" s="68">
        <v>4.5584582707098914E-4</v>
      </c>
      <c r="BI703" s="68">
        <v>1.3938964733680135</v>
      </c>
      <c r="BJ703" s="68">
        <v>0</v>
      </c>
      <c r="BK703" s="68">
        <v>4.3308722286468378E-2</v>
      </c>
      <c r="BL703" s="68">
        <v>0.302925746609365</v>
      </c>
      <c r="BM703" s="68">
        <v>1.5349861726867659E-2</v>
      </c>
      <c r="BN703" s="68">
        <v>0</v>
      </c>
      <c r="BO703" s="68">
        <v>0</v>
      </c>
    </row>
    <row r="704" spans="1:67">
      <c r="A704">
        <v>2005</v>
      </c>
      <c r="B704" s="62" t="s">
        <v>641</v>
      </c>
      <c r="C704" s="67" t="s">
        <v>706</v>
      </c>
      <c r="D704" s="62" t="s">
        <v>726</v>
      </c>
      <c r="E704" s="68">
        <v>5.7170187723426205E-2</v>
      </c>
      <c r="F704" s="68">
        <v>2.6324493549142189E-3</v>
      </c>
      <c r="G704" s="68">
        <v>6.3955713897964738E-3</v>
      </c>
      <c r="H704" s="68">
        <v>0.22420870937279139</v>
      </c>
      <c r="I704" s="68">
        <v>0.33627499515762937</v>
      </c>
      <c r="J704" s="68">
        <v>0.16270304273494815</v>
      </c>
      <c r="K704" s="68">
        <v>1.2692544792460205E-2</v>
      </c>
      <c r="L704" s="68">
        <v>5.2092478287445093E-2</v>
      </c>
      <c r="M704" s="68">
        <v>3.2024337649329021E-2</v>
      </c>
      <c r="N704" s="68">
        <v>6.346137365459896E-2</v>
      </c>
      <c r="O704" s="68">
        <v>0.10559341819863177</v>
      </c>
      <c r="P704" s="68">
        <v>6.410041410457841E-2</v>
      </c>
      <c r="Q704" s="68">
        <v>8.607751515286248E-2</v>
      </c>
      <c r="R704" s="68">
        <v>7.6980979459518345E-2</v>
      </c>
      <c r="S704" s="68">
        <v>5.9878252134469692E-2</v>
      </c>
      <c r="T704" s="68">
        <v>9.7953310674034649E-2</v>
      </c>
      <c r="U704" s="68">
        <v>0.6377689118387001</v>
      </c>
      <c r="V704" s="68">
        <v>0.18770238592735983</v>
      </c>
      <c r="W704" s="68">
        <v>9.3212022554732779E-2</v>
      </c>
      <c r="X704" s="68">
        <v>0.36535651725564977</v>
      </c>
      <c r="Y704" s="68">
        <v>1.7467637376467882E-2</v>
      </c>
      <c r="Z704" s="68">
        <v>0.12597812701589656</v>
      </c>
      <c r="AA704" s="68">
        <v>2.700350433816481E-2</v>
      </c>
      <c r="AB704" s="68">
        <v>3.5619985443760355E-2</v>
      </c>
      <c r="AC704" s="68">
        <v>8.5155924371856737E-3</v>
      </c>
      <c r="AD704" s="68">
        <v>6.2704153478269744E-3</v>
      </c>
      <c r="AE704" s="68">
        <v>0.4316523239530487</v>
      </c>
      <c r="AF704" s="68">
        <v>0.18791375484108763</v>
      </c>
      <c r="AG704" s="68">
        <v>0.93877868222527538</v>
      </c>
      <c r="AH704" s="68">
        <v>0.77013503732545519</v>
      </c>
      <c r="AI704" s="68">
        <v>0.29839625350768895</v>
      </c>
      <c r="AJ704" s="68">
        <v>5.4485780238992684E-2</v>
      </c>
      <c r="AK704" s="68">
        <v>0.12613869341752526</v>
      </c>
      <c r="AL704" s="68">
        <v>9.6098516814061868E-2</v>
      </c>
      <c r="AM704" s="68">
        <v>1.5031444500741092E-2</v>
      </c>
      <c r="AN704" s="68">
        <v>0.22036678239481647</v>
      </c>
      <c r="AO704" s="68">
        <v>6.0874371355974385E-2</v>
      </c>
      <c r="AP704" s="68">
        <v>9.574754184719439E-2</v>
      </c>
      <c r="AQ704" s="68">
        <v>0.30142490245119113</v>
      </c>
      <c r="AR704" s="68">
        <v>5.3224903752222656E-3</v>
      </c>
      <c r="AS704" s="68">
        <v>0.28765059820958416</v>
      </c>
      <c r="AT704" s="68">
        <v>5.8056718155417651E-2</v>
      </c>
      <c r="AU704" s="68">
        <v>2.5887579387526252E-2</v>
      </c>
      <c r="AV704" s="68">
        <v>0</v>
      </c>
      <c r="AW704" s="68">
        <v>0.22329753719955531</v>
      </c>
      <c r="AX704" s="68">
        <v>3.0604547170630037E-2</v>
      </c>
      <c r="AY704" s="68">
        <v>4.8927082543072209E-2</v>
      </c>
      <c r="AZ704" s="68">
        <v>0</v>
      </c>
      <c r="BA704" s="68">
        <v>8.7482633725738199E-3</v>
      </c>
      <c r="BB704" s="68">
        <v>0.98178574856115142</v>
      </c>
      <c r="BC704" s="68">
        <v>0.34966462474744542</v>
      </c>
      <c r="BD704" s="68">
        <v>0.19480181368844857</v>
      </c>
      <c r="BE704" s="68">
        <v>0.13493896770848507</v>
      </c>
      <c r="BF704" s="68">
        <v>0.31350850315155709</v>
      </c>
      <c r="BG704" s="68">
        <v>0</v>
      </c>
      <c r="BH704" s="68">
        <v>1.767013586013051E-3</v>
      </c>
      <c r="BI704" s="68">
        <v>3.8580713678335137</v>
      </c>
      <c r="BJ704" s="68">
        <v>0</v>
      </c>
      <c r="BK704" s="68">
        <v>0.47652005578626372</v>
      </c>
      <c r="BL704" s="68">
        <v>0.61272460975332477</v>
      </c>
      <c r="BM704" s="68">
        <v>2.6924927394132159E-2</v>
      </c>
      <c r="BN704" s="68">
        <v>0</v>
      </c>
      <c r="BO704" s="68">
        <v>0</v>
      </c>
    </row>
    <row r="705" spans="1:67">
      <c r="A705">
        <v>2005</v>
      </c>
      <c r="B705" s="62" t="s">
        <v>642</v>
      </c>
      <c r="C705" s="67" t="s">
        <v>707</v>
      </c>
      <c r="D705" s="62" t="s">
        <v>726</v>
      </c>
      <c r="E705" s="68">
        <v>3.047681902943733E-2</v>
      </c>
      <c r="F705" s="68">
        <v>2.9304416401725528E-3</v>
      </c>
      <c r="G705" s="68">
        <v>1.6974229327980719E-3</v>
      </c>
      <c r="H705" s="68">
        <v>0.16141664366120667</v>
      </c>
      <c r="I705" s="68">
        <v>0.22855462081908812</v>
      </c>
      <c r="J705" s="68">
        <v>0.11764231131735113</v>
      </c>
      <c r="K705" s="68">
        <v>9.3059047928290214E-3</v>
      </c>
      <c r="L705" s="68">
        <v>9.9578088785237676E-2</v>
      </c>
      <c r="M705" s="68">
        <v>4.09275602823784E-2</v>
      </c>
      <c r="N705" s="68">
        <v>3.0687378434367238E-2</v>
      </c>
      <c r="O705" s="68">
        <v>8.680387969699456E-2</v>
      </c>
      <c r="P705" s="68">
        <v>4.5161165812594148E-2</v>
      </c>
      <c r="Q705" s="68">
        <v>8.3577575027926176E-2</v>
      </c>
      <c r="R705" s="68">
        <v>4.736604229237322E-2</v>
      </c>
      <c r="S705" s="68">
        <v>0.10533238066421967</v>
      </c>
      <c r="T705" s="68">
        <v>0.17798942318322009</v>
      </c>
      <c r="U705" s="68">
        <v>2.3231496894399974</v>
      </c>
      <c r="V705" s="68">
        <v>0.43366273689668466</v>
      </c>
      <c r="W705" s="68">
        <v>0.28951722358041859</v>
      </c>
      <c r="X705" s="68">
        <v>0.94626499161693656</v>
      </c>
      <c r="Y705" s="68">
        <v>3.1205587381142798E-2</v>
      </c>
      <c r="Z705" s="68">
        <v>0.19425344663101629</v>
      </c>
      <c r="AA705" s="68">
        <v>2.0330116023813898E-2</v>
      </c>
      <c r="AB705" s="68">
        <v>5.6178990995854203E-2</v>
      </c>
      <c r="AC705" s="68">
        <v>5.6874105552918632E-3</v>
      </c>
      <c r="AD705" s="68">
        <v>2.3583841809357588E-3</v>
      </c>
      <c r="AE705" s="68">
        <v>0.51525697699366024</v>
      </c>
      <c r="AF705" s="68">
        <v>6.0789298582380955E-2</v>
      </c>
      <c r="AG705" s="68">
        <v>0.30369090523239523</v>
      </c>
      <c r="AH705" s="68">
        <v>0.24913540100749526</v>
      </c>
      <c r="AI705" s="68">
        <v>0.24311166404383799</v>
      </c>
      <c r="AJ705" s="68">
        <v>2.7963730549962297E-2</v>
      </c>
      <c r="AK705" s="68">
        <v>3.170168592980379E-2</v>
      </c>
      <c r="AL705" s="68">
        <v>6.3537663251133691E-2</v>
      </c>
      <c r="AM705" s="68">
        <v>5.8067161521475532E-3</v>
      </c>
      <c r="AN705" s="68">
        <v>7.0064251950045814E-2</v>
      </c>
      <c r="AO705" s="68">
        <v>2.9544887560204985E-2</v>
      </c>
      <c r="AP705" s="68">
        <v>2.9144190826160241E-2</v>
      </c>
      <c r="AQ705" s="68">
        <v>0.23450456833579419</v>
      </c>
      <c r="AR705" s="68">
        <v>2.0765790360487467E-3</v>
      </c>
      <c r="AS705" s="68">
        <v>0.16412954190401538</v>
      </c>
      <c r="AT705" s="68">
        <v>4.7044759004516669E-3</v>
      </c>
      <c r="AU705" s="68">
        <v>1.3682963390769218E-2</v>
      </c>
      <c r="AV705" s="68">
        <v>0</v>
      </c>
      <c r="AW705" s="68">
        <v>6.7482624341242442E-2</v>
      </c>
      <c r="AX705" s="68">
        <v>2.0564134407959254E-2</v>
      </c>
      <c r="AY705" s="68">
        <v>2.5820609111070186E-2</v>
      </c>
      <c r="AZ705" s="68">
        <v>0</v>
      </c>
      <c r="BA705" s="68">
        <v>3.2800495492952926E-3</v>
      </c>
      <c r="BB705" s="68">
        <v>0.44473234335451928</v>
      </c>
      <c r="BC705" s="68">
        <v>0.12766103497021836</v>
      </c>
      <c r="BD705" s="68">
        <v>6.8962971575428855E-2</v>
      </c>
      <c r="BE705" s="68">
        <v>6.3747580093313133E-2</v>
      </c>
      <c r="BF705" s="68">
        <v>9.0622258180387244E-2</v>
      </c>
      <c r="BG705" s="68">
        <v>0</v>
      </c>
      <c r="BH705" s="68">
        <v>6.5152079331011069E-4</v>
      </c>
      <c r="BI705" s="68">
        <v>1.4822541842551225</v>
      </c>
      <c r="BJ705" s="68">
        <v>0</v>
      </c>
      <c r="BK705" s="68">
        <v>0.45556415208335749</v>
      </c>
      <c r="BL705" s="68">
        <v>4.2508035124175585</v>
      </c>
      <c r="BM705" s="68">
        <v>0.10927542426731682</v>
      </c>
      <c r="BN705" s="68">
        <v>0</v>
      </c>
      <c r="BO705" s="68">
        <v>0</v>
      </c>
    </row>
    <row r="706" spans="1:67">
      <c r="A706">
        <v>2005</v>
      </c>
      <c r="B706" s="62" t="s">
        <v>643</v>
      </c>
      <c r="C706" s="67" t="s">
        <v>708</v>
      </c>
      <c r="D706" s="62" t="s">
        <v>726</v>
      </c>
      <c r="E706" s="68">
        <v>1.0516964872323358</v>
      </c>
      <c r="F706" s="68">
        <v>0.31169587901293488</v>
      </c>
      <c r="G706" s="68">
        <v>9.8921869406686062E-3</v>
      </c>
      <c r="H706" s="68">
        <v>12.068794453194524</v>
      </c>
      <c r="I706" s="68">
        <v>16.567673275170982</v>
      </c>
      <c r="J706" s="68">
        <v>2.4783906632400772</v>
      </c>
      <c r="K706" s="68">
        <v>0.24436992405321822</v>
      </c>
      <c r="L706" s="68">
        <v>1.1765777196763716</v>
      </c>
      <c r="M706" s="68">
        <v>0.62102370257359196</v>
      </c>
      <c r="N706" s="68">
        <v>0.44697818585600568</v>
      </c>
      <c r="O706" s="68">
        <v>2.3322886794537872</v>
      </c>
      <c r="P706" s="68">
        <v>6.4799645859323105</v>
      </c>
      <c r="Q706" s="68">
        <v>1.2079088919222443</v>
      </c>
      <c r="R706" s="68">
        <v>1.4424338940574601</v>
      </c>
      <c r="S706" s="68">
        <v>0.85497472515396966</v>
      </c>
      <c r="T706" s="68">
        <v>1.3552726201099132</v>
      </c>
      <c r="U706" s="68">
        <v>4.2950816391067361</v>
      </c>
      <c r="V706" s="68">
        <v>2.6719689730520377</v>
      </c>
      <c r="W706" s="68">
        <v>1.9083518604432741</v>
      </c>
      <c r="X706" s="68">
        <v>4.779641740559895</v>
      </c>
      <c r="Y706" s="68">
        <v>0.41106736650443421</v>
      </c>
      <c r="Z706" s="68">
        <v>1.952640149018424</v>
      </c>
      <c r="AA706" s="68">
        <v>0.19234934932502828</v>
      </c>
      <c r="AB706" s="68">
        <v>0.63891126206053572</v>
      </c>
      <c r="AC706" s="68">
        <v>0.53829269810580294</v>
      </c>
      <c r="AD706" s="68">
        <v>7.4897461197553673E-3</v>
      </c>
      <c r="AE706" s="68">
        <v>0.45461814117376503</v>
      </c>
      <c r="AF706" s="68">
        <v>2.3361519001715028</v>
      </c>
      <c r="AG706" s="68">
        <v>11.67093760495681</v>
      </c>
      <c r="AH706" s="68">
        <v>9.574352099926454</v>
      </c>
      <c r="AI706" s="68">
        <v>8.8144699320839202</v>
      </c>
      <c r="AJ706" s="68">
        <v>2.8958376043708225E-2</v>
      </c>
      <c r="AK706" s="68">
        <v>1.8458548815586913</v>
      </c>
      <c r="AL706" s="68">
        <v>1.1820082508465548</v>
      </c>
      <c r="AM706" s="68">
        <v>0.47510331367247594</v>
      </c>
      <c r="AN706" s="68">
        <v>3.8219796991145514</v>
      </c>
      <c r="AO706" s="68">
        <v>3.4205869008404983</v>
      </c>
      <c r="AP706" s="68">
        <v>1.8167052852449797</v>
      </c>
      <c r="AQ706" s="68">
        <v>5.9673815366722263</v>
      </c>
      <c r="AR706" s="68">
        <v>0.15198712689212718</v>
      </c>
      <c r="AS706" s="68">
        <v>16.656032423026662</v>
      </c>
      <c r="AT706" s="68">
        <v>0.16063688437382145</v>
      </c>
      <c r="AU706" s="68">
        <v>1.6504105536115548</v>
      </c>
      <c r="AV706" s="68">
        <v>0</v>
      </c>
      <c r="AW706" s="68">
        <v>4.8443912177233477</v>
      </c>
      <c r="AX706" s="68">
        <v>0.72814143449979352</v>
      </c>
      <c r="AY706" s="68">
        <v>2.6283171572212676</v>
      </c>
      <c r="AZ706" s="68">
        <v>0</v>
      </c>
      <c r="BA706" s="68">
        <v>0.20456578500066497</v>
      </c>
      <c r="BB706" s="68">
        <v>33.728060261728352</v>
      </c>
      <c r="BC706" s="68">
        <v>8.6929845324456601</v>
      </c>
      <c r="BD706" s="68">
        <v>3.703783220608468</v>
      </c>
      <c r="BE706" s="68">
        <v>4.3180507157915597</v>
      </c>
      <c r="BF706" s="68">
        <v>2.643588505640345</v>
      </c>
      <c r="BG706" s="68">
        <v>0</v>
      </c>
      <c r="BH706" s="68">
        <v>3.7846693852025527E-2</v>
      </c>
      <c r="BI706" s="68">
        <v>6.8655180534434912</v>
      </c>
      <c r="BJ706" s="68">
        <v>0</v>
      </c>
      <c r="BK706" s="68">
        <v>95.238557800535744</v>
      </c>
      <c r="BL706" s="68">
        <v>1.4434329922641873</v>
      </c>
      <c r="BM706" s="68">
        <v>3.3283930940372033E-2</v>
      </c>
      <c r="BN706" s="68">
        <v>0</v>
      </c>
      <c r="BO706" s="68">
        <v>0</v>
      </c>
    </row>
    <row r="707" spans="1:67">
      <c r="A707">
        <v>2005</v>
      </c>
      <c r="B707" s="62" t="s">
        <v>644</v>
      </c>
      <c r="C707" s="67" t="s">
        <v>709</v>
      </c>
      <c r="D707" s="62" t="s">
        <v>726</v>
      </c>
      <c r="E707" s="68">
        <v>5.1356525279140051E-3</v>
      </c>
      <c r="F707" s="68">
        <v>2.8731637603264667E-4</v>
      </c>
      <c r="G707" s="68">
        <v>4.575172789877454E-4</v>
      </c>
      <c r="H707" s="68">
        <v>1.914175508186863E-2</v>
      </c>
      <c r="I707" s="68">
        <v>3.7012675781501997E-2</v>
      </c>
      <c r="J707" s="68">
        <v>1.4257299698674801E-2</v>
      </c>
      <c r="K707" s="68">
        <v>2.0194097899193797E-3</v>
      </c>
      <c r="L707" s="68">
        <v>1.7336096103106539E-2</v>
      </c>
      <c r="M707" s="68">
        <v>1.1678897054434543E-2</v>
      </c>
      <c r="N707" s="68">
        <v>2.6032901372134562E-3</v>
      </c>
      <c r="O707" s="68">
        <v>1.1664852649490345E-2</v>
      </c>
      <c r="P707" s="68">
        <v>7.4400355677786039E-3</v>
      </c>
      <c r="Q707" s="68">
        <v>9.4959888553818803E-3</v>
      </c>
      <c r="R707" s="68">
        <v>7.5505455453683066E-3</v>
      </c>
      <c r="S707" s="68">
        <v>6.3168624901387155E-3</v>
      </c>
      <c r="T707" s="68">
        <v>1.1498810792208457E-2</v>
      </c>
      <c r="U707" s="68">
        <v>9.2424734787376034E-2</v>
      </c>
      <c r="V707" s="68">
        <v>2.5232129248926059E-2</v>
      </c>
      <c r="W707" s="68">
        <v>1.1230020746792736E-2</v>
      </c>
      <c r="X707" s="68">
        <v>4.7568318439592923E-2</v>
      </c>
      <c r="Y707" s="68">
        <v>2.0393427955634909E-3</v>
      </c>
      <c r="Z707" s="68">
        <v>1.8328896709692753E-2</v>
      </c>
      <c r="AA707" s="68">
        <v>2.3992821135800381E-3</v>
      </c>
      <c r="AB707" s="68">
        <v>3.9316491170251888E-3</v>
      </c>
      <c r="AC707" s="68">
        <v>7.809457771249704E-4</v>
      </c>
      <c r="AD707" s="68">
        <v>4.7360528977164384E-4</v>
      </c>
      <c r="AE707" s="68">
        <v>4.5750536142830027E-2</v>
      </c>
      <c r="AF707" s="68">
        <v>1.5170366685618723E-2</v>
      </c>
      <c r="AG707" s="68">
        <v>7.578804895249755E-2</v>
      </c>
      <c r="AH707" s="68">
        <v>6.2173367526837053E-2</v>
      </c>
      <c r="AI707" s="68">
        <v>2.67355049753542E-2</v>
      </c>
      <c r="AJ707" s="68">
        <v>3.7214275317846027E-3</v>
      </c>
      <c r="AK707" s="68">
        <v>9.1320614303835659E-3</v>
      </c>
      <c r="AL707" s="68">
        <v>8.9002291997979793E-3</v>
      </c>
      <c r="AM707" s="68">
        <v>1.4255414207389556E-3</v>
      </c>
      <c r="AN707" s="68">
        <v>2.0045311681982311E-2</v>
      </c>
      <c r="AO707" s="68">
        <v>6.6295647709654956E-3</v>
      </c>
      <c r="AP707" s="68">
        <v>4.387792834589696E-2</v>
      </c>
      <c r="AQ707" s="68">
        <v>2.9044762172780618E-2</v>
      </c>
      <c r="AR707" s="68">
        <v>5.6064317957684492E-4</v>
      </c>
      <c r="AS707" s="68">
        <v>4.8216942869919212E-2</v>
      </c>
      <c r="AT707" s="68">
        <v>6.7295542388816614E-3</v>
      </c>
      <c r="AU707" s="68">
        <v>3.5766300839499398E-3</v>
      </c>
      <c r="AV707" s="68">
        <v>0</v>
      </c>
      <c r="AW707" s="68">
        <v>2.2702425189210302E-2</v>
      </c>
      <c r="AX707" s="68">
        <v>4.2097517578193995E-3</v>
      </c>
      <c r="AY707" s="68">
        <v>2.1029998734917937E-2</v>
      </c>
      <c r="AZ707" s="68">
        <v>0</v>
      </c>
      <c r="BA707" s="68">
        <v>1.715700646736765E-3</v>
      </c>
      <c r="BB707" s="68">
        <v>0.13366046176094404</v>
      </c>
      <c r="BC707" s="68">
        <v>8.1943667708345325E-2</v>
      </c>
      <c r="BD707" s="68">
        <v>2.5420269014297645E-2</v>
      </c>
      <c r="BE707" s="68">
        <v>2.1638308885121943E-2</v>
      </c>
      <c r="BF707" s="68">
        <v>2.9023016897960982E-2</v>
      </c>
      <c r="BG707" s="68">
        <v>0</v>
      </c>
      <c r="BH707" s="68">
        <v>5.4777065772143758E-4</v>
      </c>
      <c r="BI707" s="68">
        <v>0.60381289339518451</v>
      </c>
      <c r="BJ707" s="68">
        <v>0</v>
      </c>
      <c r="BK707" s="68">
        <v>5.5377037929091259E-2</v>
      </c>
      <c r="BL707" s="68">
        <v>9.1631747087311241E-2</v>
      </c>
      <c r="BM707" s="68">
        <v>3.7729143610572011E-3</v>
      </c>
      <c r="BN707" s="68">
        <v>0</v>
      </c>
      <c r="BO707" s="68">
        <v>0</v>
      </c>
    </row>
    <row r="708" spans="1:67">
      <c r="A708">
        <v>2005</v>
      </c>
      <c r="B708" s="62" t="s">
        <v>645</v>
      </c>
      <c r="C708" s="67" t="s">
        <v>710</v>
      </c>
      <c r="D708" s="62" t="s">
        <v>726</v>
      </c>
      <c r="E708" s="68">
        <v>0.10062280005294805</v>
      </c>
      <c r="F708" s="68">
        <v>1.7906900025044408E-3</v>
      </c>
      <c r="G708" s="68">
        <v>7.1622261391924855E-3</v>
      </c>
      <c r="H708" s="68">
        <v>0.13371377171699245</v>
      </c>
      <c r="I708" s="68">
        <v>0.48063338883386286</v>
      </c>
      <c r="J708" s="68">
        <v>0.15579380722936559</v>
      </c>
      <c r="K708" s="68">
        <v>2.0337500099101777E-2</v>
      </c>
      <c r="L708" s="68">
        <v>6.1161608578722326E-2</v>
      </c>
      <c r="M708" s="68">
        <v>0.16977489546777658</v>
      </c>
      <c r="N708" s="68">
        <v>7.8662491183386606E-3</v>
      </c>
      <c r="O708" s="68">
        <v>0.16268251363476732</v>
      </c>
      <c r="P708" s="68">
        <v>6.5569011302463009E-2</v>
      </c>
      <c r="Q708" s="68">
        <v>0.10033537794965319</v>
      </c>
      <c r="R708" s="68">
        <v>5.8512470736901648E-2</v>
      </c>
      <c r="S708" s="68">
        <v>4.7628561052700955E-2</v>
      </c>
      <c r="T708" s="68">
        <v>9.0380545559677117E-2</v>
      </c>
      <c r="U708" s="68">
        <v>0.74423986263764086</v>
      </c>
      <c r="V708" s="68">
        <v>0.21142280024445115</v>
      </c>
      <c r="W708" s="68">
        <v>0.13809825436859255</v>
      </c>
      <c r="X708" s="68">
        <v>0.34249362756651691</v>
      </c>
      <c r="Y708" s="68">
        <v>1.7787013021817066E-2</v>
      </c>
      <c r="Z708" s="68">
        <v>0.15045740311534447</v>
      </c>
      <c r="AA708" s="68">
        <v>2.3084136729431826E-2</v>
      </c>
      <c r="AB708" s="68">
        <v>4.724529637152329E-2</v>
      </c>
      <c r="AC708" s="68">
        <v>5.8921625093146957E-3</v>
      </c>
      <c r="AD708" s="68">
        <v>4.515494883353754E-3</v>
      </c>
      <c r="AE708" s="68">
        <v>0.37063015307506225</v>
      </c>
      <c r="AF708" s="68">
        <v>0.12440682521109436</v>
      </c>
      <c r="AG708" s="68">
        <v>0.62151104628470355</v>
      </c>
      <c r="AH708" s="68">
        <v>0.5098618584125254</v>
      </c>
      <c r="AI708" s="68">
        <v>0.25102414723037209</v>
      </c>
      <c r="AJ708" s="68">
        <v>3.745732796058529E-2</v>
      </c>
      <c r="AK708" s="68">
        <v>7.5364531630369408E-2</v>
      </c>
      <c r="AL708" s="68">
        <v>0.10123923170209993</v>
      </c>
      <c r="AM708" s="68">
        <v>1.3864567863264078E-2</v>
      </c>
      <c r="AN708" s="68">
        <v>0.16455775678095796</v>
      </c>
      <c r="AO708" s="68">
        <v>5.8952037386713577E-2</v>
      </c>
      <c r="AP708" s="68">
        <v>0.15237236256982081</v>
      </c>
      <c r="AQ708" s="68">
        <v>0.16572743267504125</v>
      </c>
      <c r="AR708" s="68">
        <v>6.4575989377966235E-3</v>
      </c>
      <c r="AS708" s="68">
        <v>0.62886578149147532</v>
      </c>
      <c r="AT708" s="68">
        <v>2.1331361817423834E-2</v>
      </c>
      <c r="AU708" s="68">
        <v>3.9796523043401956E-2</v>
      </c>
      <c r="AV708" s="68">
        <v>0</v>
      </c>
      <c r="AW708" s="68">
        <v>0.1956869902811714</v>
      </c>
      <c r="AX708" s="68">
        <v>5.6788376445482562E-2</v>
      </c>
      <c r="AY708" s="68">
        <v>0.13683165250172274</v>
      </c>
      <c r="AZ708" s="68">
        <v>0</v>
      </c>
      <c r="BA708" s="68">
        <v>1.2981313166328785E-2</v>
      </c>
      <c r="BB708" s="68">
        <v>1.787098495367428</v>
      </c>
      <c r="BC708" s="68">
        <v>0.44634767174446138</v>
      </c>
      <c r="BD708" s="68">
        <v>0.27798417237545026</v>
      </c>
      <c r="BE708" s="68">
        <v>0.2225096452681557</v>
      </c>
      <c r="BF708" s="68">
        <v>0.32212600497829369</v>
      </c>
      <c r="BG708" s="68">
        <v>0</v>
      </c>
      <c r="BH708" s="68">
        <v>2.5204018699781653E-3</v>
      </c>
      <c r="BI708" s="68">
        <v>4.7093805834936813</v>
      </c>
      <c r="BJ708" s="68">
        <v>0</v>
      </c>
      <c r="BK708" s="68">
        <v>0.13701157971112016</v>
      </c>
      <c r="BL708" s="68">
        <v>0.65098851606786123</v>
      </c>
      <c r="BM708" s="68">
        <v>1.8395896529141559E-2</v>
      </c>
      <c r="BN708" s="68">
        <v>0</v>
      </c>
      <c r="BO708" s="68">
        <v>0</v>
      </c>
    </row>
    <row r="709" spans="1:67">
      <c r="A709">
        <v>2005</v>
      </c>
      <c r="B709" s="62" t="s">
        <v>646</v>
      </c>
      <c r="C709" s="67" t="s">
        <v>711</v>
      </c>
      <c r="D709" s="62" t="s">
        <v>726</v>
      </c>
      <c r="E709" s="68">
        <v>6.3181675523218512</v>
      </c>
      <c r="F709" s="68">
        <v>4.6899236976682551E-2</v>
      </c>
      <c r="G709" s="68">
        <v>0.91475208452963774</v>
      </c>
      <c r="H709" s="68">
        <v>22.937128256407846</v>
      </c>
      <c r="I709" s="68">
        <v>29.691508886673446</v>
      </c>
      <c r="J709" s="68">
        <v>11.429635041181232</v>
      </c>
      <c r="K709" s="68">
        <v>1.2530893545236337</v>
      </c>
      <c r="L709" s="68">
        <v>5.2031373497992135</v>
      </c>
      <c r="M709" s="68">
        <v>3.2520935008126464</v>
      </c>
      <c r="N709" s="68">
        <v>0.39858816539341618</v>
      </c>
      <c r="O709" s="68">
        <v>7.6949839953528789</v>
      </c>
      <c r="P709" s="68">
        <v>4.5343823997297381</v>
      </c>
      <c r="Q709" s="68">
        <v>8.9360206733506793</v>
      </c>
      <c r="R709" s="68">
        <v>8.8392241952475246</v>
      </c>
      <c r="S709" s="68">
        <v>4.1845928450172964</v>
      </c>
      <c r="T709" s="68">
        <v>8.8901235676607424</v>
      </c>
      <c r="U709" s="68">
        <v>18.753899181583236</v>
      </c>
      <c r="V709" s="68">
        <v>8.4949368449824103</v>
      </c>
      <c r="W709" s="68">
        <v>3.7767759845888103</v>
      </c>
      <c r="X709" s="68">
        <v>33.720919942403455</v>
      </c>
      <c r="Y709" s="68">
        <v>1.3046667764025182</v>
      </c>
      <c r="Z709" s="68">
        <v>10.259490463254348</v>
      </c>
      <c r="AA709" s="68">
        <v>3.4380788471544457</v>
      </c>
      <c r="AB709" s="68">
        <v>1.6419728708459684</v>
      </c>
      <c r="AC709" s="68">
        <v>0.74721486037553375</v>
      </c>
      <c r="AD709" s="68">
        <v>0.94183998168068717</v>
      </c>
      <c r="AE709" s="68">
        <v>38.709998602030403</v>
      </c>
      <c r="AF709" s="68">
        <v>26.968059666039196</v>
      </c>
      <c r="AG709" s="68">
        <v>134.72690989693061</v>
      </c>
      <c r="AH709" s="68">
        <v>110.52436053676047</v>
      </c>
      <c r="AI709" s="68">
        <v>36.449151677827331</v>
      </c>
      <c r="AJ709" s="68">
        <v>7.9181872733171303</v>
      </c>
      <c r="AK709" s="68">
        <v>17.857737794543251</v>
      </c>
      <c r="AL709" s="68">
        <v>12.906414045394339</v>
      </c>
      <c r="AM709" s="68">
        <v>1.8394849955119745</v>
      </c>
      <c r="AN709" s="68">
        <v>30.493389172943367</v>
      </c>
      <c r="AO709" s="68">
        <v>6.6762555984398153</v>
      </c>
      <c r="AP709" s="68">
        <v>6.1101267942289903</v>
      </c>
      <c r="AQ709" s="68">
        <v>32.005736900553948</v>
      </c>
      <c r="AR709" s="68">
        <v>0.67068345261961437</v>
      </c>
      <c r="AS709" s="68">
        <v>28.289677329727301</v>
      </c>
      <c r="AT709" s="68">
        <v>3.2880500373885533</v>
      </c>
      <c r="AU709" s="68">
        <v>2.1004230113379045</v>
      </c>
      <c r="AV709" s="68">
        <v>0</v>
      </c>
      <c r="AW709" s="68">
        <v>29.900149594248006</v>
      </c>
      <c r="AX709" s="68">
        <v>3.5993240962056947</v>
      </c>
      <c r="AY709" s="68">
        <v>2.5804368847748211</v>
      </c>
      <c r="AZ709" s="68">
        <v>0</v>
      </c>
      <c r="BA709" s="68">
        <v>0.97111991375687956</v>
      </c>
      <c r="BB709" s="68">
        <v>119.10739236949838</v>
      </c>
      <c r="BC709" s="68">
        <v>36.411154743610922</v>
      </c>
      <c r="BD709" s="68">
        <v>25.343208215763028</v>
      </c>
      <c r="BE709" s="68">
        <v>14.779979373742426</v>
      </c>
      <c r="BF709" s="68">
        <v>45.688568512539987</v>
      </c>
      <c r="BG709" s="68">
        <v>0</v>
      </c>
      <c r="BH709" s="68">
        <v>0.15606961503540873</v>
      </c>
      <c r="BI709" s="68">
        <v>485.8633488456864</v>
      </c>
      <c r="BJ709" s="68">
        <v>0</v>
      </c>
      <c r="BK709" s="68">
        <v>2.3865966820444626</v>
      </c>
      <c r="BL709" s="68">
        <v>22.823279663734994</v>
      </c>
      <c r="BM709" s="68">
        <v>1.1367685561661696</v>
      </c>
      <c r="BN709" s="68">
        <v>0</v>
      </c>
      <c r="BO709" s="68">
        <v>0</v>
      </c>
    </row>
    <row r="710" spans="1:67">
      <c r="A710">
        <v>2005</v>
      </c>
      <c r="B710" s="62" t="s">
        <v>647</v>
      </c>
      <c r="C710" s="67" t="s">
        <v>712</v>
      </c>
      <c r="D710" s="62" t="s">
        <v>726</v>
      </c>
      <c r="E710" s="68">
        <v>4.5946456484384504</v>
      </c>
      <c r="F710" s="68">
        <v>0.89554249400653108</v>
      </c>
      <c r="G710" s="68">
        <v>0.28149071860195096</v>
      </c>
      <c r="H710" s="68">
        <v>6.1186574020784814</v>
      </c>
      <c r="I710" s="68">
        <v>12.67711088097929</v>
      </c>
      <c r="J710" s="68">
        <v>19.998876676303411</v>
      </c>
      <c r="K710" s="68">
        <v>1.6196747406992642</v>
      </c>
      <c r="L710" s="68">
        <v>5.1295094171011577</v>
      </c>
      <c r="M710" s="68">
        <v>1.2454023657619691</v>
      </c>
      <c r="N710" s="68">
        <v>0.61126804343105989</v>
      </c>
      <c r="O710" s="68">
        <v>4.1976798089848808</v>
      </c>
      <c r="P710" s="68">
        <v>1.1625003857467742</v>
      </c>
      <c r="Q710" s="68">
        <v>3.040090631686458</v>
      </c>
      <c r="R710" s="68">
        <v>2.1899653214447561</v>
      </c>
      <c r="S710" s="68">
        <v>1.583249923536092</v>
      </c>
      <c r="T710" s="68">
        <v>1.5392011495669138</v>
      </c>
      <c r="U710" s="68">
        <v>9.0921812628027219</v>
      </c>
      <c r="V710" s="68">
        <v>2.7576131171924891</v>
      </c>
      <c r="W710" s="68">
        <v>1.0926090915652114</v>
      </c>
      <c r="X710" s="68">
        <v>8.7728229171502701</v>
      </c>
      <c r="Y710" s="68">
        <v>0.38001711456611342</v>
      </c>
      <c r="Z710" s="68">
        <v>4.2767468318242416</v>
      </c>
      <c r="AA710" s="68">
        <v>0.13397353327707917</v>
      </c>
      <c r="AB710" s="68">
        <v>2.511724097816538</v>
      </c>
      <c r="AC710" s="68">
        <v>0.40219167955563395</v>
      </c>
      <c r="AD710" s="68">
        <v>7.3307499918536093E-2</v>
      </c>
      <c r="AE710" s="68">
        <v>11.988167009178834</v>
      </c>
      <c r="AF710" s="68">
        <v>1.0398513531361129</v>
      </c>
      <c r="AG710" s="68">
        <v>5.1948847533225955</v>
      </c>
      <c r="AH710" s="68">
        <v>4.2616676206043955</v>
      </c>
      <c r="AI710" s="68">
        <v>12.047987650680431</v>
      </c>
      <c r="AJ710" s="68">
        <v>2.4676886403328955</v>
      </c>
      <c r="AK710" s="68">
        <v>7.0970423784323335</v>
      </c>
      <c r="AL710" s="68">
        <v>2.6289642715811592</v>
      </c>
      <c r="AM710" s="68">
        <v>1.3908036452155264</v>
      </c>
      <c r="AN710" s="68">
        <v>4.5106563398430239</v>
      </c>
      <c r="AO710" s="68">
        <v>0.54012711213205089</v>
      </c>
      <c r="AP710" s="68">
        <v>0.39641763987812723</v>
      </c>
      <c r="AQ710" s="68">
        <v>6.4992188418549217</v>
      </c>
      <c r="AR710" s="68">
        <v>0.39754916502644577</v>
      </c>
      <c r="AS710" s="68">
        <v>3.9950347786157465</v>
      </c>
      <c r="AT710" s="68">
        <v>6.3768996978550341</v>
      </c>
      <c r="AU710" s="68">
        <v>0.22475380000164979</v>
      </c>
      <c r="AV710" s="68">
        <v>0</v>
      </c>
      <c r="AW710" s="68">
        <v>1.2207245805744442</v>
      </c>
      <c r="AX710" s="68">
        <v>1.7791105489211669</v>
      </c>
      <c r="AY710" s="68">
        <v>1.5617590582135725</v>
      </c>
      <c r="AZ710" s="68">
        <v>0</v>
      </c>
      <c r="BA710" s="68">
        <v>0.17237795706975262</v>
      </c>
      <c r="BB710" s="68">
        <v>16.463424308744457</v>
      </c>
      <c r="BC710" s="68">
        <v>3.0150639642960648</v>
      </c>
      <c r="BD710" s="68">
        <v>2.9396893259482648</v>
      </c>
      <c r="BE710" s="68">
        <v>2.8183317505030518</v>
      </c>
      <c r="BF710" s="68">
        <v>3.0750631431559619</v>
      </c>
      <c r="BG710" s="68">
        <v>0</v>
      </c>
      <c r="BH710" s="68">
        <v>1.8476556491138232E-2</v>
      </c>
      <c r="BI710" s="68">
        <v>89.047424054963585</v>
      </c>
      <c r="BJ710" s="68">
        <v>0</v>
      </c>
      <c r="BK710" s="68">
        <v>4.4670316187867138</v>
      </c>
      <c r="BL710" s="68">
        <v>5.6224687074219126</v>
      </c>
      <c r="BM710" s="68">
        <v>0.41476601957326592</v>
      </c>
      <c r="BN710" s="68">
        <v>0</v>
      </c>
      <c r="BO710" s="68">
        <v>0</v>
      </c>
    </row>
    <row r="711" spans="1:67">
      <c r="A711">
        <v>2005</v>
      </c>
      <c r="B711" s="62" t="s">
        <v>648</v>
      </c>
      <c r="C711" s="67" t="s">
        <v>713</v>
      </c>
      <c r="D711" s="62" t="s">
        <v>726</v>
      </c>
      <c r="E711" s="68">
        <v>0.17173316216950399</v>
      </c>
      <c r="F711" s="68">
        <v>2.373190852629126E-2</v>
      </c>
      <c r="G711" s="68">
        <v>8.9900092399081144E-3</v>
      </c>
      <c r="H711" s="68">
        <v>0.8827637337694505</v>
      </c>
      <c r="I711" s="68">
        <v>1.5442688519061551</v>
      </c>
      <c r="J711" s="68">
        <v>0.28835797212242359</v>
      </c>
      <c r="K711" s="68">
        <v>4.346059934868747E-2</v>
      </c>
      <c r="L711" s="68">
        <v>0.11726526600379528</v>
      </c>
      <c r="M711" s="68">
        <v>0.12182846622622137</v>
      </c>
      <c r="N711" s="68">
        <v>9.8882893375895412E-2</v>
      </c>
      <c r="O711" s="68">
        <v>0.29618149053991194</v>
      </c>
      <c r="P711" s="68">
        <v>0.44257997120702525</v>
      </c>
      <c r="Q711" s="68">
        <v>0.14598259599026789</v>
      </c>
      <c r="R711" s="68">
        <v>0.13114193330082169</v>
      </c>
      <c r="S711" s="68">
        <v>0.10046424430100838</v>
      </c>
      <c r="T711" s="68">
        <v>0.14298625506854762</v>
      </c>
      <c r="U711" s="68">
        <v>1.0498623857274281</v>
      </c>
      <c r="V711" s="68">
        <v>0.30257472205379943</v>
      </c>
      <c r="W711" s="68">
        <v>0.26255007581912704</v>
      </c>
      <c r="X711" s="68">
        <v>0.65810577987904473</v>
      </c>
      <c r="Y711" s="68">
        <v>3.8724128301278131E-2</v>
      </c>
      <c r="Z711" s="68">
        <v>0.23096332361976296</v>
      </c>
      <c r="AA711" s="68">
        <v>2.5733456167046552E-2</v>
      </c>
      <c r="AB711" s="68">
        <v>7.88017860354253E-2</v>
      </c>
      <c r="AC711" s="68">
        <v>4.1433064218538096E-2</v>
      </c>
      <c r="AD711" s="68">
        <v>2.8916832083289304E-3</v>
      </c>
      <c r="AE711" s="68">
        <v>0.27363435788038093</v>
      </c>
      <c r="AF711" s="68">
        <v>0.20438614280975997</v>
      </c>
      <c r="AG711" s="68">
        <v>1.0210713882851754</v>
      </c>
      <c r="AH711" s="68">
        <v>0.83764455542093696</v>
      </c>
      <c r="AI711" s="68">
        <v>0.7863066606859922</v>
      </c>
      <c r="AJ711" s="68">
        <v>3.1908141055440299E-2</v>
      </c>
      <c r="AK711" s="68">
        <v>0.16289334378816517</v>
      </c>
      <c r="AL711" s="68">
        <v>0.13614988091466373</v>
      </c>
      <c r="AM711" s="68">
        <v>3.8645024993523715E-2</v>
      </c>
      <c r="AN711" s="68">
        <v>0.35413393441200003</v>
      </c>
      <c r="AO711" s="68">
        <v>0.25193021860040199</v>
      </c>
      <c r="AP711" s="68">
        <v>0.13609452331452782</v>
      </c>
      <c r="AQ711" s="68">
        <v>0.48982638434854886</v>
      </c>
      <c r="AR711" s="68">
        <v>1.3580012374822014E-2</v>
      </c>
      <c r="AS711" s="68">
        <v>1.3827179536134711</v>
      </c>
      <c r="AT711" s="68">
        <v>2.4109299828021465E-2</v>
      </c>
      <c r="AU711" s="68">
        <v>0.13038647786808372</v>
      </c>
      <c r="AV711" s="68">
        <v>0</v>
      </c>
      <c r="AW711" s="68">
        <v>0.38859042730589716</v>
      </c>
      <c r="AX711" s="68">
        <v>7.6228935687417981E-2</v>
      </c>
      <c r="AY711" s="68">
        <v>0.21884949453170199</v>
      </c>
      <c r="AZ711" s="68">
        <v>0</v>
      </c>
      <c r="BA711" s="68">
        <v>1.8566416483726946E-2</v>
      </c>
      <c r="BB711" s="68">
        <v>3.0212617119042608</v>
      </c>
      <c r="BC711" s="68">
        <v>0.85602206381840351</v>
      </c>
      <c r="BD711" s="68">
        <v>0.38197748052960317</v>
      </c>
      <c r="BE711" s="68">
        <v>0.36473591379317288</v>
      </c>
      <c r="BF711" s="68">
        <v>0.30982408841302478</v>
      </c>
      <c r="BG711" s="68">
        <v>0</v>
      </c>
      <c r="BH711" s="68">
        <v>3.8719491744306522E-3</v>
      </c>
      <c r="BI711" s="68">
        <v>3.4480779376720023</v>
      </c>
      <c r="BJ711" s="68">
        <v>0</v>
      </c>
      <c r="BK711" s="68">
        <v>6.277914746725104</v>
      </c>
      <c r="BL711" s="68">
        <v>2.0917925310918779</v>
      </c>
      <c r="BM711" s="68">
        <v>5.0328274058607375E-2</v>
      </c>
      <c r="BN711" s="68">
        <v>0</v>
      </c>
      <c r="BO711" s="68">
        <v>0</v>
      </c>
    </row>
    <row r="712" spans="1:67">
      <c r="A712">
        <v>2005</v>
      </c>
      <c r="B712" s="62" t="s">
        <v>649</v>
      </c>
      <c r="C712" s="67" t="s">
        <v>714</v>
      </c>
      <c r="D712" s="62" t="s">
        <v>726</v>
      </c>
      <c r="E712" s="68">
        <v>0.10273722341803632</v>
      </c>
      <c r="F712" s="68">
        <v>8.4571448699628255E-3</v>
      </c>
      <c r="G712" s="68">
        <v>7.1846901017971702E-3</v>
      </c>
      <c r="H712" s="68">
        <v>0.13827349748662954</v>
      </c>
      <c r="I712" s="68">
        <v>0.47378357782250552</v>
      </c>
      <c r="J712" s="68">
        <v>0.3212029243275758</v>
      </c>
      <c r="K712" s="68">
        <v>2.3169726224523145E-2</v>
      </c>
      <c r="L712" s="68">
        <v>6.1982709329942834E-2</v>
      </c>
      <c r="M712" s="68">
        <v>5.1435248679920227E-2</v>
      </c>
      <c r="N712" s="68">
        <v>3.1874836820055541E-2</v>
      </c>
      <c r="O712" s="68">
        <v>0.13038323580249489</v>
      </c>
      <c r="P712" s="68">
        <v>7.9392233661492423E-2</v>
      </c>
      <c r="Q712" s="68">
        <v>0.20144751987422355</v>
      </c>
      <c r="R712" s="68">
        <v>6.0838125543889107E-2</v>
      </c>
      <c r="S712" s="68">
        <v>9.6368238692507421E-2</v>
      </c>
      <c r="T712" s="68">
        <v>0.2735300017045757</v>
      </c>
      <c r="U712" s="68">
        <v>20.875028202446035</v>
      </c>
      <c r="V712" s="68">
        <v>2.0581555167520915</v>
      </c>
      <c r="W712" s="68">
        <v>0.4780619256551174</v>
      </c>
      <c r="X712" s="68">
        <v>2.0908859008392353</v>
      </c>
      <c r="Y712" s="68">
        <v>7.8963371207044344E-2</v>
      </c>
      <c r="Z712" s="68">
        <v>1.1891961555996426</v>
      </c>
      <c r="AA712" s="68">
        <v>7.0707749119446453E-2</v>
      </c>
      <c r="AB712" s="68">
        <v>0.16432569787387347</v>
      </c>
      <c r="AC712" s="68">
        <v>8.5052116539720314E-3</v>
      </c>
      <c r="AD712" s="68">
        <v>3.0543009356919473E-3</v>
      </c>
      <c r="AE712" s="68">
        <v>0.51301923239760339</v>
      </c>
      <c r="AF712" s="68">
        <v>0.11127835943937424</v>
      </c>
      <c r="AG712" s="68">
        <v>0.55592391631939675</v>
      </c>
      <c r="AH712" s="68">
        <v>0.45605688458957938</v>
      </c>
      <c r="AI712" s="68">
        <v>0.18975556980226907</v>
      </c>
      <c r="AJ712" s="68">
        <v>2.9055803056753742E-2</v>
      </c>
      <c r="AK712" s="68">
        <v>6.4112687801889584E-2</v>
      </c>
      <c r="AL712" s="68">
        <v>6.6888357573688897E-2</v>
      </c>
      <c r="AM712" s="68">
        <v>8.1299451028261534E-3</v>
      </c>
      <c r="AN712" s="68">
        <v>0.17156449365667309</v>
      </c>
      <c r="AO712" s="68">
        <v>2.9380776107437757E-2</v>
      </c>
      <c r="AP712" s="68">
        <v>0.12225506928891301</v>
      </c>
      <c r="AQ712" s="68">
        <v>1.7968588389051416</v>
      </c>
      <c r="AR712" s="68">
        <v>5.4489561246920323E-3</v>
      </c>
      <c r="AS712" s="68">
        <v>0.18307113246879658</v>
      </c>
      <c r="AT712" s="68">
        <v>9.4927769262745255E-3</v>
      </c>
      <c r="AU712" s="68">
        <v>1.5152202872543871E-2</v>
      </c>
      <c r="AV712" s="68">
        <v>0</v>
      </c>
      <c r="AW712" s="68">
        <v>9.9836892643514447E-2</v>
      </c>
      <c r="AX712" s="68">
        <v>0.12487789817220035</v>
      </c>
      <c r="AY712" s="68">
        <v>3.0716010153010904E-2</v>
      </c>
      <c r="AZ712" s="68">
        <v>0</v>
      </c>
      <c r="BA712" s="68">
        <v>4.5780631140996952E-3</v>
      </c>
      <c r="BB712" s="68">
        <v>0.48777321263960383</v>
      </c>
      <c r="BC712" s="68">
        <v>0.34209099836449919</v>
      </c>
      <c r="BD712" s="68">
        <v>0.12065080362318628</v>
      </c>
      <c r="BE712" s="68">
        <v>0.19434082552487261</v>
      </c>
      <c r="BF712" s="68">
        <v>0.17318188784798746</v>
      </c>
      <c r="BG712" s="68">
        <v>0</v>
      </c>
      <c r="BH712" s="68">
        <v>1.6271048101877215E-3</v>
      </c>
      <c r="BI712" s="68">
        <v>9.0649675621615309</v>
      </c>
      <c r="BJ712" s="68">
        <v>0</v>
      </c>
      <c r="BK712" s="68">
        <v>0.24323740547918987</v>
      </c>
      <c r="BL712" s="68">
        <v>8.4516520865480533</v>
      </c>
      <c r="BM712" s="68">
        <v>0.35754659665907629</v>
      </c>
      <c r="BN712" s="68">
        <v>0</v>
      </c>
      <c r="BO712" s="68">
        <v>0</v>
      </c>
    </row>
    <row r="713" spans="1:67">
      <c r="A713">
        <v>2005</v>
      </c>
      <c r="B713" s="62" t="s">
        <v>650</v>
      </c>
      <c r="C713" s="67" t="s">
        <v>715</v>
      </c>
      <c r="D713" s="62" t="s">
        <v>726</v>
      </c>
      <c r="E713" s="68">
        <v>0.32430726862804099</v>
      </c>
      <c r="F713" s="68">
        <v>4.4256214440584708E-3</v>
      </c>
      <c r="G713" s="68">
        <v>2.2466491487101982E-2</v>
      </c>
      <c r="H713" s="68">
        <v>0.21818465996809039</v>
      </c>
      <c r="I713" s="68">
        <v>1.4242135612781657</v>
      </c>
      <c r="J713" s="68">
        <v>0.58743829348693843</v>
      </c>
      <c r="K713" s="68">
        <v>5.9546735150757805E-2</v>
      </c>
      <c r="L713" s="68">
        <v>9.6620236278699811E-2</v>
      </c>
      <c r="M713" s="68">
        <v>3.6880365441223487E-2</v>
      </c>
      <c r="N713" s="68">
        <v>1.8170103718204933E-2</v>
      </c>
      <c r="O713" s="68">
        <v>0.14014190199550502</v>
      </c>
      <c r="P713" s="68">
        <v>7.4381652455620575E-2</v>
      </c>
      <c r="Q713" s="68">
        <v>0.13046911818119633</v>
      </c>
      <c r="R713" s="68">
        <v>9.389463159283612E-2</v>
      </c>
      <c r="S713" s="68">
        <v>7.1062701263365474E-2</v>
      </c>
      <c r="T713" s="68">
        <v>0.12918106544181679</v>
      </c>
      <c r="U713" s="68">
        <v>3.9631094924897488</v>
      </c>
      <c r="V713" s="68">
        <v>0.46594464826214338</v>
      </c>
      <c r="W713" s="68">
        <v>0.17468716979029131</v>
      </c>
      <c r="X713" s="68">
        <v>2.1884740459208172</v>
      </c>
      <c r="Y713" s="68">
        <v>3.4263232536019025E-2</v>
      </c>
      <c r="Z713" s="68">
        <v>0.50330513642243924</v>
      </c>
      <c r="AA713" s="68">
        <v>3.2582971741739422E-2</v>
      </c>
      <c r="AB713" s="68">
        <v>6.7289812243115338E-2</v>
      </c>
      <c r="AC713" s="68">
        <v>1.721925356241728E-2</v>
      </c>
      <c r="AD713" s="68">
        <v>6.9433709341535617E-3</v>
      </c>
      <c r="AE713" s="68">
        <v>0.60226629625715566</v>
      </c>
      <c r="AF713" s="68">
        <v>0.18361611927419538</v>
      </c>
      <c r="AG713" s="68">
        <v>0.91730859421399802</v>
      </c>
      <c r="AH713" s="68">
        <v>0.75252186901802087</v>
      </c>
      <c r="AI713" s="68">
        <v>0.60795344672708707</v>
      </c>
      <c r="AJ713" s="68">
        <v>5.3202849594694415E-2</v>
      </c>
      <c r="AK713" s="68">
        <v>0.11919582406368175</v>
      </c>
      <c r="AL713" s="68">
        <v>0.10612527712989836</v>
      </c>
      <c r="AM713" s="68">
        <v>1.4845594650815287E-2</v>
      </c>
      <c r="AN713" s="68">
        <v>0.39187661311772309</v>
      </c>
      <c r="AO713" s="68">
        <v>5.2459207621049622E-2</v>
      </c>
      <c r="AP713" s="68">
        <v>0.34211661858221482</v>
      </c>
      <c r="AQ713" s="68">
        <v>0.55901912210020521</v>
      </c>
      <c r="AR713" s="68">
        <v>5.2402193880058158E-3</v>
      </c>
      <c r="AS713" s="68">
        <v>0.25120562380295164</v>
      </c>
      <c r="AT713" s="68">
        <v>3.6972991450028185E-2</v>
      </c>
      <c r="AU713" s="68">
        <v>2.2687089916500393E-2</v>
      </c>
      <c r="AV713" s="68">
        <v>0</v>
      </c>
      <c r="AW713" s="68">
        <v>0.18630135021298314</v>
      </c>
      <c r="AX713" s="68">
        <v>4.1005391684249923E-2</v>
      </c>
      <c r="AY713" s="68">
        <v>0.13674395882560592</v>
      </c>
      <c r="AZ713" s="68">
        <v>0</v>
      </c>
      <c r="BA713" s="68">
        <v>1.3830496524970915E-2</v>
      </c>
      <c r="BB713" s="68">
        <v>0.77898342589656444</v>
      </c>
      <c r="BC713" s="68">
        <v>0.84383469008383338</v>
      </c>
      <c r="BD713" s="68">
        <v>0.2081891879123226</v>
      </c>
      <c r="BE713" s="68">
        <v>0.22789013840089226</v>
      </c>
      <c r="BF713" s="68">
        <v>0.26210968665910583</v>
      </c>
      <c r="BG713" s="68">
        <v>0</v>
      </c>
      <c r="BH713" s="68">
        <v>5.0528217404695154E-3</v>
      </c>
      <c r="BI713" s="68">
        <v>16.06063663295334</v>
      </c>
      <c r="BJ713" s="68">
        <v>0</v>
      </c>
      <c r="BK713" s="68">
        <v>0.34229486876474391</v>
      </c>
      <c r="BL713" s="68">
        <v>5.0207699879098593</v>
      </c>
      <c r="BM713" s="68">
        <v>0.25556274282774505</v>
      </c>
      <c r="BN713" s="68">
        <v>0</v>
      </c>
      <c r="BO713" s="68">
        <v>0</v>
      </c>
    </row>
    <row r="714" spans="1:67">
      <c r="A714">
        <v>2005</v>
      </c>
      <c r="B714" s="62" t="s">
        <v>651</v>
      </c>
      <c r="C714" s="67" t="s">
        <v>716</v>
      </c>
      <c r="D714" s="62" t="s">
        <v>726</v>
      </c>
      <c r="E714" s="68">
        <v>9.495747785690573E-5</v>
      </c>
      <c r="F714" s="68">
        <v>3.0594349151841467E-6</v>
      </c>
      <c r="G714" s="68">
        <v>2.6774564602310554E-5</v>
      </c>
      <c r="H714" s="68">
        <v>4.6348743814822457E-4</v>
      </c>
      <c r="I714" s="68">
        <v>5.6657621050746059E-4</v>
      </c>
      <c r="J714" s="68">
        <v>2.3741598470082193E-4</v>
      </c>
      <c r="K714" s="68">
        <v>1.9157479746410329E-5</v>
      </c>
      <c r="L714" s="68">
        <v>9.1244870216343574E-5</v>
      </c>
      <c r="M714" s="68">
        <v>5.4307781878408149E-5</v>
      </c>
      <c r="N714" s="68">
        <v>1.065085388538524E-4</v>
      </c>
      <c r="O714" s="68">
        <v>1.8663175420681892E-4</v>
      </c>
      <c r="P714" s="68">
        <v>1.3611297487477886E-4</v>
      </c>
      <c r="Q714" s="68">
        <v>1.4110566903320323E-4</v>
      </c>
      <c r="R714" s="68">
        <v>1.4657535212429372E-4</v>
      </c>
      <c r="S714" s="68">
        <v>1.0547648066723205E-4</v>
      </c>
      <c r="T714" s="68">
        <v>1.4546941820860917E-4</v>
      </c>
      <c r="U714" s="68">
        <v>3.5067028331042181E-4</v>
      </c>
      <c r="V714" s="68">
        <v>1.7299610772867729E-4</v>
      </c>
      <c r="W714" s="68">
        <v>7.3053896766138839E-5</v>
      </c>
      <c r="X714" s="68">
        <v>3.9385700797080821E-4</v>
      </c>
      <c r="Y714" s="68">
        <v>2.1099080067392609E-5</v>
      </c>
      <c r="Z714" s="68">
        <v>1.776737635271458E-4</v>
      </c>
      <c r="AA714" s="68">
        <v>5.7583323822819126E-5</v>
      </c>
      <c r="AB714" s="68">
        <v>6.033259773810221E-5</v>
      </c>
      <c r="AC714" s="68">
        <v>2.3868243420976266E-5</v>
      </c>
      <c r="AD714" s="68">
        <v>1.4603742244239037E-5</v>
      </c>
      <c r="AE714" s="68">
        <v>8.9399835842782238E-4</v>
      </c>
      <c r="AF714" s="68">
        <v>4.0136409819372033E-4</v>
      </c>
      <c r="AG714" s="68">
        <v>2.0051329472840357E-3</v>
      </c>
      <c r="AH714" s="68">
        <v>1.6449277713538029E-3</v>
      </c>
      <c r="AI714" s="68">
        <v>7.7026673457871993E-4</v>
      </c>
      <c r="AJ714" s="68">
        <v>1.5055312403675726E-4</v>
      </c>
      <c r="AK714" s="68">
        <v>3.1989664520590808E-4</v>
      </c>
      <c r="AL714" s="68">
        <v>1.9170521406251855E-4</v>
      </c>
      <c r="AM714" s="68">
        <v>3.223924553332013E-5</v>
      </c>
      <c r="AN714" s="68">
        <v>4.6267426197202117E-4</v>
      </c>
      <c r="AO714" s="68">
        <v>1.317239995986502E-4</v>
      </c>
      <c r="AP714" s="68">
        <v>1.7794691311147313E-4</v>
      </c>
      <c r="AQ714" s="68">
        <v>5.5579796002198359E-4</v>
      </c>
      <c r="AR714" s="68">
        <v>1.3488878259253782E-5</v>
      </c>
      <c r="AS714" s="68">
        <v>5.5960390711061448E-4</v>
      </c>
      <c r="AT714" s="68">
        <v>4.9189194820627126E-5</v>
      </c>
      <c r="AU714" s="68">
        <v>6.0833599659891525E-5</v>
      </c>
      <c r="AV714" s="68">
        <v>0</v>
      </c>
      <c r="AW714" s="68">
        <v>4.4662644888489924E-4</v>
      </c>
      <c r="AX714" s="68">
        <v>5.7466512975806501E-5</v>
      </c>
      <c r="AY714" s="68">
        <v>9.2048219068359532E-5</v>
      </c>
      <c r="AZ714" s="68">
        <v>0</v>
      </c>
      <c r="BA714" s="68">
        <v>1.9219748472921764E-5</v>
      </c>
      <c r="BB714" s="68">
        <v>1.9951184697473401E-3</v>
      </c>
      <c r="BC714" s="68">
        <v>1.5991879219570718E-3</v>
      </c>
      <c r="BD714" s="68">
        <v>5.0936603646529197E-4</v>
      </c>
      <c r="BE714" s="68">
        <v>3.3221934747241377E-4</v>
      </c>
      <c r="BF714" s="68">
        <v>6.8805467999513053E-4</v>
      </c>
      <c r="BG714" s="68">
        <v>0</v>
      </c>
      <c r="BH714" s="68">
        <v>7.9526772941767327E-6</v>
      </c>
      <c r="BI714" s="68">
        <v>8.8749544119882395E-3</v>
      </c>
      <c r="BJ714" s="68">
        <v>0</v>
      </c>
      <c r="BK714" s="68">
        <v>4.7837368469458308E-4</v>
      </c>
      <c r="BL714" s="68">
        <v>5.5167735506987416E-5</v>
      </c>
      <c r="BM714" s="68">
        <v>1.2028225244131644E-5</v>
      </c>
      <c r="BN714" s="68">
        <v>0</v>
      </c>
      <c r="BO714" s="68">
        <v>0</v>
      </c>
    </row>
    <row r="715" spans="1:67">
      <c r="A715">
        <v>2005</v>
      </c>
      <c r="B715" s="62" t="s">
        <v>652</v>
      </c>
      <c r="C715" s="67" t="s">
        <v>717</v>
      </c>
      <c r="D715" s="62" t="s">
        <v>726</v>
      </c>
      <c r="E715" s="68">
        <v>0</v>
      </c>
      <c r="F715" s="68">
        <v>0</v>
      </c>
      <c r="G715" s="68">
        <v>0</v>
      </c>
      <c r="H715" s="68">
        <v>0</v>
      </c>
      <c r="I715" s="68">
        <v>0</v>
      </c>
      <c r="J715" s="68">
        <v>0</v>
      </c>
      <c r="K715" s="68">
        <v>0</v>
      </c>
      <c r="L715" s="68">
        <v>0</v>
      </c>
      <c r="M715" s="68">
        <v>0</v>
      </c>
      <c r="N715" s="68">
        <v>0</v>
      </c>
      <c r="O715" s="68">
        <v>0</v>
      </c>
      <c r="P715" s="68">
        <v>0</v>
      </c>
      <c r="Q715" s="68">
        <v>0</v>
      </c>
      <c r="R715" s="68">
        <v>0</v>
      </c>
      <c r="S715" s="68">
        <v>0</v>
      </c>
      <c r="T715" s="68">
        <v>0</v>
      </c>
      <c r="U715" s="68">
        <v>0</v>
      </c>
      <c r="V715" s="68">
        <v>0</v>
      </c>
      <c r="W715" s="68">
        <v>0</v>
      </c>
      <c r="X715" s="68">
        <v>0</v>
      </c>
      <c r="Y715" s="68">
        <v>0</v>
      </c>
      <c r="Z715" s="68">
        <v>0</v>
      </c>
      <c r="AA715" s="68">
        <v>0</v>
      </c>
      <c r="AB715" s="68">
        <v>0</v>
      </c>
      <c r="AC715" s="68">
        <v>0</v>
      </c>
      <c r="AD715" s="68">
        <v>0</v>
      </c>
      <c r="AE715" s="68">
        <v>0</v>
      </c>
      <c r="AF715" s="68">
        <v>0</v>
      </c>
      <c r="AG715" s="68">
        <v>0</v>
      </c>
      <c r="AH715" s="68">
        <v>0</v>
      </c>
      <c r="AI715" s="68">
        <v>0</v>
      </c>
      <c r="AJ715" s="68">
        <v>0</v>
      </c>
      <c r="AK715" s="68">
        <v>0</v>
      </c>
      <c r="AL715" s="68">
        <v>0</v>
      </c>
      <c r="AM715" s="68">
        <v>0</v>
      </c>
      <c r="AN715" s="68">
        <v>0</v>
      </c>
      <c r="AO715" s="68">
        <v>0</v>
      </c>
      <c r="AP715" s="68">
        <v>0</v>
      </c>
      <c r="AQ715" s="68">
        <v>0</v>
      </c>
      <c r="AR715" s="68">
        <v>0</v>
      </c>
      <c r="AS715" s="68">
        <v>0</v>
      </c>
      <c r="AT715" s="68">
        <v>0</v>
      </c>
      <c r="AU715" s="68">
        <v>0</v>
      </c>
      <c r="AV715" s="68">
        <v>0</v>
      </c>
      <c r="AW715" s="68">
        <v>0</v>
      </c>
      <c r="AX715" s="68">
        <v>0</v>
      </c>
      <c r="AY715" s="68">
        <v>0</v>
      </c>
      <c r="AZ715" s="68">
        <v>0</v>
      </c>
      <c r="BA715" s="68">
        <v>0</v>
      </c>
      <c r="BB715" s="68">
        <v>0</v>
      </c>
      <c r="BC715" s="68">
        <v>0</v>
      </c>
      <c r="BD715" s="68">
        <v>0</v>
      </c>
      <c r="BE715" s="68">
        <v>0</v>
      </c>
      <c r="BF715" s="68">
        <v>0</v>
      </c>
      <c r="BG715" s="68">
        <v>0</v>
      </c>
      <c r="BH715" s="68">
        <v>0</v>
      </c>
      <c r="BI715" s="68">
        <v>0</v>
      </c>
      <c r="BJ715" s="68">
        <v>0</v>
      </c>
      <c r="BK715" s="68">
        <v>0</v>
      </c>
      <c r="BL715" s="68">
        <v>0</v>
      </c>
      <c r="BM715" s="68">
        <v>0</v>
      </c>
      <c r="BN715" s="68">
        <v>0</v>
      </c>
      <c r="BO715" s="68">
        <v>0</v>
      </c>
    </row>
    <row r="716" spans="1:67">
      <c r="A716">
        <v>2005</v>
      </c>
      <c r="B716" s="69" t="s">
        <v>727</v>
      </c>
      <c r="C716" s="69" t="s">
        <v>728</v>
      </c>
      <c r="D716" s="62" t="s">
        <v>729</v>
      </c>
      <c r="E716" s="68">
        <v>13938.330902773436</v>
      </c>
      <c r="F716" s="68">
        <v>340.5915382901286</v>
      </c>
      <c r="G716" s="68">
        <v>662.72910262071059</v>
      </c>
      <c r="H716" s="68">
        <v>12556.05066739981</v>
      </c>
      <c r="I716" s="68">
        <v>62020.247442741456</v>
      </c>
      <c r="J716" s="68">
        <v>13910.023065186821</v>
      </c>
      <c r="K716" s="68">
        <v>2355.3624849132179</v>
      </c>
      <c r="L716" s="68">
        <v>7193.2836262952751</v>
      </c>
      <c r="M716" s="68">
        <v>1987.1487214481829</v>
      </c>
      <c r="N716" s="68">
        <v>34966.7942543112</v>
      </c>
      <c r="O716" s="68">
        <v>34936.654631008569</v>
      </c>
      <c r="P716" s="68">
        <v>5099.0282938769997</v>
      </c>
      <c r="Q716" s="68">
        <v>10736.011169707806</v>
      </c>
      <c r="R716" s="68">
        <v>8430.4128231869072</v>
      </c>
      <c r="S716" s="68">
        <v>17699.972672549258</v>
      </c>
      <c r="T716" s="68">
        <v>10629.127058666116</v>
      </c>
      <c r="U716" s="68">
        <v>45828.907498041808</v>
      </c>
      <c r="V716" s="68">
        <v>13086.899045787095</v>
      </c>
      <c r="W716" s="68">
        <v>7007.0334024870954</v>
      </c>
      <c r="X716" s="68">
        <v>47713.509506447546</v>
      </c>
      <c r="Y716" s="68">
        <v>1704.9461173092973</v>
      </c>
      <c r="Z716" s="68">
        <v>10924.102280123347</v>
      </c>
      <c r="AA716" s="68">
        <v>873.99091409397806</v>
      </c>
      <c r="AB716" s="68">
        <v>11866.137828146744</v>
      </c>
      <c r="AC716" s="68">
        <v>1210.0230875616321</v>
      </c>
      <c r="AD716" s="68">
        <v>195.26279874741931</v>
      </c>
      <c r="AE716" s="68">
        <v>53862.259120929302</v>
      </c>
      <c r="AF716" s="68">
        <v>3751.0645112674492</v>
      </c>
      <c r="AG716" s="68">
        <v>18650.950466179496</v>
      </c>
      <c r="AH716" s="68">
        <v>15301.831886849197</v>
      </c>
      <c r="AI716" s="68">
        <v>25673.500434813257</v>
      </c>
      <c r="AJ716" s="68">
        <v>1029.9769697858137</v>
      </c>
      <c r="AK716" s="68">
        <v>4237.0127010089382</v>
      </c>
      <c r="AL716" s="68">
        <v>2924.4692280018648</v>
      </c>
      <c r="AM716" s="68">
        <v>677.36275375583227</v>
      </c>
      <c r="AN716" s="68">
        <v>10467.39482623603</v>
      </c>
      <c r="AO716" s="68">
        <v>923.65120011308795</v>
      </c>
      <c r="AP716" s="68">
        <v>2100.6167911650705</v>
      </c>
      <c r="AQ716" s="68">
        <v>9446.797336152873</v>
      </c>
      <c r="AR716" s="68">
        <v>227.82438375711564</v>
      </c>
      <c r="AS716" s="68">
        <v>7370.660000131852</v>
      </c>
      <c r="AT716" s="68">
        <v>3910.9823833232276</v>
      </c>
      <c r="AU716" s="68">
        <v>916.49021491240057</v>
      </c>
      <c r="AV716" s="68">
        <v>0</v>
      </c>
      <c r="AW716" s="68">
        <v>3935.2867242342882</v>
      </c>
      <c r="AX716" s="68">
        <v>1560.1277768318896</v>
      </c>
      <c r="AY716" s="68">
        <v>1539.7150925201524</v>
      </c>
      <c r="AZ716" s="68">
        <v>0</v>
      </c>
      <c r="BA716" s="68">
        <v>344.63220179957392</v>
      </c>
      <c r="BB716" s="68">
        <v>17355.892555772545</v>
      </c>
      <c r="BC716" s="68">
        <v>13198.621810953973</v>
      </c>
      <c r="BD716" s="68">
        <v>4646.457019756931</v>
      </c>
      <c r="BE716" s="68">
        <v>7875.601333117319</v>
      </c>
      <c r="BF716" s="68">
        <v>5218.5555797908564</v>
      </c>
      <c r="BG716" s="68">
        <v>0</v>
      </c>
      <c r="BH716" s="68">
        <v>102.03050210716354</v>
      </c>
      <c r="BI716" s="68">
        <v>554529.82132864057</v>
      </c>
      <c r="BJ716" s="68">
        <v>0</v>
      </c>
      <c r="BK716" s="68">
        <v>93442.466029713774</v>
      </c>
      <c r="BL716" s="68">
        <v>181133.86611624676</v>
      </c>
      <c r="BM716" s="68">
        <v>8749.0420179129087</v>
      </c>
      <c r="BN716" s="68">
        <v>0</v>
      </c>
      <c r="BO716" s="68">
        <v>0</v>
      </c>
    </row>
    <row r="717" spans="1:67">
      <c r="A717">
        <v>2005</v>
      </c>
      <c r="B717" s="70" t="s">
        <v>730</v>
      </c>
      <c r="C717" s="70" t="s">
        <v>731</v>
      </c>
      <c r="D717" s="62" t="s">
        <v>729</v>
      </c>
      <c r="E717" s="68">
        <v>-1.530620833982143</v>
      </c>
      <c r="F717" s="68">
        <v>2.1048671734755335</v>
      </c>
      <c r="G717" s="68">
        <v>-13.737135803973919</v>
      </c>
      <c r="H717" s="68">
        <v>-76.781319965203906</v>
      </c>
      <c r="I717" s="68">
        <v>172.14817760892868</v>
      </c>
      <c r="J717" s="68">
        <v>32.293965244653613</v>
      </c>
      <c r="K717" s="68">
        <v>-5.5593430455055382</v>
      </c>
      <c r="L717" s="68">
        <v>-9.5628131607128264</v>
      </c>
      <c r="M717" s="68">
        <v>-1.5370341108859025</v>
      </c>
      <c r="N717" s="68">
        <v>102.16585176454005</v>
      </c>
      <c r="O717" s="68">
        <v>36.470466080892045</v>
      </c>
      <c r="P717" s="68">
        <v>15.794423174700039</v>
      </c>
      <c r="Q717" s="68">
        <v>12.062211519376538</v>
      </c>
      <c r="R717" s="68">
        <v>-70.861284053337073</v>
      </c>
      <c r="S717" s="68">
        <v>58.98989029643252</v>
      </c>
      <c r="T717" s="68">
        <v>3.8703599800941788</v>
      </c>
      <c r="U717" s="68">
        <v>9.4928671790867867</v>
      </c>
      <c r="V717" s="68">
        <v>14.866503662252121</v>
      </c>
      <c r="W717" s="68">
        <v>14.740610286638976</v>
      </c>
      <c r="X717" s="68">
        <v>91.772106566651075</v>
      </c>
      <c r="Y717" s="68">
        <v>2.2153903002404682</v>
      </c>
      <c r="Z717" s="68">
        <v>19.504516625328527</v>
      </c>
      <c r="AA717" s="68">
        <v>-3.9978749045496138</v>
      </c>
      <c r="AB717" s="68">
        <v>-356.16507051983484</v>
      </c>
      <c r="AC717" s="68">
        <v>-14.353230186633724</v>
      </c>
      <c r="AD717" s="68">
        <v>-1.5722122539641588</v>
      </c>
      <c r="AE717" s="68">
        <v>7.5489180988752764</v>
      </c>
      <c r="AF717" s="68">
        <v>-10.483506079684501</v>
      </c>
      <c r="AG717" s="68">
        <v>-52.128683770706317</v>
      </c>
      <c r="AH717" s="68">
        <v>-42.767982923551308</v>
      </c>
      <c r="AI717" s="68">
        <v>-1185.989696643263</v>
      </c>
      <c r="AJ717" s="68">
        <v>-1.7764605684568364</v>
      </c>
      <c r="AK717" s="68">
        <v>-238.29070463739438</v>
      </c>
      <c r="AL717" s="68">
        <v>4.3523987120470427</v>
      </c>
      <c r="AM717" s="68">
        <v>-13.254009139310462</v>
      </c>
      <c r="AN717" s="68">
        <v>-29.407161358281972</v>
      </c>
      <c r="AO717" s="68">
        <v>-1.9348578467971382</v>
      </c>
      <c r="AP717" s="68">
        <v>-5.2493494007605914</v>
      </c>
      <c r="AQ717" s="68">
        <v>19.769932970321449</v>
      </c>
      <c r="AR717" s="68">
        <v>-4.5857768396202737E-2</v>
      </c>
      <c r="AS717" s="68">
        <v>-9.936616034899842</v>
      </c>
      <c r="AT717" s="68">
        <v>-0.49088328842158935</v>
      </c>
      <c r="AU717" s="68">
        <v>-1.4640631736611429</v>
      </c>
      <c r="AV717" s="68">
        <v>0</v>
      </c>
      <c r="AW717" s="68">
        <v>-21.731797009981751</v>
      </c>
      <c r="AX717" s="68">
        <v>2.5649589524389431</v>
      </c>
      <c r="AY717" s="68">
        <v>-1.7037564984066647</v>
      </c>
      <c r="AZ717" s="68">
        <v>0</v>
      </c>
      <c r="BA717" s="68">
        <v>-1.070389204563637</v>
      </c>
      <c r="BB717" s="68">
        <v>-163.04683164606533</v>
      </c>
      <c r="BC717" s="68">
        <v>-109.02967298746984</v>
      </c>
      <c r="BD717" s="68">
        <v>-17.448930895550848</v>
      </c>
      <c r="BE717" s="68">
        <v>-16.760924355089884</v>
      </c>
      <c r="BF717" s="68">
        <v>-28.979331827787586</v>
      </c>
      <c r="BG717" s="68">
        <v>0</v>
      </c>
      <c r="BH717" s="68">
        <v>-1.136671138420863</v>
      </c>
      <c r="BI717" s="68">
        <v>37341.020758855164</v>
      </c>
      <c r="BJ717" s="68">
        <v>0</v>
      </c>
      <c r="BK717" s="68">
        <v>0</v>
      </c>
      <c r="BL717" s="68">
        <v>869.87852739012226</v>
      </c>
      <c r="BM717" s="68">
        <v>0</v>
      </c>
      <c r="BN717" s="68">
        <v>0</v>
      </c>
      <c r="BO717" s="68">
        <v>0</v>
      </c>
    </row>
    <row r="718" spans="1:67">
      <c r="A718">
        <v>2005</v>
      </c>
      <c r="B718" s="70" t="s">
        <v>732</v>
      </c>
      <c r="C718" s="70" t="s">
        <v>733</v>
      </c>
      <c r="D718" s="62" t="s">
        <v>729</v>
      </c>
      <c r="E718" s="68">
        <v>0</v>
      </c>
      <c r="F718" s="68">
        <v>0</v>
      </c>
      <c r="G718" s="68">
        <v>0</v>
      </c>
      <c r="H718" s="68">
        <v>0</v>
      </c>
      <c r="I718" s="68">
        <v>0</v>
      </c>
      <c r="J718" s="68">
        <v>0</v>
      </c>
      <c r="K718" s="68">
        <v>0</v>
      </c>
      <c r="L718" s="68">
        <v>0</v>
      </c>
      <c r="M718" s="68">
        <v>0</v>
      </c>
      <c r="N718" s="68">
        <v>0</v>
      </c>
      <c r="O718" s="68">
        <v>0</v>
      </c>
      <c r="P718" s="68">
        <v>0</v>
      </c>
      <c r="Q718" s="68">
        <v>0</v>
      </c>
      <c r="R718" s="68">
        <v>0</v>
      </c>
      <c r="S718" s="68">
        <v>0</v>
      </c>
      <c r="T718" s="68">
        <v>0</v>
      </c>
      <c r="U718" s="68">
        <v>0</v>
      </c>
      <c r="V718" s="68">
        <v>0</v>
      </c>
      <c r="W718" s="68">
        <v>0</v>
      </c>
      <c r="X718" s="68">
        <v>0</v>
      </c>
      <c r="Y718" s="68">
        <v>0</v>
      </c>
      <c r="Z718" s="68">
        <v>0</v>
      </c>
      <c r="AA718" s="68">
        <v>0</v>
      </c>
      <c r="AB718" s="68">
        <v>0</v>
      </c>
      <c r="AC718" s="68">
        <v>0</v>
      </c>
      <c r="AD718" s="68">
        <v>0</v>
      </c>
      <c r="AE718" s="68">
        <v>0</v>
      </c>
      <c r="AF718" s="68">
        <v>0</v>
      </c>
      <c r="AG718" s="68">
        <v>0</v>
      </c>
      <c r="AH718" s="68">
        <v>0</v>
      </c>
      <c r="AI718" s="68">
        <v>0</v>
      </c>
      <c r="AJ718" s="68">
        <v>0</v>
      </c>
      <c r="AK718" s="68">
        <v>0</v>
      </c>
      <c r="AL718" s="68">
        <v>0</v>
      </c>
      <c r="AM718" s="68">
        <v>0</v>
      </c>
      <c r="AN718" s="68">
        <v>0</v>
      </c>
      <c r="AO718" s="68">
        <v>0</v>
      </c>
      <c r="AP718" s="68">
        <v>0</v>
      </c>
      <c r="AQ718" s="68">
        <v>0</v>
      </c>
      <c r="AR718" s="68">
        <v>0</v>
      </c>
      <c r="AS718" s="68">
        <v>0</v>
      </c>
      <c r="AT718" s="68">
        <v>0</v>
      </c>
      <c r="AU718" s="68">
        <v>0</v>
      </c>
      <c r="AV718" s="68">
        <v>0</v>
      </c>
      <c r="AW718" s="68">
        <v>0</v>
      </c>
      <c r="AX718" s="68">
        <v>0</v>
      </c>
      <c r="AY718" s="68">
        <v>0</v>
      </c>
      <c r="AZ718" s="68">
        <v>0</v>
      </c>
      <c r="BA718" s="68">
        <v>0</v>
      </c>
      <c r="BB718" s="68">
        <v>0</v>
      </c>
      <c r="BC718" s="68">
        <v>0</v>
      </c>
      <c r="BD718" s="68">
        <v>0</v>
      </c>
      <c r="BE718" s="68">
        <v>0</v>
      </c>
      <c r="BF718" s="68">
        <v>0</v>
      </c>
      <c r="BG718" s="68">
        <v>0</v>
      </c>
      <c r="BH718" s="68">
        <v>0</v>
      </c>
      <c r="BI718" s="68">
        <v>0</v>
      </c>
      <c r="BJ718" s="68">
        <v>0</v>
      </c>
      <c r="BK718" s="68">
        <v>0</v>
      </c>
      <c r="BL718" s="68">
        <v>0</v>
      </c>
      <c r="BM718" s="68">
        <v>0</v>
      </c>
      <c r="BN718" s="68">
        <v>0</v>
      </c>
      <c r="BO718" s="68">
        <v>0</v>
      </c>
    </row>
    <row r="719" spans="1:67">
      <c r="A719">
        <v>2005</v>
      </c>
      <c r="B719" s="70" t="s">
        <v>734</v>
      </c>
      <c r="C719" s="70" t="s">
        <v>735</v>
      </c>
      <c r="D719" s="62" t="s">
        <v>729</v>
      </c>
      <c r="E719" s="68">
        <v>0</v>
      </c>
      <c r="F719" s="68">
        <v>0</v>
      </c>
      <c r="G719" s="68">
        <v>0</v>
      </c>
      <c r="H719" s="68">
        <v>0</v>
      </c>
      <c r="I719" s="68">
        <v>0</v>
      </c>
      <c r="J719" s="68">
        <v>0</v>
      </c>
      <c r="K719" s="68">
        <v>0</v>
      </c>
      <c r="L719" s="68">
        <v>0</v>
      </c>
      <c r="M719" s="68">
        <v>0</v>
      </c>
      <c r="N719" s="68">
        <v>0</v>
      </c>
      <c r="O719" s="68">
        <v>0</v>
      </c>
      <c r="P719" s="68">
        <v>0</v>
      </c>
      <c r="Q719" s="68">
        <v>0</v>
      </c>
      <c r="R719" s="68">
        <v>0</v>
      </c>
      <c r="S719" s="68">
        <v>0</v>
      </c>
      <c r="T719" s="68">
        <v>0</v>
      </c>
      <c r="U719" s="68">
        <v>0</v>
      </c>
      <c r="V719" s="68">
        <v>0</v>
      </c>
      <c r="W719" s="68">
        <v>0</v>
      </c>
      <c r="X719" s="68">
        <v>0</v>
      </c>
      <c r="Y719" s="68">
        <v>0</v>
      </c>
      <c r="Z719" s="68">
        <v>0</v>
      </c>
      <c r="AA719" s="68">
        <v>0</v>
      </c>
      <c r="AB719" s="68">
        <v>0</v>
      </c>
      <c r="AC719" s="68">
        <v>0</v>
      </c>
      <c r="AD719" s="68">
        <v>0</v>
      </c>
      <c r="AE719" s="68">
        <v>0</v>
      </c>
      <c r="AF719" s="68">
        <v>0</v>
      </c>
      <c r="AG719" s="68">
        <v>0</v>
      </c>
      <c r="AH719" s="68">
        <v>0</v>
      </c>
      <c r="AI719" s="68">
        <v>0</v>
      </c>
      <c r="AJ719" s="68">
        <v>0</v>
      </c>
      <c r="AK719" s="68">
        <v>0</v>
      </c>
      <c r="AL719" s="68">
        <v>0</v>
      </c>
      <c r="AM719" s="68">
        <v>0</v>
      </c>
      <c r="AN719" s="68">
        <v>0</v>
      </c>
      <c r="AO719" s="68">
        <v>0</v>
      </c>
      <c r="AP719" s="68">
        <v>0</v>
      </c>
      <c r="AQ719" s="68">
        <v>0</v>
      </c>
      <c r="AR719" s="68">
        <v>0</v>
      </c>
      <c r="AS719" s="68">
        <v>0</v>
      </c>
      <c r="AT719" s="68">
        <v>0</v>
      </c>
      <c r="AU719" s="68">
        <v>0</v>
      </c>
      <c r="AV719" s="68">
        <v>0</v>
      </c>
      <c r="AW719" s="68">
        <v>0</v>
      </c>
      <c r="AX719" s="68">
        <v>0</v>
      </c>
      <c r="AY719" s="68">
        <v>0</v>
      </c>
      <c r="AZ719" s="68">
        <v>0</v>
      </c>
      <c r="BA719" s="68">
        <v>0</v>
      </c>
      <c r="BB719" s="68">
        <v>0</v>
      </c>
      <c r="BC719" s="68">
        <v>0</v>
      </c>
      <c r="BD719" s="68">
        <v>0</v>
      </c>
      <c r="BE719" s="68">
        <v>0</v>
      </c>
      <c r="BF719" s="68">
        <v>0</v>
      </c>
      <c r="BG719" s="68">
        <v>0</v>
      </c>
      <c r="BH719" s="68">
        <v>0</v>
      </c>
      <c r="BI719" s="68">
        <v>7660.9015979657797</v>
      </c>
      <c r="BJ719" s="68">
        <v>0</v>
      </c>
      <c r="BK719" s="68">
        <v>103.0877384955191</v>
      </c>
      <c r="BL719" s="68">
        <v>0</v>
      </c>
      <c r="BM719" s="68">
        <v>0</v>
      </c>
      <c r="BN719" s="68">
        <v>0</v>
      </c>
      <c r="BO719" s="68">
        <v>0</v>
      </c>
    </row>
    <row r="720" spans="1:67">
      <c r="A720">
        <v>2005</v>
      </c>
      <c r="B720" s="70" t="s">
        <v>736</v>
      </c>
      <c r="C720" s="70" t="s">
        <v>737</v>
      </c>
      <c r="D720" s="62" t="s">
        <v>729</v>
      </c>
      <c r="E720" s="68">
        <v>0</v>
      </c>
      <c r="F720" s="68">
        <v>0</v>
      </c>
      <c r="G720" s="68">
        <v>0</v>
      </c>
      <c r="H720" s="68">
        <v>0</v>
      </c>
      <c r="I720" s="68">
        <v>0</v>
      </c>
      <c r="J720" s="68">
        <v>0</v>
      </c>
      <c r="K720" s="68">
        <v>0</v>
      </c>
      <c r="L720" s="68">
        <v>0</v>
      </c>
      <c r="M720" s="68">
        <v>0</v>
      </c>
      <c r="N720" s="68">
        <v>0</v>
      </c>
      <c r="O720" s="68">
        <v>0</v>
      </c>
      <c r="P720" s="68">
        <v>0</v>
      </c>
      <c r="Q720" s="68">
        <v>0</v>
      </c>
      <c r="R720" s="68">
        <v>0</v>
      </c>
      <c r="S720" s="68">
        <v>0</v>
      </c>
      <c r="T720" s="68">
        <v>0</v>
      </c>
      <c r="U720" s="68">
        <v>0</v>
      </c>
      <c r="V720" s="68">
        <v>0</v>
      </c>
      <c r="W720" s="68">
        <v>0</v>
      </c>
      <c r="X720" s="68">
        <v>0</v>
      </c>
      <c r="Y720" s="68">
        <v>0</v>
      </c>
      <c r="Z720" s="68">
        <v>0</v>
      </c>
      <c r="AA720" s="68">
        <v>0</v>
      </c>
      <c r="AB720" s="68">
        <v>0</v>
      </c>
      <c r="AC720" s="68">
        <v>0</v>
      </c>
      <c r="AD720" s="68">
        <v>0</v>
      </c>
      <c r="AE720" s="68">
        <v>0</v>
      </c>
      <c r="AF720" s="68">
        <v>0</v>
      </c>
      <c r="AG720" s="68">
        <v>0</v>
      </c>
      <c r="AH720" s="68">
        <v>0</v>
      </c>
      <c r="AI720" s="68">
        <v>0</v>
      </c>
      <c r="AJ720" s="68">
        <v>0</v>
      </c>
      <c r="AK720" s="68">
        <v>0</v>
      </c>
      <c r="AL720" s="68">
        <v>0</v>
      </c>
      <c r="AM720" s="68">
        <v>0</v>
      </c>
      <c r="AN720" s="68">
        <v>0</v>
      </c>
      <c r="AO720" s="68">
        <v>0</v>
      </c>
      <c r="AP720" s="68">
        <v>0</v>
      </c>
      <c r="AQ720" s="68">
        <v>0</v>
      </c>
      <c r="AR720" s="68">
        <v>0</v>
      </c>
      <c r="AS720" s="68">
        <v>0</v>
      </c>
      <c r="AT720" s="68">
        <v>0</v>
      </c>
      <c r="AU720" s="68">
        <v>0</v>
      </c>
      <c r="AV720" s="68">
        <v>0</v>
      </c>
      <c r="AW720" s="68">
        <v>0</v>
      </c>
      <c r="AX720" s="68">
        <v>0</v>
      </c>
      <c r="AY720" s="68">
        <v>0</v>
      </c>
      <c r="AZ720" s="68">
        <v>0</v>
      </c>
      <c r="BA720" s="68">
        <v>0</v>
      </c>
      <c r="BB720" s="68">
        <v>0</v>
      </c>
      <c r="BC720" s="68">
        <v>0</v>
      </c>
      <c r="BD720" s="68">
        <v>0</v>
      </c>
      <c r="BE720" s="68">
        <v>0</v>
      </c>
      <c r="BF720" s="68">
        <v>0</v>
      </c>
      <c r="BG720" s="68">
        <v>0</v>
      </c>
      <c r="BH720" s="68">
        <v>0</v>
      </c>
      <c r="BI720" s="68">
        <v>-11865.179973361697</v>
      </c>
      <c r="BJ720" s="68">
        <v>0</v>
      </c>
      <c r="BK720" s="68">
        <v>0</v>
      </c>
      <c r="BL720" s="68">
        <v>0</v>
      </c>
      <c r="BM720" s="68">
        <v>0</v>
      </c>
      <c r="BN720" s="68">
        <v>0</v>
      </c>
      <c r="BO720" s="68">
        <v>0</v>
      </c>
    </row>
    <row r="721" spans="1:67">
      <c r="A721">
        <v>2005</v>
      </c>
      <c r="B721" s="69" t="s">
        <v>738</v>
      </c>
      <c r="C721" s="69" t="s">
        <v>739</v>
      </c>
      <c r="D721" s="62" t="s">
        <v>729</v>
      </c>
      <c r="E721" s="68">
        <v>24256.79589380389</v>
      </c>
      <c r="F721" s="68">
        <v>1262.8595148787997</v>
      </c>
      <c r="G721" s="68">
        <v>927.35844020690001</v>
      </c>
      <c r="H721" s="68">
        <v>63796.230388032891</v>
      </c>
      <c r="I721" s="68">
        <v>40452.322443879333</v>
      </c>
      <c r="J721" s="68">
        <v>8707.5945140198037</v>
      </c>
      <c r="K721" s="68">
        <v>1613.8328465813993</v>
      </c>
      <c r="L721" s="68">
        <v>2944.3692002636976</v>
      </c>
      <c r="M721" s="68">
        <v>1231.6599005670989</v>
      </c>
      <c r="N721" s="68">
        <v>1910.1068647722891</v>
      </c>
      <c r="O721" s="68">
        <v>10776.578989663902</v>
      </c>
      <c r="P721" s="68">
        <v>7238.2837159699966</v>
      </c>
      <c r="Q721" s="68">
        <v>4339.3838633786991</v>
      </c>
      <c r="R721" s="68">
        <v>8734.8321341237988</v>
      </c>
      <c r="S721" s="68">
        <v>9114.1134237923998</v>
      </c>
      <c r="T721" s="68">
        <v>4739.1877341049012</v>
      </c>
      <c r="U721" s="68">
        <v>7766.5481415987852</v>
      </c>
      <c r="V721" s="68">
        <v>4737.151154704703</v>
      </c>
      <c r="W721" s="68">
        <v>4808.5972167458976</v>
      </c>
      <c r="X721" s="68">
        <v>17275.197097303</v>
      </c>
      <c r="Y721" s="68">
        <v>1223.1558551233991</v>
      </c>
      <c r="Z721" s="68">
        <v>5554.5323795911036</v>
      </c>
      <c r="AA721" s="68">
        <v>1108.5001801566996</v>
      </c>
      <c r="AB721" s="68">
        <v>15121.001610811298</v>
      </c>
      <c r="AC721" s="68">
        <v>2958.5077575690989</v>
      </c>
      <c r="AD721" s="68">
        <v>297.21143587929993</v>
      </c>
      <c r="AE721" s="68">
        <v>67014.592678796398</v>
      </c>
      <c r="AF721" s="68">
        <v>7740.0919750384728</v>
      </c>
      <c r="AG721" s="68">
        <v>62872.682088146103</v>
      </c>
      <c r="AH721" s="68">
        <v>56428.476942284688</v>
      </c>
      <c r="AI721" s="68">
        <v>43536.972180560384</v>
      </c>
      <c r="AJ721" s="68">
        <v>594.41323321009975</v>
      </c>
      <c r="AK721" s="68">
        <v>1613.5561743416026</v>
      </c>
      <c r="AL721" s="68">
        <v>4499.647038546299</v>
      </c>
      <c r="AM721" s="68">
        <v>995.32783190629993</v>
      </c>
      <c r="AN721" s="68">
        <v>22058.004495725305</v>
      </c>
      <c r="AO721" s="68">
        <v>1185.0604560319996</v>
      </c>
      <c r="AP721" s="68">
        <v>1384.8402113184</v>
      </c>
      <c r="AQ721" s="68">
        <v>17709.310345269791</v>
      </c>
      <c r="AR721" s="68">
        <v>468.76125954469995</v>
      </c>
      <c r="AS721" s="68">
        <v>20080.689133810898</v>
      </c>
      <c r="AT721" s="68">
        <v>3792.7445088894988</v>
      </c>
      <c r="AU721" s="68">
        <v>1666.9238076333995</v>
      </c>
      <c r="AV721" s="68">
        <v>0</v>
      </c>
      <c r="AW721" s="68">
        <v>14951.075377691797</v>
      </c>
      <c r="AX721" s="68">
        <v>2622.7271649906997</v>
      </c>
      <c r="AY721" s="68">
        <v>4060.8839711916999</v>
      </c>
      <c r="AZ721" s="68">
        <v>0</v>
      </c>
      <c r="BA721" s="68">
        <v>1312.6220556445001</v>
      </c>
      <c r="BB721" s="68">
        <v>137480.50613324635</v>
      </c>
      <c r="BC721" s="68">
        <v>32075.186391343294</v>
      </c>
      <c r="BD721" s="68">
        <v>33651.025273081796</v>
      </c>
      <c r="BE721" s="68">
        <v>17029.048947258398</v>
      </c>
      <c r="BF721" s="68">
        <v>15005.605328137</v>
      </c>
      <c r="BG721" s="68">
        <v>4075.4315701362993</v>
      </c>
      <c r="BH721" s="68">
        <v>11.942069795800004</v>
      </c>
      <c r="BI721" s="68">
        <v>0</v>
      </c>
      <c r="BJ721" s="68">
        <v>0</v>
      </c>
      <c r="BK721" s="68">
        <v>0</v>
      </c>
      <c r="BL721" s="68">
        <v>0</v>
      </c>
      <c r="BM721" s="68">
        <v>0</v>
      </c>
      <c r="BN721" s="68">
        <v>0</v>
      </c>
      <c r="BO721" s="68">
        <v>0</v>
      </c>
    </row>
    <row r="722" spans="1:67">
      <c r="A722">
        <v>2005</v>
      </c>
      <c r="B722" s="70" t="s">
        <v>740</v>
      </c>
      <c r="C722" s="70" t="s">
        <v>741</v>
      </c>
      <c r="D722" s="62" t="s">
        <v>729</v>
      </c>
      <c r="E722" s="68">
        <v>190.74298583500916</v>
      </c>
      <c r="F722" s="68">
        <v>4.6465038090608068</v>
      </c>
      <c r="G722" s="68">
        <v>5.0478972675734397</v>
      </c>
      <c r="H722" s="68">
        <v>196.26889231650344</v>
      </c>
      <c r="I722" s="68">
        <v>726.68532032963299</v>
      </c>
      <c r="J722" s="68">
        <v>447.06530139598692</v>
      </c>
      <c r="K722" s="68">
        <v>29.78842393154104</v>
      </c>
      <c r="L722" s="68">
        <v>184.76138764500624</v>
      </c>
      <c r="M722" s="68">
        <v>50.752007886318886</v>
      </c>
      <c r="N722" s="68">
        <v>268.2352007156378</v>
      </c>
      <c r="O722" s="68">
        <v>695.00109294726735</v>
      </c>
      <c r="P722" s="68">
        <v>78.384911185955502</v>
      </c>
      <c r="Q722" s="68">
        <v>300.08074842420291</v>
      </c>
      <c r="R722" s="68">
        <v>107.45156915198712</v>
      </c>
      <c r="S722" s="68">
        <v>350.13390569936041</v>
      </c>
      <c r="T722" s="68">
        <v>340.68165191815001</v>
      </c>
      <c r="U722" s="68">
        <v>2547.1759384873449</v>
      </c>
      <c r="V722" s="68">
        <v>626.9937426370243</v>
      </c>
      <c r="W722" s="68">
        <v>298.32373182960436</v>
      </c>
      <c r="X722" s="68">
        <v>2198.9403611539346</v>
      </c>
      <c r="Y722" s="68">
        <v>66.314572379078683</v>
      </c>
      <c r="Z722" s="68">
        <v>364.58794212162991</v>
      </c>
      <c r="AA722" s="68">
        <v>20.618302665104743</v>
      </c>
      <c r="AB722" s="68">
        <v>270.71210155984892</v>
      </c>
      <c r="AC722" s="68">
        <v>23.201081277499419</v>
      </c>
      <c r="AD722" s="68">
        <v>2.3785118050252656</v>
      </c>
      <c r="AE722" s="68">
        <v>1091.0410387582906</v>
      </c>
      <c r="AF722" s="68">
        <v>43.727215735550551</v>
      </c>
      <c r="AG722" s="68">
        <v>218.45222348818589</v>
      </c>
      <c r="AH722" s="68">
        <v>179.20913519345459</v>
      </c>
      <c r="AI722" s="68">
        <v>436.07974558916294</v>
      </c>
      <c r="AJ722" s="68">
        <v>8.9993767792600234</v>
      </c>
      <c r="AK722" s="68">
        <v>27.796268689663197</v>
      </c>
      <c r="AL722" s="68">
        <v>45.49720286763965</v>
      </c>
      <c r="AM722" s="68">
        <v>4.5382042619068566</v>
      </c>
      <c r="AN722" s="68">
        <v>84.925204057482716</v>
      </c>
      <c r="AO722" s="68">
        <v>5.5014699624988683</v>
      </c>
      <c r="AP722" s="68">
        <v>17.335016441780674</v>
      </c>
      <c r="AQ722" s="68">
        <v>225.8569601390893</v>
      </c>
      <c r="AR722" s="68">
        <v>0.43944648671478626</v>
      </c>
      <c r="AS722" s="68">
        <v>34.232565386471407</v>
      </c>
      <c r="AT722" s="68">
        <v>5.8942724800258542E-2</v>
      </c>
      <c r="AU722" s="68">
        <v>2.5171260491643443</v>
      </c>
      <c r="AV722" s="68">
        <v>0</v>
      </c>
      <c r="AW722" s="68">
        <v>8.6564907224479022</v>
      </c>
      <c r="AX722" s="68">
        <v>12.765658670882894</v>
      </c>
      <c r="AY722" s="68">
        <v>9.3321470698632378</v>
      </c>
      <c r="AZ722" s="68">
        <v>0</v>
      </c>
      <c r="BA722" s="68">
        <v>2.4316941913473866</v>
      </c>
      <c r="BB722" s="68">
        <v>115.76744007417918</v>
      </c>
      <c r="BC722" s="68">
        <v>93.035141981056526</v>
      </c>
      <c r="BD722" s="68">
        <v>21.710542716390641</v>
      </c>
      <c r="BE722" s="68">
        <v>78.251957078411593</v>
      </c>
      <c r="BF722" s="68">
        <v>41.959311106523074</v>
      </c>
      <c r="BG722" s="68">
        <v>0</v>
      </c>
      <c r="BH722" s="68">
        <v>0.54280448770562328</v>
      </c>
      <c r="BI722" s="68">
        <v>3073.1605429975316</v>
      </c>
      <c r="BJ722" s="68">
        <v>0</v>
      </c>
      <c r="BK722" s="68">
        <v>0</v>
      </c>
      <c r="BL722" s="68">
        <v>2472.7957317842811</v>
      </c>
      <c r="BM722" s="68">
        <v>115.79499974864144</v>
      </c>
      <c r="BN722" s="68">
        <v>0</v>
      </c>
      <c r="BO722" s="68">
        <v>0</v>
      </c>
    </row>
    <row r="723" spans="1:67">
      <c r="A723">
        <v>2005</v>
      </c>
      <c r="B723" s="71" t="s">
        <v>659</v>
      </c>
      <c r="C723" s="72" t="s">
        <v>742</v>
      </c>
      <c r="D723" s="62" t="s">
        <v>729</v>
      </c>
      <c r="E723" s="68">
        <v>38384.339092139395</v>
      </c>
      <c r="F723" s="68">
        <v>1610.2024184420995</v>
      </c>
      <c r="G723" s="68">
        <v>1581.3983047175996</v>
      </c>
      <c r="H723" s="68">
        <v>76471.768480865387</v>
      </c>
      <c r="I723" s="68">
        <v>103371.40315136866</v>
      </c>
      <c r="J723" s="68">
        <v>23096.977143970798</v>
      </c>
      <c r="K723" s="68">
        <v>3993.4244128101</v>
      </c>
      <c r="L723" s="68">
        <v>10312.851347328698</v>
      </c>
      <c r="M723" s="68">
        <v>3268.0235808720995</v>
      </c>
      <c r="N723" s="68">
        <v>37247.30229092799</v>
      </c>
      <c r="O723" s="68">
        <v>46444.704798997089</v>
      </c>
      <c r="P723" s="68">
        <v>12431.491329952298</v>
      </c>
      <c r="Q723" s="68">
        <v>15387.5376776216</v>
      </c>
      <c r="R723" s="68">
        <v>17201.835167207097</v>
      </c>
      <c r="S723" s="68">
        <v>27223.209831422599</v>
      </c>
      <c r="T723" s="68">
        <v>15712.866778980799</v>
      </c>
      <c r="U723" s="68">
        <v>56152.12320651349</v>
      </c>
      <c r="V723" s="68">
        <v>18465.910148949599</v>
      </c>
      <c r="W723" s="68">
        <v>12128.694951889298</v>
      </c>
      <c r="X723" s="68">
        <v>67279.418867102795</v>
      </c>
      <c r="Y723" s="68">
        <v>2996.6318887145994</v>
      </c>
      <c r="Z723" s="68">
        <v>16862.727164095097</v>
      </c>
      <c r="AA723" s="68">
        <v>1999.1115165137996</v>
      </c>
      <c r="AB723" s="68">
        <v>26901.686304398296</v>
      </c>
      <c r="AC723" s="68">
        <v>4177.3786812121989</v>
      </c>
      <c r="AD723" s="68">
        <v>493.28053358459994</v>
      </c>
      <c r="AE723" s="68">
        <v>121975.44141116209</v>
      </c>
      <c r="AF723" s="68">
        <v>11524.400174955443</v>
      </c>
      <c r="AG723" s="68">
        <v>81689.955998698293</v>
      </c>
      <c r="AH723" s="68">
        <v>71866.749905672419</v>
      </c>
      <c r="AI723" s="68">
        <v>68460.562492411482</v>
      </c>
      <c r="AJ723" s="68">
        <v>1631.6131228971994</v>
      </c>
      <c r="AK723" s="68">
        <v>5640.0744057328984</v>
      </c>
      <c r="AL723" s="68">
        <v>7473.965871074799</v>
      </c>
      <c r="AM723" s="68">
        <v>1663.9747789752</v>
      </c>
      <c r="AN723" s="68">
        <v>32580.917359310304</v>
      </c>
      <c r="AO723" s="68">
        <v>2112.2782652264996</v>
      </c>
      <c r="AP723" s="68">
        <v>3497.5426644745999</v>
      </c>
      <c r="AQ723" s="68">
        <v>27401.73447596539</v>
      </c>
      <c r="AR723" s="68">
        <v>696.97923089539995</v>
      </c>
      <c r="AS723" s="68">
        <v>27475.645068960195</v>
      </c>
      <c r="AT723" s="68">
        <v>7703.2949375782991</v>
      </c>
      <c r="AU723" s="68">
        <v>2584.4670844134998</v>
      </c>
      <c r="AV723" s="68">
        <v>0</v>
      </c>
      <c r="AW723" s="68">
        <v>18873.286797742996</v>
      </c>
      <c r="AX723" s="68">
        <v>4198.1855535526993</v>
      </c>
      <c r="AY723" s="68">
        <v>5608.2274481447994</v>
      </c>
      <c r="AZ723" s="68">
        <v>0</v>
      </c>
      <c r="BA723" s="68">
        <v>1658.6155624177998</v>
      </c>
      <c r="BB723" s="68">
        <v>154789.11925203758</v>
      </c>
      <c r="BC723" s="68">
        <v>45257.813661319997</v>
      </c>
      <c r="BD723" s="68">
        <v>38301.743891558996</v>
      </c>
      <c r="BE723" s="68">
        <v>24966.141290629093</v>
      </c>
      <c r="BF723" s="68">
        <v>20237.140859718798</v>
      </c>
      <c r="BG723" s="68">
        <v>4075.4315701362993</v>
      </c>
      <c r="BH723" s="68">
        <v>113.37870498399998</v>
      </c>
      <c r="BI723" s="68">
        <v>0</v>
      </c>
      <c r="BJ723" s="68">
        <v>0</v>
      </c>
      <c r="BK723" s="68">
        <v>0</v>
      </c>
      <c r="BL723" s="68">
        <v>0</v>
      </c>
      <c r="BM723" s="68">
        <v>0</v>
      </c>
      <c r="BN723" s="68">
        <v>0</v>
      </c>
      <c r="BO723" s="68">
        <v>0</v>
      </c>
    </row>
    <row r="724" spans="1:67">
      <c r="A724">
        <v>2006</v>
      </c>
      <c r="B724" s="62" t="s">
        <v>597</v>
      </c>
      <c r="C724" s="67" t="s">
        <v>664</v>
      </c>
      <c r="D724" s="62" t="s">
        <v>725</v>
      </c>
      <c r="E724" s="68">
        <v>3592.6917574781169</v>
      </c>
      <c r="F724" s="68">
        <v>3.4765167390294489</v>
      </c>
      <c r="G724" s="68">
        <v>4.0798715107239323</v>
      </c>
      <c r="H724" s="68">
        <v>0.63692897084376021</v>
      </c>
      <c r="I724" s="68">
        <v>21547.506660676965</v>
      </c>
      <c r="J724" s="68">
        <v>613.73359732760298</v>
      </c>
      <c r="K724" s="68">
        <v>19.228046682738672</v>
      </c>
      <c r="L724" s="68">
        <v>0.29902831315069189</v>
      </c>
      <c r="M724" s="68">
        <v>0.26677545840298983</v>
      </c>
      <c r="N724" s="68">
        <v>0.12718339525786848</v>
      </c>
      <c r="O724" s="68">
        <v>93.602928398914329</v>
      </c>
      <c r="P724" s="68">
        <v>27.713295833189171</v>
      </c>
      <c r="Q724" s="68">
        <v>15.989984281392644</v>
      </c>
      <c r="R724" s="68">
        <v>0.62063831333620068</v>
      </c>
      <c r="S724" s="68">
        <v>0.31914521300079424</v>
      </c>
      <c r="T724" s="68">
        <v>1.6643205671595236</v>
      </c>
      <c r="U724" s="68">
        <v>2.1925040786989882</v>
      </c>
      <c r="V724" s="68">
        <v>8.1740368091271876</v>
      </c>
      <c r="W724" s="68">
        <v>2.4182088674240192</v>
      </c>
      <c r="X724" s="68">
        <v>3.9177792529857065</v>
      </c>
      <c r="Y724" s="68">
        <v>1.6685836199120896</v>
      </c>
      <c r="Z724" s="68">
        <v>36.108216052047375</v>
      </c>
      <c r="AA724" s="68">
        <v>0</v>
      </c>
      <c r="AB724" s="68">
        <v>35.669700303604898</v>
      </c>
      <c r="AC724" s="68">
        <v>0</v>
      </c>
      <c r="AD724" s="68">
        <v>0</v>
      </c>
      <c r="AE724" s="68">
        <v>40.47698834848071</v>
      </c>
      <c r="AF724" s="68">
        <v>3.418660958218168E-3</v>
      </c>
      <c r="AG724" s="68">
        <v>1.6935691209780588E-2</v>
      </c>
      <c r="AH724" s="68">
        <v>1.3900087500268513E-2</v>
      </c>
      <c r="AI724" s="68">
        <v>0</v>
      </c>
      <c r="AJ724" s="68">
        <v>0</v>
      </c>
      <c r="AK724" s="68">
        <v>0</v>
      </c>
      <c r="AL724" s="68">
        <v>0</v>
      </c>
      <c r="AM724" s="68">
        <v>0</v>
      </c>
      <c r="AN724" s="68">
        <v>0.50640271190735531</v>
      </c>
      <c r="AO724" s="68">
        <v>0</v>
      </c>
      <c r="AP724" s="68">
        <v>0</v>
      </c>
      <c r="AQ724" s="68">
        <v>0</v>
      </c>
      <c r="AR724" s="68">
        <v>0</v>
      </c>
      <c r="AS724" s="68">
        <v>0</v>
      </c>
      <c r="AT724" s="68">
        <v>0</v>
      </c>
      <c r="AU724" s="68">
        <v>0</v>
      </c>
      <c r="AV724" s="68">
        <v>0</v>
      </c>
      <c r="AW724" s="68">
        <v>0</v>
      </c>
      <c r="AX724" s="68">
        <v>0</v>
      </c>
      <c r="AY724" s="68">
        <v>0</v>
      </c>
      <c r="AZ724" s="68">
        <v>0</v>
      </c>
      <c r="BA724" s="68">
        <v>6.2230788624468543E-3</v>
      </c>
      <c r="BB724" s="68">
        <v>0.22557016680363745</v>
      </c>
      <c r="BC724" s="68">
        <v>0</v>
      </c>
      <c r="BD724" s="68">
        <v>0</v>
      </c>
      <c r="BE724" s="68">
        <v>1.5491295960512654</v>
      </c>
      <c r="BF724" s="68">
        <v>0.45981005567923694</v>
      </c>
      <c r="BG724" s="68">
        <v>0</v>
      </c>
      <c r="BH724" s="68">
        <v>0</v>
      </c>
      <c r="BI724" s="68">
        <v>7968.6791533342148</v>
      </c>
      <c r="BJ724" s="68">
        <v>0</v>
      </c>
      <c r="BK724" s="68">
        <v>0</v>
      </c>
      <c r="BL724" s="68">
        <v>628.13003341200124</v>
      </c>
      <c r="BM724" s="68">
        <v>2723.2366862941935</v>
      </c>
      <c r="BN724" s="68">
        <v>5238.1532569485253</v>
      </c>
      <c r="BO724" s="68">
        <v>42613.563216529998</v>
      </c>
    </row>
    <row r="725" spans="1:67">
      <c r="A725">
        <v>2006</v>
      </c>
      <c r="B725" s="62" t="s">
        <v>598</v>
      </c>
      <c r="C725" s="67" t="s">
        <v>665</v>
      </c>
      <c r="D725" s="62" t="s">
        <v>725</v>
      </c>
      <c r="E725" s="68">
        <v>3.7456333552942185E-3</v>
      </c>
      <c r="F725" s="68">
        <v>103.38946265661124</v>
      </c>
      <c r="G725" s="68">
        <v>3.6869624372265941E-4</v>
      </c>
      <c r="H725" s="68">
        <v>2.154043502326113E-3</v>
      </c>
      <c r="I725" s="68">
        <v>38.588112735282792</v>
      </c>
      <c r="J725" s="68">
        <v>32.840463933462892</v>
      </c>
      <c r="K725" s="68">
        <v>1004.5637718790064</v>
      </c>
      <c r="L725" s="68">
        <v>1.8348021714946501</v>
      </c>
      <c r="M725" s="68">
        <v>1.5634995043898427E-3</v>
      </c>
      <c r="N725" s="68">
        <v>0</v>
      </c>
      <c r="O725" s="68">
        <v>11.761697536105775</v>
      </c>
      <c r="P725" s="68">
        <v>38.311897936307993</v>
      </c>
      <c r="Q725" s="68">
        <v>237.39539535625281</v>
      </c>
      <c r="R725" s="68">
        <v>0.16304608459827324</v>
      </c>
      <c r="S725" s="68">
        <v>0.12088218501490763</v>
      </c>
      <c r="T725" s="68">
        <v>0.12742426043573726</v>
      </c>
      <c r="U725" s="68">
        <v>4.2028750266722363E-2</v>
      </c>
      <c r="V725" s="68">
        <v>4.8234340317802361E-2</v>
      </c>
      <c r="W725" s="68">
        <v>0.14895471701844157</v>
      </c>
      <c r="X725" s="68">
        <v>1.0603457743557374</v>
      </c>
      <c r="Y725" s="68">
        <v>6.9350092978910033E-3</v>
      </c>
      <c r="Z725" s="68">
        <v>0.51614375269923984</v>
      </c>
      <c r="AA725" s="68">
        <v>0</v>
      </c>
      <c r="AB725" s="68">
        <v>1.5513451533524305</v>
      </c>
      <c r="AC725" s="68">
        <v>0</v>
      </c>
      <c r="AD725" s="68">
        <v>0</v>
      </c>
      <c r="AE725" s="68">
        <v>8.5716272144077899E-2</v>
      </c>
      <c r="AF725" s="68">
        <v>6.9123102344817477E-4</v>
      </c>
      <c r="AG725" s="68">
        <v>3.4242866756346605E-3</v>
      </c>
      <c r="AH725" s="68">
        <v>2.8105073378898726E-3</v>
      </c>
      <c r="AI725" s="68">
        <v>0</v>
      </c>
      <c r="AJ725" s="68">
        <v>0</v>
      </c>
      <c r="AK725" s="68">
        <v>0</v>
      </c>
      <c r="AL725" s="68">
        <v>0</v>
      </c>
      <c r="AM725" s="68">
        <v>0</v>
      </c>
      <c r="AN725" s="68">
        <v>0</v>
      </c>
      <c r="AO725" s="68">
        <v>0</v>
      </c>
      <c r="AP725" s="68">
        <v>0</v>
      </c>
      <c r="AQ725" s="68">
        <v>0</v>
      </c>
      <c r="AR725" s="68">
        <v>0</v>
      </c>
      <c r="AS725" s="68">
        <v>0</v>
      </c>
      <c r="AT725" s="68">
        <v>0</v>
      </c>
      <c r="AU725" s="68">
        <v>0</v>
      </c>
      <c r="AV725" s="68">
        <v>0</v>
      </c>
      <c r="AW725" s="68">
        <v>0</v>
      </c>
      <c r="AX725" s="68">
        <v>0</v>
      </c>
      <c r="AY725" s="68">
        <v>0</v>
      </c>
      <c r="AZ725" s="68">
        <v>0</v>
      </c>
      <c r="BA725" s="68">
        <v>2.3900065421480102E-3</v>
      </c>
      <c r="BB725" s="68">
        <v>1.6314213075501935E-3</v>
      </c>
      <c r="BC725" s="68">
        <v>0</v>
      </c>
      <c r="BD725" s="68">
        <v>0</v>
      </c>
      <c r="BE725" s="68">
        <v>0</v>
      </c>
      <c r="BF725" s="68">
        <v>1.3265798587192169E-3</v>
      </c>
      <c r="BG725" s="68">
        <v>0</v>
      </c>
      <c r="BH725" s="68">
        <v>0</v>
      </c>
      <c r="BI725" s="68">
        <v>125.74226247982139</v>
      </c>
      <c r="BJ725" s="68">
        <v>0</v>
      </c>
      <c r="BK725" s="68">
        <v>0</v>
      </c>
      <c r="BL725" s="68">
        <v>4.1516446242547425E-2</v>
      </c>
      <c r="BM725" s="68">
        <v>31.353587822961181</v>
      </c>
      <c r="BN725" s="68">
        <v>53.758342461598659</v>
      </c>
      <c r="BO725" s="68">
        <v>1683.4724756199998</v>
      </c>
    </row>
    <row r="726" spans="1:67">
      <c r="A726">
        <v>2006</v>
      </c>
      <c r="B726" s="62" t="s">
        <v>599</v>
      </c>
      <c r="C726" s="67" t="s">
        <v>666</v>
      </c>
      <c r="D726" s="62" t="s">
        <v>725</v>
      </c>
      <c r="E726" s="68">
        <v>2.3724603476182717E-3</v>
      </c>
      <c r="F726" s="68">
        <v>0</v>
      </c>
      <c r="G726" s="68">
        <v>26.037222977798873</v>
      </c>
      <c r="H726" s="68">
        <v>4.3301667442961905E-3</v>
      </c>
      <c r="I726" s="68">
        <v>199.43270959923251</v>
      </c>
      <c r="J726" s="68">
        <v>20.144950009855094</v>
      </c>
      <c r="K726" s="68">
        <v>6.9161370929217664E-4</v>
      </c>
      <c r="L726" s="68">
        <v>0.22842132924713415</v>
      </c>
      <c r="M726" s="68">
        <v>8.843860753500643E-2</v>
      </c>
      <c r="N726" s="68">
        <v>0</v>
      </c>
      <c r="O726" s="68">
        <v>2.6328779816718919</v>
      </c>
      <c r="P726" s="68">
        <v>4.9897728980512124</v>
      </c>
      <c r="Q726" s="68">
        <v>8.697953824975152E-2</v>
      </c>
      <c r="R726" s="68">
        <v>6.0009170377808467E-3</v>
      </c>
      <c r="S726" s="68">
        <v>6.0982487658305454E-2</v>
      </c>
      <c r="T726" s="68">
        <v>1.0423705365331718E-2</v>
      </c>
      <c r="U726" s="68">
        <v>2.9852972376701804E-2</v>
      </c>
      <c r="V726" s="68">
        <v>6.4382460237341788E-2</v>
      </c>
      <c r="W726" s="68">
        <v>1.9347989775668852E-2</v>
      </c>
      <c r="X726" s="68">
        <v>2.9460829786040688E-2</v>
      </c>
      <c r="Y726" s="68">
        <v>1.3103115078745476E-2</v>
      </c>
      <c r="Z726" s="68">
        <v>1.1171546009372681</v>
      </c>
      <c r="AA726" s="68">
        <v>0</v>
      </c>
      <c r="AB726" s="68">
        <v>0</v>
      </c>
      <c r="AC726" s="68">
        <v>0</v>
      </c>
      <c r="AD726" s="68">
        <v>0</v>
      </c>
      <c r="AE726" s="68">
        <v>0</v>
      </c>
      <c r="AF726" s="68">
        <v>0</v>
      </c>
      <c r="AG726" s="68">
        <v>0</v>
      </c>
      <c r="AH726" s="68">
        <v>0</v>
      </c>
      <c r="AI726" s="68">
        <v>0</v>
      </c>
      <c r="AJ726" s="68">
        <v>0</v>
      </c>
      <c r="AK726" s="68">
        <v>0</v>
      </c>
      <c r="AL726" s="68">
        <v>0</v>
      </c>
      <c r="AM726" s="68">
        <v>0</v>
      </c>
      <c r="AN726" s="68">
        <v>0</v>
      </c>
      <c r="AO726" s="68">
        <v>0</v>
      </c>
      <c r="AP726" s="68">
        <v>0</v>
      </c>
      <c r="AQ726" s="68">
        <v>0</v>
      </c>
      <c r="AR726" s="68">
        <v>0</v>
      </c>
      <c r="AS726" s="68">
        <v>0</v>
      </c>
      <c r="AT726" s="68">
        <v>0</v>
      </c>
      <c r="AU726" s="68">
        <v>0</v>
      </c>
      <c r="AV726" s="68">
        <v>0</v>
      </c>
      <c r="AW726" s="68">
        <v>0</v>
      </c>
      <c r="AX726" s="68">
        <v>0</v>
      </c>
      <c r="AY726" s="68">
        <v>0</v>
      </c>
      <c r="AZ726" s="68">
        <v>0</v>
      </c>
      <c r="BA726" s="68">
        <v>0</v>
      </c>
      <c r="BB726" s="68">
        <v>1.515149386358569E-3</v>
      </c>
      <c r="BC726" s="68">
        <v>0</v>
      </c>
      <c r="BD726" s="68">
        <v>0</v>
      </c>
      <c r="BE726" s="68">
        <v>0</v>
      </c>
      <c r="BF726" s="68">
        <v>0</v>
      </c>
      <c r="BG726" s="68">
        <v>0</v>
      </c>
      <c r="BH726" s="68">
        <v>0</v>
      </c>
      <c r="BI726" s="68">
        <v>1152.0562130428498</v>
      </c>
      <c r="BJ726" s="68">
        <v>0</v>
      </c>
      <c r="BK726" s="68">
        <v>0</v>
      </c>
      <c r="BL726" s="68">
        <v>16.053750139164091</v>
      </c>
      <c r="BM726" s="68">
        <v>3.0743608962319096</v>
      </c>
      <c r="BN726" s="68">
        <v>163.6626451916722</v>
      </c>
      <c r="BO726" s="68">
        <v>1589.8479606799999</v>
      </c>
    </row>
    <row r="727" spans="1:67">
      <c r="A727">
        <v>2006</v>
      </c>
      <c r="B727" s="62" t="s">
        <v>600</v>
      </c>
      <c r="C727" s="67" t="s">
        <v>111</v>
      </c>
      <c r="D727" s="62" t="s">
        <v>725</v>
      </c>
      <c r="E727" s="68">
        <v>32.95717014319326</v>
      </c>
      <c r="F727" s="68">
        <v>1.6889522524322655</v>
      </c>
      <c r="G727" s="68">
        <v>11.982679158324149</v>
      </c>
      <c r="H727" s="68">
        <v>343.13363246780494</v>
      </c>
      <c r="I727" s="68">
        <v>28.439376679428175</v>
      </c>
      <c r="J727" s="68">
        <v>0.53486130970074353</v>
      </c>
      <c r="K727" s="68">
        <v>1.4308969833622513E-2</v>
      </c>
      <c r="L727" s="68">
        <v>22.163516722479653</v>
      </c>
      <c r="M727" s="68">
        <v>1.7028435415358093E-2</v>
      </c>
      <c r="N727" s="68">
        <v>22703.847898888391</v>
      </c>
      <c r="O727" s="68">
        <v>7706.6345303019452</v>
      </c>
      <c r="P727" s="68">
        <v>0.91520931959998542</v>
      </c>
      <c r="Q727" s="68">
        <v>3.2935198732188895</v>
      </c>
      <c r="R727" s="68">
        <v>1090.1253935428781</v>
      </c>
      <c r="S727" s="68">
        <v>4200.1625306289707</v>
      </c>
      <c r="T727" s="68">
        <v>1.5777653399019778</v>
      </c>
      <c r="U727" s="68">
        <v>2.3624109641310449</v>
      </c>
      <c r="V727" s="68">
        <v>8.3694524662677914</v>
      </c>
      <c r="W727" s="68">
        <v>2.9194084277264549</v>
      </c>
      <c r="X727" s="68">
        <v>11.522217070515429</v>
      </c>
      <c r="Y727" s="68">
        <v>0.15485060892226576</v>
      </c>
      <c r="Z727" s="68">
        <v>47.948414067761107</v>
      </c>
      <c r="AA727" s="68">
        <v>0</v>
      </c>
      <c r="AB727" s="68">
        <v>358.19071809784617</v>
      </c>
      <c r="AC727" s="68">
        <v>13.120799602611903</v>
      </c>
      <c r="AD727" s="68">
        <v>0</v>
      </c>
      <c r="AE727" s="68">
        <v>1211.2054323563773</v>
      </c>
      <c r="AF727" s="68">
        <v>9.0770571919211784E-2</v>
      </c>
      <c r="AG727" s="68">
        <v>0.44966798279996295</v>
      </c>
      <c r="AH727" s="68">
        <v>0.36906815491410327</v>
      </c>
      <c r="AI727" s="68">
        <v>4.7344767426575194</v>
      </c>
      <c r="AJ727" s="68">
        <v>0</v>
      </c>
      <c r="AK727" s="68">
        <v>0</v>
      </c>
      <c r="AL727" s="68">
        <v>3.0692996290751444</v>
      </c>
      <c r="AM727" s="68">
        <v>1.6075833884522074E-3</v>
      </c>
      <c r="AN727" s="68">
        <v>0</v>
      </c>
      <c r="AO727" s="68">
        <v>0</v>
      </c>
      <c r="AP727" s="68">
        <v>0</v>
      </c>
      <c r="AQ727" s="68">
        <v>0</v>
      </c>
      <c r="AR727" s="68">
        <v>0</v>
      </c>
      <c r="AS727" s="68">
        <v>0</v>
      </c>
      <c r="AT727" s="68">
        <v>0</v>
      </c>
      <c r="AU727" s="68">
        <v>0</v>
      </c>
      <c r="AV727" s="68">
        <v>0</v>
      </c>
      <c r="AW727" s="68">
        <v>6.1023696553847199E-4</v>
      </c>
      <c r="AX727" s="68">
        <v>0</v>
      </c>
      <c r="AY727" s="68">
        <v>0</v>
      </c>
      <c r="AZ727" s="68">
        <v>0</v>
      </c>
      <c r="BA727" s="68">
        <v>1.4013618780344232E-2</v>
      </c>
      <c r="BB727" s="68">
        <v>3.0809924014823339E-2</v>
      </c>
      <c r="BC727" s="68">
        <v>0</v>
      </c>
      <c r="BD727" s="68">
        <v>0</v>
      </c>
      <c r="BE727" s="68">
        <v>5.6230383548394429E-4</v>
      </c>
      <c r="BF727" s="68">
        <v>0</v>
      </c>
      <c r="BG727" s="68">
        <v>0</v>
      </c>
      <c r="BH727" s="68">
        <v>0</v>
      </c>
      <c r="BI727" s="68">
        <v>0</v>
      </c>
      <c r="BJ727" s="68">
        <v>0</v>
      </c>
      <c r="BK727" s="68">
        <v>0</v>
      </c>
      <c r="BL727" s="68">
        <v>9776.1420064339327</v>
      </c>
      <c r="BM727" s="68">
        <v>-4.8961872327378035</v>
      </c>
      <c r="BN727" s="68">
        <v>37619.85347315493</v>
      </c>
      <c r="BO727" s="68">
        <v>85203.142256799998</v>
      </c>
    </row>
    <row r="728" spans="1:67">
      <c r="A728">
        <v>2006</v>
      </c>
      <c r="B728" s="62" t="s">
        <v>601</v>
      </c>
      <c r="C728" s="67" t="s">
        <v>667</v>
      </c>
      <c r="D728" s="62" t="s">
        <v>725</v>
      </c>
      <c r="E728" s="68">
        <v>2958.8047398486847</v>
      </c>
      <c r="F728" s="68">
        <v>0.68291156833927125</v>
      </c>
      <c r="G728" s="68">
        <v>143.70694123268103</v>
      </c>
      <c r="H728" s="68">
        <v>0.17615682350951564</v>
      </c>
      <c r="I728" s="68">
        <v>11762.052296875547</v>
      </c>
      <c r="J728" s="68">
        <v>334.06178283312454</v>
      </c>
      <c r="K728" s="68">
        <v>0.26989895601080793</v>
      </c>
      <c r="L728" s="68">
        <v>60.321988882897131</v>
      </c>
      <c r="M728" s="68">
        <v>0.47519648026255723</v>
      </c>
      <c r="N728" s="68">
        <v>3.2676472121520028E-2</v>
      </c>
      <c r="O728" s="68">
        <v>265.69035322694464</v>
      </c>
      <c r="P728" s="68">
        <v>144.08571356563456</v>
      </c>
      <c r="Q728" s="68">
        <v>6.6343105245920828</v>
      </c>
      <c r="R728" s="68">
        <v>36.095292190558638</v>
      </c>
      <c r="S728" s="68">
        <v>26.83988765326718</v>
      </c>
      <c r="T728" s="68">
        <v>2.4122383958792337</v>
      </c>
      <c r="U728" s="68">
        <v>29.181438566389463</v>
      </c>
      <c r="V728" s="68">
        <v>2.5264968720176442</v>
      </c>
      <c r="W728" s="68">
        <v>2.2823502652044225</v>
      </c>
      <c r="X728" s="68">
        <v>12.706913887100008</v>
      </c>
      <c r="Y728" s="68">
        <v>0.37730799570824713</v>
      </c>
      <c r="Z728" s="68">
        <v>7.3259570690912579</v>
      </c>
      <c r="AA728" s="68">
        <v>0</v>
      </c>
      <c r="AB728" s="68">
        <v>1.9530912641389264</v>
      </c>
      <c r="AC728" s="68">
        <v>0</v>
      </c>
      <c r="AD728" s="68">
        <v>0</v>
      </c>
      <c r="AE728" s="68">
        <v>10.357040420905383</v>
      </c>
      <c r="AF728" s="68">
        <v>106.95446638134702</v>
      </c>
      <c r="AG728" s="68">
        <v>529.8413145611961</v>
      </c>
      <c r="AH728" s="68">
        <v>434.87098001672479</v>
      </c>
      <c r="AI728" s="68">
        <v>5.7488058810667937E-2</v>
      </c>
      <c r="AJ728" s="68">
        <v>1.9351725389132622E-2</v>
      </c>
      <c r="AK728" s="68">
        <v>5.2542409158075314</v>
      </c>
      <c r="AL728" s="68">
        <v>13.233275217510704</v>
      </c>
      <c r="AM728" s="68">
        <v>2.9664440923596442E-3</v>
      </c>
      <c r="AN728" s="68">
        <v>1907.6751377892888</v>
      </c>
      <c r="AO728" s="68">
        <v>0</v>
      </c>
      <c r="AP728" s="68">
        <v>7.8963202870220069E-3</v>
      </c>
      <c r="AQ728" s="68">
        <v>0</v>
      </c>
      <c r="AR728" s="68">
        <v>0</v>
      </c>
      <c r="AS728" s="68">
        <v>56.243454645364608</v>
      </c>
      <c r="AT728" s="68">
        <v>0.11543497043496366</v>
      </c>
      <c r="AU728" s="68">
        <v>4.4664279130772284</v>
      </c>
      <c r="AV728" s="68">
        <v>0</v>
      </c>
      <c r="AW728" s="68">
        <v>0.13565146736407122</v>
      </c>
      <c r="AX728" s="68">
        <v>5.8599059741751866E-4</v>
      </c>
      <c r="AY728" s="68">
        <v>0.45930716397704063</v>
      </c>
      <c r="AZ728" s="68">
        <v>0</v>
      </c>
      <c r="BA728" s="68">
        <v>1.190829278387403</v>
      </c>
      <c r="BB728" s="68">
        <v>42.932186632342102</v>
      </c>
      <c r="BC728" s="68">
        <v>214.14468320160663</v>
      </c>
      <c r="BD728" s="68">
        <v>3.0152073888574824</v>
      </c>
      <c r="BE728" s="68">
        <v>105.71022327730417</v>
      </c>
      <c r="BF728" s="68">
        <v>5.7453345921685886</v>
      </c>
      <c r="BG728" s="68">
        <v>0</v>
      </c>
      <c r="BH728" s="68">
        <v>1.558029196797984E-2</v>
      </c>
      <c r="BI728" s="68">
        <v>80516.32467828173</v>
      </c>
      <c r="BJ728" s="68">
        <v>0</v>
      </c>
      <c r="BK728" s="68">
        <v>0</v>
      </c>
      <c r="BL728" s="68">
        <v>0</v>
      </c>
      <c r="BM728" s="68">
        <v>3038.4471327195279</v>
      </c>
      <c r="BN728" s="68">
        <v>6611.6666746641531</v>
      </c>
      <c r="BO728" s="68">
        <v>109407.58349177998</v>
      </c>
    </row>
    <row r="729" spans="1:67">
      <c r="A729">
        <v>2006</v>
      </c>
      <c r="B729" s="62" t="s">
        <v>602</v>
      </c>
      <c r="C729" s="67" t="s">
        <v>668</v>
      </c>
      <c r="D729" s="62" t="s">
        <v>725</v>
      </c>
      <c r="E729" s="68">
        <v>30.131052479984032</v>
      </c>
      <c r="F729" s="68">
        <v>6.1101168026959476</v>
      </c>
      <c r="G729" s="68">
        <v>2.5481705662141713E-2</v>
      </c>
      <c r="H729" s="68">
        <v>3.1424766824348476</v>
      </c>
      <c r="I729" s="68">
        <v>55.402391190172054</v>
      </c>
      <c r="J729" s="68">
        <v>3018.5501090911125</v>
      </c>
      <c r="K729" s="68">
        <v>12.010533082359968</v>
      </c>
      <c r="L729" s="68">
        <v>168.53760623080922</v>
      </c>
      <c r="M729" s="68">
        <v>17.887700324642175</v>
      </c>
      <c r="N729" s="68">
        <v>17.767689512901612</v>
      </c>
      <c r="O729" s="68">
        <v>21.606810453007832</v>
      </c>
      <c r="P729" s="68">
        <v>0.85739407338219975</v>
      </c>
      <c r="Q729" s="68">
        <v>131.11164096731738</v>
      </c>
      <c r="R729" s="68">
        <v>10.57784188770426</v>
      </c>
      <c r="S729" s="68">
        <v>22.978618001661232</v>
      </c>
      <c r="T729" s="68">
        <v>21.921702839388448</v>
      </c>
      <c r="U729" s="68">
        <v>109.7962006743987</v>
      </c>
      <c r="V729" s="68">
        <v>39.919619421880881</v>
      </c>
      <c r="W729" s="68">
        <v>31.550595959959857</v>
      </c>
      <c r="X729" s="68">
        <v>854.79988205758514</v>
      </c>
      <c r="Y729" s="68">
        <v>6.5591231174060329</v>
      </c>
      <c r="Z729" s="68">
        <v>307.97256268266165</v>
      </c>
      <c r="AA729" s="68">
        <v>4.4401309028973511E-3</v>
      </c>
      <c r="AB729" s="68">
        <v>33.728963560410811</v>
      </c>
      <c r="AC729" s="68">
        <v>0</v>
      </c>
      <c r="AD729" s="68">
        <v>2.0322092698355974</v>
      </c>
      <c r="AE729" s="68">
        <v>51.114896530842124</v>
      </c>
      <c r="AF729" s="68">
        <v>22.567394598485361</v>
      </c>
      <c r="AG729" s="68">
        <v>111.79652823145736</v>
      </c>
      <c r="AH729" s="68">
        <v>91.75778569616638</v>
      </c>
      <c r="AI729" s="68">
        <v>44.528751665445633</v>
      </c>
      <c r="AJ729" s="68">
        <v>0</v>
      </c>
      <c r="AK729" s="68">
        <v>4.9683155017733745E-2</v>
      </c>
      <c r="AL729" s="68">
        <v>3.4825519122814792</v>
      </c>
      <c r="AM729" s="68">
        <v>2.7045112682806662</v>
      </c>
      <c r="AN729" s="68">
        <v>118.07304235174082</v>
      </c>
      <c r="AO729" s="68">
        <v>2.4039270429905463E-2</v>
      </c>
      <c r="AP729" s="68">
        <v>9.2491801784440913E-2</v>
      </c>
      <c r="AQ729" s="68">
        <v>0</v>
      </c>
      <c r="AR729" s="68">
        <v>0</v>
      </c>
      <c r="AS729" s="68">
        <v>0</v>
      </c>
      <c r="AT729" s="68">
        <v>0</v>
      </c>
      <c r="AU729" s="68">
        <v>0</v>
      </c>
      <c r="AV729" s="68">
        <v>0</v>
      </c>
      <c r="AW729" s="68">
        <v>1.0917658051118251</v>
      </c>
      <c r="AX729" s="68">
        <v>3.9755666027204999</v>
      </c>
      <c r="AY729" s="68">
        <v>9.1810797508340016</v>
      </c>
      <c r="AZ729" s="68">
        <v>0</v>
      </c>
      <c r="BA729" s="68">
        <v>0.11332138831972327</v>
      </c>
      <c r="BB729" s="68">
        <v>38.74923095026903</v>
      </c>
      <c r="BC729" s="68">
        <v>62.136305257924974</v>
      </c>
      <c r="BD729" s="68">
        <v>19.414151041250236</v>
      </c>
      <c r="BE729" s="68">
        <v>152.16474046466556</v>
      </c>
      <c r="BF729" s="68">
        <v>36.701503180910514</v>
      </c>
      <c r="BG729" s="68">
        <v>0</v>
      </c>
      <c r="BH729" s="68">
        <v>0.59216176148222799</v>
      </c>
      <c r="BI729" s="68">
        <v>8247.7616618336579</v>
      </c>
      <c r="BJ729" s="68">
        <v>0</v>
      </c>
      <c r="BK729" s="68">
        <v>0</v>
      </c>
      <c r="BL729" s="68">
        <v>28.219637090240145</v>
      </c>
      <c r="BM729" s="68">
        <v>487.94589722102955</v>
      </c>
      <c r="BN729" s="68">
        <v>9660.7831626393709</v>
      </c>
      <c r="BO729" s="68">
        <v>24120.004623669996</v>
      </c>
    </row>
    <row r="730" spans="1:67">
      <c r="A730">
        <v>2006</v>
      </c>
      <c r="B730" s="62" t="s">
        <v>603</v>
      </c>
      <c r="C730" s="67" t="s">
        <v>669</v>
      </c>
      <c r="D730" s="62" t="s">
        <v>725</v>
      </c>
      <c r="E730" s="68">
        <v>22.833756613732721</v>
      </c>
      <c r="F730" s="68">
        <v>1.6963452838265286E-3</v>
      </c>
      <c r="G730" s="68">
        <v>8.3343614615350434E-2</v>
      </c>
      <c r="H730" s="68">
        <v>90.974248619517283</v>
      </c>
      <c r="I730" s="68">
        <v>117.77086179602436</v>
      </c>
      <c r="J730" s="68">
        <v>14.164902886585947</v>
      </c>
      <c r="K730" s="68">
        <v>352.22020763597669</v>
      </c>
      <c r="L730" s="68">
        <v>36.458776890830748</v>
      </c>
      <c r="M730" s="68">
        <v>1.7418372828520141</v>
      </c>
      <c r="N730" s="68">
        <v>13.200117346729554</v>
      </c>
      <c r="O730" s="68">
        <v>17.320547496937685</v>
      </c>
      <c r="P730" s="68">
        <v>5.8001123585331671</v>
      </c>
      <c r="Q730" s="68">
        <v>20.670583467324519</v>
      </c>
      <c r="R730" s="68">
        <v>46.005979277794275</v>
      </c>
      <c r="S730" s="68">
        <v>13.540427233801985</v>
      </c>
      <c r="T730" s="68">
        <v>47.812253164646904</v>
      </c>
      <c r="U730" s="68">
        <v>129.20046988313464</v>
      </c>
      <c r="V730" s="68">
        <v>32.841752869105363</v>
      </c>
      <c r="W730" s="68">
        <v>20.442310049261888</v>
      </c>
      <c r="X730" s="68">
        <v>54.397259774923654</v>
      </c>
      <c r="Y730" s="68">
        <v>13.231418163371346</v>
      </c>
      <c r="Z730" s="68">
        <v>814.29155086662445</v>
      </c>
      <c r="AA730" s="68">
        <v>0.11682781850839075</v>
      </c>
      <c r="AB730" s="68">
        <v>0.14553144823605485</v>
      </c>
      <c r="AC730" s="68">
        <v>0</v>
      </c>
      <c r="AD730" s="68">
        <v>0</v>
      </c>
      <c r="AE730" s="68">
        <v>972.65365202543751</v>
      </c>
      <c r="AF730" s="68">
        <v>45.261189757147349</v>
      </c>
      <c r="AG730" s="68">
        <v>224.21923170581169</v>
      </c>
      <c r="AH730" s="68">
        <v>184.02950912058699</v>
      </c>
      <c r="AI730" s="68">
        <v>1.8192762297452304E-2</v>
      </c>
      <c r="AJ730" s="68">
        <v>0</v>
      </c>
      <c r="AK730" s="68">
        <v>0</v>
      </c>
      <c r="AL730" s="68">
        <v>0.10069386101290456</v>
      </c>
      <c r="AM730" s="68">
        <v>0</v>
      </c>
      <c r="AN730" s="68">
        <v>0</v>
      </c>
      <c r="AO730" s="68">
        <v>0</v>
      </c>
      <c r="AP730" s="68">
        <v>0.20511399406405606</v>
      </c>
      <c r="AQ730" s="68">
        <v>34.202361853601388</v>
      </c>
      <c r="AR730" s="68">
        <v>0</v>
      </c>
      <c r="AS730" s="68">
        <v>0</v>
      </c>
      <c r="AT730" s="68">
        <v>0</v>
      </c>
      <c r="AU730" s="68">
        <v>0</v>
      </c>
      <c r="AV730" s="68">
        <v>0</v>
      </c>
      <c r="AW730" s="68">
        <v>5.6839462508138115E-2</v>
      </c>
      <c r="AX730" s="68">
        <v>2.2051997223020262E-4</v>
      </c>
      <c r="AY730" s="68">
        <v>0</v>
      </c>
      <c r="AZ730" s="68">
        <v>0</v>
      </c>
      <c r="BA730" s="68">
        <v>0.56460724415745056</v>
      </c>
      <c r="BB730" s="68">
        <v>2.5798462381347815</v>
      </c>
      <c r="BC730" s="68">
        <v>1.1524956941794205E-2</v>
      </c>
      <c r="BD730" s="68">
        <v>1.6751497489535777E-3</v>
      </c>
      <c r="BE730" s="68">
        <v>7.1119871742421653E-2</v>
      </c>
      <c r="BF730" s="68">
        <v>6.5405203118412976</v>
      </c>
      <c r="BG730" s="68">
        <v>0</v>
      </c>
      <c r="BH730" s="68">
        <v>0</v>
      </c>
      <c r="BI730" s="68">
        <v>348.13230608698643</v>
      </c>
      <c r="BJ730" s="68">
        <v>0</v>
      </c>
      <c r="BK730" s="68">
        <v>0</v>
      </c>
      <c r="BL730" s="68">
        <v>5.5085071965182806</v>
      </c>
      <c r="BM730" s="68">
        <v>99.679825813567689</v>
      </c>
      <c r="BN730" s="68">
        <v>398.92482000356517</v>
      </c>
      <c r="BO730" s="68">
        <v>4188.0285308399989</v>
      </c>
    </row>
    <row r="731" spans="1:67">
      <c r="A731">
        <v>2006</v>
      </c>
      <c r="B731" s="62" t="s">
        <v>604</v>
      </c>
      <c r="C731" s="67" t="s">
        <v>670</v>
      </c>
      <c r="D731" s="62" t="s">
        <v>725</v>
      </c>
      <c r="E731" s="68">
        <v>66.662067150549561</v>
      </c>
      <c r="F731" s="68">
        <v>2.2519132196873834</v>
      </c>
      <c r="G731" s="68">
        <v>0.47683690109676063</v>
      </c>
      <c r="H731" s="68">
        <v>3.5192150290036888</v>
      </c>
      <c r="I731" s="68">
        <v>545.21185116801212</v>
      </c>
      <c r="J731" s="68">
        <v>140.78365101013208</v>
      </c>
      <c r="K731" s="68">
        <v>4.4916623421512636</v>
      </c>
      <c r="L731" s="68">
        <v>2194.2574429925703</v>
      </c>
      <c r="M731" s="68">
        <v>458.334010795778</v>
      </c>
      <c r="N731" s="68">
        <v>10.709394310992032</v>
      </c>
      <c r="O731" s="68">
        <v>249.28384306218936</v>
      </c>
      <c r="P731" s="68">
        <v>65.184821318535072</v>
      </c>
      <c r="Q731" s="68">
        <v>126.22377960950762</v>
      </c>
      <c r="R731" s="68">
        <v>223.50666143171327</v>
      </c>
      <c r="S731" s="68">
        <v>8.6563435258422778</v>
      </c>
      <c r="T731" s="68">
        <v>75.716530004036301</v>
      </c>
      <c r="U731" s="68">
        <v>518.82112784303251</v>
      </c>
      <c r="V731" s="68">
        <v>109.75967651589545</v>
      </c>
      <c r="W731" s="68">
        <v>54.066618498381978</v>
      </c>
      <c r="X731" s="68">
        <v>202.31732921453113</v>
      </c>
      <c r="Y731" s="68">
        <v>4.9936456484103662</v>
      </c>
      <c r="Z731" s="68">
        <v>201.40858492306802</v>
      </c>
      <c r="AA731" s="68">
        <v>2.6343302091978149</v>
      </c>
      <c r="AB731" s="68">
        <v>14.182460857262969</v>
      </c>
      <c r="AC731" s="68">
        <v>7.0905629981934641</v>
      </c>
      <c r="AD731" s="68">
        <v>0.46054560305469922</v>
      </c>
      <c r="AE731" s="68">
        <v>68.829285838847923</v>
      </c>
      <c r="AF731" s="68">
        <v>98.387364514093491</v>
      </c>
      <c r="AG731" s="68">
        <v>487.40078197847339</v>
      </c>
      <c r="AH731" s="68">
        <v>400.03761483838758</v>
      </c>
      <c r="AI731" s="68">
        <v>26.28794778966509</v>
      </c>
      <c r="AJ731" s="68">
        <v>0</v>
      </c>
      <c r="AK731" s="68">
        <v>0.92439392207146054</v>
      </c>
      <c r="AL731" s="68">
        <v>14.364594761450777</v>
      </c>
      <c r="AM731" s="68">
        <v>1.9219513398950645</v>
      </c>
      <c r="AN731" s="68">
        <v>92.586946222331179</v>
      </c>
      <c r="AO731" s="68">
        <v>20.282018918964514</v>
      </c>
      <c r="AP731" s="68">
        <v>0.99613743911219144</v>
      </c>
      <c r="AQ731" s="68">
        <v>1.6206013845611515</v>
      </c>
      <c r="AR731" s="68">
        <v>6.6471407452890527E-2</v>
      </c>
      <c r="AS731" s="68">
        <v>144.49180672506679</v>
      </c>
      <c r="AT731" s="68">
        <v>0.34552284827284496</v>
      </c>
      <c r="AU731" s="68">
        <v>13.818857492028805</v>
      </c>
      <c r="AV731" s="68">
        <v>0</v>
      </c>
      <c r="AW731" s="68">
        <v>60.394249571723499</v>
      </c>
      <c r="AX731" s="68">
        <v>2.323936570503546</v>
      </c>
      <c r="AY731" s="68">
        <v>37.334170754563139</v>
      </c>
      <c r="AZ731" s="68">
        <v>0</v>
      </c>
      <c r="BA731" s="68">
        <v>1.7941790018877319</v>
      </c>
      <c r="BB731" s="68">
        <v>92.400126012835031</v>
      </c>
      <c r="BC731" s="68">
        <v>309.07353975001803</v>
      </c>
      <c r="BD731" s="68">
        <v>53.486830302133896</v>
      </c>
      <c r="BE731" s="68">
        <v>75.823591595887564</v>
      </c>
      <c r="BF731" s="68">
        <v>39.413347206812993</v>
      </c>
      <c r="BG731" s="68">
        <v>0</v>
      </c>
      <c r="BH731" s="68">
        <v>4.5566808687679474</v>
      </c>
      <c r="BI731" s="68">
        <v>2029.7747506158194</v>
      </c>
      <c r="BJ731" s="68">
        <v>0</v>
      </c>
      <c r="BK731" s="68">
        <v>0</v>
      </c>
      <c r="BL731" s="68">
        <v>0</v>
      </c>
      <c r="BM731" s="68">
        <v>433.84230149807354</v>
      </c>
      <c r="BN731" s="68">
        <v>1342.8333243874667</v>
      </c>
      <c r="BO731" s="68">
        <v>11146.418231739999</v>
      </c>
    </row>
    <row r="732" spans="1:67">
      <c r="A732">
        <v>2006</v>
      </c>
      <c r="B732" s="62" t="s">
        <v>605</v>
      </c>
      <c r="C732" s="67" t="s">
        <v>671</v>
      </c>
      <c r="D732" s="62" t="s">
        <v>725</v>
      </c>
      <c r="E732" s="68">
        <v>0.3016100086905219</v>
      </c>
      <c r="F732" s="68">
        <v>2.829388359311458E-4</v>
      </c>
      <c r="G732" s="68">
        <v>3.2930517079342424E-3</v>
      </c>
      <c r="H732" s="68">
        <v>2.4665185744348688</v>
      </c>
      <c r="I732" s="68">
        <v>33.96346292012641</v>
      </c>
      <c r="J732" s="68">
        <v>40.442361108736741</v>
      </c>
      <c r="K732" s="68">
        <v>2.0663351932235221</v>
      </c>
      <c r="L732" s="68">
        <v>10.644999617026343</v>
      </c>
      <c r="M732" s="68">
        <v>89.182917827259402</v>
      </c>
      <c r="N732" s="68">
        <v>0.6006351598951144</v>
      </c>
      <c r="O732" s="68">
        <v>23.131740381739213</v>
      </c>
      <c r="P732" s="68">
        <v>14.132559480631503</v>
      </c>
      <c r="Q732" s="68">
        <v>16.109482223796505</v>
      </c>
      <c r="R732" s="68">
        <v>7.0343767124420244</v>
      </c>
      <c r="S732" s="68">
        <v>2.7343503578208868</v>
      </c>
      <c r="T732" s="68">
        <v>15.738646812067635</v>
      </c>
      <c r="U732" s="68">
        <v>118.93714485393707</v>
      </c>
      <c r="V732" s="68">
        <v>37.243830660286029</v>
      </c>
      <c r="W732" s="68">
        <v>11.90151820169247</v>
      </c>
      <c r="X732" s="68">
        <v>22.187855179347551</v>
      </c>
      <c r="Y732" s="68">
        <v>2.261402268753343</v>
      </c>
      <c r="Z732" s="68">
        <v>39.310785583479998</v>
      </c>
      <c r="AA732" s="68">
        <v>3.3598967225907801</v>
      </c>
      <c r="AB732" s="68">
        <v>2.7534117065329022</v>
      </c>
      <c r="AC732" s="68">
        <v>0</v>
      </c>
      <c r="AD732" s="68">
        <v>0.42245302932975842</v>
      </c>
      <c r="AE732" s="68">
        <v>57.84636946952488</v>
      </c>
      <c r="AF732" s="68">
        <v>12.140153073009943</v>
      </c>
      <c r="AG732" s="68">
        <v>60.141057038638472</v>
      </c>
      <c r="AH732" s="68">
        <v>49.361194936816787</v>
      </c>
      <c r="AI732" s="68">
        <v>28.428394325088146</v>
      </c>
      <c r="AJ732" s="68">
        <v>0</v>
      </c>
      <c r="AK732" s="68">
        <v>2.0029629853678701</v>
      </c>
      <c r="AL732" s="68">
        <v>22.554591801255576</v>
      </c>
      <c r="AM732" s="68">
        <v>4.0921913463195372</v>
      </c>
      <c r="AN732" s="68">
        <v>11.685089026379224</v>
      </c>
      <c r="AO732" s="68">
        <v>16.246798093240905</v>
      </c>
      <c r="AP732" s="68">
        <v>1.4902553101072142</v>
      </c>
      <c r="AQ732" s="68">
        <v>2.8749899971762565</v>
      </c>
      <c r="AR732" s="68">
        <v>2.0194927694216394</v>
      </c>
      <c r="AS732" s="68">
        <v>286.09884041150713</v>
      </c>
      <c r="AT732" s="68">
        <v>0.43227212452586677</v>
      </c>
      <c r="AU732" s="68">
        <v>16.72940147397173</v>
      </c>
      <c r="AV732" s="68">
        <v>0</v>
      </c>
      <c r="AW732" s="68">
        <v>42.264960416523614</v>
      </c>
      <c r="AX732" s="68">
        <v>22.696725353218397</v>
      </c>
      <c r="AY732" s="68">
        <v>41.980056261454074</v>
      </c>
      <c r="AZ732" s="68">
        <v>0</v>
      </c>
      <c r="BA732" s="68">
        <v>3.3510969964274144</v>
      </c>
      <c r="BB732" s="68">
        <v>742.48636784612813</v>
      </c>
      <c r="BC732" s="68">
        <v>86.109228665232649</v>
      </c>
      <c r="BD732" s="68">
        <v>97.718882269385631</v>
      </c>
      <c r="BE732" s="68">
        <v>73.396799509245227</v>
      </c>
      <c r="BF732" s="68">
        <v>97.119257991728446</v>
      </c>
      <c r="BG732" s="68">
        <v>0</v>
      </c>
      <c r="BH732" s="68">
        <v>0.46606820700755119</v>
      </c>
      <c r="BI732" s="68">
        <v>841.95379671408898</v>
      </c>
      <c r="BJ732" s="68">
        <v>0</v>
      </c>
      <c r="BK732" s="68">
        <v>155.16333408966199</v>
      </c>
      <c r="BL732" s="68">
        <v>8.9932494841151855E-3</v>
      </c>
      <c r="BM732" s="68">
        <v>41.463477984016194</v>
      </c>
      <c r="BN732" s="68">
        <v>379.03259271965936</v>
      </c>
      <c r="BO732" s="68">
        <v>3696.28756303</v>
      </c>
    </row>
    <row r="733" spans="1:67">
      <c r="A733">
        <v>2006</v>
      </c>
      <c r="B733" s="62" t="s">
        <v>606</v>
      </c>
      <c r="C733" s="67" t="s">
        <v>672</v>
      </c>
      <c r="D733" s="62" t="s">
        <v>725</v>
      </c>
      <c r="E733" s="68">
        <v>364.87740371305409</v>
      </c>
      <c r="F733" s="68">
        <v>6.5592519369395133</v>
      </c>
      <c r="G733" s="68">
        <v>140.30092522971918</v>
      </c>
      <c r="H733" s="68">
        <v>627.83058637918532</v>
      </c>
      <c r="I733" s="68">
        <v>786.78055337904016</v>
      </c>
      <c r="J733" s="68">
        <v>103.12467282906921</v>
      </c>
      <c r="K733" s="68">
        <v>65.060787778619556</v>
      </c>
      <c r="L733" s="68">
        <v>141.47614244437088</v>
      </c>
      <c r="M733" s="68">
        <v>22.941457843259382</v>
      </c>
      <c r="N733" s="68">
        <v>9318.2862500203883</v>
      </c>
      <c r="O733" s="68">
        <v>459.24884357206957</v>
      </c>
      <c r="P733" s="68">
        <v>29.934527456029567</v>
      </c>
      <c r="Q733" s="68">
        <v>71.825856800808637</v>
      </c>
      <c r="R733" s="68">
        <v>632.37261392712207</v>
      </c>
      <c r="S733" s="68">
        <v>345.18253031740596</v>
      </c>
      <c r="T733" s="68">
        <v>106.92715221390831</v>
      </c>
      <c r="U733" s="68">
        <v>80.48911085223898</v>
      </c>
      <c r="V733" s="68">
        <v>47.836712651567019</v>
      </c>
      <c r="W733" s="68">
        <v>36.513448785857975</v>
      </c>
      <c r="X733" s="68">
        <v>61.977420770879213</v>
      </c>
      <c r="Y733" s="68">
        <v>5.3199051463251648</v>
      </c>
      <c r="Z733" s="68">
        <v>103.87346599587674</v>
      </c>
      <c r="AA733" s="68">
        <v>29.015023490934347</v>
      </c>
      <c r="AB733" s="68">
        <v>2447.9409806125541</v>
      </c>
      <c r="AC733" s="68">
        <v>69.551095309939114</v>
      </c>
      <c r="AD733" s="68">
        <v>13.0483964325564</v>
      </c>
      <c r="AE733" s="68">
        <v>1452.734636229631</v>
      </c>
      <c r="AF733" s="68">
        <v>61.282280015925537</v>
      </c>
      <c r="AG733" s="68">
        <v>303.58604835794006</v>
      </c>
      <c r="AH733" s="68">
        <v>249.17038128323225</v>
      </c>
      <c r="AI733" s="68">
        <v>10194.646558807788</v>
      </c>
      <c r="AJ733" s="68">
        <v>29.911241956636811</v>
      </c>
      <c r="AK733" s="68">
        <v>1645.530079567824</v>
      </c>
      <c r="AL733" s="68">
        <v>59.011258649874669</v>
      </c>
      <c r="AM733" s="68">
        <v>104.22679205066284</v>
      </c>
      <c r="AN733" s="68">
        <v>249.93852608481399</v>
      </c>
      <c r="AO733" s="68">
        <v>14.841189013433208</v>
      </c>
      <c r="AP733" s="68">
        <v>6.0212588404950758</v>
      </c>
      <c r="AQ733" s="68">
        <v>148.81056428908528</v>
      </c>
      <c r="AR733" s="68">
        <v>0.65174184673165114</v>
      </c>
      <c r="AS733" s="68">
        <v>8.2938250179841706</v>
      </c>
      <c r="AT733" s="68">
        <v>0</v>
      </c>
      <c r="AU733" s="68">
        <v>4.7440269806728868</v>
      </c>
      <c r="AV733" s="68">
        <v>0</v>
      </c>
      <c r="AW733" s="68">
        <v>104.92768604630227</v>
      </c>
      <c r="AX733" s="68">
        <v>8.4159052724993018</v>
      </c>
      <c r="AY733" s="68">
        <v>22.426330951397183</v>
      </c>
      <c r="AZ733" s="68">
        <v>0</v>
      </c>
      <c r="BA733" s="68">
        <v>7.0945079730778557</v>
      </c>
      <c r="BB733" s="68">
        <v>911.0001358676941</v>
      </c>
      <c r="BC733" s="68">
        <v>821.91517471374141</v>
      </c>
      <c r="BD733" s="68">
        <v>49.794349955515735</v>
      </c>
      <c r="BE733" s="68">
        <v>167.4298123094986</v>
      </c>
      <c r="BF733" s="68">
        <v>181.9112100593114</v>
      </c>
      <c r="BG733" s="68">
        <v>0</v>
      </c>
      <c r="BH733" s="68">
        <v>7.6642291305201731</v>
      </c>
      <c r="BI733" s="68">
        <v>12707.599026627009</v>
      </c>
      <c r="BJ733" s="68">
        <v>0</v>
      </c>
      <c r="BK733" s="68">
        <v>0</v>
      </c>
      <c r="BL733" s="68">
        <v>0</v>
      </c>
      <c r="BM733" s="68">
        <v>-34.040471560979505</v>
      </c>
      <c r="BN733" s="68">
        <v>3467.9541576019037</v>
      </c>
      <c r="BO733" s="68">
        <v>49075.787579829994</v>
      </c>
    </row>
    <row r="734" spans="1:67">
      <c r="A734">
        <v>2006</v>
      </c>
      <c r="B734" s="62" t="s">
        <v>607</v>
      </c>
      <c r="C734" s="67" t="s">
        <v>673</v>
      </c>
      <c r="D734" s="62" t="s">
        <v>725</v>
      </c>
      <c r="E734" s="68">
        <v>1335.0597699604054</v>
      </c>
      <c r="F734" s="68">
        <v>13.264489462678013</v>
      </c>
      <c r="G734" s="68">
        <v>8.6325672956811257</v>
      </c>
      <c r="H734" s="68">
        <v>1456.5240191940425</v>
      </c>
      <c r="I734" s="68">
        <v>1028.0566630829226</v>
      </c>
      <c r="J734" s="68">
        <v>754.31181744609739</v>
      </c>
      <c r="K734" s="68">
        <v>69.273031729242732</v>
      </c>
      <c r="L734" s="68">
        <v>321.25465117718812</v>
      </c>
      <c r="M734" s="68">
        <v>121.91501542278418</v>
      </c>
      <c r="N734" s="68">
        <v>317.57435543565788</v>
      </c>
      <c r="O734" s="68">
        <v>9292.1874128844884</v>
      </c>
      <c r="P734" s="68">
        <v>944.17667416272627</v>
      </c>
      <c r="Q734" s="68">
        <v>3283.0372787258334</v>
      </c>
      <c r="R734" s="68">
        <v>554.74408365501586</v>
      </c>
      <c r="S734" s="68">
        <v>553.4084197172632</v>
      </c>
      <c r="T734" s="68">
        <v>221.13385527176123</v>
      </c>
      <c r="U734" s="68">
        <v>527.40788536203809</v>
      </c>
      <c r="V734" s="68">
        <v>246.54445911866082</v>
      </c>
      <c r="W734" s="68">
        <v>125.33677201005726</v>
      </c>
      <c r="X734" s="68">
        <v>605.07373008253114</v>
      </c>
      <c r="Y734" s="68">
        <v>13.918995455247067</v>
      </c>
      <c r="Z734" s="68">
        <v>524.82120880685954</v>
      </c>
      <c r="AA734" s="68">
        <v>9.457067408842585</v>
      </c>
      <c r="AB734" s="68">
        <v>2812.0103489509806</v>
      </c>
      <c r="AC734" s="68">
        <v>327.58988477537798</v>
      </c>
      <c r="AD734" s="68">
        <v>5.1178798487309995</v>
      </c>
      <c r="AE734" s="68">
        <v>1117.5629044911905</v>
      </c>
      <c r="AF734" s="68">
        <v>46.419933611724794</v>
      </c>
      <c r="AG734" s="68">
        <v>229.9595283752372</v>
      </c>
      <c r="AH734" s="68">
        <v>188.7408979262847</v>
      </c>
      <c r="AI734" s="68">
        <v>171.12961614102761</v>
      </c>
      <c r="AJ734" s="68">
        <v>0</v>
      </c>
      <c r="AK734" s="68">
        <v>0.16408518548416667</v>
      </c>
      <c r="AL734" s="68">
        <v>40.350983920589641</v>
      </c>
      <c r="AM734" s="68">
        <v>0.8127738609681574</v>
      </c>
      <c r="AN734" s="68">
        <v>275.54450254938013</v>
      </c>
      <c r="AO734" s="68">
        <v>20.072496511201692</v>
      </c>
      <c r="AP734" s="68">
        <v>41.796920302611255</v>
      </c>
      <c r="AQ734" s="68">
        <v>34.472963809487965</v>
      </c>
      <c r="AR734" s="68">
        <v>0.12089079112380949</v>
      </c>
      <c r="AS734" s="68">
        <v>51.982556772550055</v>
      </c>
      <c r="AT734" s="68">
        <v>0.10463054166973562</v>
      </c>
      <c r="AU734" s="68">
        <v>4.0494182936289631</v>
      </c>
      <c r="AV734" s="68">
        <v>0</v>
      </c>
      <c r="AW734" s="68">
        <v>3.9423588245110697</v>
      </c>
      <c r="AX734" s="68">
        <v>17.780705620148296</v>
      </c>
      <c r="AY734" s="68">
        <v>15.089883329118363</v>
      </c>
      <c r="AZ734" s="68">
        <v>0</v>
      </c>
      <c r="BA734" s="68">
        <v>21.137405576389483</v>
      </c>
      <c r="BB734" s="68">
        <v>296.4647136972203</v>
      </c>
      <c r="BC734" s="68">
        <v>108.94816784123545</v>
      </c>
      <c r="BD734" s="68">
        <v>49.392861898830965</v>
      </c>
      <c r="BE734" s="68">
        <v>152.9847486804872</v>
      </c>
      <c r="BF734" s="68">
        <v>281.92488028651013</v>
      </c>
      <c r="BG734" s="68">
        <v>0</v>
      </c>
      <c r="BH734" s="68">
        <v>0.25561164922989782</v>
      </c>
      <c r="BI734" s="68">
        <v>11829.06633907081</v>
      </c>
      <c r="BJ734" s="68">
        <v>0</v>
      </c>
      <c r="BK734" s="68">
        <v>0</v>
      </c>
      <c r="BL734" s="68">
        <v>4.7430894542153741</v>
      </c>
      <c r="BM734" s="68">
        <v>2136.9666413373161</v>
      </c>
      <c r="BN734" s="68">
        <v>6342.944509486706</v>
      </c>
      <c r="BO734" s="68">
        <v>48956.759356279996</v>
      </c>
    </row>
    <row r="735" spans="1:67">
      <c r="A735">
        <v>2006</v>
      </c>
      <c r="B735" s="62" t="s">
        <v>608</v>
      </c>
      <c r="C735" s="67" t="s">
        <v>674</v>
      </c>
      <c r="D735" s="62" t="s">
        <v>725</v>
      </c>
      <c r="E735" s="68">
        <v>105.31472798404813</v>
      </c>
      <c r="F735" s="68">
        <v>8.4635050685402735</v>
      </c>
      <c r="G735" s="68">
        <v>4.2464654818235861</v>
      </c>
      <c r="H735" s="68">
        <v>0.14052838025211126</v>
      </c>
      <c r="I735" s="68">
        <v>145.81743588754063</v>
      </c>
      <c r="J735" s="68">
        <v>3.449913594231814</v>
      </c>
      <c r="K735" s="68">
        <v>0.52674898688076144</v>
      </c>
      <c r="L735" s="68">
        <v>21.879574607679618</v>
      </c>
      <c r="M735" s="68">
        <v>4.5679331969667176</v>
      </c>
      <c r="N735" s="68">
        <v>1.0753004979070535</v>
      </c>
      <c r="O735" s="68">
        <v>22.376365471591875</v>
      </c>
      <c r="P735" s="68">
        <v>954.72274389529446</v>
      </c>
      <c r="Q735" s="68">
        <v>2.0235930980008603</v>
      </c>
      <c r="R735" s="68">
        <v>1.1345363784492613</v>
      </c>
      <c r="S735" s="68">
        <v>0.96770055163322222</v>
      </c>
      <c r="T735" s="68">
        <v>0.64349552041473324</v>
      </c>
      <c r="U735" s="68">
        <v>454.58250968788906</v>
      </c>
      <c r="V735" s="68">
        <v>0.39272362856671356</v>
      </c>
      <c r="W735" s="68">
        <v>18.184932279964286</v>
      </c>
      <c r="X735" s="68">
        <v>5.7843840014538817</v>
      </c>
      <c r="Y735" s="68">
        <v>0.18242362665444364</v>
      </c>
      <c r="Z735" s="68">
        <v>17.236298309653009</v>
      </c>
      <c r="AA735" s="68">
        <v>0</v>
      </c>
      <c r="AB735" s="68">
        <v>5.7838570621440336E-2</v>
      </c>
      <c r="AC735" s="68">
        <v>0</v>
      </c>
      <c r="AD735" s="68">
        <v>0</v>
      </c>
      <c r="AE735" s="68">
        <v>0.21983050513008059</v>
      </c>
      <c r="AF735" s="68">
        <v>0.53353486584885557</v>
      </c>
      <c r="AG735" s="68">
        <v>2.6430762945201343</v>
      </c>
      <c r="AH735" s="68">
        <v>2.1693234311273977</v>
      </c>
      <c r="AI735" s="68">
        <v>0</v>
      </c>
      <c r="AJ735" s="68">
        <v>0</v>
      </c>
      <c r="AK735" s="68">
        <v>0</v>
      </c>
      <c r="AL735" s="68">
        <v>0</v>
      </c>
      <c r="AM735" s="68">
        <v>8.347744624244445E-3</v>
      </c>
      <c r="AN735" s="68">
        <v>0.27312598073319444</v>
      </c>
      <c r="AO735" s="68">
        <v>0</v>
      </c>
      <c r="AP735" s="68">
        <v>0</v>
      </c>
      <c r="AQ735" s="68">
        <v>0</v>
      </c>
      <c r="AR735" s="68">
        <v>0</v>
      </c>
      <c r="AS735" s="68">
        <v>0</v>
      </c>
      <c r="AT735" s="68">
        <v>0</v>
      </c>
      <c r="AU735" s="68">
        <v>0</v>
      </c>
      <c r="AV735" s="68">
        <v>0</v>
      </c>
      <c r="AW735" s="68">
        <v>1.0676024702281979</v>
      </c>
      <c r="AX735" s="68">
        <v>1.9189512448075454E-3</v>
      </c>
      <c r="AY735" s="68">
        <v>0.55895995998729386</v>
      </c>
      <c r="AZ735" s="68">
        <v>0</v>
      </c>
      <c r="BA735" s="68">
        <v>7.5535467577040638</v>
      </c>
      <c r="BB735" s="68">
        <v>10.245164849493737</v>
      </c>
      <c r="BC735" s="68">
        <v>1053.6026653561501</v>
      </c>
      <c r="BD735" s="68">
        <v>1.2967528859259214</v>
      </c>
      <c r="BE735" s="68">
        <v>1191.4204309772795</v>
      </c>
      <c r="BF735" s="68">
        <v>9.608658423066478</v>
      </c>
      <c r="BG735" s="68">
        <v>0</v>
      </c>
      <c r="BH735" s="68">
        <v>4.8429521688001973</v>
      </c>
      <c r="BI735" s="68">
        <v>7981.5807150594237</v>
      </c>
      <c r="BJ735" s="68">
        <v>0</v>
      </c>
      <c r="BK735" s="68">
        <v>0</v>
      </c>
      <c r="BL735" s="68">
        <v>0</v>
      </c>
      <c r="BM735" s="68">
        <v>513.08936082490152</v>
      </c>
      <c r="BN735" s="68">
        <v>1177.260463897755</v>
      </c>
      <c r="BO735" s="68">
        <v>13731.748110109998</v>
      </c>
    </row>
    <row r="736" spans="1:67">
      <c r="A736">
        <v>2006</v>
      </c>
      <c r="B736" s="62" t="s">
        <v>609</v>
      </c>
      <c r="C736" s="67" t="s">
        <v>675</v>
      </c>
      <c r="D736" s="62" t="s">
        <v>725</v>
      </c>
      <c r="E736" s="68">
        <v>88.081823125302435</v>
      </c>
      <c r="F736" s="68">
        <v>12.809706389276558</v>
      </c>
      <c r="G736" s="68">
        <v>1.1839962142905607</v>
      </c>
      <c r="H736" s="68">
        <v>14.08854735265863</v>
      </c>
      <c r="I736" s="68">
        <v>1195.7493418688211</v>
      </c>
      <c r="J736" s="68">
        <v>253.50208849605656</v>
      </c>
      <c r="K736" s="68">
        <v>31.759837134720676</v>
      </c>
      <c r="L736" s="68">
        <v>82.131309561593909</v>
      </c>
      <c r="M736" s="68">
        <v>61.929470277501295</v>
      </c>
      <c r="N736" s="68">
        <v>14.719367163141959</v>
      </c>
      <c r="O736" s="68">
        <v>211.93615994565383</v>
      </c>
      <c r="P736" s="68">
        <v>42.027507020990463</v>
      </c>
      <c r="Q736" s="68">
        <v>376.54504938845002</v>
      </c>
      <c r="R736" s="68">
        <v>38.31561317464412</v>
      </c>
      <c r="S736" s="68">
        <v>25.84800804348966</v>
      </c>
      <c r="T736" s="68">
        <v>160.63193772347091</v>
      </c>
      <c r="U736" s="68">
        <v>1033.469238917708</v>
      </c>
      <c r="V736" s="68">
        <v>432.34898777921291</v>
      </c>
      <c r="W736" s="68">
        <v>192.37322438842344</v>
      </c>
      <c r="X736" s="68">
        <v>2716.3911082109084</v>
      </c>
      <c r="Y736" s="68">
        <v>30.581067688949538</v>
      </c>
      <c r="Z736" s="68">
        <v>532.55197209804794</v>
      </c>
      <c r="AA736" s="68">
        <v>0.89516337638580179</v>
      </c>
      <c r="AB736" s="68">
        <v>9.2506276493912871</v>
      </c>
      <c r="AC736" s="68">
        <v>0</v>
      </c>
      <c r="AD736" s="68">
        <v>2.0503107692884175</v>
      </c>
      <c r="AE736" s="68">
        <v>1092.6725791599781</v>
      </c>
      <c r="AF736" s="68">
        <v>119.28563294330893</v>
      </c>
      <c r="AG736" s="68">
        <v>590.92863257901024</v>
      </c>
      <c r="AH736" s="68">
        <v>485.00882529781791</v>
      </c>
      <c r="AI736" s="68">
        <v>238.79320413906905</v>
      </c>
      <c r="AJ736" s="68">
        <v>0</v>
      </c>
      <c r="AK736" s="68">
        <v>2.1047593352478584E-3</v>
      </c>
      <c r="AL736" s="68">
        <v>61.653907797748737</v>
      </c>
      <c r="AM736" s="68">
        <v>4.8392893497873075E-2</v>
      </c>
      <c r="AN736" s="68">
        <v>76.279711209170586</v>
      </c>
      <c r="AO736" s="68">
        <v>4.1455729094760724E-2</v>
      </c>
      <c r="AP736" s="68">
        <v>0.17547230150035928</v>
      </c>
      <c r="AQ736" s="68">
        <v>0</v>
      </c>
      <c r="AR736" s="68">
        <v>0</v>
      </c>
      <c r="AS736" s="68">
        <v>4.5199912694124578</v>
      </c>
      <c r="AT736" s="68">
        <v>0</v>
      </c>
      <c r="AU736" s="68">
        <v>0</v>
      </c>
      <c r="AV736" s="68">
        <v>0</v>
      </c>
      <c r="AW736" s="68">
        <v>0.15279017014282345</v>
      </c>
      <c r="AX736" s="68">
        <v>0.25225286861699076</v>
      </c>
      <c r="AY736" s="68">
        <v>0.26369443772956241</v>
      </c>
      <c r="AZ736" s="68">
        <v>0</v>
      </c>
      <c r="BA736" s="68">
        <v>1.0827573256429204</v>
      </c>
      <c r="BB736" s="68">
        <v>79.271941853212908</v>
      </c>
      <c r="BC736" s="68">
        <v>41.124088395859616</v>
      </c>
      <c r="BD736" s="68">
        <v>5.6756570385830827</v>
      </c>
      <c r="BE736" s="68">
        <v>74.927832252231738</v>
      </c>
      <c r="BF736" s="68">
        <v>17.283408080782277</v>
      </c>
      <c r="BG736" s="68">
        <v>0</v>
      </c>
      <c r="BH736" s="68">
        <v>0.14208746499653077</v>
      </c>
      <c r="BI736" s="68">
        <v>1449.3061335061441</v>
      </c>
      <c r="BJ736" s="68">
        <v>0</v>
      </c>
      <c r="BK736" s="68">
        <v>0</v>
      </c>
      <c r="BL736" s="68">
        <v>0.35269846366006979</v>
      </c>
      <c r="BM736" s="68">
        <v>748.70647611545917</v>
      </c>
      <c r="BN736" s="68">
        <v>4426.1016448696082</v>
      </c>
      <c r="BO736" s="68">
        <v>17075.224836679998</v>
      </c>
    </row>
    <row r="737" spans="1:67">
      <c r="A737">
        <v>2006</v>
      </c>
      <c r="B737" s="62" t="s">
        <v>610</v>
      </c>
      <c r="C737" s="67" t="s">
        <v>676</v>
      </c>
      <c r="D737" s="62" t="s">
        <v>725</v>
      </c>
      <c r="E737" s="68">
        <v>0.45337493942365631</v>
      </c>
      <c r="F737" s="68">
        <v>3.7100009948650339E-3</v>
      </c>
      <c r="G737" s="68">
        <v>3.722046634587413</v>
      </c>
      <c r="H737" s="68">
        <v>210.42488518154136</v>
      </c>
      <c r="I737" s="68">
        <v>1020.0379970398964</v>
      </c>
      <c r="J737" s="68">
        <v>12.225480605589761</v>
      </c>
      <c r="K737" s="68">
        <v>14.732150007582216</v>
      </c>
      <c r="L737" s="68">
        <v>1.3304785280397289</v>
      </c>
      <c r="M737" s="68">
        <v>2.9585777232179993</v>
      </c>
      <c r="N737" s="68">
        <v>8.0085840055409143</v>
      </c>
      <c r="O737" s="68">
        <v>21.81878429332248</v>
      </c>
      <c r="P737" s="68">
        <v>30.133863824420352</v>
      </c>
      <c r="Q737" s="68">
        <v>32.136277339556607</v>
      </c>
      <c r="R737" s="68">
        <v>1246.7106289139851</v>
      </c>
      <c r="S737" s="68">
        <v>18.680323550309009</v>
      </c>
      <c r="T737" s="68">
        <v>131.5291215551143</v>
      </c>
      <c r="U737" s="68">
        <v>195.31910682402614</v>
      </c>
      <c r="V737" s="68">
        <v>183.24066493466796</v>
      </c>
      <c r="W737" s="68">
        <v>52.764427846648715</v>
      </c>
      <c r="X737" s="68">
        <v>389.8143813630569</v>
      </c>
      <c r="Y737" s="68">
        <v>9.4014779557908383</v>
      </c>
      <c r="Z737" s="68">
        <v>153.59428317155758</v>
      </c>
      <c r="AA737" s="68">
        <v>6.9555332857280945</v>
      </c>
      <c r="AB737" s="68">
        <v>1.9693086132498985</v>
      </c>
      <c r="AC737" s="68">
        <v>0</v>
      </c>
      <c r="AD737" s="68">
        <v>0</v>
      </c>
      <c r="AE737" s="68">
        <v>7582.1539604586997</v>
      </c>
      <c r="AF737" s="68">
        <v>27.41981934348107</v>
      </c>
      <c r="AG737" s="68">
        <v>135.83493628195265</v>
      </c>
      <c r="AH737" s="68">
        <v>111.4874779260339</v>
      </c>
      <c r="AI737" s="68">
        <v>22.294309469742146</v>
      </c>
      <c r="AJ737" s="68">
        <v>0</v>
      </c>
      <c r="AK737" s="68">
        <v>0</v>
      </c>
      <c r="AL737" s="68">
        <v>7.4174509891595637</v>
      </c>
      <c r="AM737" s="68">
        <v>3.2565526847259607E-2</v>
      </c>
      <c r="AN737" s="68">
        <v>169.14409237640535</v>
      </c>
      <c r="AO737" s="68">
        <v>0</v>
      </c>
      <c r="AP737" s="68">
        <v>0</v>
      </c>
      <c r="AQ737" s="68">
        <v>0</v>
      </c>
      <c r="AR737" s="68">
        <v>0</v>
      </c>
      <c r="AS737" s="68">
        <v>0</v>
      </c>
      <c r="AT737" s="68">
        <v>0</v>
      </c>
      <c r="AU737" s="68">
        <v>0</v>
      </c>
      <c r="AV737" s="68">
        <v>0</v>
      </c>
      <c r="AW737" s="68">
        <v>2.7571655559447978</v>
      </c>
      <c r="AX737" s="68">
        <v>1.1074793186059992E-3</v>
      </c>
      <c r="AY737" s="68">
        <v>5.736314104413557E-3</v>
      </c>
      <c r="AZ737" s="68">
        <v>0</v>
      </c>
      <c r="BA737" s="68">
        <v>0.26054605078236515</v>
      </c>
      <c r="BB737" s="68">
        <v>58.480212540524377</v>
      </c>
      <c r="BC737" s="68">
        <v>0</v>
      </c>
      <c r="BD737" s="68">
        <v>1.7029165593027442E-2</v>
      </c>
      <c r="BE737" s="68">
        <v>16.844799554973392</v>
      </c>
      <c r="BF737" s="68">
        <v>7.5352254001728332</v>
      </c>
      <c r="BG737" s="68">
        <v>0</v>
      </c>
      <c r="BH737" s="68">
        <v>0</v>
      </c>
      <c r="BI737" s="68">
        <v>3752.6960358193587</v>
      </c>
      <c r="BJ737" s="68">
        <v>0</v>
      </c>
      <c r="BK737" s="68">
        <v>0</v>
      </c>
      <c r="BL737" s="68">
        <v>13.52815655860957</v>
      </c>
      <c r="BM737" s="68">
        <v>392.45451018969078</v>
      </c>
      <c r="BN737" s="68">
        <v>2770.3863523607479</v>
      </c>
      <c r="BO737" s="68">
        <v>18818.716957499997</v>
      </c>
    </row>
    <row r="738" spans="1:67">
      <c r="A738">
        <v>2006</v>
      </c>
      <c r="B738" s="62" t="s">
        <v>611</v>
      </c>
      <c r="C738" s="67" t="s">
        <v>677</v>
      </c>
      <c r="D738" s="62" t="s">
        <v>725</v>
      </c>
      <c r="E738" s="68">
        <v>69.698182053275318</v>
      </c>
      <c r="F738" s="68">
        <v>0.69677840517259937</v>
      </c>
      <c r="G738" s="68">
        <v>0.34343704578869905</v>
      </c>
      <c r="H738" s="68">
        <v>399.83595555129853</v>
      </c>
      <c r="I738" s="68">
        <v>8.9952194142424915</v>
      </c>
      <c r="J738" s="68">
        <v>38.744727265330091</v>
      </c>
      <c r="K738" s="68">
        <v>5.7997181662228492</v>
      </c>
      <c r="L738" s="68">
        <v>20.365697511397155</v>
      </c>
      <c r="M738" s="68">
        <v>5.9132182648586662</v>
      </c>
      <c r="N738" s="68">
        <v>1.2567528482400629</v>
      </c>
      <c r="O738" s="68">
        <v>29.264973031739686</v>
      </c>
      <c r="P738" s="68">
        <v>1.2218948380121359</v>
      </c>
      <c r="Q738" s="68">
        <v>143.59809470504101</v>
      </c>
      <c r="R738" s="68">
        <v>122.95534763237197</v>
      </c>
      <c r="S738" s="68">
        <v>5477.0274978262305</v>
      </c>
      <c r="T738" s="68">
        <v>2942.5962299365929</v>
      </c>
      <c r="U738" s="68">
        <v>500.65772602215878</v>
      </c>
      <c r="V738" s="68">
        <v>1970.3431125487723</v>
      </c>
      <c r="W738" s="68">
        <v>1269.0002391378971</v>
      </c>
      <c r="X738" s="68">
        <v>4145.9021504545617</v>
      </c>
      <c r="Y738" s="68">
        <v>267.87086543598798</v>
      </c>
      <c r="Z738" s="68">
        <v>804.3634890766416</v>
      </c>
      <c r="AA738" s="68">
        <v>97.264077179706902</v>
      </c>
      <c r="AB738" s="68">
        <v>7.9855741308003081</v>
      </c>
      <c r="AC738" s="68">
        <v>0</v>
      </c>
      <c r="AD738" s="68">
        <v>0</v>
      </c>
      <c r="AE738" s="68">
        <v>5619.9455261274106</v>
      </c>
      <c r="AF738" s="68">
        <v>8.754603433962318</v>
      </c>
      <c r="AG738" s="68">
        <v>43.369395863972279</v>
      </c>
      <c r="AH738" s="68">
        <v>35.595736239856024</v>
      </c>
      <c r="AI738" s="68">
        <v>2.2963853137836228E-2</v>
      </c>
      <c r="AJ738" s="68">
        <v>0</v>
      </c>
      <c r="AK738" s="68">
        <v>0</v>
      </c>
      <c r="AL738" s="68">
        <v>1.0189178467027624</v>
      </c>
      <c r="AM738" s="68">
        <v>0</v>
      </c>
      <c r="AN738" s="68">
        <v>0</v>
      </c>
      <c r="AO738" s="68">
        <v>4.8204791241536462</v>
      </c>
      <c r="AP738" s="68">
        <v>0</v>
      </c>
      <c r="AQ738" s="68">
        <v>0</v>
      </c>
      <c r="AR738" s="68">
        <v>0</v>
      </c>
      <c r="AS738" s="68">
        <v>0</v>
      </c>
      <c r="AT738" s="68">
        <v>0</v>
      </c>
      <c r="AU738" s="68">
        <v>0</v>
      </c>
      <c r="AV738" s="68">
        <v>0</v>
      </c>
      <c r="AW738" s="68">
        <v>0.10957781154877667</v>
      </c>
      <c r="AX738" s="68">
        <v>0</v>
      </c>
      <c r="AY738" s="68">
        <v>0.63126561464614717</v>
      </c>
      <c r="AZ738" s="68">
        <v>0</v>
      </c>
      <c r="BA738" s="68">
        <v>0.23730439081307761</v>
      </c>
      <c r="BB738" s="68">
        <v>12.849605293818437</v>
      </c>
      <c r="BC738" s="68">
        <v>0</v>
      </c>
      <c r="BD738" s="68">
        <v>3.4037743761334206E-2</v>
      </c>
      <c r="BE738" s="68">
        <v>2.765260576466229</v>
      </c>
      <c r="BF738" s="68">
        <v>2.3008667005901047</v>
      </c>
      <c r="BG738" s="68">
        <v>0</v>
      </c>
      <c r="BH738" s="68">
        <v>0</v>
      </c>
      <c r="BI738" s="68">
        <v>69.168701294683274</v>
      </c>
      <c r="BJ738" s="68">
        <v>0</v>
      </c>
      <c r="BK738" s="68">
        <v>0</v>
      </c>
      <c r="BL738" s="68">
        <v>672.23359827904676</v>
      </c>
      <c r="BM738" s="68">
        <v>1342.9211118640389</v>
      </c>
      <c r="BN738" s="68">
        <v>8244.8905291790707</v>
      </c>
      <c r="BO738" s="68">
        <v>34393.370439719998</v>
      </c>
    </row>
    <row r="739" spans="1:67">
      <c r="A739">
        <v>2006</v>
      </c>
      <c r="B739" s="62" t="s">
        <v>612</v>
      </c>
      <c r="C739" s="67" t="s">
        <v>678</v>
      </c>
      <c r="D739" s="62" t="s">
        <v>725</v>
      </c>
      <c r="E739" s="68">
        <v>43.942152514099327</v>
      </c>
      <c r="F739" s="68">
        <v>6.5381600981460508</v>
      </c>
      <c r="G739" s="68">
        <v>0.22078633671020009</v>
      </c>
      <c r="H739" s="68">
        <v>240.64900270730678</v>
      </c>
      <c r="I739" s="68">
        <v>276.02876382096719</v>
      </c>
      <c r="J739" s="68">
        <v>53.468717325474863</v>
      </c>
      <c r="K739" s="68">
        <v>12.938637981168927</v>
      </c>
      <c r="L739" s="68">
        <v>10.428568865441042</v>
      </c>
      <c r="M739" s="68">
        <v>3.9827800073399118</v>
      </c>
      <c r="N739" s="68">
        <v>294.51545171037304</v>
      </c>
      <c r="O739" s="68">
        <v>64.103877648629776</v>
      </c>
      <c r="P739" s="68">
        <v>1.6581955246132052</v>
      </c>
      <c r="Q739" s="68">
        <v>129.97097588853967</v>
      </c>
      <c r="R739" s="68">
        <v>30.982619173234436</v>
      </c>
      <c r="S739" s="68">
        <v>343.40002447914844</v>
      </c>
      <c r="T739" s="68">
        <v>976.89943648890767</v>
      </c>
      <c r="U739" s="68">
        <v>640.41497372040294</v>
      </c>
      <c r="V739" s="68">
        <v>435.72693664643771</v>
      </c>
      <c r="W739" s="68">
        <v>269.50147311162084</v>
      </c>
      <c r="X739" s="68">
        <v>1724.8420887075833</v>
      </c>
      <c r="Y739" s="68">
        <v>26.241967958960476</v>
      </c>
      <c r="Z739" s="68">
        <v>227.71538685014093</v>
      </c>
      <c r="AA739" s="68">
        <v>7.5033471575542565</v>
      </c>
      <c r="AB739" s="68">
        <v>33.66198800480467</v>
      </c>
      <c r="AC739" s="68">
        <v>10.521060600489282</v>
      </c>
      <c r="AD739" s="68">
        <v>0.23878452914560971</v>
      </c>
      <c r="AE739" s="68">
        <v>2004.0375675883115</v>
      </c>
      <c r="AF739" s="68">
        <v>21.805394774159343</v>
      </c>
      <c r="AG739" s="68">
        <v>108.02166026870427</v>
      </c>
      <c r="AH739" s="68">
        <v>88.659536304731702</v>
      </c>
      <c r="AI739" s="68">
        <v>4.1349509865691845</v>
      </c>
      <c r="AJ739" s="68">
        <v>0</v>
      </c>
      <c r="AK739" s="68">
        <v>1.2023974157933373</v>
      </c>
      <c r="AL739" s="68">
        <v>11.97359549748438</v>
      </c>
      <c r="AM739" s="68">
        <v>0.49283415794063762</v>
      </c>
      <c r="AN739" s="68">
        <v>12.072245568535092</v>
      </c>
      <c r="AO739" s="68">
        <v>4.0706929120452369</v>
      </c>
      <c r="AP739" s="68">
        <v>19.165644989520644</v>
      </c>
      <c r="AQ739" s="68">
        <v>6.5322414746005597</v>
      </c>
      <c r="AR739" s="68">
        <v>0</v>
      </c>
      <c r="AS739" s="68">
        <v>0</v>
      </c>
      <c r="AT739" s="68">
        <v>0</v>
      </c>
      <c r="AU739" s="68">
        <v>0</v>
      </c>
      <c r="AV739" s="68">
        <v>0</v>
      </c>
      <c r="AW739" s="68">
        <v>0.68007701046756508</v>
      </c>
      <c r="AX739" s="68">
        <v>0.52400194132718025</v>
      </c>
      <c r="AY739" s="68">
        <v>2.187771726281257</v>
      </c>
      <c r="AZ739" s="68">
        <v>0</v>
      </c>
      <c r="BA739" s="68">
        <v>0.44599786521118567</v>
      </c>
      <c r="BB739" s="68">
        <v>25.071471575281713</v>
      </c>
      <c r="BC739" s="68">
        <v>57.428545497645146</v>
      </c>
      <c r="BD739" s="68">
        <v>9.5623666515633907</v>
      </c>
      <c r="BE739" s="68">
        <v>10.702922409170331</v>
      </c>
      <c r="BF739" s="68">
        <v>34.81859225881621</v>
      </c>
      <c r="BG739" s="68">
        <v>0</v>
      </c>
      <c r="BH739" s="68">
        <v>0.22796635388444333</v>
      </c>
      <c r="BI739" s="68">
        <v>1491.7072349770203</v>
      </c>
      <c r="BJ739" s="68">
        <v>0</v>
      </c>
      <c r="BK739" s="68">
        <v>0</v>
      </c>
      <c r="BL739" s="68">
        <v>658.97404330401923</v>
      </c>
      <c r="BM739" s="68">
        <v>206.16290362309422</v>
      </c>
      <c r="BN739" s="68">
        <v>7289.5233201805777</v>
      </c>
      <c r="BO739" s="68">
        <v>17936.28213517</v>
      </c>
    </row>
    <row r="740" spans="1:67">
      <c r="A740">
        <v>2006</v>
      </c>
      <c r="B740" s="62" t="s">
        <v>613</v>
      </c>
      <c r="C740" s="67" t="s">
        <v>679</v>
      </c>
      <c r="D740" s="62" t="s">
        <v>725</v>
      </c>
      <c r="E740" s="68">
        <v>0.70415035636429912</v>
      </c>
      <c r="F740" s="68">
        <v>1.4520878373633044</v>
      </c>
      <c r="G740" s="68">
        <v>1.8445381281653184E-2</v>
      </c>
      <c r="H740" s="68">
        <v>2.3546856529197182</v>
      </c>
      <c r="I740" s="68">
        <v>7.650184753750727</v>
      </c>
      <c r="J740" s="68">
        <v>42.626121621009958</v>
      </c>
      <c r="K740" s="68">
        <v>0.3843846182136289</v>
      </c>
      <c r="L740" s="68">
        <v>2.1010408054231</v>
      </c>
      <c r="M740" s="68">
        <v>7.7485651588807336</v>
      </c>
      <c r="N740" s="68">
        <v>3.3721811073962011</v>
      </c>
      <c r="O740" s="68">
        <v>10.474642480306189</v>
      </c>
      <c r="P740" s="68">
        <v>0.34473019374386382</v>
      </c>
      <c r="Q740" s="68">
        <v>32.612443901507035</v>
      </c>
      <c r="R740" s="68">
        <v>3.7187077901117949</v>
      </c>
      <c r="S740" s="68">
        <v>13.052952767483955</v>
      </c>
      <c r="T740" s="68">
        <v>44.683173445918605</v>
      </c>
      <c r="U740" s="68">
        <v>4893.1430946244545</v>
      </c>
      <c r="V740" s="68">
        <v>437.56043913579413</v>
      </c>
      <c r="W740" s="68">
        <v>86.837900206343065</v>
      </c>
      <c r="X740" s="68">
        <v>421.89156384752886</v>
      </c>
      <c r="Y740" s="68">
        <v>13.764058612251258</v>
      </c>
      <c r="Z740" s="68">
        <v>230.67392110980757</v>
      </c>
      <c r="AA740" s="68">
        <v>11.975708483198593</v>
      </c>
      <c r="AB740" s="68">
        <v>26.544637037428913</v>
      </c>
      <c r="AC740" s="68">
        <v>0</v>
      </c>
      <c r="AD740" s="68">
        <v>1.8170882678559439E-3</v>
      </c>
      <c r="AE740" s="68">
        <v>33.508463063723191</v>
      </c>
      <c r="AF740" s="68">
        <v>4.4149065040193243</v>
      </c>
      <c r="AG740" s="68">
        <v>21.87098814007388</v>
      </c>
      <c r="AH740" s="68">
        <v>17.950767116537445</v>
      </c>
      <c r="AI740" s="68">
        <v>3.5833047436869729</v>
      </c>
      <c r="AJ740" s="68">
        <v>0</v>
      </c>
      <c r="AK740" s="68">
        <v>0.36080404465382565</v>
      </c>
      <c r="AL740" s="68">
        <v>4.0552389213412914</v>
      </c>
      <c r="AM740" s="68">
        <v>0.21314300622872837</v>
      </c>
      <c r="AN740" s="68">
        <v>1.8367219780366506</v>
      </c>
      <c r="AO740" s="68">
        <v>3.4535041899793721E-2</v>
      </c>
      <c r="AP740" s="68">
        <v>21.180306908925534</v>
      </c>
      <c r="AQ740" s="68">
        <v>375.64727987561696</v>
      </c>
      <c r="AR740" s="68">
        <v>0.62557285708675436</v>
      </c>
      <c r="AS740" s="68">
        <v>12.2524267408897</v>
      </c>
      <c r="AT740" s="68">
        <v>2.1595885666915567E-2</v>
      </c>
      <c r="AU740" s="68">
        <v>0.83462436346419255</v>
      </c>
      <c r="AV740" s="68">
        <v>0</v>
      </c>
      <c r="AW740" s="68">
        <v>8.4793885619907902E-2</v>
      </c>
      <c r="AX740" s="68">
        <v>24.271038985043521</v>
      </c>
      <c r="AY740" s="68">
        <v>2.9076667020783633</v>
      </c>
      <c r="AZ740" s="68">
        <v>0</v>
      </c>
      <c r="BA740" s="68">
        <v>1.4009779946681119E-2</v>
      </c>
      <c r="BB740" s="68">
        <v>9.825747860828935</v>
      </c>
      <c r="BC740" s="68">
        <v>24.365028407575831</v>
      </c>
      <c r="BD740" s="68">
        <v>5.8665144372922544</v>
      </c>
      <c r="BE740" s="68">
        <v>13.490378967473839</v>
      </c>
      <c r="BF740" s="68">
        <v>6.2440331433494975</v>
      </c>
      <c r="BG740" s="68">
        <v>0</v>
      </c>
      <c r="BH740" s="68">
        <v>0.18679552955594117</v>
      </c>
      <c r="BI740" s="68">
        <v>783.76450992107573</v>
      </c>
      <c r="BJ740" s="68">
        <v>0</v>
      </c>
      <c r="BK740" s="68">
        <v>0</v>
      </c>
      <c r="BL740" s="68">
        <v>1143.2634463921063</v>
      </c>
      <c r="BM740" s="68">
        <v>64.720968579339214</v>
      </c>
      <c r="BN740" s="68">
        <v>56969.375192880121</v>
      </c>
      <c r="BO740" s="68">
        <v>65842.462442679986</v>
      </c>
    </row>
    <row r="741" spans="1:67">
      <c r="A741">
        <v>2006</v>
      </c>
      <c r="B741" s="62" t="s">
        <v>614</v>
      </c>
      <c r="C741" s="67" t="s">
        <v>680</v>
      </c>
      <c r="D741" s="62" t="s">
        <v>725</v>
      </c>
      <c r="E741" s="68">
        <v>0.47450333203413464</v>
      </c>
      <c r="F741" s="68">
        <v>1.2285805173827026E-3</v>
      </c>
      <c r="G741" s="68">
        <v>4.6206253661826369E-3</v>
      </c>
      <c r="H741" s="68">
        <v>2.5711990853327134</v>
      </c>
      <c r="I741" s="68">
        <v>1.773927943608492</v>
      </c>
      <c r="J741" s="68">
        <v>7.4027361762073394</v>
      </c>
      <c r="K741" s="68">
        <v>0.31775913246262449</v>
      </c>
      <c r="L741" s="68">
        <v>0.99891968689073007</v>
      </c>
      <c r="M741" s="68">
        <v>1.4339710133028194</v>
      </c>
      <c r="N741" s="68">
        <v>1.6808961532079E-2</v>
      </c>
      <c r="O741" s="68">
        <v>3.6304645511058107</v>
      </c>
      <c r="P741" s="68">
        <v>0.11087463937301058</v>
      </c>
      <c r="Q741" s="68">
        <v>17.765398219868967</v>
      </c>
      <c r="R741" s="68">
        <v>1.7468706442239992</v>
      </c>
      <c r="S741" s="68">
        <v>29.334133467419893</v>
      </c>
      <c r="T741" s="68">
        <v>29.406913910631484</v>
      </c>
      <c r="U741" s="68">
        <v>541.04520948149082</v>
      </c>
      <c r="V741" s="68">
        <v>310.42586230492901</v>
      </c>
      <c r="W741" s="68">
        <v>65.861979006823717</v>
      </c>
      <c r="X741" s="68">
        <v>282.90015274885405</v>
      </c>
      <c r="Y741" s="68">
        <v>11.342627763458578</v>
      </c>
      <c r="Z741" s="68">
        <v>29.87239886999377</v>
      </c>
      <c r="AA741" s="68">
        <v>6.8208663662689215</v>
      </c>
      <c r="AB741" s="68">
        <v>51.920690731709286</v>
      </c>
      <c r="AC741" s="68">
        <v>0</v>
      </c>
      <c r="AD741" s="68">
        <v>8.6874894660968887E-6</v>
      </c>
      <c r="AE741" s="68">
        <v>308.72025237357411</v>
      </c>
      <c r="AF741" s="68">
        <v>1.1390146171055626</v>
      </c>
      <c r="AG741" s="68">
        <v>5.6425600767326065</v>
      </c>
      <c r="AH741" s="68">
        <v>4.631170810838209</v>
      </c>
      <c r="AI741" s="68">
        <v>19.364453625776655</v>
      </c>
      <c r="AJ741" s="68">
        <v>0</v>
      </c>
      <c r="AK741" s="68">
        <v>1.553783698277478</v>
      </c>
      <c r="AL741" s="68">
        <v>0.58844525811290427</v>
      </c>
      <c r="AM741" s="68">
        <v>0.6887633075498123</v>
      </c>
      <c r="AN741" s="68">
        <v>11.273214658253552</v>
      </c>
      <c r="AO741" s="68">
        <v>0</v>
      </c>
      <c r="AP741" s="68">
        <v>3.2685928639498378</v>
      </c>
      <c r="AQ741" s="68">
        <v>66.41818714512749</v>
      </c>
      <c r="AR741" s="68">
        <v>1.3262156617447098E-2</v>
      </c>
      <c r="AS741" s="68">
        <v>0</v>
      </c>
      <c r="AT741" s="68">
        <v>0</v>
      </c>
      <c r="AU741" s="68">
        <v>0</v>
      </c>
      <c r="AV741" s="68">
        <v>0</v>
      </c>
      <c r="AW741" s="68">
        <v>1.3524102631973577E-2</v>
      </c>
      <c r="AX741" s="68">
        <v>2.464635991103932E-2</v>
      </c>
      <c r="AY741" s="68">
        <v>0.23974079764310308</v>
      </c>
      <c r="AZ741" s="68">
        <v>0</v>
      </c>
      <c r="BA741" s="68">
        <v>1.5572807767116158E-2</v>
      </c>
      <c r="BB741" s="68">
        <v>7.9545048510049066</v>
      </c>
      <c r="BC741" s="68">
        <v>11.676161500473974</v>
      </c>
      <c r="BD741" s="68">
        <v>2.423712306397718</v>
      </c>
      <c r="BE741" s="68">
        <v>3.1914262091217829</v>
      </c>
      <c r="BF741" s="68">
        <v>1.1913322422007975</v>
      </c>
      <c r="BG741" s="68">
        <v>0</v>
      </c>
      <c r="BH741" s="68">
        <v>0.11884748838820372</v>
      </c>
      <c r="BI741" s="68">
        <v>359.94532613698777</v>
      </c>
      <c r="BJ741" s="68">
        <v>0</v>
      </c>
      <c r="BK741" s="68">
        <v>0</v>
      </c>
      <c r="BL741" s="68">
        <v>203.5715899300431</v>
      </c>
      <c r="BM741" s="68">
        <v>42.223866798643172</v>
      </c>
      <c r="BN741" s="68">
        <v>18699.102355285977</v>
      </c>
      <c r="BO741" s="68">
        <v>21152.174433339998</v>
      </c>
    </row>
    <row r="742" spans="1:67">
      <c r="A742">
        <v>2006</v>
      </c>
      <c r="B742" s="62" t="s">
        <v>615</v>
      </c>
      <c r="C742" s="67" t="s">
        <v>681</v>
      </c>
      <c r="D742" s="62" t="s">
        <v>725</v>
      </c>
      <c r="E742" s="68">
        <v>6.3389791632568198</v>
      </c>
      <c r="F742" s="68">
        <v>0.10812600268252776</v>
      </c>
      <c r="G742" s="68">
        <v>0.63864542582094708</v>
      </c>
      <c r="H742" s="68">
        <v>67.514845426395667</v>
      </c>
      <c r="I742" s="68">
        <v>50.372917993368922</v>
      </c>
      <c r="J742" s="68">
        <v>37.883093207994811</v>
      </c>
      <c r="K742" s="68">
        <v>5.6955178580166956</v>
      </c>
      <c r="L742" s="68">
        <v>8.8194893168900865</v>
      </c>
      <c r="M742" s="68">
        <v>3.0567702770486149</v>
      </c>
      <c r="N742" s="68">
        <v>0.34263311299492971</v>
      </c>
      <c r="O742" s="68">
        <v>10.916643411846204</v>
      </c>
      <c r="P742" s="68">
        <v>1.7528390989398415</v>
      </c>
      <c r="Q742" s="68">
        <v>26.99760484085277</v>
      </c>
      <c r="R742" s="68">
        <v>19.4313883361561</v>
      </c>
      <c r="S742" s="68">
        <v>47.693324700074101</v>
      </c>
      <c r="T742" s="68">
        <v>57.365050217472536</v>
      </c>
      <c r="U742" s="68">
        <v>897.88251080435225</v>
      </c>
      <c r="V742" s="68">
        <v>123.87404628485253</v>
      </c>
      <c r="W742" s="68">
        <v>316.45242087150228</v>
      </c>
      <c r="X742" s="68">
        <v>516.76723989682819</v>
      </c>
      <c r="Y742" s="68">
        <v>16.697820714946808</v>
      </c>
      <c r="Z742" s="68">
        <v>55.266684577078877</v>
      </c>
      <c r="AA742" s="68">
        <v>9.7584635978523089</v>
      </c>
      <c r="AB742" s="68">
        <v>3.0783525425110128</v>
      </c>
      <c r="AC742" s="68">
        <v>0</v>
      </c>
      <c r="AD742" s="68">
        <v>1.493589890563388</v>
      </c>
      <c r="AE742" s="68">
        <v>167.97353388661554</v>
      </c>
      <c r="AF742" s="68">
        <v>10.013402297491737</v>
      </c>
      <c r="AG742" s="68">
        <v>49.605354652663799</v>
      </c>
      <c r="AH742" s="68">
        <v>40.713943210990507</v>
      </c>
      <c r="AI742" s="68">
        <v>189.24557722203625</v>
      </c>
      <c r="AJ742" s="68">
        <v>22.9628129613941</v>
      </c>
      <c r="AK742" s="68">
        <v>0</v>
      </c>
      <c r="AL742" s="68">
        <v>59.453143533352709</v>
      </c>
      <c r="AM742" s="68">
        <v>8.2765106623311047E-2</v>
      </c>
      <c r="AN742" s="68">
        <v>1.5612715368592271</v>
      </c>
      <c r="AO742" s="68">
        <v>2.7969234157055363</v>
      </c>
      <c r="AP742" s="68">
        <v>3.5830141062508822</v>
      </c>
      <c r="AQ742" s="68">
        <v>20.604309118799652</v>
      </c>
      <c r="AR742" s="68">
        <v>6.165051706958127E-3</v>
      </c>
      <c r="AS742" s="68">
        <v>0</v>
      </c>
      <c r="AT742" s="68">
        <v>0</v>
      </c>
      <c r="AU742" s="68">
        <v>0</v>
      </c>
      <c r="AV742" s="68">
        <v>0</v>
      </c>
      <c r="AW742" s="68">
        <v>0.11103118948568812</v>
      </c>
      <c r="AX742" s="68">
        <v>1.8124784741800941</v>
      </c>
      <c r="AY742" s="68">
        <v>1.0120753155834683</v>
      </c>
      <c r="AZ742" s="68">
        <v>0</v>
      </c>
      <c r="BA742" s="68">
        <v>0.63353879745066199</v>
      </c>
      <c r="BB742" s="68">
        <v>28.442181871088774</v>
      </c>
      <c r="BC742" s="68">
        <v>0</v>
      </c>
      <c r="BD742" s="68">
        <v>1.8875756318571781E-2</v>
      </c>
      <c r="BE742" s="68">
        <v>1.2729540415365106</v>
      </c>
      <c r="BF742" s="68">
        <v>3.8634954161899788</v>
      </c>
      <c r="BG742" s="68">
        <v>0</v>
      </c>
      <c r="BH742" s="68">
        <v>0</v>
      </c>
      <c r="BI742" s="68">
        <v>461.226989195253</v>
      </c>
      <c r="BJ742" s="68">
        <v>0</v>
      </c>
      <c r="BK742" s="68">
        <v>0</v>
      </c>
      <c r="BL742" s="68">
        <v>25.663270133257178</v>
      </c>
      <c r="BM742" s="68">
        <v>0.54993289977351734</v>
      </c>
      <c r="BN742" s="68">
        <v>10222.296040109106</v>
      </c>
      <c r="BO742" s="68">
        <v>13601.704076869999</v>
      </c>
    </row>
    <row r="743" spans="1:67">
      <c r="A743">
        <v>2006</v>
      </c>
      <c r="B743" s="62" t="s">
        <v>616</v>
      </c>
      <c r="C743" s="67" t="s">
        <v>682</v>
      </c>
      <c r="D743" s="62" t="s">
        <v>725</v>
      </c>
      <c r="E743" s="68">
        <v>11.122235894282955</v>
      </c>
      <c r="F743" s="68">
        <v>1.2087076150942653E-4</v>
      </c>
      <c r="G743" s="68">
        <v>1.2108645871600023</v>
      </c>
      <c r="H743" s="68">
        <v>40.593781656428561</v>
      </c>
      <c r="I743" s="68">
        <v>137.19219248611913</v>
      </c>
      <c r="J743" s="68">
        <v>31.58807724719485</v>
      </c>
      <c r="K743" s="68">
        <v>1.4354191810905643</v>
      </c>
      <c r="L743" s="68">
        <v>5.4327360441372567</v>
      </c>
      <c r="M743" s="68">
        <v>1.8416918836998999</v>
      </c>
      <c r="N743" s="68">
        <v>0.1220304064018798</v>
      </c>
      <c r="O743" s="68">
        <v>3.5013164138181962</v>
      </c>
      <c r="P743" s="68">
        <v>1.8172860011426968</v>
      </c>
      <c r="Q743" s="68">
        <v>34.718724448870709</v>
      </c>
      <c r="R743" s="68">
        <v>35.903341766658592</v>
      </c>
      <c r="S743" s="68">
        <v>23.531333064216177</v>
      </c>
      <c r="T743" s="68">
        <v>39.583227430628185</v>
      </c>
      <c r="U743" s="68">
        <v>97.888041032911133</v>
      </c>
      <c r="V743" s="68">
        <v>74.407632800948988</v>
      </c>
      <c r="W743" s="68">
        <v>68.295476483888379</v>
      </c>
      <c r="X743" s="68">
        <v>6995.040038738608</v>
      </c>
      <c r="Y743" s="68">
        <v>14.462712030329053</v>
      </c>
      <c r="Z743" s="68">
        <v>29.574174091336783</v>
      </c>
      <c r="AA743" s="68">
        <v>5.1825649475701825</v>
      </c>
      <c r="AB743" s="68">
        <v>15.808818525242089</v>
      </c>
      <c r="AC743" s="68">
        <v>0</v>
      </c>
      <c r="AD743" s="68">
        <v>6.4416415337178883</v>
      </c>
      <c r="AE743" s="68">
        <v>100.77339321308813</v>
      </c>
      <c r="AF743" s="68">
        <v>70.243222740684942</v>
      </c>
      <c r="AG743" s="68">
        <v>347.97762763117515</v>
      </c>
      <c r="AH743" s="68">
        <v>285.60508173506389</v>
      </c>
      <c r="AI743" s="68">
        <v>1313.1369095240022</v>
      </c>
      <c r="AJ743" s="68">
        <v>0.31146885613499975</v>
      </c>
      <c r="AK743" s="68">
        <v>0.31657318790144129</v>
      </c>
      <c r="AL743" s="68">
        <v>106.30494848963504</v>
      </c>
      <c r="AM743" s="68">
        <v>8.629397811496899</v>
      </c>
      <c r="AN743" s="68">
        <v>1.4828223340723925</v>
      </c>
      <c r="AO743" s="68">
        <v>3.4287922121987995</v>
      </c>
      <c r="AP743" s="68">
        <v>8.6416932766170991</v>
      </c>
      <c r="AQ743" s="68">
        <v>207.73005101410408</v>
      </c>
      <c r="AR743" s="68">
        <v>0.20583933843920924</v>
      </c>
      <c r="AS743" s="68">
        <v>5.004784474505338</v>
      </c>
      <c r="AT743" s="68">
        <v>0.1476969646092437</v>
      </c>
      <c r="AU743" s="68">
        <v>0.35692173632368185</v>
      </c>
      <c r="AV743" s="68">
        <v>0</v>
      </c>
      <c r="AW743" s="68">
        <v>0.62664800714598357</v>
      </c>
      <c r="AX743" s="68">
        <v>2.3441606315938142E-3</v>
      </c>
      <c r="AY743" s="68">
        <v>0.67842695616590198</v>
      </c>
      <c r="AZ743" s="68">
        <v>0</v>
      </c>
      <c r="BA743" s="68">
        <v>0.25390794934660621</v>
      </c>
      <c r="BB743" s="68">
        <v>32.16916707695443</v>
      </c>
      <c r="BC743" s="68">
        <v>20.262344563903866</v>
      </c>
      <c r="BD743" s="68">
        <v>2.3297976518334944</v>
      </c>
      <c r="BE743" s="68">
        <v>9.0638147871795294</v>
      </c>
      <c r="BF743" s="68">
        <v>12.378955613632289</v>
      </c>
      <c r="BG743" s="68">
        <v>0</v>
      </c>
      <c r="BH743" s="68">
        <v>2.7947557763424315E-2</v>
      </c>
      <c r="BI743" s="68">
        <v>17363.565238551961</v>
      </c>
      <c r="BJ743" s="68">
        <v>0</v>
      </c>
      <c r="BK743" s="68">
        <v>0</v>
      </c>
      <c r="BL743" s="68">
        <v>3406.8838675795687</v>
      </c>
      <c r="BM743" s="68">
        <v>229.21967081166073</v>
      </c>
      <c r="BN743" s="68">
        <v>48158.199104865023</v>
      </c>
      <c r="BO743" s="68">
        <v>79372.653940239994</v>
      </c>
    </row>
    <row r="744" spans="1:67">
      <c r="A744">
        <v>2006</v>
      </c>
      <c r="B744" s="62" t="s">
        <v>617</v>
      </c>
      <c r="C744" s="67" t="s">
        <v>683</v>
      </c>
      <c r="D744" s="62" t="s">
        <v>725</v>
      </c>
      <c r="E744" s="68">
        <v>0.15107503865355021</v>
      </c>
      <c r="F744" s="68">
        <v>1.6231917325025271E-5</v>
      </c>
      <c r="G744" s="68">
        <v>1.6123265854824326E-3</v>
      </c>
      <c r="H744" s="68">
        <v>0.16941100592296238</v>
      </c>
      <c r="I744" s="68">
        <v>4.2572861154422581</v>
      </c>
      <c r="J744" s="68">
        <v>0.74606816937545972</v>
      </c>
      <c r="K744" s="68">
        <v>4.6426110465983106E-2</v>
      </c>
      <c r="L744" s="68">
        <v>0.10648464617622357</v>
      </c>
      <c r="M744" s="68">
        <v>0.33362990104561535</v>
      </c>
      <c r="N744" s="68">
        <v>6.8215249341677508E-3</v>
      </c>
      <c r="O744" s="68">
        <v>0.53611022424717758</v>
      </c>
      <c r="P744" s="68">
        <v>3.3709607288114765E-3</v>
      </c>
      <c r="Q744" s="68">
        <v>2.8978714729876307</v>
      </c>
      <c r="R744" s="68">
        <v>2.0841811091478877</v>
      </c>
      <c r="S744" s="68">
        <v>4.266784202955141</v>
      </c>
      <c r="T744" s="68">
        <v>4.7890499318312303</v>
      </c>
      <c r="U744" s="68">
        <v>32.303664786697503</v>
      </c>
      <c r="V744" s="68">
        <v>20.664149916452171</v>
      </c>
      <c r="W744" s="68">
        <v>12.212965446080375</v>
      </c>
      <c r="X744" s="68">
        <v>23.677240071339938</v>
      </c>
      <c r="Y744" s="68">
        <v>121.88379715082338</v>
      </c>
      <c r="Z744" s="68">
        <v>4.0128734887984283</v>
      </c>
      <c r="AA744" s="68">
        <v>0</v>
      </c>
      <c r="AB744" s="68">
        <v>5.8853730084143518E-5</v>
      </c>
      <c r="AC744" s="68">
        <v>0</v>
      </c>
      <c r="AD744" s="68">
        <v>0</v>
      </c>
      <c r="AE744" s="68">
        <v>1.5800956714858652</v>
      </c>
      <c r="AF744" s="68">
        <v>1.0704855269624014</v>
      </c>
      <c r="AG744" s="68">
        <v>5.3030740839020423</v>
      </c>
      <c r="AH744" s="68">
        <v>4.3525352980027368</v>
      </c>
      <c r="AI744" s="68">
        <v>3.0254229617827915</v>
      </c>
      <c r="AJ744" s="68">
        <v>0</v>
      </c>
      <c r="AK744" s="68">
        <v>31.254539275892643</v>
      </c>
      <c r="AL744" s="68">
        <v>0</v>
      </c>
      <c r="AM744" s="68">
        <v>4.1089790124971568</v>
      </c>
      <c r="AN744" s="68">
        <v>6.0749051145203827</v>
      </c>
      <c r="AO744" s="68">
        <v>0</v>
      </c>
      <c r="AP744" s="68">
        <v>0</v>
      </c>
      <c r="AQ744" s="68">
        <v>0</v>
      </c>
      <c r="AR744" s="68">
        <v>0</v>
      </c>
      <c r="AS744" s="68">
        <v>0</v>
      </c>
      <c r="AT744" s="68">
        <v>0</v>
      </c>
      <c r="AU744" s="68">
        <v>0</v>
      </c>
      <c r="AV744" s="68">
        <v>0</v>
      </c>
      <c r="AW744" s="68">
        <v>0</v>
      </c>
      <c r="AX744" s="68">
        <v>0</v>
      </c>
      <c r="AY744" s="68">
        <v>0</v>
      </c>
      <c r="AZ744" s="68">
        <v>0</v>
      </c>
      <c r="BA744" s="68">
        <v>1.0827883675785385E-4</v>
      </c>
      <c r="BB744" s="68">
        <v>1.0956924748149828E-2</v>
      </c>
      <c r="BC744" s="68">
        <v>2.3156400984921914</v>
      </c>
      <c r="BD744" s="68">
        <v>0</v>
      </c>
      <c r="BE744" s="68">
        <v>0</v>
      </c>
      <c r="BF744" s="68">
        <v>0.88510964833565919</v>
      </c>
      <c r="BG744" s="68">
        <v>0</v>
      </c>
      <c r="BH744" s="68">
        <v>0</v>
      </c>
      <c r="BI744" s="68">
        <v>81.952132039667276</v>
      </c>
      <c r="BJ744" s="68">
        <v>0</v>
      </c>
      <c r="BK744" s="68">
        <v>0</v>
      </c>
      <c r="BL744" s="68">
        <v>374.92047948761734</v>
      </c>
      <c r="BM744" s="68">
        <v>8.6729112770984642</v>
      </c>
      <c r="BN744" s="68">
        <v>2308.164008243818</v>
      </c>
      <c r="BO744" s="68">
        <v>3068.84233163</v>
      </c>
    </row>
    <row r="745" spans="1:67">
      <c r="A745">
        <v>2006</v>
      </c>
      <c r="B745" s="62" t="s">
        <v>618</v>
      </c>
      <c r="C745" s="67" t="s">
        <v>684</v>
      </c>
      <c r="D745" s="62" t="s">
        <v>725</v>
      </c>
      <c r="E745" s="68">
        <v>1.7658229497488482</v>
      </c>
      <c r="F745" s="68">
        <v>7.4631245739464067E-4</v>
      </c>
      <c r="G745" s="68">
        <v>0.77994272477596049</v>
      </c>
      <c r="H745" s="68">
        <v>30.408654199224333</v>
      </c>
      <c r="I745" s="68">
        <v>45.354275917955199</v>
      </c>
      <c r="J745" s="68">
        <v>221.50645360230763</v>
      </c>
      <c r="K745" s="68">
        <v>6.8057039052096568</v>
      </c>
      <c r="L745" s="68">
        <v>18.89875090794273</v>
      </c>
      <c r="M745" s="68">
        <v>17.92050747300696</v>
      </c>
      <c r="N745" s="68">
        <v>8.0828391573575544</v>
      </c>
      <c r="O745" s="68">
        <v>18.0495613429927</v>
      </c>
      <c r="P745" s="68">
        <v>4.59919560183471</v>
      </c>
      <c r="Q745" s="68">
        <v>82.196888794894946</v>
      </c>
      <c r="R745" s="68">
        <v>34.347861410268592</v>
      </c>
      <c r="S745" s="68">
        <v>39.596721035574056</v>
      </c>
      <c r="T745" s="68">
        <v>54.676558579288191</v>
      </c>
      <c r="U745" s="68">
        <v>1819.1091041030484</v>
      </c>
      <c r="V745" s="68">
        <v>97.948751354173965</v>
      </c>
      <c r="W745" s="68">
        <v>85.866380127462236</v>
      </c>
      <c r="X745" s="68">
        <v>146.57125960476711</v>
      </c>
      <c r="Y745" s="68">
        <v>12.338925425751135</v>
      </c>
      <c r="Z745" s="68">
        <v>947.63403513200944</v>
      </c>
      <c r="AA745" s="68">
        <v>6.2805747947249397</v>
      </c>
      <c r="AB745" s="68">
        <v>24.22699278757581</v>
      </c>
      <c r="AC745" s="68">
        <v>73.080612106234312</v>
      </c>
      <c r="AD745" s="68">
        <v>0.23613387647058279</v>
      </c>
      <c r="AE745" s="68">
        <v>396.96011657167378</v>
      </c>
      <c r="AF745" s="68">
        <v>35.367031998632179</v>
      </c>
      <c r="AG745" s="68">
        <v>175.2046021104851</v>
      </c>
      <c r="AH745" s="68">
        <v>143.80040764908483</v>
      </c>
      <c r="AI745" s="68">
        <v>13.324709187577106</v>
      </c>
      <c r="AJ745" s="68">
        <v>0</v>
      </c>
      <c r="AK745" s="68">
        <v>2.0344246796641476</v>
      </c>
      <c r="AL745" s="68">
        <v>19.039427899346833</v>
      </c>
      <c r="AM745" s="68">
        <v>9.3786146836113584</v>
      </c>
      <c r="AN745" s="68">
        <v>228.24824609309979</v>
      </c>
      <c r="AO745" s="68">
        <v>0.76868466913223188</v>
      </c>
      <c r="AP745" s="68">
        <v>15.033093605986803</v>
      </c>
      <c r="AQ745" s="68">
        <v>5.2321716346783074</v>
      </c>
      <c r="AR745" s="68">
        <v>0.57160551016707961</v>
      </c>
      <c r="AS745" s="68">
        <v>32.4898002060539</v>
      </c>
      <c r="AT745" s="68">
        <v>2.4834840379205525E-2</v>
      </c>
      <c r="AU745" s="68">
        <v>1.0885555508390592</v>
      </c>
      <c r="AV745" s="68">
        <v>0</v>
      </c>
      <c r="AW745" s="68">
        <v>33.467331310144083</v>
      </c>
      <c r="AX745" s="68">
        <v>3.20093400208737</v>
      </c>
      <c r="AY745" s="68">
        <v>23.980403171645865</v>
      </c>
      <c r="AZ745" s="68">
        <v>0</v>
      </c>
      <c r="BA745" s="68">
        <v>10.782241127695322</v>
      </c>
      <c r="BB745" s="68">
        <v>95.495743996341332</v>
      </c>
      <c r="BC745" s="68">
        <v>129.67616350898942</v>
      </c>
      <c r="BD745" s="68">
        <v>104.18348893162708</v>
      </c>
      <c r="BE745" s="68">
        <v>326.39788223956015</v>
      </c>
      <c r="BF745" s="68">
        <v>102.07237807518153</v>
      </c>
      <c r="BG745" s="68">
        <v>0</v>
      </c>
      <c r="BH745" s="68">
        <v>0.12758083438788706</v>
      </c>
      <c r="BI745" s="68">
        <v>3574.085891434092</v>
      </c>
      <c r="BJ745" s="68">
        <v>0</v>
      </c>
      <c r="BK745" s="68">
        <v>0</v>
      </c>
      <c r="BL745" s="68">
        <v>388.05159246653398</v>
      </c>
      <c r="BM745" s="68">
        <v>43.544486482679197</v>
      </c>
      <c r="BN745" s="68">
        <v>8548.0549688415613</v>
      </c>
      <c r="BO745" s="68">
        <v>18259.970666540001</v>
      </c>
    </row>
    <row r="746" spans="1:67">
      <c r="A746">
        <v>2006</v>
      </c>
      <c r="B746" s="62" t="s">
        <v>619</v>
      </c>
      <c r="C746" s="67" t="s">
        <v>685</v>
      </c>
      <c r="D746" s="62" t="s">
        <v>725</v>
      </c>
      <c r="E746" s="68">
        <v>11.36552306976361</v>
      </c>
      <c r="F746" s="68">
        <v>11.903944764218254</v>
      </c>
      <c r="G746" s="68">
        <v>1.3997763381292521</v>
      </c>
      <c r="H746" s="68">
        <v>64.029569654305632</v>
      </c>
      <c r="I746" s="68">
        <v>86.387217040067441</v>
      </c>
      <c r="J746" s="68">
        <v>31.832571164309989</v>
      </c>
      <c r="K746" s="68">
        <v>3.9689855373418581</v>
      </c>
      <c r="L746" s="68">
        <v>53.284602268040501</v>
      </c>
      <c r="M746" s="68">
        <v>3.0123766325544667</v>
      </c>
      <c r="N746" s="68">
        <v>2.3223202970547869</v>
      </c>
      <c r="O746" s="68">
        <v>42.017634936337096</v>
      </c>
      <c r="P746" s="68">
        <v>18.931548833389968</v>
      </c>
      <c r="Q746" s="68">
        <v>8.399007360370554</v>
      </c>
      <c r="R746" s="68">
        <v>61.49201612638192</v>
      </c>
      <c r="S746" s="68">
        <v>37.384268666439382</v>
      </c>
      <c r="T746" s="68">
        <v>29.488034333456635</v>
      </c>
      <c r="U746" s="68">
        <v>86.096945621402725</v>
      </c>
      <c r="V746" s="68">
        <v>32.048335570316702</v>
      </c>
      <c r="W746" s="68">
        <v>11.585928602807869</v>
      </c>
      <c r="X746" s="68">
        <v>84.058675003850738</v>
      </c>
      <c r="Y746" s="68">
        <v>3.7967414418660543</v>
      </c>
      <c r="Z746" s="68">
        <v>30.63801087588288</v>
      </c>
      <c r="AA746" s="68">
        <v>14.090789491413481</v>
      </c>
      <c r="AB746" s="68">
        <v>3.8681808763009875</v>
      </c>
      <c r="AC746" s="68">
        <v>43.214799104703815</v>
      </c>
      <c r="AD746" s="68">
        <v>0.89410715962834275</v>
      </c>
      <c r="AE746" s="68">
        <v>192.79539528388349</v>
      </c>
      <c r="AF746" s="68">
        <v>4.6374831915546757</v>
      </c>
      <c r="AG746" s="68">
        <v>22.973609925815182</v>
      </c>
      <c r="AH746" s="68">
        <v>18.855751690928791</v>
      </c>
      <c r="AI746" s="68">
        <v>44.80732078060921</v>
      </c>
      <c r="AJ746" s="68">
        <v>0</v>
      </c>
      <c r="AK746" s="68">
        <v>11.869113941114822</v>
      </c>
      <c r="AL746" s="68">
        <v>86.206152981639107</v>
      </c>
      <c r="AM746" s="68">
        <v>2.2874396726384987</v>
      </c>
      <c r="AN746" s="68">
        <v>33.006121515797943</v>
      </c>
      <c r="AO746" s="68">
        <v>7.0810156127962207</v>
      </c>
      <c r="AP746" s="68">
        <v>11.058908573743013</v>
      </c>
      <c r="AQ746" s="68">
        <v>28.384783833225537</v>
      </c>
      <c r="AR746" s="68">
        <v>1.4077704613758582</v>
      </c>
      <c r="AS746" s="68">
        <v>75.815052549632981</v>
      </c>
      <c r="AT746" s="68">
        <v>2.0129940195105767</v>
      </c>
      <c r="AU746" s="68">
        <v>1.3303388073127411</v>
      </c>
      <c r="AV746" s="68">
        <v>0</v>
      </c>
      <c r="AW746" s="68">
        <v>17.092327512780653</v>
      </c>
      <c r="AX746" s="68">
        <v>4.812079044846362</v>
      </c>
      <c r="AY746" s="68">
        <v>32.177009422581108</v>
      </c>
      <c r="AZ746" s="68">
        <v>0</v>
      </c>
      <c r="BA746" s="68">
        <v>1.6044140937279603</v>
      </c>
      <c r="BB746" s="68">
        <v>178.18096747749996</v>
      </c>
      <c r="BC746" s="68">
        <v>212.54603098041397</v>
      </c>
      <c r="BD746" s="68">
        <v>39.366957392739415</v>
      </c>
      <c r="BE746" s="68">
        <v>100.75965362001425</v>
      </c>
      <c r="BF746" s="68">
        <v>39.407693024924313</v>
      </c>
      <c r="BG746" s="68">
        <v>0</v>
      </c>
      <c r="BH746" s="68">
        <v>2.7437123446612568</v>
      </c>
      <c r="BI746" s="68">
        <v>169.1678328462873</v>
      </c>
      <c r="BJ746" s="68">
        <v>0</v>
      </c>
      <c r="BK746" s="68">
        <v>0</v>
      </c>
      <c r="BL746" s="68">
        <v>0</v>
      </c>
      <c r="BM746" s="68">
        <v>0</v>
      </c>
      <c r="BN746" s="68">
        <v>3.0157609671732644E-5</v>
      </c>
      <c r="BO746" s="68">
        <v>2119.8998715299999</v>
      </c>
    </row>
    <row r="747" spans="1:67">
      <c r="A747">
        <v>2006</v>
      </c>
      <c r="B747" s="62" t="s">
        <v>620</v>
      </c>
      <c r="C747" s="67" t="s">
        <v>686</v>
      </c>
      <c r="D747" s="62" t="s">
        <v>725</v>
      </c>
      <c r="E747" s="68">
        <v>404.78653039306374</v>
      </c>
      <c r="F747" s="68">
        <v>8.7966761427558371</v>
      </c>
      <c r="G747" s="68">
        <v>9.4759406921988596</v>
      </c>
      <c r="H747" s="68">
        <v>600.84457215714724</v>
      </c>
      <c r="I747" s="68">
        <v>1255.4423311683047</v>
      </c>
      <c r="J747" s="68">
        <v>423.22962828513971</v>
      </c>
      <c r="K747" s="68">
        <v>61.295833947907347</v>
      </c>
      <c r="L747" s="68">
        <v>397.48606446858741</v>
      </c>
      <c r="M747" s="68">
        <v>58.628329148096611</v>
      </c>
      <c r="N747" s="68">
        <v>42.052127412900781</v>
      </c>
      <c r="O747" s="68">
        <v>449.68739251442844</v>
      </c>
      <c r="P747" s="68">
        <v>63.209057493587572</v>
      </c>
      <c r="Q747" s="68">
        <v>484.87665486073377</v>
      </c>
      <c r="R747" s="68">
        <v>685.73193146773156</v>
      </c>
      <c r="S747" s="68">
        <v>1421.5765358964525</v>
      </c>
      <c r="T747" s="68">
        <v>252.9106507625396</v>
      </c>
      <c r="U747" s="68">
        <v>132.86031310208449</v>
      </c>
      <c r="V747" s="68">
        <v>139.44023217195701</v>
      </c>
      <c r="W747" s="68">
        <v>64.655866190438942</v>
      </c>
      <c r="X747" s="68">
        <v>465.93223074444671</v>
      </c>
      <c r="Y747" s="68">
        <v>21.280466220873134</v>
      </c>
      <c r="Z747" s="68">
        <v>147.87645331220807</v>
      </c>
      <c r="AA747" s="68">
        <v>17.550897036634016</v>
      </c>
      <c r="AB747" s="68">
        <v>207.9202429920054</v>
      </c>
      <c r="AC747" s="68">
        <v>33.96422442000614</v>
      </c>
      <c r="AD747" s="68">
        <v>2.6248709300738655</v>
      </c>
      <c r="AE747" s="68">
        <v>517.22211036228168</v>
      </c>
      <c r="AF747" s="68">
        <v>315.53010835184409</v>
      </c>
      <c r="AG747" s="68">
        <v>1563.1033751941964</v>
      </c>
      <c r="AH747" s="68">
        <v>1282.9280729101024</v>
      </c>
      <c r="AI747" s="68">
        <v>335.79679469518516</v>
      </c>
      <c r="AJ747" s="68">
        <v>7.525387249929504</v>
      </c>
      <c r="AK747" s="68">
        <v>8.4026602734539519</v>
      </c>
      <c r="AL747" s="68">
        <v>119.55975032350905</v>
      </c>
      <c r="AM747" s="68">
        <v>40.527730685725288</v>
      </c>
      <c r="AN747" s="68">
        <v>1523.1689282958159</v>
      </c>
      <c r="AO747" s="68">
        <v>13.794481469911517</v>
      </c>
      <c r="AP747" s="68">
        <v>71.019546866956148</v>
      </c>
      <c r="AQ747" s="68">
        <v>234.81145785453074</v>
      </c>
      <c r="AR747" s="68">
        <v>5.5243694325951909</v>
      </c>
      <c r="AS747" s="68">
        <v>190.39890815297869</v>
      </c>
      <c r="AT747" s="68">
        <v>1.292195525059596</v>
      </c>
      <c r="AU747" s="68">
        <v>6.1381049937939407</v>
      </c>
      <c r="AV747" s="68">
        <v>0</v>
      </c>
      <c r="AW747" s="68">
        <v>137.40559384431876</v>
      </c>
      <c r="AX747" s="68">
        <v>18.820161513109806</v>
      </c>
      <c r="AY747" s="68">
        <v>34.348236497815087</v>
      </c>
      <c r="AZ747" s="68">
        <v>0</v>
      </c>
      <c r="BA747" s="68">
        <v>20.021663905215753</v>
      </c>
      <c r="BB747" s="68">
        <v>1570.4079849122145</v>
      </c>
      <c r="BC747" s="68">
        <v>899.68561950407116</v>
      </c>
      <c r="BD747" s="68">
        <v>709.21255165476725</v>
      </c>
      <c r="BE747" s="68">
        <v>539.22612189418146</v>
      </c>
      <c r="BF747" s="68">
        <v>493.09185053224115</v>
      </c>
      <c r="BG747" s="68">
        <v>0</v>
      </c>
      <c r="BH747" s="68">
        <v>16.346869183374636</v>
      </c>
      <c r="BI747" s="68">
        <v>9863.8475295060052</v>
      </c>
      <c r="BJ747" s="68">
        <v>0</v>
      </c>
      <c r="BK747" s="68">
        <v>0</v>
      </c>
      <c r="BL747" s="68">
        <v>0</v>
      </c>
      <c r="BM747" s="68">
        <v>0</v>
      </c>
      <c r="BN747" s="68">
        <v>141.90110236254804</v>
      </c>
      <c r="BO747" s="68">
        <v>28535.195321879997</v>
      </c>
    </row>
    <row r="748" spans="1:67">
      <c r="A748">
        <v>2006</v>
      </c>
      <c r="B748" s="62" t="s">
        <v>621</v>
      </c>
      <c r="C748" s="67" t="s">
        <v>135</v>
      </c>
      <c r="D748" s="62" t="s">
        <v>725</v>
      </c>
      <c r="E748" s="68">
        <v>396.56235213453527</v>
      </c>
      <c r="F748" s="68">
        <v>0.22024815437044709</v>
      </c>
      <c r="G748" s="68">
        <v>32.336424748995448</v>
      </c>
      <c r="H748" s="68">
        <v>53.945962329288022</v>
      </c>
      <c r="I748" s="68">
        <v>669.36133608465389</v>
      </c>
      <c r="J748" s="68">
        <v>56.376865665145857</v>
      </c>
      <c r="K748" s="68">
        <v>3.2995515398023492</v>
      </c>
      <c r="L748" s="68">
        <v>41.176832138697961</v>
      </c>
      <c r="M748" s="68">
        <v>5.9206436488751315</v>
      </c>
      <c r="N748" s="68">
        <v>5.4069826821813027</v>
      </c>
      <c r="O748" s="68">
        <v>75.531740236088098</v>
      </c>
      <c r="P748" s="68">
        <v>10.744479517304349</v>
      </c>
      <c r="Q748" s="68">
        <v>41.678186016511113</v>
      </c>
      <c r="R748" s="68">
        <v>48.689823378118852</v>
      </c>
      <c r="S748" s="68">
        <v>43.218521458933282</v>
      </c>
      <c r="T748" s="68">
        <v>38.227377236272275</v>
      </c>
      <c r="U748" s="68">
        <v>5.0782826988173415</v>
      </c>
      <c r="V748" s="68">
        <v>7.5400116269659536</v>
      </c>
      <c r="W748" s="68">
        <v>9.225329740819296</v>
      </c>
      <c r="X748" s="68">
        <v>39.838704066818686</v>
      </c>
      <c r="Y748" s="68">
        <v>0.67584252868613859</v>
      </c>
      <c r="Z748" s="68">
        <v>30.244023337254053</v>
      </c>
      <c r="AA748" s="68">
        <v>7.7585831979647519</v>
      </c>
      <c r="AB748" s="68">
        <v>26.026490416445291</v>
      </c>
      <c r="AC748" s="68">
        <v>0</v>
      </c>
      <c r="AD748" s="68">
        <v>18.455406006911744</v>
      </c>
      <c r="AE748" s="68">
        <v>104.60005355763535</v>
      </c>
      <c r="AF748" s="68">
        <v>15.23579298234201</v>
      </c>
      <c r="AG748" s="68">
        <v>75.476535532079453</v>
      </c>
      <c r="AH748" s="68">
        <v>61.947896611810137</v>
      </c>
      <c r="AI748" s="68">
        <v>64.827520592007929</v>
      </c>
      <c r="AJ748" s="68">
        <v>1.4404318369597116</v>
      </c>
      <c r="AK748" s="68">
        <v>0.98904711557312552</v>
      </c>
      <c r="AL748" s="68">
        <v>32.724961814273406</v>
      </c>
      <c r="AM748" s="68">
        <v>2.323425466175463</v>
      </c>
      <c r="AN748" s="68">
        <v>282.32199340938382</v>
      </c>
      <c r="AO748" s="68">
        <v>29.587421551560038</v>
      </c>
      <c r="AP748" s="68">
        <v>28.766430636968995</v>
      </c>
      <c r="AQ748" s="68">
        <v>8.415154547139819</v>
      </c>
      <c r="AR748" s="68">
        <v>6.3294558834324999</v>
      </c>
      <c r="AS748" s="68">
        <v>4.7744593747433086</v>
      </c>
      <c r="AT748" s="68">
        <v>0.36161860504779475</v>
      </c>
      <c r="AU748" s="68">
        <v>0</v>
      </c>
      <c r="AV748" s="68">
        <v>0</v>
      </c>
      <c r="AW748" s="68">
        <v>48.869814637197805</v>
      </c>
      <c r="AX748" s="68">
        <v>20.201563272948938</v>
      </c>
      <c r="AY748" s="68">
        <v>57.416893958362564</v>
      </c>
      <c r="AZ748" s="68">
        <v>0</v>
      </c>
      <c r="BA748" s="68">
        <v>9.6286695739444941</v>
      </c>
      <c r="BB748" s="68">
        <v>355.64536235452499</v>
      </c>
      <c r="BC748" s="68">
        <v>193.51457968122148</v>
      </c>
      <c r="BD748" s="68">
        <v>158.72736134552039</v>
      </c>
      <c r="BE748" s="68">
        <v>114.99438636836037</v>
      </c>
      <c r="BF748" s="68">
        <v>147.53629626797459</v>
      </c>
      <c r="BG748" s="68">
        <v>0</v>
      </c>
      <c r="BH748" s="68">
        <v>3.2169868086191222</v>
      </c>
      <c r="BI748" s="68">
        <v>934.30284270373147</v>
      </c>
      <c r="BJ748" s="68">
        <v>0</v>
      </c>
      <c r="BK748" s="68">
        <v>0</v>
      </c>
      <c r="BL748" s="68">
        <v>0</v>
      </c>
      <c r="BM748" s="68">
        <v>0</v>
      </c>
      <c r="BN748" s="68">
        <v>1.634700038266601E-4</v>
      </c>
      <c r="BO748" s="68">
        <v>4431.717120549999</v>
      </c>
    </row>
    <row r="749" spans="1:67">
      <c r="A749">
        <v>2006</v>
      </c>
      <c r="B749" s="62" t="s">
        <v>622</v>
      </c>
      <c r="C749" s="67" t="s">
        <v>687</v>
      </c>
      <c r="D749" s="62" t="s">
        <v>725</v>
      </c>
      <c r="E749" s="68">
        <v>2.0893007594398562E-3</v>
      </c>
      <c r="F749" s="68">
        <v>0</v>
      </c>
      <c r="G749" s="68">
        <v>0</v>
      </c>
      <c r="H749" s="68">
        <v>27.22075463513788</v>
      </c>
      <c r="I749" s="68">
        <v>6.1535628264892898E-3</v>
      </c>
      <c r="J749" s="68">
        <v>0.39363198393960197</v>
      </c>
      <c r="K749" s="68">
        <v>7.9949656778282557E-2</v>
      </c>
      <c r="L749" s="68">
        <v>2.7401656107222915E-2</v>
      </c>
      <c r="M749" s="68">
        <v>2.3906644119406273E-3</v>
      </c>
      <c r="N749" s="68">
        <v>0.11953294764680669</v>
      </c>
      <c r="O749" s="68">
        <v>2.4247182101705755</v>
      </c>
      <c r="P749" s="68">
        <v>3.7144598324576533E-4</v>
      </c>
      <c r="Q749" s="68">
        <v>0.18730847082317406</v>
      </c>
      <c r="R749" s="68">
        <v>0.11867592150591844</v>
      </c>
      <c r="S749" s="68">
        <v>0.83232144797193808</v>
      </c>
      <c r="T749" s="68">
        <v>0.76337314896996344</v>
      </c>
      <c r="U749" s="68">
        <v>8.4107485597262066</v>
      </c>
      <c r="V749" s="68">
        <v>0.24836946174165764</v>
      </c>
      <c r="W749" s="68">
        <v>0.3606405731339562</v>
      </c>
      <c r="X749" s="68">
        <v>1.4137844365565346</v>
      </c>
      <c r="Y749" s="68">
        <v>1.51647972668826E-2</v>
      </c>
      <c r="Z749" s="68">
        <v>1.7124461545073055</v>
      </c>
      <c r="AA749" s="68">
        <v>0</v>
      </c>
      <c r="AB749" s="68">
        <v>10.998920740649105</v>
      </c>
      <c r="AC749" s="68">
        <v>0</v>
      </c>
      <c r="AD749" s="68">
        <v>23.023600429390868</v>
      </c>
      <c r="AE749" s="68">
        <v>5.1495554405090384E-2</v>
      </c>
      <c r="AF749" s="68">
        <v>0.21060659452167654</v>
      </c>
      <c r="AG749" s="68">
        <v>1.0433231885684298</v>
      </c>
      <c r="AH749" s="68">
        <v>0.85631483430596855</v>
      </c>
      <c r="AI749" s="68">
        <v>0</v>
      </c>
      <c r="AJ749" s="68">
        <v>0</v>
      </c>
      <c r="AK749" s="68">
        <v>0</v>
      </c>
      <c r="AL749" s="68">
        <v>2.3253803819055868E-2</v>
      </c>
      <c r="AM749" s="68">
        <v>0</v>
      </c>
      <c r="AN749" s="68">
        <v>6.9234386772813847E-4</v>
      </c>
      <c r="AO749" s="68">
        <v>0</v>
      </c>
      <c r="AP749" s="68">
        <v>0</v>
      </c>
      <c r="AQ749" s="68">
        <v>0</v>
      </c>
      <c r="AR749" s="68">
        <v>0</v>
      </c>
      <c r="AS749" s="68">
        <v>0</v>
      </c>
      <c r="AT749" s="68">
        <v>0</v>
      </c>
      <c r="AU749" s="68">
        <v>0</v>
      </c>
      <c r="AV749" s="68">
        <v>0</v>
      </c>
      <c r="AW749" s="68">
        <v>8.0065019057851393E-5</v>
      </c>
      <c r="AX749" s="68">
        <v>1.1185718853687103E-3</v>
      </c>
      <c r="AY749" s="68">
        <v>2.1608463611015829E-4</v>
      </c>
      <c r="AZ749" s="68">
        <v>0</v>
      </c>
      <c r="BA749" s="68">
        <v>1.7091500236854236E-3</v>
      </c>
      <c r="BB749" s="68">
        <v>4.9749948863980781E-3</v>
      </c>
      <c r="BC749" s="68">
        <v>18.705021213320784</v>
      </c>
      <c r="BD749" s="68">
        <v>1.0963971661843617E-3</v>
      </c>
      <c r="BE749" s="68">
        <v>33.200407001342811</v>
      </c>
      <c r="BF749" s="68">
        <v>1.5978758986178252E-3</v>
      </c>
      <c r="BG749" s="68">
        <v>0</v>
      </c>
      <c r="BH749" s="68">
        <v>0</v>
      </c>
      <c r="BI749" s="68">
        <v>388.80172529502357</v>
      </c>
      <c r="BJ749" s="68">
        <v>0</v>
      </c>
      <c r="BK749" s="68">
        <v>0</v>
      </c>
      <c r="BL749" s="68">
        <v>0</v>
      </c>
      <c r="BM749" s="68">
        <v>0</v>
      </c>
      <c r="BN749" s="68">
        <v>-2.5544695631651848E-5</v>
      </c>
      <c r="BO749" s="68">
        <v>521.26595562999989</v>
      </c>
    </row>
    <row r="750" spans="1:67">
      <c r="A750">
        <v>2006</v>
      </c>
      <c r="B750" s="62" t="s">
        <v>623</v>
      </c>
      <c r="C750" s="67" t="s">
        <v>688</v>
      </c>
      <c r="D750" s="62" t="s">
        <v>725</v>
      </c>
      <c r="E750" s="68">
        <v>5.7323017767552442E-2</v>
      </c>
      <c r="F750" s="68">
        <v>0</v>
      </c>
      <c r="G750" s="68">
        <v>3.918411143537008E-4</v>
      </c>
      <c r="H750" s="68">
        <v>213.62642704004472</v>
      </c>
      <c r="I750" s="68">
        <v>29.403979039116106</v>
      </c>
      <c r="J750" s="68">
        <v>12.185604693110802</v>
      </c>
      <c r="K750" s="68">
        <v>1.5648839462457911</v>
      </c>
      <c r="L750" s="68">
        <v>2.5545207539006971</v>
      </c>
      <c r="M750" s="68">
        <v>1.2947007589091653</v>
      </c>
      <c r="N750" s="68">
        <v>9.219796517622586E-3</v>
      </c>
      <c r="O750" s="68">
        <v>1.3296423357372233</v>
      </c>
      <c r="P750" s="68">
        <v>0.71720309955423911</v>
      </c>
      <c r="Q750" s="68">
        <v>13.147306174567916</v>
      </c>
      <c r="R750" s="68">
        <v>0.86908190324248125</v>
      </c>
      <c r="S750" s="68">
        <v>12.708541382497765</v>
      </c>
      <c r="T750" s="68">
        <v>8.8819808833174942</v>
      </c>
      <c r="U750" s="68">
        <v>43.223647481536403</v>
      </c>
      <c r="V750" s="68">
        <v>35.421274338512362</v>
      </c>
      <c r="W750" s="68">
        <v>2.2276865838390516</v>
      </c>
      <c r="X750" s="68">
        <v>4.9261006227539239</v>
      </c>
      <c r="Y750" s="68">
        <v>0.62595173461493969</v>
      </c>
      <c r="Z750" s="68">
        <v>9.0550799502647052</v>
      </c>
      <c r="AA750" s="68">
        <v>1.2966949525250528</v>
      </c>
      <c r="AB750" s="68">
        <v>62.21072658884971</v>
      </c>
      <c r="AC750" s="68">
        <v>0</v>
      </c>
      <c r="AD750" s="68">
        <v>0</v>
      </c>
      <c r="AE750" s="68">
        <v>7762.5445886011476</v>
      </c>
      <c r="AF750" s="68">
        <v>15.811127220524138</v>
      </c>
      <c r="AG750" s="68">
        <v>78.326681574448443</v>
      </c>
      <c r="AH750" s="68">
        <v>64.287173992741216</v>
      </c>
      <c r="AI750" s="68">
        <v>86.972957803491639</v>
      </c>
      <c r="AJ750" s="68">
        <v>0</v>
      </c>
      <c r="AK750" s="68">
        <v>0.22122886688527019</v>
      </c>
      <c r="AL750" s="68">
        <v>20.74132607434753</v>
      </c>
      <c r="AM750" s="68">
        <v>14.419278002956229</v>
      </c>
      <c r="AN750" s="68">
        <v>21.620759076482173</v>
      </c>
      <c r="AO750" s="68">
        <v>4.6253200729708822E-2</v>
      </c>
      <c r="AP750" s="68">
        <v>0</v>
      </c>
      <c r="AQ750" s="68">
        <v>0</v>
      </c>
      <c r="AR750" s="68">
        <v>7.8357339863248637E-2</v>
      </c>
      <c r="AS750" s="68">
        <v>0</v>
      </c>
      <c r="AT750" s="68">
        <v>0</v>
      </c>
      <c r="AU750" s="68">
        <v>0</v>
      </c>
      <c r="AV750" s="68">
        <v>0</v>
      </c>
      <c r="AW750" s="68">
        <v>4.0028768915005591E-2</v>
      </c>
      <c r="AX750" s="68">
        <v>7.8691418856185775E-4</v>
      </c>
      <c r="AY750" s="68">
        <v>0.75024206650897518</v>
      </c>
      <c r="AZ750" s="68">
        <v>0</v>
      </c>
      <c r="BA750" s="68">
        <v>0.13937649727458873</v>
      </c>
      <c r="BB750" s="68">
        <v>52.226378266088368</v>
      </c>
      <c r="BC750" s="68">
        <v>140.82215110523731</v>
      </c>
      <c r="BD750" s="68">
        <v>189.33644854261971</v>
      </c>
      <c r="BE750" s="68">
        <v>270.00721930886328</v>
      </c>
      <c r="BF750" s="68">
        <v>15.573423691984381</v>
      </c>
      <c r="BG750" s="68">
        <v>0</v>
      </c>
      <c r="BH750" s="68">
        <v>1.7666147082692583</v>
      </c>
      <c r="BI750" s="68">
        <v>0</v>
      </c>
      <c r="BJ750" s="68">
        <v>0</v>
      </c>
      <c r="BK750" s="68">
        <v>2.3343123501135659</v>
      </c>
      <c r="BL750" s="68">
        <v>131716.4417294171</v>
      </c>
      <c r="BM750" s="68">
        <v>0</v>
      </c>
      <c r="BN750" s="68">
        <v>6.4379706773148001E-3</v>
      </c>
      <c r="BO750" s="68">
        <v>140911.85285028</v>
      </c>
    </row>
    <row r="751" spans="1:67">
      <c r="A751">
        <v>2006</v>
      </c>
      <c r="B751" s="62" t="s">
        <v>624</v>
      </c>
      <c r="C751" s="67" t="s">
        <v>689</v>
      </c>
      <c r="D751" s="62" t="s">
        <v>725</v>
      </c>
      <c r="E751" s="68">
        <v>146.5129939515466</v>
      </c>
      <c r="F751" s="68">
        <v>2.1399211722004252</v>
      </c>
      <c r="G751" s="68">
        <v>6.0552359177524524</v>
      </c>
      <c r="H751" s="68">
        <v>91.690070453474306</v>
      </c>
      <c r="I751" s="68">
        <v>603.4742228326229</v>
      </c>
      <c r="J751" s="68">
        <v>114.93964264762442</v>
      </c>
      <c r="K751" s="68">
        <v>18.821107942613523</v>
      </c>
      <c r="L751" s="68">
        <v>83.541351650160038</v>
      </c>
      <c r="M751" s="68">
        <v>22.779850959833972</v>
      </c>
      <c r="N751" s="68">
        <v>81.58274484037544</v>
      </c>
      <c r="O751" s="68">
        <v>294.31090169488954</v>
      </c>
      <c r="P751" s="68">
        <v>50.712706907409483</v>
      </c>
      <c r="Q751" s="68">
        <v>88.812362118795278</v>
      </c>
      <c r="R751" s="68">
        <v>79.311437752633722</v>
      </c>
      <c r="S751" s="68">
        <v>241.9869813986196</v>
      </c>
      <c r="T751" s="68">
        <v>97.764579724349744</v>
      </c>
      <c r="U751" s="68">
        <v>62.23958018766956</v>
      </c>
      <c r="V751" s="68">
        <v>58.983178946211233</v>
      </c>
      <c r="W751" s="68">
        <v>50.193546802350426</v>
      </c>
      <c r="X751" s="68">
        <v>497.35163999190041</v>
      </c>
      <c r="Y751" s="68">
        <v>13.849430632509186</v>
      </c>
      <c r="Z751" s="68">
        <v>54.897325201069201</v>
      </c>
      <c r="AA751" s="68">
        <v>7.0419780293853922</v>
      </c>
      <c r="AB751" s="68">
        <v>132.80292830378568</v>
      </c>
      <c r="AC751" s="68">
        <v>12.857574649441734</v>
      </c>
      <c r="AD751" s="68">
        <v>1.6401111790542986</v>
      </c>
      <c r="AE751" s="68">
        <v>575.72779232528262</v>
      </c>
      <c r="AF751" s="68">
        <v>334.27816835716044</v>
      </c>
      <c r="AG751" s="68">
        <v>0</v>
      </c>
      <c r="AH751" s="68">
        <v>0</v>
      </c>
      <c r="AI751" s="68">
        <v>278.40453886796945</v>
      </c>
      <c r="AJ751" s="68">
        <v>6.7126140195314585</v>
      </c>
      <c r="AK751" s="68">
        <v>28.259944922891421</v>
      </c>
      <c r="AL751" s="68">
        <v>14.349664241469283</v>
      </c>
      <c r="AM751" s="68">
        <v>2.9073587787482507</v>
      </c>
      <c r="AN751" s="68">
        <v>62.360222033948816</v>
      </c>
      <c r="AO751" s="68">
        <v>2.7139445399684354</v>
      </c>
      <c r="AP751" s="68">
        <v>5.513530483142457</v>
      </c>
      <c r="AQ751" s="68">
        <v>58.173756450967254</v>
      </c>
      <c r="AR751" s="68">
        <v>0.14313505512213345</v>
      </c>
      <c r="AS751" s="68">
        <v>21.63285677201743</v>
      </c>
      <c r="AT751" s="68">
        <v>0.1585246047777718</v>
      </c>
      <c r="AU751" s="68">
        <v>1.6093500037868786</v>
      </c>
      <c r="AV751" s="68">
        <v>0</v>
      </c>
      <c r="AW751" s="68">
        <v>5.9398683133106847</v>
      </c>
      <c r="AX751" s="68">
        <v>4.3826278342631682</v>
      </c>
      <c r="AY751" s="68">
        <v>4.6903721574494988</v>
      </c>
      <c r="AZ751" s="68">
        <v>0</v>
      </c>
      <c r="BA751" s="68">
        <v>1.4423208607166538</v>
      </c>
      <c r="BB751" s="68">
        <v>60.506513325904088</v>
      </c>
      <c r="BC751" s="68">
        <v>86.455962611726363</v>
      </c>
      <c r="BD751" s="68">
        <v>12.43588204334886</v>
      </c>
      <c r="BE751" s="68">
        <v>76.036249161734432</v>
      </c>
      <c r="BF751" s="68">
        <v>26.134066323366284</v>
      </c>
      <c r="BG751" s="68">
        <v>0</v>
      </c>
      <c r="BH751" s="68">
        <v>0.5762600191746734</v>
      </c>
      <c r="BI751" s="68">
        <v>6268.0808156456087</v>
      </c>
      <c r="BJ751" s="68">
        <v>0</v>
      </c>
      <c r="BK751" s="68">
        <v>0</v>
      </c>
      <c r="BL751" s="68">
        <v>1202.1099000075765</v>
      </c>
      <c r="BM751" s="68">
        <v>0</v>
      </c>
      <c r="BN751" s="68">
        <v>642.22403073831072</v>
      </c>
      <c r="BO751" s="68">
        <v>12700.253676387561</v>
      </c>
    </row>
    <row r="752" spans="1:67">
      <c r="A752">
        <v>2006</v>
      </c>
      <c r="B752" s="62" t="s">
        <v>625</v>
      </c>
      <c r="C752" s="67" t="s">
        <v>690</v>
      </c>
      <c r="D752" s="62" t="s">
        <v>725</v>
      </c>
      <c r="E752" s="68">
        <v>1060.7332942547184</v>
      </c>
      <c r="F752" s="68">
        <v>15.492725752258199</v>
      </c>
      <c r="G752" s="68">
        <v>43.83904914707567</v>
      </c>
      <c r="H752" s="68">
        <v>663.82310441847551</v>
      </c>
      <c r="I752" s="68">
        <v>4369.0677742531834</v>
      </c>
      <c r="J752" s="68">
        <v>832.14670929730039</v>
      </c>
      <c r="K752" s="68">
        <v>136.26215184773611</v>
      </c>
      <c r="L752" s="68">
        <v>604.82753612742397</v>
      </c>
      <c r="M752" s="68">
        <v>164.92288976940347</v>
      </c>
      <c r="N752" s="68">
        <v>590.64750064074474</v>
      </c>
      <c r="O752" s="68">
        <v>2130.7691821050339</v>
      </c>
      <c r="P752" s="68">
        <v>367.15280472843443</v>
      </c>
      <c r="Q752" s="68">
        <v>642.98890426038031</v>
      </c>
      <c r="R752" s="68">
        <v>574.20355949624047</v>
      </c>
      <c r="S752" s="68">
        <v>1751.9514209818208</v>
      </c>
      <c r="T752" s="68">
        <v>707.80168990835693</v>
      </c>
      <c r="U752" s="68">
        <v>450.6057322624286</v>
      </c>
      <c r="V752" s="68">
        <v>427.02984917447822</v>
      </c>
      <c r="W752" s="68">
        <v>363.39415920742999</v>
      </c>
      <c r="X752" s="68">
        <v>3600.7553273129079</v>
      </c>
      <c r="Y752" s="68">
        <v>100.26791332400182</v>
      </c>
      <c r="Z752" s="68">
        <v>397.44884761252263</v>
      </c>
      <c r="AA752" s="68">
        <v>50.982922072083326</v>
      </c>
      <c r="AB752" s="68">
        <v>961.47436365224019</v>
      </c>
      <c r="AC752" s="68">
        <v>93.087016695179059</v>
      </c>
      <c r="AD752" s="68">
        <v>11.874172296810753</v>
      </c>
      <c r="AE752" s="68">
        <v>4168.1875530381712</v>
      </c>
      <c r="AF752" s="68">
        <v>0</v>
      </c>
      <c r="AG752" s="68">
        <v>1572.6678431771193</v>
      </c>
      <c r="AH752" s="68">
        <v>0</v>
      </c>
      <c r="AI752" s="68">
        <v>2015.6093714565013</v>
      </c>
      <c r="AJ752" s="68">
        <v>48.5983733589716</v>
      </c>
      <c r="AK752" s="68">
        <v>204.59799274478675</v>
      </c>
      <c r="AL752" s="68">
        <v>103.88953369785511</v>
      </c>
      <c r="AM752" s="68">
        <v>21.048865167426008</v>
      </c>
      <c r="AN752" s="68">
        <v>451.47916211719695</v>
      </c>
      <c r="AO752" s="68">
        <v>19.64857351326371</v>
      </c>
      <c r="AP752" s="68">
        <v>39.917178638036908</v>
      </c>
      <c r="AQ752" s="68">
        <v>421.16974512044487</v>
      </c>
      <c r="AR752" s="68">
        <v>1.0362774962693242</v>
      </c>
      <c r="AS752" s="68">
        <v>156.61881454358414</v>
      </c>
      <c r="AT752" s="68">
        <v>1.1476956528645021</v>
      </c>
      <c r="AU752" s="68">
        <v>11.651465751155506</v>
      </c>
      <c r="AV752" s="68">
        <v>0</v>
      </c>
      <c r="AW752" s="68">
        <v>43.003804055092473</v>
      </c>
      <c r="AX752" s="68">
        <v>31.729603871638844</v>
      </c>
      <c r="AY752" s="68">
        <v>33.957629119894847</v>
      </c>
      <c r="AZ752" s="68">
        <v>0</v>
      </c>
      <c r="BA752" s="68">
        <v>10.442198447369362</v>
      </c>
      <c r="BB752" s="68">
        <v>438.05857400797288</v>
      </c>
      <c r="BC752" s="68">
        <v>625.92890606977596</v>
      </c>
      <c r="BD752" s="68">
        <v>90.034022041532978</v>
      </c>
      <c r="BE752" s="68">
        <v>550.49165866320584</v>
      </c>
      <c r="BF752" s="68">
        <v>189.20693322684627</v>
      </c>
      <c r="BG752" s="68">
        <v>0</v>
      </c>
      <c r="BH752" s="68">
        <v>4.1720407999347007</v>
      </c>
      <c r="BI752" s="68">
        <v>45380.016017100737</v>
      </c>
      <c r="BJ752" s="68">
        <v>0</v>
      </c>
      <c r="BK752" s="68">
        <v>0</v>
      </c>
      <c r="BL752" s="68">
        <v>8703.1051642623697</v>
      </c>
      <c r="BM752" s="68">
        <v>0</v>
      </c>
      <c r="BN752" s="68">
        <v>4594.3773746283368</v>
      </c>
      <c r="BO752" s="68">
        <v>91045.342972367027</v>
      </c>
    </row>
    <row r="753" spans="1:67">
      <c r="A753">
        <v>2006</v>
      </c>
      <c r="B753" s="62" t="s">
        <v>626</v>
      </c>
      <c r="C753" s="67" t="s">
        <v>691</v>
      </c>
      <c r="D753" s="62" t="s">
        <v>725</v>
      </c>
      <c r="E753" s="68">
        <v>934.31996582967429</v>
      </c>
      <c r="F753" s="68">
        <v>13.646373762246039</v>
      </c>
      <c r="G753" s="68">
        <v>38.614512359470943</v>
      </c>
      <c r="H753" s="68">
        <v>584.7117117908449</v>
      </c>
      <c r="I753" s="68">
        <v>3848.3823178340931</v>
      </c>
      <c r="J753" s="68">
        <v>732.97528154068414</v>
      </c>
      <c r="K753" s="68">
        <v>120.02305362509212</v>
      </c>
      <c r="L753" s="68">
        <v>532.7469647160151</v>
      </c>
      <c r="M753" s="68">
        <v>145.26813626807657</v>
      </c>
      <c r="N753" s="68">
        <v>520.25684081480733</v>
      </c>
      <c r="O753" s="68">
        <v>1876.8338848212247</v>
      </c>
      <c r="P753" s="68">
        <v>323.39721759102684</v>
      </c>
      <c r="Q753" s="68">
        <v>566.36043604110318</v>
      </c>
      <c r="R753" s="68">
        <v>505.77261314753747</v>
      </c>
      <c r="S753" s="68">
        <v>1543.1618868313872</v>
      </c>
      <c r="T753" s="68">
        <v>623.44913119183911</v>
      </c>
      <c r="U753" s="68">
        <v>396.9046080201465</v>
      </c>
      <c r="V753" s="68">
        <v>376.13839053602868</v>
      </c>
      <c r="W753" s="68">
        <v>320.08651020230661</v>
      </c>
      <c r="X753" s="68">
        <v>3171.6338240705213</v>
      </c>
      <c r="Y753" s="68">
        <v>88.318443343023617</v>
      </c>
      <c r="Z753" s="68">
        <v>350.08271705215566</v>
      </c>
      <c r="AA753" s="68">
        <v>44.907011278225411</v>
      </c>
      <c r="AB753" s="68">
        <v>846.89025927562739</v>
      </c>
      <c r="AC753" s="68">
        <v>81.993333035646927</v>
      </c>
      <c r="AD753" s="68">
        <v>10.459062909312031</v>
      </c>
      <c r="AE753" s="68">
        <v>3671.4420799457939</v>
      </c>
      <c r="AF753" s="68">
        <v>0</v>
      </c>
      <c r="AG753" s="68">
        <v>0</v>
      </c>
      <c r="AH753" s="68">
        <v>1292.3546222993159</v>
      </c>
      <c r="AI753" s="68">
        <v>1775.3982921676659</v>
      </c>
      <c r="AJ753" s="68">
        <v>42.806642142816024</v>
      </c>
      <c r="AK753" s="68">
        <v>180.21494246057392</v>
      </c>
      <c r="AL753" s="68">
        <v>91.508455613095819</v>
      </c>
      <c r="AM753" s="68">
        <v>18.540357967928852</v>
      </c>
      <c r="AN753" s="68">
        <v>397.67394651124681</v>
      </c>
      <c r="AO753" s="68">
        <v>17.306946649970993</v>
      </c>
      <c r="AP753" s="68">
        <v>35.160032388077134</v>
      </c>
      <c r="AQ753" s="68">
        <v>370.97666680285425</v>
      </c>
      <c r="AR753" s="68">
        <v>0.91277869766941955</v>
      </c>
      <c r="AS753" s="68">
        <v>137.95370263687249</v>
      </c>
      <c r="AT753" s="68">
        <v>1.0109185494367334</v>
      </c>
      <c r="AU753" s="68">
        <v>10.262897508212921</v>
      </c>
      <c r="AV753" s="68">
        <v>0</v>
      </c>
      <c r="AW753" s="68">
        <v>37.878807946280581</v>
      </c>
      <c r="AX753" s="68">
        <v>27.948215225928209</v>
      </c>
      <c r="AY753" s="68">
        <v>29.910714645050167</v>
      </c>
      <c r="AZ753" s="68">
        <v>0</v>
      </c>
      <c r="BA753" s="68">
        <v>9.1977451347821901</v>
      </c>
      <c r="BB753" s="68">
        <v>385.85276253263459</v>
      </c>
      <c r="BC753" s="68">
        <v>551.33357018063361</v>
      </c>
      <c r="BD753" s="68">
        <v>79.304180280734172</v>
      </c>
      <c r="BE753" s="68">
        <v>484.88658788928115</v>
      </c>
      <c r="BF753" s="68">
        <v>166.6581188171827</v>
      </c>
      <c r="BG753" s="68">
        <v>0</v>
      </c>
      <c r="BH753" s="68">
        <v>3.6748361145520407</v>
      </c>
      <c r="BI753" s="68">
        <v>39971.833866342342</v>
      </c>
      <c r="BJ753" s="68">
        <v>0</v>
      </c>
      <c r="BK753" s="68">
        <v>0</v>
      </c>
      <c r="BL753" s="68">
        <v>7665.9090119339944</v>
      </c>
      <c r="BM753" s="68">
        <v>0</v>
      </c>
      <c r="BN753" s="68">
        <v>4041.9066815022825</v>
      </c>
      <c r="BO753" s="68">
        <v>80097.152868775374</v>
      </c>
    </row>
    <row r="754" spans="1:67">
      <c r="A754">
        <v>2006</v>
      </c>
      <c r="B754" s="62" t="s">
        <v>627</v>
      </c>
      <c r="C754" s="67" t="s">
        <v>692</v>
      </c>
      <c r="D754" s="62" t="s">
        <v>725</v>
      </c>
      <c r="E754" s="68">
        <v>309.79058607194361</v>
      </c>
      <c r="F754" s="68">
        <v>3.7391802401687189</v>
      </c>
      <c r="G754" s="68">
        <v>11.891861463878277</v>
      </c>
      <c r="H754" s="68">
        <v>261.98723150608714</v>
      </c>
      <c r="I754" s="68">
        <v>1364.7123258228032</v>
      </c>
      <c r="J754" s="68">
        <v>202.77055999950358</v>
      </c>
      <c r="K754" s="68">
        <v>50.505579346680769</v>
      </c>
      <c r="L754" s="68">
        <v>160.44029224571625</v>
      </c>
      <c r="M754" s="68">
        <v>39.938811299284005</v>
      </c>
      <c r="N754" s="68">
        <v>522.00743715197223</v>
      </c>
      <c r="O754" s="68">
        <v>1017.9224304579419</v>
      </c>
      <c r="P754" s="68">
        <v>141.34365084214534</v>
      </c>
      <c r="Q754" s="68">
        <v>263.17108582257464</v>
      </c>
      <c r="R754" s="68">
        <v>195.81317053458375</v>
      </c>
      <c r="S754" s="68">
        <v>526.9025150744975</v>
      </c>
      <c r="T754" s="68">
        <v>234.85893660482557</v>
      </c>
      <c r="U754" s="68">
        <v>141.48621203604111</v>
      </c>
      <c r="V754" s="68">
        <v>166.7074221222704</v>
      </c>
      <c r="W754" s="68">
        <v>131.15928172425498</v>
      </c>
      <c r="X754" s="68">
        <v>1320.0342730927086</v>
      </c>
      <c r="Y754" s="68">
        <v>72.120003987715691</v>
      </c>
      <c r="Z754" s="68">
        <v>121.59878764629158</v>
      </c>
      <c r="AA754" s="68">
        <v>19.349211128064805</v>
      </c>
      <c r="AB754" s="68">
        <v>460.96713741653292</v>
      </c>
      <c r="AC754" s="68">
        <v>43.692205292880125</v>
      </c>
      <c r="AD754" s="68">
        <v>2.2131409818202363</v>
      </c>
      <c r="AE754" s="68">
        <v>1367.2823294926009</v>
      </c>
      <c r="AF754" s="68">
        <v>45.47981565287008</v>
      </c>
      <c r="AG754" s="68">
        <v>225.30228167937554</v>
      </c>
      <c r="AH754" s="68">
        <v>184.91842999268027</v>
      </c>
      <c r="AI754" s="68">
        <v>695.04924330832227</v>
      </c>
      <c r="AJ754" s="68">
        <v>8.5919823190185181</v>
      </c>
      <c r="AK754" s="68">
        <v>91.335900266443844</v>
      </c>
      <c r="AL754" s="68">
        <v>56.202233968611097</v>
      </c>
      <c r="AM754" s="68">
        <v>9.8059271032971669</v>
      </c>
      <c r="AN754" s="68">
        <v>120.67288427441817</v>
      </c>
      <c r="AO754" s="68">
        <v>10.293672600775936</v>
      </c>
      <c r="AP754" s="68">
        <v>19.884014186743229</v>
      </c>
      <c r="AQ754" s="68">
        <v>146.48887167012313</v>
      </c>
      <c r="AR754" s="68">
        <v>0.71785874449062848</v>
      </c>
      <c r="AS754" s="68">
        <v>69.468102925139036</v>
      </c>
      <c r="AT754" s="68">
        <v>0.21347151430944777</v>
      </c>
      <c r="AU754" s="68">
        <v>3.9858980316976194</v>
      </c>
      <c r="AV754" s="68">
        <v>0</v>
      </c>
      <c r="AW754" s="68">
        <v>24.471526323676468</v>
      </c>
      <c r="AX754" s="68">
        <v>9.9487074327348601</v>
      </c>
      <c r="AY754" s="68">
        <v>26.076138159632546</v>
      </c>
      <c r="AZ754" s="68">
        <v>0</v>
      </c>
      <c r="BA754" s="68">
        <v>4.2380806939041644</v>
      </c>
      <c r="BB754" s="68">
        <v>229.04300369451886</v>
      </c>
      <c r="BC754" s="68">
        <v>358.80674184124103</v>
      </c>
      <c r="BD754" s="68">
        <v>81.474952125774095</v>
      </c>
      <c r="BE754" s="68">
        <v>237.34108299077539</v>
      </c>
      <c r="BF754" s="68">
        <v>103.55285459955327</v>
      </c>
      <c r="BG754" s="68">
        <v>0</v>
      </c>
      <c r="BH754" s="68">
        <v>2.097957425527083</v>
      </c>
      <c r="BI754" s="68">
        <v>55171.648608149095</v>
      </c>
      <c r="BJ754" s="68">
        <v>0</v>
      </c>
      <c r="BK754" s="68">
        <v>0</v>
      </c>
      <c r="BL754" s="68">
        <v>6579.7712306612466</v>
      </c>
      <c r="BM754" s="68">
        <v>0</v>
      </c>
      <c r="BN754" s="68">
        <v>2679.2022619881745</v>
      </c>
      <c r="BO754" s="68">
        <v>76350.489393729978</v>
      </c>
    </row>
    <row r="755" spans="1:67">
      <c r="A755">
        <v>2006</v>
      </c>
      <c r="B755" s="62" t="s">
        <v>628</v>
      </c>
      <c r="C755" s="67" t="s">
        <v>693</v>
      </c>
      <c r="D755" s="62" t="s">
        <v>725</v>
      </c>
      <c r="E755" s="68">
        <v>10.631299856873268</v>
      </c>
      <c r="F755" s="68">
        <v>0.1290172117031477</v>
      </c>
      <c r="G755" s="68">
        <v>0.76180427082109581</v>
      </c>
      <c r="H755" s="68">
        <v>8.2908356247493344</v>
      </c>
      <c r="I755" s="68">
        <v>46.954604711580942</v>
      </c>
      <c r="J755" s="68">
        <v>6.036393170168739</v>
      </c>
      <c r="K755" s="68">
        <v>1.7064464207866767</v>
      </c>
      <c r="L755" s="68">
        <v>5.4917589183801621</v>
      </c>
      <c r="M755" s="68">
        <v>1.3279298659825209</v>
      </c>
      <c r="N755" s="68">
        <v>18.062184686391408</v>
      </c>
      <c r="O755" s="68">
        <v>34.84258851418025</v>
      </c>
      <c r="P755" s="68">
        <v>4.5629132472704299</v>
      </c>
      <c r="Q755" s="68">
        <v>8.8821070625394967</v>
      </c>
      <c r="R755" s="68">
        <v>6.2354290076610477</v>
      </c>
      <c r="S755" s="68">
        <v>17.879063159499321</v>
      </c>
      <c r="T755" s="68">
        <v>7.7981709206920202</v>
      </c>
      <c r="U755" s="68">
        <v>5.0184985058466349</v>
      </c>
      <c r="V755" s="68">
        <v>5.5850994214124654</v>
      </c>
      <c r="W755" s="68">
        <v>4.5097834024107035</v>
      </c>
      <c r="X755" s="68">
        <v>46.111761100197683</v>
      </c>
      <c r="Y755" s="68">
        <v>2.4671532405971219</v>
      </c>
      <c r="Z755" s="68">
        <v>4.0441264763229032</v>
      </c>
      <c r="AA755" s="68">
        <v>0.59371384534336147</v>
      </c>
      <c r="AB755" s="68">
        <v>14.081811779263438</v>
      </c>
      <c r="AC755" s="68">
        <v>1.3733528839862803</v>
      </c>
      <c r="AD755" s="68">
        <v>7.7708525915037976E-2</v>
      </c>
      <c r="AE755" s="68">
        <v>42.953503711884061</v>
      </c>
      <c r="AF755" s="68">
        <v>1.3957673222030376</v>
      </c>
      <c r="AG755" s="68">
        <v>6.9144863028047761</v>
      </c>
      <c r="AH755" s="68">
        <v>5.6751131936610024</v>
      </c>
      <c r="AI755" s="68">
        <v>22.548033082189011</v>
      </c>
      <c r="AJ755" s="68">
        <v>0.23759766345231928</v>
      </c>
      <c r="AK755" s="68">
        <v>2.862569035172474</v>
      </c>
      <c r="AL755" s="68">
        <v>1.3805046840028454</v>
      </c>
      <c r="AM755" s="68">
        <v>0.27877323188587627</v>
      </c>
      <c r="AN755" s="68">
        <v>3.7852846043917632</v>
      </c>
      <c r="AO755" s="68">
        <v>0.17724958572312649</v>
      </c>
      <c r="AP755" s="68">
        <v>0.44322871047435469</v>
      </c>
      <c r="AQ755" s="68">
        <v>5.0621797249326796</v>
      </c>
      <c r="AR755" s="68">
        <v>1.0101289475353298E-2</v>
      </c>
      <c r="AS755" s="68">
        <v>1.0325320196777119</v>
      </c>
      <c r="AT755" s="68">
        <v>2.1998725692942175E-3</v>
      </c>
      <c r="AU755" s="68">
        <v>7.5008939718288897E-2</v>
      </c>
      <c r="AV755" s="68">
        <v>0</v>
      </c>
      <c r="AW755" s="68">
        <v>0.37106736094637049</v>
      </c>
      <c r="AX755" s="68">
        <v>0.283401398632877</v>
      </c>
      <c r="AY755" s="68">
        <v>0.27619306803367588</v>
      </c>
      <c r="AZ755" s="68">
        <v>0</v>
      </c>
      <c r="BA755" s="68">
        <v>9.8864869132163094E-2</v>
      </c>
      <c r="BB755" s="68">
        <v>4.2469907396065043</v>
      </c>
      <c r="BC755" s="68">
        <v>4.600031406626087</v>
      </c>
      <c r="BD755" s="68">
        <v>0.77896938070408506</v>
      </c>
      <c r="BE755" s="68">
        <v>3.6195682536028637</v>
      </c>
      <c r="BF755" s="68">
        <v>1.740179634903178</v>
      </c>
      <c r="BG755" s="68">
        <v>0</v>
      </c>
      <c r="BH755" s="68">
        <v>3.0542008481689656E-2</v>
      </c>
      <c r="BI755" s="68">
        <v>820.43296763080355</v>
      </c>
      <c r="BJ755" s="68">
        <v>0</v>
      </c>
      <c r="BK755" s="68">
        <v>0</v>
      </c>
      <c r="BL755" s="68">
        <v>239.62555413080531</v>
      </c>
      <c r="BM755" s="68">
        <v>0</v>
      </c>
      <c r="BN755" s="68">
        <v>74.410990562927665</v>
      </c>
      <c r="BO755" s="68">
        <v>1508.80500925</v>
      </c>
    </row>
    <row r="756" spans="1:67">
      <c r="A756">
        <v>2006</v>
      </c>
      <c r="B756" s="62" t="s">
        <v>629</v>
      </c>
      <c r="C756" s="67" t="s">
        <v>694</v>
      </c>
      <c r="D756" s="62" t="s">
        <v>725</v>
      </c>
      <c r="E756" s="68">
        <v>0.30760719130823466</v>
      </c>
      <c r="F756" s="68">
        <v>6.3941449343711272E-4</v>
      </c>
      <c r="G756" s="68">
        <v>3.2606870671125659E-3</v>
      </c>
      <c r="H756" s="68">
        <v>0.16625187179517739</v>
      </c>
      <c r="I756" s="68">
        <v>0.72052396334811641</v>
      </c>
      <c r="J756" s="68">
        <v>0.7986192279235923</v>
      </c>
      <c r="K756" s="68">
        <v>6.3198606971393428E-2</v>
      </c>
      <c r="L756" s="68">
        <v>0.12113724103510939</v>
      </c>
      <c r="M756" s="68">
        <v>5.7660503083343223E-2</v>
      </c>
      <c r="N756" s="68">
        <v>9.4713941747695263E-2</v>
      </c>
      <c r="O756" s="68">
        <v>0.36664409435299272</v>
      </c>
      <c r="P756" s="68">
        <v>8.9860427982019805E-2</v>
      </c>
      <c r="Q756" s="68">
        <v>0.33662251448731056</v>
      </c>
      <c r="R756" s="68">
        <v>0.27228471855898628</v>
      </c>
      <c r="S756" s="68">
        <v>0.8882573180675829</v>
      </c>
      <c r="T756" s="68">
        <v>0.76253278212918074</v>
      </c>
      <c r="U756" s="68">
        <v>8.6772082794486902</v>
      </c>
      <c r="V756" s="68">
        <v>2.9627202469523541</v>
      </c>
      <c r="W756" s="68">
        <v>1.0720879057264414</v>
      </c>
      <c r="X756" s="68">
        <v>3.6416274641682564</v>
      </c>
      <c r="Y756" s="68">
        <v>0.17616288225786816</v>
      </c>
      <c r="Z756" s="68">
        <v>1.1480998142870606</v>
      </c>
      <c r="AA756" s="68">
        <v>1.0918710589092341E-2</v>
      </c>
      <c r="AB756" s="68">
        <v>0.57440751406892809</v>
      </c>
      <c r="AC756" s="68">
        <v>6.2321178764288034E-3</v>
      </c>
      <c r="AD756" s="68">
        <v>1.1058958976937626E-3</v>
      </c>
      <c r="AE756" s="68">
        <v>0.26546531193431827</v>
      </c>
      <c r="AF756" s="68">
        <v>0.10205484924503626</v>
      </c>
      <c r="AG756" s="68">
        <v>0.50556912030712653</v>
      </c>
      <c r="AH756" s="68">
        <v>0.41494940611838455</v>
      </c>
      <c r="AI756" s="68">
        <v>0.36704725520344622</v>
      </c>
      <c r="AJ756" s="68">
        <v>1.0249705548828415E-3</v>
      </c>
      <c r="AK756" s="68">
        <v>0.1320380167551477</v>
      </c>
      <c r="AL756" s="68">
        <v>0.22813509464807158</v>
      </c>
      <c r="AM756" s="68">
        <v>2.7750617686408446E-2</v>
      </c>
      <c r="AN756" s="68">
        <v>3.0352950000877437E-2</v>
      </c>
      <c r="AO756" s="68">
        <v>9.1169188507306612E-2</v>
      </c>
      <c r="AP756" s="68">
        <v>0.21431841174779598</v>
      </c>
      <c r="AQ756" s="68">
        <v>0.44624164136296912</v>
      </c>
      <c r="AR756" s="68">
        <v>1.0098315632044335E-2</v>
      </c>
      <c r="AS756" s="68">
        <v>3.9335482668578763</v>
      </c>
      <c r="AT756" s="68">
        <v>7.8183531581853798E-3</v>
      </c>
      <c r="AU756" s="68">
        <v>9.677947638103962E-2</v>
      </c>
      <c r="AV756" s="68">
        <v>0</v>
      </c>
      <c r="AW756" s="68">
        <v>1.614432432669316</v>
      </c>
      <c r="AX756" s="68">
        <v>1.3162349212802996E-3</v>
      </c>
      <c r="AY756" s="68">
        <v>3.2954320612031053E-2</v>
      </c>
      <c r="AZ756" s="68">
        <v>0</v>
      </c>
      <c r="BA756" s="68">
        <v>6.5886905665239063E-3</v>
      </c>
      <c r="BB756" s="68">
        <v>1.1474285865509746</v>
      </c>
      <c r="BC756" s="68">
        <v>2.7171334405824128</v>
      </c>
      <c r="BD756" s="68">
        <v>0.45905102593355174</v>
      </c>
      <c r="BE756" s="68">
        <v>0.33414151276272569</v>
      </c>
      <c r="BF756" s="68">
        <v>0.23841003150852355</v>
      </c>
      <c r="BG756" s="68">
        <v>0</v>
      </c>
      <c r="BH756" s="68">
        <v>8.9114977900218773E-2</v>
      </c>
      <c r="BI756" s="68">
        <v>5556.2141866404099</v>
      </c>
      <c r="BJ756" s="68">
        <v>0</v>
      </c>
      <c r="BK756" s="68">
        <v>0</v>
      </c>
      <c r="BL756" s="68">
        <v>143.55305791793873</v>
      </c>
      <c r="BM756" s="68">
        <v>0</v>
      </c>
      <c r="BN756" s="68">
        <v>572.3604050659186</v>
      </c>
      <c r="BO756" s="68">
        <v>6308.9629674599983</v>
      </c>
    </row>
    <row r="757" spans="1:67">
      <c r="A757">
        <v>2006</v>
      </c>
      <c r="B757" s="62" t="s">
        <v>630</v>
      </c>
      <c r="C757" s="67" t="s">
        <v>695</v>
      </c>
      <c r="D757" s="62" t="s">
        <v>725</v>
      </c>
      <c r="E757" s="68">
        <v>14.861866378038705</v>
      </c>
      <c r="F757" s="68">
        <v>0.17510499755372183</v>
      </c>
      <c r="G757" s="68">
        <v>32.029007040378417</v>
      </c>
      <c r="H757" s="68">
        <v>21.678592785824126</v>
      </c>
      <c r="I757" s="68">
        <v>123.99153690790182</v>
      </c>
      <c r="J757" s="68">
        <v>91.723129103655452</v>
      </c>
      <c r="K757" s="68">
        <v>5.4250160837366561</v>
      </c>
      <c r="L757" s="68">
        <v>24.931790096676306</v>
      </c>
      <c r="M757" s="68">
        <v>5.6781055435236008</v>
      </c>
      <c r="N757" s="68">
        <v>32.756389221461603</v>
      </c>
      <c r="O757" s="68">
        <v>80.281956227643292</v>
      </c>
      <c r="P757" s="68">
        <v>24.352948097340132</v>
      </c>
      <c r="Q757" s="68">
        <v>60.821969709841177</v>
      </c>
      <c r="R757" s="68">
        <v>22.997794931917394</v>
      </c>
      <c r="S757" s="68">
        <v>130.25879308560889</v>
      </c>
      <c r="T757" s="68">
        <v>36.427956762901687</v>
      </c>
      <c r="U757" s="68">
        <v>36.901826751641039</v>
      </c>
      <c r="V757" s="68">
        <v>23.062687874255875</v>
      </c>
      <c r="W757" s="68">
        <v>26.821036544270115</v>
      </c>
      <c r="X757" s="68">
        <v>162.92224304477784</v>
      </c>
      <c r="Y757" s="68">
        <v>14.244859298453934</v>
      </c>
      <c r="Z757" s="68">
        <v>53.731749878842066</v>
      </c>
      <c r="AA757" s="68">
        <v>1.3531945827194936</v>
      </c>
      <c r="AB757" s="68">
        <v>38.412893923783166</v>
      </c>
      <c r="AC757" s="68">
        <v>1.8467564987155796</v>
      </c>
      <c r="AD757" s="68">
        <v>4.7798428603385892</v>
      </c>
      <c r="AE757" s="68">
        <v>99.805044072070231</v>
      </c>
      <c r="AF757" s="68">
        <v>89.488083886862825</v>
      </c>
      <c r="AG757" s="68">
        <v>443.31467033009403</v>
      </c>
      <c r="AH757" s="68">
        <v>363.85362908496427</v>
      </c>
      <c r="AI757" s="68">
        <v>1122.1185052602298</v>
      </c>
      <c r="AJ757" s="68">
        <v>99.472706642267525</v>
      </c>
      <c r="AK757" s="68">
        <v>666.29700167787234</v>
      </c>
      <c r="AL757" s="68">
        <v>60.318977353350377</v>
      </c>
      <c r="AM757" s="68">
        <v>1.8360793495619692</v>
      </c>
      <c r="AN757" s="68">
        <v>6.6145213026424994</v>
      </c>
      <c r="AO757" s="68">
        <v>5.5248560566744862</v>
      </c>
      <c r="AP757" s="68">
        <v>0.99803659363284902</v>
      </c>
      <c r="AQ757" s="68">
        <v>7.8871073961342608</v>
      </c>
      <c r="AR757" s="68">
        <v>6.6090488630045812</v>
      </c>
      <c r="AS757" s="68">
        <v>1.4779644186809291</v>
      </c>
      <c r="AT757" s="68">
        <v>3.0899660131425699E-3</v>
      </c>
      <c r="AU757" s="68">
        <v>0.10144379315956603</v>
      </c>
      <c r="AV757" s="68">
        <v>0</v>
      </c>
      <c r="AW757" s="68">
        <v>1.0524305757996111</v>
      </c>
      <c r="AX757" s="68">
        <v>4.013387748998877</v>
      </c>
      <c r="AY757" s="68">
        <v>1.1893474721941204</v>
      </c>
      <c r="AZ757" s="68">
        <v>0</v>
      </c>
      <c r="BA757" s="68">
        <v>1.2525132742814606</v>
      </c>
      <c r="BB757" s="68">
        <v>62.743974688951283</v>
      </c>
      <c r="BC757" s="68">
        <v>182.35095881549537</v>
      </c>
      <c r="BD757" s="68">
        <v>2.3850239997884404</v>
      </c>
      <c r="BE757" s="68">
        <v>13.250699846268942</v>
      </c>
      <c r="BF757" s="68">
        <v>5.2093444492446412</v>
      </c>
      <c r="BG757" s="68">
        <v>0</v>
      </c>
      <c r="BH757" s="68">
        <v>4.1178265716216335E-2</v>
      </c>
      <c r="BI757" s="68">
        <v>3348.2111224114401</v>
      </c>
      <c r="BJ757" s="68">
        <v>0</v>
      </c>
      <c r="BK757" s="68">
        <v>0</v>
      </c>
      <c r="BL757" s="68">
        <v>350.94011710460848</v>
      </c>
      <c r="BM757" s="68">
        <v>0</v>
      </c>
      <c r="BN757" s="68">
        <v>258.64965771820869</v>
      </c>
      <c r="BO757" s="68">
        <v>8279.479570649999</v>
      </c>
    </row>
    <row r="758" spans="1:67">
      <c r="A758">
        <v>2006</v>
      </c>
      <c r="B758" s="62" t="s">
        <v>631</v>
      </c>
      <c r="C758" s="67" t="s">
        <v>696</v>
      </c>
      <c r="D758" s="62" t="s">
        <v>725</v>
      </c>
      <c r="E758" s="68">
        <v>6.3012464554470113E-2</v>
      </c>
      <c r="F758" s="68">
        <v>0</v>
      </c>
      <c r="G758" s="68">
        <v>7.0967332719150118E-4</v>
      </c>
      <c r="H758" s="68">
        <v>1.3304436762189682</v>
      </c>
      <c r="I758" s="68">
        <v>12.129396399455612</v>
      </c>
      <c r="J758" s="68">
        <v>8.8000076501091336</v>
      </c>
      <c r="K758" s="68">
        <v>0.32894646553309276</v>
      </c>
      <c r="L758" s="68">
        <v>2.2572823301712335</v>
      </c>
      <c r="M758" s="68">
        <v>6.8161727107322836</v>
      </c>
      <c r="N758" s="68">
        <v>0.22048267049420323</v>
      </c>
      <c r="O758" s="68">
        <v>6.8514058791309242</v>
      </c>
      <c r="P758" s="68">
        <v>4.6392857104304994</v>
      </c>
      <c r="Q758" s="68">
        <v>8.2200669714142194</v>
      </c>
      <c r="R758" s="68">
        <v>4.4616776160808946</v>
      </c>
      <c r="S758" s="68">
        <v>1.6300222433885894</v>
      </c>
      <c r="T758" s="68">
        <v>6.4320781830820364</v>
      </c>
      <c r="U758" s="68">
        <v>121.46357659541128</v>
      </c>
      <c r="V758" s="68">
        <v>31.368160470475395</v>
      </c>
      <c r="W758" s="68">
        <v>4.1275618222487669</v>
      </c>
      <c r="X758" s="68">
        <v>10.039367321873957</v>
      </c>
      <c r="Y758" s="68">
        <v>0.30407613548232731</v>
      </c>
      <c r="Z758" s="68">
        <v>9.5214040156156798</v>
      </c>
      <c r="AA758" s="68">
        <v>7.6192668152776433</v>
      </c>
      <c r="AB758" s="68">
        <v>2.6829896237530284</v>
      </c>
      <c r="AC758" s="68">
        <v>0</v>
      </c>
      <c r="AD758" s="68">
        <v>0.18624523325100611</v>
      </c>
      <c r="AE758" s="68">
        <v>1.9848311877279718</v>
      </c>
      <c r="AF758" s="68">
        <v>6.6274060545190512</v>
      </c>
      <c r="AG758" s="68">
        <v>32.831481048552163</v>
      </c>
      <c r="AH758" s="68">
        <v>26.94666864702446</v>
      </c>
      <c r="AI758" s="68">
        <v>11.858482532611744</v>
      </c>
      <c r="AJ758" s="68">
        <v>0</v>
      </c>
      <c r="AK758" s="68">
        <v>0.91736806635317536</v>
      </c>
      <c r="AL758" s="68">
        <v>4.8513886865926459</v>
      </c>
      <c r="AM758" s="68">
        <v>2.3744188845925369</v>
      </c>
      <c r="AN758" s="68">
        <v>2.6778769264291276</v>
      </c>
      <c r="AO758" s="68">
        <v>0.65244943929209198</v>
      </c>
      <c r="AP758" s="68">
        <v>1.4556409281911453</v>
      </c>
      <c r="AQ758" s="68">
        <v>239.08771886948523</v>
      </c>
      <c r="AR758" s="68">
        <v>0.26870283527176758</v>
      </c>
      <c r="AS758" s="68">
        <v>177.22914641117092</v>
      </c>
      <c r="AT758" s="68">
        <v>9.62379602299041</v>
      </c>
      <c r="AU758" s="68">
        <v>21.343504035944317</v>
      </c>
      <c r="AV758" s="68">
        <v>0</v>
      </c>
      <c r="AW758" s="68">
        <v>15.730326367461975</v>
      </c>
      <c r="AX758" s="68">
        <v>1.608694656228187</v>
      </c>
      <c r="AY758" s="68">
        <v>14.827499697498068</v>
      </c>
      <c r="AZ758" s="68">
        <v>0</v>
      </c>
      <c r="BA758" s="68">
        <v>0.16148333148476079</v>
      </c>
      <c r="BB758" s="68">
        <v>56.07496290597873</v>
      </c>
      <c r="BC758" s="68">
        <v>359.74067597711559</v>
      </c>
      <c r="BD758" s="68">
        <v>42.641660752047805</v>
      </c>
      <c r="BE758" s="68">
        <v>17.414925228343868</v>
      </c>
      <c r="BF758" s="68">
        <v>12.568007231930174</v>
      </c>
      <c r="BG758" s="68">
        <v>0</v>
      </c>
      <c r="BH758" s="68">
        <v>1.7048820731320575</v>
      </c>
      <c r="BI758" s="68">
        <v>587.21818259939448</v>
      </c>
      <c r="BJ758" s="68">
        <v>0</v>
      </c>
      <c r="BK758" s="68">
        <v>0</v>
      </c>
      <c r="BL758" s="68">
        <v>0</v>
      </c>
      <c r="BM758" s="68">
        <v>4.2926008860443929E-5</v>
      </c>
      <c r="BN758" s="68">
        <v>1.5049113699205918E-5</v>
      </c>
      <c r="BO758" s="68">
        <v>1901.9158780499997</v>
      </c>
    </row>
    <row r="759" spans="1:67">
      <c r="A759">
        <v>2006</v>
      </c>
      <c r="B759" s="62" t="s">
        <v>632</v>
      </c>
      <c r="C759" s="67" t="s">
        <v>697</v>
      </c>
      <c r="D759" s="62" t="s">
        <v>725</v>
      </c>
      <c r="E759" s="68">
        <v>0.1587228755884566</v>
      </c>
      <c r="F759" s="68">
        <v>1.5422321900907336</v>
      </c>
      <c r="G759" s="68">
        <v>19.415184087819981</v>
      </c>
      <c r="H759" s="68">
        <v>127.69121188100232</v>
      </c>
      <c r="I759" s="68">
        <v>77.950918928567276</v>
      </c>
      <c r="J759" s="68">
        <v>27.474114963516062</v>
      </c>
      <c r="K759" s="68">
        <v>1.5921407138697823</v>
      </c>
      <c r="L759" s="68">
        <v>21.53574025461959</v>
      </c>
      <c r="M759" s="68">
        <v>15.657351333413569</v>
      </c>
      <c r="N759" s="68">
        <v>17.925840655486454</v>
      </c>
      <c r="O759" s="68">
        <v>70.457673680225213</v>
      </c>
      <c r="P759" s="68">
        <v>71.983771256257683</v>
      </c>
      <c r="Q759" s="68">
        <v>26.631274006733907</v>
      </c>
      <c r="R759" s="68">
        <v>26.79172134728196</v>
      </c>
      <c r="S759" s="68">
        <v>51.90095053808151</v>
      </c>
      <c r="T759" s="68">
        <v>26.833040458148904</v>
      </c>
      <c r="U759" s="68">
        <v>126.50790331462059</v>
      </c>
      <c r="V759" s="68">
        <v>70.698541128011314</v>
      </c>
      <c r="W759" s="68">
        <v>21.6257256686559</v>
      </c>
      <c r="X759" s="68">
        <v>184.02061717215852</v>
      </c>
      <c r="Y759" s="68">
        <v>2.6739430513679703</v>
      </c>
      <c r="Z759" s="68">
        <v>37.457528600419877</v>
      </c>
      <c r="AA759" s="68">
        <v>14.575614847413618</v>
      </c>
      <c r="AB759" s="68">
        <v>51.79674840629346</v>
      </c>
      <c r="AC759" s="68">
        <v>16.303459133539345</v>
      </c>
      <c r="AD759" s="68">
        <v>2.8960860419441561</v>
      </c>
      <c r="AE759" s="68">
        <v>549.01616217632056</v>
      </c>
      <c r="AF759" s="68">
        <v>42.791346079859466</v>
      </c>
      <c r="AG759" s="68">
        <v>211.98388272965059</v>
      </c>
      <c r="AH759" s="68">
        <v>173.98726051919888</v>
      </c>
      <c r="AI759" s="68">
        <v>411.25884825592817</v>
      </c>
      <c r="AJ759" s="68">
        <v>45.532536608122577</v>
      </c>
      <c r="AK759" s="68">
        <v>106.13551620812363</v>
      </c>
      <c r="AL759" s="68">
        <v>24.929150249908613</v>
      </c>
      <c r="AM759" s="68">
        <v>9.1745635876802272</v>
      </c>
      <c r="AN759" s="68">
        <v>32.653561445025943</v>
      </c>
      <c r="AO759" s="68">
        <v>36.665399106756908</v>
      </c>
      <c r="AP759" s="68">
        <v>24.872917159073893</v>
      </c>
      <c r="AQ759" s="68">
        <v>141.11024740105975</v>
      </c>
      <c r="AR759" s="68">
        <v>5.2794112446835841</v>
      </c>
      <c r="AS759" s="68">
        <v>156.01101969676546</v>
      </c>
      <c r="AT759" s="68">
        <v>1.9306712968925528</v>
      </c>
      <c r="AU759" s="68">
        <v>36.197570812269419</v>
      </c>
      <c r="AV759" s="68">
        <v>0</v>
      </c>
      <c r="AW759" s="68">
        <v>24.019882364194299</v>
      </c>
      <c r="AX759" s="68">
        <v>9.2624875481111477</v>
      </c>
      <c r="AY759" s="68">
        <v>28.78958940208118</v>
      </c>
      <c r="AZ759" s="68">
        <v>0</v>
      </c>
      <c r="BA759" s="68">
        <v>5.2929236699620175</v>
      </c>
      <c r="BB759" s="68">
        <v>373.97114597980823</v>
      </c>
      <c r="BC759" s="68">
        <v>1473.9657508268688</v>
      </c>
      <c r="BD759" s="68">
        <v>209.77574951202055</v>
      </c>
      <c r="BE759" s="68">
        <v>147.67519496888818</v>
      </c>
      <c r="BF759" s="68">
        <v>96.820173917306391</v>
      </c>
      <c r="BG759" s="68">
        <v>0</v>
      </c>
      <c r="BH759" s="68">
        <v>9.7557722025416513</v>
      </c>
      <c r="BI759" s="68">
        <v>28810.289915926554</v>
      </c>
      <c r="BJ759" s="68">
        <v>0</v>
      </c>
      <c r="BK759" s="68">
        <v>0</v>
      </c>
      <c r="BL759" s="68">
        <v>0</v>
      </c>
      <c r="BM759" s="68">
        <v>0</v>
      </c>
      <c r="BN759" s="68">
        <v>-3.094507846981287E-4</v>
      </c>
      <c r="BO759" s="68">
        <v>34313.246397980001</v>
      </c>
    </row>
    <row r="760" spans="1:67">
      <c r="A760">
        <v>2006</v>
      </c>
      <c r="B760" s="62" t="s">
        <v>633</v>
      </c>
      <c r="C760" s="67" t="s">
        <v>698</v>
      </c>
      <c r="D760" s="62" t="s">
        <v>725</v>
      </c>
      <c r="E760" s="68">
        <v>5.0059855199523363E-2</v>
      </c>
      <c r="F760" s="68">
        <v>0</v>
      </c>
      <c r="G760" s="68">
        <v>5.1010069102828406E-4</v>
      </c>
      <c r="H760" s="68">
        <v>4.0153522961660464</v>
      </c>
      <c r="I760" s="68">
        <v>87.201919842027976</v>
      </c>
      <c r="J760" s="68">
        <v>13.703913181641134</v>
      </c>
      <c r="K760" s="68">
        <v>1.1115474926259938</v>
      </c>
      <c r="L760" s="68">
        <v>12.687504362605884</v>
      </c>
      <c r="M760" s="68">
        <v>2.1594984007481259</v>
      </c>
      <c r="N760" s="68">
        <v>0.41682425338167445</v>
      </c>
      <c r="O760" s="68">
        <v>13.927821096254405</v>
      </c>
      <c r="P760" s="68">
        <v>72.299995429908876</v>
      </c>
      <c r="Q760" s="68">
        <v>12.517097252111881</v>
      </c>
      <c r="R760" s="68">
        <v>8.7482171814182976</v>
      </c>
      <c r="S760" s="68">
        <v>4.4572870132340228</v>
      </c>
      <c r="T760" s="68">
        <v>7.1836868098316318</v>
      </c>
      <c r="U760" s="68">
        <v>11.258597055808943</v>
      </c>
      <c r="V760" s="68">
        <v>3.187661000771254</v>
      </c>
      <c r="W760" s="68">
        <v>2.9845013559335509</v>
      </c>
      <c r="X760" s="68">
        <v>28.695437412862447</v>
      </c>
      <c r="Y760" s="68">
        <v>0.10131244250706525</v>
      </c>
      <c r="Z760" s="68">
        <v>11.936496032734034</v>
      </c>
      <c r="AA760" s="68">
        <v>1.8404060108671332</v>
      </c>
      <c r="AB760" s="68">
        <v>39.330379817964129</v>
      </c>
      <c r="AC760" s="68">
        <v>0</v>
      </c>
      <c r="AD760" s="68">
        <v>0.56988977244836869</v>
      </c>
      <c r="AE760" s="68">
        <v>2.4816453968198924</v>
      </c>
      <c r="AF760" s="68">
        <v>35.376285673932131</v>
      </c>
      <c r="AG760" s="68">
        <v>175.25044385652279</v>
      </c>
      <c r="AH760" s="68">
        <v>143.83803258409316</v>
      </c>
      <c r="AI760" s="68">
        <v>29.758671491329771</v>
      </c>
      <c r="AJ760" s="68">
        <v>0</v>
      </c>
      <c r="AK760" s="68">
        <v>17.257246127536767</v>
      </c>
      <c r="AL760" s="68">
        <v>4.261556281467203</v>
      </c>
      <c r="AM760" s="68">
        <v>2.5360327112290069</v>
      </c>
      <c r="AN760" s="68">
        <v>23.583347842451808</v>
      </c>
      <c r="AO760" s="68">
        <v>10.194322432906668</v>
      </c>
      <c r="AP760" s="68">
        <v>37.331939611540626</v>
      </c>
      <c r="AQ760" s="68">
        <v>75.002345107896957</v>
      </c>
      <c r="AR760" s="68">
        <v>1.5769037375886863</v>
      </c>
      <c r="AS760" s="68">
        <v>8.0030693257617749</v>
      </c>
      <c r="AT760" s="68">
        <v>0</v>
      </c>
      <c r="AU760" s="68">
        <v>0</v>
      </c>
      <c r="AV760" s="68">
        <v>0</v>
      </c>
      <c r="AW760" s="68">
        <v>5.620120898867456</v>
      </c>
      <c r="AX760" s="68">
        <v>0.17332996275044488</v>
      </c>
      <c r="AY760" s="68">
        <v>10.152267586904143</v>
      </c>
      <c r="AZ760" s="68">
        <v>0</v>
      </c>
      <c r="BA760" s="68">
        <v>2.3572069914927143</v>
      </c>
      <c r="BB760" s="68">
        <v>280.08596072167012</v>
      </c>
      <c r="BC760" s="68">
        <v>63.928966251970095</v>
      </c>
      <c r="BD760" s="68">
        <v>206.14308817449404</v>
      </c>
      <c r="BE760" s="68">
        <v>8.8064918461877681</v>
      </c>
      <c r="BF760" s="68">
        <v>88.411252515083845</v>
      </c>
      <c r="BG760" s="68">
        <v>0</v>
      </c>
      <c r="BH760" s="68">
        <v>1.7916950851545568</v>
      </c>
      <c r="BI760" s="68">
        <v>658.17445994927095</v>
      </c>
      <c r="BJ760" s="68">
        <v>0</v>
      </c>
      <c r="BK760" s="68">
        <v>0</v>
      </c>
      <c r="BL760" s="68">
        <v>0</v>
      </c>
      <c r="BM760" s="68">
        <v>0</v>
      </c>
      <c r="BN760" s="68">
        <v>-8.8144666733569466E-5</v>
      </c>
      <c r="BO760" s="68">
        <v>2232.4825094899998</v>
      </c>
    </row>
    <row r="761" spans="1:67">
      <c r="A761">
        <v>2006</v>
      </c>
      <c r="B761" s="62" t="s">
        <v>634</v>
      </c>
      <c r="C761" s="67" t="s">
        <v>699</v>
      </c>
      <c r="D761" s="62" t="s">
        <v>725</v>
      </c>
      <c r="E761" s="68">
        <v>0</v>
      </c>
      <c r="F761" s="68">
        <v>0</v>
      </c>
      <c r="G761" s="68">
        <v>0</v>
      </c>
      <c r="H761" s="68">
        <v>0</v>
      </c>
      <c r="I761" s="68">
        <v>5.9667090298263024E-5</v>
      </c>
      <c r="J761" s="68">
        <v>0</v>
      </c>
      <c r="K761" s="68">
        <v>0</v>
      </c>
      <c r="L761" s="68">
        <v>0</v>
      </c>
      <c r="M761" s="68">
        <v>6.0632406753278544E-2</v>
      </c>
      <c r="N761" s="68">
        <v>0</v>
      </c>
      <c r="O761" s="68">
        <v>0</v>
      </c>
      <c r="P761" s="68">
        <v>0</v>
      </c>
      <c r="Q761" s="68">
        <v>1.4554264587876683E-4</v>
      </c>
      <c r="R761" s="68">
        <v>0</v>
      </c>
      <c r="S761" s="68">
        <v>0</v>
      </c>
      <c r="T761" s="68">
        <v>0</v>
      </c>
      <c r="U761" s="68">
        <v>7.2154195711175158E-5</v>
      </c>
      <c r="V761" s="68">
        <v>0</v>
      </c>
      <c r="W761" s="68">
        <v>0</v>
      </c>
      <c r="X761" s="68">
        <v>0</v>
      </c>
      <c r="Y761" s="68">
        <v>0</v>
      </c>
      <c r="Z761" s="68">
        <v>0</v>
      </c>
      <c r="AA761" s="68">
        <v>0</v>
      </c>
      <c r="AB761" s="68">
        <v>0</v>
      </c>
      <c r="AC761" s="68">
        <v>0</v>
      </c>
      <c r="AD761" s="68">
        <v>0</v>
      </c>
      <c r="AE761" s="68">
        <v>0.23925489770825034</v>
      </c>
      <c r="AF761" s="68">
        <v>0.14656313660853096</v>
      </c>
      <c r="AG761" s="68">
        <v>0.72605855177656575</v>
      </c>
      <c r="AH761" s="68">
        <v>0.59591765550047771</v>
      </c>
      <c r="AI761" s="68">
        <v>0</v>
      </c>
      <c r="AJ761" s="68">
        <v>0</v>
      </c>
      <c r="AK761" s="68">
        <v>0</v>
      </c>
      <c r="AL761" s="68">
        <v>0</v>
      </c>
      <c r="AM761" s="68">
        <v>0</v>
      </c>
      <c r="AN761" s="68">
        <v>3.1668491823599689</v>
      </c>
      <c r="AO761" s="68">
        <v>0.99230776984403513</v>
      </c>
      <c r="AP761" s="68">
        <v>131.61940315883282</v>
      </c>
      <c r="AQ761" s="68">
        <v>13.719642017336737</v>
      </c>
      <c r="AR761" s="68">
        <v>0</v>
      </c>
      <c r="AS761" s="68">
        <v>7.1769621668603198</v>
      </c>
      <c r="AT761" s="68">
        <v>13.820425491647335</v>
      </c>
      <c r="AU761" s="68">
        <v>0</v>
      </c>
      <c r="AV761" s="68">
        <v>0</v>
      </c>
      <c r="AW761" s="68">
        <v>9.8314826914899314</v>
      </c>
      <c r="AX761" s="68">
        <v>0</v>
      </c>
      <c r="AY761" s="68">
        <v>46.61619147333144</v>
      </c>
      <c r="AZ761" s="68">
        <v>0</v>
      </c>
      <c r="BA761" s="68">
        <v>2.7115374993159387</v>
      </c>
      <c r="BB761" s="68">
        <v>2.0379485686466468</v>
      </c>
      <c r="BC761" s="68">
        <v>175.50203253749615</v>
      </c>
      <c r="BD761" s="68">
        <v>11.228471564254678</v>
      </c>
      <c r="BE761" s="68">
        <v>17.539872591904135</v>
      </c>
      <c r="BF761" s="68">
        <v>0</v>
      </c>
      <c r="BG761" s="68">
        <v>0</v>
      </c>
      <c r="BH761" s="68">
        <v>1.8298278343146837</v>
      </c>
      <c r="BI761" s="68">
        <v>3221.1648189727925</v>
      </c>
      <c r="BJ761" s="68">
        <v>0</v>
      </c>
      <c r="BK761" s="68">
        <v>5.6395520920792519</v>
      </c>
      <c r="BL761" s="68">
        <v>23.167117876287335</v>
      </c>
      <c r="BM761" s="68">
        <v>0</v>
      </c>
      <c r="BN761" s="68">
        <v>68.005148208926428</v>
      </c>
      <c r="BO761" s="68">
        <v>3757.5382957099991</v>
      </c>
    </row>
    <row r="762" spans="1:67">
      <c r="A762">
        <v>2006</v>
      </c>
      <c r="B762" s="62" t="s">
        <v>635</v>
      </c>
      <c r="C762" s="67" t="s">
        <v>700</v>
      </c>
      <c r="D762" s="62" t="s">
        <v>725</v>
      </c>
      <c r="E762" s="68">
        <v>2.7830254460019379</v>
      </c>
      <c r="F762" s="68">
        <v>9.1706509185948981</v>
      </c>
      <c r="G762" s="68">
        <v>6.7054373622803354</v>
      </c>
      <c r="H762" s="68">
        <v>95.581449774654928</v>
      </c>
      <c r="I762" s="68">
        <v>219.93291824887049</v>
      </c>
      <c r="J762" s="68">
        <v>43.19853443200774</v>
      </c>
      <c r="K762" s="68">
        <v>6.278117940327447</v>
      </c>
      <c r="L762" s="68">
        <v>14.73814951991794</v>
      </c>
      <c r="M762" s="68">
        <v>21.195954093240005</v>
      </c>
      <c r="N762" s="68">
        <v>31.316587393571041</v>
      </c>
      <c r="O762" s="68">
        <v>65.727975009311464</v>
      </c>
      <c r="P762" s="68">
        <v>23.249793357474168</v>
      </c>
      <c r="Q762" s="68">
        <v>39.472454681621116</v>
      </c>
      <c r="R762" s="68">
        <v>60.060065641828793</v>
      </c>
      <c r="S762" s="68">
        <v>11.512168845077241</v>
      </c>
      <c r="T762" s="68">
        <v>39.389284825980205</v>
      </c>
      <c r="U762" s="68">
        <v>10.107621341049978</v>
      </c>
      <c r="V762" s="68">
        <v>16.94103364303465</v>
      </c>
      <c r="W762" s="68">
        <v>14.306516278752049</v>
      </c>
      <c r="X762" s="68">
        <v>69.315365992681606</v>
      </c>
      <c r="Y762" s="68">
        <v>1.801849353154064</v>
      </c>
      <c r="Z762" s="68">
        <v>34.077370995559967</v>
      </c>
      <c r="AA762" s="68">
        <v>27.081440159841804</v>
      </c>
      <c r="AB762" s="68">
        <v>34.257143377737023</v>
      </c>
      <c r="AC762" s="68">
        <v>17.932769013174276</v>
      </c>
      <c r="AD762" s="68">
        <v>3.9597253952844254</v>
      </c>
      <c r="AE762" s="68">
        <v>946.87559509008463</v>
      </c>
      <c r="AF762" s="68">
        <v>83.798729293643959</v>
      </c>
      <c r="AG762" s="68">
        <v>415.13019876321448</v>
      </c>
      <c r="AH762" s="68">
        <v>340.72102610610244</v>
      </c>
      <c r="AI762" s="68">
        <v>381.77192276911194</v>
      </c>
      <c r="AJ762" s="68">
        <v>8.1600619712578126</v>
      </c>
      <c r="AK762" s="68">
        <v>89.286569596496619</v>
      </c>
      <c r="AL762" s="68">
        <v>46.140335144542419</v>
      </c>
      <c r="AM762" s="68">
        <v>23.295907194751624</v>
      </c>
      <c r="AN762" s="68">
        <v>174.33357085225848</v>
      </c>
      <c r="AO762" s="68">
        <v>21.854505998270778</v>
      </c>
      <c r="AP762" s="68">
        <v>165.97748041515189</v>
      </c>
      <c r="AQ762" s="68">
        <v>1421.1583849054664</v>
      </c>
      <c r="AR762" s="68">
        <v>4.2926690062343544</v>
      </c>
      <c r="AS762" s="68">
        <v>489.66902468851021</v>
      </c>
      <c r="AT762" s="68">
        <v>2316.2323801139637</v>
      </c>
      <c r="AU762" s="68">
        <v>183.46124495534528</v>
      </c>
      <c r="AV762" s="68">
        <v>0</v>
      </c>
      <c r="AW762" s="68">
        <v>247.50532128259394</v>
      </c>
      <c r="AX762" s="68">
        <v>44.65721456840047</v>
      </c>
      <c r="AY762" s="68">
        <v>53.289599356544734</v>
      </c>
      <c r="AZ762" s="68">
        <v>0</v>
      </c>
      <c r="BA762" s="68">
        <v>16.576302637062735</v>
      </c>
      <c r="BB762" s="68">
        <v>762.1106086353717</v>
      </c>
      <c r="BC762" s="68">
        <v>916.47514117291689</v>
      </c>
      <c r="BD762" s="68">
        <v>302.33580241739378</v>
      </c>
      <c r="BE762" s="68">
        <v>172.83135052157058</v>
      </c>
      <c r="BF762" s="68">
        <v>189.96072891161629</v>
      </c>
      <c r="BG762" s="68">
        <v>0</v>
      </c>
      <c r="BH762" s="68">
        <v>6.7610286390667076</v>
      </c>
      <c r="BI762" s="68">
        <v>20320.461396906026</v>
      </c>
      <c r="BJ762" s="68">
        <v>0</v>
      </c>
      <c r="BK762" s="68">
        <v>0</v>
      </c>
      <c r="BL762" s="68">
        <v>0</v>
      </c>
      <c r="BM762" s="68">
        <v>0</v>
      </c>
      <c r="BN762" s="68">
        <v>215.92872154600306</v>
      </c>
      <c r="BO762" s="68">
        <v>31281.146226500001</v>
      </c>
    </row>
    <row r="763" spans="1:67">
      <c r="A763">
        <v>2006</v>
      </c>
      <c r="B763" s="62" t="s">
        <v>636</v>
      </c>
      <c r="C763" s="67" t="s">
        <v>701</v>
      </c>
      <c r="D763" s="62" t="s">
        <v>725</v>
      </c>
      <c r="E763" s="68">
        <v>0</v>
      </c>
      <c r="F763" s="68">
        <v>0</v>
      </c>
      <c r="G763" s="68">
        <v>0</v>
      </c>
      <c r="H763" s="68">
        <v>1.7588089457703013</v>
      </c>
      <c r="I763" s="68">
        <v>18.251413691059117</v>
      </c>
      <c r="J763" s="68">
        <v>4.4860672793760896</v>
      </c>
      <c r="K763" s="68">
        <v>0.24434935842849825</v>
      </c>
      <c r="L763" s="68">
        <v>1.2817683884349333</v>
      </c>
      <c r="M763" s="68">
        <v>3.1054715220808169</v>
      </c>
      <c r="N763" s="68">
        <v>0.34961355089385682</v>
      </c>
      <c r="O763" s="68">
        <v>3.8865152179419873</v>
      </c>
      <c r="P763" s="68">
        <v>1.9065521816034867</v>
      </c>
      <c r="Q763" s="68">
        <v>5.1372232498280077</v>
      </c>
      <c r="R763" s="68">
        <v>10.500261830521776</v>
      </c>
      <c r="S763" s="68">
        <v>2.3867851920963647</v>
      </c>
      <c r="T763" s="68">
        <v>3.1042628285856022</v>
      </c>
      <c r="U763" s="68">
        <v>0.95682535654663803</v>
      </c>
      <c r="V763" s="68">
        <v>1.760894926264271</v>
      </c>
      <c r="W763" s="68">
        <v>1.3770277586942665</v>
      </c>
      <c r="X763" s="68">
        <v>6.7950850135763474</v>
      </c>
      <c r="Y763" s="68">
        <v>8.3963353482662845E-2</v>
      </c>
      <c r="Z763" s="68">
        <v>3.787403401876428</v>
      </c>
      <c r="AA763" s="68">
        <v>1.0775181969602237</v>
      </c>
      <c r="AB763" s="68">
        <v>0.91971277393076456</v>
      </c>
      <c r="AC763" s="68">
        <v>0</v>
      </c>
      <c r="AD763" s="68">
        <v>0.64406062077411175</v>
      </c>
      <c r="AE763" s="68">
        <v>0.33648643618967161</v>
      </c>
      <c r="AF763" s="68">
        <v>4.8861830254529082</v>
      </c>
      <c r="AG763" s="68">
        <v>24.205643064608644</v>
      </c>
      <c r="AH763" s="68">
        <v>19.866951542197302</v>
      </c>
      <c r="AI763" s="68">
        <v>28.819897163884733</v>
      </c>
      <c r="AJ763" s="68">
        <v>0</v>
      </c>
      <c r="AK763" s="68">
        <v>2.7233701844861855</v>
      </c>
      <c r="AL763" s="68">
        <v>4.8887335628305966</v>
      </c>
      <c r="AM763" s="68">
        <v>1.7977431937743895</v>
      </c>
      <c r="AN763" s="68">
        <v>2.440471387722146</v>
      </c>
      <c r="AO763" s="68">
        <v>0.72854171393268607</v>
      </c>
      <c r="AP763" s="68">
        <v>28.805063068651954</v>
      </c>
      <c r="AQ763" s="68">
        <v>47.312995859163038</v>
      </c>
      <c r="AR763" s="68">
        <v>8.5325499116208681E-2</v>
      </c>
      <c r="AS763" s="68">
        <v>0.6422800872086406</v>
      </c>
      <c r="AT763" s="68">
        <v>0</v>
      </c>
      <c r="AU763" s="68">
        <v>0</v>
      </c>
      <c r="AV763" s="68">
        <v>0</v>
      </c>
      <c r="AW763" s="68">
        <v>21.952775357564533</v>
      </c>
      <c r="AX763" s="68">
        <v>8.9195065096240551</v>
      </c>
      <c r="AY763" s="68">
        <v>1.0549653325000252</v>
      </c>
      <c r="AZ763" s="68">
        <v>0</v>
      </c>
      <c r="BA763" s="68">
        <v>0.44737787216342462</v>
      </c>
      <c r="BB763" s="68">
        <v>74.568396111895424</v>
      </c>
      <c r="BC763" s="68">
        <v>2.8568963177673656</v>
      </c>
      <c r="BD763" s="68">
        <v>22.819046072661568</v>
      </c>
      <c r="BE763" s="68">
        <v>4.1711863126356876</v>
      </c>
      <c r="BF763" s="68">
        <v>12.927235765309948</v>
      </c>
      <c r="BG763" s="68">
        <v>0</v>
      </c>
      <c r="BH763" s="68">
        <v>1.3139966677330818E-2</v>
      </c>
      <c r="BI763" s="68">
        <v>28.335583582726734</v>
      </c>
      <c r="BJ763" s="68">
        <v>0</v>
      </c>
      <c r="BK763" s="68">
        <v>0</v>
      </c>
      <c r="BL763" s="68">
        <v>293.899500827731</v>
      </c>
      <c r="BM763" s="68">
        <v>0</v>
      </c>
      <c r="BN763" s="68">
        <v>2.0027970322189503E-6</v>
      </c>
      <c r="BO763" s="68">
        <v>713.30688245999988</v>
      </c>
    </row>
    <row r="764" spans="1:67">
      <c r="A764">
        <v>2006</v>
      </c>
      <c r="B764" s="62" t="s">
        <v>637</v>
      </c>
      <c r="C764" s="67" t="s">
        <v>702</v>
      </c>
      <c r="D764" s="62" t="s">
        <v>725</v>
      </c>
      <c r="E764" s="68">
        <v>179.32138722310299</v>
      </c>
      <c r="F764" s="68">
        <v>3.8740468452191785</v>
      </c>
      <c r="G764" s="68">
        <v>7.0266074753985572</v>
      </c>
      <c r="H764" s="68">
        <v>394.89837032674239</v>
      </c>
      <c r="I764" s="68">
        <v>388.86589323075077</v>
      </c>
      <c r="J764" s="68">
        <v>79.901445574451699</v>
      </c>
      <c r="K764" s="68">
        <v>11.278912314148773</v>
      </c>
      <c r="L764" s="68">
        <v>42.728721746073113</v>
      </c>
      <c r="M764" s="68">
        <v>8.2997362427736601</v>
      </c>
      <c r="N764" s="68">
        <v>93.368388209389906</v>
      </c>
      <c r="O764" s="68">
        <v>160.5201536308748</v>
      </c>
      <c r="P764" s="68">
        <v>32.357320104770039</v>
      </c>
      <c r="Q764" s="68">
        <v>77.505772312865403</v>
      </c>
      <c r="R764" s="68">
        <v>154.8553021252676</v>
      </c>
      <c r="S764" s="68">
        <v>152.29302025608254</v>
      </c>
      <c r="T764" s="68">
        <v>85.34523790929947</v>
      </c>
      <c r="U764" s="68">
        <v>10.839247811184871</v>
      </c>
      <c r="V764" s="68">
        <v>34.146004436250585</v>
      </c>
      <c r="W764" s="68">
        <v>30.211959705324656</v>
      </c>
      <c r="X764" s="68">
        <v>201.50058173300573</v>
      </c>
      <c r="Y764" s="68">
        <v>8.2378775455233022</v>
      </c>
      <c r="Z764" s="68">
        <v>40.053969137858097</v>
      </c>
      <c r="AA764" s="68">
        <v>7.5782759300040254</v>
      </c>
      <c r="AB764" s="68">
        <v>68.015357212193621</v>
      </c>
      <c r="AC764" s="68">
        <v>0</v>
      </c>
      <c r="AD764" s="68">
        <v>1.5491904590874661</v>
      </c>
      <c r="AE764" s="68">
        <v>2301.8417924743221</v>
      </c>
      <c r="AF764" s="68">
        <v>101.76855058048054</v>
      </c>
      <c r="AG764" s="68">
        <v>504.15082646752643</v>
      </c>
      <c r="AH764" s="68">
        <v>413.78533148881684</v>
      </c>
      <c r="AI764" s="68">
        <v>358.45497050794074</v>
      </c>
      <c r="AJ764" s="68">
        <v>6.9663977289210086</v>
      </c>
      <c r="AK764" s="68">
        <v>32.763726955183678</v>
      </c>
      <c r="AL764" s="68">
        <v>45.211813548167299</v>
      </c>
      <c r="AM764" s="68">
        <v>17.786095510643136</v>
      </c>
      <c r="AN764" s="68">
        <v>198.20219771741256</v>
      </c>
      <c r="AO764" s="68">
        <v>9.3061791691979874</v>
      </c>
      <c r="AP764" s="68">
        <v>31.460961925272048</v>
      </c>
      <c r="AQ764" s="68">
        <v>531.83135344101709</v>
      </c>
      <c r="AR764" s="68">
        <v>2.4883526381960883</v>
      </c>
      <c r="AS764" s="68">
        <v>1604.1317004370144</v>
      </c>
      <c r="AT764" s="68">
        <v>687.90122205666546</v>
      </c>
      <c r="AU764" s="68">
        <v>76.039962809462139</v>
      </c>
      <c r="AV764" s="68">
        <v>0</v>
      </c>
      <c r="AW764" s="68">
        <v>202.03835166369257</v>
      </c>
      <c r="AX764" s="68">
        <v>105.60557127125962</v>
      </c>
      <c r="AY764" s="68">
        <v>81.394683148989984</v>
      </c>
      <c r="AZ764" s="68">
        <v>0</v>
      </c>
      <c r="BA764" s="68">
        <v>28.193761951622641</v>
      </c>
      <c r="BB764" s="68">
        <v>1016.7884879615063</v>
      </c>
      <c r="BC764" s="68">
        <v>1399.9033702165198</v>
      </c>
      <c r="BD764" s="68">
        <v>111.38468715231159</v>
      </c>
      <c r="BE764" s="68">
        <v>40.518056212016425</v>
      </c>
      <c r="BF764" s="68">
        <v>60.153894171950895</v>
      </c>
      <c r="BG764" s="68">
        <v>0</v>
      </c>
      <c r="BH764" s="68">
        <v>27.731355458558053</v>
      </c>
      <c r="BI764" s="68">
        <v>19594.402653367863</v>
      </c>
      <c r="BJ764" s="68">
        <v>0</v>
      </c>
      <c r="BK764" s="68">
        <v>163.19124502805525</v>
      </c>
      <c r="BL764" s="68">
        <v>0</v>
      </c>
      <c r="BM764" s="68">
        <v>0</v>
      </c>
      <c r="BN764" s="68">
        <v>1.8258176714880392E-4</v>
      </c>
      <c r="BO764" s="68">
        <v>32029.970515139994</v>
      </c>
    </row>
    <row r="765" spans="1:67">
      <c r="A765">
        <v>2006</v>
      </c>
      <c r="B765" s="62" t="s">
        <v>638</v>
      </c>
      <c r="C765" s="67" t="s">
        <v>703</v>
      </c>
      <c r="D765" s="62" t="s">
        <v>725</v>
      </c>
      <c r="E765" s="68">
        <v>19.746741521714483</v>
      </c>
      <c r="F765" s="68">
        <v>5.5656232174721838</v>
      </c>
      <c r="G765" s="68">
        <v>1.1797980996858695</v>
      </c>
      <c r="H765" s="68">
        <v>33.35932551105109</v>
      </c>
      <c r="I765" s="68">
        <v>15.146438835382222</v>
      </c>
      <c r="J765" s="68">
        <v>4.3447506272956193</v>
      </c>
      <c r="K765" s="68">
        <v>0.9628721153832881</v>
      </c>
      <c r="L765" s="68">
        <v>7.3795739522690003</v>
      </c>
      <c r="M765" s="68">
        <v>0.5718619532128667</v>
      </c>
      <c r="N765" s="68">
        <v>0.96572792434243504</v>
      </c>
      <c r="O765" s="68">
        <v>14.328853838208222</v>
      </c>
      <c r="P765" s="68">
        <v>3.1373372346625805</v>
      </c>
      <c r="Q765" s="68">
        <v>8.2021190243071977</v>
      </c>
      <c r="R765" s="68">
        <v>9.9821874524996446</v>
      </c>
      <c r="S765" s="68">
        <v>5.0390200228651274</v>
      </c>
      <c r="T765" s="68">
        <v>6.583621753599342</v>
      </c>
      <c r="U765" s="68">
        <v>45.604716231916576</v>
      </c>
      <c r="V765" s="68">
        <v>14.320848179437682</v>
      </c>
      <c r="W765" s="68">
        <v>3.6068284725449673</v>
      </c>
      <c r="X765" s="68">
        <v>19.698105577738463</v>
      </c>
      <c r="Y765" s="68">
        <v>1.3966488410313678</v>
      </c>
      <c r="Z765" s="68">
        <v>6.7733179001569352</v>
      </c>
      <c r="AA765" s="68">
        <v>0.40401145582939929</v>
      </c>
      <c r="AB765" s="68">
        <v>13.318909022539975</v>
      </c>
      <c r="AC765" s="68">
        <v>2.1097222216582576</v>
      </c>
      <c r="AD765" s="68">
        <v>0.28270585951712801</v>
      </c>
      <c r="AE765" s="68">
        <v>81.445073695613416</v>
      </c>
      <c r="AF765" s="68">
        <v>0.1990880494622729</v>
      </c>
      <c r="AG765" s="68">
        <v>0.98626151304805854</v>
      </c>
      <c r="AH765" s="68">
        <v>0.80948106337685455</v>
      </c>
      <c r="AI765" s="68">
        <v>66.27727499538608</v>
      </c>
      <c r="AJ765" s="68">
        <v>11.83199864401405</v>
      </c>
      <c r="AK765" s="68">
        <v>44.7357046151809</v>
      </c>
      <c r="AL765" s="68">
        <v>17.21509710722686</v>
      </c>
      <c r="AM765" s="68">
        <v>10.967579516834572</v>
      </c>
      <c r="AN765" s="68">
        <v>16.396770309407195</v>
      </c>
      <c r="AO765" s="68">
        <v>1.4593770745511399</v>
      </c>
      <c r="AP765" s="68">
        <v>0.93274729347857288</v>
      </c>
      <c r="AQ765" s="68">
        <v>45.492139353873391</v>
      </c>
      <c r="AR765" s="68">
        <v>2.6417690255288493</v>
      </c>
      <c r="AS765" s="68">
        <v>10.370887641137225</v>
      </c>
      <c r="AT765" s="68">
        <v>70.788479111194221</v>
      </c>
      <c r="AU765" s="68">
        <v>0.14305800014134684</v>
      </c>
      <c r="AV765" s="68">
        <v>0</v>
      </c>
      <c r="AW765" s="68">
        <v>2.6052073091968992</v>
      </c>
      <c r="AX765" s="68">
        <v>11.791702308531995</v>
      </c>
      <c r="AY765" s="68">
        <v>7.8494588439857234</v>
      </c>
      <c r="AZ765" s="68">
        <v>0</v>
      </c>
      <c r="BA765" s="68">
        <v>0.8482241549251347</v>
      </c>
      <c r="BB765" s="68">
        <v>72.386960654262268</v>
      </c>
      <c r="BC765" s="68">
        <v>3.0214329890892159E-4</v>
      </c>
      <c r="BD765" s="68">
        <v>11.900795434899846</v>
      </c>
      <c r="BE765" s="68">
        <v>4.575692074457125</v>
      </c>
      <c r="BF765" s="68">
        <v>12.698956932506704</v>
      </c>
      <c r="BG765" s="68">
        <v>0</v>
      </c>
      <c r="BH765" s="68">
        <v>0</v>
      </c>
      <c r="BI765" s="68">
        <v>6447.2771616633245</v>
      </c>
      <c r="BJ765" s="68">
        <v>0</v>
      </c>
      <c r="BK765" s="68">
        <v>0</v>
      </c>
      <c r="BL765" s="68">
        <v>0</v>
      </c>
      <c r="BM765" s="68">
        <v>0</v>
      </c>
      <c r="BN765" s="68">
        <v>950.96312909483356</v>
      </c>
      <c r="BO765" s="68">
        <v>8149.6020444699998</v>
      </c>
    </row>
    <row r="766" spans="1:67">
      <c r="A766">
        <v>2006</v>
      </c>
      <c r="B766" s="62" t="s">
        <v>639</v>
      </c>
      <c r="C766" s="67" t="s">
        <v>704</v>
      </c>
      <c r="D766" s="62" t="s">
        <v>725</v>
      </c>
      <c r="E766" s="68">
        <v>11.880439798142591</v>
      </c>
      <c r="F766" s="68">
        <v>3.7207719393738348</v>
      </c>
      <c r="G766" s="68">
        <v>0.80171453778741397</v>
      </c>
      <c r="H766" s="68">
        <v>23.451431210467135</v>
      </c>
      <c r="I766" s="68">
        <v>10.489041962653427</v>
      </c>
      <c r="J766" s="68">
        <v>2.9981930266627725</v>
      </c>
      <c r="K766" s="68">
        <v>0.66439087684616016</v>
      </c>
      <c r="L766" s="68">
        <v>5.3287516702934035</v>
      </c>
      <c r="M766" s="68">
        <v>0.40023814922529438</v>
      </c>
      <c r="N766" s="68">
        <v>0.68053022680106945</v>
      </c>
      <c r="O766" s="68">
        <v>8.7854038429361623</v>
      </c>
      <c r="P766" s="68">
        <v>2.4463954127017162</v>
      </c>
      <c r="Q766" s="68">
        <v>5.9009681719899199</v>
      </c>
      <c r="R766" s="68">
        <v>7.3381387623872909</v>
      </c>
      <c r="S766" s="68">
        <v>3.3741959715453254</v>
      </c>
      <c r="T766" s="68">
        <v>3.6221826362994927</v>
      </c>
      <c r="U766" s="68">
        <v>5.7584970531664004</v>
      </c>
      <c r="V766" s="68">
        <v>2.2627274712227017</v>
      </c>
      <c r="W766" s="68">
        <v>1.4581068795058625</v>
      </c>
      <c r="X766" s="68">
        <v>9.7731296304375768</v>
      </c>
      <c r="Y766" s="68">
        <v>0.23293012651485515</v>
      </c>
      <c r="Z766" s="68">
        <v>3.1613837346371336</v>
      </c>
      <c r="AA766" s="68">
        <v>0.28497659588756213</v>
      </c>
      <c r="AB766" s="68">
        <v>8.9637488202266002</v>
      </c>
      <c r="AC766" s="68">
        <v>1.4868007362643199</v>
      </c>
      <c r="AD766" s="68">
        <v>0.19925399122496829</v>
      </c>
      <c r="AE766" s="68">
        <v>57.400390524868122</v>
      </c>
      <c r="AF766" s="68">
        <v>0.14005573572225752</v>
      </c>
      <c r="AG766" s="68">
        <v>0.69382156386372507</v>
      </c>
      <c r="AH766" s="68">
        <v>0.56945892126973074</v>
      </c>
      <c r="AI766" s="68">
        <v>65.220093808619708</v>
      </c>
      <c r="AJ766" s="68">
        <v>8.337948545688235</v>
      </c>
      <c r="AK766" s="68">
        <v>31.589202511611028</v>
      </c>
      <c r="AL766" s="68">
        <v>12.131946564001327</v>
      </c>
      <c r="AM766" s="68">
        <v>7.781736554595228</v>
      </c>
      <c r="AN766" s="68">
        <v>11.554736414913247</v>
      </c>
      <c r="AO766" s="68">
        <v>1.0281440994787219</v>
      </c>
      <c r="AP766" s="68">
        <v>0.65738385210214623</v>
      </c>
      <c r="AQ766" s="68">
        <v>32.058699847373973</v>
      </c>
      <c r="AR766" s="68">
        <v>1.8616629603846013</v>
      </c>
      <c r="AS766" s="68">
        <v>7.3085028804257792</v>
      </c>
      <c r="AT766" s="68">
        <v>993.96130577253575</v>
      </c>
      <c r="AU766" s="68">
        <v>2.041693432480018</v>
      </c>
      <c r="AV766" s="68">
        <v>0</v>
      </c>
      <c r="AW766" s="68">
        <v>1.8353887518236121</v>
      </c>
      <c r="AX766" s="68">
        <v>8.3121496370128707</v>
      </c>
      <c r="AY766" s="68">
        <v>5.5454142314288291</v>
      </c>
      <c r="AZ766" s="68">
        <v>0</v>
      </c>
      <c r="BA766" s="68">
        <v>0.59757149950522703</v>
      </c>
      <c r="BB766" s="68">
        <v>53.141582679500637</v>
      </c>
      <c r="BC766" s="68">
        <v>0</v>
      </c>
      <c r="BD766" s="68">
        <v>17.206966711134136</v>
      </c>
      <c r="BE766" s="68">
        <v>3.2240720867611792</v>
      </c>
      <c r="BF766" s="68">
        <v>8.9497191512623164</v>
      </c>
      <c r="BG766" s="68">
        <v>0</v>
      </c>
      <c r="BH766" s="68">
        <v>0</v>
      </c>
      <c r="BI766" s="68">
        <v>1120.135280341718</v>
      </c>
      <c r="BJ766" s="68">
        <v>0</v>
      </c>
      <c r="BK766" s="68">
        <v>0</v>
      </c>
      <c r="BL766" s="68">
        <v>0</v>
      </c>
      <c r="BM766" s="68">
        <v>0</v>
      </c>
      <c r="BN766" s="68">
        <v>-2.6252823772665579E-6</v>
      </c>
      <c r="BO766" s="68">
        <v>2578.7492696899994</v>
      </c>
    </row>
    <row r="767" spans="1:67">
      <c r="A767">
        <v>2006</v>
      </c>
      <c r="B767" s="62" t="s">
        <v>640</v>
      </c>
      <c r="C767" s="67" t="s">
        <v>705</v>
      </c>
      <c r="D767" s="62" t="s">
        <v>725</v>
      </c>
      <c r="E767" s="68">
        <v>0</v>
      </c>
      <c r="F767" s="68">
        <v>0</v>
      </c>
      <c r="G767" s="68">
        <v>0</v>
      </c>
      <c r="H767" s="68">
        <v>0</v>
      </c>
      <c r="I767" s="68">
        <v>0</v>
      </c>
      <c r="J767" s="68">
        <v>0</v>
      </c>
      <c r="K767" s="68">
        <v>0</v>
      </c>
      <c r="L767" s="68">
        <v>0</v>
      </c>
      <c r="M767" s="68">
        <v>0</v>
      </c>
      <c r="N767" s="68">
        <v>0</v>
      </c>
      <c r="O767" s="68">
        <v>0</v>
      </c>
      <c r="P767" s="68">
        <v>0</v>
      </c>
      <c r="Q767" s="68">
        <v>0</v>
      </c>
      <c r="R767" s="68">
        <v>0</v>
      </c>
      <c r="S767" s="68">
        <v>0</v>
      </c>
      <c r="T767" s="68">
        <v>0</v>
      </c>
      <c r="U767" s="68">
        <v>0</v>
      </c>
      <c r="V767" s="68">
        <v>0</v>
      </c>
      <c r="W767" s="68">
        <v>0</v>
      </c>
      <c r="X767" s="68">
        <v>0</v>
      </c>
      <c r="Y767" s="68">
        <v>0</v>
      </c>
      <c r="Z767" s="68">
        <v>0</v>
      </c>
      <c r="AA767" s="68">
        <v>0</v>
      </c>
      <c r="AB767" s="68">
        <v>0</v>
      </c>
      <c r="AC767" s="68">
        <v>0</v>
      </c>
      <c r="AD767" s="68">
        <v>0</v>
      </c>
      <c r="AE767" s="68">
        <v>0</v>
      </c>
      <c r="AF767" s="68">
        <v>0</v>
      </c>
      <c r="AG767" s="68">
        <v>0</v>
      </c>
      <c r="AH767" s="68">
        <v>0</v>
      </c>
      <c r="AI767" s="68">
        <v>0</v>
      </c>
      <c r="AJ767" s="68">
        <v>0</v>
      </c>
      <c r="AK767" s="68">
        <v>0</v>
      </c>
      <c r="AL767" s="68">
        <v>0</v>
      </c>
      <c r="AM767" s="68">
        <v>0</v>
      </c>
      <c r="AN767" s="68">
        <v>0</v>
      </c>
      <c r="AO767" s="68">
        <v>0</v>
      </c>
      <c r="AP767" s="68">
        <v>0</v>
      </c>
      <c r="AQ767" s="68">
        <v>0</v>
      </c>
      <c r="AR767" s="68">
        <v>0</v>
      </c>
      <c r="AS767" s="68">
        <v>0</v>
      </c>
      <c r="AT767" s="68">
        <v>0</v>
      </c>
      <c r="AU767" s="68">
        <v>0</v>
      </c>
      <c r="AV767" s="68">
        <v>0</v>
      </c>
      <c r="AW767" s="68">
        <v>0</v>
      </c>
      <c r="AX767" s="68">
        <v>0</v>
      </c>
      <c r="AY767" s="68">
        <v>0</v>
      </c>
      <c r="AZ767" s="68">
        <v>0</v>
      </c>
      <c r="BA767" s="68">
        <v>0</v>
      </c>
      <c r="BB767" s="68">
        <v>0</v>
      </c>
      <c r="BC767" s="68">
        <v>0</v>
      </c>
      <c r="BD767" s="68">
        <v>0</v>
      </c>
      <c r="BE767" s="68">
        <v>0</v>
      </c>
      <c r="BF767" s="68">
        <v>0</v>
      </c>
      <c r="BG767" s="68">
        <v>0</v>
      </c>
      <c r="BH767" s="68">
        <v>0</v>
      </c>
      <c r="BI767" s="68">
        <v>0</v>
      </c>
      <c r="BJ767" s="68">
        <v>0</v>
      </c>
      <c r="BK767" s="68">
        <v>0</v>
      </c>
      <c r="BL767" s="68">
        <v>0</v>
      </c>
      <c r="BM767" s="68">
        <v>0</v>
      </c>
      <c r="BN767" s="68">
        <v>0</v>
      </c>
      <c r="BO767" s="68">
        <v>0</v>
      </c>
    </row>
    <row r="768" spans="1:67">
      <c r="A768">
        <v>2006</v>
      </c>
      <c r="B768" s="62" t="s">
        <v>641</v>
      </c>
      <c r="C768" s="67" t="s">
        <v>706</v>
      </c>
      <c r="D768" s="62" t="s">
        <v>725</v>
      </c>
      <c r="E768" s="68">
        <v>4.2098900097592526</v>
      </c>
      <c r="F768" s="68">
        <v>1.2780478303910869E-3</v>
      </c>
      <c r="G768" s="68">
        <v>0.295431388852888</v>
      </c>
      <c r="H768" s="68">
        <v>567.09338995157361</v>
      </c>
      <c r="I768" s="68">
        <v>573.89931233706272</v>
      </c>
      <c r="J768" s="68">
        <v>129.98212396190172</v>
      </c>
      <c r="K768" s="68">
        <v>16.98072261333186</v>
      </c>
      <c r="L768" s="68">
        <v>57.294240651599829</v>
      </c>
      <c r="M768" s="68">
        <v>85.374354463667743</v>
      </c>
      <c r="N768" s="68">
        <v>53.419647336572908</v>
      </c>
      <c r="O768" s="68">
        <v>159.49008266955079</v>
      </c>
      <c r="P768" s="68">
        <v>153.89556201829058</v>
      </c>
      <c r="Q768" s="68">
        <v>107.72132483325193</v>
      </c>
      <c r="R768" s="68">
        <v>176.35655471986806</v>
      </c>
      <c r="S768" s="68">
        <v>153.52312265302103</v>
      </c>
      <c r="T768" s="68">
        <v>109.25035048662383</v>
      </c>
      <c r="U768" s="68">
        <v>334.50574577780742</v>
      </c>
      <c r="V768" s="68">
        <v>132.1251167910662</v>
      </c>
      <c r="W768" s="68">
        <v>92.71442365792997</v>
      </c>
      <c r="X768" s="68">
        <v>405.50757906455345</v>
      </c>
      <c r="Y768" s="68">
        <v>16.469534151794097</v>
      </c>
      <c r="Z768" s="68">
        <v>114.83169243592798</v>
      </c>
      <c r="AA768" s="68">
        <v>39.374540992120544</v>
      </c>
      <c r="AB768" s="68">
        <v>101.307657197835</v>
      </c>
      <c r="AC768" s="68">
        <v>21.053872901247068</v>
      </c>
      <c r="AD768" s="68">
        <v>8.5232959540028581</v>
      </c>
      <c r="AE768" s="68">
        <v>625.57857053531643</v>
      </c>
      <c r="AF768" s="68">
        <v>141.29002725677751</v>
      </c>
      <c r="AG768" s="68">
        <v>699.93611589066018</v>
      </c>
      <c r="AH768" s="68">
        <v>574.47748278851043</v>
      </c>
      <c r="AI768" s="68">
        <v>1496.5891396118047</v>
      </c>
      <c r="AJ768" s="68">
        <v>39.691664310870337</v>
      </c>
      <c r="AK768" s="68">
        <v>193.76542873518201</v>
      </c>
      <c r="AL768" s="68">
        <v>298.55195252680625</v>
      </c>
      <c r="AM768" s="68">
        <v>52.398185794326871</v>
      </c>
      <c r="AN768" s="68">
        <v>374.96148042545423</v>
      </c>
      <c r="AO768" s="68">
        <v>68.844533438528813</v>
      </c>
      <c r="AP768" s="68">
        <v>164.14425671398476</v>
      </c>
      <c r="AQ768" s="68">
        <v>301.42506924844292</v>
      </c>
      <c r="AR768" s="68">
        <v>31.029030913977586</v>
      </c>
      <c r="AS768" s="68">
        <v>425.47525793386689</v>
      </c>
      <c r="AT768" s="68">
        <v>261.93178340649666</v>
      </c>
      <c r="AU768" s="68">
        <v>11.258321168605958</v>
      </c>
      <c r="AV768" s="68">
        <v>0</v>
      </c>
      <c r="AW768" s="68">
        <v>1114.1094047336933</v>
      </c>
      <c r="AX768" s="68">
        <v>54.447214374110835</v>
      </c>
      <c r="AY768" s="68">
        <v>122.7601375479626</v>
      </c>
      <c r="AZ768" s="68">
        <v>0</v>
      </c>
      <c r="BA768" s="68">
        <v>52.996170349005752</v>
      </c>
      <c r="BB768" s="68">
        <v>1898.6481836002818</v>
      </c>
      <c r="BC768" s="68">
        <v>800.67453794061362</v>
      </c>
      <c r="BD768" s="68">
        <v>312.73241095304519</v>
      </c>
      <c r="BE768" s="68">
        <v>794.37837499199009</v>
      </c>
      <c r="BF768" s="68">
        <v>503.37496771443574</v>
      </c>
      <c r="BG768" s="68">
        <v>0</v>
      </c>
      <c r="BH768" s="68">
        <v>7.7616450452939976</v>
      </c>
      <c r="BI768" s="68">
        <v>2812.1147464017822</v>
      </c>
      <c r="BJ768" s="68">
        <v>0</v>
      </c>
      <c r="BK768" s="68">
        <v>0</v>
      </c>
      <c r="BL768" s="68">
        <v>2661.9035348718435</v>
      </c>
      <c r="BM768" s="68">
        <v>0</v>
      </c>
      <c r="BN768" s="68">
        <v>3.4450928433216177E-4</v>
      </c>
      <c r="BO768" s="68">
        <v>20512.450820799997</v>
      </c>
    </row>
    <row r="769" spans="1:67">
      <c r="A769">
        <v>2006</v>
      </c>
      <c r="B769" s="62" t="s">
        <v>642</v>
      </c>
      <c r="C769" s="67" t="s">
        <v>707</v>
      </c>
      <c r="D769" s="62" t="s">
        <v>725</v>
      </c>
      <c r="E769" s="68">
        <v>4.9561172397508084</v>
      </c>
      <c r="F769" s="68">
        <v>5.0889807203832946E-3</v>
      </c>
      <c r="G769" s="68">
        <v>3.1421393293714045E-4</v>
      </c>
      <c r="H769" s="68">
        <v>289.91488148843604</v>
      </c>
      <c r="I769" s="68">
        <v>43.02124637685678</v>
      </c>
      <c r="J769" s="68">
        <v>62.972209880816301</v>
      </c>
      <c r="K769" s="68">
        <v>0.77933347925687124</v>
      </c>
      <c r="L769" s="68">
        <v>25.041537738496199</v>
      </c>
      <c r="M769" s="68">
        <v>11.470910427357957</v>
      </c>
      <c r="N769" s="68">
        <v>1.8544386330608007</v>
      </c>
      <c r="O769" s="68">
        <v>30.037657385548275</v>
      </c>
      <c r="P769" s="68">
        <v>9.1594229844743911</v>
      </c>
      <c r="Q769" s="68">
        <v>18.767493332783346</v>
      </c>
      <c r="R769" s="68">
        <v>17.440874600489966</v>
      </c>
      <c r="S769" s="68">
        <v>36.172981366092841</v>
      </c>
      <c r="T769" s="68">
        <v>11.438376415632364</v>
      </c>
      <c r="U769" s="68">
        <v>233.19395853460324</v>
      </c>
      <c r="V769" s="68">
        <v>48.028854502263769</v>
      </c>
      <c r="W769" s="68">
        <v>22.797067223536104</v>
      </c>
      <c r="X769" s="68">
        <v>170.72959694579438</v>
      </c>
      <c r="Y769" s="68">
        <v>2.9597182891639071</v>
      </c>
      <c r="Z769" s="68">
        <v>73.583136964403536</v>
      </c>
      <c r="AA769" s="68">
        <v>1.9197388501573631</v>
      </c>
      <c r="AB769" s="68">
        <v>124.82953284063038</v>
      </c>
      <c r="AC769" s="68">
        <v>0</v>
      </c>
      <c r="AD769" s="68">
        <v>5.6687996414093132E-2</v>
      </c>
      <c r="AE769" s="68">
        <v>918.10036944555907</v>
      </c>
      <c r="AF769" s="68">
        <v>21.206044110953663</v>
      </c>
      <c r="AG769" s="68">
        <v>105.05253935192312</v>
      </c>
      <c r="AH769" s="68">
        <v>86.222609460062941</v>
      </c>
      <c r="AI769" s="68">
        <v>118.59508602813213</v>
      </c>
      <c r="AJ769" s="68">
        <v>3.567203978796639</v>
      </c>
      <c r="AK769" s="68">
        <v>5.6146868964835459</v>
      </c>
      <c r="AL769" s="68">
        <v>31.541566735708425</v>
      </c>
      <c r="AM769" s="68">
        <v>5.1525475999784893</v>
      </c>
      <c r="AN769" s="68">
        <v>2.6460674123605772</v>
      </c>
      <c r="AO769" s="68">
        <v>32.101105592590329</v>
      </c>
      <c r="AP769" s="68">
        <v>25.196956168104357</v>
      </c>
      <c r="AQ769" s="68">
        <v>91.209009770135822</v>
      </c>
      <c r="AR769" s="68">
        <v>32.606609805891068</v>
      </c>
      <c r="AS769" s="68">
        <v>158.51809925691944</v>
      </c>
      <c r="AT769" s="68">
        <v>112.36707343759039</v>
      </c>
      <c r="AU769" s="68">
        <v>9.4523239510360355</v>
      </c>
      <c r="AV769" s="68">
        <v>0</v>
      </c>
      <c r="AW769" s="68">
        <v>100.14660149461466</v>
      </c>
      <c r="AX769" s="68">
        <v>59.753528253803879</v>
      </c>
      <c r="AY769" s="68">
        <v>154.78657085316686</v>
      </c>
      <c r="AZ769" s="68">
        <v>0</v>
      </c>
      <c r="BA769" s="68">
        <v>9.1983983733124504</v>
      </c>
      <c r="BB769" s="68">
        <v>200.58917351134801</v>
      </c>
      <c r="BC769" s="68">
        <v>141.0232519905926</v>
      </c>
      <c r="BD769" s="68">
        <v>159.24316429340303</v>
      </c>
      <c r="BE769" s="68">
        <v>184.1167109850519</v>
      </c>
      <c r="BF769" s="68">
        <v>2.6362580758036493</v>
      </c>
      <c r="BG769" s="68">
        <v>0</v>
      </c>
      <c r="BH769" s="68">
        <v>0.45436573674178637</v>
      </c>
      <c r="BI769" s="68">
        <v>440.21009772417443</v>
      </c>
      <c r="BJ769" s="68">
        <v>0</v>
      </c>
      <c r="BK769" s="68">
        <v>0</v>
      </c>
      <c r="BL769" s="68">
        <v>0</v>
      </c>
      <c r="BM769" s="68">
        <v>0</v>
      </c>
      <c r="BN769" s="68">
        <v>-1.1677491147565888E-4</v>
      </c>
      <c r="BO769" s="68">
        <v>4452.4390802099997</v>
      </c>
    </row>
    <row r="770" spans="1:67">
      <c r="A770">
        <v>2006</v>
      </c>
      <c r="B770" s="62" t="s">
        <v>643</v>
      </c>
      <c r="C770" s="67" t="s">
        <v>708</v>
      </c>
      <c r="D770" s="62" t="s">
        <v>725</v>
      </c>
      <c r="E770" s="68">
        <v>23.409237229333264</v>
      </c>
      <c r="F770" s="68">
        <v>7.5832089613534768</v>
      </c>
      <c r="G770" s="68">
        <v>0.12420308124040259</v>
      </c>
      <c r="H770" s="68">
        <v>260.58657189618776</v>
      </c>
      <c r="I770" s="68">
        <v>392.59232304817237</v>
      </c>
      <c r="J770" s="68">
        <v>56.096821460977417</v>
      </c>
      <c r="K770" s="68">
        <v>5.8677014158741265</v>
      </c>
      <c r="L770" s="68">
        <v>27.638466502312653</v>
      </c>
      <c r="M770" s="68">
        <v>14.890332756894837</v>
      </c>
      <c r="N770" s="68">
        <v>10.712714877343195</v>
      </c>
      <c r="O770" s="68">
        <v>45.751455060488617</v>
      </c>
      <c r="P770" s="68">
        <v>159.32149197814644</v>
      </c>
      <c r="Q770" s="68">
        <v>27.413711400945591</v>
      </c>
      <c r="R770" s="68">
        <v>34.558475519364556</v>
      </c>
      <c r="S770" s="68">
        <v>22.632631893075882</v>
      </c>
      <c r="T770" s="68">
        <v>31.917884020291375</v>
      </c>
      <c r="U770" s="68">
        <v>88.516877661883413</v>
      </c>
      <c r="V770" s="68">
        <v>64.580499703343193</v>
      </c>
      <c r="W770" s="68">
        <v>44.531122084147015</v>
      </c>
      <c r="X770" s="68">
        <v>115.24068364284358</v>
      </c>
      <c r="Y770" s="68">
        <v>9.2837375194595424</v>
      </c>
      <c r="Z770" s="68">
        <v>44.547774789871177</v>
      </c>
      <c r="AA770" s="68">
        <v>4.1893780680603143</v>
      </c>
      <c r="AB770" s="68">
        <v>12.860685540311518</v>
      </c>
      <c r="AC770" s="68">
        <v>12.631475734552641</v>
      </c>
      <c r="AD770" s="68">
        <v>0.10003698605448606</v>
      </c>
      <c r="AE770" s="68">
        <v>5.211958804125004</v>
      </c>
      <c r="AF770" s="68">
        <v>57.838088050241822</v>
      </c>
      <c r="AG770" s="68">
        <v>286.52387918968532</v>
      </c>
      <c r="AH770" s="68">
        <v>235.16648611028776</v>
      </c>
      <c r="AI770" s="68">
        <v>215.20525534579903</v>
      </c>
      <c r="AJ770" s="68">
        <v>0</v>
      </c>
      <c r="AK770" s="68">
        <v>45.838780942200302</v>
      </c>
      <c r="AL770" s="68">
        <v>28.548078120801758</v>
      </c>
      <c r="AM770" s="68">
        <v>12.423800889782326</v>
      </c>
      <c r="AN770" s="68">
        <v>90.445549412034467</v>
      </c>
      <c r="AO770" s="68">
        <v>82.781856161565912</v>
      </c>
      <c r="AP770" s="68">
        <v>43.863520170015022</v>
      </c>
      <c r="AQ770" s="68">
        <v>144.9514535967941</v>
      </c>
      <c r="AR770" s="68">
        <v>3.4627241952354249</v>
      </c>
      <c r="AS770" s="68">
        <v>415.75631958137069</v>
      </c>
      <c r="AT770" s="68">
        <v>5.3157427951886396</v>
      </c>
      <c r="AU770" s="68">
        <v>40.251173448963179</v>
      </c>
      <c r="AV770" s="68">
        <v>0</v>
      </c>
      <c r="AW770" s="68">
        <v>115.57241853238973</v>
      </c>
      <c r="AX770" s="68">
        <v>16.810435128149479</v>
      </c>
      <c r="AY770" s="68">
        <v>61.534660564773745</v>
      </c>
      <c r="AZ770" s="68">
        <v>0</v>
      </c>
      <c r="BA770" s="68">
        <v>4.6504972576971477</v>
      </c>
      <c r="BB770" s="68">
        <v>834.85247975705715</v>
      </c>
      <c r="BC770" s="68">
        <v>212.77070811593521</v>
      </c>
      <c r="BD770" s="68">
        <v>88.412182325422478</v>
      </c>
      <c r="BE770" s="68">
        <v>91.985969725934254</v>
      </c>
      <c r="BF770" s="68">
        <v>64.368075844451027</v>
      </c>
      <c r="BG770" s="68">
        <v>0</v>
      </c>
      <c r="BH770" s="68">
        <v>1.2140997000804548</v>
      </c>
      <c r="BI770" s="68">
        <v>0</v>
      </c>
      <c r="BJ770" s="68">
        <v>0</v>
      </c>
      <c r="BK770" s="68">
        <v>1106.7669256501649</v>
      </c>
      <c r="BL770" s="68">
        <v>31.191593514271592</v>
      </c>
      <c r="BM770" s="68">
        <v>0</v>
      </c>
      <c r="BN770" s="68">
        <v>16.997873847062458</v>
      </c>
      <c r="BO770" s="68">
        <v>5878.2920896099995</v>
      </c>
    </row>
    <row r="771" spans="1:67">
      <c r="A771">
        <v>2006</v>
      </c>
      <c r="B771" s="62" t="s">
        <v>644</v>
      </c>
      <c r="C771" s="67" t="s">
        <v>709</v>
      </c>
      <c r="D771" s="62" t="s">
        <v>725</v>
      </c>
      <c r="E771" s="68">
        <v>0</v>
      </c>
      <c r="F771" s="68">
        <v>0</v>
      </c>
      <c r="G771" s="68">
        <v>0</v>
      </c>
      <c r="H771" s="68">
        <v>0</v>
      </c>
      <c r="I771" s="68">
        <v>0</v>
      </c>
      <c r="J771" s="68">
        <v>0</v>
      </c>
      <c r="K771" s="68">
        <v>0</v>
      </c>
      <c r="L771" s="68">
        <v>0</v>
      </c>
      <c r="M771" s="68">
        <v>0</v>
      </c>
      <c r="N771" s="68">
        <v>0</v>
      </c>
      <c r="O771" s="68">
        <v>0</v>
      </c>
      <c r="P771" s="68">
        <v>0</v>
      </c>
      <c r="Q771" s="68">
        <v>0</v>
      </c>
      <c r="R771" s="68">
        <v>0</v>
      </c>
      <c r="S771" s="68">
        <v>0</v>
      </c>
      <c r="T771" s="68">
        <v>0</v>
      </c>
      <c r="U771" s="68">
        <v>0</v>
      </c>
      <c r="V771" s="68">
        <v>0</v>
      </c>
      <c r="W771" s="68">
        <v>0</v>
      </c>
      <c r="X771" s="68">
        <v>0</v>
      </c>
      <c r="Y771" s="68">
        <v>0</v>
      </c>
      <c r="Z771" s="68">
        <v>0</v>
      </c>
      <c r="AA771" s="68">
        <v>0</v>
      </c>
      <c r="AB771" s="68">
        <v>0</v>
      </c>
      <c r="AC771" s="68">
        <v>0</v>
      </c>
      <c r="AD771" s="68">
        <v>0</v>
      </c>
      <c r="AE771" s="68">
        <v>0</v>
      </c>
      <c r="AF771" s="68">
        <v>0</v>
      </c>
      <c r="AG771" s="68">
        <v>0</v>
      </c>
      <c r="AH771" s="68">
        <v>0</v>
      </c>
      <c r="AI771" s="68">
        <v>0</v>
      </c>
      <c r="AJ771" s="68">
        <v>0</v>
      </c>
      <c r="AK771" s="68">
        <v>0</v>
      </c>
      <c r="AL771" s="68">
        <v>0</v>
      </c>
      <c r="AM771" s="68">
        <v>0</v>
      </c>
      <c r="AN771" s="68">
        <v>0</v>
      </c>
      <c r="AO771" s="68">
        <v>0</v>
      </c>
      <c r="AP771" s="68">
        <v>0</v>
      </c>
      <c r="AQ771" s="68">
        <v>0</v>
      </c>
      <c r="AR771" s="68">
        <v>0</v>
      </c>
      <c r="AS771" s="68">
        <v>0</v>
      </c>
      <c r="AT771" s="68">
        <v>0</v>
      </c>
      <c r="AU771" s="68">
        <v>0</v>
      </c>
      <c r="AV771" s="68">
        <v>0</v>
      </c>
      <c r="AW771" s="68">
        <v>0</v>
      </c>
      <c r="AX771" s="68">
        <v>0</v>
      </c>
      <c r="AY771" s="68">
        <v>0</v>
      </c>
      <c r="AZ771" s="68">
        <v>0</v>
      </c>
      <c r="BA771" s="68">
        <v>0</v>
      </c>
      <c r="BB771" s="68">
        <v>0</v>
      </c>
      <c r="BC771" s="68">
        <v>0</v>
      </c>
      <c r="BD771" s="68">
        <v>0</v>
      </c>
      <c r="BE771" s="68">
        <v>0</v>
      </c>
      <c r="BF771" s="68">
        <v>0</v>
      </c>
      <c r="BG771" s="68">
        <v>0</v>
      </c>
      <c r="BH771" s="68">
        <v>0</v>
      </c>
      <c r="BI771" s="68">
        <v>0</v>
      </c>
      <c r="BJ771" s="68">
        <v>0</v>
      </c>
      <c r="BK771" s="68">
        <v>0</v>
      </c>
      <c r="BL771" s="68">
        <v>0</v>
      </c>
      <c r="BM771" s="68">
        <v>0</v>
      </c>
      <c r="BN771" s="68">
        <v>0</v>
      </c>
      <c r="BO771" s="68">
        <v>0</v>
      </c>
    </row>
    <row r="772" spans="1:67">
      <c r="A772">
        <v>2006</v>
      </c>
      <c r="B772" s="62" t="s">
        <v>645</v>
      </c>
      <c r="C772" s="67" t="s">
        <v>710</v>
      </c>
      <c r="D772" s="62" t="s">
        <v>725</v>
      </c>
      <c r="E772" s="68">
        <v>9.0692108594475407</v>
      </c>
      <c r="F772" s="68">
        <v>0.60384247639286648</v>
      </c>
      <c r="G772" s="68">
        <v>1.8735665342389113E-3</v>
      </c>
      <c r="H772" s="68">
        <v>1.4360344958182107</v>
      </c>
      <c r="I772" s="68">
        <v>39.862366891846058</v>
      </c>
      <c r="J772" s="68">
        <v>4.3115622277298025</v>
      </c>
      <c r="K772" s="68">
        <v>0.19906079346131741</v>
      </c>
      <c r="L772" s="68">
        <v>0.76315232024599233</v>
      </c>
      <c r="M772" s="68">
        <v>2.8735022266418895</v>
      </c>
      <c r="N772" s="68">
        <v>0.36255701110196992</v>
      </c>
      <c r="O772" s="68">
        <v>29.368185344754377</v>
      </c>
      <c r="P772" s="68">
        <v>2.9891050845525831</v>
      </c>
      <c r="Q772" s="68">
        <v>5.3573719238860456</v>
      </c>
      <c r="R772" s="68">
        <v>1.8966783055464669</v>
      </c>
      <c r="S772" s="68">
        <v>2.5939977096639137</v>
      </c>
      <c r="T772" s="68">
        <v>13.005101202311911</v>
      </c>
      <c r="U772" s="68">
        <v>218.85839696026846</v>
      </c>
      <c r="V772" s="68">
        <v>70.224150980005149</v>
      </c>
      <c r="W772" s="68">
        <v>11.012813303307706</v>
      </c>
      <c r="X772" s="68">
        <v>16.470477219903625</v>
      </c>
      <c r="Y772" s="68">
        <v>0.32086085013079435</v>
      </c>
      <c r="Z772" s="68">
        <v>17.0128128616855</v>
      </c>
      <c r="AA772" s="68">
        <v>0.29591290106017576</v>
      </c>
      <c r="AB772" s="68">
        <v>56.143857362375677</v>
      </c>
      <c r="AC772" s="68">
        <v>50.960771701892227</v>
      </c>
      <c r="AD772" s="68">
        <v>1.3670943516246223E-3</v>
      </c>
      <c r="AE772" s="68">
        <v>8.8497873383404393</v>
      </c>
      <c r="AF772" s="68">
        <v>9.414665625830958</v>
      </c>
      <c r="AG772" s="68">
        <v>46.639275386206236</v>
      </c>
      <c r="AH772" s="68">
        <v>38.279512822186433</v>
      </c>
      <c r="AI772" s="68">
        <v>30.315261889728319</v>
      </c>
      <c r="AJ772" s="68">
        <v>18.627877936700578</v>
      </c>
      <c r="AK772" s="68">
        <v>1.2342054605283579</v>
      </c>
      <c r="AL772" s="68">
        <v>2.6380968696360219</v>
      </c>
      <c r="AM772" s="68">
        <v>1.0201708028401189</v>
      </c>
      <c r="AN772" s="68">
        <v>8.0414997497457499</v>
      </c>
      <c r="AO772" s="68">
        <v>39.870057211902335</v>
      </c>
      <c r="AP772" s="68">
        <v>52.781189946898991</v>
      </c>
      <c r="AQ772" s="68">
        <v>11.205487873842623</v>
      </c>
      <c r="AR772" s="68">
        <v>8.8193811096001173</v>
      </c>
      <c r="AS772" s="68">
        <v>163.97354536022047</v>
      </c>
      <c r="AT772" s="68">
        <v>0.11080400611797793</v>
      </c>
      <c r="AU772" s="68">
        <v>7.9768597440637183</v>
      </c>
      <c r="AV772" s="68">
        <v>0</v>
      </c>
      <c r="AW772" s="68">
        <v>4.5451642763344307</v>
      </c>
      <c r="AX772" s="68">
        <v>32.309067813185798</v>
      </c>
      <c r="AY772" s="68">
        <v>22.449125617459423</v>
      </c>
      <c r="AZ772" s="68">
        <v>0</v>
      </c>
      <c r="BA772" s="68">
        <v>3.0504584070967415</v>
      </c>
      <c r="BB772" s="68">
        <v>185.35556291991296</v>
      </c>
      <c r="BC772" s="68">
        <v>131.1097041809733</v>
      </c>
      <c r="BD772" s="68">
        <v>106.75823537223039</v>
      </c>
      <c r="BE772" s="68">
        <v>38.027482011237154</v>
      </c>
      <c r="BF772" s="68">
        <v>23.381077906610155</v>
      </c>
      <c r="BG772" s="68">
        <v>0</v>
      </c>
      <c r="BH772" s="68">
        <v>1.0465441202938834</v>
      </c>
      <c r="BI772" s="68">
        <v>197.2495863187099</v>
      </c>
      <c r="BJ772" s="68">
        <v>0</v>
      </c>
      <c r="BK772" s="68">
        <v>0</v>
      </c>
      <c r="BL772" s="68">
        <v>0</v>
      </c>
      <c r="BM772" s="68">
        <v>0</v>
      </c>
      <c r="BN772" s="68">
        <v>-2.6133498067792971E-6</v>
      </c>
      <c r="BO772" s="68">
        <v>1751.0747091399999</v>
      </c>
    </row>
    <row r="773" spans="1:67">
      <c r="A773">
        <v>2006</v>
      </c>
      <c r="B773" s="62" t="s">
        <v>646</v>
      </c>
      <c r="C773" s="67" t="s">
        <v>711</v>
      </c>
      <c r="D773" s="62" t="s">
        <v>725</v>
      </c>
      <c r="E773" s="68">
        <v>168.61506290851113</v>
      </c>
      <c r="F773" s="68">
        <v>0.47385633430442181</v>
      </c>
      <c r="G773" s="68">
        <v>58.091505253968826</v>
      </c>
      <c r="H773" s="68">
        <v>1854.985882597603</v>
      </c>
      <c r="I773" s="68">
        <v>3326.9787195343465</v>
      </c>
      <c r="J773" s="68">
        <v>928.73765541692126</v>
      </c>
      <c r="K773" s="68">
        <v>74.420594848317307</v>
      </c>
      <c r="L773" s="68">
        <v>432.43729403254264</v>
      </c>
      <c r="M773" s="68">
        <v>250.63202569127628</v>
      </c>
      <c r="N773" s="68">
        <v>605.93345557284681</v>
      </c>
      <c r="O773" s="68">
        <v>1568.0842030059086</v>
      </c>
      <c r="P773" s="68">
        <v>934.65571816457395</v>
      </c>
      <c r="Q773" s="68">
        <v>973.01444677096902</v>
      </c>
      <c r="R773" s="68">
        <v>1011.0379277488368</v>
      </c>
      <c r="S773" s="68">
        <v>543.90001112887592</v>
      </c>
      <c r="T773" s="68">
        <v>775.31272394035</v>
      </c>
      <c r="U773" s="68">
        <v>1136.4762597359229</v>
      </c>
      <c r="V773" s="68">
        <v>653.99743981457709</v>
      </c>
      <c r="W773" s="68">
        <v>403.67995750387962</v>
      </c>
      <c r="X773" s="68">
        <v>1841.6622608056553</v>
      </c>
      <c r="Y773" s="68">
        <v>65.218563101714935</v>
      </c>
      <c r="Z773" s="68">
        <v>583.65318505033554</v>
      </c>
      <c r="AA773" s="68">
        <v>184.60935371205252</v>
      </c>
      <c r="AB773" s="68">
        <v>185.38256396063795</v>
      </c>
      <c r="AC773" s="68">
        <v>53.349223006559981</v>
      </c>
      <c r="AD773" s="68">
        <v>51.5565002510791</v>
      </c>
      <c r="AE773" s="68">
        <v>2754.7431365126781</v>
      </c>
      <c r="AF773" s="68">
        <v>1653.9102998598582</v>
      </c>
      <c r="AG773" s="68">
        <v>8193.2997946954238</v>
      </c>
      <c r="AH773" s="68">
        <v>6724.7083482737826</v>
      </c>
      <c r="AI773" s="68">
        <v>2234.1854349752289</v>
      </c>
      <c r="AJ773" s="68">
        <v>198.28658057030762</v>
      </c>
      <c r="AK773" s="68">
        <v>649.86077889997216</v>
      </c>
      <c r="AL773" s="68">
        <v>1030.6364398802227</v>
      </c>
      <c r="AM773" s="68">
        <v>238.7249776216228</v>
      </c>
      <c r="AN773" s="68">
        <v>2620.8098300536763</v>
      </c>
      <c r="AO773" s="68">
        <v>387.15420348584746</v>
      </c>
      <c r="AP773" s="68">
        <v>782.93987171486231</v>
      </c>
      <c r="AQ773" s="68">
        <v>1606.1464347691556</v>
      </c>
      <c r="AR773" s="68">
        <v>73.622608971867393</v>
      </c>
      <c r="AS773" s="68">
        <v>2132.3322370591973</v>
      </c>
      <c r="AT773" s="68">
        <v>532.55080491032936</v>
      </c>
      <c r="AU773" s="68">
        <v>438.64925967083042</v>
      </c>
      <c r="AV773" s="68">
        <v>0</v>
      </c>
      <c r="AW773" s="68">
        <v>1341.3914168018434</v>
      </c>
      <c r="AX773" s="68">
        <v>766.21945913297964</v>
      </c>
      <c r="AY773" s="68">
        <v>350.11302126323403</v>
      </c>
      <c r="AZ773" s="68">
        <v>0</v>
      </c>
      <c r="BA773" s="68">
        <v>76.053506932156651</v>
      </c>
      <c r="BB773" s="68">
        <v>5304.7946550023808</v>
      </c>
      <c r="BC773" s="68">
        <v>1408.2348240812046</v>
      </c>
      <c r="BD773" s="68">
        <v>1074.4461482816057</v>
      </c>
      <c r="BE773" s="68">
        <v>955.84725768225542</v>
      </c>
      <c r="BF773" s="68">
        <v>1898.3832751312193</v>
      </c>
      <c r="BG773" s="68">
        <v>0</v>
      </c>
      <c r="BH773" s="68">
        <v>10.272017316905211</v>
      </c>
      <c r="BI773" s="68">
        <v>104242.10312148076</v>
      </c>
      <c r="BJ773" s="68">
        <v>0</v>
      </c>
      <c r="BK773" s="68">
        <v>665.70166119022485</v>
      </c>
      <c r="BL773" s="68">
        <v>0</v>
      </c>
      <c r="BM773" s="68">
        <v>0</v>
      </c>
      <c r="BN773" s="68">
        <v>0.31978055588748655</v>
      </c>
      <c r="BO773" s="68">
        <v>169013.33757666999</v>
      </c>
    </row>
    <row r="774" spans="1:67">
      <c r="A774">
        <v>2006</v>
      </c>
      <c r="B774" s="62" t="s">
        <v>647</v>
      </c>
      <c r="C774" s="67" t="s">
        <v>712</v>
      </c>
      <c r="D774" s="62" t="s">
        <v>725</v>
      </c>
      <c r="E774" s="68">
        <v>0</v>
      </c>
      <c r="F774" s="68">
        <v>0</v>
      </c>
      <c r="G774" s="68">
        <v>0</v>
      </c>
      <c r="H774" s="68">
        <v>0</v>
      </c>
      <c r="I774" s="68">
        <v>9.5886407054647949E-3</v>
      </c>
      <c r="J774" s="68">
        <v>0</v>
      </c>
      <c r="K774" s="68">
        <v>0</v>
      </c>
      <c r="L774" s="68">
        <v>0</v>
      </c>
      <c r="M774" s="68">
        <v>0</v>
      </c>
      <c r="N774" s="68">
        <v>0</v>
      </c>
      <c r="O774" s="68">
        <v>0</v>
      </c>
      <c r="P774" s="68">
        <v>0</v>
      </c>
      <c r="Q774" s="68">
        <v>0</v>
      </c>
      <c r="R774" s="68">
        <v>0</v>
      </c>
      <c r="S774" s="68">
        <v>0</v>
      </c>
      <c r="T774" s="68">
        <v>0</v>
      </c>
      <c r="U774" s="68">
        <v>0</v>
      </c>
      <c r="V774" s="68">
        <v>0</v>
      </c>
      <c r="W774" s="68">
        <v>0</v>
      </c>
      <c r="X774" s="68">
        <v>0</v>
      </c>
      <c r="Y774" s="68">
        <v>0</v>
      </c>
      <c r="Z774" s="68">
        <v>0</v>
      </c>
      <c r="AA774" s="68">
        <v>0</v>
      </c>
      <c r="AB774" s="68">
        <v>0</v>
      </c>
      <c r="AC774" s="68">
        <v>0</v>
      </c>
      <c r="AD774" s="68">
        <v>0</v>
      </c>
      <c r="AE774" s="68">
        <v>3.6259473593558791E-4</v>
      </c>
      <c r="AF774" s="68">
        <v>1.9385134418282166</v>
      </c>
      <c r="AG774" s="68">
        <v>9.6031941915418617</v>
      </c>
      <c r="AH774" s="68">
        <v>7.8818890762139482</v>
      </c>
      <c r="AI774" s="68">
        <v>0</v>
      </c>
      <c r="AJ774" s="68">
        <v>0</v>
      </c>
      <c r="AK774" s="68">
        <v>0</v>
      </c>
      <c r="AL774" s="68">
        <v>0</v>
      </c>
      <c r="AM774" s="68">
        <v>0</v>
      </c>
      <c r="AN774" s="68">
        <v>0</v>
      </c>
      <c r="AO774" s="68">
        <v>0</v>
      </c>
      <c r="AP774" s="68">
        <v>0</v>
      </c>
      <c r="AQ774" s="68">
        <v>0</v>
      </c>
      <c r="AR774" s="68">
        <v>0</v>
      </c>
      <c r="AS774" s="68">
        <v>0</v>
      </c>
      <c r="AT774" s="68">
        <v>0</v>
      </c>
      <c r="AU774" s="68">
        <v>0</v>
      </c>
      <c r="AV774" s="68">
        <v>0</v>
      </c>
      <c r="AW774" s="68">
        <v>1.5793183896368971E-3</v>
      </c>
      <c r="AX774" s="68">
        <v>0</v>
      </c>
      <c r="AY774" s="68">
        <v>0</v>
      </c>
      <c r="AZ774" s="68">
        <v>0</v>
      </c>
      <c r="BA774" s="68">
        <v>0</v>
      </c>
      <c r="BB774" s="68">
        <v>4.6558731626132312E-2</v>
      </c>
      <c r="BC774" s="68">
        <v>0</v>
      </c>
      <c r="BD774" s="68">
        <v>0</v>
      </c>
      <c r="BE774" s="68">
        <v>0</v>
      </c>
      <c r="BF774" s="68">
        <v>0</v>
      </c>
      <c r="BG774" s="68">
        <v>0</v>
      </c>
      <c r="BH774" s="68">
        <v>0</v>
      </c>
      <c r="BI774" s="68">
        <v>140.92856028416648</v>
      </c>
      <c r="BJ774" s="68">
        <v>0</v>
      </c>
      <c r="BK774" s="68">
        <v>50043.358557032618</v>
      </c>
      <c r="BL774" s="68">
        <v>0</v>
      </c>
      <c r="BM774" s="68">
        <v>0</v>
      </c>
      <c r="BN774" s="68">
        <v>4.771081730723381E-4</v>
      </c>
      <c r="BO774" s="68">
        <v>50203.769280419998</v>
      </c>
    </row>
    <row r="775" spans="1:67">
      <c r="A775">
        <v>2006</v>
      </c>
      <c r="B775" s="62" t="s">
        <v>648</v>
      </c>
      <c r="C775" s="67" t="s">
        <v>713</v>
      </c>
      <c r="D775" s="62" t="s">
        <v>725</v>
      </c>
      <c r="E775" s="68">
        <v>8.6146613648632742E-2</v>
      </c>
      <c r="F775" s="68">
        <v>0</v>
      </c>
      <c r="G775" s="68">
        <v>4.4985267266061172E-4</v>
      </c>
      <c r="H775" s="68">
        <v>4.2884644386788004E-2</v>
      </c>
      <c r="I775" s="68">
        <v>0.37332236728730411</v>
      </c>
      <c r="J775" s="68">
        <v>0.25331192996420349</v>
      </c>
      <c r="K775" s="68">
        <v>1.2906342981884133E-3</v>
      </c>
      <c r="L775" s="68">
        <v>0.10686829140072972</v>
      </c>
      <c r="M775" s="68">
        <v>0.32789874647231715</v>
      </c>
      <c r="N775" s="68">
        <v>6.596207584029444E-2</v>
      </c>
      <c r="O775" s="68">
        <v>3.2810560598711423E-2</v>
      </c>
      <c r="P775" s="68">
        <v>4.1274828014588996E-2</v>
      </c>
      <c r="Q775" s="68">
        <v>0.33202748392191722</v>
      </c>
      <c r="R775" s="68">
        <v>0.57131202398674552</v>
      </c>
      <c r="S775" s="68">
        <v>0.4522399825763625</v>
      </c>
      <c r="T775" s="68">
        <v>1.1464833253912421</v>
      </c>
      <c r="U775" s="68">
        <v>1.6305611389387378</v>
      </c>
      <c r="V775" s="68">
        <v>0.50749945627790094</v>
      </c>
      <c r="W775" s="68">
        <v>0.86801289359745415</v>
      </c>
      <c r="X775" s="68">
        <v>2.7726227039314391</v>
      </c>
      <c r="Y775" s="68">
        <v>9.0984139315902757E-4</v>
      </c>
      <c r="Z775" s="68">
        <v>0.5179429230146928</v>
      </c>
      <c r="AA775" s="68">
        <v>1.196536703486651E-2</v>
      </c>
      <c r="AB775" s="68">
        <v>14.02757994729488</v>
      </c>
      <c r="AC775" s="68">
        <v>0</v>
      </c>
      <c r="AD775" s="68">
        <v>0</v>
      </c>
      <c r="AE775" s="68">
        <v>0.24392554145519085</v>
      </c>
      <c r="AF775" s="68">
        <v>0.63201399790890656</v>
      </c>
      <c r="AG775" s="68">
        <v>3.1309316833872143</v>
      </c>
      <c r="AH775" s="68">
        <v>2.5697341677623267</v>
      </c>
      <c r="AI775" s="68">
        <v>90.232580835344748</v>
      </c>
      <c r="AJ775" s="68">
        <v>0</v>
      </c>
      <c r="AK775" s="68">
        <v>0.5387107768596251</v>
      </c>
      <c r="AL775" s="68">
        <v>0</v>
      </c>
      <c r="AM775" s="68">
        <v>0.12992010222142986</v>
      </c>
      <c r="AN775" s="68">
        <v>0</v>
      </c>
      <c r="AO775" s="68">
        <v>5.8775833981784325E-3</v>
      </c>
      <c r="AP775" s="68">
        <v>1.880594966574209</v>
      </c>
      <c r="AQ775" s="68">
        <v>0</v>
      </c>
      <c r="AR775" s="68">
        <v>1.2674866378515808</v>
      </c>
      <c r="AS775" s="68">
        <v>26.478649820440587</v>
      </c>
      <c r="AT775" s="68">
        <v>6.9094030586671735</v>
      </c>
      <c r="AU775" s="68">
        <v>11.317589974558103</v>
      </c>
      <c r="AV775" s="68">
        <v>0</v>
      </c>
      <c r="AW775" s="68">
        <v>2.0315461583192951E-3</v>
      </c>
      <c r="AX775" s="68">
        <v>0</v>
      </c>
      <c r="AY775" s="68">
        <v>23.658952549069021</v>
      </c>
      <c r="AZ775" s="68">
        <v>0</v>
      </c>
      <c r="BA775" s="68">
        <v>3.1092480763137625E-2</v>
      </c>
      <c r="BB775" s="68">
        <v>2.8240977170662553</v>
      </c>
      <c r="BC775" s="68">
        <v>4.1066617287191445</v>
      </c>
      <c r="BD775" s="68">
        <v>19.233567027002152</v>
      </c>
      <c r="BE775" s="68">
        <v>0</v>
      </c>
      <c r="BF775" s="68">
        <v>7.9054902598126908</v>
      </c>
      <c r="BG775" s="68">
        <v>0</v>
      </c>
      <c r="BH775" s="68">
        <v>7.959347571159954E-2</v>
      </c>
      <c r="BI775" s="68">
        <v>9501.004330479811</v>
      </c>
      <c r="BJ775" s="68">
        <v>0</v>
      </c>
      <c r="BK775" s="68">
        <v>32001.28452366246</v>
      </c>
      <c r="BL775" s="68">
        <v>0</v>
      </c>
      <c r="BM775" s="68">
        <v>0</v>
      </c>
      <c r="BN775" s="68">
        <v>-1.1377349510439672E-3</v>
      </c>
      <c r="BO775" s="68">
        <v>41729.637999969993</v>
      </c>
    </row>
    <row r="776" spans="1:67">
      <c r="A776">
        <v>2006</v>
      </c>
      <c r="B776" s="62" t="s">
        <v>649</v>
      </c>
      <c r="C776" s="67" t="s">
        <v>714</v>
      </c>
      <c r="D776" s="62" t="s">
        <v>725</v>
      </c>
      <c r="E776" s="68">
        <v>0</v>
      </c>
      <c r="F776" s="68">
        <v>0</v>
      </c>
      <c r="G776" s="68">
        <v>0</v>
      </c>
      <c r="H776" s="68">
        <v>0</v>
      </c>
      <c r="I776" s="68">
        <v>0</v>
      </c>
      <c r="J776" s="68">
        <v>0</v>
      </c>
      <c r="K776" s="68">
        <v>0</v>
      </c>
      <c r="L776" s="68">
        <v>0</v>
      </c>
      <c r="M776" s="68">
        <v>0</v>
      </c>
      <c r="N776" s="68">
        <v>0</v>
      </c>
      <c r="O776" s="68">
        <v>0</v>
      </c>
      <c r="P776" s="68">
        <v>0</v>
      </c>
      <c r="Q776" s="68">
        <v>0</v>
      </c>
      <c r="R776" s="68">
        <v>0</v>
      </c>
      <c r="S776" s="68">
        <v>0</v>
      </c>
      <c r="T776" s="68">
        <v>0</v>
      </c>
      <c r="U776" s="68">
        <v>0</v>
      </c>
      <c r="V776" s="68">
        <v>0</v>
      </c>
      <c r="W776" s="68">
        <v>0</v>
      </c>
      <c r="X776" s="68">
        <v>0</v>
      </c>
      <c r="Y776" s="68">
        <v>0</v>
      </c>
      <c r="Z776" s="68">
        <v>0</v>
      </c>
      <c r="AA776" s="68">
        <v>0</v>
      </c>
      <c r="AB776" s="68">
        <v>0</v>
      </c>
      <c r="AC776" s="68">
        <v>0</v>
      </c>
      <c r="AD776" s="68">
        <v>0</v>
      </c>
      <c r="AE776" s="68">
        <v>0</v>
      </c>
      <c r="AF776" s="68">
        <v>0</v>
      </c>
      <c r="AG776" s="68">
        <v>0</v>
      </c>
      <c r="AH776" s="68">
        <v>0</v>
      </c>
      <c r="AI776" s="68">
        <v>0</v>
      </c>
      <c r="AJ776" s="68">
        <v>0</v>
      </c>
      <c r="AK776" s="68">
        <v>0</v>
      </c>
      <c r="AL776" s="68">
        <v>0</v>
      </c>
      <c r="AM776" s="68">
        <v>0</v>
      </c>
      <c r="AN776" s="68">
        <v>0</v>
      </c>
      <c r="AO776" s="68">
        <v>0</v>
      </c>
      <c r="AP776" s="68">
        <v>0</v>
      </c>
      <c r="AQ776" s="68">
        <v>0</v>
      </c>
      <c r="AR776" s="68">
        <v>0</v>
      </c>
      <c r="AS776" s="68">
        <v>0</v>
      </c>
      <c r="AT776" s="68">
        <v>0</v>
      </c>
      <c r="AU776" s="68">
        <v>0</v>
      </c>
      <c r="AV776" s="68">
        <v>0</v>
      </c>
      <c r="AW776" s="68">
        <v>0</v>
      </c>
      <c r="AX776" s="68">
        <v>0</v>
      </c>
      <c r="AY776" s="68">
        <v>0</v>
      </c>
      <c r="AZ776" s="68">
        <v>0</v>
      </c>
      <c r="BA776" s="68">
        <v>0</v>
      </c>
      <c r="BB776" s="68">
        <v>0</v>
      </c>
      <c r="BC776" s="68">
        <v>0</v>
      </c>
      <c r="BD776" s="68">
        <v>0</v>
      </c>
      <c r="BE776" s="68">
        <v>0</v>
      </c>
      <c r="BF776" s="68">
        <v>0</v>
      </c>
      <c r="BG776" s="68">
        <v>0</v>
      </c>
      <c r="BH776" s="68">
        <v>0</v>
      </c>
      <c r="BI776" s="68">
        <v>8913.2064882243267</v>
      </c>
      <c r="BJ776" s="68">
        <v>0</v>
      </c>
      <c r="BK776" s="68">
        <v>17966.611292632224</v>
      </c>
      <c r="BL776" s="68">
        <v>0</v>
      </c>
      <c r="BM776" s="68">
        <v>0</v>
      </c>
      <c r="BN776" s="68">
        <v>-7.6929655187996104E-4</v>
      </c>
      <c r="BO776" s="68">
        <v>26879.817011560001</v>
      </c>
    </row>
    <row r="777" spans="1:67">
      <c r="A777">
        <v>2006</v>
      </c>
      <c r="B777" s="62" t="s">
        <v>650</v>
      </c>
      <c r="C777" s="67" t="s">
        <v>715</v>
      </c>
      <c r="D777" s="62" t="s">
        <v>725</v>
      </c>
      <c r="E777" s="68">
        <v>5.4288569264701536</v>
      </c>
      <c r="F777" s="68">
        <v>2.1935927269095488</v>
      </c>
      <c r="G777" s="68">
        <v>1.5199825838394734</v>
      </c>
      <c r="H777" s="68">
        <v>24.277118464860468</v>
      </c>
      <c r="I777" s="68">
        <v>28.119171725759252</v>
      </c>
      <c r="J777" s="68">
        <v>6.0740430006353021</v>
      </c>
      <c r="K777" s="68">
        <v>0.94757664132516395</v>
      </c>
      <c r="L777" s="68">
        <v>11.934767559982625</v>
      </c>
      <c r="M777" s="68">
        <v>1.1438864975962273</v>
      </c>
      <c r="N777" s="68">
        <v>0.6822334631677236</v>
      </c>
      <c r="O777" s="68">
        <v>8.7743462492800504</v>
      </c>
      <c r="P777" s="68">
        <v>3.8796785618834382</v>
      </c>
      <c r="Q777" s="68">
        <v>9.8280630698616438</v>
      </c>
      <c r="R777" s="68">
        <v>12.998177402160602</v>
      </c>
      <c r="S777" s="68">
        <v>9.1999712763917447</v>
      </c>
      <c r="T777" s="68">
        <v>8.1143557005878382</v>
      </c>
      <c r="U777" s="68">
        <v>1.7108572726011237</v>
      </c>
      <c r="V777" s="68">
        <v>4.9673101088448952</v>
      </c>
      <c r="W777" s="68">
        <v>2.3307281892225906</v>
      </c>
      <c r="X777" s="68">
        <v>22.841727401729155</v>
      </c>
      <c r="Y777" s="68">
        <v>1.4431458537526303</v>
      </c>
      <c r="Z777" s="68">
        <v>5.4443039705748886</v>
      </c>
      <c r="AA777" s="68">
        <v>35.121283711242107</v>
      </c>
      <c r="AB777" s="68">
        <v>1.3680905225511599</v>
      </c>
      <c r="AC777" s="68">
        <v>0</v>
      </c>
      <c r="AD777" s="68">
        <v>0.57237414372824702</v>
      </c>
      <c r="AE777" s="68">
        <v>36.329359724842291</v>
      </c>
      <c r="AF777" s="68">
        <v>17.56054109482973</v>
      </c>
      <c r="AG777" s="68">
        <v>86.993096154731219</v>
      </c>
      <c r="AH777" s="68">
        <v>71.400194623984419</v>
      </c>
      <c r="AI777" s="68">
        <v>33.431437801011832</v>
      </c>
      <c r="AJ777" s="68">
        <v>3.8486520365247699E-3</v>
      </c>
      <c r="AK777" s="68">
        <v>17.428128647815964</v>
      </c>
      <c r="AL777" s="68">
        <v>21.231428641375661</v>
      </c>
      <c r="AM777" s="68">
        <v>2.7117983836424426</v>
      </c>
      <c r="AN777" s="68">
        <v>267.36558345574582</v>
      </c>
      <c r="AO777" s="68">
        <v>1.6979852737147654</v>
      </c>
      <c r="AP777" s="68">
        <v>59.289993406358924</v>
      </c>
      <c r="AQ777" s="68">
        <v>6.6581730580303224</v>
      </c>
      <c r="AR777" s="68">
        <v>0.6577012818793373</v>
      </c>
      <c r="AS777" s="68">
        <v>218.90312530169186</v>
      </c>
      <c r="AT777" s="68">
        <v>36.978484316482835</v>
      </c>
      <c r="AU777" s="68">
        <v>23.106276828558929</v>
      </c>
      <c r="AV777" s="68">
        <v>0</v>
      </c>
      <c r="AW777" s="68">
        <v>63.831896938997929</v>
      </c>
      <c r="AX777" s="68">
        <v>27.118244276026171</v>
      </c>
      <c r="AY777" s="68">
        <v>20.057425397077772</v>
      </c>
      <c r="AZ777" s="68">
        <v>0</v>
      </c>
      <c r="BA777" s="68">
        <v>0.56004778820791457</v>
      </c>
      <c r="BB777" s="68">
        <v>79.108640908274936</v>
      </c>
      <c r="BC777" s="68">
        <v>154.26941787528253</v>
      </c>
      <c r="BD777" s="68">
        <v>72.150653419161614</v>
      </c>
      <c r="BE777" s="68">
        <v>92.086216416485726</v>
      </c>
      <c r="BF777" s="68">
        <v>215.44689097114087</v>
      </c>
      <c r="BG777" s="68">
        <v>0</v>
      </c>
      <c r="BH777" s="68">
        <v>6.6832002174150098</v>
      </c>
      <c r="BI777" s="68">
        <v>19797.35760202062</v>
      </c>
      <c r="BJ777" s="68">
        <v>0</v>
      </c>
      <c r="BK777" s="68">
        <v>498.05582181241618</v>
      </c>
      <c r="BL777" s="68">
        <v>0</v>
      </c>
      <c r="BM777" s="68">
        <v>0</v>
      </c>
      <c r="BN777" s="68">
        <v>-1.2377280290820636E-4</v>
      </c>
      <c r="BO777" s="68">
        <v>22139.388733939995</v>
      </c>
    </row>
    <row r="778" spans="1:67">
      <c r="A778">
        <v>2006</v>
      </c>
      <c r="B778" s="62" t="s">
        <v>651</v>
      </c>
      <c r="C778" s="67" t="s">
        <v>716</v>
      </c>
      <c r="D778" s="62" t="s">
        <v>725</v>
      </c>
      <c r="E778" s="68">
        <v>0</v>
      </c>
      <c r="F778" s="68">
        <v>0</v>
      </c>
      <c r="G778" s="68">
        <v>0</v>
      </c>
      <c r="H778" s="68">
        <v>0</v>
      </c>
      <c r="I778" s="68">
        <v>0</v>
      </c>
      <c r="J778" s="68">
        <v>0</v>
      </c>
      <c r="K778" s="68">
        <v>0</v>
      </c>
      <c r="L778" s="68">
        <v>0</v>
      </c>
      <c r="M778" s="68">
        <v>0</v>
      </c>
      <c r="N778" s="68">
        <v>0</v>
      </c>
      <c r="O778" s="68">
        <v>0</v>
      </c>
      <c r="P778" s="68">
        <v>0</v>
      </c>
      <c r="Q778" s="68">
        <v>0</v>
      </c>
      <c r="R778" s="68">
        <v>0</v>
      </c>
      <c r="S778" s="68">
        <v>0</v>
      </c>
      <c r="T778" s="68">
        <v>0</v>
      </c>
      <c r="U778" s="68">
        <v>0</v>
      </c>
      <c r="V778" s="68">
        <v>0</v>
      </c>
      <c r="W778" s="68">
        <v>0</v>
      </c>
      <c r="X778" s="68">
        <v>0</v>
      </c>
      <c r="Y778" s="68">
        <v>0</v>
      </c>
      <c r="Z778" s="68">
        <v>0</v>
      </c>
      <c r="AA778" s="68">
        <v>0</v>
      </c>
      <c r="AB778" s="68">
        <v>0</v>
      </c>
      <c r="AC778" s="68">
        <v>0</v>
      </c>
      <c r="AD778" s="68">
        <v>0</v>
      </c>
      <c r="AE778" s="68">
        <v>0</v>
      </c>
      <c r="AF778" s="68">
        <v>0</v>
      </c>
      <c r="AG778" s="68">
        <v>0</v>
      </c>
      <c r="AH778" s="68">
        <v>0</v>
      </c>
      <c r="AI778" s="68">
        <v>0</v>
      </c>
      <c r="AJ778" s="68">
        <v>0</v>
      </c>
      <c r="AK778" s="68">
        <v>0</v>
      </c>
      <c r="AL778" s="68">
        <v>0</v>
      </c>
      <c r="AM778" s="68">
        <v>0</v>
      </c>
      <c r="AN778" s="68">
        <v>0</v>
      </c>
      <c r="AO778" s="68">
        <v>0</v>
      </c>
      <c r="AP778" s="68">
        <v>0</v>
      </c>
      <c r="AQ778" s="68">
        <v>0</v>
      </c>
      <c r="AR778" s="68">
        <v>0</v>
      </c>
      <c r="AS778" s="68">
        <v>0</v>
      </c>
      <c r="AT778" s="68">
        <v>0</v>
      </c>
      <c r="AU778" s="68">
        <v>0</v>
      </c>
      <c r="AV778" s="68">
        <v>0</v>
      </c>
      <c r="AW778" s="68">
        <v>0</v>
      </c>
      <c r="AX778" s="68">
        <v>0</v>
      </c>
      <c r="AY778" s="68">
        <v>0</v>
      </c>
      <c r="AZ778" s="68">
        <v>0</v>
      </c>
      <c r="BA778" s="68">
        <v>0</v>
      </c>
      <c r="BB778" s="68">
        <v>0</v>
      </c>
      <c r="BC778" s="68">
        <v>0</v>
      </c>
      <c r="BD778" s="68">
        <v>0</v>
      </c>
      <c r="BE778" s="68">
        <v>0</v>
      </c>
      <c r="BF778" s="68">
        <v>0</v>
      </c>
      <c r="BG778" s="68">
        <v>0</v>
      </c>
      <c r="BH778" s="68">
        <v>0</v>
      </c>
      <c r="BI778" s="68">
        <v>4548.5094026138522</v>
      </c>
      <c r="BJ778" s="68">
        <v>0</v>
      </c>
      <c r="BK778" s="68">
        <v>0</v>
      </c>
      <c r="BL778" s="68">
        <v>0</v>
      </c>
      <c r="BM778" s="68">
        <v>0</v>
      </c>
      <c r="BN778" s="68">
        <v>-6.2913853071222547E-5</v>
      </c>
      <c r="BO778" s="68">
        <v>4548.5093396999991</v>
      </c>
    </row>
    <row r="779" spans="1:67">
      <c r="A779">
        <v>2006</v>
      </c>
      <c r="B779" s="62" t="s">
        <v>652</v>
      </c>
      <c r="C779" s="67" t="s">
        <v>717</v>
      </c>
      <c r="D779" s="62" t="s">
        <v>725</v>
      </c>
      <c r="E779" s="68">
        <v>0</v>
      </c>
      <c r="F779" s="68">
        <v>0</v>
      </c>
      <c r="G779" s="68">
        <v>0</v>
      </c>
      <c r="H779" s="68">
        <v>0</v>
      </c>
      <c r="I779" s="68">
        <v>0</v>
      </c>
      <c r="J779" s="68">
        <v>0</v>
      </c>
      <c r="K779" s="68">
        <v>0</v>
      </c>
      <c r="L779" s="68">
        <v>0</v>
      </c>
      <c r="M779" s="68">
        <v>0</v>
      </c>
      <c r="N779" s="68">
        <v>0</v>
      </c>
      <c r="O779" s="68">
        <v>0</v>
      </c>
      <c r="P779" s="68">
        <v>0</v>
      </c>
      <c r="Q779" s="68">
        <v>0</v>
      </c>
      <c r="R779" s="68">
        <v>0</v>
      </c>
      <c r="S779" s="68">
        <v>0</v>
      </c>
      <c r="T779" s="68">
        <v>0</v>
      </c>
      <c r="U779" s="68">
        <v>0</v>
      </c>
      <c r="V779" s="68">
        <v>0</v>
      </c>
      <c r="W779" s="68">
        <v>0</v>
      </c>
      <c r="X779" s="68">
        <v>0</v>
      </c>
      <c r="Y779" s="68">
        <v>0</v>
      </c>
      <c r="Z779" s="68">
        <v>0</v>
      </c>
      <c r="AA779" s="68">
        <v>0</v>
      </c>
      <c r="AB779" s="68">
        <v>0</v>
      </c>
      <c r="AC779" s="68">
        <v>0</v>
      </c>
      <c r="AD779" s="68">
        <v>0</v>
      </c>
      <c r="AE779" s="68">
        <v>0</v>
      </c>
      <c r="AF779" s="68">
        <v>0</v>
      </c>
      <c r="AG779" s="68">
        <v>0</v>
      </c>
      <c r="AH779" s="68">
        <v>0</v>
      </c>
      <c r="AI779" s="68">
        <v>0</v>
      </c>
      <c r="AJ779" s="68">
        <v>0</v>
      </c>
      <c r="AK779" s="68">
        <v>0</v>
      </c>
      <c r="AL779" s="68">
        <v>0</v>
      </c>
      <c r="AM779" s="68">
        <v>0</v>
      </c>
      <c r="AN779" s="68">
        <v>0</v>
      </c>
      <c r="AO779" s="68">
        <v>0</v>
      </c>
      <c r="AP779" s="68">
        <v>0</v>
      </c>
      <c r="AQ779" s="68">
        <v>0</v>
      </c>
      <c r="AR779" s="68">
        <v>0</v>
      </c>
      <c r="AS779" s="68">
        <v>0</v>
      </c>
      <c r="AT779" s="68">
        <v>0</v>
      </c>
      <c r="AU779" s="68">
        <v>0</v>
      </c>
      <c r="AV779" s="68">
        <v>0</v>
      </c>
      <c r="AW779" s="68">
        <v>0</v>
      </c>
      <c r="AX779" s="68">
        <v>0</v>
      </c>
      <c r="AY779" s="68">
        <v>0</v>
      </c>
      <c r="AZ779" s="68">
        <v>0</v>
      </c>
      <c r="BA779" s="68">
        <v>0</v>
      </c>
      <c r="BB779" s="68">
        <v>0</v>
      </c>
      <c r="BC779" s="68">
        <v>0</v>
      </c>
      <c r="BD779" s="68">
        <v>0</v>
      </c>
      <c r="BE779" s="68">
        <v>0</v>
      </c>
      <c r="BF779" s="68">
        <v>0</v>
      </c>
      <c r="BG779" s="68">
        <v>0</v>
      </c>
      <c r="BH779" s="68">
        <v>0</v>
      </c>
      <c r="BI779" s="68">
        <v>3.9534708757390677</v>
      </c>
      <c r="BJ779" s="68">
        <v>0</v>
      </c>
      <c r="BK779" s="68">
        <v>155.0652706505565</v>
      </c>
      <c r="BL779" s="68">
        <v>0</v>
      </c>
      <c r="BM779" s="68">
        <v>0</v>
      </c>
      <c r="BN779" s="68">
        <v>-1.5162955833147862E-6</v>
      </c>
      <c r="BO779" s="68">
        <v>159.01874000999999</v>
      </c>
    </row>
    <row r="780" spans="1:67">
      <c r="A780">
        <v>2006</v>
      </c>
      <c r="B780" s="62" t="s">
        <v>597</v>
      </c>
      <c r="C780" s="67" t="s">
        <v>664</v>
      </c>
      <c r="D780" s="62" t="s">
        <v>726</v>
      </c>
      <c r="E780" s="68">
        <v>612.84459459193704</v>
      </c>
      <c r="F780" s="68">
        <v>0.93295404225437317</v>
      </c>
      <c r="G780" s="68">
        <v>0.83459646718880631</v>
      </c>
      <c r="H780" s="68">
        <v>0.47405709470799878</v>
      </c>
      <c r="I780" s="68">
        <v>3669.7823159070517</v>
      </c>
      <c r="J780" s="68">
        <v>105.22796856340312</v>
      </c>
      <c r="K780" s="68">
        <v>6.6703499853585226</v>
      </c>
      <c r="L780" s="68">
        <v>0.21617801850056859</v>
      </c>
      <c r="M780" s="68">
        <v>7.9491329107182054E-2</v>
      </c>
      <c r="N780" s="68">
        <v>0.17044803477422449</v>
      </c>
      <c r="O780" s="68">
        <v>18.120857768437173</v>
      </c>
      <c r="P780" s="68">
        <v>5.1576193718417951</v>
      </c>
      <c r="Q780" s="68">
        <v>4.2218246316802226</v>
      </c>
      <c r="R780" s="68">
        <v>0.28468340159570082</v>
      </c>
      <c r="S780" s="68">
        <v>0.23577586031258546</v>
      </c>
      <c r="T780" s="68">
        <v>0.3806422002788043</v>
      </c>
      <c r="U780" s="68">
        <v>0.73904684262373233</v>
      </c>
      <c r="V780" s="68">
        <v>1.5062042237429973</v>
      </c>
      <c r="W780" s="68">
        <v>0.48979463210099616</v>
      </c>
      <c r="X780" s="68">
        <v>1.3723707670056129</v>
      </c>
      <c r="Y780" s="68">
        <v>0.29624104475627711</v>
      </c>
      <c r="Z780" s="68">
        <v>6.555420028781386</v>
      </c>
      <c r="AA780" s="68">
        <v>7.2236589638975442E-3</v>
      </c>
      <c r="AB780" s="68">
        <v>6.6606291301790863</v>
      </c>
      <c r="AC780" s="68">
        <v>6.9185462828027885E-2</v>
      </c>
      <c r="AD780" s="68">
        <v>2.7373000070871093E-3</v>
      </c>
      <c r="AE780" s="68">
        <v>7.5303853656747428</v>
      </c>
      <c r="AF780" s="68">
        <v>0.14582854818723986</v>
      </c>
      <c r="AG780" s="68">
        <v>0.72241936105637183</v>
      </c>
      <c r="AH780" s="68">
        <v>0.59293088883010159</v>
      </c>
      <c r="AI780" s="68">
        <v>0.15957337251021883</v>
      </c>
      <c r="AJ780" s="68">
        <v>8.0598129793868697E-3</v>
      </c>
      <c r="AK780" s="68">
        <v>2.6402899867151039E-2</v>
      </c>
      <c r="AL780" s="68">
        <v>4.3451661838495401E-2</v>
      </c>
      <c r="AM780" s="68">
        <v>3.2531137291119667E-3</v>
      </c>
      <c r="AN780" s="68">
        <v>1.6962349802966057</v>
      </c>
      <c r="AO780" s="68">
        <v>1.2623605294703204E-2</v>
      </c>
      <c r="AP780" s="68">
        <v>1.7025384984252306E-2</v>
      </c>
      <c r="AQ780" s="68">
        <v>7.0690304367871576E-2</v>
      </c>
      <c r="AR780" s="68">
        <v>7.7405257160974739E-4</v>
      </c>
      <c r="AS780" s="68">
        <v>9.105662699214348E-2</v>
      </c>
      <c r="AT780" s="68">
        <v>4.9551977277690184E-3</v>
      </c>
      <c r="AU780" s="68">
        <v>7.1834500883909535E-3</v>
      </c>
      <c r="AV780" s="68">
        <v>0</v>
      </c>
      <c r="AW780" s="68">
        <v>3.4124642194847059E-2</v>
      </c>
      <c r="AX780" s="68">
        <v>8.4921005127278331E-3</v>
      </c>
      <c r="AY780" s="68">
        <v>8.3326948817580605E-3</v>
      </c>
      <c r="AZ780" s="68">
        <v>0</v>
      </c>
      <c r="BA780" s="68">
        <v>7.7309727328169452E-3</v>
      </c>
      <c r="BB780" s="68">
        <v>0.28380492581569705</v>
      </c>
      <c r="BC780" s="68">
        <v>0.26689117775558346</v>
      </c>
      <c r="BD780" s="68">
        <v>4.6659188625350595E-2</v>
      </c>
      <c r="BE780" s="68">
        <v>0.42008191941828388</v>
      </c>
      <c r="BF780" s="68">
        <v>0.20091244084703586</v>
      </c>
      <c r="BG780" s="68">
        <v>0</v>
      </c>
      <c r="BH780" s="68">
        <v>5.02384088807662E-4</v>
      </c>
      <c r="BI780" s="68">
        <v>945.20003436499951</v>
      </c>
      <c r="BJ780" s="68">
        <v>0</v>
      </c>
      <c r="BK780" s="68">
        <v>2.5392859943244049E-2</v>
      </c>
      <c r="BL780" s="68">
        <v>1.4512569951798873</v>
      </c>
      <c r="BM780" s="68">
        <v>3.8419167818039761</v>
      </c>
      <c r="BN780" s="68">
        <v>0</v>
      </c>
      <c r="BO780" s="68">
        <v>0</v>
      </c>
    </row>
    <row r="781" spans="1:67">
      <c r="A781">
        <v>2006</v>
      </c>
      <c r="B781" s="62" t="s">
        <v>598</v>
      </c>
      <c r="C781" s="67" t="s">
        <v>665</v>
      </c>
      <c r="D781" s="62" t="s">
        <v>726</v>
      </c>
      <c r="E781" s="68">
        <v>2.585494806873184</v>
      </c>
      <c r="F781" s="68">
        <v>4.2353670434657422</v>
      </c>
      <c r="G781" s="68">
        <v>4.6790693246704955E-3</v>
      </c>
      <c r="H781" s="68">
        <v>0.25474192281975372</v>
      </c>
      <c r="I781" s="68">
        <v>17.007429896201991</v>
      </c>
      <c r="J781" s="68">
        <v>1.8277633487573968</v>
      </c>
      <c r="K781" s="68">
        <v>42.037304175976033</v>
      </c>
      <c r="L781" s="68">
        <v>0.17347096351832705</v>
      </c>
      <c r="M781" s="68">
        <v>6.3176289310021613E-3</v>
      </c>
      <c r="N781" s="68">
        <v>4.448972290053832E-2</v>
      </c>
      <c r="O781" s="68">
        <v>0.6006774917330453</v>
      </c>
      <c r="P781" s="68">
        <v>1.6047946637512118</v>
      </c>
      <c r="Q781" s="68">
        <v>9.7934806685011999</v>
      </c>
      <c r="R781" s="68">
        <v>0.13327770856791188</v>
      </c>
      <c r="S781" s="68">
        <v>0.29177210913949864</v>
      </c>
      <c r="T781" s="68">
        <v>0.26545570865785478</v>
      </c>
      <c r="U781" s="68">
        <v>0.41514466877156664</v>
      </c>
      <c r="V781" s="68">
        <v>0.19767411216103761</v>
      </c>
      <c r="W781" s="68">
        <v>0.12671132922705022</v>
      </c>
      <c r="X781" s="68">
        <v>0.40106062498959283</v>
      </c>
      <c r="Y781" s="68">
        <v>4.84439210574103E-2</v>
      </c>
      <c r="Z781" s="68">
        <v>2.1613092107726604</v>
      </c>
      <c r="AA781" s="68">
        <v>5.2654143077935211E-3</v>
      </c>
      <c r="AB781" s="68">
        <v>9.304713037618953E-2</v>
      </c>
      <c r="AC781" s="68">
        <v>2.0942919874077532E-4</v>
      </c>
      <c r="AD781" s="68">
        <v>1.4884298381969373E-4</v>
      </c>
      <c r="AE781" s="68">
        <v>2.7658254405024545</v>
      </c>
      <c r="AF781" s="68">
        <v>0.12018210779821231</v>
      </c>
      <c r="AG781" s="68">
        <v>0.59536967712210065</v>
      </c>
      <c r="AH781" s="68">
        <v>0.48865387700686547</v>
      </c>
      <c r="AI781" s="68">
        <v>9.9052713856387087E-3</v>
      </c>
      <c r="AJ781" s="68">
        <v>1.0761390561798249E-3</v>
      </c>
      <c r="AK781" s="68">
        <v>3.567961159312137E-3</v>
      </c>
      <c r="AL781" s="68">
        <v>4.0010995584352296E-3</v>
      </c>
      <c r="AM781" s="68">
        <v>4.29493135435432E-4</v>
      </c>
      <c r="AN781" s="68">
        <v>1.1978012032298658E-2</v>
      </c>
      <c r="AO781" s="68">
        <v>1.7275780778296577E-3</v>
      </c>
      <c r="AP781" s="68">
        <v>2.5473636610354924E-3</v>
      </c>
      <c r="AQ781" s="68">
        <v>9.3977557299711093E-2</v>
      </c>
      <c r="AR781" s="68">
        <v>1.420047516666329E-4</v>
      </c>
      <c r="AS781" s="68">
        <v>2.4749352213737762E-2</v>
      </c>
      <c r="AT781" s="68">
        <v>6.0950795945477736E-4</v>
      </c>
      <c r="AU781" s="68">
        <v>8.8384033370284411E-4</v>
      </c>
      <c r="AV781" s="68">
        <v>0</v>
      </c>
      <c r="AW781" s="68">
        <v>1.2370141168258218E-2</v>
      </c>
      <c r="AX781" s="68">
        <v>5.1341022935325607E-4</v>
      </c>
      <c r="AY781" s="68">
        <v>7.0803135183540773E-4</v>
      </c>
      <c r="AZ781" s="68">
        <v>0</v>
      </c>
      <c r="BA781" s="68">
        <v>1.7265317519486083E-3</v>
      </c>
      <c r="BB781" s="68">
        <v>3.074060431207E-2</v>
      </c>
      <c r="BC781" s="68">
        <v>2.4875875322344213E-2</v>
      </c>
      <c r="BD781" s="68">
        <v>6.390189761673673E-3</v>
      </c>
      <c r="BE781" s="68">
        <v>6.0090731315404992E-3</v>
      </c>
      <c r="BF781" s="68">
        <v>2.466047222776931E-2</v>
      </c>
      <c r="BG781" s="68">
        <v>0</v>
      </c>
      <c r="BH781" s="68">
        <v>5.0703357653465405E-4</v>
      </c>
      <c r="BI781" s="68">
        <v>27.39990456788318</v>
      </c>
      <c r="BJ781" s="68">
        <v>0</v>
      </c>
      <c r="BK781" s="68">
        <v>3.3689980168626391E-3</v>
      </c>
      <c r="BL781" s="68">
        <v>9.0918537094647575E-2</v>
      </c>
      <c r="BM781" s="68">
        <v>8.8992042901608753E-3</v>
      </c>
      <c r="BN781" s="68">
        <v>0</v>
      </c>
      <c r="BO781" s="68">
        <v>0</v>
      </c>
    </row>
    <row r="782" spans="1:67">
      <c r="A782">
        <v>2006</v>
      </c>
      <c r="B782" s="62" t="s">
        <v>599</v>
      </c>
      <c r="C782" s="67" t="s">
        <v>666</v>
      </c>
      <c r="D782" s="62" t="s">
        <v>726</v>
      </c>
      <c r="E782" s="68">
        <v>0.51979738733807956</v>
      </c>
      <c r="F782" s="68">
        <v>2.2853831000716595E-2</v>
      </c>
      <c r="G782" s="68">
        <v>0.49142233183117356</v>
      </c>
      <c r="H782" s="68">
        <v>7.8614344566928706E-4</v>
      </c>
      <c r="I782" s="68">
        <v>5.8238012464984914</v>
      </c>
      <c r="J782" s="68">
        <v>0.43678694445735505</v>
      </c>
      <c r="K782" s="68">
        <v>0.22097938701749698</v>
      </c>
      <c r="L782" s="68">
        <v>1.3908980314662081E-2</v>
      </c>
      <c r="M782" s="68">
        <v>1.7715709359553801E-3</v>
      </c>
      <c r="N782" s="68">
        <v>9.3210408262061229E-4</v>
      </c>
      <c r="O782" s="68">
        <v>9.2532988612236022E-2</v>
      </c>
      <c r="P782" s="68">
        <v>0.12085540699643965</v>
      </c>
      <c r="Q782" s="68">
        <v>5.5336732374691104E-2</v>
      </c>
      <c r="R782" s="68">
        <v>5.8770198042562647E-3</v>
      </c>
      <c r="S782" s="68">
        <v>5.5313994045652209E-3</v>
      </c>
      <c r="T782" s="68">
        <v>9.2611423109634943E-4</v>
      </c>
      <c r="U782" s="68">
        <v>7.6984384980083491E-3</v>
      </c>
      <c r="V782" s="68">
        <v>2.2983704561108922E-3</v>
      </c>
      <c r="W782" s="68">
        <v>1.0515758007687763E-3</v>
      </c>
      <c r="X782" s="68">
        <v>4.5582789976578858E-3</v>
      </c>
      <c r="Y782" s="68">
        <v>4.1602546848985486E-4</v>
      </c>
      <c r="Z782" s="68">
        <v>2.3316632196573261E-2</v>
      </c>
      <c r="AA782" s="68">
        <v>7.9765325676055195E-5</v>
      </c>
      <c r="AB782" s="68">
        <v>1.5347686640718437E-3</v>
      </c>
      <c r="AC782" s="68">
        <v>2.9780635178877149E-5</v>
      </c>
      <c r="AD782" s="68">
        <v>2.104837303937293E-5</v>
      </c>
      <c r="AE782" s="68">
        <v>4.3583130316929772E-3</v>
      </c>
      <c r="AF782" s="68">
        <v>1.6719869294557821E-2</v>
      </c>
      <c r="AG782" s="68">
        <v>8.282845737029923E-2</v>
      </c>
      <c r="AH782" s="68">
        <v>6.7982078901468526E-2</v>
      </c>
      <c r="AI782" s="68">
        <v>1.0949121682902773E-3</v>
      </c>
      <c r="AJ782" s="68">
        <v>1.373173085270421E-4</v>
      </c>
      <c r="AK782" s="68">
        <v>1.2627391578715567E-3</v>
      </c>
      <c r="AL782" s="68">
        <v>2.2845298790348267E-3</v>
      </c>
      <c r="AM782" s="68">
        <v>5.1673247982231508E-5</v>
      </c>
      <c r="AN782" s="68">
        <v>0.28783115318642022</v>
      </c>
      <c r="AO782" s="68">
        <v>1.8098502066541143E-4</v>
      </c>
      <c r="AP782" s="68">
        <v>2.3001744142906645E-4</v>
      </c>
      <c r="AQ782" s="68">
        <v>9.1597469043121747E-4</v>
      </c>
      <c r="AR782" s="68">
        <v>1.611063733241316E-5</v>
      </c>
      <c r="AS782" s="68">
        <v>9.3025667847279579E-3</v>
      </c>
      <c r="AT782" s="68">
        <v>1.1354551829680646E-4</v>
      </c>
      <c r="AU782" s="68">
        <v>7.4569479711275957E-4</v>
      </c>
      <c r="AV782" s="68">
        <v>0</v>
      </c>
      <c r="AW782" s="68">
        <v>6.7407946051862156E-4</v>
      </c>
      <c r="AX782" s="68">
        <v>8.9223963535403966E-5</v>
      </c>
      <c r="AY782" s="68">
        <v>1.8995643640918209E-4</v>
      </c>
      <c r="AZ782" s="68">
        <v>0</v>
      </c>
      <c r="BA782" s="68">
        <v>2.0410970818387488E-4</v>
      </c>
      <c r="BB782" s="68">
        <v>9.3942380991103597E-3</v>
      </c>
      <c r="BC782" s="68">
        <v>3.4129582083195782E-2</v>
      </c>
      <c r="BD782" s="68">
        <v>1.1326015391548527E-3</v>
      </c>
      <c r="BE782" s="68">
        <v>1.64712669351549E-2</v>
      </c>
      <c r="BF782" s="68">
        <v>1.8919100568992632E-3</v>
      </c>
      <c r="BG782" s="68">
        <v>0</v>
      </c>
      <c r="BH782" s="68">
        <v>1.4022989087604211E-5</v>
      </c>
      <c r="BI782" s="68">
        <v>28.976386589779903</v>
      </c>
      <c r="BJ782" s="68">
        <v>0</v>
      </c>
      <c r="BK782" s="68">
        <v>1.0993199671496512E-3</v>
      </c>
      <c r="BL782" s="68">
        <v>2.1070610049844485E-3</v>
      </c>
      <c r="BM782" s="68">
        <v>2.4706045183750216E-4</v>
      </c>
      <c r="BN782" s="68">
        <v>0</v>
      </c>
      <c r="BO782" s="68">
        <v>0</v>
      </c>
    </row>
    <row r="783" spans="1:67">
      <c r="A783">
        <v>2006</v>
      </c>
      <c r="B783" s="62" t="s">
        <v>600</v>
      </c>
      <c r="C783" s="67" t="s">
        <v>111</v>
      </c>
      <c r="D783" s="62" t="s">
        <v>726</v>
      </c>
      <c r="E783" s="68">
        <v>6.2213299623204064</v>
      </c>
      <c r="F783" s="68">
        <v>0.15073477019766235</v>
      </c>
      <c r="G783" s="68">
        <v>1.5097784966355088</v>
      </c>
      <c r="H783" s="68">
        <v>20.873394148850188</v>
      </c>
      <c r="I783" s="68">
        <v>10.056929472262002</v>
      </c>
      <c r="J783" s="68">
        <v>2.376750766298994</v>
      </c>
      <c r="K783" s="68">
        <v>0.65299631004104997</v>
      </c>
      <c r="L783" s="68">
        <v>2.5042883111085672</v>
      </c>
      <c r="M783" s="68">
        <v>0.42439570705561025</v>
      </c>
      <c r="N783" s="68">
        <v>935.91044800701661</v>
      </c>
      <c r="O783" s="68">
        <v>312.23231338569946</v>
      </c>
      <c r="P783" s="68">
        <v>1.9615890621403527</v>
      </c>
      <c r="Q783" s="68">
        <v>6.3185222432146686</v>
      </c>
      <c r="R783" s="68">
        <v>48.217059982185027</v>
      </c>
      <c r="S783" s="68">
        <v>169.03594422265428</v>
      </c>
      <c r="T783" s="68">
        <v>5.2245264803010709</v>
      </c>
      <c r="U783" s="68">
        <v>17.833615843778034</v>
      </c>
      <c r="V783" s="68">
        <v>5.2432512429760809</v>
      </c>
      <c r="W783" s="68">
        <v>2.7474386959218648</v>
      </c>
      <c r="X783" s="68">
        <v>10.579203461143335</v>
      </c>
      <c r="Y783" s="68">
        <v>0.42706077205546727</v>
      </c>
      <c r="Z783" s="68">
        <v>5.4093559273546115</v>
      </c>
      <c r="AA783" s="68">
        <v>0.38079785513703129</v>
      </c>
      <c r="AB783" s="68">
        <v>36.264829778770036</v>
      </c>
      <c r="AC783" s="68">
        <v>1.5399612006698558</v>
      </c>
      <c r="AD783" s="68">
        <v>0.10703221961147759</v>
      </c>
      <c r="AE783" s="68">
        <v>72.258148250652027</v>
      </c>
      <c r="AF783" s="68">
        <v>0.6579733898699206</v>
      </c>
      <c r="AG783" s="68">
        <v>3.2595320249896615</v>
      </c>
      <c r="AH783" s="68">
        <v>2.6752833588235538</v>
      </c>
      <c r="AI783" s="68">
        <v>75.813064198456715</v>
      </c>
      <c r="AJ783" s="68">
        <v>0.24827965057750703</v>
      </c>
      <c r="AK783" s="68">
        <v>12.124377319269678</v>
      </c>
      <c r="AL783" s="68">
        <v>0.73692797755258665</v>
      </c>
      <c r="AM783" s="68">
        <v>0.7732694282558259</v>
      </c>
      <c r="AN783" s="68">
        <v>2.5190731576270791</v>
      </c>
      <c r="AO783" s="68">
        <v>0.15863210556059129</v>
      </c>
      <c r="AP783" s="68">
        <v>0.2015681658521942</v>
      </c>
      <c r="AQ783" s="68">
        <v>2.2889836153791197</v>
      </c>
      <c r="AR783" s="68">
        <v>7.2415975699878492E-3</v>
      </c>
      <c r="AS783" s="68">
        <v>0.21283002677815335</v>
      </c>
      <c r="AT783" s="68">
        <v>2.7759692676296334E-3</v>
      </c>
      <c r="AU783" s="68">
        <v>4.6251747844483548E-2</v>
      </c>
      <c r="AV783" s="68">
        <v>0</v>
      </c>
      <c r="AW783" s="68">
        <v>0.80395139902930068</v>
      </c>
      <c r="AX783" s="68">
        <v>0.15904292325432101</v>
      </c>
      <c r="AY783" s="68">
        <v>0.20685248513234297</v>
      </c>
      <c r="AZ783" s="68">
        <v>0</v>
      </c>
      <c r="BA783" s="68">
        <v>9.0602860557188178E-2</v>
      </c>
      <c r="BB783" s="68">
        <v>7.4612309421926586</v>
      </c>
      <c r="BC783" s="68">
        <v>6.6414495302098313</v>
      </c>
      <c r="BD783" s="68">
        <v>0.5099135632353704</v>
      </c>
      <c r="BE783" s="68">
        <v>1.8292386324898424</v>
      </c>
      <c r="BF783" s="68">
        <v>1.8937048886627121</v>
      </c>
      <c r="BG783" s="68">
        <v>0</v>
      </c>
      <c r="BH783" s="68">
        <v>5.9200862439742478E-2</v>
      </c>
      <c r="BI783" s="68">
        <v>77.403379535290114</v>
      </c>
      <c r="BJ783" s="68">
        <v>0</v>
      </c>
      <c r="BK783" s="68">
        <v>5.8080693160129378E-2</v>
      </c>
      <c r="BL783" s="68">
        <v>9.7620360551929739</v>
      </c>
      <c r="BM783" s="68">
        <v>0.77867559801665853</v>
      </c>
      <c r="BN783" s="68">
        <v>0</v>
      </c>
      <c r="BO783" s="68">
        <v>0</v>
      </c>
    </row>
    <row r="784" spans="1:67">
      <c r="A784">
        <v>2006</v>
      </c>
      <c r="B784" s="62" t="s">
        <v>601</v>
      </c>
      <c r="C784" s="67" t="s">
        <v>667</v>
      </c>
      <c r="D784" s="62" t="s">
        <v>726</v>
      </c>
      <c r="E784" s="68">
        <v>368.67115600607559</v>
      </c>
      <c r="F784" s="68">
        <v>0.2010079034749247</v>
      </c>
      <c r="G784" s="68">
        <v>17.446133425466979</v>
      </c>
      <c r="H784" s="68">
        <v>7.1866641027636744</v>
      </c>
      <c r="I784" s="68">
        <v>1452.4204533021411</v>
      </c>
      <c r="J784" s="68">
        <v>63.601584079531904</v>
      </c>
      <c r="K784" s="68">
        <v>0.50739290949346771</v>
      </c>
      <c r="L784" s="68">
        <v>10.451580887613188</v>
      </c>
      <c r="M784" s="68">
        <v>0.90291244716170149</v>
      </c>
      <c r="N784" s="68">
        <v>1.8502531525619548</v>
      </c>
      <c r="O784" s="68">
        <v>77.126934634266178</v>
      </c>
      <c r="P784" s="68">
        <v>22.918899805780665</v>
      </c>
      <c r="Q784" s="68">
        <v>17.560294808659538</v>
      </c>
      <c r="R784" s="68">
        <v>7.2484661694293697</v>
      </c>
      <c r="S784" s="68">
        <v>6.5526898268826734</v>
      </c>
      <c r="T784" s="68">
        <v>1.9527637166698992</v>
      </c>
      <c r="U784" s="68">
        <v>10.496115787416274</v>
      </c>
      <c r="V784" s="68">
        <v>2.5239415617844592</v>
      </c>
      <c r="W784" s="68">
        <v>1.6120823003824978</v>
      </c>
      <c r="X784" s="68">
        <v>11.757930720951055</v>
      </c>
      <c r="Y784" s="68">
        <v>0.21628218538458424</v>
      </c>
      <c r="Z784" s="68">
        <v>5.8881213571111806</v>
      </c>
      <c r="AA784" s="68">
        <v>7.4359649153877577E-2</v>
      </c>
      <c r="AB784" s="68">
        <v>14.028773235783888</v>
      </c>
      <c r="AC784" s="68">
        <v>1.580332028352557</v>
      </c>
      <c r="AD784" s="68">
        <v>3.9906654040704814E-2</v>
      </c>
      <c r="AE784" s="68">
        <v>8.5477122221044795</v>
      </c>
      <c r="AF784" s="68">
        <v>13.402418498399058</v>
      </c>
      <c r="AG784" s="68">
        <v>66.394195287899421</v>
      </c>
      <c r="AH784" s="68">
        <v>54.493495102368811</v>
      </c>
      <c r="AI784" s="68">
        <v>1.4365745019546197</v>
      </c>
      <c r="AJ784" s="68">
        <v>2.6959924277432969E-2</v>
      </c>
      <c r="AK784" s="68">
        <v>0.66702287247641789</v>
      </c>
      <c r="AL784" s="68">
        <v>1.9047903687654684</v>
      </c>
      <c r="AM784" s="68">
        <v>2.6401789035473945E-2</v>
      </c>
      <c r="AN784" s="68">
        <v>233.06447873630194</v>
      </c>
      <c r="AO784" s="68">
        <v>0.11594129978305852</v>
      </c>
      <c r="AP784" s="68">
        <v>0.22527771314474104</v>
      </c>
      <c r="AQ784" s="68">
        <v>0.39032994922912428</v>
      </c>
      <c r="AR784" s="68">
        <v>1.9450750935464469E-3</v>
      </c>
      <c r="AS784" s="68">
        <v>7.1905713893677081</v>
      </c>
      <c r="AT784" s="68">
        <v>1.8631961623025779E-2</v>
      </c>
      <c r="AU784" s="68">
        <v>0.57011394221690659</v>
      </c>
      <c r="AV784" s="68">
        <v>0</v>
      </c>
      <c r="AW784" s="68">
        <v>9.5461048621044112E-2</v>
      </c>
      <c r="AX784" s="68">
        <v>0.1277950647191097</v>
      </c>
      <c r="AY784" s="68">
        <v>0.21089608072152038</v>
      </c>
      <c r="AZ784" s="68">
        <v>0</v>
      </c>
      <c r="BA784" s="68">
        <v>0.25689927260151113</v>
      </c>
      <c r="BB784" s="68">
        <v>7.2206958048292735</v>
      </c>
      <c r="BC784" s="68">
        <v>27.988102258523835</v>
      </c>
      <c r="BD784" s="68">
        <v>0.79504503201367793</v>
      </c>
      <c r="BE784" s="68">
        <v>15.670932545440907</v>
      </c>
      <c r="BF784" s="68">
        <v>2.3732386764165745</v>
      </c>
      <c r="BG784" s="68">
        <v>0</v>
      </c>
      <c r="BH784" s="68">
        <v>1.2926002654530625E-2</v>
      </c>
      <c r="BI784" s="68">
        <v>6862.3234498566353</v>
      </c>
      <c r="BJ784" s="68">
        <v>0</v>
      </c>
      <c r="BK784" s="68">
        <v>0.10071451655011704</v>
      </c>
      <c r="BL784" s="68">
        <v>7.3833397129778895</v>
      </c>
      <c r="BM784" s="68">
        <v>0.51180843986640145</v>
      </c>
      <c r="BN784" s="68">
        <v>0</v>
      </c>
      <c r="BO784" s="68">
        <v>0</v>
      </c>
    </row>
    <row r="785" spans="1:67">
      <c r="A785">
        <v>2006</v>
      </c>
      <c r="B785" s="62" t="s">
        <v>602</v>
      </c>
      <c r="C785" s="67" t="s">
        <v>668</v>
      </c>
      <c r="D785" s="62" t="s">
        <v>726</v>
      </c>
      <c r="E785" s="68">
        <v>35.727030243011157</v>
      </c>
      <c r="F785" s="68">
        <v>5.9473025229072425</v>
      </c>
      <c r="G785" s="68">
        <v>7.6242721689680562E-2</v>
      </c>
      <c r="H785" s="68">
        <v>10.333665120593018</v>
      </c>
      <c r="I785" s="68">
        <v>62.006324260478777</v>
      </c>
      <c r="J785" s="68">
        <v>2890.8356797372048</v>
      </c>
      <c r="K785" s="68">
        <v>11.965932803141355</v>
      </c>
      <c r="L785" s="68">
        <v>164.96632665394725</v>
      </c>
      <c r="M785" s="68">
        <v>18.310430112073355</v>
      </c>
      <c r="N785" s="68">
        <v>18.812751608762344</v>
      </c>
      <c r="O785" s="68">
        <v>66.647644400373338</v>
      </c>
      <c r="P785" s="68">
        <v>6.1410677463800587</v>
      </c>
      <c r="Q785" s="68">
        <v>142.50866689228738</v>
      </c>
      <c r="R785" s="68">
        <v>13.252998351060137</v>
      </c>
      <c r="S785" s="68">
        <v>25.679601574033473</v>
      </c>
      <c r="T785" s="68">
        <v>23.275408439293027</v>
      </c>
      <c r="U785" s="68">
        <v>114.97732476354059</v>
      </c>
      <c r="V785" s="68">
        <v>41.500457101472442</v>
      </c>
      <c r="W785" s="68">
        <v>31.833594798843144</v>
      </c>
      <c r="X785" s="68">
        <v>831.35713727392056</v>
      </c>
      <c r="Y785" s="68">
        <v>6.5213042072030749</v>
      </c>
      <c r="Z785" s="68">
        <v>299.57264564326175</v>
      </c>
      <c r="AA785" s="68">
        <v>9.2197204556716109E-2</v>
      </c>
      <c r="AB785" s="68">
        <v>46.056304467938858</v>
      </c>
      <c r="AC785" s="68">
        <v>1.6496235245016808</v>
      </c>
      <c r="AD785" s="68">
        <v>1.9768610811458815</v>
      </c>
      <c r="AE785" s="68">
        <v>59.433690273241609</v>
      </c>
      <c r="AF785" s="68">
        <v>22.264664315362506</v>
      </c>
      <c r="AG785" s="68">
        <v>110.29683511546416</v>
      </c>
      <c r="AH785" s="68">
        <v>90.526897341004442</v>
      </c>
      <c r="AI785" s="68">
        <v>44.688119786657111</v>
      </c>
      <c r="AJ785" s="68">
        <v>9.1432889646294244E-3</v>
      </c>
      <c r="AK785" s="68">
        <v>7.6611673579679462E-2</v>
      </c>
      <c r="AL785" s="68">
        <v>3.77505422108994</v>
      </c>
      <c r="AM785" s="68">
        <v>2.605242730872749</v>
      </c>
      <c r="AN785" s="68">
        <v>114.71279960160716</v>
      </c>
      <c r="AO785" s="68">
        <v>0.15119668005442255</v>
      </c>
      <c r="AP785" s="68">
        <v>0.32605686047977966</v>
      </c>
      <c r="AQ785" s="68">
        <v>0.48051454566926372</v>
      </c>
      <c r="AR785" s="68">
        <v>2.0728730196419576E-3</v>
      </c>
      <c r="AS785" s="68">
        <v>0.50934794411850737</v>
      </c>
      <c r="AT785" s="68">
        <v>2.3392023215761805E-3</v>
      </c>
      <c r="AU785" s="68">
        <v>3.9080398707181017E-2</v>
      </c>
      <c r="AV785" s="68">
        <v>0</v>
      </c>
      <c r="AW785" s="68">
        <v>1.1624781087307847</v>
      </c>
      <c r="AX785" s="68">
        <v>3.9092323833932383</v>
      </c>
      <c r="AY785" s="68">
        <v>8.9175669904155246</v>
      </c>
      <c r="AZ785" s="68">
        <v>0</v>
      </c>
      <c r="BA785" s="68">
        <v>0.22852623777596379</v>
      </c>
      <c r="BB785" s="68">
        <v>39.110335640432382</v>
      </c>
      <c r="BC785" s="68">
        <v>61.109945125105732</v>
      </c>
      <c r="BD785" s="68">
        <v>18.974463431828354</v>
      </c>
      <c r="BE785" s="68">
        <v>147.43459365789926</v>
      </c>
      <c r="BF785" s="68">
        <v>36.668732865242085</v>
      </c>
      <c r="BG785" s="68">
        <v>0</v>
      </c>
      <c r="BH785" s="68">
        <v>0.57536151235828348</v>
      </c>
      <c r="BI785" s="68">
        <v>3573.0565140843546</v>
      </c>
      <c r="BJ785" s="68">
        <v>0</v>
      </c>
      <c r="BK785" s="68">
        <v>6.4191318978007797E-2</v>
      </c>
      <c r="BL785" s="68">
        <v>11.32271853692734</v>
      </c>
      <c r="BM785" s="68">
        <v>1.1518179056857627</v>
      </c>
      <c r="BN785" s="68">
        <v>0</v>
      </c>
      <c r="BO785" s="68">
        <v>0</v>
      </c>
    </row>
    <row r="786" spans="1:67">
      <c r="A786">
        <v>2006</v>
      </c>
      <c r="B786" s="62" t="s">
        <v>603</v>
      </c>
      <c r="C786" s="67" t="s">
        <v>669</v>
      </c>
      <c r="D786" s="62" t="s">
        <v>726</v>
      </c>
      <c r="E786" s="68">
        <v>8.8926637319788089</v>
      </c>
      <c r="F786" s="68">
        <v>3.539990930535751E-2</v>
      </c>
      <c r="G786" s="68">
        <v>3.6821569714468649E-2</v>
      </c>
      <c r="H786" s="68">
        <v>34.378903049504324</v>
      </c>
      <c r="I786" s="68">
        <v>46.262062629399466</v>
      </c>
      <c r="J786" s="68">
        <v>7.0092298692151882</v>
      </c>
      <c r="K786" s="68">
        <v>130.99488735160034</v>
      </c>
      <c r="L786" s="68">
        <v>14.897098739903207</v>
      </c>
      <c r="M786" s="68">
        <v>1.0139001929511129</v>
      </c>
      <c r="N786" s="68">
        <v>5.3686407049881595</v>
      </c>
      <c r="O786" s="68">
        <v>8.1789575998451358</v>
      </c>
      <c r="P786" s="68">
        <v>2.4081541830036413</v>
      </c>
      <c r="Q786" s="68">
        <v>8.9809672367008684</v>
      </c>
      <c r="R786" s="68">
        <v>17.52117782541211</v>
      </c>
      <c r="S786" s="68">
        <v>6.083246171791366</v>
      </c>
      <c r="T786" s="68">
        <v>19.469354134300573</v>
      </c>
      <c r="U786" s="68">
        <v>54.399533777652593</v>
      </c>
      <c r="V786" s="68">
        <v>13.946590408641184</v>
      </c>
      <c r="W786" s="68">
        <v>8.5185289741701773</v>
      </c>
      <c r="X786" s="68">
        <v>27.471335751933204</v>
      </c>
      <c r="Y786" s="68">
        <v>5.0597134023611252</v>
      </c>
      <c r="Z786" s="68">
        <v>304.8202088466013</v>
      </c>
      <c r="AA786" s="68">
        <v>8.0792444403540623E-2</v>
      </c>
      <c r="AB786" s="68">
        <v>0.55196509089638768</v>
      </c>
      <c r="AC786" s="68">
        <v>0.12559658651616776</v>
      </c>
      <c r="AD786" s="68">
        <v>5.7220748068669272E-3</v>
      </c>
      <c r="AE786" s="68">
        <v>366.80913880443978</v>
      </c>
      <c r="AF786" s="68">
        <v>17.111970003953761</v>
      </c>
      <c r="AG786" s="68">
        <v>84.770922985191604</v>
      </c>
      <c r="AH786" s="68">
        <v>69.576333766082925</v>
      </c>
      <c r="AI786" s="68">
        <v>0.56903474538655996</v>
      </c>
      <c r="AJ786" s="68">
        <v>6.8395438799671747E-3</v>
      </c>
      <c r="AK786" s="68">
        <v>2.3496934344150459E-2</v>
      </c>
      <c r="AL786" s="68">
        <v>0.18901465811851598</v>
      </c>
      <c r="AM786" s="68">
        <v>1.3874190693777551E-2</v>
      </c>
      <c r="AN786" s="68">
        <v>0.48601347558881763</v>
      </c>
      <c r="AO786" s="68">
        <v>2.2040782706918387E-2</v>
      </c>
      <c r="AP786" s="68">
        <v>0.12935303043623156</v>
      </c>
      <c r="AQ786" s="68">
        <v>12.918795324313443</v>
      </c>
      <c r="AR786" s="68">
        <v>1.17593841759376E-3</v>
      </c>
      <c r="AS786" s="68">
        <v>0.14635790554228478</v>
      </c>
      <c r="AT786" s="68">
        <v>1.2931249323869191E-3</v>
      </c>
      <c r="AU786" s="68">
        <v>1.0510585832893493E-2</v>
      </c>
      <c r="AV786" s="68">
        <v>0</v>
      </c>
      <c r="AW786" s="68">
        <v>9.4352056667079923E-2</v>
      </c>
      <c r="AX786" s="68">
        <v>2.0252740905383943E-2</v>
      </c>
      <c r="AY786" s="68">
        <v>5.3538735988104338E-2</v>
      </c>
      <c r="AZ786" s="68">
        <v>0</v>
      </c>
      <c r="BA786" s="68">
        <v>0.2262434923904855</v>
      </c>
      <c r="BB786" s="68">
        <v>1.3769484402318459</v>
      </c>
      <c r="BC786" s="68">
        <v>0.50085319166570774</v>
      </c>
      <c r="BD786" s="68">
        <v>0.17216855830398553</v>
      </c>
      <c r="BE786" s="68">
        <v>0.59604527391306372</v>
      </c>
      <c r="BF786" s="68">
        <v>2.6760350843566938</v>
      </c>
      <c r="BG786" s="68">
        <v>0</v>
      </c>
      <c r="BH786" s="68">
        <v>3.5006224549411187E-3</v>
      </c>
      <c r="BI786" s="68">
        <v>47.324208118163817</v>
      </c>
      <c r="BJ786" s="68">
        <v>0</v>
      </c>
      <c r="BK786" s="68">
        <v>9.1399751879462556E-3</v>
      </c>
      <c r="BL786" s="68">
        <v>10.250176563751882</v>
      </c>
      <c r="BM786" s="68">
        <v>1.1798005742208875</v>
      </c>
      <c r="BN786" s="68">
        <v>0</v>
      </c>
      <c r="BO786" s="68">
        <v>0</v>
      </c>
    </row>
    <row r="787" spans="1:67">
      <c r="A787">
        <v>2006</v>
      </c>
      <c r="B787" s="62" t="s">
        <v>604</v>
      </c>
      <c r="C787" s="67" t="s">
        <v>670</v>
      </c>
      <c r="D787" s="62" t="s">
        <v>726</v>
      </c>
      <c r="E787" s="68">
        <v>42.882058727495689</v>
      </c>
      <c r="F787" s="68">
        <v>1.4631843676783354</v>
      </c>
      <c r="G787" s="68">
        <v>0.31366031717050141</v>
      </c>
      <c r="H787" s="68">
        <v>4.5908736832975752</v>
      </c>
      <c r="I787" s="68">
        <v>342.49397077241139</v>
      </c>
      <c r="J787" s="68">
        <v>95.352176759495862</v>
      </c>
      <c r="K787" s="68">
        <v>5.97488919472947</v>
      </c>
      <c r="L787" s="68">
        <v>1349.0729132832857</v>
      </c>
      <c r="M787" s="68">
        <v>283.77206092166966</v>
      </c>
      <c r="N787" s="68">
        <v>7.5171527436218337</v>
      </c>
      <c r="O787" s="68">
        <v>163.61571298480845</v>
      </c>
      <c r="P787" s="68">
        <v>41.639216940033897</v>
      </c>
      <c r="Q787" s="68">
        <v>83.001924878893206</v>
      </c>
      <c r="R787" s="68">
        <v>138.66227497365233</v>
      </c>
      <c r="S787" s="68">
        <v>6.7087264849534254</v>
      </c>
      <c r="T787" s="68">
        <v>48.56450823660667</v>
      </c>
      <c r="U787" s="68">
        <v>328.88845518240726</v>
      </c>
      <c r="V787" s="68">
        <v>70.945380895012832</v>
      </c>
      <c r="W787" s="68">
        <v>34.856610795890994</v>
      </c>
      <c r="X787" s="68">
        <v>139.06075013705174</v>
      </c>
      <c r="Y787" s="68">
        <v>3.4143766761176697</v>
      </c>
      <c r="Z787" s="68">
        <v>134.86993347779239</v>
      </c>
      <c r="AA787" s="68">
        <v>1.7232723652518807</v>
      </c>
      <c r="AB787" s="68">
        <v>11.709932501886716</v>
      </c>
      <c r="AC787" s="68">
        <v>4.6919538377274579</v>
      </c>
      <c r="AD787" s="68">
        <v>0.31026331704868548</v>
      </c>
      <c r="AE787" s="68">
        <v>58.693923030758477</v>
      </c>
      <c r="AF787" s="68">
        <v>61.643255101015463</v>
      </c>
      <c r="AG787" s="68">
        <v>305.37428262560587</v>
      </c>
      <c r="AH787" s="68">
        <v>250.63811525202942</v>
      </c>
      <c r="AI787" s="68">
        <v>18.375885135180976</v>
      </c>
      <c r="AJ787" s="68">
        <v>1.098733929042443E-2</v>
      </c>
      <c r="AK787" s="68">
        <v>0.68089184936325631</v>
      </c>
      <c r="AL787" s="68">
        <v>9.6176952303215355</v>
      </c>
      <c r="AM787" s="68">
        <v>1.2807007538867727</v>
      </c>
      <c r="AN787" s="68">
        <v>58.02752034213367</v>
      </c>
      <c r="AO787" s="68">
        <v>12.824350641480949</v>
      </c>
      <c r="AP787" s="68">
        <v>0.7031354807956145</v>
      </c>
      <c r="AQ787" s="68">
        <v>1.4989347661445123</v>
      </c>
      <c r="AR787" s="68">
        <v>8.4136367807318618E-2</v>
      </c>
      <c r="AS787" s="68">
        <v>94.858214478919038</v>
      </c>
      <c r="AT787" s="68">
        <v>0.22402995566884429</v>
      </c>
      <c r="AU787" s="68">
        <v>8.8447653624361831</v>
      </c>
      <c r="AV787" s="68">
        <v>0</v>
      </c>
      <c r="AW787" s="68">
        <v>38.016509032538487</v>
      </c>
      <c r="AX787" s="68">
        <v>1.9392401552053855</v>
      </c>
      <c r="AY787" s="68">
        <v>23.855737275957047</v>
      </c>
      <c r="AZ787" s="68">
        <v>0</v>
      </c>
      <c r="BA787" s="68">
        <v>1.2069460527558931</v>
      </c>
      <c r="BB787" s="68">
        <v>73.23145210889686</v>
      </c>
      <c r="BC787" s="68">
        <v>192.32433899853325</v>
      </c>
      <c r="BD787" s="68">
        <v>35.063319362495506</v>
      </c>
      <c r="BE787" s="68">
        <v>49.174885198038012</v>
      </c>
      <c r="BF787" s="68">
        <v>26.786984684027086</v>
      </c>
      <c r="BG787" s="68">
        <v>0</v>
      </c>
      <c r="BH787" s="68">
        <v>2.811720748587077</v>
      </c>
      <c r="BI787" s="68">
        <v>168.11364065726349</v>
      </c>
      <c r="BJ787" s="68">
        <v>0</v>
      </c>
      <c r="BK787" s="68">
        <v>1.7153626055351499E-2</v>
      </c>
      <c r="BL787" s="68">
        <v>4.2936859294760854</v>
      </c>
      <c r="BM787" s="68">
        <v>0.38256936417908427</v>
      </c>
      <c r="BN787" s="68">
        <v>0</v>
      </c>
      <c r="BO787" s="68">
        <v>0</v>
      </c>
    </row>
    <row r="788" spans="1:67">
      <c r="A788">
        <v>2006</v>
      </c>
      <c r="B788" s="62" t="s">
        <v>605</v>
      </c>
      <c r="C788" s="67" t="s">
        <v>671</v>
      </c>
      <c r="D788" s="62" t="s">
        <v>726</v>
      </c>
      <c r="E788" s="68">
        <v>0.75931335693093416</v>
      </c>
      <c r="F788" s="68">
        <v>4.9098035563375872E-2</v>
      </c>
      <c r="G788" s="68">
        <v>9.5299218151401049E-3</v>
      </c>
      <c r="H788" s="68">
        <v>0.90716259415895406</v>
      </c>
      <c r="I788" s="68">
        <v>14.789108667831721</v>
      </c>
      <c r="J788" s="68">
        <v>16.646489685118631</v>
      </c>
      <c r="K788" s="68">
        <v>0.67781823953767706</v>
      </c>
      <c r="L788" s="68">
        <v>16.9860807631614</v>
      </c>
      <c r="M788" s="68">
        <v>27.545289781487103</v>
      </c>
      <c r="N788" s="68">
        <v>0.51164429643817888</v>
      </c>
      <c r="O788" s="68">
        <v>8.7671546896728021</v>
      </c>
      <c r="P788" s="68">
        <v>4.4302873303801213</v>
      </c>
      <c r="Q788" s="68">
        <v>6.2912243424844219</v>
      </c>
      <c r="R788" s="68">
        <v>3.4873333613688846</v>
      </c>
      <c r="S788" s="68">
        <v>1.2131840354437897</v>
      </c>
      <c r="T788" s="68">
        <v>5.5303871702779226</v>
      </c>
      <c r="U788" s="68">
        <v>58.109015350031214</v>
      </c>
      <c r="V788" s="68">
        <v>13.637649005243919</v>
      </c>
      <c r="W788" s="68">
        <v>4.4658548446966559</v>
      </c>
      <c r="X788" s="68">
        <v>14.834202265758206</v>
      </c>
      <c r="Y788" s="68">
        <v>0.78715536759659477</v>
      </c>
      <c r="Z788" s="68">
        <v>14.577810088144135</v>
      </c>
      <c r="AA788" s="68">
        <v>1.0022282692416262</v>
      </c>
      <c r="AB788" s="68">
        <v>1.2052894479678058</v>
      </c>
      <c r="AC788" s="68">
        <v>8.4350059041300968E-2</v>
      </c>
      <c r="AD788" s="68">
        <v>0.12614668265026249</v>
      </c>
      <c r="AE788" s="68">
        <v>19.010537894522862</v>
      </c>
      <c r="AF788" s="68">
        <v>4.2154313258703278</v>
      </c>
      <c r="AG788" s="68">
        <v>20.882807457919402</v>
      </c>
      <c r="AH788" s="68">
        <v>17.139711965342837</v>
      </c>
      <c r="AI788" s="68">
        <v>8.6507982893463282</v>
      </c>
      <c r="AJ788" s="68">
        <v>7.6957828977693285E-3</v>
      </c>
      <c r="AK788" s="68">
        <v>0.5995743825285722</v>
      </c>
      <c r="AL788" s="68">
        <v>6.4339929837477401</v>
      </c>
      <c r="AM788" s="68">
        <v>1.148542733296096</v>
      </c>
      <c r="AN788" s="68">
        <v>4.1981286955069566</v>
      </c>
      <c r="AO788" s="68">
        <v>4.6079116950712509</v>
      </c>
      <c r="AP788" s="68">
        <v>0.88591433639637029</v>
      </c>
      <c r="AQ788" s="68">
        <v>2.4055329284687161</v>
      </c>
      <c r="AR788" s="68">
        <v>0.55906667830129442</v>
      </c>
      <c r="AS788" s="68">
        <v>79.711390469867212</v>
      </c>
      <c r="AT788" s="68">
        <v>0.18547827761825209</v>
      </c>
      <c r="AU788" s="68">
        <v>4.6957962111624045</v>
      </c>
      <c r="AV788" s="68">
        <v>0</v>
      </c>
      <c r="AW788" s="68">
        <v>12.06609686775198</v>
      </c>
      <c r="AX788" s="68">
        <v>6.364466329046504</v>
      </c>
      <c r="AY788" s="68">
        <v>11.945470763021431</v>
      </c>
      <c r="AZ788" s="68">
        <v>0</v>
      </c>
      <c r="BA788" s="68">
        <v>0.94763271556952788</v>
      </c>
      <c r="BB788" s="68">
        <v>205.17040542194127</v>
      </c>
      <c r="BC788" s="68">
        <v>26.472291339373037</v>
      </c>
      <c r="BD788" s="68">
        <v>27.355109893961654</v>
      </c>
      <c r="BE788" s="68">
        <v>21.213956024462409</v>
      </c>
      <c r="BF788" s="68">
        <v>27.138495761710217</v>
      </c>
      <c r="BG788" s="68">
        <v>0</v>
      </c>
      <c r="BH788" s="68">
        <v>0.16399157110801926</v>
      </c>
      <c r="BI788" s="68">
        <v>18.464100865021827</v>
      </c>
      <c r="BJ788" s="68">
        <v>0</v>
      </c>
      <c r="BK788" s="68">
        <v>0.11054892900389329</v>
      </c>
      <c r="BL788" s="68">
        <v>8.0032400108475095</v>
      </c>
      <c r="BM788" s="68">
        <v>0.61563102647524359</v>
      </c>
      <c r="BN788" s="68">
        <v>0</v>
      </c>
      <c r="BO788" s="68">
        <v>0</v>
      </c>
    </row>
    <row r="789" spans="1:67">
      <c r="A789">
        <v>2006</v>
      </c>
      <c r="B789" s="62" t="s">
        <v>606</v>
      </c>
      <c r="C789" s="67" t="s">
        <v>672</v>
      </c>
      <c r="D789" s="62" t="s">
        <v>726</v>
      </c>
      <c r="E789" s="68">
        <v>108.55111818673942</v>
      </c>
      <c r="F789" s="68">
        <v>1.6964520587690437</v>
      </c>
      <c r="G789" s="68">
        <v>28.606657091081452</v>
      </c>
      <c r="H789" s="68">
        <v>165.0918831543064</v>
      </c>
      <c r="I789" s="68">
        <v>186.80003725454478</v>
      </c>
      <c r="J789" s="68">
        <v>40.95859731178512</v>
      </c>
      <c r="K789" s="68">
        <v>14.976232398358958</v>
      </c>
      <c r="L789" s="68">
        <v>37.225501533568696</v>
      </c>
      <c r="M789" s="68">
        <v>7.8574835792342537</v>
      </c>
      <c r="N789" s="68">
        <v>1893.1240585090638</v>
      </c>
      <c r="O789" s="68">
        <v>332.32023629354103</v>
      </c>
      <c r="P789" s="68">
        <v>33.057912635052411</v>
      </c>
      <c r="Q789" s="68">
        <v>99.292716723335715</v>
      </c>
      <c r="R789" s="68">
        <v>142.9870714283914</v>
      </c>
      <c r="S789" s="68">
        <v>91.160723674045897</v>
      </c>
      <c r="T789" s="68">
        <v>31.228227461242408</v>
      </c>
      <c r="U789" s="68">
        <v>33.232862062247655</v>
      </c>
      <c r="V789" s="68">
        <v>18.960757071650548</v>
      </c>
      <c r="W789" s="68">
        <v>12.465558535507657</v>
      </c>
      <c r="X789" s="68">
        <v>34.720955307239848</v>
      </c>
      <c r="Y789" s="68">
        <v>1.8016283963743165</v>
      </c>
      <c r="Z789" s="68">
        <v>35.899132096399384</v>
      </c>
      <c r="AA789" s="68">
        <v>6.2464115369378339</v>
      </c>
      <c r="AB789" s="68">
        <v>567.37014373221473</v>
      </c>
      <c r="AC789" s="68">
        <v>22.493469926469533</v>
      </c>
      <c r="AD789" s="68">
        <v>2.7716475283316195</v>
      </c>
      <c r="AE789" s="68">
        <v>333.88801811918296</v>
      </c>
      <c r="AF789" s="68">
        <v>13.663804334003359</v>
      </c>
      <c r="AG789" s="68">
        <v>67.68907364510801</v>
      </c>
      <c r="AH789" s="68">
        <v>55.556272412113792</v>
      </c>
      <c r="AI789" s="68">
        <v>2065.9149959123679</v>
      </c>
      <c r="AJ789" s="68">
        <v>6.0563683419950696</v>
      </c>
      <c r="AK789" s="68">
        <v>332.74342721560464</v>
      </c>
      <c r="AL789" s="68">
        <v>13.010576901558947</v>
      </c>
      <c r="AM789" s="68">
        <v>21.098557875688943</v>
      </c>
      <c r="AN789" s="68">
        <v>57.791007688136197</v>
      </c>
      <c r="AO789" s="68">
        <v>3.5324452041661827</v>
      </c>
      <c r="AP789" s="68">
        <v>2.3051390480711458</v>
      </c>
      <c r="AQ789" s="68">
        <v>31.0918139657587</v>
      </c>
      <c r="AR789" s="68">
        <v>0.13545863322436086</v>
      </c>
      <c r="AS789" s="68">
        <v>3.0605297736288408</v>
      </c>
      <c r="AT789" s="68">
        <v>5.109250189593368E-3</v>
      </c>
      <c r="AU789" s="68">
        <v>1.0674168945950249</v>
      </c>
      <c r="AV789" s="68">
        <v>0</v>
      </c>
      <c r="AW789" s="68">
        <v>21.346314152731182</v>
      </c>
      <c r="AX789" s="68">
        <v>2.1656059939544345</v>
      </c>
      <c r="AY789" s="68">
        <v>4.9356675266720469</v>
      </c>
      <c r="AZ789" s="68">
        <v>0</v>
      </c>
      <c r="BA789" s="68">
        <v>2.0012193788102768</v>
      </c>
      <c r="BB789" s="68">
        <v>192.03267301285007</v>
      </c>
      <c r="BC789" s="68">
        <v>172.04802828922482</v>
      </c>
      <c r="BD789" s="68">
        <v>11.373553409211086</v>
      </c>
      <c r="BE789" s="68">
        <v>41.21341009693834</v>
      </c>
      <c r="BF789" s="68">
        <v>44.110802117311756</v>
      </c>
      <c r="BG789" s="68">
        <v>0</v>
      </c>
      <c r="BH789" s="68">
        <v>1.5707569908632877</v>
      </c>
      <c r="BI789" s="68">
        <v>1854.436184465424</v>
      </c>
      <c r="BJ789" s="68">
        <v>0</v>
      </c>
      <c r="BK789" s="68">
        <v>9.705644604468705E-2</v>
      </c>
      <c r="BL789" s="68">
        <v>2.1907604874340807</v>
      </c>
      <c r="BM789" s="68">
        <v>1.3123311299380931</v>
      </c>
      <c r="BN789" s="68">
        <v>0</v>
      </c>
      <c r="BO789" s="68">
        <v>0</v>
      </c>
    </row>
    <row r="790" spans="1:67">
      <c r="A790">
        <v>2006</v>
      </c>
      <c r="B790" s="62" t="s">
        <v>607</v>
      </c>
      <c r="C790" s="67" t="s">
        <v>673</v>
      </c>
      <c r="D790" s="62" t="s">
        <v>726</v>
      </c>
      <c r="E790" s="68">
        <v>877.08313558249245</v>
      </c>
      <c r="F790" s="68">
        <v>8.8797886610271508</v>
      </c>
      <c r="G790" s="68">
        <v>6.1689930615580817</v>
      </c>
      <c r="H790" s="68">
        <v>956.36734990636717</v>
      </c>
      <c r="I790" s="68">
        <v>692.46414742703701</v>
      </c>
      <c r="J790" s="68">
        <v>502.50908179735285</v>
      </c>
      <c r="K790" s="68">
        <v>45.988535818603808</v>
      </c>
      <c r="L790" s="68">
        <v>213.39261348009174</v>
      </c>
      <c r="M790" s="68">
        <v>80.972610480579988</v>
      </c>
      <c r="N790" s="68">
        <v>238.76281097339847</v>
      </c>
      <c r="O790" s="68">
        <v>6086.2605276543363</v>
      </c>
      <c r="P790" s="68">
        <v>620.4445469250818</v>
      </c>
      <c r="Q790" s="68">
        <v>2153.918124982923</v>
      </c>
      <c r="R790" s="68">
        <v>366.74637067807259</v>
      </c>
      <c r="S790" s="68">
        <v>368.0307410167793</v>
      </c>
      <c r="T790" s="68">
        <v>150.12942818884073</v>
      </c>
      <c r="U790" s="68">
        <v>417.26340057740555</v>
      </c>
      <c r="V790" s="68">
        <v>175.01604777598124</v>
      </c>
      <c r="W790" s="68">
        <v>87.508814007857808</v>
      </c>
      <c r="X790" s="68">
        <v>438.12802255639923</v>
      </c>
      <c r="Y790" s="68">
        <v>9.9897018406166964</v>
      </c>
      <c r="Z790" s="68">
        <v>353.94450324052696</v>
      </c>
      <c r="AA790" s="68">
        <v>6.584547025036513</v>
      </c>
      <c r="AB790" s="68">
        <v>1849.3010018960495</v>
      </c>
      <c r="AC790" s="68">
        <v>214.68430964447285</v>
      </c>
      <c r="AD790" s="68">
        <v>3.4239941488330623</v>
      </c>
      <c r="AE790" s="68">
        <v>760.04086536695138</v>
      </c>
      <c r="AF790" s="68">
        <v>32.147991068709018</v>
      </c>
      <c r="AG790" s="68">
        <v>159.25780125195396</v>
      </c>
      <c r="AH790" s="68">
        <v>130.71196210553418</v>
      </c>
      <c r="AI790" s="68">
        <v>148.47499671107161</v>
      </c>
      <c r="AJ790" s="68">
        <v>0.17289180174776325</v>
      </c>
      <c r="AK790" s="68">
        <v>5.5169467281489224</v>
      </c>
      <c r="AL790" s="68">
        <v>27.527439693586725</v>
      </c>
      <c r="AM790" s="68">
        <v>0.89936036821039944</v>
      </c>
      <c r="AN790" s="68">
        <v>183.17537253632617</v>
      </c>
      <c r="AO790" s="68">
        <v>13.251363116603494</v>
      </c>
      <c r="AP790" s="68">
        <v>27.681429996136263</v>
      </c>
      <c r="AQ790" s="68">
        <v>27.760945423112677</v>
      </c>
      <c r="AR790" s="68">
        <v>9.1351453398435339E-2</v>
      </c>
      <c r="AS790" s="68">
        <v>34.583861946084404</v>
      </c>
      <c r="AT790" s="68">
        <v>8.2802251439671015E-2</v>
      </c>
      <c r="AU790" s="68">
        <v>2.7031637275517109</v>
      </c>
      <c r="AV790" s="68">
        <v>0</v>
      </c>
      <c r="AW790" s="68">
        <v>3.0977181929180118</v>
      </c>
      <c r="AX790" s="68">
        <v>11.95864259391583</v>
      </c>
      <c r="AY790" s="68">
        <v>10.068891266213658</v>
      </c>
      <c r="AZ790" s="68">
        <v>0</v>
      </c>
      <c r="BA790" s="68">
        <v>13.896210089280164</v>
      </c>
      <c r="BB790" s="68">
        <v>198.97741529991825</v>
      </c>
      <c r="BC790" s="68">
        <v>77.364879228068745</v>
      </c>
      <c r="BD790" s="68">
        <v>32.874640303981238</v>
      </c>
      <c r="BE790" s="68">
        <v>104.38911210880832</v>
      </c>
      <c r="BF790" s="68">
        <v>185.71823062245366</v>
      </c>
      <c r="BG790" s="68">
        <v>0</v>
      </c>
      <c r="BH790" s="68">
        <v>0.21067590379567511</v>
      </c>
      <c r="BI790" s="68">
        <v>1332.6268155379616</v>
      </c>
      <c r="BJ790" s="68">
        <v>0</v>
      </c>
      <c r="BK790" s="68">
        <v>0.46977914014513006</v>
      </c>
      <c r="BL790" s="68">
        <v>31.948231835969246</v>
      </c>
      <c r="BM790" s="68">
        <v>22.623721239787557</v>
      </c>
      <c r="BN790" s="68">
        <v>0</v>
      </c>
      <c r="BO790" s="68">
        <v>0</v>
      </c>
    </row>
    <row r="791" spans="1:67">
      <c r="A791">
        <v>2006</v>
      </c>
      <c r="B791" s="62" t="s">
        <v>608</v>
      </c>
      <c r="C791" s="67" t="s">
        <v>674</v>
      </c>
      <c r="D791" s="62" t="s">
        <v>726</v>
      </c>
      <c r="E791" s="68">
        <v>28.408278929751624</v>
      </c>
      <c r="F791" s="68">
        <v>1.5688760811446265</v>
      </c>
      <c r="G791" s="68">
        <v>0.92029161029599971</v>
      </c>
      <c r="H791" s="68">
        <v>11.500995739769213</v>
      </c>
      <c r="I791" s="68">
        <v>37.094434241014866</v>
      </c>
      <c r="J791" s="68">
        <v>7.7936001559507737</v>
      </c>
      <c r="K791" s="68">
        <v>0.74814539050089601</v>
      </c>
      <c r="L791" s="68">
        <v>7.0979725470337964</v>
      </c>
      <c r="M791" s="68">
        <v>2.0236735471753264</v>
      </c>
      <c r="N791" s="68">
        <v>10.674382149145142</v>
      </c>
      <c r="O791" s="68">
        <v>72.917296400533289</v>
      </c>
      <c r="P791" s="68">
        <v>168.11021811733039</v>
      </c>
      <c r="Q791" s="68">
        <v>25.631686356065767</v>
      </c>
      <c r="R791" s="68">
        <v>5.100127648442859</v>
      </c>
      <c r="S791" s="68">
        <v>5.3050453836430629</v>
      </c>
      <c r="T791" s="68">
        <v>2.9099240327812028</v>
      </c>
      <c r="U791" s="68">
        <v>108.60798131564272</v>
      </c>
      <c r="V791" s="68">
        <v>6.0506940964207487</v>
      </c>
      <c r="W791" s="68">
        <v>5.5055340531359871</v>
      </c>
      <c r="X791" s="68">
        <v>15.528468411103638</v>
      </c>
      <c r="Y791" s="68">
        <v>0.35625954914539804</v>
      </c>
      <c r="Z791" s="68">
        <v>9.7502035216961751</v>
      </c>
      <c r="AA791" s="68">
        <v>0.19684131718656492</v>
      </c>
      <c r="AB791" s="68">
        <v>23.002207432856114</v>
      </c>
      <c r="AC791" s="68">
        <v>2.486784968825178</v>
      </c>
      <c r="AD791" s="68">
        <v>5.7318936392705654E-2</v>
      </c>
      <c r="AE791" s="68">
        <v>14.123898903780185</v>
      </c>
      <c r="AF791" s="68">
        <v>0.90649417153179446</v>
      </c>
      <c r="AG791" s="68">
        <v>4.4906781091633032</v>
      </c>
      <c r="AH791" s="68">
        <v>3.6857554771724335</v>
      </c>
      <c r="AI791" s="68">
        <v>10.945658978841312</v>
      </c>
      <c r="AJ791" s="68">
        <v>6.0005481026199271E-2</v>
      </c>
      <c r="AK791" s="68">
        <v>1.4743815614851554</v>
      </c>
      <c r="AL791" s="68">
        <v>0.60783624980884887</v>
      </c>
      <c r="AM791" s="68">
        <v>0.11017759470424075</v>
      </c>
      <c r="AN791" s="68">
        <v>2.9178591159522171</v>
      </c>
      <c r="AO791" s="68">
        <v>0.19679056392007849</v>
      </c>
      <c r="AP791" s="68">
        <v>0.44707140226600584</v>
      </c>
      <c r="AQ791" s="68">
        <v>2.3925394560549345</v>
      </c>
      <c r="AR791" s="68">
        <v>6.4731555672055598E-3</v>
      </c>
      <c r="AS791" s="68">
        <v>0.64782399672333513</v>
      </c>
      <c r="AT791" s="68">
        <v>1.1075362458547906E-2</v>
      </c>
      <c r="AU791" s="68">
        <v>5.3739212776498749E-2</v>
      </c>
      <c r="AV791" s="68">
        <v>0</v>
      </c>
      <c r="AW791" s="68">
        <v>0.40859829686254168</v>
      </c>
      <c r="AX791" s="68">
        <v>0.26583586960073363</v>
      </c>
      <c r="AY791" s="68">
        <v>0.27650528095878446</v>
      </c>
      <c r="AZ791" s="68">
        <v>0</v>
      </c>
      <c r="BA791" s="68">
        <v>1.4445270758380342</v>
      </c>
      <c r="BB791" s="68">
        <v>5.4282423123337749</v>
      </c>
      <c r="BC791" s="68">
        <v>179.736107208443</v>
      </c>
      <c r="BD791" s="68">
        <v>0.79436147639820853</v>
      </c>
      <c r="BE791" s="68">
        <v>202.62809099668382</v>
      </c>
      <c r="BF791" s="68">
        <v>4.0780856921698758</v>
      </c>
      <c r="BG791" s="68">
        <v>0</v>
      </c>
      <c r="BH791" s="68">
        <v>0.82887819232648685</v>
      </c>
      <c r="BI791" s="68">
        <v>3048.3086325508571</v>
      </c>
      <c r="BJ791" s="68">
        <v>0</v>
      </c>
      <c r="BK791" s="68">
        <v>0.37309736190431692</v>
      </c>
      <c r="BL791" s="68">
        <v>13.322719028857424</v>
      </c>
      <c r="BM791" s="68">
        <v>1.0238419427558501</v>
      </c>
      <c r="BN791" s="68">
        <v>0</v>
      </c>
      <c r="BO791" s="68">
        <v>0</v>
      </c>
    </row>
    <row r="792" spans="1:67">
      <c r="A792">
        <v>2006</v>
      </c>
      <c r="B792" s="62" t="s">
        <v>609</v>
      </c>
      <c r="C792" s="67" t="s">
        <v>675</v>
      </c>
      <c r="D792" s="62" t="s">
        <v>726</v>
      </c>
      <c r="E792" s="68">
        <v>74.255903870355056</v>
      </c>
      <c r="F792" s="68">
        <v>10.243734568964044</v>
      </c>
      <c r="G792" s="68">
        <v>0.97945853374044611</v>
      </c>
      <c r="H792" s="68">
        <v>17.346891769508026</v>
      </c>
      <c r="I792" s="68">
        <v>954.03222656793048</v>
      </c>
      <c r="J792" s="68">
        <v>219.82821822982046</v>
      </c>
      <c r="K792" s="68">
        <v>25.950132510750283</v>
      </c>
      <c r="L792" s="68">
        <v>77.380196908880961</v>
      </c>
      <c r="M792" s="68">
        <v>51.740753568822292</v>
      </c>
      <c r="N792" s="68">
        <v>14.059855589618348</v>
      </c>
      <c r="O792" s="68">
        <v>195.6408787449723</v>
      </c>
      <c r="P792" s="68">
        <v>36.526292597218458</v>
      </c>
      <c r="Q792" s="68">
        <v>309.68766765931929</v>
      </c>
      <c r="R792" s="68">
        <v>34.138351239703617</v>
      </c>
      <c r="S792" s="68">
        <v>26.617414426583139</v>
      </c>
      <c r="T792" s="68">
        <v>134.37186011744612</v>
      </c>
      <c r="U792" s="68">
        <v>865.23544536705958</v>
      </c>
      <c r="V792" s="68">
        <v>353.827612175566</v>
      </c>
      <c r="W792" s="68">
        <v>158.82129405560408</v>
      </c>
      <c r="X792" s="68">
        <v>2193.9863104114766</v>
      </c>
      <c r="Y792" s="68">
        <v>25.0441313026197</v>
      </c>
      <c r="Z792" s="68">
        <v>430.34312014322944</v>
      </c>
      <c r="AA792" s="68">
        <v>1.079021542277889</v>
      </c>
      <c r="AB792" s="68">
        <v>16.626753622957413</v>
      </c>
      <c r="AC792" s="68">
        <v>1.0679622330557326</v>
      </c>
      <c r="AD792" s="68">
        <v>1.6810557100460031</v>
      </c>
      <c r="AE792" s="68">
        <v>889.02698017224657</v>
      </c>
      <c r="AF792" s="68">
        <v>95.562821450291651</v>
      </c>
      <c r="AG792" s="68">
        <v>473.40830818841454</v>
      </c>
      <c r="AH792" s="68">
        <v>388.55318552967418</v>
      </c>
      <c r="AI792" s="68">
        <v>195.50452015335625</v>
      </c>
      <c r="AJ792" s="68">
        <v>0.19945040810859577</v>
      </c>
      <c r="AK792" s="68">
        <v>9.579037524787587E-2</v>
      </c>
      <c r="AL792" s="68">
        <v>49.870195744909438</v>
      </c>
      <c r="AM792" s="68">
        <v>0.11809156466567389</v>
      </c>
      <c r="AN792" s="68">
        <v>62.706912053998124</v>
      </c>
      <c r="AO792" s="68">
        <v>0.24731185752577367</v>
      </c>
      <c r="AP792" s="68">
        <v>0.55500347791756843</v>
      </c>
      <c r="AQ792" s="68">
        <v>3.6911854627161786</v>
      </c>
      <c r="AR792" s="68">
        <v>5.8890860302517594E-3</v>
      </c>
      <c r="AS792" s="68">
        <v>4.620305284589957</v>
      </c>
      <c r="AT792" s="68">
        <v>4.3111428733925731E-3</v>
      </c>
      <c r="AU792" s="68">
        <v>9.013982320482361E-2</v>
      </c>
      <c r="AV792" s="68">
        <v>0</v>
      </c>
      <c r="AW792" s="68">
        <v>0.49086345117920854</v>
      </c>
      <c r="AX792" s="68">
        <v>0.4237851925275033</v>
      </c>
      <c r="AY792" s="68">
        <v>0.55045074718050879</v>
      </c>
      <c r="AZ792" s="68">
        <v>0</v>
      </c>
      <c r="BA792" s="68">
        <v>0.9476869258760261</v>
      </c>
      <c r="BB792" s="68">
        <v>65.180694657944812</v>
      </c>
      <c r="BC792" s="68">
        <v>35.636129430991943</v>
      </c>
      <c r="BD792" s="68">
        <v>5.2283172008977417</v>
      </c>
      <c r="BE792" s="68">
        <v>61.667526373991521</v>
      </c>
      <c r="BF792" s="68">
        <v>15.244656957706725</v>
      </c>
      <c r="BG792" s="68">
        <v>0</v>
      </c>
      <c r="BH792" s="68">
        <v>0.14307268443040752</v>
      </c>
      <c r="BI792" s="68">
        <v>1937.6784096182678</v>
      </c>
      <c r="BJ792" s="68">
        <v>0</v>
      </c>
      <c r="BK792" s="68">
        <v>6.2473052814453277E-2</v>
      </c>
      <c r="BL792" s="68">
        <v>80.177287934207058</v>
      </c>
      <c r="BM792" s="68">
        <v>5.122512550185931</v>
      </c>
      <c r="BN792" s="68">
        <v>0</v>
      </c>
      <c r="BO792" s="68">
        <v>0</v>
      </c>
    </row>
    <row r="793" spans="1:67">
      <c r="A793">
        <v>2006</v>
      </c>
      <c r="B793" s="62" t="s">
        <v>610</v>
      </c>
      <c r="C793" s="67" t="s">
        <v>676</v>
      </c>
      <c r="D793" s="62" t="s">
        <v>726</v>
      </c>
      <c r="E793" s="68">
        <v>1.4020780078121016</v>
      </c>
      <c r="F793" s="68">
        <v>4.9968834524812711E-2</v>
      </c>
      <c r="G793" s="68">
        <v>0.59507677031428574</v>
      </c>
      <c r="H793" s="68">
        <v>33.643813922735902</v>
      </c>
      <c r="I793" s="68">
        <v>158.40338243562564</v>
      </c>
      <c r="J793" s="68">
        <v>7.7035950587341029</v>
      </c>
      <c r="K793" s="68">
        <v>2.4595996778117475</v>
      </c>
      <c r="L793" s="68">
        <v>2.0831480477270898</v>
      </c>
      <c r="M793" s="68">
        <v>0.94629937690727994</v>
      </c>
      <c r="N793" s="68">
        <v>5.4527975757542126</v>
      </c>
      <c r="O793" s="68">
        <v>11.480755113428462</v>
      </c>
      <c r="P793" s="68">
        <v>5.4432327988674665</v>
      </c>
      <c r="Q793" s="68">
        <v>8.4378819692189033</v>
      </c>
      <c r="R793" s="68">
        <v>190.18294926326931</v>
      </c>
      <c r="S793" s="68">
        <v>6.7602010942084743</v>
      </c>
      <c r="T793" s="68">
        <v>22.864410359257651</v>
      </c>
      <c r="U793" s="68">
        <v>40.599961369136004</v>
      </c>
      <c r="V793" s="68">
        <v>31.953860867219927</v>
      </c>
      <c r="W793" s="68">
        <v>10.064170479580532</v>
      </c>
      <c r="X793" s="68">
        <v>71.695921454434057</v>
      </c>
      <c r="Y793" s="68">
        <v>1.846046424341216</v>
      </c>
      <c r="Z793" s="68">
        <v>26.403955552126071</v>
      </c>
      <c r="AA793" s="68">
        <v>1.1728423972512367</v>
      </c>
      <c r="AB793" s="68">
        <v>3.0194514792870626</v>
      </c>
      <c r="AC793" s="68">
        <v>0.27050080993869419</v>
      </c>
      <c r="AD793" s="68">
        <v>1.5058931281906843E-2</v>
      </c>
      <c r="AE793" s="68">
        <v>1159.9684061459507</v>
      </c>
      <c r="AF793" s="68">
        <v>4.5600573164711324</v>
      </c>
      <c r="AG793" s="68">
        <v>22.590050382912789</v>
      </c>
      <c r="AH793" s="68">
        <v>18.540941720594869</v>
      </c>
      <c r="AI793" s="68">
        <v>5.7537597228875192</v>
      </c>
      <c r="AJ793" s="68">
        <v>3.4082048576242648E-2</v>
      </c>
      <c r="AK793" s="68">
        <v>0.25580215322618755</v>
      </c>
      <c r="AL793" s="68">
        <v>1.3847708689751961</v>
      </c>
      <c r="AM793" s="68">
        <v>3.542410175080913E-2</v>
      </c>
      <c r="AN793" s="68">
        <v>26.391180648576558</v>
      </c>
      <c r="AO793" s="68">
        <v>4.1094966143371506E-2</v>
      </c>
      <c r="AP793" s="68">
        <v>8.9633002302675152E-2</v>
      </c>
      <c r="AQ793" s="68">
        <v>0.70154950362688129</v>
      </c>
      <c r="AR793" s="68">
        <v>1.2606513658323841E-3</v>
      </c>
      <c r="AS793" s="68">
        <v>0.16981821113954232</v>
      </c>
      <c r="AT793" s="68">
        <v>2.101194081022959E-3</v>
      </c>
      <c r="AU793" s="68">
        <v>1.3997130264877637E-2</v>
      </c>
      <c r="AV793" s="68">
        <v>0</v>
      </c>
      <c r="AW793" s="68">
        <v>0.4907604704095731</v>
      </c>
      <c r="AX793" s="68">
        <v>4.6392076156088376E-2</v>
      </c>
      <c r="AY793" s="68">
        <v>6.4096775511966173E-2</v>
      </c>
      <c r="AZ793" s="68">
        <v>0</v>
      </c>
      <c r="BA793" s="68">
        <v>6.3031391210429152E-2</v>
      </c>
      <c r="BB793" s="68">
        <v>9.6581344493034429</v>
      </c>
      <c r="BC793" s="68">
        <v>0.76754404034308532</v>
      </c>
      <c r="BD793" s="68">
        <v>0.17100769774202779</v>
      </c>
      <c r="BE793" s="68">
        <v>3.2811724554451946</v>
      </c>
      <c r="BF793" s="68">
        <v>1.5638635175600735</v>
      </c>
      <c r="BG793" s="68">
        <v>0</v>
      </c>
      <c r="BH793" s="68">
        <v>6.1785772573766827E-3</v>
      </c>
      <c r="BI793" s="68">
        <v>109.99942497736077</v>
      </c>
      <c r="BJ793" s="68">
        <v>0</v>
      </c>
      <c r="BK793" s="68">
        <v>3.0283041345595767E-2</v>
      </c>
      <c r="BL793" s="68">
        <v>13.220426652474037</v>
      </c>
      <c r="BM793" s="68">
        <v>40.477585655375371</v>
      </c>
      <c r="BN793" s="68">
        <v>0</v>
      </c>
      <c r="BO793" s="68">
        <v>0</v>
      </c>
    </row>
    <row r="794" spans="1:67">
      <c r="A794">
        <v>2006</v>
      </c>
      <c r="B794" s="62" t="s">
        <v>611</v>
      </c>
      <c r="C794" s="67" t="s">
        <v>677</v>
      </c>
      <c r="D794" s="62" t="s">
        <v>726</v>
      </c>
      <c r="E794" s="68">
        <v>40.348085262708182</v>
      </c>
      <c r="F794" s="68">
        <v>0.50430282752203437</v>
      </c>
      <c r="G794" s="68">
        <v>0.26401648244639092</v>
      </c>
      <c r="H794" s="68">
        <v>219.81124827038627</v>
      </c>
      <c r="I794" s="68">
        <v>12.28816338686563</v>
      </c>
      <c r="J794" s="68">
        <v>26.793343852678529</v>
      </c>
      <c r="K794" s="68">
        <v>3.5248436112326038</v>
      </c>
      <c r="L794" s="68">
        <v>12.68017814704822</v>
      </c>
      <c r="M794" s="68">
        <v>3.7466145071306607</v>
      </c>
      <c r="N794" s="68">
        <v>13.129198704847987</v>
      </c>
      <c r="O794" s="68">
        <v>34.13549905980333</v>
      </c>
      <c r="P794" s="68">
        <v>2.5630693654067409</v>
      </c>
      <c r="Q794" s="68">
        <v>85.12385103478816</v>
      </c>
      <c r="R794" s="68">
        <v>68.094623286603507</v>
      </c>
      <c r="S794" s="68">
        <v>2932.2948588804711</v>
      </c>
      <c r="T794" s="68">
        <v>1585.4108026183264</v>
      </c>
      <c r="U794" s="68">
        <v>321.29230051187307</v>
      </c>
      <c r="V794" s="68">
        <v>1070.1418623765264</v>
      </c>
      <c r="W794" s="68">
        <v>685.75052647644179</v>
      </c>
      <c r="X794" s="68">
        <v>2255.1373944474299</v>
      </c>
      <c r="Y794" s="68">
        <v>144.0557319030865</v>
      </c>
      <c r="Z794" s="68">
        <v>436.83062265758326</v>
      </c>
      <c r="AA794" s="68">
        <v>52.377979387792124</v>
      </c>
      <c r="AB794" s="68">
        <v>12.00040830596218</v>
      </c>
      <c r="AC794" s="68">
        <v>0.73116183812959856</v>
      </c>
      <c r="AD794" s="68">
        <v>3.2201487292173488E-2</v>
      </c>
      <c r="AE794" s="68">
        <v>3041.5122125233966</v>
      </c>
      <c r="AF794" s="68">
        <v>5.3793671512748578</v>
      </c>
      <c r="AG794" s="68">
        <v>26.648825579510149</v>
      </c>
      <c r="AH794" s="68">
        <v>21.872211040544173</v>
      </c>
      <c r="AI794" s="68">
        <v>6.6196078188944449</v>
      </c>
      <c r="AJ794" s="68">
        <v>0.15738554283886824</v>
      </c>
      <c r="AK794" s="68">
        <v>0.70909580075687861</v>
      </c>
      <c r="AL794" s="68">
        <v>1.3015322662772868</v>
      </c>
      <c r="AM794" s="68">
        <v>8.3060331805722448E-2</v>
      </c>
      <c r="AN794" s="68">
        <v>1.4489167613821357</v>
      </c>
      <c r="AO794" s="68">
        <v>2.6922469063918486</v>
      </c>
      <c r="AP794" s="68">
        <v>0.5299830353261914</v>
      </c>
      <c r="AQ794" s="68">
        <v>3.9993193020958713</v>
      </c>
      <c r="AR794" s="68">
        <v>4.3813369764925478E-3</v>
      </c>
      <c r="AS794" s="68">
        <v>0.23282451874275259</v>
      </c>
      <c r="AT794" s="68">
        <v>1.7109054082156947E-3</v>
      </c>
      <c r="AU794" s="68">
        <v>1.8994958124536002E-2</v>
      </c>
      <c r="AV794" s="68">
        <v>0</v>
      </c>
      <c r="AW794" s="68">
        <v>0.16209256355838242</v>
      </c>
      <c r="AX794" s="68">
        <v>0.16845804827959998</v>
      </c>
      <c r="AY794" s="68">
        <v>0.45825050305243109</v>
      </c>
      <c r="AZ794" s="68">
        <v>0</v>
      </c>
      <c r="BA794" s="68">
        <v>0.18296063238866545</v>
      </c>
      <c r="BB794" s="68">
        <v>8.7423666272803295</v>
      </c>
      <c r="BC794" s="68">
        <v>2.1844751590476288</v>
      </c>
      <c r="BD794" s="68">
        <v>0.44271269161924814</v>
      </c>
      <c r="BE794" s="68">
        <v>2.7659586863116505</v>
      </c>
      <c r="BF794" s="68">
        <v>2.4156860868550272</v>
      </c>
      <c r="BG794" s="68">
        <v>0</v>
      </c>
      <c r="BH794" s="68">
        <v>1.4242034227937168E-2</v>
      </c>
      <c r="BI794" s="68">
        <v>84.417010753171354</v>
      </c>
      <c r="BJ794" s="68">
        <v>0</v>
      </c>
      <c r="BK794" s="68">
        <v>4.1498033745320823E-2</v>
      </c>
      <c r="BL794" s="68">
        <v>62.50074374775452</v>
      </c>
      <c r="BM794" s="68">
        <v>6.6208605613191907</v>
      </c>
      <c r="BN794" s="68">
        <v>0</v>
      </c>
      <c r="BO794" s="68">
        <v>0</v>
      </c>
    </row>
    <row r="795" spans="1:67">
      <c r="A795">
        <v>2006</v>
      </c>
      <c r="B795" s="62" t="s">
        <v>612</v>
      </c>
      <c r="C795" s="67" t="s">
        <v>678</v>
      </c>
      <c r="D795" s="62" t="s">
        <v>726</v>
      </c>
      <c r="E795" s="68">
        <v>45.810139977661024</v>
      </c>
      <c r="F795" s="68">
        <v>6.5256305927313205</v>
      </c>
      <c r="G795" s="68">
        <v>0.26976243040009223</v>
      </c>
      <c r="H795" s="68">
        <v>244.62374612946996</v>
      </c>
      <c r="I795" s="68">
        <v>282.6129518115219</v>
      </c>
      <c r="J795" s="68">
        <v>59.191872026422651</v>
      </c>
      <c r="K795" s="68">
        <v>13.682084979680583</v>
      </c>
      <c r="L795" s="68">
        <v>12.338542036037465</v>
      </c>
      <c r="M795" s="68">
        <v>4.8925829446857909</v>
      </c>
      <c r="N795" s="68">
        <v>288.7338293641659</v>
      </c>
      <c r="O795" s="68">
        <v>72.207726258877784</v>
      </c>
      <c r="P795" s="68">
        <v>2.858690329134836</v>
      </c>
      <c r="Q795" s="68">
        <v>136.27177765731372</v>
      </c>
      <c r="R795" s="68">
        <v>33.979117360913335</v>
      </c>
      <c r="S795" s="68">
        <v>403.44975753718268</v>
      </c>
      <c r="T795" s="68">
        <v>995.5656375837259</v>
      </c>
      <c r="U795" s="68">
        <v>743.73542756402253</v>
      </c>
      <c r="V795" s="68">
        <v>473.41107391921821</v>
      </c>
      <c r="W795" s="68">
        <v>296.84212974268212</v>
      </c>
      <c r="X795" s="68">
        <v>1814.7504899145413</v>
      </c>
      <c r="Y795" s="68">
        <v>30.986832174790951</v>
      </c>
      <c r="Z795" s="68">
        <v>244.03317670233372</v>
      </c>
      <c r="AA795" s="68">
        <v>9.2788354248944067</v>
      </c>
      <c r="AB795" s="68">
        <v>37.542325368328761</v>
      </c>
      <c r="AC795" s="68">
        <v>10.625040986875158</v>
      </c>
      <c r="AD795" s="68">
        <v>0.33760309542508804</v>
      </c>
      <c r="AE795" s="68">
        <v>2057.3670296299333</v>
      </c>
      <c r="AF795" s="68">
        <v>23.178700894318823</v>
      </c>
      <c r="AG795" s="68">
        <v>114.82487306099846</v>
      </c>
      <c r="AH795" s="68">
        <v>94.243323890666346</v>
      </c>
      <c r="AI795" s="68">
        <v>18.975262639717627</v>
      </c>
      <c r="AJ795" s="68">
        <v>0.97398132332243403</v>
      </c>
      <c r="AK795" s="68">
        <v>1.4241556208107855</v>
      </c>
      <c r="AL795" s="68">
        <v>15.138844400751012</v>
      </c>
      <c r="AM795" s="68">
        <v>0.57951234901612969</v>
      </c>
      <c r="AN795" s="68">
        <v>13.494954022551049</v>
      </c>
      <c r="AO795" s="68">
        <v>4.1989246687793216</v>
      </c>
      <c r="AP795" s="68">
        <v>19.295923391795565</v>
      </c>
      <c r="AQ795" s="68">
        <v>13.76914402662169</v>
      </c>
      <c r="AR795" s="68">
        <v>8.4994041698998306E-3</v>
      </c>
      <c r="AS795" s="68">
        <v>0.34939134564589103</v>
      </c>
      <c r="AT795" s="68">
        <v>3.3323828428638426E-3</v>
      </c>
      <c r="AU795" s="68">
        <v>2.1692484296346806E-2</v>
      </c>
      <c r="AV795" s="68">
        <v>0</v>
      </c>
      <c r="AW795" s="68">
        <v>0.75891040105308316</v>
      </c>
      <c r="AX795" s="68">
        <v>0.83101779517754393</v>
      </c>
      <c r="AY795" s="68">
        <v>2.2933215108198888</v>
      </c>
      <c r="AZ795" s="68">
        <v>0</v>
      </c>
      <c r="BA795" s="68">
        <v>0.50632244611884158</v>
      </c>
      <c r="BB795" s="68">
        <v>27.533620826671402</v>
      </c>
      <c r="BC795" s="68">
        <v>57.702164405719181</v>
      </c>
      <c r="BD795" s="68">
        <v>9.7603261907116377</v>
      </c>
      <c r="BE795" s="68">
        <v>12.081867340296455</v>
      </c>
      <c r="BF795" s="68">
        <v>34.932086958118951</v>
      </c>
      <c r="BG795" s="68">
        <v>0</v>
      </c>
      <c r="BH795" s="68">
        <v>0.2326275936458107</v>
      </c>
      <c r="BI795" s="68">
        <v>1504.959022529446</v>
      </c>
      <c r="BJ795" s="68">
        <v>0</v>
      </c>
      <c r="BK795" s="68">
        <v>8.5867271857552385E-2</v>
      </c>
      <c r="BL795" s="68">
        <v>917.05225432519023</v>
      </c>
      <c r="BM795" s="68">
        <v>208.00081652981538</v>
      </c>
      <c r="BN795" s="68">
        <v>0</v>
      </c>
      <c r="BO795" s="68">
        <v>0</v>
      </c>
    </row>
    <row r="796" spans="1:67">
      <c r="A796">
        <v>2006</v>
      </c>
      <c r="B796" s="62" t="s">
        <v>613</v>
      </c>
      <c r="C796" s="67" t="s">
        <v>679</v>
      </c>
      <c r="D796" s="62" t="s">
        <v>726</v>
      </c>
      <c r="E796" s="68">
        <v>5.3719751633668382</v>
      </c>
      <c r="F796" s="68">
        <v>7.5631563314182033</v>
      </c>
      <c r="G796" s="68">
        <v>0.1253945280838652</v>
      </c>
      <c r="H796" s="68">
        <v>16.095724598685706</v>
      </c>
      <c r="I796" s="68">
        <v>44.772516870584759</v>
      </c>
      <c r="J796" s="68">
        <v>225.35540777123077</v>
      </c>
      <c r="K796" s="68">
        <v>2.3276049343130705</v>
      </c>
      <c r="L796" s="68">
        <v>12.878247435339777</v>
      </c>
      <c r="M796" s="68">
        <v>40.924960328949048</v>
      </c>
      <c r="N796" s="68">
        <v>18.42716566487141</v>
      </c>
      <c r="O796" s="68">
        <v>63.782147344924837</v>
      </c>
      <c r="P796" s="68">
        <v>3.1109653848098886</v>
      </c>
      <c r="Q796" s="68">
        <v>175.9300966340069</v>
      </c>
      <c r="R796" s="68">
        <v>21.088213850177105</v>
      </c>
      <c r="S796" s="68">
        <v>77.110927497312005</v>
      </c>
      <c r="T796" s="68">
        <v>240.88079582170712</v>
      </c>
      <c r="U796" s="68">
        <v>25416.199257491517</v>
      </c>
      <c r="V796" s="68">
        <v>2315.4252713275264</v>
      </c>
      <c r="W796" s="68">
        <v>466.91998200172719</v>
      </c>
      <c r="X796" s="68">
        <v>2252.2460238581725</v>
      </c>
      <c r="Y796" s="68">
        <v>76.515797879050652</v>
      </c>
      <c r="Z796" s="68">
        <v>1202.7835801144809</v>
      </c>
      <c r="AA796" s="68">
        <v>63.248731608315907</v>
      </c>
      <c r="AB796" s="68">
        <v>147.74861481383641</v>
      </c>
      <c r="AC796" s="68">
        <v>0.44414702194518207</v>
      </c>
      <c r="AD796" s="68">
        <v>5.5293631224204526E-2</v>
      </c>
      <c r="AE796" s="68">
        <v>234.27742439199417</v>
      </c>
      <c r="AF796" s="68">
        <v>23.750298424831751</v>
      </c>
      <c r="AG796" s="68">
        <v>117.656511675977</v>
      </c>
      <c r="AH796" s="68">
        <v>96.567403971000914</v>
      </c>
      <c r="AI796" s="68">
        <v>27.040925769459296</v>
      </c>
      <c r="AJ796" s="68">
        <v>0.43373284706433884</v>
      </c>
      <c r="AK796" s="68">
        <v>2.9527134701982316</v>
      </c>
      <c r="AL796" s="68">
        <v>22.499965160270008</v>
      </c>
      <c r="AM796" s="68">
        <v>1.3510302899252455</v>
      </c>
      <c r="AN796" s="68">
        <v>12.396254148447479</v>
      </c>
      <c r="AO796" s="68">
        <v>0.33365600392977462</v>
      </c>
      <c r="AP796" s="68">
        <v>110.30776481187321</v>
      </c>
      <c r="AQ796" s="68">
        <v>1953.8450675188187</v>
      </c>
      <c r="AR796" s="68">
        <v>3.2441306261098908</v>
      </c>
      <c r="AS796" s="68">
        <v>64.052490398037676</v>
      </c>
      <c r="AT796" s="68">
        <v>0.14248144081571401</v>
      </c>
      <c r="AU796" s="68">
        <v>4.3655697626631893</v>
      </c>
      <c r="AV796" s="68">
        <v>0</v>
      </c>
      <c r="AW796" s="68">
        <v>0.69793699992573388</v>
      </c>
      <c r="AX796" s="68">
        <v>125.64924275528367</v>
      </c>
      <c r="AY796" s="68">
        <v>15.262133258840798</v>
      </c>
      <c r="AZ796" s="68">
        <v>0</v>
      </c>
      <c r="BA796" s="68">
        <v>0.13710967570752475</v>
      </c>
      <c r="BB796" s="68">
        <v>54.510132274940609</v>
      </c>
      <c r="BC796" s="68">
        <v>129.16963886159962</v>
      </c>
      <c r="BD796" s="68">
        <v>31.189860410306046</v>
      </c>
      <c r="BE796" s="68">
        <v>71.673355923701109</v>
      </c>
      <c r="BF796" s="68">
        <v>33.375963437177688</v>
      </c>
      <c r="BG796" s="68">
        <v>0</v>
      </c>
      <c r="BH796" s="68">
        <v>0.99120105768184963</v>
      </c>
      <c r="BI796" s="68">
        <v>4109.5558554639574</v>
      </c>
      <c r="BJ796" s="68">
        <v>0</v>
      </c>
      <c r="BK796" s="68">
        <v>0.77286524860612615</v>
      </c>
      <c r="BL796" s="68">
        <v>6047.4782014257789</v>
      </c>
      <c r="BM796" s="68">
        <v>345.73416617257328</v>
      </c>
      <c r="BN796" s="68">
        <v>0</v>
      </c>
      <c r="BO796" s="68">
        <v>0</v>
      </c>
    </row>
    <row r="797" spans="1:67">
      <c r="A797">
        <v>2006</v>
      </c>
      <c r="B797" s="62" t="s">
        <v>614</v>
      </c>
      <c r="C797" s="67" t="s">
        <v>680</v>
      </c>
      <c r="D797" s="62" t="s">
        <v>726</v>
      </c>
      <c r="E797" s="68">
        <v>3.9136451296566128</v>
      </c>
      <c r="F797" s="68">
        <v>0.13143578615985846</v>
      </c>
      <c r="G797" s="68">
        <v>5.5841755093422658E-2</v>
      </c>
      <c r="H797" s="68">
        <v>19.790242494110593</v>
      </c>
      <c r="I797" s="68">
        <v>16.015203635758873</v>
      </c>
      <c r="J797" s="68">
        <v>50.557968641865756</v>
      </c>
      <c r="K797" s="68">
        <v>2.2823794435983271</v>
      </c>
      <c r="L797" s="68">
        <v>7.1146833948579582</v>
      </c>
      <c r="M797" s="68">
        <v>9.6421310392639121</v>
      </c>
      <c r="N797" s="68">
        <v>1.5149558083612062</v>
      </c>
      <c r="O797" s="68">
        <v>26.413281863412067</v>
      </c>
      <c r="P797" s="68">
        <v>1.2118376024641522</v>
      </c>
      <c r="Q797" s="68">
        <v>115.44372874390467</v>
      </c>
      <c r="R797" s="68">
        <v>12.476640713260824</v>
      </c>
      <c r="S797" s="68">
        <v>194.59929286619544</v>
      </c>
      <c r="T797" s="68">
        <v>195.60021378586734</v>
      </c>
      <c r="U797" s="68">
        <v>3664.9727126590619</v>
      </c>
      <c r="V797" s="68">
        <v>1971.1347225203392</v>
      </c>
      <c r="W797" s="68">
        <v>427.02918976391607</v>
      </c>
      <c r="X797" s="68">
        <v>1827.1150784445861</v>
      </c>
      <c r="Y797" s="68">
        <v>72.752157397407402</v>
      </c>
      <c r="Z797" s="68">
        <v>203.50091851629421</v>
      </c>
      <c r="AA797" s="68">
        <v>43.677121732402071</v>
      </c>
      <c r="AB797" s="68">
        <v>326.83438579301401</v>
      </c>
      <c r="AC797" s="68">
        <v>0.15942497002245923</v>
      </c>
      <c r="AD797" s="68">
        <v>5.0132404851586904E-2</v>
      </c>
      <c r="AE797" s="68">
        <v>1954.2480778835522</v>
      </c>
      <c r="AF797" s="68">
        <v>7.9934293184697545</v>
      </c>
      <c r="AG797" s="68">
        <v>39.598614485205864</v>
      </c>
      <c r="AH797" s="68">
        <v>32.500841025151985</v>
      </c>
      <c r="AI797" s="68">
        <v>127.88537873863115</v>
      </c>
      <c r="AJ797" s="68">
        <v>0.56090073567600995</v>
      </c>
      <c r="AK797" s="68">
        <v>9.813162000123274</v>
      </c>
      <c r="AL797" s="68">
        <v>5.6143846114245095</v>
      </c>
      <c r="AM797" s="68">
        <v>4.3453547653223659</v>
      </c>
      <c r="AN797" s="68">
        <v>71.035489683153585</v>
      </c>
      <c r="AO797" s="68">
        <v>0.11429400875092531</v>
      </c>
      <c r="AP797" s="68">
        <v>21.728545211187161</v>
      </c>
      <c r="AQ797" s="68">
        <v>435.59712412944094</v>
      </c>
      <c r="AR797" s="68">
        <v>0.11725034140648091</v>
      </c>
      <c r="AS797" s="68">
        <v>0.75682133562734755</v>
      </c>
      <c r="AT797" s="68">
        <v>6.2717449103429383E-3</v>
      </c>
      <c r="AU797" s="68">
        <v>5.208404478806717E-2</v>
      </c>
      <c r="AV797" s="68">
        <v>0</v>
      </c>
      <c r="AW797" s="68">
        <v>0.1580943766531204</v>
      </c>
      <c r="AX797" s="68">
        <v>1.4829777478579746</v>
      </c>
      <c r="AY797" s="68">
        <v>1.7130177954220827</v>
      </c>
      <c r="AZ797" s="68">
        <v>0</v>
      </c>
      <c r="BA797" s="68">
        <v>0.13038902395217003</v>
      </c>
      <c r="BB797" s="68">
        <v>51.486295752004118</v>
      </c>
      <c r="BC797" s="68">
        <v>74.875672160376524</v>
      </c>
      <c r="BD797" s="68">
        <v>15.605956213814508</v>
      </c>
      <c r="BE797" s="68">
        <v>21.242536075962072</v>
      </c>
      <c r="BF797" s="68">
        <v>8.2141531059927715</v>
      </c>
      <c r="BG797" s="68">
        <v>0</v>
      </c>
      <c r="BH797" s="68">
        <v>0.75527116182055487</v>
      </c>
      <c r="BI797" s="68">
        <v>2321.0574595872317</v>
      </c>
      <c r="BJ797" s="68">
        <v>0</v>
      </c>
      <c r="BK797" s="68">
        <v>0.13852173354611411</v>
      </c>
      <c r="BL797" s="68">
        <v>1467.7579792870017</v>
      </c>
      <c r="BM797" s="68">
        <v>270.47139855599869</v>
      </c>
      <c r="BN797" s="68">
        <v>0</v>
      </c>
      <c r="BO797" s="68">
        <v>0</v>
      </c>
    </row>
    <row r="798" spans="1:67">
      <c r="A798">
        <v>2006</v>
      </c>
      <c r="B798" s="62" t="s">
        <v>615</v>
      </c>
      <c r="C798" s="67" t="s">
        <v>681</v>
      </c>
      <c r="D798" s="62" t="s">
        <v>726</v>
      </c>
      <c r="E798" s="68">
        <v>18.902369688684072</v>
      </c>
      <c r="F798" s="68">
        <v>0.46372915605116716</v>
      </c>
      <c r="G798" s="68">
        <v>1.6794232471556629</v>
      </c>
      <c r="H798" s="68">
        <v>179.94762489305316</v>
      </c>
      <c r="I798" s="68">
        <v>140.75951766369005</v>
      </c>
      <c r="J798" s="68">
        <v>103.26680473899906</v>
      </c>
      <c r="K798" s="68">
        <v>15.153450946556136</v>
      </c>
      <c r="L798" s="68">
        <v>24.483957106073831</v>
      </c>
      <c r="M798" s="68">
        <v>8.8280923372572406</v>
      </c>
      <c r="N798" s="68">
        <v>5.2635516202522687</v>
      </c>
      <c r="O798" s="68">
        <v>39.625970740812775</v>
      </c>
      <c r="P798" s="68">
        <v>5.9237231831179589</v>
      </c>
      <c r="Q798" s="68">
        <v>79.126826153863675</v>
      </c>
      <c r="R798" s="68">
        <v>52.44328457023795</v>
      </c>
      <c r="S798" s="68">
        <v>140.18464890956815</v>
      </c>
      <c r="T798" s="68">
        <v>170.56619361675334</v>
      </c>
      <c r="U798" s="68">
        <v>2513.6351158835264</v>
      </c>
      <c r="V798" s="68">
        <v>373.85893978958939</v>
      </c>
      <c r="W798" s="68">
        <v>831.26573148924342</v>
      </c>
      <c r="X798" s="68">
        <v>1457.1873777354779</v>
      </c>
      <c r="Y798" s="68">
        <v>47.753289868821824</v>
      </c>
      <c r="Z798" s="68">
        <v>160.41962531072576</v>
      </c>
      <c r="AA798" s="68">
        <v>26.463970978979141</v>
      </c>
      <c r="AB798" s="68">
        <v>17.343690511989372</v>
      </c>
      <c r="AC798" s="68">
        <v>0.61200501711762822</v>
      </c>
      <c r="AD798" s="68">
        <v>3.9076229026420748</v>
      </c>
      <c r="AE798" s="68">
        <v>508.93102461592287</v>
      </c>
      <c r="AF798" s="68">
        <v>27.430514204856532</v>
      </c>
      <c r="AG798" s="68">
        <v>135.88791045793306</v>
      </c>
      <c r="AH798" s="68">
        <v>111.53096912648277</v>
      </c>
      <c r="AI798" s="68">
        <v>499.4829183444316</v>
      </c>
      <c r="AJ798" s="68">
        <v>59.158716711401212</v>
      </c>
      <c r="AK798" s="68">
        <v>0.80455745374786236</v>
      </c>
      <c r="AL798" s="68">
        <v>154.48360289877414</v>
      </c>
      <c r="AM798" s="68">
        <v>0.45485814351069453</v>
      </c>
      <c r="AN798" s="68">
        <v>6.7477047987507612</v>
      </c>
      <c r="AO798" s="68">
        <v>7.3404281139233607</v>
      </c>
      <c r="AP798" s="68">
        <v>10.512734226601417</v>
      </c>
      <c r="AQ798" s="68">
        <v>71.227041839416174</v>
      </c>
      <c r="AR798" s="68">
        <v>3.7863536194664031E-2</v>
      </c>
      <c r="AS798" s="68">
        <v>0.65473425054147238</v>
      </c>
      <c r="AT798" s="68">
        <v>1.4045649074635203E-2</v>
      </c>
      <c r="AU798" s="68">
        <v>4.5320782526665881E-2</v>
      </c>
      <c r="AV798" s="68">
        <v>0</v>
      </c>
      <c r="AW798" s="68">
        <v>0.4672286456577987</v>
      </c>
      <c r="AX798" s="68">
        <v>5.3440104977305118</v>
      </c>
      <c r="AY798" s="68">
        <v>2.8356728259128832</v>
      </c>
      <c r="AZ798" s="68">
        <v>0</v>
      </c>
      <c r="BA798" s="68">
        <v>1.6929359610434469</v>
      </c>
      <c r="BB798" s="68">
        <v>76.064681334640568</v>
      </c>
      <c r="BC798" s="68">
        <v>3.7619586877741926</v>
      </c>
      <c r="BD798" s="68">
        <v>0.95821270242030443</v>
      </c>
      <c r="BE798" s="68">
        <v>5.6051752727614765</v>
      </c>
      <c r="BF798" s="68">
        <v>11.456625299089181</v>
      </c>
      <c r="BG798" s="68">
        <v>0</v>
      </c>
      <c r="BH798" s="68">
        <v>2.4587178523285687E-2</v>
      </c>
      <c r="BI798" s="68">
        <v>213.02925416610637</v>
      </c>
      <c r="BJ798" s="68">
        <v>0</v>
      </c>
      <c r="BK798" s="68">
        <v>0.33505990892114862</v>
      </c>
      <c r="BL798" s="68">
        <v>12355.69871392176</v>
      </c>
      <c r="BM798" s="68">
        <v>275.12692452114891</v>
      </c>
      <c r="BN798" s="68">
        <v>0</v>
      </c>
      <c r="BO798" s="68">
        <v>0</v>
      </c>
    </row>
    <row r="799" spans="1:67">
      <c r="A799">
        <v>2006</v>
      </c>
      <c r="B799" s="62" t="s">
        <v>616</v>
      </c>
      <c r="C799" s="67" t="s">
        <v>682</v>
      </c>
      <c r="D799" s="62" t="s">
        <v>726</v>
      </c>
      <c r="E799" s="68">
        <v>16.987941112380089</v>
      </c>
      <c r="F799" s="68">
        <v>0.11653226684976183</v>
      </c>
      <c r="G799" s="68">
        <v>1.7411072652692394</v>
      </c>
      <c r="H799" s="68">
        <v>62.404140147084775</v>
      </c>
      <c r="I799" s="68">
        <v>201.56977673795342</v>
      </c>
      <c r="J799" s="68">
        <v>50.280421548407212</v>
      </c>
      <c r="K799" s="68">
        <v>2.5342894918219132</v>
      </c>
      <c r="L799" s="68">
        <v>8.7313433374954563</v>
      </c>
      <c r="M799" s="68">
        <v>3.2451811884115807</v>
      </c>
      <c r="N799" s="68">
        <v>1.7606857319813958</v>
      </c>
      <c r="O799" s="68">
        <v>9.6034571689497383</v>
      </c>
      <c r="P799" s="68">
        <v>3.239641613119578</v>
      </c>
      <c r="Q799" s="68">
        <v>54.63676928065702</v>
      </c>
      <c r="R799" s="68">
        <v>52.309894079732985</v>
      </c>
      <c r="S799" s="68">
        <v>45.86683384632618</v>
      </c>
      <c r="T799" s="68">
        <v>69.339063703573629</v>
      </c>
      <c r="U799" s="68">
        <v>292.72317974410845</v>
      </c>
      <c r="V799" s="68">
        <v>139.53275048613449</v>
      </c>
      <c r="W799" s="68">
        <v>117.97165965993746</v>
      </c>
      <c r="X799" s="68">
        <v>9903.2722181953068</v>
      </c>
      <c r="Y799" s="68">
        <v>23.669651356903575</v>
      </c>
      <c r="Z799" s="68">
        <v>54.086532698043364</v>
      </c>
      <c r="AA799" s="68">
        <v>8.4243363955656001</v>
      </c>
      <c r="AB799" s="68">
        <v>26.526959058940555</v>
      </c>
      <c r="AC799" s="68">
        <v>0.17929678318964604</v>
      </c>
      <c r="AD799" s="68">
        <v>9.1331767095005176</v>
      </c>
      <c r="AE799" s="68">
        <v>187.19111554462492</v>
      </c>
      <c r="AF799" s="68">
        <v>99.988815923889206</v>
      </c>
      <c r="AG799" s="68">
        <v>495.3341450829414</v>
      </c>
      <c r="AH799" s="68">
        <v>406.54901727865246</v>
      </c>
      <c r="AI799" s="68">
        <v>1856.6536318844931</v>
      </c>
      <c r="AJ799" s="68">
        <v>1.4121397845552439</v>
      </c>
      <c r="AK799" s="68">
        <v>0.90740420356961837</v>
      </c>
      <c r="AL799" s="68">
        <v>152.40943632673108</v>
      </c>
      <c r="AM799" s="68">
        <v>12.235572392473291</v>
      </c>
      <c r="AN799" s="68">
        <v>3.5248945371167641</v>
      </c>
      <c r="AO799" s="68">
        <v>5.0269193362503106</v>
      </c>
      <c r="AP799" s="68">
        <v>12.958975649971952</v>
      </c>
      <c r="AQ799" s="68">
        <v>302.76878462671323</v>
      </c>
      <c r="AR799" s="68">
        <v>0.30385333355497746</v>
      </c>
      <c r="AS799" s="68">
        <v>7.5644512960696018</v>
      </c>
      <c r="AT799" s="68">
        <v>0.21727771587780204</v>
      </c>
      <c r="AU799" s="68">
        <v>0.54343735990244157</v>
      </c>
      <c r="AV799" s="68">
        <v>0</v>
      </c>
      <c r="AW799" s="68">
        <v>1.0145761744000497</v>
      </c>
      <c r="AX799" s="68">
        <v>0.50841836840342891</v>
      </c>
      <c r="AY799" s="68">
        <v>1.1266027646181977</v>
      </c>
      <c r="AZ799" s="68">
        <v>0</v>
      </c>
      <c r="BA799" s="68">
        <v>0.40581065477684808</v>
      </c>
      <c r="BB799" s="68">
        <v>48.218286650930978</v>
      </c>
      <c r="BC799" s="68">
        <v>30.319618418678761</v>
      </c>
      <c r="BD799" s="68">
        <v>3.7185070900113688</v>
      </c>
      <c r="BE799" s="68">
        <v>13.908384804984356</v>
      </c>
      <c r="BF799" s="68">
        <v>18.211661519052686</v>
      </c>
      <c r="BG799" s="68">
        <v>0</v>
      </c>
      <c r="BH799" s="68">
        <v>5.1971791251244265E-2</v>
      </c>
      <c r="BI799" s="68">
        <v>4347.3609832416169</v>
      </c>
      <c r="BJ799" s="68">
        <v>0</v>
      </c>
      <c r="BK799" s="68">
        <v>1.3440634133865554</v>
      </c>
      <c r="BL799" s="68">
        <v>7257.6361499284894</v>
      </c>
      <c r="BM799" s="68">
        <v>479.49853257652342</v>
      </c>
      <c r="BN799" s="68">
        <v>0</v>
      </c>
      <c r="BO799" s="68">
        <v>0</v>
      </c>
    </row>
    <row r="800" spans="1:67">
      <c r="A800">
        <v>2006</v>
      </c>
      <c r="B800" s="62" t="s">
        <v>617</v>
      </c>
      <c r="C800" s="67" t="s">
        <v>683</v>
      </c>
      <c r="D800" s="62" t="s">
        <v>726</v>
      </c>
      <c r="E800" s="68">
        <v>1.4828471123497284</v>
      </c>
      <c r="F800" s="68">
        <v>7.3303775216173983E-2</v>
      </c>
      <c r="G800" s="68">
        <v>2.7889718180375424E-2</v>
      </c>
      <c r="H800" s="68">
        <v>4.1934623504519113</v>
      </c>
      <c r="I800" s="68">
        <v>13.728511113774141</v>
      </c>
      <c r="J800" s="68">
        <v>4.7127731107084507</v>
      </c>
      <c r="K800" s="68">
        <v>0.3986041875144184</v>
      </c>
      <c r="L800" s="68">
        <v>0.85640416165685729</v>
      </c>
      <c r="M800" s="68">
        <v>1.0294262538267795</v>
      </c>
      <c r="N800" s="68">
        <v>1.8484028830678176</v>
      </c>
      <c r="O800" s="68">
        <v>6.4341381849167618</v>
      </c>
      <c r="P800" s="68">
        <v>0.63084929602016271</v>
      </c>
      <c r="Q800" s="68">
        <v>10.201703881414439</v>
      </c>
      <c r="R800" s="68">
        <v>5.3380998520315659</v>
      </c>
      <c r="S800" s="68">
        <v>13.650069015954665</v>
      </c>
      <c r="T800" s="68">
        <v>18.466657114607376</v>
      </c>
      <c r="U800" s="68">
        <v>145.20998864146912</v>
      </c>
      <c r="V800" s="68">
        <v>62.92783255669427</v>
      </c>
      <c r="W800" s="68">
        <v>37.198664648807892</v>
      </c>
      <c r="X800" s="68">
        <v>97.337624697720784</v>
      </c>
      <c r="Y800" s="68">
        <v>247.72456908702728</v>
      </c>
      <c r="Z800" s="68">
        <v>14.803219625707465</v>
      </c>
      <c r="AA800" s="68">
        <v>0.63467957863299929</v>
      </c>
      <c r="AB800" s="68">
        <v>3.7743252649969286</v>
      </c>
      <c r="AC800" s="68">
        <v>0.23827522925700231</v>
      </c>
      <c r="AD800" s="68">
        <v>5.102509141207906E-2</v>
      </c>
      <c r="AE800" s="68">
        <v>33.00042938303784</v>
      </c>
      <c r="AF800" s="68">
        <v>2.9067628873372868</v>
      </c>
      <c r="AG800" s="68">
        <v>14.399801427058822</v>
      </c>
      <c r="AH800" s="68">
        <v>11.818738201015423</v>
      </c>
      <c r="AI800" s="68">
        <v>13.625370697381957</v>
      </c>
      <c r="AJ800" s="68">
        <v>0.53561330539020124</v>
      </c>
      <c r="AK800" s="68">
        <v>63.317275325304081</v>
      </c>
      <c r="AL800" s="68">
        <v>1.7636569137774718</v>
      </c>
      <c r="AM800" s="68">
        <v>8.3655370226491392</v>
      </c>
      <c r="AN800" s="68">
        <v>13.218454065672844</v>
      </c>
      <c r="AO800" s="68">
        <v>0.12200809802660915</v>
      </c>
      <c r="AP800" s="68">
        <v>0.5047124761868339</v>
      </c>
      <c r="AQ800" s="68">
        <v>5.8961053813104254</v>
      </c>
      <c r="AR800" s="68">
        <v>6.4168392703021189E-3</v>
      </c>
      <c r="AS800" s="68">
        <v>0.27901336365372442</v>
      </c>
      <c r="AT800" s="68">
        <v>3.7388107929981727E-3</v>
      </c>
      <c r="AU800" s="68">
        <v>1.8199857498328465E-2</v>
      </c>
      <c r="AV800" s="68">
        <v>0</v>
      </c>
      <c r="AW800" s="68">
        <v>8.2985298947923267E-2</v>
      </c>
      <c r="AX800" s="68">
        <v>0.22023750130267056</v>
      </c>
      <c r="AY800" s="68">
        <v>9.6764790090722072E-2</v>
      </c>
      <c r="AZ800" s="68">
        <v>0</v>
      </c>
      <c r="BA800" s="68">
        <v>3.5448674222933317E-2</v>
      </c>
      <c r="BB800" s="68">
        <v>1.7507830256817634</v>
      </c>
      <c r="BC800" s="68">
        <v>5.9640076817812444</v>
      </c>
      <c r="BD800" s="68">
        <v>0.2997200017694796</v>
      </c>
      <c r="BE800" s="68">
        <v>0.72488556181811248</v>
      </c>
      <c r="BF800" s="68">
        <v>2.4132609325412604</v>
      </c>
      <c r="BG800" s="68">
        <v>0</v>
      </c>
      <c r="BH800" s="68">
        <v>9.4753977774534939E-3</v>
      </c>
      <c r="BI800" s="68">
        <v>195.05358748592386</v>
      </c>
      <c r="BJ800" s="68">
        <v>0</v>
      </c>
      <c r="BK800" s="68">
        <v>0.43560234007761578</v>
      </c>
      <c r="BL800" s="68">
        <v>883.82778168465325</v>
      </c>
      <c r="BM800" s="68">
        <v>23.930502174367597</v>
      </c>
      <c r="BN800" s="68">
        <v>0</v>
      </c>
      <c r="BO800" s="68">
        <v>0</v>
      </c>
    </row>
    <row r="801" spans="1:67">
      <c r="A801">
        <v>2006</v>
      </c>
      <c r="B801" s="62" t="s">
        <v>618</v>
      </c>
      <c r="C801" s="67" t="s">
        <v>684</v>
      </c>
      <c r="D801" s="62" t="s">
        <v>726</v>
      </c>
      <c r="E801" s="68">
        <v>3.1052023311783294</v>
      </c>
      <c r="F801" s="68">
        <v>0.14822126532136112</v>
      </c>
      <c r="G801" s="68">
        <v>0.17729285292770836</v>
      </c>
      <c r="H801" s="68">
        <v>10.072353578880215</v>
      </c>
      <c r="I801" s="68">
        <v>18.699442060240575</v>
      </c>
      <c r="J801" s="68">
        <v>55.429457175843289</v>
      </c>
      <c r="K801" s="68">
        <v>4.7075939422510373</v>
      </c>
      <c r="L801" s="68">
        <v>6.7959999341102977</v>
      </c>
      <c r="M801" s="68">
        <v>4.4395975516912598</v>
      </c>
      <c r="N801" s="68">
        <v>3.5979649559461788</v>
      </c>
      <c r="O801" s="68">
        <v>16.64602617378139</v>
      </c>
      <c r="P801" s="68">
        <v>3.0446101803966066</v>
      </c>
      <c r="Q801" s="68">
        <v>23.228243042026271</v>
      </c>
      <c r="R801" s="68">
        <v>8.6577942549897067</v>
      </c>
      <c r="S801" s="68">
        <v>13.096032494964579</v>
      </c>
      <c r="T801" s="68">
        <v>18.446083210073017</v>
      </c>
      <c r="U801" s="68">
        <v>434.87114638638758</v>
      </c>
      <c r="V801" s="68">
        <v>35.394239436596905</v>
      </c>
      <c r="W801" s="68">
        <v>23.16808623076475</v>
      </c>
      <c r="X801" s="68">
        <v>73.238921483105528</v>
      </c>
      <c r="Y801" s="68">
        <v>4.8718535644994247</v>
      </c>
      <c r="Z801" s="68">
        <v>194.18769275634224</v>
      </c>
      <c r="AA801" s="68">
        <v>1.607897386286071</v>
      </c>
      <c r="AB801" s="68">
        <v>9.5235258098724742</v>
      </c>
      <c r="AC801" s="68">
        <v>14.158315716768934</v>
      </c>
      <c r="AD801" s="68">
        <v>8.4572390074895351E-2</v>
      </c>
      <c r="AE801" s="68">
        <v>107.36961595269301</v>
      </c>
      <c r="AF801" s="68">
        <v>8.0674165687076496</v>
      </c>
      <c r="AG801" s="68">
        <v>39.965141359573309</v>
      </c>
      <c r="AH801" s="68">
        <v>32.801671687149842</v>
      </c>
      <c r="AI801" s="68">
        <v>7.123894537876815</v>
      </c>
      <c r="AJ801" s="68">
        <v>0.13014090589400457</v>
      </c>
      <c r="AK801" s="68">
        <v>0.87336182734677703</v>
      </c>
      <c r="AL801" s="68">
        <v>4.4997669571574459</v>
      </c>
      <c r="AM801" s="68">
        <v>1.8600565906959727</v>
      </c>
      <c r="AN801" s="68">
        <v>44.353561717829258</v>
      </c>
      <c r="AO801" s="68">
        <v>0.25207181827472336</v>
      </c>
      <c r="AP801" s="68">
        <v>3.3433148137827069</v>
      </c>
      <c r="AQ801" s="68">
        <v>8.1301337042244306</v>
      </c>
      <c r="AR801" s="68">
        <v>0.12039299157864199</v>
      </c>
      <c r="AS801" s="68">
        <v>6.8931660366345486</v>
      </c>
      <c r="AT801" s="68">
        <v>1.0045334877887575E-2</v>
      </c>
      <c r="AU801" s="68">
        <v>0.25740672944501181</v>
      </c>
      <c r="AV801" s="68">
        <v>0</v>
      </c>
      <c r="AW801" s="68">
        <v>6.4230252436420514</v>
      </c>
      <c r="AX801" s="68">
        <v>1.0362906637568763</v>
      </c>
      <c r="AY801" s="68">
        <v>4.6982855866742481</v>
      </c>
      <c r="AZ801" s="68">
        <v>0</v>
      </c>
      <c r="BA801" s="68">
        <v>2.0762825310688511</v>
      </c>
      <c r="BB801" s="68">
        <v>20.570379209303585</v>
      </c>
      <c r="BC801" s="68">
        <v>26.794060263568177</v>
      </c>
      <c r="BD801" s="68">
        <v>20.050505190989025</v>
      </c>
      <c r="BE801" s="68">
        <v>63.573422225809836</v>
      </c>
      <c r="BF801" s="68">
        <v>20.253805599689404</v>
      </c>
      <c r="BG801" s="68">
        <v>0</v>
      </c>
      <c r="BH801" s="68">
        <v>3.9786086332923694E-2</v>
      </c>
      <c r="BI801" s="68">
        <v>3023.1819133042263</v>
      </c>
      <c r="BJ801" s="68">
        <v>0</v>
      </c>
      <c r="BK801" s="68">
        <v>7.8169937331448364E-2</v>
      </c>
      <c r="BL801" s="68">
        <v>1580.2855525459886</v>
      </c>
      <c r="BM801" s="68">
        <v>174.70113055916889</v>
      </c>
      <c r="BN801" s="68">
        <v>0</v>
      </c>
      <c r="BO801" s="68">
        <v>0</v>
      </c>
    </row>
    <row r="802" spans="1:67">
      <c r="A802">
        <v>2006</v>
      </c>
      <c r="B802" s="62" t="s">
        <v>619</v>
      </c>
      <c r="C802" s="67" t="s">
        <v>685</v>
      </c>
      <c r="D802" s="62" t="s">
        <v>726</v>
      </c>
      <c r="E802" s="68">
        <v>7.3132504157729095E-2</v>
      </c>
      <c r="F802" s="68">
        <v>5.9257355858030204E-3</v>
      </c>
      <c r="G802" s="68">
        <v>3.6237453890439648E-3</v>
      </c>
      <c r="H802" s="68">
        <v>0.37769537954303478</v>
      </c>
      <c r="I802" s="68">
        <v>0.45213227159858926</v>
      </c>
      <c r="J802" s="68">
        <v>0.32639954939963517</v>
      </c>
      <c r="K802" s="68">
        <v>3.4566943448971321E-2</v>
      </c>
      <c r="L802" s="68">
        <v>0.20016594731108073</v>
      </c>
      <c r="M802" s="68">
        <v>6.8950975959331556E-2</v>
      </c>
      <c r="N802" s="68">
        <v>0.10909487888922287</v>
      </c>
      <c r="O802" s="68">
        <v>0.19044705495549077</v>
      </c>
      <c r="P802" s="68">
        <v>5.2044333955289138E-2</v>
      </c>
      <c r="Q802" s="68">
        <v>0.33836227419583798</v>
      </c>
      <c r="R802" s="68">
        <v>0.1459981896769722</v>
      </c>
      <c r="S802" s="68">
        <v>0.63895940437764898</v>
      </c>
      <c r="T802" s="68">
        <v>0.85483853697638168</v>
      </c>
      <c r="U802" s="68">
        <v>14.054900841919212</v>
      </c>
      <c r="V802" s="68">
        <v>2.7812669142708195</v>
      </c>
      <c r="W802" s="68">
        <v>1.7692060805898044</v>
      </c>
      <c r="X802" s="68">
        <v>5.0696942537639398</v>
      </c>
      <c r="Y802" s="68">
        <v>1.0083000884325188</v>
      </c>
      <c r="Z802" s="68">
        <v>0.8907443073792477</v>
      </c>
      <c r="AA802" s="68">
        <v>9.0087296296120528E-2</v>
      </c>
      <c r="AB802" s="68">
        <v>0.29605685452383701</v>
      </c>
      <c r="AC802" s="68">
        <v>7.730804912949571E-3</v>
      </c>
      <c r="AD802" s="68">
        <v>6.5362071773259053E-3</v>
      </c>
      <c r="AE802" s="68">
        <v>2.8151421450434277</v>
      </c>
      <c r="AF802" s="68">
        <v>9.6251051226639392E-2</v>
      </c>
      <c r="AG802" s="68">
        <v>0.47681768674605973</v>
      </c>
      <c r="AH802" s="68">
        <v>0.39135148072468134</v>
      </c>
      <c r="AI802" s="68">
        <v>0.9014065832312893</v>
      </c>
      <c r="AJ802" s="68">
        <v>8.5789756363006259E-2</v>
      </c>
      <c r="AK802" s="68">
        <v>0.24154383521636424</v>
      </c>
      <c r="AL802" s="68">
        <v>0.24434041938580561</v>
      </c>
      <c r="AM802" s="68">
        <v>3.4849986674774618E-2</v>
      </c>
      <c r="AN802" s="68">
        <v>0.14735972845453729</v>
      </c>
      <c r="AO802" s="68">
        <v>1.8639177276530739E-2</v>
      </c>
      <c r="AP802" s="68">
        <v>7.2966700559207759E-2</v>
      </c>
      <c r="AQ802" s="68">
        <v>0.99842765639785469</v>
      </c>
      <c r="AR802" s="68">
        <v>1.6124112753850882E-3</v>
      </c>
      <c r="AS802" s="68">
        <v>6.4963997712562421E-2</v>
      </c>
      <c r="AT802" s="68">
        <v>3.2395704603364901E-3</v>
      </c>
      <c r="AU802" s="68">
        <v>4.5200149809577449E-3</v>
      </c>
      <c r="AV802" s="68">
        <v>0</v>
      </c>
      <c r="AW802" s="68">
        <v>2.9373043690651988E-2</v>
      </c>
      <c r="AX802" s="68">
        <v>4.977757887001015E-2</v>
      </c>
      <c r="AY802" s="68">
        <v>1.5660919488525167E-2</v>
      </c>
      <c r="AZ802" s="68">
        <v>0</v>
      </c>
      <c r="BA802" s="68">
        <v>3.8469317428975977E-3</v>
      </c>
      <c r="BB802" s="68">
        <v>0.26251026268378597</v>
      </c>
      <c r="BC802" s="68">
        <v>0.22113967029897308</v>
      </c>
      <c r="BD802" s="68">
        <v>4.7964780579868735E-2</v>
      </c>
      <c r="BE802" s="68">
        <v>0.10227989972880308</v>
      </c>
      <c r="BF802" s="68">
        <v>8.4951579205238409E-2</v>
      </c>
      <c r="BG802" s="68">
        <v>0</v>
      </c>
      <c r="BH802" s="68">
        <v>1.7102861111913583E-3</v>
      </c>
      <c r="BI802" s="68">
        <v>5.760591030235144</v>
      </c>
      <c r="BJ802" s="68">
        <v>0</v>
      </c>
      <c r="BK802" s="68">
        <v>3.13148493398238E-2</v>
      </c>
      <c r="BL802" s="68">
        <v>45.188202375144414</v>
      </c>
      <c r="BM802" s="68">
        <v>1.3740525258755181</v>
      </c>
      <c r="BN802" s="68">
        <v>0</v>
      </c>
      <c r="BO802" s="68">
        <v>0</v>
      </c>
    </row>
    <row r="803" spans="1:67">
      <c r="A803">
        <v>2006</v>
      </c>
      <c r="B803" s="62" t="s">
        <v>620</v>
      </c>
      <c r="C803" s="67" t="s">
        <v>686</v>
      </c>
      <c r="D803" s="62" t="s">
        <v>726</v>
      </c>
      <c r="E803" s="68">
        <v>2.410761708823796</v>
      </c>
      <c r="F803" s="68">
        <v>5.6709894965806779E-2</v>
      </c>
      <c r="G803" s="68">
        <v>6.0217091593885053E-2</v>
      </c>
      <c r="H803" s="68">
        <v>3.7102684539720823</v>
      </c>
      <c r="I803" s="68">
        <v>7.8871117031395324</v>
      </c>
      <c r="J803" s="68">
        <v>2.7644620756723803</v>
      </c>
      <c r="K803" s="68">
        <v>0.37792894597241478</v>
      </c>
      <c r="L803" s="68">
        <v>2.4589475842262787</v>
      </c>
      <c r="M803" s="68">
        <v>0.41732789915462631</v>
      </c>
      <c r="N803" s="68">
        <v>2.3688301659291269</v>
      </c>
      <c r="O803" s="68">
        <v>3.5722412034597255</v>
      </c>
      <c r="P803" s="68">
        <v>0.45144897850606114</v>
      </c>
      <c r="Q803" s="68">
        <v>3.0904551285498196</v>
      </c>
      <c r="R803" s="68">
        <v>4.1243906682674822</v>
      </c>
      <c r="S803" s="68">
        <v>11.035758178279144</v>
      </c>
      <c r="T803" s="68">
        <v>3.1405741370792999</v>
      </c>
      <c r="U803" s="68">
        <v>4.0530474692958043</v>
      </c>
      <c r="V803" s="68">
        <v>3.0255566125917079</v>
      </c>
      <c r="W803" s="68">
        <v>1.4486369163931914</v>
      </c>
      <c r="X803" s="68">
        <v>7.1736907444151061</v>
      </c>
      <c r="Y803" s="68">
        <v>0.31643124392397293</v>
      </c>
      <c r="Z803" s="68">
        <v>1.6997006328694391</v>
      </c>
      <c r="AA803" s="68">
        <v>0.1815564226989253</v>
      </c>
      <c r="AB803" s="68">
        <v>1.4334908124971375</v>
      </c>
      <c r="AC803" s="68">
        <v>0.20036178766253832</v>
      </c>
      <c r="AD803" s="68">
        <v>1.8855131272304853E-2</v>
      </c>
      <c r="AE803" s="68">
        <v>8.1742918475225999</v>
      </c>
      <c r="AF803" s="68">
        <v>1.8882224809577213</v>
      </c>
      <c r="AG803" s="68">
        <v>9.3540577939442855</v>
      </c>
      <c r="AH803" s="68">
        <v>7.6774086774716466</v>
      </c>
      <c r="AI803" s="68">
        <v>2.2657450966653698</v>
      </c>
      <c r="AJ803" s="68">
        <v>6.7429561676615193E-2</v>
      </c>
      <c r="AK803" s="68">
        <v>0.1196375528954368</v>
      </c>
      <c r="AL803" s="68">
        <v>0.75336202466873659</v>
      </c>
      <c r="AM803" s="68">
        <v>0.23177068321737582</v>
      </c>
      <c r="AN803" s="68">
        <v>8.5986775542701288</v>
      </c>
      <c r="AO803" s="68">
        <v>0.10585538303638614</v>
      </c>
      <c r="AP803" s="68">
        <v>0.42422611925153159</v>
      </c>
      <c r="AQ803" s="68">
        <v>1.6299241280547454</v>
      </c>
      <c r="AR803" s="68">
        <v>3.2484256504677608E-2</v>
      </c>
      <c r="AS803" s="68">
        <v>1.185933218433989</v>
      </c>
      <c r="AT803" s="68">
        <v>2.5161442382308823E-2</v>
      </c>
      <c r="AU803" s="68">
        <v>4.4715585568659011E-2</v>
      </c>
      <c r="AV803" s="68">
        <v>0</v>
      </c>
      <c r="AW803" s="68">
        <v>0.85066606474055428</v>
      </c>
      <c r="AX803" s="68">
        <v>0.11963509445551483</v>
      </c>
      <c r="AY803" s="68">
        <v>0.20811881642837993</v>
      </c>
      <c r="AZ803" s="68">
        <v>0</v>
      </c>
      <c r="BA803" s="68">
        <v>0.11468962235351714</v>
      </c>
      <c r="BB803" s="68">
        <v>9.1420859263571366</v>
      </c>
      <c r="BC803" s="68">
        <v>5.2167017773165076</v>
      </c>
      <c r="BD803" s="68">
        <v>3.9873804247485594</v>
      </c>
      <c r="BE803" s="68">
        <v>3.1076087971205939</v>
      </c>
      <c r="BF803" s="68">
        <v>2.8725602936022039</v>
      </c>
      <c r="BG803" s="68">
        <v>0</v>
      </c>
      <c r="BH803" s="68">
        <v>9.1278922145708152E-2</v>
      </c>
      <c r="BI803" s="68">
        <v>22.982613942483081</v>
      </c>
      <c r="BJ803" s="68">
        <v>0</v>
      </c>
      <c r="BK803" s="68">
        <v>0.13160493604037404</v>
      </c>
      <c r="BL803" s="68">
        <v>4.2531607686459409</v>
      </c>
      <c r="BM803" s="68">
        <v>0.32532728366823543</v>
      </c>
      <c r="BN803" s="68">
        <v>0</v>
      </c>
      <c r="BO803" s="68">
        <v>0</v>
      </c>
    </row>
    <row r="804" spans="1:67">
      <c r="A804">
        <v>2006</v>
      </c>
      <c r="B804" s="62" t="s">
        <v>621</v>
      </c>
      <c r="C804" s="67" t="s">
        <v>135</v>
      </c>
      <c r="D804" s="62" t="s">
        <v>726</v>
      </c>
      <c r="E804" s="68">
        <v>4.0102568132390728E-2</v>
      </c>
      <c r="F804" s="68">
        <v>7.7742851837123345E-4</v>
      </c>
      <c r="G804" s="68">
        <v>4.3304185615161825E-3</v>
      </c>
      <c r="H804" s="68">
        <v>6.6040851709741027E-2</v>
      </c>
      <c r="I804" s="68">
        <v>9.4760977351606018E-2</v>
      </c>
      <c r="J804" s="68">
        <v>3.4695629162450274E-2</v>
      </c>
      <c r="K804" s="68">
        <v>6.0508787111967569E-3</v>
      </c>
      <c r="L804" s="68">
        <v>2.8006423296241974E-2</v>
      </c>
      <c r="M804" s="68">
        <v>5.8862882697066667E-3</v>
      </c>
      <c r="N804" s="68">
        <v>0.25403583570351779</v>
      </c>
      <c r="O804" s="68">
        <v>0.10484982006069388</v>
      </c>
      <c r="P804" s="68">
        <v>1.8630236981469976E-2</v>
      </c>
      <c r="Q804" s="68">
        <v>5.8299174878118303E-2</v>
      </c>
      <c r="R804" s="68">
        <v>5.5684711854472907E-2</v>
      </c>
      <c r="S804" s="68">
        <v>0.14529451827764361</v>
      </c>
      <c r="T804" s="68">
        <v>6.2763514838736587E-2</v>
      </c>
      <c r="U804" s="68">
        <v>0.28807031617582923</v>
      </c>
      <c r="V804" s="68">
        <v>0.15200618673810112</v>
      </c>
      <c r="W804" s="68">
        <v>6.1033491319277745E-2</v>
      </c>
      <c r="X804" s="68">
        <v>0.20999252143687214</v>
      </c>
      <c r="Y804" s="68">
        <v>9.220584485837395E-3</v>
      </c>
      <c r="Z804" s="68">
        <v>4.1119553380170058E-2</v>
      </c>
      <c r="AA804" s="68">
        <v>6.0972561137689393E-3</v>
      </c>
      <c r="AB804" s="68">
        <v>0.11229122683579994</v>
      </c>
      <c r="AC804" s="68">
        <v>5.9951538707205057E-3</v>
      </c>
      <c r="AD804" s="68">
        <v>7.0406387918673242E-4</v>
      </c>
      <c r="AE804" s="68">
        <v>0.25991601499264749</v>
      </c>
      <c r="AF804" s="68">
        <v>2.1185485974775226E-2</v>
      </c>
      <c r="AG804" s="68">
        <v>0.10495069426346573</v>
      </c>
      <c r="AH804" s="68">
        <v>8.613901939859904E-2</v>
      </c>
      <c r="AI804" s="68">
        <v>0.30320053268315</v>
      </c>
      <c r="AJ804" s="68">
        <v>3.2443157539065125E-3</v>
      </c>
      <c r="AK804" s="68">
        <v>4.6449987161164136E-2</v>
      </c>
      <c r="AL804" s="68">
        <v>1.2676053223638486E-2</v>
      </c>
      <c r="AM804" s="68">
        <v>5.056406509156953E-3</v>
      </c>
      <c r="AN804" s="68">
        <v>8.5687411928275808E-2</v>
      </c>
      <c r="AO804" s="68">
        <v>2.4079934460909274E-3</v>
      </c>
      <c r="AP804" s="68">
        <v>6.0204553964129416E-3</v>
      </c>
      <c r="AQ804" s="68">
        <v>4.519763439674393E-2</v>
      </c>
      <c r="AR804" s="68">
        <v>3.6306875780206776E-4</v>
      </c>
      <c r="AS804" s="68">
        <v>1.3743226346856874E-2</v>
      </c>
      <c r="AT804" s="68">
        <v>6.9002910172603188E-4</v>
      </c>
      <c r="AU804" s="68">
        <v>7.9278912357160132E-4</v>
      </c>
      <c r="AV804" s="68">
        <v>0</v>
      </c>
      <c r="AW804" s="68">
        <v>1.3177104027891311E-2</v>
      </c>
      <c r="AX804" s="68">
        <v>1.8426479419923268E-3</v>
      </c>
      <c r="AY804" s="68">
        <v>2.891708536211522E-3</v>
      </c>
      <c r="AZ804" s="68">
        <v>0</v>
      </c>
      <c r="BA804" s="68">
        <v>1.4836674390167803E-3</v>
      </c>
      <c r="BB804" s="68">
        <v>0.11760072676217972</v>
      </c>
      <c r="BC804" s="68">
        <v>8.1734511290184234E-2</v>
      </c>
      <c r="BD804" s="68">
        <v>3.7861656716305661E-2</v>
      </c>
      <c r="BE804" s="68">
        <v>4.2495485444964419E-2</v>
      </c>
      <c r="BF804" s="68">
        <v>3.6149575775927284E-2</v>
      </c>
      <c r="BG804" s="68">
        <v>0</v>
      </c>
      <c r="BH804" s="68">
        <v>1.0407079817376409E-3</v>
      </c>
      <c r="BI804" s="68">
        <v>0.63751390519669204</v>
      </c>
      <c r="BJ804" s="68">
        <v>0</v>
      </c>
      <c r="BK804" s="68">
        <v>3.5449174935159628E-3</v>
      </c>
      <c r="BL804" s="68">
        <v>0.40715084212264407</v>
      </c>
      <c r="BM804" s="68">
        <v>2.650735458249464E-2</v>
      </c>
      <c r="BN804" s="68">
        <v>0</v>
      </c>
      <c r="BO804" s="68">
        <v>0</v>
      </c>
    </row>
    <row r="805" spans="1:67">
      <c r="A805">
        <v>2006</v>
      </c>
      <c r="B805" s="62" t="s">
        <v>622</v>
      </c>
      <c r="C805" s="67" t="s">
        <v>687</v>
      </c>
      <c r="D805" s="62" t="s">
        <v>726</v>
      </c>
      <c r="E805" s="68">
        <v>0.28162425281416587</v>
      </c>
      <c r="F805" s="68">
        <v>4.8829464119998786E-3</v>
      </c>
      <c r="G805" s="68">
        <v>4.0981321446284143E-3</v>
      </c>
      <c r="H805" s="68">
        <v>0.45638074484707558</v>
      </c>
      <c r="I805" s="68">
        <v>0.44398440346210249</v>
      </c>
      <c r="J805" s="68">
        <v>0.23782393001761598</v>
      </c>
      <c r="K805" s="68">
        <v>2.5329550513597001E-2</v>
      </c>
      <c r="L805" s="68">
        <v>0.14704627741665902</v>
      </c>
      <c r="M805" s="68">
        <v>4.8664763039588221E-2</v>
      </c>
      <c r="N805" s="68">
        <v>0.21429561484682985</v>
      </c>
      <c r="O805" s="68">
        <v>1.5221059323407462</v>
      </c>
      <c r="P805" s="68">
        <v>0.16044138235233335</v>
      </c>
      <c r="Q805" s="68">
        <v>0.64783802488513542</v>
      </c>
      <c r="R805" s="68">
        <v>0.19826781804570898</v>
      </c>
      <c r="S805" s="68">
        <v>2.7598144404491483</v>
      </c>
      <c r="T805" s="68">
        <v>1.5255658384471946</v>
      </c>
      <c r="U805" s="68">
        <v>2.8265539806022071</v>
      </c>
      <c r="V805" s="68">
        <v>1.3425507839786344</v>
      </c>
      <c r="W805" s="68">
        <v>0.72712230825174984</v>
      </c>
      <c r="X805" s="68">
        <v>2.715822781868797</v>
      </c>
      <c r="Y805" s="68">
        <v>0.14547706610853872</v>
      </c>
      <c r="Z805" s="68">
        <v>0.66732660158970358</v>
      </c>
      <c r="AA805" s="68">
        <v>5.8654103035314209E-2</v>
      </c>
      <c r="AB805" s="68">
        <v>0.48032615025426206</v>
      </c>
      <c r="AC805" s="68">
        <v>5.1902492434224907E-2</v>
      </c>
      <c r="AD805" s="68">
        <v>1.7850017693007932E-3</v>
      </c>
      <c r="AE805" s="68">
        <v>3.3147344772867311</v>
      </c>
      <c r="AF805" s="68">
        <v>5.3527599981160967E-2</v>
      </c>
      <c r="AG805" s="68">
        <v>0.26517015697561785</v>
      </c>
      <c r="AH805" s="68">
        <v>0.21764027588189933</v>
      </c>
      <c r="AI805" s="68">
        <v>0.13731861215817681</v>
      </c>
      <c r="AJ805" s="68">
        <v>5.2166896627452233E-3</v>
      </c>
      <c r="AK805" s="68">
        <v>2.2462445687903045E-2</v>
      </c>
      <c r="AL805" s="68">
        <v>2.8340434620259529E-2</v>
      </c>
      <c r="AM805" s="68">
        <v>2.9589277350519617E-3</v>
      </c>
      <c r="AN805" s="68">
        <v>0.11539270774206836</v>
      </c>
      <c r="AO805" s="68">
        <v>1.1483016936683596E-2</v>
      </c>
      <c r="AP805" s="68">
        <v>2.2715609644289446E-2</v>
      </c>
      <c r="AQ805" s="68">
        <v>0.21945867453507212</v>
      </c>
      <c r="AR805" s="68">
        <v>8.5347738467903955E-4</v>
      </c>
      <c r="AS805" s="68">
        <v>4.2426747865136102E-2</v>
      </c>
      <c r="AT805" s="68">
        <v>4.5568832505080235E-3</v>
      </c>
      <c r="AU805" s="68">
        <v>3.1998402620319714E-3</v>
      </c>
      <c r="AV805" s="68">
        <v>0</v>
      </c>
      <c r="AW805" s="68">
        <v>2.5320539785443984E-2</v>
      </c>
      <c r="AX805" s="68">
        <v>1.6436722512161248E-2</v>
      </c>
      <c r="AY805" s="68">
        <v>7.9403539668104657E-3</v>
      </c>
      <c r="AZ805" s="68">
        <v>0</v>
      </c>
      <c r="BA805" s="68">
        <v>4.4740629752032818E-3</v>
      </c>
      <c r="BB805" s="68">
        <v>0.17757233752206986</v>
      </c>
      <c r="BC805" s="68">
        <v>9.6902403513034516E-2</v>
      </c>
      <c r="BD805" s="68">
        <v>3.8585980238859063E-2</v>
      </c>
      <c r="BE805" s="68">
        <v>6.3485363896001401E-2</v>
      </c>
      <c r="BF805" s="68">
        <v>8.9895489219550151E-2</v>
      </c>
      <c r="BG805" s="68">
        <v>0</v>
      </c>
      <c r="BH805" s="68">
        <v>6.7586267203212412E-4</v>
      </c>
      <c r="BI805" s="68">
        <v>2.4241885320926047</v>
      </c>
      <c r="BJ805" s="68">
        <v>0</v>
      </c>
      <c r="BK805" s="68">
        <v>1.5195857152444522E-2</v>
      </c>
      <c r="BL805" s="68">
        <v>0.92845250146419256</v>
      </c>
      <c r="BM805" s="68">
        <v>7.0419454317979191E-2</v>
      </c>
      <c r="BN805" s="68">
        <v>0</v>
      </c>
      <c r="BO805" s="68">
        <v>0</v>
      </c>
    </row>
    <row r="806" spans="1:67">
      <c r="A806">
        <v>2006</v>
      </c>
      <c r="B806" s="62" t="s">
        <v>623</v>
      </c>
      <c r="C806" s="67" t="s">
        <v>688</v>
      </c>
      <c r="D806" s="62" t="s">
        <v>726</v>
      </c>
      <c r="E806" s="68">
        <v>0.1478826010307305</v>
      </c>
      <c r="F806" s="68">
        <v>1.0894998144570907E-2</v>
      </c>
      <c r="G806" s="68">
        <v>1.0483934770599015E-2</v>
      </c>
      <c r="H806" s="68">
        <v>0.73228259744365576</v>
      </c>
      <c r="I806" s="68">
        <v>1.2555338740865167</v>
      </c>
      <c r="J806" s="68">
        <v>0.55311796881074504</v>
      </c>
      <c r="K806" s="68">
        <v>0.17122154599763867</v>
      </c>
      <c r="L806" s="68">
        <v>0.13418903812425767</v>
      </c>
      <c r="M806" s="68">
        <v>5.1485879523298528E-2</v>
      </c>
      <c r="N806" s="68">
        <v>1.0800865042422723</v>
      </c>
      <c r="O806" s="68">
        <v>0.6080611754311227</v>
      </c>
      <c r="P806" s="68">
        <v>8.4124419202339665E-2</v>
      </c>
      <c r="Q806" s="68">
        <v>0.43024551610924056</v>
      </c>
      <c r="R806" s="68">
        <v>0.69577679426050776</v>
      </c>
      <c r="S806" s="68">
        <v>0.88316061260370837</v>
      </c>
      <c r="T806" s="68">
        <v>1.2184647975035012</v>
      </c>
      <c r="U806" s="68">
        <v>6.8841628988356902</v>
      </c>
      <c r="V806" s="68">
        <v>1.9005065484549633</v>
      </c>
      <c r="W806" s="68">
        <v>1.8433050109086908</v>
      </c>
      <c r="X806" s="68">
        <v>8.2201028104239739</v>
      </c>
      <c r="Y806" s="68">
        <v>0.15378312320196222</v>
      </c>
      <c r="Z806" s="68">
        <v>0.97786914554504845</v>
      </c>
      <c r="AA806" s="68">
        <v>8.7735936204423132E-2</v>
      </c>
      <c r="AB806" s="68">
        <v>0.25697151419754471</v>
      </c>
      <c r="AC806" s="68">
        <v>2.0715628965280349E-2</v>
      </c>
      <c r="AD806" s="68">
        <v>1.3460524461581913E-2</v>
      </c>
      <c r="AE806" s="68">
        <v>6.5215663374982071</v>
      </c>
      <c r="AF806" s="68">
        <v>0.23575278797080984</v>
      </c>
      <c r="AG806" s="68">
        <v>1.1678947170508547</v>
      </c>
      <c r="AH806" s="68">
        <v>0.95855785444410291</v>
      </c>
      <c r="AI806" s="68">
        <v>1.7549082667607427</v>
      </c>
      <c r="AJ806" s="68">
        <v>0.11758586906723222</v>
      </c>
      <c r="AK806" s="68">
        <v>9.3099444992485902E-2</v>
      </c>
      <c r="AL806" s="68">
        <v>0.3740432196364909</v>
      </c>
      <c r="AM806" s="68">
        <v>1.7592380495430399E-2</v>
      </c>
      <c r="AN806" s="68">
        <v>0.29084142628604437</v>
      </c>
      <c r="AO806" s="68">
        <v>4.7164572232023673E-2</v>
      </c>
      <c r="AP806" s="68">
        <v>8.9542700734775868E-2</v>
      </c>
      <c r="AQ806" s="68">
        <v>0.7279062155258027</v>
      </c>
      <c r="AR806" s="68">
        <v>3.1186366560133154E-3</v>
      </c>
      <c r="AS806" s="68">
        <v>0.19353868067425667</v>
      </c>
      <c r="AT806" s="68">
        <v>0.31228363017554361</v>
      </c>
      <c r="AU806" s="68">
        <v>3.4077769620028495E-2</v>
      </c>
      <c r="AV806" s="68">
        <v>0</v>
      </c>
      <c r="AW806" s="68">
        <v>0.13596356258500186</v>
      </c>
      <c r="AX806" s="68">
        <v>3.1138654713754869E-2</v>
      </c>
      <c r="AY806" s="68">
        <v>2.8752028010582464E-2</v>
      </c>
      <c r="AZ806" s="68">
        <v>0</v>
      </c>
      <c r="BA806" s="68">
        <v>9.627789301976308E-3</v>
      </c>
      <c r="BB806" s="68">
        <v>0.75387335744645811</v>
      </c>
      <c r="BC806" s="68">
        <v>0.40455149343699892</v>
      </c>
      <c r="BD806" s="68">
        <v>0.14855305707180111</v>
      </c>
      <c r="BE806" s="68">
        <v>0.14828710283159774</v>
      </c>
      <c r="BF806" s="68">
        <v>0.24070636884936683</v>
      </c>
      <c r="BG806" s="68">
        <v>0</v>
      </c>
      <c r="BH806" s="68">
        <v>2.3971537219404627E-3</v>
      </c>
      <c r="BI806" s="68">
        <v>8.4250283859731319</v>
      </c>
      <c r="BJ806" s="68">
        <v>0</v>
      </c>
      <c r="BK806" s="68">
        <v>0.20486881278368416</v>
      </c>
      <c r="BL806" s="68">
        <v>32.24401768656567</v>
      </c>
      <c r="BM806" s="68">
        <v>1.2702634016099685</v>
      </c>
      <c r="BN806" s="68">
        <v>0</v>
      </c>
      <c r="BO806" s="68">
        <v>0</v>
      </c>
    </row>
    <row r="807" spans="1:67">
      <c r="A807">
        <v>2006</v>
      </c>
      <c r="B807" s="62" t="s">
        <v>624</v>
      </c>
      <c r="C807" s="67" t="s">
        <v>689</v>
      </c>
      <c r="D807" s="62" t="s">
        <v>726</v>
      </c>
      <c r="E807" s="68">
        <v>0.54063146119661742</v>
      </c>
      <c r="F807" s="68">
        <v>3.5687285906289466E-2</v>
      </c>
      <c r="G807" s="68">
        <v>3.3778636780743956E-2</v>
      </c>
      <c r="H807" s="68">
        <v>0.87442309670591822</v>
      </c>
      <c r="I807" s="68">
        <v>2.5258353117743111</v>
      </c>
      <c r="J807" s="68">
        <v>1.124529722154656</v>
      </c>
      <c r="K807" s="68">
        <v>0.21240388217212178</v>
      </c>
      <c r="L807" s="68">
        <v>0.41763607676056441</v>
      </c>
      <c r="M807" s="68">
        <v>0.14130466082103046</v>
      </c>
      <c r="N807" s="68">
        <v>0.56809588540571521</v>
      </c>
      <c r="O807" s="68">
        <v>1.6393993717470434</v>
      </c>
      <c r="P807" s="68">
        <v>0.6220754775422187</v>
      </c>
      <c r="Q807" s="68">
        <v>1.1545711314185474</v>
      </c>
      <c r="R807" s="68">
        <v>0.63647149641355294</v>
      </c>
      <c r="S807" s="68">
        <v>0.85156056085720389</v>
      </c>
      <c r="T807" s="68">
        <v>1.0494771339200537</v>
      </c>
      <c r="U807" s="68">
        <v>13.20790272904676</v>
      </c>
      <c r="V807" s="68">
        <v>2.4583824501269604</v>
      </c>
      <c r="W807" s="68">
        <v>1.2877217961634129</v>
      </c>
      <c r="X807" s="68">
        <v>56.75710775468454</v>
      </c>
      <c r="Y807" s="68">
        <v>0.24301356757013018</v>
      </c>
      <c r="Z807" s="68">
        <v>1.471207552406347</v>
      </c>
      <c r="AA807" s="68">
        <v>0.10806659032947838</v>
      </c>
      <c r="AB807" s="68">
        <v>0.80249068872882745</v>
      </c>
      <c r="AC807" s="68">
        <v>6.5467975192676761E-2</v>
      </c>
      <c r="AD807" s="68">
        <v>5.810213650130127E-2</v>
      </c>
      <c r="AE807" s="68">
        <v>3.9255974889820298</v>
      </c>
      <c r="AF807" s="68">
        <v>0.78834166718305243</v>
      </c>
      <c r="AG807" s="68">
        <v>3.9053612472879045</v>
      </c>
      <c r="AH807" s="68">
        <v>3.2053540358156258</v>
      </c>
      <c r="AI807" s="68">
        <v>11.145882719673283</v>
      </c>
      <c r="AJ807" s="68">
        <v>8.3188217665245909E-2</v>
      </c>
      <c r="AK807" s="68">
        <v>0.35805332935493761</v>
      </c>
      <c r="AL807" s="68">
        <v>0.99686052806061565</v>
      </c>
      <c r="AM807" s="68">
        <v>0.10051879070736373</v>
      </c>
      <c r="AN807" s="68">
        <v>0.41395760849310337</v>
      </c>
      <c r="AO807" s="68">
        <v>7.1298876032892644E-2</v>
      </c>
      <c r="AP807" s="68">
        <v>0.16330936580111827</v>
      </c>
      <c r="AQ807" s="68">
        <v>2.6875443528444847</v>
      </c>
      <c r="AR807" s="68">
        <v>1.1263661211187737E-2</v>
      </c>
      <c r="AS807" s="68">
        <v>0.25187216052190359</v>
      </c>
      <c r="AT807" s="68">
        <v>0.13331516954989053</v>
      </c>
      <c r="AU807" s="68">
        <v>1.7678346025014544E-2</v>
      </c>
      <c r="AV807" s="68">
        <v>0</v>
      </c>
      <c r="AW807" s="68">
        <v>0.17088316185159508</v>
      </c>
      <c r="AX807" s="68">
        <v>9.050663784875923E-2</v>
      </c>
      <c r="AY807" s="68">
        <v>4.8619373429258844E-2</v>
      </c>
      <c r="AZ807" s="68">
        <v>0</v>
      </c>
      <c r="BA807" s="68">
        <v>1.6748935198669913E-2</v>
      </c>
      <c r="BB807" s="68">
        <v>1.1636930871553339</v>
      </c>
      <c r="BC807" s="68">
        <v>1.0600002628538268</v>
      </c>
      <c r="BD807" s="68">
        <v>0.2111238633080586</v>
      </c>
      <c r="BE807" s="68">
        <v>0.7996056792234868</v>
      </c>
      <c r="BF807" s="68">
        <v>0.44800667196771604</v>
      </c>
      <c r="BG807" s="68">
        <v>0</v>
      </c>
      <c r="BH807" s="68">
        <v>4.9920169891564878E-3</v>
      </c>
      <c r="BI807" s="68">
        <v>50.9914817291614</v>
      </c>
      <c r="BJ807" s="68">
        <v>0</v>
      </c>
      <c r="BK807" s="68">
        <v>2.8180800210528798E-2</v>
      </c>
      <c r="BL807" s="68">
        <v>69.700965696317013</v>
      </c>
      <c r="BM807" s="68">
        <v>4.5681153863661264</v>
      </c>
      <c r="BN807" s="68">
        <v>0</v>
      </c>
      <c r="BO807" s="68">
        <v>0</v>
      </c>
    </row>
    <row r="808" spans="1:67">
      <c r="A808">
        <v>2006</v>
      </c>
      <c r="B808" s="62" t="s">
        <v>625</v>
      </c>
      <c r="C808" s="67" t="s">
        <v>690</v>
      </c>
      <c r="D808" s="62" t="s">
        <v>726</v>
      </c>
      <c r="E808" s="68">
        <v>9.9637652641579919</v>
      </c>
      <c r="F808" s="68">
        <v>0.47446183150484367</v>
      </c>
      <c r="G808" s="68">
        <v>0.40079869917067668</v>
      </c>
      <c r="H808" s="68">
        <v>11.581879545647462</v>
      </c>
      <c r="I808" s="68">
        <v>31.014787571976903</v>
      </c>
      <c r="J808" s="68">
        <v>30.013743200575174</v>
      </c>
      <c r="K808" s="68">
        <v>3.1374158254512619</v>
      </c>
      <c r="L808" s="68">
        <v>6.9126895980061578</v>
      </c>
      <c r="M808" s="68">
        <v>2.0713607183856286</v>
      </c>
      <c r="N808" s="68">
        <v>30.508154347695033</v>
      </c>
      <c r="O808" s="68">
        <v>39.529641902020842</v>
      </c>
      <c r="P808" s="68">
        <v>11.694443375368472</v>
      </c>
      <c r="Q808" s="68">
        <v>18.489540583317446</v>
      </c>
      <c r="R808" s="68">
        <v>7.5497412419411951</v>
      </c>
      <c r="S808" s="68">
        <v>21.738034750672924</v>
      </c>
      <c r="T808" s="68">
        <v>21.874412546946566</v>
      </c>
      <c r="U808" s="68">
        <v>210.81583196997957</v>
      </c>
      <c r="V808" s="68">
        <v>43.799085186941518</v>
      </c>
      <c r="W808" s="68">
        <v>19.255853714768651</v>
      </c>
      <c r="X808" s="68">
        <v>102.20626077693009</v>
      </c>
      <c r="Y808" s="68">
        <v>2.7936072840663031</v>
      </c>
      <c r="Z808" s="68">
        <v>24.432025435438131</v>
      </c>
      <c r="AA808" s="68">
        <v>1.3045619666199622</v>
      </c>
      <c r="AB808" s="68">
        <v>16.597860633455582</v>
      </c>
      <c r="AC808" s="68">
        <v>1.4017935529498617</v>
      </c>
      <c r="AD808" s="68">
        <v>0.12036426628573399</v>
      </c>
      <c r="AE808" s="68">
        <v>80.334310752594035</v>
      </c>
      <c r="AF808" s="68">
        <v>2.7083168224467515</v>
      </c>
      <c r="AG808" s="68">
        <v>13.416719214922754</v>
      </c>
      <c r="AH808" s="68">
        <v>11.011866669560545</v>
      </c>
      <c r="AI808" s="68">
        <v>22.818410813048004</v>
      </c>
      <c r="AJ808" s="68">
        <v>0.5920804285354645</v>
      </c>
      <c r="AK808" s="68">
        <v>2.7082625331764296</v>
      </c>
      <c r="AL808" s="68">
        <v>2.4702957275615427</v>
      </c>
      <c r="AM808" s="68">
        <v>0.27958038311502864</v>
      </c>
      <c r="AN808" s="68">
        <v>6.1688079068543029</v>
      </c>
      <c r="AO808" s="68">
        <v>0.35205139058506252</v>
      </c>
      <c r="AP808" s="68">
        <v>1.7175716399807963</v>
      </c>
      <c r="AQ808" s="68">
        <v>16.468183513697294</v>
      </c>
      <c r="AR808" s="68">
        <v>3.5627310667866119E-2</v>
      </c>
      <c r="AS808" s="68">
        <v>1.4996627956358914</v>
      </c>
      <c r="AT808" s="68">
        <v>0.29763527267133671</v>
      </c>
      <c r="AU808" s="68">
        <v>0.12446678687977902</v>
      </c>
      <c r="AV808" s="68">
        <v>0</v>
      </c>
      <c r="AW808" s="68">
        <v>0.87353007348174661</v>
      </c>
      <c r="AX808" s="68">
        <v>0.9164933883370433</v>
      </c>
      <c r="AY808" s="68">
        <v>0.56245374355119204</v>
      </c>
      <c r="AZ808" s="68">
        <v>0</v>
      </c>
      <c r="BA808" s="68">
        <v>0.21139875634053942</v>
      </c>
      <c r="BB808" s="68">
        <v>7.0622529767315374</v>
      </c>
      <c r="BC808" s="68">
        <v>14.961633692065575</v>
      </c>
      <c r="BD808" s="68">
        <v>1.5719248665201193</v>
      </c>
      <c r="BE808" s="68">
        <v>13.756748628910271</v>
      </c>
      <c r="BF808" s="68">
        <v>3.3421106029177903</v>
      </c>
      <c r="BG808" s="68">
        <v>0</v>
      </c>
      <c r="BH808" s="68">
        <v>8.54211334476975E-2</v>
      </c>
      <c r="BI808" s="68">
        <v>378.01471512328692</v>
      </c>
      <c r="BJ808" s="68">
        <v>0</v>
      </c>
      <c r="BK808" s="68">
        <v>0.24951706439600069</v>
      </c>
      <c r="BL808" s="68">
        <v>201.35496163755985</v>
      </c>
      <c r="BM808" s="68">
        <v>13.519602740345317</v>
      </c>
      <c r="BN808" s="68">
        <v>0</v>
      </c>
      <c r="BO808" s="68">
        <v>0</v>
      </c>
    </row>
    <row r="809" spans="1:67">
      <c r="A809">
        <v>2006</v>
      </c>
      <c r="B809" s="62" t="s">
        <v>626</v>
      </c>
      <c r="C809" s="67" t="s">
        <v>691</v>
      </c>
      <c r="D809" s="62" t="s">
        <v>726</v>
      </c>
      <c r="E809" s="68">
        <v>7.9331646661549708</v>
      </c>
      <c r="F809" s="68">
        <v>0.17377617847394028</v>
      </c>
      <c r="G809" s="68">
        <v>0.3413206617650657</v>
      </c>
      <c r="H809" s="68">
        <v>2.7197335526512258</v>
      </c>
      <c r="I809" s="68">
        <v>29.901111352243362</v>
      </c>
      <c r="J809" s="68">
        <v>16.252874170896206</v>
      </c>
      <c r="K809" s="68">
        <v>1.0499202630147482</v>
      </c>
      <c r="L809" s="68">
        <v>2.3701009825688191</v>
      </c>
      <c r="M809" s="68">
        <v>0.68802320067375522</v>
      </c>
      <c r="N809" s="68">
        <v>3.9755863233356434</v>
      </c>
      <c r="O809" s="68">
        <v>10.411934024833892</v>
      </c>
      <c r="P809" s="68">
        <v>3.4999595690184093</v>
      </c>
      <c r="Q809" s="68">
        <v>5.5253787109608972</v>
      </c>
      <c r="R809" s="68">
        <v>2.0042511055222878</v>
      </c>
      <c r="S809" s="68">
        <v>3.8955848776166735</v>
      </c>
      <c r="T809" s="68">
        <v>4.5615178022747829</v>
      </c>
      <c r="U809" s="68">
        <v>90.740233808623714</v>
      </c>
      <c r="V809" s="68">
        <v>12.211717741657152</v>
      </c>
      <c r="W809" s="68">
        <v>4.4505650623009902</v>
      </c>
      <c r="X809" s="68">
        <v>28.491989660048983</v>
      </c>
      <c r="Y809" s="68">
        <v>0.72081832845379945</v>
      </c>
      <c r="Z809" s="68">
        <v>9.5825098919810614</v>
      </c>
      <c r="AA809" s="68">
        <v>0.36724856303889625</v>
      </c>
      <c r="AB809" s="68">
        <v>4.0919978391105474</v>
      </c>
      <c r="AC809" s="68">
        <v>0.46182548611550178</v>
      </c>
      <c r="AD809" s="68">
        <v>3.8140306207250597E-2</v>
      </c>
      <c r="AE809" s="68">
        <v>17.401573355402174</v>
      </c>
      <c r="AF809" s="68">
        <v>1.117992901605428</v>
      </c>
      <c r="AG809" s="68">
        <v>5.5384205870813892</v>
      </c>
      <c r="AH809" s="68">
        <v>4.5456974593322448</v>
      </c>
      <c r="AI809" s="68">
        <v>5.0182681199404664</v>
      </c>
      <c r="AJ809" s="68">
        <v>0.16348227757352074</v>
      </c>
      <c r="AK809" s="68">
        <v>0.78163426045256923</v>
      </c>
      <c r="AL809" s="68">
        <v>0.6872860598262851</v>
      </c>
      <c r="AM809" s="68">
        <v>8.6369707789681477E-2</v>
      </c>
      <c r="AN809" s="68">
        <v>5.4576243323874252</v>
      </c>
      <c r="AO809" s="68">
        <v>0.11391477342484298</v>
      </c>
      <c r="AP809" s="68">
        <v>0.55556071664340989</v>
      </c>
      <c r="AQ809" s="68">
        <v>6.9196532485979576</v>
      </c>
      <c r="AR809" s="68">
        <v>2.0176262231667449E-2</v>
      </c>
      <c r="AS809" s="68">
        <v>0.77475938972454894</v>
      </c>
      <c r="AT809" s="68">
        <v>8.247818360730598E-2</v>
      </c>
      <c r="AU809" s="68">
        <v>6.1736680164679383E-2</v>
      </c>
      <c r="AV809" s="68">
        <v>0</v>
      </c>
      <c r="AW809" s="68">
        <v>0.36670231063775538</v>
      </c>
      <c r="AX809" s="68">
        <v>0.45766233989542271</v>
      </c>
      <c r="AY809" s="68">
        <v>0.21132671074187476</v>
      </c>
      <c r="AZ809" s="68">
        <v>0</v>
      </c>
      <c r="BA809" s="68">
        <v>7.4172338423043382E-2</v>
      </c>
      <c r="BB809" s="68">
        <v>2.5481916137884912</v>
      </c>
      <c r="BC809" s="68">
        <v>5.1005026096337627</v>
      </c>
      <c r="BD809" s="68">
        <v>0.74948962773173111</v>
      </c>
      <c r="BE809" s="68">
        <v>4.8301490720482114</v>
      </c>
      <c r="BF809" s="68">
        <v>1.2878041401213889</v>
      </c>
      <c r="BG809" s="68">
        <v>0</v>
      </c>
      <c r="BH809" s="68">
        <v>2.5972446334069733E-2</v>
      </c>
      <c r="BI809" s="68">
        <v>227.95080803820363</v>
      </c>
      <c r="BJ809" s="68">
        <v>0</v>
      </c>
      <c r="BK809" s="68">
        <v>3.1887206111435189E-2</v>
      </c>
      <c r="BL809" s="68">
        <v>72.899139957919473</v>
      </c>
      <c r="BM809" s="68">
        <v>5.1356677660914904</v>
      </c>
      <c r="BN809" s="68">
        <v>0</v>
      </c>
      <c r="BO809" s="68">
        <v>0</v>
      </c>
    </row>
    <row r="810" spans="1:67">
      <c r="A810">
        <v>2006</v>
      </c>
      <c r="B810" s="62" t="s">
        <v>627</v>
      </c>
      <c r="C810" s="67" t="s">
        <v>692</v>
      </c>
      <c r="D810" s="62" t="s">
        <v>726</v>
      </c>
      <c r="E810" s="68">
        <v>1.6882377780256559</v>
      </c>
      <c r="F810" s="68">
        <v>7.7597931766021783E-2</v>
      </c>
      <c r="G810" s="68">
        <v>0.1275655215853912</v>
      </c>
      <c r="H810" s="68">
        <v>1.5036694290931891</v>
      </c>
      <c r="I810" s="68">
        <v>6.8868871959178808</v>
      </c>
      <c r="J810" s="68">
        <v>6.1386217743395965</v>
      </c>
      <c r="K810" s="68">
        <v>0.5065528911336098</v>
      </c>
      <c r="L810" s="68">
        <v>1.1254346733507952</v>
      </c>
      <c r="M810" s="68">
        <v>0.29590987248009337</v>
      </c>
      <c r="N810" s="68">
        <v>17.623815009382348</v>
      </c>
      <c r="O810" s="68">
        <v>9.2319513474281827</v>
      </c>
      <c r="P810" s="68">
        <v>1.4878610332181816</v>
      </c>
      <c r="Q810" s="68">
        <v>2.3030622170185731</v>
      </c>
      <c r="R810" s="68">
        <v>1.6711857107406594</v>
      </c>
      <c r="S810" s="68">
        <v>4.8079185381226415</v>
      </c>
      <c r="T810" s="68">
        <v>2.1405918351184119</v>
      </c>
      <c r="U810" s="68">
        <v>17.441261952961362</v>
      </c>
      <c r="V810" s="68">
        <v>3.9739917949820787</v>
      </c>
      <c r="W810" s="68">
        <v>1.8489458238760188</v>
      </c>
      <c r="X810" s="68">
        <v>13.930219269614501</v>
      </c>
      <c r="Y810" s="68">
        <v>0.51121689049832608</v>
      </c>
      <c r="Z810" s="68">
        <v>2.8860443078951308</v>
      </c>
      <c r="AA810" s="68">
        <v>0.12127533199604153</v>
      </c>
      <c r="AB810" s="68">
        <v>2.036035431733183</v>
      </c>
      <c r="AC810" s="68">
        <v>0.16360903280087621</v>
      </c>
      <c r="AD810" s="68">
        <v>2.8345288036861795E-2</v>
      </c>
      <c r="AE810" s="68">
        <v>9.4850071890078578</v>
      </c>
      <c r="AF810" s="68">
        <v>0.61718210218572755</v>
      </c>
      <c r="AG810" s="68">
        <v>3.0574558818795388</v>
      </c>
      <c r="AH810" s="68">
        <v>2.5094284248951526</v>
      </c>
      <c r="AI810" s="68">
        <v>5.370651260587227</v>
      </c>
      <c r="AJ810" s="68">
        <v>0.26194812875857804</v>
      </c>
      <c r="AK810" s="68">
        <v>1.7313066219183142</v>
      </c>
      <c r="AL810" s="68">
        <v>0.44522058175402912</v>
      </c>
      <c r="AM810" s="68">
        <v>5.2499081914107869E-2</v>
      </c>
      <c r="AN810" s="68">
        <v>1.0272854586919915</v>
      </c>
      <c r="AO810" s="68">
        <v>7.0775439836313833E-2</v>
      </c>
      <c r="AP810" s="68">
        <v>0.18662197301771444</v>
      </c>
      <c r="AQ810" s="68">
        <v>1.4860606377909502</v>
      </c>
      <c r="AR810" s="68">
        <v>1.8048026372070047E-2</v>
      </c>
      <c r="AS810" s="68">
        <v>0.27683334900249229</v>
      </c>
      <c r="AT810" s="68">
        <v>6.2047209273656381E-2</v>
      </c>
      <c r="AU810" s="68">
        <v>2.3763320694806425E-2</v>
      </c>
      <c r="AV810" s="68">
        <v>0</v>
      </c>
      <c r="AW810" s="68">
        <v>0.18170294584421912</v>
      </c>
      <c r="AX810" s="68">
        <v>9.4467037383374641E-2</v>
      </c>
      <c r="AY810" s="68">
        <v>8.3942686411090789E-2</v>
      </c>
      <c r="AZ810" s="68">
        <v>0</v>
      </c>
      <c r="BA810" s="68">
        <v>2.94129954098886E-2</v>
      </c>
      <c r="BB810" s="68">
        <v>1.2816352972132967</v>
      </c>
      <c r="BC810" s="68">
        <v>2.340413013582936</v>
      </c>
      <c r="BD810" s="68">
        <v>0.25944845724820048</v>
      </c>
      <c r="BE810" s="68">
        <v>1.8737211002556931</v>
      </c>
      <c r="BF810" s="68">
        <v>0.51291509991585771</v>
      </c>
      <c r="BG810" s="68">
        <v>0</v>
      </c>
      <c r="BH810" s="68">
        <v>1.151463916712538E-2</v>
      </c>
      <c r="BI810" s="68">
        <v>58.692696450349729</v>
      </c>
      <c r="BJ810" s="68">
        <v>0</v>
      </c>
      <c r="BK810" s="68">
        <v>0.24577948964889076</v>
      </c>
      <c r="BL810" s="68">
        <v>20.861310720286543</v>
      </c>
      <c r="BM810" s="68">
        <v>1.951257624471519</v>
      </c>
      <c r="BN810" s="68">
        <v>0</v>
      </c>
      <c r="BO810" s="68">
        <v>0</v>
      </c>
    </row>
    <row r="811" spans="1:67">
      <c r="A811">
        <v>2006</v>
      </c>
      <c r="B811" s="62" t="s">
        <v>628</v>
      </c>
      <c r="C811" s="67" t="s">
        <v>693</v>
      </c>
      <c r="D811" s="62" t="s">
        <v>726</v>
      </c>
      <c r="E811" s="68">
        <v>6.9074354123477774E-2</v>
      </c>
      <c r="F811" s="68">
        <v>1.4182311163579361E-3</v>
      </c>
      <c r="G811" s="68">
        <v>1.2624332078216668E-2</v>
      </c>
      <c r="H811" s="68">
        <v>7.9394352678822167E-2</v>
      </c>
      <c r="I811" s="68">
        <v>0.28688194911012321</v>
      </c>
      <c r="J811" s="68">
        <v>0.14458505992019804</v>
      </c>
      <c r="K811" s="68">
        <v>1.3767440265648025E-2</v>
      </c>
      <c r="L811" s="68">
        <v>4.2886836958475776E-2</v>
      </c>
      <c r="M811" s="68">
        <v>1.4638127217664703E-2</v>
      </c>
      <c r="N811" s="68">
        <v>0.15361590006268916</v>
      </c>
      <c r="O811" s="68">
        <v>0.11122506747989164</v>
      </c>
      <c r="P811" s="68">
        <v>4.389346199737279E-2</v>
      </c>
      <c r="Q811" s="68">
        <v>7.4207290694382283E-2</v>
      </c>
      <c r="R811" s="68">
        <v>5.0693200036633648E-2</v>
      </c>
      <c r="S811" s="68">
        <v>9.041694767902253E-2</v>
      </c>
      <c r="T811" s="68">
        <v>7.0025475949952593E-2</v>
      </c>
      <c r="U811" s="68">
        <v>0.34697439216282322</v>
      </c>
      <c r="V811" s="68">
        <v>0.10283916509586197</v>
      </c>
      <c r="W811" s="68">
        <v>5.6745104445122416E-2</v>
      </c>
      <c r="X811" s="68">
        <v>0.47460149241001121</v>
      </c>
      <c r="Y811" s="68">
        <v>1.9130391973290091E-2</v>
      </c>
      <c r="Z811" s="68">
        <v>8.8038824821273093E-2</v>
      </c>
      <c r="AA811" s="68">
        <v>1.0117752699672845E-2</v>
      </c>
      <c r="AB811" s="68">
        <v>7.324577053206198E-2</v>
      </c>
      <c r="AC811" s="68">
        <v>5.6673908329444899E-3</v>
      </c>
      <c r="AD811" s="68">
        <v>3.6162038140401653E-3</v>
      </c>
      <c r="AE811" s="68">
        <v>0.2858662851489141</v>
      </c>
      <c r="AF811" s="68">
        <v>9.0387463303342908E-2</v>
      </c>
      <c r="AG811" s="68">
        <v>0.44777008321976774</v>
      </c>
      <c r="AH811" s="68">
        <v>0.36751044038164771</v>
      </c>
      <c r="AI811" s="68">
        <v>0.53013482444891691</v>
      </c>
      <c r="AJ811" s="68">
        <v>3.6084550608031001E-2</v>
      </c>
      <c r="AK811" s="68">
        <v>0.21844770252411702</v>
      </c>
      <c r="AL811" s="68">
        <v>5.1270148191286946E-2</v>
      </c>
      <c r="AM811" s="68">
        <v>6.9895130069029063E-3</v>
      </c>
      <c r="AN811" s="68">
        <v>0.13042025892652023</v>
      </c>
      <c r="AO811" s="68">
        <v>1.6888288404955216E-2</v>
      </c>
      <c r="AP811" s="68">
        <v>1.6640969018065346E-2</v>
      </c>
      <c r="AQ811" s="68">
        <v>9.8270485064814311E-2</v>
      </c>
      <c r="AR811" s="68">
        <v>2.9167976423343988E-3</v>
      </c>
      <c r="AS811" s="68">
        <v>7.9007999863349401E-2</v>
      </c>
      <c r="AT811" s="68">
        <v>1.0117487537520146E-2</v>
      </c>
      <c r="AU811" s="68">
        <v>5.2720502031256755E-3</v>
      </c>
      <c r="AV811" s="68">
        <v>0</v>
      </c>
      <c r="AW811" s="68">
        <v>7.2605903932495511E-2</v>
      </c>
      <c r="AX811" s="68">
        <v>9.468187781268898E-3</v>
      </c>
      <c r="AY811" s="68">
        <v>7.1086288777719763E-3</v>
      </c>
      <c r="AZ811" s="68">
        <v>0</v>
      </c>
      <c r="BA811" s="68">
        <v>2.8683828428516986E-3</v>
      </c>
      <c r="BB811" s="68">
        <v>0.30435482082722565</v>
      </c>
      <c r="BC811" s="68">
        <v>0.20879561814205802</v>
      </c>
      <c r="BD811" s="68">
        <v>6.4240817603010855E-2</v>
      </c>
      <c r="BE811" s="68">
        <v>7.1266003831736369E-2</v>
      </c>
      <c r="BF811" s="68">
        <v>0.11238622929242925</v>
      </c>
      <c r="BG811" s="68">
        <v>0</v>
      </c>
      <c r="BH811" s="68">
        <v>1.0866909162180736E-3</v>
      </c>
      <c r="BI811" s="68">
        <v>3.6065791565204051</v>
      </c>
      <c r="BJ811" s="68">
        <v>0</v>
      </c>
      <c r="BK811" s="68">
        <v>8.8606544092406352E-3</v>
      </c>
      <c r="BL811" s="68">
        <v>0.80714653450746143</v>
      </c>
      <c r="BM811" s="68">
        <v>4.02403516043979E-2</v>
      </c>
      <c r="BN811" s="68">
        <v>0</v>
      </c>
      <c r="BO811" s="68">
        <v>0</v>
      </c>
    </row>
    <row r="812" spans="1:67">
      <c r="A812">
        <v>2006</v>
      </c>
      <c r="B812" s="62" t="s">
        <v>629</v>
      </c>
      <c r="C812" s="67" t="s">
        <v>694</v>
      </c>
      <c r="D812" s="62" t="s">
        <v>726</v>
      </c>
      <c r="E812" s="68">
        <v>39.19778627864698</v>
      </c>
      <c r="F812" s="68">
        <v>8.1635095530331908E-2</v>
      </c>
      <c r="G812" s="68">
        <v>0.4193604736619464</v>
      </c>
      <c r="H812" s="68">
        <v>21.219393732521038</v>
      </c>
      <c r="I812" s="68">
        <v>91.868965956406541</v>
      </c>
      <c r="J812" s="68">
        <v>101.75387371252845</v>
      </c>
      <c r="K812" s="68">
        <v>8.0523518591850873</v>
      </c>
      <c r="L812" s="68">
        <v>15.441560964095247</v>
      </c>
      <c r="M812" s="68">
        <v>7.3512701000500549</v>
      </c>
      <c r="N812" s="68">
        <v>12.088864677927333</v>
      </c>
      <c r="O812" s="68">
        <v>46.719866490233628</v>
      </c>
      <c r="P812" s="68">
        <v>11.457119148056194</v>
      </c>
      <c r="Q812" s="68">
        <v>42.901255743879034</v>
      </c>
      <c r="R812" s="68">
        <v>34.702976886441661</v>
      </c>
      <c r="S812" s="68">
        <v>113.15933211048197</v>
      </c>
      <c r="T812" s="68">
        <v>97.149011682399461</v>
      </c>
      <c r="U812" s="68">
        <v>1105.2917151007578</v>
      </c>
      <c r="V812" s="68">
        <v>377.39488272677454</v>
      </c>
      <c r="W812" s="68">
        <v>136.5764555631624</v>
      </c>
      <c r="X812" s="68">
        <v>463.93749303443212</v>
      </c>
      <c r="Y812" s="68">
        <v>22.632896781004874</v>
      </c>
      <c r="Z812" s="68">
        <v>146.25822378442686</v>
      </c>
      <c r="AA812" s="68">
        <v>1.3976372682515759</v>
      </c>
      <c r="AB812" s="68">
        <v>73.168486205500685</v>
      </c>
      <c r="AC812" s="68">
        <v>0.79558341817890643</v>
      </c>
      <c r="AD812" s="68">
        <v>0.1429612932049393</v>
      </c>
      <c r="AE812" s="68">
        <v>33.917660539753932</v>
      </c>
      <c r="AF812" s="68">
        <v>13.060494313073255</v>
      </c>
      <c r="AG812" s="68">
        <v>64.700332940285733</v>
      </c>
      <c r="AH812" s="68">
        <v>53.103250200894642</v>
      </c>
      <c r="AI812" s="68">
        <v>46.913250716456446</v>
      </c>
      <c r="AJ812" s="68">
        <v>0.14753659456552307</v>
      </c>
      <c r="AK812" s="68">
        <v>16.945898517774861</v>
      </c>
      <c r="AL812" s="68">
        <v>29.085646107749202</v>
      </c>
      <c r="AM812" s="68">
        <v>3.5450568424948163</v>
      </c>
      <c r="AN812" s="68">
        <v>3.9689556753086599</v>
      </c>
      <c r="AO812" s="68">
        <v>11.624954805451425</v>
      </c>
      <c r="AP812" s="68">
        <v>27.30967788907035</v>
      </c>
      <c r="AQ812" s="68">
        <v>56.904319803537781</v>
      </c>
      <c r="AR812" s="68">
        <v>1.2877346310462348</v>
      </c>
      <c r="AS812" s="68">
        <v>501.03518755037521</v>
      </c>
      <c r="AT812" s="68">
        <v>1.0075247279528776</v>
      </c>
      <c r="AU812" s="68">
        <v>12.330324212051581</v>
      </c>
      <c r="AV812" s="68">
        <v>0</v>
      </c>
      <c r="AW812" s="68">
        <v>205.67302119937139</v>
      </c>
      <c r="AX812" s="68">
        <v>0.17492334705349255</v>
      </c>
      <c r="AY812" s="68">
        <v>4.2027550858296943</v>
      </c>
      <c r="AZ812" s="68">
        <v>0</v>
      </c>
      <c r="BA812" s="68">
        <v>0.84111827823369167</v>
      </c>
      <c r="BB812" s="68">
        <v>146.38159093820306</v>
      </c>
      <c r="BC812" s="68">
        <v>346.17769833975046</v>
      </c>
      <c r="BD812" s="68">
        <v>58.518463055836271</v>
      </c>
      <c r="BE812" s="68">
        <v>42.58819992814869</v>
      </c>
      <c r="BF812" s="68">
        <v>30.458236447116644</v>
      </c>
      <c r="BG812" s="68">
        <v>0</v>
      </c>
      <c r="BH812" s="68">
        <v>11.350189587982854</v>
      </c>
      <c r="BI812" s="68">
        <v>2387.2901454460798</v>
      </c>
      <c r="BJ812" s="68">
        <v>0</v>
      </c>
      <c r="BK812" s="68">
        <v>1.4902006694474805E-2</v>
      </c>
      <c r="BL812" s="68">
        <v>1.2749549220823801</v>
      </c>
      <c r="BM812" s="68">
        <v>3.3096108421335105E-2</v>
      </c>
      <c r="BN812" s="68">
        <v>0</v>
      </c>
      <c r="BO812" s="68">
        <v>0</v>
      </c>
    </row>
    <row r="813" spans="1:67">
      <c r="A813">
        <v>2006</v>
      </c>
      <c r="B813" s="62" t="s">
        <v>630</v>
      </c>
      <c r="C813" s="67" t="s">
        <v>695</v>
      </c>
      <c r="D813" s="62" t="s">
        <v>726</v>
      </c>
      <c r="E813" s="68">
        <v>1.1650954298637244</v>
      </c>
      <c r="F813" s="68">
        <v>1.8349400156211074E-2</v>
      </c>
      <c r="G813" s="68">
        <v>1.8235269447752356</v>
      </c>
      <c r="H813" s="68">
        <v>1.4751703099415137</v>
      </c>
      <c r="I813" s="68">
        <v>8.1842718761544688</v>
      </c>
      <c r="J813" s="68">
        <v>5.6866267830384887</v>
      </c>
      <c r="K813" s="68">
        <v>0.37584369139820623</v>
      </c>
      <c r="L813" s="68">
        <v>1.5564913713645883</v>
      </c>
      <c r="M813" s="68">
        <v>0.37516186313938532</v>
      </c>
      <c r="N813" s="68">
        <v>2.1717148064801135</v>
      </c>
      <c r="O813" s="68">
        <v>5.0784315483246871</v>
      </c>
      <c r="P813" s="68">
        <v>1.5714465693104476</v>
      </c>
      <c r="Q813" s="68">
        <v>3.7789297383498774</v>
      </c>
      <c r="R813" s="68">
        <v>1.5050808623988754</v>
      </c>
      <c r="S813" s="68">
        <v>7.8285397546763731</v>
      </c>
      <c r="T813" s="68">
        <v>2.5940597266667167</v>
      </c>
      <c r="U813" s="68">
        <v>7.5020312826806395</v>
      </c>
      <c r="V813" s="68">
        <v>2.6980859091073972</v>
      </c>
      <c r="W813" s="68">
        <v>2.0898943114838069</v>
      </c>
      <c r="X813" s="68">
        <v>14.38315344688389</v>
      </c>
      <c r="Y813" s="68">
        <v>1.3269978737713266</v>
      </c>
      <c r="Z813" s="68">
        <v>3.6824444123601903</v>
      </c>
      <c r="AA813" s="68">
        <v>0.10432301723061563</v>
      </c>
      <c r="AB813" s="68">
        <v>2.4852068013472337</v>
      </c>
      <c r="AC813" s="68">
        <v>0.12315858270640523</v>
      </c>
      <c r="AD813" s="68">
        <v>0.27674381273056031</v>
      </c>
      <c r="AE813" s="68">
        <v>6.8228463562672577</v>
      </c>
      <c r="AF813" s="68">
        <v>5.2275667339460661</v>
      </c>
      <c r="AG813" s="68">
        <v>25.896822058994047</v>
      </c>
      <c r="AH813" s="68">
        <v>21.255000116659396</v>
      </c>
      <c r="AI813" s="68">
        <v>64.36937769536425</v>
      </c>
      <c r="AJ813" s="68">
        <v>5.6463310997794389</v>
      </c>
      <c r="AK813" s="68">
        <v>37.893739110071103</v>
      </c>
      <c r="AL813" s="68">
        <v>3.5771573221196</v>
      </c>
      <c r="AM813" s="68">
        <v>0.1380448346463525</v>
      </c>
      <c r="AN813" s="68">
        <v>0.65175453212686429</v>
      </c>
      <c r="AO813" s="68">
        <v>0.35932201019965748</v>
      </c>
      <c r="AP813" s="68">
        <v>0.15402474091888479</v>
      </c>
      <c r="AQ813" s="68">
        <v>0.97811510572316429</v>
      </c>
      <c r="AR813" s="68">
        <v>0.37879961389587347</v>
      </c>
      <c r="AS813" s="68">
        <v>1.2111824940950782</v>
      </c>
      <c r="AT813" s="68">
        <v>6.1710627858641023E-2</v>
      </c>
      <c r="AU813" s="68">
        <v>4.1307641588629825E-2</v>
      </c>
      <c r="AV813" s="68">
        <v>0</v>
      </c>
      <c r="AW813" s="68">
        <v>0.56770070644456072</v>
      </c>
      <c r="AX813" s="68">
        <v>0.25120304189161802</v>
      </c>
      <c r="AY813" s="68">
        <v>8.9977160970861531E-2</v>
      </c>
      <c r="AZ813" s="68">
        <v>0</v>
      </c>
      <c r="BA813" s="68">
        <v>7.7790683186050424E-2</v>
      </c>
      <c r="BB813" s="68">
        <v>4.2612143698159661</v>
      </c>
      <c r="BC813" s="68">
        <v>11.375302033801871</v>
      </c>
      <c r="BD813" s="68">
        <v>0.34711924727550392</v>
      </c>
      <c r="BE813" s="68">
        <v>1.0617235975785551</v>
      </c>
      <c r="BF813" s="68">
        <v>0.52550356969523127</v>
      </c>
      <c r="BG813" s="68">
        <v>0</v>
      </c>
      <c r="BH813" s="68">
        <v>2.7181125887053265E-2</v>
      </c>
      <c r="BI813" s="68">
        <v>139.34888164913832</v>
      </c>
      <c r="BJ813" s="68">
        <v>0</v>
      </c>
      <c r="BK813" s="68">
        <v>2.3544289307780224E-2</v>
      </c>
      <c r="BL813" s="68">
        <v>7.2093040931448167</v>
      </c>
      <c r="BM813" s="68">
        <v>0.4128879255302933</v>
      </c>
      <c r="BN813" s="68">
        <v>0</v>
      </c>
      <c r="BO813" s="68">
        <v>0</v>
      </c>
    </row>
    <row r="814" spans="1:67">
      <c r="A814">
        <v>2006</v>
      </c>
      <c r="B814" s="62" t="s">
        <v>631</v>
      </c>
      <c r="C814" s="67" t="s">
        <v>696</v>
      </c>
      <c r="D814" s="62" t="s">
        <v>726</v>
      </c>
      <c r="E814" s="68">
        <v>4.6324163605608655E-2</v>
      </c>
      <c r="F814" s="68">
        <v>9.8139585139651875E-4</v>
      </c>
      <c r="G814" s="68">
        <v>2.5570754698861192E-2</v>
      </c>
      <c r="H814" s="68">
        <v>5.0576772252315064E-2</v>
      </c>
      <c r="I814" s="68">
        <v>0.19087116941207818</v>
      </c>
      <c r="J814" s="68">
        <v>0.16072712918521415</v>
      </c>
      <c r="K814" s="68">
        <v>1.1564735523203886E-2</v>
      </c>
      <c r="L814" s="68">
        <v>3.7759608146130594E-2</v>
      </c>
      <c r="M814" s="68">
        <v>1.2782616947402535E-2</v>
      </c>
      <c r="N814" s="68">
        <v>3.5830313559768547E-2</v>
      </c>
      <c r="O814" s="68">
        <v>0.10263618327442176</v>
      </c>
      <c r="P814" s="68">
        <v>3.0747935895897974E-2</v>
      </c>
      <c r="Q814" s="68">
        <v>8.6697505562478003E-2</v>
      </c>
      <c r="R814" s="68">
        <v>4.9465372638711598E-2</v>
      </c>
      <c r="S814" s="68">
        <v>0.18727395615742978</v>
      </c>
      <c r="T814" s="68">
        <v>0.11003129667404282</v>
      </c>
      <c r="U814" s="68">
        <v>0.90470302969886662</v>
      </c>
      <c r="V814" s="68">
        <v>0.30429291282158244</v>
      </c>
      <c r="W814" s="68">
        <v>0.13316796648386114</v>
      </c>
      <c r="X814" s="68">
        <v>0.51379468761325076</v>
      </c>
      <c r="Y814" s="68">
        <v>2.882691601694479E-2</v>
      </c>
      <c r="Z814" s="68">
        <v>0.15841540559547729</v>
      </c>
      <c r="AA814" s="68">
        <v>4.4646469909749549E-3</v>
      </c>
      <c r="AB814" s="68">
        <v>8.4818163052984508E-2</v>
      </c>
      <c r="AC814" s="68">
        <v>2.775646018970645E-3</v>
      </c>
      <c r="AD814" s="68">
        <v>4.3656302406330913E-3</v>
      </c>
      <c r="AE814" s="68">
        <v>0.15541834737228838</v>
      </c>
      <c r="AF814" s="68">
        <v>9.4341480944191813E-2</v>
      </c>
      <c r="AG814" s="68">
        <v>0.46735787963130015</v>
      </c>
      <c r="AH814" s="68">
        <v>0.38358728202816189</v>
      </c>
      <c r="AI814" s="68">
        <v>0.93140520225495727</v>
      </c>
      <c r="AJ814" s="68">
        <v>8.166084343511669E-2</v>
      </c>
      <c r="AK814" s="68">
        <v>0.5397511519452991</v>
      </c>
      <c r="AL814" s="68">
        <v>7.817040999364272E-2</v>
      </c>
      <c r="AM814" s="68">
        <v>6.2227125624708182E-3</v>
      </c>
      <c r="AN814" s="68">
        <v>3.3550014546227934E-2</v>
      </c>
      <c r="AO814" s="68">
        <v>1.6593098626108513E-2</v>
      </c>
      <c r="AP814" s="68">
        <v>2.4377355282972236E-2</v>
      </c>
      <c r="AQ814" s="68">
        <v>7.527775058400682E-2</v>
      </c>
      <c r="AR814" s="68">
        <v>6.6296371165135851E-3</v>
      </c>
      <c r="AS814" s="68">
        <v>0.3728281830520126</v>
      </c>
      <c r="AT814" s="68">
        <v>1.3910527831383562E-2</v>
      </c>
      <c r="AU814" s="68">
        <v>1.0362151882037941E-2</v>
      </c>
      <c r="AV814" s="68">
        <v>0</v>
      </c>
      <c r="AW814" s="68">
        <v>0.16229622121982398</v>
      </c>
      <c r="AX814" s="68">
        <v>6.7584005991764753E-3</v>
      </c>
      <c r="AY814" s="68">
        <v>6.6638675483823642E-3</v>
      </c>
      <c r="AZ814" s="68">
        <v>0</v>
      </c>
      <c r="BA814" s="68">
        <v>2.2311458997047156E-3</v>
      </c>
      <c r="BB814" s="68">
        <v>0.23117321427817367</v>
      </c>
      <c r="BC814" s="68">
        <v>0.41495534711484788</v>
      </c>
      <c r="BD814" s="68">
        <v>5.9891198701611345E-2</v>
      </c>
      <c r="BE814" s="68">
        <v>5.0484712407321046E-2</v>
      </c>
      <c r="BF814" s="68">
        <v>5.3265512365539981E-2</v>
      </c>
      <c r="BG814" s="68">
        <v>0</v>
      </c>
      <c r="BH814" s="68">
        <v>8.1617846623825725E-3</v>
      </c>
      <c r="BI814" s="68">
        <v>3.7214342897650123</v>
      </c>
      <c r="BJ814" s="68">
        <v>0</v>
      </c>
      <c r="BK814" s="68">
        <v>8.1896231048850677E-3</v>
      </c>
      <c r="BL814" s="68">
        <v>0.2139253681842001</v>
      </c>
      <c r="BM814" s="68">
        <v>6.6172459952260872E-3</v>
      </c>
      <c r="BN814" s="68">
        <v>0</v>
      </c>
      <c r="BO814" s="68">
        <v>0</v>
      </c>
    </row>
    <row r="815" spans="1:67">
      <c r="A815">
        <v>2006</v>
      </c>
      <c r="B815" s="62" t="s">
        <v>632</v>
      </c>
      <c r="C815" s="67" t="s">
        <v>697</v>
      </c>
      <c r="D815" s="62" t="s">
        <v>726</v>
      </c>
      <c r="E815" s="68">
        <v>7.1842935964753742</v>
      </c>
      <c r="F815" s="68">
        <v>1.5028176873327935E-2</v>
      </c>
      <c r="G815" s="68">
        <v>0.51054892636152771</v>
      </c>
      <c r="H815" s="68">
        <v>1.0951707140599374</v>
      </c>
      <c r="I815" s="68">
        <v>29.232068103646782</v>
      </c>
      <c r="J815" s="68">
        <v>1.0678422351835417</v>
      </c>
      <c r="K815" s="68">
        <v>1.9088080305362527E-2</v>
      </c>
      <c r="L815" s="68">
        <v>0.41225783056169429</v>
      </c>
      <c r="M815" s="68">
        <v>0.15272599225760242</v>
      </c>
      <c r="N815" s="68">
        <v>0.15710310348633194</v>
      </c>
      <c r="O815" s="68">
        <v>1.2593836695156886</v>
      </c>
      <c r="P815" s="68">
        <v>0.9587495417739198</v>
      </c>
      <c r="Q815" s="68">
        <v>0.26178918693786157</v>
      </c>
      <c r="R815" s="68">
        <v>0.35068602101913982</v>
      </c>
      <c r="S815" s="68">
        <v>0.51402699916139483</v>
      </c>
      <c r="T815" s="68">
        <v>0.25416158700078112</v>
      </c>
      <c r="U815" s="68">
        <v>1.2325446022557069</v>
      </c>
      <c r="V815" s="68">
        <v>0.63095460406761283</v>
      </c>
      <c r="W815" s="68">
        <v>0.20259639011072939</v>
      </c>
      <c r="X815" s="68">
        <v>1.6484894750784547</v>
      </c>
      <c r="Y815" s="68">
        <v>2.758529030896573E-2</v>
      </c>
      <c r="Z815" s="68">
        <v>0.36422795111186257</v>
      </c>
      <c r="AA815" s="68">
        <v>0.12686545503499358</v>
      </c>
      <c r="AB815" s="68">
        <v>0.44408686070455616</v>
      </c>
      <c r="AC815" s="68">
        <v>0.13715634186746234</v>
      </c>
      <c r="AD815" s="68">
        <v>2.5432961283890256E-2</v>
      </c>
      <c r="AE815" s="68">
        <v>4.7949985605590868</v>
      </c>
      <c r="AF815" s="68">
        <v>0.6599737489943569</v>
      </c>
      <c r="AG815" s="68">
        <v>3.2694406489728527</v>
      </c>
      <c r="AH815" s="68">
        <v>2.6834171679663816</v>
      </c>
      <c r="AI815" s="68">
        <v>3.4834213424976239</v>
      </c>
      <c r="AJ815" s="68">
        <v>0.38566807070427306</v>
      </c>
      <c r="AK815" s="68">
        <v>0.92705374661128526</v>
      </c>
      <c r="AL815" s="68">
        <v>0.2601532417033211</v>
      </c>
      <c r="AM815" s="68">
        <v>7.9710687659185958E-2</v>
      </c>
      <c r="AN815" s="68">
        <v>4.9669373053008705</v>
      </c>
      <c r="AO815" s="68">
        <v>0.31385736136250686</v>
      </c>
      <c r="AP815" s="68">
        <v>0.22250593588070142</v>
      </c>
      <c r="AQ815" s="68">
        <v>1.2675903382213127</v>
      </c>
      <c r="AR815" s="68">
        <v>4.4735258226578686E-2</v>
      </c>
      <c r="AS815" s="68">
        <v>1.4883897467919627</v>
      </c>
      <c r="AT815" s="68">
        <v>0.10537996076614879</v>
      </c>
      <c r="AU815" s="68">
        <v>0.31992739013772187</v>
      </c>
      <c r="AV815" s="68">
        <v>0</v>
      </c>
      <c r="AW815" s="68">
        <v>0.25105561622171685</v>
      </c>
      <c r="AX815" s="68">
        <v>8.3269125151717777E-2</v>
      </c>
      <c r="AY815" s="68">
        <v>0.24658812683877732</v>
      </c>
      <c r="AZ815" s="68">
        <v>0</v>
      </c>
      <c r="BA815" s="68">
        <v>4.8704137796735589E-2</v>
      </c>
      <c r="BB815" s="68">
        <v>3.3954203272294441</v>
      </c>
      <c r="BC815" s="68">
        <v>12.828072609409137</v>
      </c>
      <c r="BD815" s="68">
        <v>1.7917655254538125</v>
      </c>
      <c r="BE815" s="68">
        <v>1.5112310357322944</v>
      </c>
      <c r="BF815" s="68">
        <v>0.88816181847160547</v>
      </c>
      <c r="BG815" s="68">
        <v>0</v>
      </c>
      <c r="BH815" s="68">
        <v>8.1463897727830817E-2</v>
      </c>
      <c r="BI815" s="68">
        <v>216.15919803185923</v>
      </c>
      <c r="BJ815" s="68">
        <v>0</v>
      </c>
      <c r="BK815" s="68">
        <v>3.3453989349001034E-3</v>
      </c>
      <c r="BL815" s="68">
        <v>0.26496993641467409</v>
      </c>
      <c r="BM815" s="68">
        <v>1.8155893923470303E-2</v>
      </c>
      <c r="BN815" s="68">
        <v>0</v>
      </c>
      <c r="BO815" s="68">
        <v>0</v>
      </c>
    </row>
    <row r="816" spans="1:67">
      <c r="A816">
        <v>2006</v>
      </c>
      <c r="B816" s="62" t="s">
        <v>633</v>
      </c>
      <c r="C816" s="67" t="s">
        <v>698</v>
      </c>
      <c r="D816" s="62" t="s">
        <v>726</v>
      </c>
      <c r="E816" s="68">
        <v>3.1926856369451473E-2</v>
      </c>
      <c r="F816" s="68">
        <v>1.723050510645187E-3</v>
      </c>
      <c r="G816" s="68">
        <v>1.0924605217901087E-3</v>
      </c>
      <c r="H816" s="68">
        <v>9.102494396196259E-2</v>
      </c>
      <c r="I816" s="68">
        <v>0.52915694113926937</v>
      </c>
      <c r="J816" s="68">
        <v>0.48920223351885</v>
      </c>
      <c r="K816" s="68">
        <v>2.7520394119447532E-2</v>
      </c>
      <c r="L816" s="68">
        <v>0.37343847850962342</v>
      </c>
      <c r="M816" s="68">
        <v>1.0050453972033788</v>
      </c>
      <c r="N816" s="68">
        <v>1.5110906362634787E-2</v>
      </c>
      <c r="O816" s="68">
        <v>0.34771206726605286</v>
      </c>
      <c r="P816" s="68">
        <v>0.19582229471344031</v>
      </c>
      <c r="Q816" s="68">
        <v>0.23119246932719031</v>
      </c>
      <c r="R816" s="68">
        <v>0.12121629451908192</v>
      </c>
      <c r="S816" s="68">
        <v>6.7963366826195679E-2</v>
      </c>
      <c r="T816" s="68">
        <v>0.21938088765480551</v>
      </c>
      <c r="U816" s="68">
        <v>1.9095140904203514</v>
      </c>
      <c r="V816" s="68">
        <v>0.51960446868940835</v>
      </c>
      <c r="W816" s="68">
        <v>0.1934144023602736</v>
      </c>
      <c r="X816" s="68">
        <v>0.47716357134841048</v>
      </c>
      <c r="Y816" s="68">
        <v>3.2788028272945559E-2</v>
      </c>
      <c r="Z816" s="68">
        <v>0.50672021139077705</v>
      </c>
      <c r="AA816" s="68">
        <v>4.2082695133388498E-2</v>
      </c>
      <c r="AB816" s="68">
        <v>5.974671393492674E-2</v>
      </c>
      <c r="AC816" s="68">
        <v>5.4376512796947369E-3</v>
      </c>
      <c r="AD816" s="68">
        <v>5.5203134112051366E-3</v>
      </c>
      <c r="AE816" s="68">
        <v>0.77832766327634084</v>
      </c>
      <c r="AF816" s="68">
        <v>0.17423589616626259</v>
      </c>
      <c r="AG816" s="68">
        <v>0.86314646983212473</v>
      </c>
      <c r="AH816" s="68">
        <v>0.70843356134520541</v>
      </c>
      <c r="AI816" s="68">
        <v>0.38262303268886155</v>
      </c>
      <c r="AJ816" s="68">
        <v>6.8348798920023074E-3</v>
      </c>
      <c r="AK816" s="68">
        <v>4.3916354352143167E-2</v>
      </c>
      <c r="AL816" s="68">
        <v>0.26254579314275589</v>
      </c>
      <c r="AM816" s="68">
        <v>4.6891740964531872E-2</v>
      </c>
      <c r="AN816" s="68">
        <v>0.18937048219543279</v>
      </c>
      <c r="AO816" s="68">
        <v>0.1898850529417774</v>
      </c>
      <c r="AP816" s="68">
        <v>6.1619348047729436E-2</v>
      </c>
      <c r="AQ816" s="68">
        <v>0.11673265140538075</v>
      </c>
      <c r="AR816" s="68">
        <v>2.2407562126672966E-2</v>
      </c>
      <c r="AS816" s="68">
        <v>3.1327333400168955</v>
      </c>
      <c r="AT816" s="68">
        <v>1.6538873666817791E-2</v>
      </c>
      <c r="AU816" s="68">
        <v>0.18568653383502579</v>
      </c>
      <c r="AV816" s="68">
        <v>0</v>
      </c>
      <c r="AW816" s="68">
        <v>0.49942008381221142</v>
      </c>
      <c r="AX816" s="68">
        <v>0.24786350457842854</v>
      </c>
      <c r="AY816" s="68">
        <v>0.47032017511821789</v>
      </c>
      <c r="AZ816" s="68">
        <v>0</v>
      </c>
      <c r="BA816" s="68">
        <v>3.8109227704725503E-2</v>
      </c>
      <c r="BB816" s="68">
        <v>8.0882783279487729</v>
      </c>
      <c r="BC816" s="68">
        <v>1.0833392185954263</v>
      </c>
      <c r="BD816" s="68">
        <v>1.0808606373599519</v>
      </c>
      <c r="BE816" s="68">
        <v>0.83440888290744153</v>
      </c>
      <c r="BF816" s="68">
        <v>1.085977612134178</v>
      </c>
      <c r="BG816" s="68">
        <v>0</v>
      </c>
      <c r="BH816" s="68">
        <v>6.5451635678293336E-3</v>
      </c>
      <c r="BI816" s="68">
        <v>1.4578292420206762</v>
      </c>
      <c r="BJ816" s="68">
        <v>0</v>
      </c>
      <c r="BK816" s="68">
        <v>0.25751817389378756</v>
      </c>
      <c r="BL816" s="68">
        <v>0.86056790290636576</v>
      </c>
      <c r="BM816" s="68">
        <v>3.7118577742262036E-2</v>
      </c>
      <c r="BN816" s="68">
        <v>0</v>
      </c>
      <c r="BO816" s="68">
        <v>0</v>
      </c>
    </row>
    <row r="817" spans="1:67">
      <c r="A817">
        <v>2006</v>
      </c>
      <c r="B817" s="62" t="s">
        <v>634</v>
      </c>
      <c r="C817" s="67" t="s">
        <v>699</v>
      </c>
      <c r="D817" s="62" t="s">
        <v>726</v>
      </c>
      <c r="E817" s="68">
        <v>7.975765549466389E-2</v>
      </c>
      <c r="F817" s="68">
        <v>3.4081522411339455E-3</v>
      </c>
      <c r="G817" s="68">
        <v>4.0899276918853695E-3</v>
      </c>
      <c r="H817" s="68">
        <v>7.5936851294647667E-2</v>
      </c>
      <c r="I817" s="68">
        <v>0.33100102656936436</v>
      </c>
      <c r="J817" s="68">
        <v>0.16319463239676721</v>
      </c>
      <c r="K817" s="68">
        <v>5.7093825956966784E-3</v>
      </c>
      <c r="L817" s="68">
        <v>3.3406538252207421E-2</v>
      </c>
      <c r="M817" s="68">
        <v>6.2530490278827386E-2</v>
      </c>
      <c r="N817" s="68">
        <v>3.8204867976080692E-2</v>
      </c>
      <c r="O817" s="68">
        <v>0.11506315954563015</v>
      </c>
      <c r="P817" s="68">
        <v>2.3679332930637603E-2</v>
      </c>
      <c r="Q817" s="68">
        <v>0.10688743071189792</v>
      </c>
      <c r="R817" s="68">
        <v>3.1660334600553841E-2</v>
      </c>
      <c r="S817" s="68">
        <v>0.10613890421542679</v>
      </c>
      <c r="T817" s="68">
        <v>0.18401860014999727</v>
      </c>
      <c r="U817" s="68">
        <v>6.709464563608611</v>
      </c>
      <c r="V817" s="68">
        <v>0.69011103593735901</v>
      </c>
      <c r="W817" s="68">
        <v>0.19319665750317053</v>
      </c>
      <c r="X817" s="68">
        <v>0.91546893504131299</v>
      </c>
      <c r="Y817" s="68">
        <v>2.8023452102802309E-2</v>
      </c>
      <c r="Z817" s="68">
        <v>0.37445891418160088</v>
      </c>
      <c r="AA817" s="68">
        <v>2.3636712958065124E-2</v>
      </c>
      <c r="AB817" s="68">
        <v>7.0278927275584893E-2</v>
      </c>
      <c r="AC817" s="68">
        <v>5.2435164084424432E-3</v>
      </c>
      <c r="AD817" s="68">
        <v>1.4776819682246313E-3</v>
      </c>
      <c r="AE817" s="68">
        <v>0.55005442560001294</v>
      </c>
      <c r="AF817" s="68">
        <v>0.14346483124512269</v>
      </c>
      <c r="AG817" s="68">
        <v>0.71070983638468221</v>
      </c>
      <c r="AH817" s="68">
        <v>0.58332008618884468</v>
      </c>
      <c r="AI817" s="68">
        <v>9.848001086855164E-2</v>
      </c>
      <c r="AJ817" s="68">
        <v>8.9589645149613754E-3</v>
      </c>
      <c r="AK817" s="68">
        <v>2.8062445412377818E-2</v>
      </c>
      <c r="AL817" s="68">
        <v>3.1880573600790788E-2</v>
      </c>
      <c r="AM817" s="68">
        <v>3.9440721741833386E-3</v>
      </c>
      <c r="AN817" s="68">
        <v>2.1081533802530155</v>
      </c>
      <c r="AO817" s="68">
        <v>0.64122291964339262</v>
      </c>
      <c r="AP817" s="68">
        <v>83.553635064740718</v>
      </c>
      <c r="AQ817" s="68">
        <v>9.2935000816648348</v>
      </c>
      <c r="AR817" s="68">
        <v>1.8282916503486119E-3</v>
      </c>
      <c r="AS817" s="68">
        <v>4.64039788859984</v>
      </c>
      <c r="AT817" s="68">
        <v>8.8451847748141663</v>
      </c>
      <c r="AU817" s="68">
        <v>1.0852424139973563E-2</v>
      </c>
      <c r="AV817" s="68">
        <v>0</v>
      </c>
      <c r="AW817" s="68">
        <v>6.2842523432407127</v>
      </c>
      <c r="AX817" s="68">
        <v>3.8993463290900324E-2</v>
      </c>
      <c r="AY817" s="68">
        <v>29.589167484463655</v>
      </c>
      <c r="AZ817" s="68">
        <v>0</v>
      </c>
      <c r="BA817" s="68">
        <v>1.7225828273410373</v>
      </c>
      <c r="BB817" s="68">
        <v>1.52452176201663</v>
      </c>
      <c r="BC817" s="68">
        <v>111.49246687457223</v>
      </c>
      <c r="BD817" s="68">
        <v>7.1793549066573199</v>
      </c>
      <c r="BE817" s="68">
        <v>11.185020079320818</v>
      </c>
      <c r="BF817" s="68">
        <v>7.9603222694700826E-2</v>
      </c>
      <c r="BG817" s="68">
        <v>0</v>
      </c>
      <c r="BH817" s="68">
        <v>1.1618460421250414</v>
      </c>
      <c r="BI817" s="68">
        <v>691.05409463509682</v>
      </c>
      <c r="BJ817" s="68">
        <v>0</v>
      </c>
      <c r="BK817" s="68">
        <v>1.2590041876574902</v>
      </c>
      <c r="BL817" s="68">
        <v>3.0169997741925902</v>
      </c>
      <c r="BM817" s="68">
        <v>0.17275771198451426</v>
      </c>
      <c r="BN817" s="68">
        <v>0</v>
      </c>
      <c r="BO817" s="68">
        <v>0</v>
      </c>
    </row>
    <row r="818" spans="1:67">
      <c r="A818">
        <v>2006</v>
      </c>
      <c r="B818" s="62" t="s">
        <v>635</v>
      </c>
      <c r="C818" s="67" t="s">
        <v>700</v>
      </c>
      <c r="D818" s="62" t="s">
        <v>726</v>
      </c>
      <c r="E818" s="68">
        <v>0.15505445816938687</v>
      </c>
      <c r="F818" s="68">
        <v>0.43126031317484498</v>
      </c>
      <c r="G818" s="68">
        <v>0.31501474606169372</v>
      </c>
      <c r="H818" s="68">
        <v>4.5753192785637076</v>
      </c>
      <c r="I818" s="68">
        <v>10.417783970265058</v>
      </c>
      <c r="J818" s="68">
        <v>2.1599141551221668</v>
      </c>
      <c r="K818" s="68">
        <v>0.29990624880650724</v>
      </c>
      <c r="L818" s="68">
        <v>0.72446199055128768</v>
      </c>
      <c r="M818" s="68">
        <v>1.0204885622740134</v>
      </c>
      <c r="N818" s="68">
        <v>1.4703659206939652</v>
      </c>
      <c r="O818" s="68">
        <v>3.1182685106832588</v>
      </c>
      <c r="P818" s="68">
        <v>1.1221707787099273</v>
      </c>
      <c r="Q818" s="68">
        <v>1.9688212382515373</v>
      </c>
      <c r="R818" s="68">
        <v>2.8440959917121544</v>
      </c>
      <c r="S818" s="68">
        <v>0.63841874660925568</v>
      </c>
      <c r="T818" s="68">
        <v>2.0156129060594337</v>
      </c>
      <c r="U818" s="68">
        <v>11.422790479691411</v>
      </c>
      <c r="V818" s="68">
        <v>2.2018461179705229</v>
      </c>
      <c r="W818" s="68">
        <v>1.0458819383252118</v>
      </c>
      <c r="X818" s="68">
        <v>4.7212117495378569</v>
      </c>
      <c r="Y818" s="68">
        <v>0.13850336425000334</v>
      </c>
      <c r="Z818" s="68">
        <v>2.1469289775781841</v>
      </c>
      <c r="AA818" s="68">
        <v>1.3081781552585348</v>
      </c>
      <c r="AB818" s="68">
        <v>1.7339454312848366</v>
      </c>
      <c r="AC818" s="68">
        <v>0.83912103680331218</v>
      </c>
      <c r="AD818" s="68">
        <v>0.18740234486732249</v>
      </c>
      <c r="AE818" s="68">
        <v>44.796097521427676</v>
      </c>
      <c r="AF818" s="68">
        <v>4.0070707101930916</v>
      </c>
      <c r="AG818" s="68">
        <v>19.850612648368411</v>
      </c>
      <c r="AH818" s="68">
        <v>16.292529167226718</v>
      </c>
      <c r="AI818" s="68">
        <v>18.000482672284615</v>
      </c>
      <c r="AJ818" s="68">
        <v>0.4025843317301589</v>
      </c>
      <c r="AK818" s="68">
        <v>4.2246953343830214</v>
      </c>
      <c r="AL818" s="68">
        <v>2.2156998624025994</v>
      </c>
      <c r="AM818" s="68">
        <v>1.0937424753651066</v>
      </c>
      <c r="AN818" s="68">
        <v>8.3355407702422273</v>
      </c>
      <c r="AO818" s="68">
        <v>1.0675844076104388</v>
      </c>
      <c r="AP818" s="68">
        <v>10.165452844339921</v>
      </c>
      <c r="AQ818" s="68">
        <v>67.399624866295454</v>
      </c>
      <c r="AR818" s="68">
        <v>0.20346618019293389</v>
      </c>
      <c r="AS818" s="68">
        <v>23.100596033005534</v>
      </c>
      <c r="AT818" s="68">
        <v>108.12714118545583</v>
      </c>
      <c r="AU818" s="68">
        <v>8.5573305691211097</v>
      </c>
      <c r="AV818" s="68">
        <v>0</v>
      </c>
      <c r="AW818" s="68">
        <v>11.804199462673017</v>
      </c>
      <c r="AX818" s="68">
        <v>2.1410715122475721</v>
      </c>
      <c r="AY818" s="68">
        <v>3.3415358838564497</v>
      </c>
      <c r="AZ818" s="68">
        <v>0</v>
      </c>
      <c r="BA818" s="68">
        <v>0.82420485762950646</v>
      </c>
      <c r="BB818" s="68">
        <v>36.033115871559836</v>
      </c>
      <c r="BC818" s="68">
        <v>46.07826712365641</v>
      </c>
      <c r="BD818" s="68">
        <v>14.386007715499636</v>
      </c>
      <c r="BE818" s="68">
        <v>8.4515602414782478</v>
      </c>
      <c r="BF818" s="68">
        <v>9.004267382880073</v>
      </c>
      <c r="BG818" s="68">
        <v>0</v>
      </c>
      <c r="BH818" s="68">
        <v>0.349120075400288</v>
      </c>
      <c r="BI818" s="68">
        <v>276.82734729005057</v>
      </c>
      <c r="BJ818" s="68">
        <v>0</v>
      </c>
      <c r="BK818" s="68">
        <v>0.39956512186441673</v>
      </c>
      <c r="BL818" s="68">
        <v>5.2432914681037746</v>
      </c>
      <c r="BM818" s="68">
        <v>0.28101721054670553</v>
      </c>
      <c r="BN818" s="68">
        <v>0</v>
      </c>
      <c r="BO818" s="68">
        <v>0</v>
      </c>
    </row>
    <row r="819" spans="1:67">
      <c r="A819">
        <v>2006</v>
      </c>
      <c r="B819" s="62" t="s">
        <v>636</v>
      </c>
      <c r="C819" s="67" t="s">
        <v>701</v>
      </c>
      <c r="D819" s="62" t="s">
        <v>726</v>
      </c>
      <c r="E819" s="68">
        <v>4.0705824944140524E-2</v>
      </c>
      <c r="F819" s="68">
        <v>6.5677407379251002E-3</v>
      </c>
      <c r="G819" s="68">
        <v>5.2605503497623503E-3</v>
      </c>
      <c r="H819" s="68">
        <v>0.1725146800114373</v>
      </c>
      <c r="I819" s="68">
        <v>0.26387672966510667</v>
      </c>
      <c r="J819" s="68">
        <v>0.21167269211627537</v>
      </c>
      <c r="K819" s="68">
        <v>1.1365332246764538E-2</v>
      </c>
      <c r="L819" s="68">
        <v>6.136537391695561E-2</v>
      </c>
      <c r="M819" s="68">
        <v>5.0015301835182678E-2</v>
      </c>
      <c r="N819" s="68">
        <v>1.8639722055247387E-2</v>
      </c>
      <c r="O819" s="68">
        <v>8.7722455310494857E-2</v>
      </c>
      <c r="P819" s="68">
        <v>5.4245206875052202E-2</v>
      </c>
      <c r="Q819" s="68">
        <v>0.16503932571964161</v>
      </c>
      <c r="R819" s="68">
        <v>7.4129967552590811E-2</v>
      </c>
      <c r="S819" s="68">
        <v>8.7884806153074702E-2</v>
      </c>
      <c r="T819" s="68">
        <v>0.21112431405476803</v>
      </c>
      <c r="U819" s="68">
        <v>15.301498747379597</v>
      </c>
      <c r="V819" s="68">
        <v>1.4568859245606249</v>
      </c>
      <c r="W819" s="68">
        <v>0.3735567274322128</v>
      </c>
      <c r="X819" s="68">
        <v>1.5803227999086071</v>
      </c>
      <c r="Y819" s="68">
        <v>5.6213446776061098E-2</v>
      </c>
      <c r="Z819" s="68">
        <v>0.78594220533220516</v>
      </c>
      <c r="AA819" s="68">
        <v>5.9308108292029968E-2</v>
      </c>
      <c r="AB819" s="68">
        <v>0.10091055614574562</v>
      </c>
      <c r="AC819" s="68">
        <v>7.1239755123161993E-3</v>
      </c>
      <c r="AD819" s="68">
        <v>5.3209519933364287E-3</v>
      </c>
      <c r="AE819" s="68">
        <v>0.47785921185959795</v>
      </c>
      <c r="AF819" s="68">
        <v>0.17583674296927965</v>
      </c>
      <c r="AG819" s="68">
        <v>0.87107692028734307</v>
      </c>
      <c r="AH819" s="68">
        <v>0.71494247860518001</v>
      </c>
      <c r="AI819" s="68">
        <v>0.29569541814588612</v>
      </c>
      <c r="AJ819" s="68">
        <v>3.5219539811332724E-2</v>
      </c>
      <c r="AK819" s="68">
        <v>0.11612895013342416</v>
      </c>
      <c r="AL819" s="68">
        <v>0.10114463313913294</v>
      </c>
      <c r="AM819" s="68">
        <v>1.4488999506582823E-2</v>
      </c>
      <c r="AN819" s="68">
        <v>0.24951309007845526</v>
      </c>
      <c r="AO819" s="68">
        <v>4.9011345847677072E-2</v>
      </c>
      <c r="AP819" s="68">
        <v>0.2268150818613727</v>
      </c>
      <c r="AQ819" s="68">
        <v>1.4650999110231822</v>
      </c>
      <c r="AR819" s="68">
        <v>5.9757269741195608E-3</v>
      </c>
      <c r="AS819" s="68">
        <v>0.28958034453956416</v>
      </c>
      <c r="AT819" s="68">
        <v>0.21959827117595371</v>
      </c>
      <c r="AU819" s="68">
        <v>3.3595080729106559E-2</v>
      </c>
      <c r="AV819" s="68">
        <v>0</v>
      </c>
      <c r="AW819" s="68">
        <v>0.1965315365184539</v>
      </c>
      <c r="AX819" s="68">
        <v>9.8034775156748521E-2</v>
      </c>
      <c r="AY819" s="68">
        <v>7.415859152987983E-2</v>
      </c>
      <c r="AZ819" s="68">
        <v>0</v>
      </c>
      <c r="BA819" s="68">
        <v>9.2572824982639253E-3</v>
      </c>
      <c r="BB819" s="68">
        <v>0.83792432759247237</v>
      </c>
      <c r="BC819" s="68">
        <v>0.58380155017383473</v>
      </c>
      <c r="BD819" s="68">
        <v>0.2008404864117902</v>
      </c>
      <c r="BE819" s="68">
        <v>0.16262771025177875</v>
      </c>
      <c r="BF819" s="68">
        <v>0.28550014032696791</v>
      </c>
      <c r="BG819" s="68">
        <v>0</v>
      </c>
      <c r="BH819" s="68">
        <v>4.0355750000445004E-3</v>
      </c>
      <c r="BI819" s="68">
        <v>5.4679800937084853</v>
      </c>
      <c r="BJ819" s="68">
        <v>0</v>
      </c>
      <c r="BK819" s="68">
        <v>0.34951968209553874</v>
      </c>
      <c r="BL819" s="68">
        <v>5.6495196590339498</v>
      </c>
      <c r="BM819" s="68">
        <v>0.27254846004784478</v>
      </c>
      <c r="BN819" s="68">
        <v>0</v>
      </c>
      <c r="BO819" s="68">
        <v>0</v>
      </c>
    </row>
    <row r="820" spans="1:67">
      <c r="A820">
        <v>2006</v>
      </c>
      <c r="B820" s="62" t="s">
        <v>637</v>
      </c>
      <c r="C820" s="67" t="s">
        <v>702</v>
      </c>
      <c r="D820" s="62" t="s">
        <v>726</v>
      </c>
      <c r="E820" s="68">
        <v>2.5543805374217219</v>
      </c>
      <c r="F820" s="68">
        <v>0.66032733393410681</v>
      </c>
      <c r="G820" s="68">
        <v>0.16958299244942143</v>
      </c>
      <c r="H820" s="68">
        <v>4.6604766534353841</v>
      </c>
      <c r="I820" s="68">
        <v>2.9214003896045844</v>
      </c>
      <c r="J820" s="68">
        <v>0.9260934639642795</v>
      </c>
      <c r="K820" s="68">
        <v>0.15800139130579344</v>
      </c>
      <c r="L820" s="68">
        <v>1.0467526361058148</v>
      </c>
      <c r="M820" s="68">
        <v>0.17574869999273268</v>
      </c>
      <c r="N820" s="68">
        <v>0.15644110186903704</v>
      </c>
      <c r="O820" s="68">
        <v>1.922013786550665</v>
      </c>
      <c r="P820" s="68">
        <v>0.52883862460433784</v>
      </c>
      <c r="Q820" s="68">
        <v>1.3202860155929512</v>
      </c>
      <c r="R820" s="68">
        <v>1.5209666770537384</v>
      </c>
      <c r="S820" s="68">
        <v>0.80275895934290098</v>
      </c>
      <c r="T820" s="68">
        <v>1.1393030028740334</v>
      </c>
      <c r="U820" s="68">
        <v>6.3881480626418465</v>
      </c>
      <c r="V820" s="68">
        <v>2.1163430783399493</v>
      </c>
      <c r="W820" s="68">
        <v>0.68638985727219048</v>
      </c>
      <c r="X820" s="68">
        <v>13.236484848574008</v>
      </c>
      <c r="Y820" s="68">
        <v>0.22927373779441587</v>
      </c>
      <c r="Z820" s="68">
        <v>1.1818338849654562</v>
      </c>
      <c r="AA820" s="68">
        <v>0.16281613361793815</v>
      </c>
      <c r="AB820" s="68">
        <v>1.6556445496275627</v>
      </c>
      <c r="AC820" s="68">
        <v>0.27318337932619446</v>
      </c>
      <c r="AD820" s="68">
        <v>7.1852249114954969E-2</v>
      </c>
      <c r="AE820" s="68">
        <v>11.158518294855879</v>
      </c>
      <c r="AF820" s="68">
        <v>1.021155201354792</v>
      </c>
      <c r="AG820" s="68">
        <v>5.0586962404922966</v>
      </c>
      <c r="AH820" s="68">
        <v>4.1519606176915156</v>
      </c>
      <c r="AI820" s="68">
        <v>10.903093862709982</v>
      </c>
      <c r="AJ820" s="68">
        <v>1.5850032756047614</v>
      </c>
      <c r="AK820" s="68">
        <v>5.9350496098848851</v>
      </c>
      <c r="AL820" s="68">
        <v>2.6155697134294962</v>
      </c>
      <c r="AM820" s="68">
        <v>1.3736015628548024</v>
      </c>
      <c r="AN820" s="68">
        <v>3.3446856672416674</v>
      </c>
      <c r="AO820" s="68">
        <v>0.38708588119417286</v>
      </c>
      <c r="AP820" s="68">
        <v>0.31959651089575952</v>
      </c>
      <c r="AQ820" s="68">
        <v>6.7415226573440883</v>
      </c>
      <c r="AR820" s="68">
        <v>0.33298893794376611</v>
      </c>
      <c r="AS820" s="68">
        <v>2.1487460572519699</v>
      </c>
      <c r="AT820" s="68">
        <v>8.5751337860571972</v>
      </c>
      <c r="AU820" s="68">
        <v>8.6805041283236781E-2</v>
      </c>
      <c r="AV820" s="68">
        <v>0</v>
      </c>
      <c r="AW820" s="68">
        <v>1.2545100154469975</v>
      </c>
      <c r="AX820" s="68">
        <v>1.5064694706976958</v>
      </c>
      <c r="AY820" s="68">
        <v>1.0074412222352542</v>
      </c>
      <c r="AZ820" s="68">
        <v>0</v>
      </c>
      <c r="BA820" s="68">
        <v>0.13068316313772563</v>
      </c>
      <c r="BB820" s="68">
        <v>12.462879036912526</v>
      </c>
      <c r="BC820" s="68">
        <v>1.6694443841233548</v>
      </c>
      <c r="BD820" s="68">
        <v>2.2688472770212003</v>
      </c>
      <c r="BE820" s="68">
        <v>1.0259157056146933</v>
      </c>
      <c r="BF820" s="68">
        <v>3.0186279600743036</v>
      </c>
      <c r="BG820" s="68">
        <v>0</v>
      </c>
      <c r="BH820" s="68">
        <v>7.2497904214321469E-3</v>
      </c>
      <c r="BI820" s="68">
        <v>67.488527321193686</v>
      </c>
      <c r="BJ820" s="68">
        <v>0</v>
      </c>
      <c r="BK820" s="68">
        <v>3.4435161553190388E-2</v>
      </c>
      <c r="BL820" s="68">
        <v>12.385961897146871</v>
      </c>
      <c r="BM820" s="68">
        <v>0.80320670064051913</v>
      </c>
      <c r="BN820" s="68">
        <v>0</v>
      </c>
      <c r="BO820" s="68">
        <v>0</v>
      </c>
    </row>
    <row r="821" spans="1:67">
      <c r="A821">
        <v>2006</v>
      </c>
      <c r="B821" s="62" t="s">
        <v>638</v>
      </c>
      <c r="C821" s="67" t="s">
        <v>703</v>
      </c>
      <c r="D821" s="62" t="s">
        <v>726</v>
      </c>
      <c r="E821" s="68">
        <v>172.28007252099272</v>
      </c>
      <c r="F821" s="68">
        <v>48.550532267485821</v>
      </c>
      <c r="G821" s="68">
        <v>10.293475571803581</v>
      </c>
      <c r="H821" s="68">
        <v>291.04069905609879</v>
      </c>
      <c r="I821" s="68">
        <v>132.24509222298667</v>
      </c>
      <c r="J821" s="68">
        <v>37.987561810102761</v>
      </c>
      <c r="K821" s="68">
        <v>8.4024192225119592</v>
      </c>
      <c r="L821" s="68">
        <v>64.388592763507518</v>
      </c>
      <c r="M821" s="68">
        <v>4.994813034673335</v>
      </c>
      <c r="N821" s="68">
        <v>8.5617842202419432</v>
      </c>
      <c r="O821" s="68">
        <v>125.05488447262142</v>
      </c>
      <c r="P821" s="68">
        <v>27.378565966724068</v>
      </c>
      <c r="Q821" s="68">
        <v>71.570645464768546</v>
      </c>
      <c r="R821" s="68">
        <v>87.100223865222659</v>
      </c>
      <c r="S821" s="68">
        <v>43.99768174829893</v>
      </c>
      <c r="T821" s="68">
        <v>57.454334271777498</v>
      </c>
      <c r="U821" s="68">
        <v>397.95828166252232</v>
      </c>
      <c r="V821" s="68">
        <v>124.95775807746823</v>
      </c>
      <c r="W821" s="68">
        <v>31.490863624829913</v>
      </c>
      <c r="X821" s="68">
        <v>171.94236126950085</v>
      </c>
      <c r="Y821" s="68">
        <v>12.187035170715614</v>
      </c>
      <c r="Z821" s="68">
        <v>59.117307463196255</v>
      </c>
      <c r="AA821" s="68">
        <v>3.5303365297918905</v>
      </c>
      <c r="AB821" s="68">
        <v>116.19218988553328</v>
      </c>
      <c r="AC821" s="68">
        <v>18.404997275950482</v>
      </c>
      <c r="AD821" s="68">
        <v>2.4676745934130873</v>
      </c>
      <c r="AE821" s="68">
        <v>710.56855439240576</v>
      </c>
      <c r="AF821" s="68">
        <v>1.7827586527690233</v>
      </c>
      <c r="AG821" s="68">
        <v>8.831600136441871</v>
      </c>
      <c r="AH821" s="68">
        <v>7.2485984805411761</v>
      </c>
      <c r="AI821" s="68">
        <v>578.22392990942626</v>
      </c>
      <c r="AJ821" s="68">
        <v>103.22345818159509</v>
      </c>
      <c r="AK821" s="68">
        <v>390.27009333303101</v>
      </c>
      <c r="AL821" s="68">
        <v>150.19557313849117</v>
      </c>
      <c r="AM821" s="68">
        <v>95.675943848865657</v>
      </c>
      <c r="AN821" s="68">
        <v>143.09012698141512</v>
      </c>
      <c r="AO821" s="68">
        <v>12.741096524219861</v>
      </c>
      <c r="AP821" s="68">
        <v>8.1467383945475103</v>
      </c>
      <c r="AQ821" s="68">
        <v>396.89458833779747</v>
      </c>
      <c r="AR821" s="68">
        <v>23.045754781505078</v>
      </c>
      <c r="AS821" s="68">
        <v>90.512990611001712</v>
      </c>
      <c r="AT821" s="68">
        <v>617.51188216198693</v>
      </c>
      <c r="AU821" s="68">
        <v>1.2512600327312382</v>
      </c>
      <c r="AV821" s="68">
        <v>0</v>
      </c>
      <c r="AW821" s="68">
        <v>22.772559150198393</v>
      </c>
      <c r="AX821" s="68">
        <v>102.86753561803926</v>
      </c>
      <c r="AY821" s="68">
        <v>68.476806734768402</v>
      </c>
      <c r="AZ821" s="68">
        <v>0</v>
      </c>
      <c r="BA821" s="68">
        <v>7.4007928732499026</v>
      </c>
      <c r="BB821" s="68">
        <v>631.63961642662377</v>
      </c>
      <c r="BC821" s="68">
        <v>7.1577294296801944E-2</v>
      </c>
      <c r="BD821" s="68">
        <v>103.8540163229887</v>
      </c>
      <c r="BE821" s="68">
        <v>39.944690250492208</v>
      </c>
      <c r="BF821" s="68">
        <v>110.85113552397328</v>
      </c>
      <c r="BG821" s="68">
        <v>0</v>
      </c>
      <c r="BH821" s="68">
        <v>3.7684805019670058E-4</v>
      </c>
      <c r="BI821" s="68">
        <v>3334.1744163547628</v>
      </c>
      <c r="BJ821" s="68">
        <v>0</v>
      </c>
      <c r="BK821" s="68">
        <v>5.374612932236917E-3</v>
      </c>
      <c r="BL821" s="68">
        <v>0.39601306221416249</v>
      </c>
      <c r="BM821" s="68">
        <v>2.5910524739522205E-2</v>
      </c>
      <c r="BN821" s="68">
        <v>0</v>
      </c>
      <c r="BO821" s="68">
        <v>0</v>
      </c>
    </row>
    <row r="822" spans="1:67">
      <c r="A822">
        <v>2006</v>
      </c>
      <c r="B822" s="62" t="s">
        <v>639</v>
      </c>
      <c r="C822" s="67" t="s">
        <v>704</v>
      </c>
      <c r="D822" s="62" t="s">
        <v>726</v>
      </c>
      <c r="E822" s="68">
        <v>0.41379021076428513</v>
      </c>
      <c r="F822" s="68">
        <v>0.1141883934031457</v>
      </c>
      <c r="G822" s="68">
        <v>2.5457303829924751E-2</v>
      </c>
      <c r="H822" s="68">
        <v>0.71417395281614493</v>
      </c>
      <c r="I822" s="68">
        <v>0.3526048947548735</v>
      </c>
      <c r="J822" s="68">
        <v>0.10554952346509533</v>
      </c>
      <c r="K822" s="68">
        <v>2.1655777123374093E-2</v>
      </c>
      <c r="L822" s="68">
        <v>0.15876955597394302</v>
      </c>
      <c r="M822" s="68">
        <v>1.6448226791127979E-2</v>
      </c>
      <c r="N822" s="68">
        <v>2.0752070572351129E-2</v>
      </c>
      <c r="O822" s="68">
        <v>0.30306790548472784</v>
      </c>
      <c r="P822" s="68">
        <v>7.127430855577975E-2</v>
      </c>
      <c r="Q822" s="68">
        <v>0.1814713543258068</v>
      </c>
      <c r="R822" s="68">
        <v>0.21760854743100269</v>
      </c>
      <c r="S822" s="68">
        <v>0.11111752433434716</v>
      </c>
      <c r="T822" s="68">
        <v>0.14877124021444038</v>
      </c>
      <c r="U822" s="68">
        <v>0.98086687829569708</v>
      </c>
      <c r="V822" s="68">
        <v>0.30825188482051868</v>
      </c>
      <c r="W822" s="68">
        <v>8.4878254855648649E-2</v>
      </c>
      <c r="X822" s="68">
        <v>0.43917048984308499</v>
      </c>
      <c r="Y822" s="68">
        <v>3.0672585368722374E-2</v>
      </c>
      <c r="Z822" s="68">
        <v>0.15421627409665842</v>
      </c>
      <c r="AA822" s="68">
        <v>1.31853631863548E-2</v>
      </c>
      <c r="AB822" s="68">
        <v>0.27502326919497422</v>
      </c>
      <c r="AC822" s="68">
        <v>4.4278494927279075E-2</v>
      </c>
      <c r="AD822" s="68">
        <v>7.1111295286294439E-3</v>
      </c>
      <c r="AE822" s="68">
        <v>1.7313153915693484</v>
      </c>
      <c r="AF822" s="68">
        <v>4.4291860881952264E-2</v>
      </c>
      <c r="AG822" s="68">
        <v>0.21941726436834408</v>
      </c>
      <c r="AH822" s="68">
        <v>0.18008825657356567</v>
      </c>
      <c r="AI822" s="68">
        <v>1.4113263229707815</v>
      </c>
      <c r="AJ822" s="68">
        <v>0.25119652054963759</v>
      </c>
      <c r="AK822" s="68">
        <v>0.94561376193405633</v>
      </c>
      <c r="AL822" s="68">
        <v>0.37267782182596143</v>
      </c>
      <c r="AM822" s="68">
        <v>0.22769037422147181</v>
      </c>
      <c r="AN822" s="68">
        <v>0.39675845484971217</v>
      </c>
      <c r="AO822" s="68">
        <v>3.9437967437476726E-2</v>
      </c>
      <c r="AP822" s="68">
        <v>2.7885321420957801E-2</v>
      </c>
      <c r="AQ822" s="68">
        <v>0.97900417148897367</v>
      </c>
      <c r="AR822" s="68">
        <v>5.5070481092347419E-2</v>
      </c>
      <c r="AS822" s="68">
        <v>0.25370929763203137</v>
      </c>
      <c r="AT822" s="68">
        <v>1.4583153496407499</v>
      </c>
      <c r="AU822" s="68">
        <v>5.9571757196654161E-3</v>
      </c>
      <c r="AV822" s="68">
        <v>0</v>
      </c>
      <c r="AW822" s="68">
        <v>9.5676589994227873E-2</v>
      </c>
      <c r="AX822" s="68">
        <v>0.24674540760878311</v>
      </c>
      <c r="AY822" s="68">
        <v>0.16446431842409112</v>
      </c>
      <c r="AZ822" s="68">
        <v>0</v>
      </c>
      <c r="BA822" s="68">
        <v>1.8731503981942489E-2</v>
      </c>
      <c r="BB822" s="68">
        <v>1.6571836867662428</v>
      </c>
      <c r="BC822" s="68">
        <v>7.2201027969226284E-2</v>
      </c>
      <c r="BD822" s="68">
        <v>0.28217843601708831</v>
      </c>
      <c r="BE822" s="68">
        <v>0.11474503934307131</v>
      </c>
      <c r="BF822" s="68">
        <v>0.32744334742503928</v>
      </c>
      <c r="BG822" s="68">
        <v>0</v>
      </c>
      <c r="BH822" s="68">
        <v>3.2534873739744832E-4</v>
      </c>
      <c r="BI822" s="68">
        <v>8.557750395772084</v>
      </c>
      <c r="BJ822" s="68">
        <v>0</v>
      </c>
      <c r="BK822" s="68">
        <v>4.0559528307279862E-3</v>
      </c>
      <c r="BL822" s="68">
        <v>0.11169272255893359</v>
      </c>
      <c r="BM822" s="68">
        <v>2.5031605581416318E-3</v>
      </c>
      <c r="BN822" s="68">
        <v>0</v>
      </c>
      <c r="BO822" s="68">
        <v>0</v>
      </c>
    </row>
    <row r="823" spans="1:67">
      <c r="A823">
        <v>2006</v>
      </c>
      <c r="B823" s="62" t="s">
        <v>640</v>
      </c>
      <c r="C823" s="67" t="s">
        <v>705</v>
      </c>
      <c r="D823" s="62" t="s">
        <v>726</v>
      </c>
      <c r="E823" s="68">
        <v>5.0899144867775914E-2</v>
      </c>
      <c r="F823" s="68">
        <v>8.4049578422643947E-3</v>
      </c>
      <c r="G823" s="68">
        <v>3.7237712248589785E-3</v>
      </c>
      <c r="H823" s="68">
        <v>0.10887203703911158</v>
      </c>
      <c r="I823" s="68">
        <v>0.14113158456936978</v>
      </c>
      <c r="J823" s="68">
        <v>5.6629229135838663E-2</v>
      </c>
      <c r="K823" s="68">
        <v>1.884167122729161E-2</v>
      </c>
      <c r="L823" s="68">
        <v>0.12894586390364682</v>
      </c>
      <c r="M823" s="68">
        <v>3.0672612614176531E-2</v>
      </c>
      <c r="N823" s="68">
        <v>1.6809381307348315E-2</v>
      </c>
      <c r="O823" s="68">
        <v>6.9800824422340285E-2</v>
      </c>
      <c r="P823" s="68">
        <v>2.4587983989281088E-2</v>
      </c>
      <c r="Q823" s="68">
        <v>5.3967226461940992E-2</v>
      </c>
      <c r="R823" s="68">
        <v>4.9897291056255413E-2</v>
      </c>
      <c r="S823" s="68">
        <v>4.4144876834291934E-2</v>
      </c>
      <c r="T823" s="68">
        <v>8.0280560506678644E-2</v>
      </c>
      <c r="U823" s="68">
        <v>0.2385737646492373</v>
      </c>
      <c r="V823" s="68">
        <v>8.8864532720076883E-2</v>
      </c>
      <c r="W823" s="68">
        <v>3.9660636556265283E-2</v>
      </c>
      <c r="X823" s="68">
        <v>0.23229362881360924</v>
      </c>
      <c r="Y823" s="68">
        <v>9.1602819449155271E-3</v>
      </c>
      <c r="Z823" s="68">
        <v>8.6273266660362918E-2</v>
      </c>
      <c r="AA823" s="68">
        <v>8.9747457746583749E-3</v>
      </c>
      <c r="AB823" s="68">
        <v>3.2411233144646487E-2</v>
      </c>
      <c r="AC823" s="68">
        <v>5.9772634398505761E-3</v>
      </c>
      <c r="AD823" s="68">
        <v>2.4713276288798073E-3</v>
      </c>
      <c r="AE823" s="68">
        <v>0.35610132447605286</v>
      </c>
      <c r="AF823" s="68">
        <v>6.9904685149780835E-2</v>
      </c>
      <c r="AG823" s="68">
        <v>0.34630053235294733</v>
      </c>
      <c r="AH823" s="68">
        <v>0.28422859180614801</v>
      </c>
      <c r="AI823" s="68">
        <v>0.18399403401926892</v>
      </c>
      <c r="AJ823" s="68">
        <v>2.9148352457360742E-2</v>
      </c>
      <c r="AK823" s="68">
        <v>0.10814942748640752</v>
      </c>
      <c r="AL823" s="68">
        <v>5.5099791531674838E-2</v>
      </c>
      <c r="AM823" s="68">
        <v>1.9513336131443244E-2</v>
      </c>
      <c r="AN823" s="68">
        <v>0.14083989876831271</v>
      </c>
      <c r="AO823" s="68">
        <v>1.8093265590403203E-2</v>
      </c>
      <c r="AP823" s="68">
        <v>1.6836987925429314E-2</v>
      </c>
      <c r="AQ823" s="68">
        <v>0.14103206106060051</v>
      </c>
      <c r="AR823" s="68">
        <v>5.0091329696649017E-3</v>
      </c>
      <c r="AS823" s="68">
        <v>8.6285260000514258E-2</v>
      </c>
      <c r="AT823" s="68">
        <v>0.10688257960056455</v>
      </c>
      <c r="AU823" s="68">
        <v>5.7352572240891801E-3</v>
      </c>
      <c r="AV823" s="68">
        <v>0</v>
      </c>
      <c r="AW823" s="68">
        <v>7.1405349063130397E-2</v>
      </c>
      <c r="AX823" s="68">
        <v>2.3959123574176427E-2</v>
      </c>
      <c r="AY823" s="68">
        <v>1.8644498364644067E-2</v>
      </c>
      <c r="AZ823" s="68">
        <v>0</v>
      </c>
      <c r="BA823" s="68">
        <v>3.4341203377875398E-3</v>
      </c>
      <c r="BB823" s="68">
        <v>0.37476716192478088</v>
      </c>
      <c r="BC823" s="68">
        <v>0.1526202007693685</v>
      </c>
      <c r="BD823" s="68">
        <v>8.0370353504006384E-2</v>
      </c>
      <c r="BE823" s="68">
        <v>4.8550360202278889E-2</v>
      </c>
      <c r="BF823" s="68">
        <v>0.12397647407380627</v>
      </c>
      <c r="BG823" s="68">
        <v>0</v>
      </c>
      <c r="BH823" s="68">
        <v>7.8892039791760699E-4</v>
      </c>
      <c r="BI823" s="68">
        <v>1.8572205171527574</v>
      </c>
      <c r="BJ823" s="68">
        <v>0</v>
      </c>
      <c r="BK823" s="68">
        <v>1.9326158193021997E-2</v>
      </c>
      <c r="BL823" s="68">
        <v>0.39611738601425467</v>
      </c>
      <c r="BM823" s="68">
        <v>3.0228548824878364E-2</v>
      </c>
      <c r="BN823" s="68">
        <v>0</v>
      </c>
      <c r="BO823" s="68">
        <v>0</v>
      </c>
    </row>
    <row r="824" spans="1:67">
      <c r="A824">
        <v>2006</v>
      </c>
      <c r="B824" s="62" t="s">
        <v>641</v>
      </c>
      <c r="C824" s="67" t="s">
        <v>706</v>
      </c>
      <c r="D824" s="62" t="s">
        <v>726</v>
      </c>
      <c r="E824" s="68">
        <v>5.0577748572438117E-2</v>
      </c>
      <c r="F824" s="68">
        <v>1.3620962437568083E-3</v>
      </c>
      <c r="G824" s="68">
        <v>6.0578416211258552E-3</v>
      </c>
      <c r="H824" s="68">
        <v>0.16078776085141072</v>
      </c>
      <c r="I824" s="68">
        <v>0.25207427105504282</v>
      </c>
      <c r="J824" s="68">
        <v>0.11754964859893047</v>
      </c>
      <c r="K824" s="68">
        <v>1.2015516577801678E-2</v>
      </c>
      <c r="L824" s="68">
        <v>4.5664230705606573E-2</v>
      </c>
      <c r="M824" s="68">
        <v>3.4151034808997296E-2</v>
      </c>
      <c r="N824" s="68">
        <v>1.9789479737206864E-2</v>
      </c>
      <c r="O824" s="68">
        <v>7.654717458069657E-2</v>
      </c>
      <c r="P824" s="68">
        <v>4.5794201707750823E-2</v>
      </c>
      <c r="Q824" s="68">
        <v>8.5233494640141086E-2</v>
      </c>
      <c r="R824" s="68">
        <v>7.1062342729701494E-2</v>
      </c>
      <c r="S824" s="68">
        <v>5.6661955417797158E-2</v>
      </c>
      <c r="T824" s="68">
        <v>9.5969016204376256E-2</v>
      </c>
      <c r="U824" s="68">
        <v>0.6514634207174177</v>
      </c>
      <c r="V824" s="68">
        <v>0.18043536375137437</v>
      </c>
      <c r="W824" s="68">
        <v>8.2550134856411078E-2</v>
      </c>
      <c r="X824" s="68">
        <v>0.3302187275492347</v>
      </c>
      <c r="Y824" s="68">
        <v>5.0318777308794284E-2</v>
      </c>
      <c r="Z824" s="68">
        <v>0.11524003446505998</v>
      </c>
      <c r="AA824" s="68">
        <v>2.5504832436610524E-2</v>
      </c>
      <c r="AB824" s="68">
        <v>2.9459686314598874E-2</v>
      </c>
      <c r="AC824" s="68">
        <v>6.389065598550037E-3</v>
      </c>
      <c r="AD824" s="68">
        <v>6.1793299952008791E-3</v>
      </c>
      <c r="AE824" s="68">
        <v>0.43728468051576569</v>
      </c>
      <c r="AF824" s="68">
        <v>0.19236504688451711</v>
      </c>
      <c r="AG824" s="68">
        <v>0.95295640310881613</v>
      </c>
      <c r="AH824" s="68">
        <v>0.78214563765262013</v>
      </c>
      <c r="AI824" s="68">
        <v>0.26760548074436363</v>
      </c>
      <c r="AJ824" s="68">
        <v>3.9769715139175439E-2</v>
      </c>
      <c r="AK824" s="68">
        <v>0.14332204307008828</v>
      </c>
      <c r="AL824" s="68">
        <v>9.6247176234573434E-2</v>
      </c>
      <c r="AM824" s="68">
        <v>1.5847376035398913E-2</v>
      </c>
      <c r="AN824" s="68">
        <v>0.2828985673753624</v>
      </c>
      <c r="AO824" s="68">
        <v>4.9406079555427702E-2</v>
      </c>
      <c r="AP824" s="68">
        <v>9.7111420767395304E-2</v>
      </c>
      <c r="AQ824" s="68">
        <v>0.27694119871494927</v>
      </c>
      <c r="AR824" s="68">
        <v>4.6481856706117207E-3</v>
      </c>
      <c r="AS824" s="68">
        <v>0.24321293885025799</v>
      </c>
      <c r="AT824" s="68">
        <v>6.7022139389067564E-2</v>
      </c>
      <c r="AU824" s="68">
        <v>1.9313720934043734E-2</v>
      </c>
      <c r="AV824" s="68">
        <v>0</v>
      </c>
      <c r="AW824" s="68">
        <v>0.20970690286787755</v>
      </c>
      <c r="AX824" s="68">
        <v>2.8058455316658699E-2</v>
      </c>
      <c r="AY824" s="68">
        <v>4.2016187234507181E-2</v>
      </c>
      <c r="AZ824" s="68">
        <v>0</v>
      </c>
      <c r="BA824" s="68">
        <v>8.0271238765014068E-3</v>
      </c>
      <c r="BB824" s="68">
        <v>0.91539172271822367</v>
      </c>
      <c r="BC824" s="68">
        <v>0.41921506131873693</v>
      </c>
      <c r="BD824" s="68">
        <v>0.19590827210066233</v>
      </c>
      <c r="BE824" s="68">
        <v>0.12341379299825322</v>
      </c>
      <c r="BF824" s="68">
        <v>0.3247599597170665</v>
      </c>
      <c r="BG824" s="68">
        <v>0</v>
      </c>
      <c r="BH824" s="68">
        <v>2.3997559805037302E-3</v>
      </c>
      <c r="BI824" s="68">
        <v>4.181781902738682</v>
      </c>
      <c r="BJ824" s="68">
        <v>0</v>
      </c>
      <c r="BK824" s="68">
        <v>0.12202744951566315</v>
      </c>
      <c r="BL824" s="68">
        <v>1.2205992738281188</v>
      </c>
      <c r="BM824" s="68">
        <v>4.1313558373781173E-2</v>
      </c>
      <c r="BN824" s="68">
        <v>0</v>
      </c>
      <c r="BO824" s="68">
        <v>0</v>
      </c>
    </row>
    <row r="825" spans="1:67">
      <c r="A825">
        <v>2006</v>
      </c>
      <c r="B825" s="62" t="s">
        <v>642</v>
      </c>
      <c r="C825" s="67" t="s">
        <v>707</v>
      </c>
      <c r="D825" s="62" t="s">
        <v>726</v>
      </c>
      <c r="E825" s="68">
        <v>3.9883249987062386E-2</v>
      </c>
      <c r="F825" s="68">
        <v>3.7209078579445642E-3</v>
      </c>
      <c r="G825" s="68">
        <v>1.7365700562487674E-3</v>
      </c>
      <c r="H825" s="68">
        <v>0.1774490762218926</v>
      </c>
      <c r="I825" s="68">
        <v>0.24848515575739885</v>
      </c>
      <c r="J825" s="68">
        <v>0.12228013526580719</v>
      </c>
      <c r="K825" s="68">
        <v>1.5777504899183118E-2</v>
      </c>
      <c r="L825" s="68">
        <v>0.12097429303749167</v>
      </c>
      <c r="M825" s="68">
        <v>5.1687708635124556E-2</v>
      </c>
      <c r="N825" s="68">
        <v>0.11260610669912792</v>
      </c>
      <c r="O825" s="68">
        <v>9.9973240976409278E-2</v>
      </c>
      <c r="P825" s="68">
        <v>3.101001154677167E-2</v>
      </c>
      <c r="Q825" s="68">
        <v>0.12376493188869331</v>
      </c>
      <c r="R825" s="68">
        <v>5.5967241817860197E-2</v>
      </c>
      <c r="S825" s="68">
        <v>0.21101895254397088</v>
      </c>
      <c r="T825" s="68">
        <v>0.44781975296268001</v>
      </c>
      <c r="U825" s="68">
        <v>2.6505600923482016</v>
      </c>
      <c r="V825" s="68">
        <v>0.57893990127144657</v>
      </c>
      <c r="W825" s="68">
        <v>0.37113861681246557</v>
      </c>
      <c r="X825" s="68">
        <v>1.4425797648386831</v>
      </c>
      <c r="Y825" s="68">
        <v>4.0584213682402705E-2</v>
      </c>
      <c r="Z825" s="68">
        <v>0.25926560464710124</v>
      </c>
      <c r="AA825" s="68">
        <v>2.1785304409501115E-2</v>
      </c>
      <c r="AB825" s="68">
        <v>6.5200979375757986E-2</v>
      </c>
      <c r="AC825" s="68">
        <v>6.9493131591088358E-3</v>
      </c>
      <c r="AD825" s="68">
        <v>2.419092580242233E-3</v>
      </c>
      <c r="AE825" s="68">
        <v>1.1288593226283812</v>
      </c>
      <c r="AF825" s="68">
        <v>6.5150041278610862E-2</v>
      </c>
      <c r="AG825" s="68">
        <v>0.3227465147075963</v>
      </c>
      <c r="AH825" s="68">
        <v>0.26489646716335924</v>
      </c>
      <c r="AI825" s="68">
        <v>0.21757818478857169</v>
      </c>
      <c r="AJ825" s="68">
        <v>2.1018203764336704E-2</v>
      </c>
      <c r="AK825" s="68">
        <v>3.0928237935628319E-2</v>
      </c>
      <c r="AL825" s="68">
        <v>6.7808734202298465E-2</v>
      </c>
      <c r="AM825" s="68">
        <v>5.1606097599284813E-3</v>
      </c>
      <c r="AN825" s="68">
        <v>7.9916644034264503E-2</v>
      </c>
      <c r="AO825" s="68">
        <v>2.0428950285473774E-2</v>
      </c>
      <c r="AP825" s="68">
        <v>2.8509847840332139E-2</v>
      </c>
      <c r="AQ825" s="68">
        <v>0.21834786263372646</v>
      </c>
      <c r="AR825" s="68">
        <v>1.6187613722293767E-3</v>
      </c>
      <c r="AS825" s="68">
        <v>0.12926424727325478</v>
      </c>
      <c r="AT825" s="68">
        <v>6.3214553203497521E-3</v>
      </c>
      <c r="AU825" s="68">
        <v>9.2259961931197305E-3</v>
      </c>
      <c r="AV825" s="68">
        <v>0</v>
      </c>
      <c r="AW825" s="68">
        <v>5.5753299860079701E-2</v>
      </c>
      <c r="AX825" s="68">
        <v>1.8856371377471117E-2</v>
      </c>
      <c r="AY825" s="68">
        <v>1.9639764423862283E-2</v>
      </c>
      <c r="AZ825" s="68">
        <v>0</v>
      </c>
      <c r="BA825" s="68">
        <v>2.9325166798315387E-3</v>
      </c>
      <c r="BB825" s="68">
        <v>0.39398608109210642</v>
      </c>
      <c r="BC825" s="68">
        <v>0.1482229281518318</v>
      </c>
      <c r="BD825" s="68">
        <v>6.8509712227677017E-2</v>
      </c>
      <c r="BE825" s="68">
        <v>6.1856766727566778E-2</v>
      </c>
      <c r="BF825" s="68">
        <v>0.1042758888288761</v>
      </c>
      <c r="BG825" s="68">
        <v>0</v>
      </c>
      <c r="BH825" s="68">
        <v>8.9808622756338348E-4</v>
      </c>
      <c r="BI825" s="68">
        <v>1.6226110518480177</v>
      </c>
      <c r="BJ825" s="68">
        <v>0</v>
      </c>
      <c r="BK825" s="68">
        <v>0.13251172662866734</v>
      </c>
      <c r="BL825" s="68">
        <v>6.0390767752403525</v>
      </c>
      <c r="BM825" s="68">
        <v>0.20848379090325214</v>
      </c>
      <c r="BN825" s="68">
        <v>0</v>
      </c>
      <c r="BO825" s="68">
        <v>0</v>
      </c>
    </row>
    <row r="826" spans="1:67">
      <c r="A826">
        <v>2006</v>
      </c>
      <c r="B826" s="62" t="s">
        <v>643</v>
      </c>
      <c r="C826" s="67" t="s">
        <v>708</v>
      </c>
      <c r="D826" s="62" t="s">
        <v>726</v>
      </c>
      <c r="E826" s="68">
        <v>0.38930523033453973</v>
      </c>
      <c r="F826" s="68">
        <v>9.9486314340717044E-2</v>
      </c>
      <c r="G826" s="68">
        <v>5.9734458504107921E-3</v>
      </c>
      <c r="H826" s="68">
        <v>3.4357413307282858</v>
      </c>
      <c r="I826" s="68">
        <v>5.1828532662399969</v>
      </c>
      <c r="J826" s="68">
        <v>0.80860405938953217</v>
      </c>
      <c r="K826" s="68">
        <v>8.6253840561772044E-2</v>
      </c>
      <c r="L826" s="68">
        <v>0.40050576050837583</v>
      </c>
      <c r="M826" s="68">
        <v>0.23911706062015223</v>
      </c>
      <c r="N826" s="68">
        <v>0.15217736191435347</v>
      </c>
      <c r="O826" s="68">
        <v>0.8904799264220703</v>
      </c>
      <c r="P826" s="68">
        <v>2.3467928643590792</v>
      </c>
      <c r="Q826" s="68">
        <v>0.49354530591511142</v>
      </c>
      <c r="R826" s="68">
        <v>0.49388329949611021</v>
      </c>
      <c r="S826" s="68">
        <v>0.36851102827928606</v>
      </c>
      <c r="T826" s="68">
        <v>0.49245359030552938</v>
      </c>
      <c r="U826" s="68">
        <v>2.2377583359057134</v>
      </c>
      <c r="V826" s="68">
        <v>0.99233039972623993</v>
      </c>
      <c r="W826" s="68">
        <v>0.70000649817610416</v>
      </c>
      <c r="X826" s="68">
        <v>1.8833263137606</v>
      </c>
      <c r="Y826" s="68">
        <v>0.1359608959253184</v>
      </c>
      <c r="Z826" s="68">
        <v>0.69082949795872928</v>
      </c>
      <c r="AA826" s="68">
        <v>7.0007479595988603E-2</v>
      </c>
      <c r="AB826" s="68">
        <v>0.25868313670571547</v>
      </c>
      <c r="AC826" s="68">
        <v>0.17207781266061303</v>
      </c>
      <c r="AD826" s="68">
        <v>4.8419433338859393E-3</v>
      </c>
      <c r="AE826" s="68">
        <v>0.3785681839549091</v>
      </c>
      <c r="AF826" s="68">
        <v>0.83203487151954714</v>
      </c>
      <c r="AG826" s="68">
        <v>4.1218139672932459</v>
      </c>
      <c r="AH826" s="68">
        <v>3.3830080334931383</v>
      </c>
      <c r="AI826" s="68">
        <v>2.9210484149048521</v>
      </c>
      <c r="AJ826" s="68">
        <v>2.3698295946177856E-2</v>
      </c>
      <c r="AK826" s="68">
        <v>0.64420504863297634</v>
      </c>
      <c r="AL826" s="68">
        <v>0.42940541067302196</v>
      </c>
      <c r="AM826" s="68">
        <v>0.16545605442190173</v>
      </c>
      <c r="AN826" s="68">
        <v>1.2865921945601859</v>
      </c>
      <c r="AO826" s="68">
        <v>1.0779740984908033</v>
      </c>
      <c r="AP826" s="68">
        <v>0.58111552139903622</v>
      </c>
      <c r="AQ826" s="68">
        <v>1.9966908529102156</v>
      </c>
      <c r="AR826" s="68">
        <v>4.6644828905757267E-2</v>
      </c>
      <c r="AS826" s="68">
        <v>5.4665051742724557</v>
      </c>
      <c r="AT826" s="68">
        <v>8.1445493321590096E-2</v>
      </c>
      <c r="AU826" s="68">
        <v>0.52323703483832196</v>
      </c>
      <c r="AV826" s="68">
        <v>0</v>
      </c>
      <c r="AW826" s="68">
        <v>1.5735087557592538</v>
      </c>
      <c r="AX826" s="68">
        <v>0.23555175851161822</v>
      </c>
      <c r="AY826" s="68">
        <v>0.80426165967163599</v>
      </c>
      <c r="AZ826" s="68">
        <v>0</v>
      </c>
      <c r="BA826" s="68">
        <v>6.6037522156038003E-2</v>
      </c>
      <c r="BB826" s="68">
        <v>11.244438379501339</v>
      </c>
      <c r="BC826" s="68">
        <v>3.19189125209307</v>
      </c>
      <c r="BD826" s="68">
        <v>1.24018523200801</v>
      </c>
      <c r="BE826" s="68">
        <v>1.5912862219818686</v>
      </c>
      <c r="BF826" s="68">
        <v>1.0091551692355463</v>
      </c>
      <c r="BG826" s="68">
        <v>0</v>
      </c>
      <c r="BH826" s="68">
        <v>1.7720492661393219E-2</v>
      </c>
      <c r="BI826" s="68">
        <v>7.2067306310592425</v>
      </c>
      <c r="BJ826" s="68">
        <v>0</v>
      </c>
      <c r="BK826" s="68">
        <v>30.486073897729113</v>
      </c>
      <c r="BL826" s="68">
        <v>1.9177736856880221</v>
      </c>
      <c r="BM826" s="68">
        <v>5.5385278796744236E-2</v>
      </c>
      <c r="BN826" s="68">
        <v>0</v>
      </c>
      <c r="BO826" s="68">
        <v>0</v>
      </c>
    </row>
    <row r="827" spans="1:67">
      <c r="A827">
        <v>2006</v>
      </c>
      <c r="B827" s="62" t="s">
        <v>644</v>
      </c>
      <c r="C827" s="67" t="s">
        <v>709</v>
      </c>
      <c r="D827" s="62" t="s">
        <v>726</v>
      </c>
      <c r="E827" s="68">
        <v>5.3331121205853821E-3</v>
      </c>
      <c r="F827" s="68">
        <v>1.600081807493222E-4</v>
      </c>
      <c r="G827" s="68">
        <v>4.7286293733912824E-4</v>
      </c>
      <c r="H827" s="68">
        <v>1.4096512123675214E-2</v>
      </c>
      <c r="I827" s="68">
        <v>3.2611260234072244E-2</v>
      </c>
      <c r="J827" s="68">
        <v>1.5854550784530588E-2</v>
      </c>
      <c r="K827" s="68">
        <v>2.0759087244009967E-3</v>
      </c>
      <c r="L827" s="68">
        <v>1.9801334741641492E-2</v>
      </c>
      <c r="M827" s="68">
        <v>1.8903894902963327E-2</v>
      </c>
      <c r="N827" s="68">
        <v>2.6028901868917578E-3</v>
      </c>
      <c r="O827" s="68">
        <v>1.4881078029010175E-2</v>
      </c>
      <c r="P827" s="68">
        <v>6.9470155810570471E-3</v>
      </c>
      <c r="Q827" s="68">
        <v>1.2015166212452438E-2</v>
      </c>
      <c r="R827" s="68">
        <v>8.2338004010052979E-3</v>
      </c>
      <c r="S827" s="68">
        <v>7.1416540089803467E-3</v>
      </c>
      <c r="T827" s="68">
        <v>1.2801667519404095E-2</v>
      </c>
      <c r="U827" s="68">
        <v>0.11253676693044753</v>
      </c>
      <c r="V827" s="68">
        <v>2.8723267680777195E-2</v>
      </c>
      <c r="W827" s="68">
        <v>1.1978580427810075E-2</v>
      </c>
      <c r="X827" s="68">
        <v>4.8572472390189969E-2</v>
      </c>
      <c r="Y827" s="68">
        <v>2.1741222927658525E-3</v>
      </c>
      <c r="Z827" s="68">
        <v>2.0649030646754579E-2</v>
      </c>
      <c r="AA827" s="68">
        <v>2.6357032129849349E-3</v>
      </c>
      <c r="AB827" s="68">
        <v>4.670359530526717E-3</v>
      </c>
      <c r="AC827" s="68">
        <v>6.7150080340204628E-4</v>
      </c>
      <c r="AD827" s="68">
        <v>5.3011168804818114E-4</v>
      </c>
      <c r="AE827" s="68">
        <v>5.3365121779232305E-2</v>
      </c>
      <c r="AF827" s="68">
        <v>1.7069630486216909E-2</v>
      </c>
      <c r="AG827" s="68">
        <v>8.4561171494835496E-2</v>
      </c>
      <c r="AH827" s="68">
        <v>6.9404174798556512E-2</v>
      </c>
      <c r="AI827" s="68">
        <v>2.6555969237258708E-2</v>
      </c>
      <c r="AJ827" s="68">
        <v>2.9709354599977349E-3</v>
      </c>
      <c r="AK827" s="68">
        <v>1.0357999095479487E-2</v>
      </c>
      <c r="AL827" s="68">
        <v>1.0935258565982413E-2</v>
      </c>
      <c r="AM827" s="68">
        <v>1.6975380001125191E-3</v>
      </c>
      <c r="AN827" s="68">
        <v>2.6700893248869654E-2</v>
      </c>
      <c r="AO827" s="68">
        <v>6.5567326560583439E-3</v>
      </c>
      <c r="AP827" s="68">
        <v>3.2980724278332582E-2</v>
      </c>
      <c r="AQ827" s="68">
        <v>2.678652330821224E-2</v>
      </c>
      <c r="AR827" s="68">
        <v>6.398797599593076E-4</v>
      </c>
      <c r="AS827" s="68">
        <v>6.3224330754876962E-2</v>
      </c>
      <c r="AT827" s="68">
        <v>6.967701562471066E-3</v>
      </c>
      <c r="AU827" s="68">
        <v>4.0451807494587379E-3</v>
      </c>
      <c r="AV827" s="68">
        <v>0</v>
      </c>
      <c r="AW827" s="68">
        <v>2.4060564210435346E-2</v>
      </c>
      <c r="AX827" s="68">
        <v>5.5514369254488789E-3</v>
      </c>
      <c r="AY827" s="68">
        <v>1.862138536172318E-2</v>
      </c>
      <c r="AZ827" s="68">
        <v>0</v>
      </c>
      <c r="BA827" s="68">
        <v>1.6357720379171705E-3</v>
      </c>
      <c r="BB827" s="68">
        <v>0.17947609915222876</v>
      </c>
      <c r="BC827" s="68">
        <v>8.2768613109046457E-2</v>
      </c>
      <c r="BD827" s="68">
        <v>3.1712301941339914E-2</v>
      </c>
      <c r="BE827" s="68">
        <v>2.4479865542435301E-2</v>
      </c>
      <c r="BF827" s="68">
        <v>3.855168664535269E-2</v>
      </c>
      <c r="BG827" s="68">
        <v>0</v>
      </c>
      <c r="BH827" s="68">
        <v>6.3588389052881948E-4</v>
      </c>
      <c r="BI827" s="68">
        <v>0.55682824723133661</v>
      </c>
      <c r="BJ827" s="68">
        <v>0</v>
      </c>
      <c r="BK827" s="68">
        <v>1.5435590932720816E-2</v>
      </c>
      <c r="BL827" s="68">
        <v>0.10545624196903923</v>
      </c>
      <c r="BM827" s="68">
        <v>5.2537249830629388E-3</v>
      </c>
      <c r="BN827" s="68">
        <v>0</v>
      </c>
      <c r="BO827" s="68">
        <v>0</v>
      </c>
    </row>
    <row r="828" spans="1:67">
      <c r="A828">
        <v>2006</v>
      </c>
      <c r="B828" s="62" t="s">
        <v>645</v>
      </c>
      <c r="C828" s="67" t="s">
        <v>710</v>
      </c>
      <c r="D828" s="62" t="s">
        <v>726</v>
      </c>
      <c r="E828" s="68">
        <v>0.11016880361278372</v>
      </c>
      <c r="F828" s="68">
        <v>1.338859907593344E-3</v>
      </c>
      <c r="G828" s="68">
        <v>7.0266648913531382E-3</v>
      </c>
      <c r="H828" s="68">
        <v>9.8094499170441107E-2</v>
      </c>
      <c r="I828" s="68">
        <v>0.46482512160962691</v>
      </c>
      <c r="J828" s="68">
        <v>0.10601009644511912</v>
      </c>
      <c r="K828" s="68">
        <v>1.6424811674783126E-2</v>
      </c>
      <c r="L828" s="68">
        <v>5.1454667108226416E-2</v>
      </c>
      <c r="M828" s="68">
        <v>9.3353693526190246E-2</v>
      </c>
      <c r="N828" s="68">
        <v>9.4962565984227608E-3</v>
      </c>
      <c r="O828" s="68">
        <v>0.12828991890703839</v>
      </c>
      <c r="P828" s="68">
        <v>4.927216069901922E-2</v>
      </c>
      <c r="Q828" s="68">
        <v>8.6350901286342263E-2</v>
      </c>
      <c r="R828" s="68">
        <v>4.7928669620840539E-2</v>
      </c>
      <c r="S828" s="68">
        <v>5.0654416105429048E-2</v>
      </c>
      <c r="T828" s="68">
        <v>7.3432803982364292E-2</v>
      </c>
      <c r="U828" s="68">
        <v>0.71158795424545496</v>
      </c>
      <c r="V828" s="68">
        <v>0.21018959666592199</v>
      </c>
      <c r="W828" s="68">
        <v>0.12546277708323253</v>
      </c>
      <c r="X828" s="68">
        <v>0.34594295738911685</v>
      </c>
      <c r="Y828" s="68">
        <v>1.5111344547608239E-2</v>
      </c>
      <c r="Z828" s="68">
        <v>0.10843400965856531</v>
      </c>
      <c r="AA828" s="68">
        <v>1.8150542210013679E-2</v>
      </c>
      <c r="AB828" s="68">
        <v>4.87150134829979E-2</v>
      </c>
      <c r="AC828" s="68">
        <v>5.1741830612707382E-3</v>
      </c>
      <c r="AD828" s="68">
        <v>3.6002759254296119E-3</v>
      </c>
      <c r="AE828" s="68">
        <v>0.34800995406097163</v>
      </c>
      <c r="AF828" s="68">
        <v>0.10583390253548612</v>
      </c>
      <c r="AG828" s="68">
        <v>0.52429011230446698</v>
      </c>
      <c r="AH828" s="68">
        <v>0.43031479510626153</v>
      </c>
      <c r="AI828" s="68">
        <v>0.20495207762043621</v>
      </c>
      <c r="AJ828" s="68">
        <v>2.4036586990956847E-2</v>
      </c>
      <c r="AK828" s="68">
        <v>7.0266746281161765E-2</v>
      </c>
      <c r="AL828" s="68">
        <v>7.5940073316827977E-2</v>
      </c>
      <c r="AM828" s="68">
        <v>1.0012453919213536E-2</v>
      </c>
      <c r="AN828" s="68">
        <v>0.18033898904716233</v>
      </c>
      <c r="AO828" s="68">
        <v>3.7386878215762073E-2</v>
      </c>
      <c r="AP828" s="68">
        <v>0.1326257361228288</v>
      </c>
      <c r="AQ828" s="68">
        <v>0.15182862118762114</v>
      </c>
      <c r="AR828" s="68">
        <v>3.8040332218522875E-3</v>
      </c>
      <c r="AS828" s="68">
        <v>0.34911921052183303</v>
      </c>
      <c r="AT828" s="68">
        <v>2.6253261608084315E-2</v>
      </c>
      <c r="AU828" s="68">
        <v>2.1727322173434527E-2</v>
      </c>
      <c r="AV828" s="68">
        <v>0</v>
      </c>
      <c r="AW828" s="68">
        <v>0.13732444635775073</v>
      </c>
      <c r="AX828" s="68">
        <v>3.1515453546053951E-2</v>
      </c>
      <c r="AY828" s="68">
        <v>8.3962120872958818E-2</v>
      </c>
      <c r="AZ828" s="68">
        <v>0</v>
      </c>
      <c r="BA828" s="68">
        <v>8.4907658454168762E-3</v>
      </c>
      <c r="BB828" s="68">
        <v>1.0337311112199743</v>
      </c>
      <c r="BC828" s="68">
        <v>0.38193396388023065</v>
      </c>
      <c r="BD828" s="68">
        <v>0.17578183574129985</v>
      </c>
      <c r="BE828" s="68">
        <v>0.13965452961848379</v>
      </c>
      <c r="BF828" s="68">
        <v>0.2321634090566817</v>
      </c>
      <c r="BG828" s="68">
        <v>0</v>
      </c>
      <c r="BH828" s="68">
        <v>2.737436592029437E-3</v>
      </c>
      <c r="BI828" s="68">
        <v>4.7751223333958936</v>
      </c>
      <c r="BJ828" s="68">
        <v>0</v>
      </c>
      <c r="BK828" s="68">
        <v>4.9836371889388248E-2</v>
      </c>
      <c r="BL828" s="68">
        <v>0.61882880080502367</v>
      </c>
      <c r="BM828" s="68">
        <v>3.0388561889551646E-2</v>
      </c>
      <c r="BN828" s="68">
        <v>0</v>
      </c>
      <c r="BO828" s="68">
        <v>0</v>
      </c>
    </row>
    <row r="829" spans="1:67">
      <c r="A829">
        <v>2006</v>
      </c>
      <c r="B829" s="62" t="s">
        <v>646</v>
      </c>
      <c r="C829" s="67" t="s">
        <v>711</v>
      </c>
      <c r="D829" s="62" t="s">
        <v>726</v>
      </c>
      <c r="E829" s="68">
        <v>6.771754502497874</v>
      </c>
      <c r="F829" s="68">
        <v>4.780172947542316E-2</v>
      </c>
      <c r="G829" s="68">
        <v>0.93853614926294382</v>
      </c>
      <c r="H829" s="68">
        <v>21.812743049595596</v>
      </c>
      <c r="I829" s="68">
        <v>31.045954405151988</v>
      </c>
      <c r="J829" s="68">
        <v>11.766491029302824</v>
      </c>
      <c r="K829" s="68">
        <v>1.3651811037806527</v>
      </c>
      <c r="L829" s="68">
        <v>5.5843556021489249</v>
      </c>
      <c r="M829" s="68">
        <v>3.6818233664159306</v>
      </c>
      <c r="N829" s="68">
        <v>0.42632645905301308</v>
      </c>
      <c r="O829" s="68">
        <v>7.5747710317748851</v>
      </c>
      <c r="P829" s="68">
        <v>5.0587944445804416</v>
      </c>
      <c r="Q829" s="68">
        <v>10.048384175349174</v>
      </c>
      <c r="R829" s="68">
        <v>9.6168070636961751</v>
      </c>
      <c r="S829" s="68">
        <v>5.231306307166208</v>
      </c>
      <c r="T829" s="68">
        <v>9.7163834544809529</v>
      </c>
      <c r="U829" s="68">
        <v>21.347081586433035</v>
      </c>
      <c r="V829" s="68">
        <v>9.4589911157317523</v>
      </c>
      <c r="W829" s="68">
        <v>4.085817056901023</v>
      </c>
      <c r="X829" s="68">
        <v>38.801428847885369</v>
      </c>
      <c r="Y829" s="68">
        <v>1.3393961524868361</v>
      </c>
      <c r="Z829" s="68">
        <v>10.851470194183285</v>
      </c>
      <c r="AA829" s="68">
        <v>3.5765517636742028</v>
      </c>
      <c r="AB829" s="68">
        <v>1.6731460919686922</v>
      </c>
      <c r="AC829" s="68">
        <v>0.77629329372893796</v>
      </c>
      <c r="AD829" s="68">
        <v>0.99105899118832808</v>
      </c>
      <c r="AE829" s="68">
        <v>44.041104032350894</v>
      </c>
      <c r="AF829" s="68">
        <v>30.418367851145145</v>
      </c>
      <c r="AG829" s="68">
        <v>150.68942532575858</v>
      </c>
      <c r="AH829" s="68">
        <v>123.67940037080785</v>
      </c>
      <c r="AI829" s="68">
        <v>40.238680653079285</v>
      </c>
      <c r="AJ829" s="68">
        <v>6.1651216581246837</v>
      </c>
      <c r="AK829" s="68">
        <v>21.287236620670889</v>
      </c>
      <c r="AL829" s="68">
        <v>14.404116650787234</v>
      </c>
      <c r="AM829" s="68">
        <v>2.146537590593034</v>
      </c>
      <c r="AN829" s="68">
        <v>44.917878097153611</v>
      </c>
      <c r="AO829" s="68">
        <v>7.0906116441962315</v>
      </c>
      <c r="AP829" s="68">
        <v>6.5288986530956929</v>
      </c>
      <c r="AQ829" s="68">
        <v>34.872938158989705</v>
      </c>
      <c r="AR829" s="68">
        <v>0.6823170290579964</v>
      </c>
      <c r="AS829" s="68">
        <v>31.049482147533464</v>
      </c>
      <c r="AT829" s="68">
        <v>5.0934466573347175</v>
      </c>
      <c r="AU829" s="68">
        <v>2.2355124950586873</v>
      </c>
      <c r="AV829" s="68">
        <v>0</v>
      </c>
      <c r="AW829" s="68">
        <v>31.921625357306922</v>
      </c>
      <c r="AX829" s="68">
        <v>3.753074455877063</v>
      </c>
      <c r="AY829" s="68">
        <v>2.6415902901852526</v>
      </c>
      <c r="AZ829" s="68">
        <v>0</v>
      </c>
      <c r="BA829" s="68">
        <v>1.0035545455708599</v>
      </c>
      <c r="BB829" s="68">
        <v>130.73287340717286</v>
      </c>
      <c r="BC829" s="68">
        <v>52.50685254481759</v>
      </c>
      <c r="BD829" s="68">
        <v>28.697134264945582</v>
      </c>
      <c r="BE829" s="68">
        <v>15.648351585635009</v>
      </c>
      <c r="BF829" s="68">
        <v>50.785648493979465</v>
      </c>
      <c r="BG829" s="68">
        <v>0</v>
      </c>
      <c r="BH829" s="68">
        <v>0.23691657315529108</v>
      </c>
      <c r="BI829" s="68">
        <v>554.52685632201519</v>
      </c>
      <c r="BJ829" s="68">
        <v>0</v>
      </c>
      <c r="BK829" s="68">
        <v>0.67547051480136211</v>
      </c>
      <c r="BL829" s="68">
        <v>24.643365766819453</v>
      </c>
      <c r="BM829" s="68">
        <v>1.6015717837732542</v>
      </c>
      <c r="BN829" s="68">
        <v>0</v>
      </c>
      <c r="BO829" s="68">
        <v>0</v>
      </c>
    </row>
    <row r="830" spans="1:67">
      <c r="A830">
        <v>2006</v>
      </c>
      <c r="B830" s="62" t="s">
        <v>647</v>
      </c>
      <c r="C830" s="67" t="s">
        <v>712</v>
      </c>
      <c r="D830" s="62" t="s">
        <v>726</v>
      </c>
      <c r="E830" s="68">
        <v>5.0161311793670373</v>
      </c>
      <c r="F830" s="68">
        <v>0.9365278522418008</v>
      </c>
      <c r="G830" s="68">
        <v>0.27132587916686846</v>
      </c>
      <c r="H830" s="68">
        <v>5.3256332464638829</v>
      </c>
      <c r="I830" s="68">
        <v>13.780409071833336</v>
      </c>
      <c r="J830" s="68">
        <v>19.731102987203894</v>
      </c>
      <c r="K830" s="68">
        <v>1.7954468439835396</v>
      </c>
      <c r="L830" s="68">
        <v>5.6650720492450493</v>
      </c>
      <c r="M830" s="68">
        <v>1.2265807206674544</v>
      </c>
      <c r="N830" s="68">
        <v>0.72148437106328978</v>
      </c>
      <c r="O830" s="68">
        <v>4.0705787960549102</v>
      </c>
      <c r="P830" s="68">
        <v>1.0203533870423698</v>
      </c>
      <c r="Q830" s="68">
        <v>3.2711077867888041</v>
      </c>
      <c r="R830" s="68">
        <v>2.318116569428724</v>
      </c>
      <c r="S830" s="68">
        <v>1.9076473986297078</v>
      </c>
      <c r="T830" s="68">
        <v>1.5669969506042947</v>
      </c>
      <c r="U830" s="68">
        <v>10.202829618492732</v>
      </c>
      <c r="V830" s="68">
        <v>2.8749779324831803</v>
      </c>
      <c r="W830" s="68">
        <v>1.0799975513824163</v>
      </c>
      <c r="X830" s="68">
        <v>9.4342103786222324</v>
      </c>
      <c r="Y830" s="68">
        <v>0.41907841284150604</v>
      </c>
      <c r="Z830" s="68">
        <v>4.3371210220799208</v>
      </c>
      <c r="AA830" s="68">
        <v>0.12039074509342404</v>
      </c>
      <c r="AB830" s="68">
        <v>2.5181525358111232</v>
      </c>
      <c r="AC830" s="68">
        <v>0.4005854871315111</v>
      </c>
      <c r="AD830" s="68">
        <v>7.0363469489611835E-2</v>
      </c>
      <c r="AE830" s="68">
        <v>13.064545660414993</v>
      </c>
      <c r="AF830" s="68">
        <v>0.99555708390656894</v>
      </c>
      <c r="AG830" s="68">
        <v>4.9318862505658583</v>
      </c>
      <c r="AH830" s="68">
        <v>4.0478803463472071</v>
      </c>
      <c r="AI830" s="68">
        <v>11.785040406148536</v>
      </c>
      <c r="AJ830" s="68">
        <v>1.797759258159243</v>
      </c>
      <c r="AK830" s="68">
        <v>7.2928917671746003</v>
      </c>
      <c r="AL830" s="68">
        <v>2.7180722801240407</v>
      </c>
      <c r="AM830" s="68">
        <v>1.5445842264302527</v>
      </c>
      <c r="AN830" s="68">
        <v>4.7470544584717107</v>
      </c>
      <c r="AO830" s="68">
        <v>0.40038952995461963</v>
      </c>
      <c r="AP830" s="68">
        <v>0.37297309004189144</v>
      </c>
      <c r="AQ830" s="68">
        <v>6.6569147405554716</v>
      </c>
      <c r="AR830" s="68">
        <v>0.37868299663066873</v>
      </c>
      <c r="AS830" s="68">
        <v>3.0773787269994326</v>
      </c>
      <c r="AT830" s="68">
        <v>9.4836544030387788</v>
      </c>
      <c r="AU830" s="68">
        <v>0.13924495690398175</v>
      </c>
      <c r="AV830" s="68">
        <v>0</v>
      </c>
      <c r="AW830" s="68">
        <v>1.0116679795466594</v>
      </c>
      <c r="AX830" s="68">
        <v>1.7213520826855691</v>
      </c>
      <c r="AY830" s="68">
        <v>1.4019669160735435</v>
      </c>
      <c r="AZ830" s="68">
        <v>0</v>
      </c>
      <c r="BA830" s="68">
        <v>0.15990995692231111</v>
      </c>
      <c r="BB830" s="68">
        <v>14.613383380276264</v>
      </c>
      <c r="BC830" s="68">
        <v>2.8902263045719128</v>
      </c>
      <c r="BD830" s="68">
        <v>2.7700490507492206</v>
      </c>
      <c r="BE830" s="68">
        <v>2.6093680885095605</v>
      </c>
      <c r="BF830" s="68">
        <v>3.0464943570011402</v>
      </c>
      <c r="BG830" s="68">
        <v>0</v>
      </c>
      <c r="BH830" s="68">
        <v>2.5508985850516842E-2</v>
      </c>
      <c r="BI830" s="68">
        <v>96.539370891327934</v>
      </c>
      <c r="BJ830" s="68">
        <v>0</v>
      </c>
      <c r="BK830" s="68">
        <v>1.3066660987634251</v>
      </c>
      <c r="BL830" s="68">
        <v>6.4313078706181308</v>
      </c>
      <c r="BM830" s="68">
        <v>0.62405001315367647</v>
      </c>
      <c r="BN830" s="68">
        <v>0</v>
      </c>
      <c r="BO830" s="68">
        <v>0</v>
      </c>
    </row>
    <row r="831" spans="1:67">
      <c r="A831">
        <v>2006</v>
      </c>
      <c r="B831" s="62" t="s">
        <v>648</v>
      </c>
      <c r="C831" s="67" t="s">
        <v>713</v>
      </c>
      <c r="D831" s="62" t="s">
        <v>726</v>
      </c>
      <c r="E831" s="68">
        <v>0.13299488270385793</v>
      </c>
      <c r="F831" s="68">
        <v>7.3852213114834579E-3</v>
      </c>
      <c r="G831" s="68">
        <v>8.4735413039559414E-3</v>
      </c>
      <c r="H831" s="68">
        <v>0.26357596853430165</v>
      </c>
      <c r="I831" s="68">
        <v>0.7411660036196861</v>
      </c>
      <c r="J831" s="68">
        <v>0.11388236080310311</v>
      </c>
      <c r="K831" s="68">
        <v>2.1374710090412329E-2</v>
      </c>
      <c r="L831" s="68">
        <v>5.6443420589638943E-2</v>
      </c>
      <c r="M831" s="68">
        <v>5.5432822268020605E-2</v>
      </c>
      <c r="N831" s="68">
        <v>2.0324550601552218E-2</v>
      </c>
      <c r="O831" s="68">
        <v>0.15128283295184602</v>
      </c>
      <c r="P831" s="68">
        <v>0.14454377375526362</v>
      </c>
      <c r="Q831" s="68">
        <v>8.551931384564071E-2</v>
      </c>
      <c r="R831" s="68">
        <v>5.7683663237035283E-2</v>
      </c>
      <c r="S831" s="68">
        <v>5.8703162784925662E-2</v>
      </c>
      <c r="T831" s="68">
        <v>7.4507204955858136E-2</v>
      </c>
      <c r="U831" s="68">
        <v>0.95297434903825329</v>
      </c>
      <c r="V831" s="68">
        <v>0.17219631871579949</v>
      </c>
      <c r="W831" s="68">
        <v>0.18087806664522618</v>
      </c>
      <c r="X831" s="68">
        <v>0.44343986489962472</v>
      </c>
      <c r="Y831" s="68">
        <v>1.7789360203358251E-2</v>
      </c>
      <c r="Z831" s="68">
        <v>0.11893536886076293</v>
      </c>
      <c r="AA831" s="68">
        <v>1.5104948320587747E-2</v>
      </c>
      <c r="AB831" s="68">
        <v>4.5976506866015621E-2</v>
      </c>
      <c r="AC831" s="68">
        <v>1.4945572791285951E-2</v>
      </c>
      <c r="AD831" s="68">
        <v>2.3990930804898792E-3</v>
      </c>
      <c r="AE831" s="68">
        <v>0.23571767027815424</v>
      </c>
      <c r="AF831" s="68">
        <v>9.3896711582731496E-2</v>
      </c>
      <c r="AG831" s="68">
        <v>0.46515451565800708</v>
      </c>
      <c r="AH831" s="68">
        <v>0.38177886090494773</v>
      </c>
      <c r="AI831" s="68">
        <v>0.34741958347016177</v>
      </c>
      <c r="AJ831" s="68">
        <v>2.2625734114251353E-2</v>
      </c>
      <c r="AK831" s="68">
        <v>7.5176786476024396E-2</v>
      </c>
      <c r="AL831" s="68">
        <v>7.4333606443279743E-2</v>
      </c>
      <c r="AM831" s="68">
        <v>1.4506110377650197E-2</v>
      </c>
      <c r="AN831" s="68">
        <v>0.18523947366617938</v>
      </c>
      <c r="AO831" s="68">
        <v>7.7299638503024293E-2</v>
      </c>
      <c r="AP831" s="68">
        <v>4.698419963976283E-2</v>
      </c>
      <c r="AQ831" s="68">
        <v>0.20581130091080796</v>
      </c>
      <c r="AR831" s="68">
        <v>4.7844685962204637E-3</v>
      </c>
      <c r="AS831" s="68">
        <v>0.45329092122756953</v>
      </c>
      <c r="AT831" s="68">
        <v>2.0400675985385558E-2</v>
      </c>
      <c r="AU831" s="68">
        <v>4.1634164642647103E-2</v>
      </c>
      <c r="AV831" s="68">
        <v>0</v>
      </c>
      <c r="AW831" s="68">
        <v>0.13608410190290254</v>
      </c>
      <c r="AX831" s="68">
        <v>2.9117473510892469E-2</v>
      </c>
      <c r="AY831" s="68">
        <v>6.6835769084827065E-2</v>
      </c>
      <c r="AZ831" s="68">
        <v>0</v>
      </c>
      <c r="BA831" s="68">
        <v>6.8898016332250237E-3</v>
      </c>
      <c r="BB831" s="68">
        <v>1.0666352430022363</v>
      </c>
      <c r="BC831" s="68">
        <v>0.42376906799562908</v>
      </c>
      <c r="BD831" s="68">
        <v>0.15714399039496221</v>
      </c>
      <c r="BE831" s="68">
        <v>0.13641278418650704</v>
      </c>
      <c r="BF831" s="68">
        <v>0.15546235547035231</v>
      </c>
      <c r="BG831" s="68">
        <v>0</v>
      </c>
      <c r="BH831" s="68">
        <v>2.4933533240629338E-3</v>
      </c>
      <c r="BI831" s="68">
        <v>3.9030700459169161</v>
      </c>
      <c r="BJ831" s="68">
        <v>0</v>
      </c>
      <c r="BK831" s="68">
        <v>1.6705109699290692</v>
      </c>
      <c r="BL831" s="68">
        <v>2.6651372311969381</v>
      </c>
      <c r="BM831" s="68">
        <v>7.0572358976064731E-2</v>
      </c>
      <c r="BN831" s="68">
        <v>0</v>
      </c>
      <c r="BO831" s="68">
        <v>0</v>
      </c>
    </row>
    <row r="832" spans="1:67">
      <c r="A832">
        <v>2006</v>
      </c>
      <c r="B832" s="62" t="s">
        <v>649</v>
      </c>
      <c r="C832" s="67" t="s">
        <v>714</v>
      </c>
      <c r="D832" s="62" t="s">
        <v>726</v>
      </c>
      <c r="E832" s="68">
        <v>0.11740508879223484</v>
      </c>
      <c r="F832" s="68">
        <v>1.5335074582249829E-2</v>
      </c>
      <c r="G832" s="68">
        <v>7.6659010115608809E-3</v>
      </c>
      <c r="H832" s="68">
        <v>0.12269533781888327</v>
      </c>
      <c r="I832" s="68">
        <v>0.52678837826053804</v>
      </c>
      <c r="J832" s="68">
        <v>0.53975842576969157</v>
      </c>
      <c r="K832" s="68">
        <v>2.7729531333458339E-2</v>
      </c>
      <c r="L832" s="68">
        <v>7.6845809150256225E-2</v>
      </c>
      <c r="M832" s="68">
        <v>9.6683267107329579E-2</v>
      </c>
      <c r="N832" s="68">
        <v>4.5299586964027222E-2</v>
      </c>
      <c r="O832" s="68">
        <v>0.17114893833395159</v>
      </c>
      <c r="P832" s="68">
        <v>7.8401433749202512E-2</v>
      </c>
      <c r="Q832" s="68">
        <v>0.37878196954280102</v>
      </c>
      <c r="R832" s="68">
        <v>8.2018032409594543E-2</v>
      </c>
      <c r="S832" s="68">
        <v>0.17616856579551987</v>
      </c>
      <c r="T832" s="68">
        <v>0.50744504583247152</v>
      </c>
      <c r="U832" s="68">
        <v>47.936021201540456</v>
      </c>
      <c r="V832" s="68">
        <v>4.4145417780900251</v>
      </c>
      <c r="W832" s="68">
        <v>0.93993742683851156</v>
      </c>
      <c r="X832" s="68">
        <v>4.4167053704856034</v>
      </c>
      <c r="Y832" s="68">
        <v>0.1487671296153692</v>
      </c>
      <c r="Z832" s="68">
        <v>2.382412352002313</v>
      </c>
      <c r="AA832" s="68">
        <v>0.13150297414188639</v>
      </c>
      <c r="AB832" s="68">
        <v>0.29222882116733478</v>
      </c>
      <c r="AC832" s="68">
        <v>7.3960469409210623E-3</v>
      </c>
      <c r="AD832" s="68">
        <v>3.3272215984922878E-3</v>
      </c>
      <c r="AE832" s="68">
        <v>0.71899824526161649</v>
      </c>
      <c r="AF832" s="68">
        <v>0.14638168606736884</v>
      </c>
      <c r="AG832" s="68">
        <v>0.72515964219385332</v>
      </c>
      <c r="AH832" s="68">
        <v>0.59517989266972926</v>
      </c>
      <c r="AI832" s="68">
        <v>0.2071801174411394</v>
      </c>
      <c r="AJ832" s="68">
        <v>2.3301122050216116E-2</v>
      </c>
      <c r="AK832" s="68">
        <v>7.5695875117253134E-2</v>
      </c>
      <c r="AL832" s="68">
        <v>9.4513721467218287E-2</v>
      </c>
      <c r="AM832" s="68">
        <v>9.7246438460968712E-3</v>
      </c>
      <c r="AN832" s="68">
        <v>0.23429988139207791</v>
      </c>
      <c r="AO832" s="68">
        <v>2.5531648618916939E-2</v>
      </c>
      <c r="AP832" s="68">
        <v>0.23074416334823206</v>
      </c>
      <c r="AQ832" s="68">
        <v>3.7768196957637148</v>
      </c>
      <c r="AR832" s="68">
        <v>8.3664774741276475E-3</v>
      </c>
      <c r="AS832" s="68">
        <v>0.23467697838737883</v>
      </c>
      <c r="AT832" s="68">
        <v>1.4856811913927851E-2</v>
      </c>
      <c r="AU832" s="68">
        <v>1.7255742972970476E-2</v>
      </c>
      <c r="AV832" s="68">
        <v>0</v>
      </c>
      <c r="AW832" s="68">
        <v>0.10219832660688014</v>
      </c>
      <c r="AX832" s="68">
        <v>0.24777085826055303</v>
      </c>
      <c r="AY832" s="68">
        <v>4.1497500385464292E-2</v>
      </c>
      <c r="AZ832" s="68">
        <v>0</v>
      </c>
      <c r="BA832" s="68">
        <v>4.5275290739502805E-3</v>
      </c>
      <c r="BB832" s="68">
        <v>0.54144521545702773</v>
      </c>
      <c r="BC832" s="68">
        <v>0.52064774889138588</v>
      </c>
      <c r="BD832" s="68">
        <v>0.15905334266736645</v>
      </c>
      <c r="BE832" s="68">
        <v>0.26433593149461176</v>
      </c>
      <c r="BF832" s="68">
        <v>0.22530395025631286</v>
      </c>
      <c r="BG832" s="68">
        <v>0</v>
      </c>
      <c r="BH832" s="68">
        <v>3.1751923990268232E-3</v>
      </c>
      <c r="BI832" s="68">
        <v>10.896146115814734</v>
      </c>
      <c r="BJ832" s="68">
        <v>0</v>
      </c>
      <c r="BK832" s="68">
        <v>6.5476675844566901E-2</v>
      </c>
      <c r="BL832" s="68">
        <v>12.328059800824354</v>
      </c>
      <c r="BM832" s="68">
        <v>0.69982369391949573</v>
      </c>
      <c r="BN832" s="68">
        <v>0</v>
      </c>
      <c r="BO832" s="68">
        <v>0</v>
      </c>
    </row>
    <row r="833" spans="1:67">
      <c r="A833">
        <v>2006</v>
      </c>
      <c r="B833" s="62" t="s">
        <v>650</v>
      </c>
      <c r="C833" s="67" t="s">
        <v>715</v>
      </c>
      <c r="D833" s="62" t="s">
        <v>726</v>
      </c>
      <c r="E833" s="68">
        <v>0.37246477341466999</v>
      </c>
      <c r="F833" s="68">
        <v>3.4926408421477942E-3</v>
      </c>
      <c r="G833" s="68">
        <v>2.3128295497756787E-2</v>
      </c>
      <c r="H833" s="68">
        <v>0.16823220401357292</v>
      </c>
      <c r="I833" s="68">
        <v>1.5608152699832454</v>
      </c>
      <c r="J833" s="68">
        <v>0.61412835652096864</v>
      </c>
      <c r="K833" s="68">
        <v>5.9351863715385964E-2</v>
      </c>
      <c r="L833" s="68">
        <v>0.10782382741667508</v>
      </c>
      <c r="M833" s="68">
        <v>4.6900376743830297E-2</v>
      </c>
      <c r="N833" s="68">
        <v>2.1174928384032895E-2</v>
      </c>
      <c r="O833" s="68">
        <v>0.13454577797545236</v>
      </c>
      <c r="P833" s="68">
        <v>6.4804855639736786E-2</v>
      </c>
      <c r="Q833" s="68">
        <v>0.14429530205979801</v>
      </c>
      <c r="R833" s="68">
        <v>9.5887453346856971E-2</v>
      </c>
      <c r="S833" s="68">
        <v>8.4228635697190302E-2</v>
      </c>
      <c r="T833" s="68">
        <v>0.14037461254239975</v>
      </c>
      <c r="U833" s="68">
        <v>4.8064830695076219</v>
      </c>
      <c r="V833" s="68">
        <v>0.53698470437109702</v>
      </c>
      <c r="W833" s="68">
        <v>0.19341579824297139</v>
      </c>
      <c r="X833" s="68">
        <v>2.5330143048337601</v>
      </c>
      <c r="Y833" s="68">
        <v>3.3992681797154027E-2</v>
      </c>
      <c r="Z833" s="68">
        <v>0.57500585274193705</v>
      </c>
      <c r="AA833" s="68">
        <v>3.2624113135371516E-2</v>
      </c>
      <c r="AB833" s="68">
        <v>6.9049982135969606E-2</v>
      </c>
      <c r="AC833" s="68">
        <v>1.9018314823673457E-2</v>
      </c>
      <c r="AD833" s="68">
        <v>6.8788085091704134E-3</v>
      </c>
      <c r="AE833" s="68">
        <v>0.66543651255779346</v>
      </c>
      <c r="AF833" s="68">
        <v>0.19251409802211647</v>
      </c>
      <c r="AG833" s="68">
        <v>0.95369472160020452</v>
      </c>
      <c r="AH833" s="68">
        <v>0.78275170673506289</v>
      </c>
      <c r="AI833" s="68">
        <v>0.61412779022287189</v>
      </c>
      <c r="AJ833" s="68">
        <v>3.6937804672138516E-2</v>
      </c>
      <c r="AK833" s="68">
        <v>0.1208029535397412</v>
      </c>
      <c r="AL833" s="68">
        <v>0.11231748494986096</v>
      </c>
      <c r="AM833" s="68">
        <v>1.5525061877421146E-2</v>
      </c>
      <c r="AN833" s="68">
        <v>0.48636642345164477</v>
      </c>
      <c r="AO833" s="68">
        <v>4.3721006990720214E-2</v>
      </c>
      <c r="AP833" s="68">
        <v>0.33834188369665497</v>
      </c>
      <c r="AQ833" s="68">
        <v>0.58601624897681259</v>
      </c>
      <c r="AR833" s="68">
        <v>4.6307109443218895E-3</v>
      </c>
      <c r="AS833" s="68">
        <v>0.23532144821121426</v>
      </c>
      <c r="AT833" s="68">
        <v>5.1662193975966303E-2</v>
      </c>
      <c r="AU833" s="68">
        <v>1.8709660202672881E-2</v>
      </c>
      <c r="AV833" s="68">
        <v>0</v>
      </c>
      <c r="AW833" s="68">
        <v>0.17813133548438989</v>
      </c>
      <c r="AX833" s="68">
        <v>4.1566495263483043E-2</v>
      </c>
      <c r="AY833" s="68">
        <v>0.12888481190879553</v>
      </c>
      <c r="AZ833" s="68">
        <v>0</v>
      </c>
      <c r="BA833" s="68">
        <v>1.3501795583114543E-2</v>
      </c>
      <c r="BB833" s="68">
        <v>0.75960634434797325</v>
      </c>
      <c r="BC833" s="68">
        <v>0.89747798079154073</v>
      </c>
      <c r="BD833" s="68">
        <v>0.21288275936748613</v>
      </c>
      <c r="BE833" s="68">
        <v>0.23856339079569869</v>
      </c>
      <c r="BF833" s="68">
        <v>0.27629426783044114</v>
      </c>
      <c r="BG833" s="68">
        <v>0</v>
      </c>
      <c r="BH833" s="68">
        <v>6.6391443756099256E-3</v>
      </c>
      <c r="BI833" s="68">
        <v>17.887368711180137</v>
      </c>
      <c r="BJ833" s="68">
        <v>0</v>
      </c>
      <c r="BK833" s="68">
        <v>0.10007160548027116</v>
      </c>
      <c r="BL833" s="68">
        <v>5.810352314806952</v>
      </c>
      <c r="BM833" s="68">
        <v>0.39302583820248815</v>
      </c>
      <c r="BN833" s="68">
        <v>0</v>
      </c>
      <c r="BO833" s="68">
        <v>0</v>
      </c>
    </row>
    <row r="834" spans="1:67">
      <c r="A834">
        <v>2006</v>
      </c>
      <c r="B834" s="62" t="s">
        <v>651</v>
      </c>
      <c r="C834" s="67" t="s">
        <v>716</v>
      </c>
      <c r="D834" s="62" t="s">
        <v>726</v>
      </c>
      <c r="E834" s="68">
        <v>8.4278533955103502E-5</v>
      </c>
      <c r="F834" s="68">
        <v>1.433811530048301E-6</v>
      </c>
      <c r="G834" s="68">
        <v>2.2009596973221059E-5</v>
      </c>
      <c r="H834" s="68">
        <v>3.4808053090102682E-4</v>
      </c>
      <c r="I834" s="68">
        <v>4.4450737409968083E-4</v>
      </c>
      <c r="J834" s="68">
        <v>1.6657904902004354E-4</v>
      </c>
      <c r="K834" s="68">
        <v>1.7987117095615643E-5</v>
      </c>
      <c r="L834" s="68">
        <v>8.0392894075188734E-5</v>
      </c>
      <c r="M834" s="68">
        <v>5.1912952515569891E-5</v>
      </c>
      <c r="N834" s="68">
        <v>2.7310805637444887E-5</v>
      </c>
      <c r="O834" s="68">
        <v>1.2558287936726876E-4</v>
      </c>
      <c r="P834" s="68">
        <v>1.0607938767216574E-4</v>
      </c>
      <c r="Q834" s="68">
        <v>1.3584752781160942E-4</v>
      </c>
      <c r="R834" s="68">
        <v>1.3456596033958079E-4</v>
      </c>
      <c r="S834" s="68">
        <v>9.4441329682874167E-5</v>
      </c>
      <c r="T834" s="68">
        <v>1.3513936525835315E-4</v>
      </c>
      <c r="U834" s="68">
        <v>3.1732766161726689E-4</v>
      </c>
      <c r="V834" s="68">
        <v>1.5234312321920433E-4</v>
      </c>
      <c r="W834" s="68">
        <v>6.0679898796788047E-5</v>
      </c>
      <c r="X834" s="68">
        <v>3.3680447947067953E-4</v>
      </c>
      <c r="Y834" s="68">
        <v>1.7789937039765946E-5</v>
      </c>
      <c r="Z834" s="68">
        <v>1.5476010717244132E-4</v>
      </c>
      <c r="AA834" s="68">
        <v>5.2627541062073965E-5</v>
      </c>
      <c r="AB834" s="68">
        <v>4.4215605685197E-5</v>
      </c>
      <c r="AC834" s="68">
        <v>1.8394958464191529E-5</v>
      </c>
      <c r="AD834" s="68">
        <v>1.3780289877750142E-5</v>
      </c>
      <c r="AE834" s="68">
        <v>8.3440646429390171E-4</v>
      </c>
      <c r="AF834" s="68">
        <v>4.0589611549508907E-4</v>
      </c>
      <c r="AG834" s="68">
        <v>2.0107670907459569E-3</v>
      </c>
      <c r="AH834" s="68">
        <v>1.6503511524572378E-3</v>
      </c>
      <c r="AI834" s="68">
        <v>6.824371836529631E-4</v>
      </c>
      <c r="AJ834" s="68">
        <v>1.0125775668006138E-4</v>
      </c>
      <c r="AK834" s="68">
        <v>3.2602148427095766E-4</v>
      </c>
      <c r="AL834" s="68">
        <v>1.9057919484334623E-4</v>
      </c>
      <c r="AM834" s="68">
        <v>3.1459926651873945E-5</v>
      </c>
      <c r="AN834" s="68">
        <v>6.0549400310421907E-4</v>
      </c>
      <c r="AO834" s="68">
        <v>1.1182579119156468E-4</v>
      </c>
      <c r="AP834" s="68">
        <v>1.6070307976003153E-4</v>
      </c>
      <c r="AQ834" s="68">
        <v>5.1631467629591643E-4</v>
      </c>
      <c r="AR834" s="68">
        <v>1.1334849524977544E-5</v>
      </c>
      <c r="AS834" s="68">
        <v>4.8363174119664859E-4</v>
      </c>
      <c r="AT834" s="68">
        <v>6.8611497711047612E-5</v>
      </c>
      <c r="AU834" s="68">
        <v>4.8311183036631498E-5</v>
      </c>
      <c r="AV834" s="68">
        <v>0</v>
      </c>
      <c r="AW834" s="68">
        <v>4.2325540038548549E-4</v>
      </c>
      <c r="AX834" s="68">
        <v>5.1563239632586853E-5</v>
      </c>
      <c r="AY834" s="68">
        <v>7.1822683967824602E-5</v>
      </c>
      <c r="AZ834" s="68">
        <v>0</v>
      </c>
      <c r="BA834" s="68">
        <v>1.6774193528834816E-5</v>
      </c>
      <c r="BB834" s="68">
        <v>1.8537260195845054E-3</v>
      </c>
      <c r="BC834" s="68">
        <v>1.5462754270341235E-3</v>
      </c>
      <c r="BD834" s="68">
        <v>4.7997163640509609E-4</v>
      </c>
      <c r="BE834" s="68">
        <v>2.845660078199079E-4</v>
      </c>
      <c r="BF834" s="68">
        <v>6.9020590091653489E-4</v>
      </c>
      <c r="BG834" s="68">
        <v>0</v>
      </c>
      <c r="BH834" s="68">
        <v>9.0606971184592564E-6</v>
      </c>
      <c r="BI834" s="68">
        <v>8.8604616959013522E-3</v>
      </c>
      <c r="BJ834" s="68">
        <v>0</v>
      </c>
      <c r="BK834" s="68">
        <v>1.0340677531032091E-4</v>
      </c>
      <c r="BL834" s="68">
        <v>9.6465771713501698E-6</v>
      </c>
      <c r="BM834" s="68">
        <v>1.7918186837137538E-6</v>
      </c>
      <c r="BN834" s="68">
        <v>0</v>
      </c>
      <c r="BO834" s="68">
        <v>0</v>
      </c>
    </row>
    <row r="835" spans="1:67">
      <c r="A835">
        <v>2006</v>
      </c>
      <c r="B835" s="62" t="s">
        <v>652</v>
      </c>
      <c r="C835" s="67" t="s">
        <v>717</v>
      </c>
      <c r="D835" s="62" t="s">
        <v>726</v>
      </c>
      <c r="E835" s="68">
        <v>0</v>
      </c>
      <c r="F835" s="68">
        <v>0</v>
      </c>
      <c r="G835" s="68">
        <v>0</v>
      </c>
      <c r="H835" s="68">
        <v>0</v>
      </c>
      <c r="I835" s="68">
        <v>0</v>
      </c>
      <c r="J835" s="68">
        <v>0</v>
      </c>
      <c r="K835" s="68">
        <v>0</v>
      </c>
      <c r="L835" s="68">
        <v>0</v>
      </c>
      <c r="M835" s="68">
        <v>0</v>
      </c>
      <c r="N835" s="68">
        <v>0</v>
      </c>
      <c r="O835" s="68">
        <v>0</v>
      </c>
      <c r="P835" s="68">
        <v>0</v>
      </c>
      <c r="Q835" s="68">
        <v>0</v>
      </c>
      <c r="R835" s="68">
        <v>0</v>
      </c>
      <c r="S835" s="68">
        <v>0</v>
      </c>
      <c r="T835" s="68">
        <v>0</v>
      </c>
      <c r="U835" s="68">
        <v>0</v>
      </c>
      <c r="V835" s="68">
        <v>0</v>
      </c>
      <c r="W835" s="68">
        <v>0</v>
      </c>
      <c r="X835" s="68">
        <v>0</v>
      </c>
      <c r="Y835" s="68">
        <v>0</v>
      </c>
      <c r="Z835" s="68">
        <v>0</v>
      </c>
      <c r="AA835" s="68">
        <v>0</v>
      </c>
      <c r="AB835" s="68">
        <v>0</v>
      </c>
      <c r="AC835" s="68">
        <v>0</v>
      </c>
      <c r="AD835" s="68">
        <v>0</v>
      </c>
      <c r="AE835" s="68">
        <v>0</v>
      </c>
      <c r="AF835" s="68">
        <v>0</v>
      </c>
      <c r="AG835" s="68">
        <v>0</v>
      </c>
      <c r="AH835" s="68">
        <v>0</v>
      </c>
      <c r="AI835" s="68">
        <v>0</v>
      </c>
      <c r="AJ835" s="68">
        <v>0</v>
      </c>
      <c r="AK835" s="68">
        <v>0</v>
      </c>
      <c r="AL835" s="68">
        <v>0</v>
      </c>
      <c r="AM835" s="68">
        <v>0</v>
      </c>
      <c r="AN835" s="68">
        <v>0</v>
      </c>
      <c r="AO835" s="68">
        <v>0</v>
      </c>
      <c r="AP835" s="68">
        <v>0</v>
      </c>
      <c r="AQ835" s="68">
        <v>0</v>
      </c>
      <c r="AR835" s="68">
        <v>0</v>
      </c>
      <c r="AS835" s="68">
        <v>0</v>
      </c>
      <c r="AT835" s="68">
        <v>0</v>
      </c>
      <c r="AU835" s="68">
        <v>0</v>
      </c>
      <c r="AV835" s="68">
        <v>0</v>
      </c>
      <c r="AW835" s="68">
        <v>0</v>
      </c>
      <c r="AX835" s="68">
        <v>0</v>
      </c>
      <c r="AY835" s="68">
        <v>0</v>
      </c>
      <c r="AZ835" s="68">
        <v>0</v>
      </c>
      <c r="BA835" s="68">
        <v>0</v>
      </c>
      <c r="BB835" s="68">
        <v>0</v>
      </c>
      <c r="BC835" s="68">
        <v>0</v>
      </c>
      <c r="BD835" s="68">
        <v>0</v>
      </c>
      <c r="BE835" s="68">
        <v>0</v>
      </c>
      <c r="BF835" s="68">
        <v>0</v>
      </c>
      <c r="BG835" s="68">
        <v>0</v>
      </c>
      <c r="BH835" s="68">
        <v>0</v>
      </c>
      <c r="BI835" s="68">
        <v>0</v>
      </c>
      <c r="BJ835" s="68">
        <v>0</v>
      </c>
      <c r="BK835" s="68">
        <v>0</v>
      </c>
      <c r="BL835" s="68">
        <v>0</v>
      </c>
      <c r="BM835" s="68">
        <v>0</v>
      </c>
      <c r="BN835" s="68">
        <v>0</v>
      </c>
      <c r="BO835" s="68">
        <v>0</v>
      </c>
    </row>
    <row r="836" spans="1:67">
      <c r="A836">
        <v>2006</v>
      </c>
      <c r="B836" s="69" t="s">
        <v>727</v>
      </c>
      <c r="C836" s="69" t="s">
        <v>728</v>
      </c>
      <c r="D836" s="62" t="s">
        <v>729</v>
      </c>
      <c r="E836" s="68">
        <v>15016.162449054023</v>
      </c>
      <c r="F836" s="68">
        <v>361.33199144826824</v>
      </c>
      <c r="G836" s="68">
        <v>697.47142229037036</v>
      </c>
      <c r="H836" s="68">
        <v>12208.450066649895</v>
      </c>
      <c r="I836" s="68">
        <v>65460.309258981782</v>
      </c>
      <c r="J836" s="68">
        <v>14434.570945593614</v>
      </c>
      <c r="K836" s="68">
        <v>2495.0920337217913</v>
      </c>
      <c r="L836" s="68">
        <v>7792.4249852399571</v>
      </c>
      <c r="M836" s="68">
        <v>2275.2926074584366</v>
      </c>
      <c r="N836" s="68">
        <v>38896.932772411383</v>
      </c>
      <c r="O836" s="68">
        <v>34619.316524091366</v>
      </c>
      <c r="P836" s="68">
        <v>5838.5988891667294</v>
      </c>
      <c r="Q836" s="68">
        <v>12024.656216395968</v>
      </c>
      <c r="R836" s="68">
        <v>9238.5922351802164</v>
      </c>
      <c r="S836" s="68">
        <v>22683.697424090951</v>
      </c>
      <c r="T836" s="68">
        <v>12057.289526940793</v>
      </c>
      <c r="U836" s="68">
        <v>53940.721714902465</v>
      </c>
      <c r="V836" s="68">
        <v>14826.249614056935</v>
      </c>
      <c r="W836" s="68">
        <v>7826.6685148906072</v>
      </c>
      <c r="X836" s="68">
        <v>56133.394896103979</v>
      </c>
      <c r="Y836" s="68">
        <v>1750.6310340846019</v>
      </c>
      <c r="Z836" s="68">
        <v>11723.904329142941</v>
      </c>
      <c r="AA836" s="68">
        <v>925.63444023140789</v>
      </c>
      <c r="AB836" s="68">
        <v>12748.739440120069</v>
      </c>
      <c r="AC836" s="68">
        <v>1291.1481294932817</v>
      </c>
      <c r="AD836" s="68">
        <v>207.43371687553162</v>
      </c>
      <c r="AE836" s="68">
        <v>61970.666051441884</v>
      </c>
      <c r="AF836" s="68">
        <v>4227.1008564565591</v>
      </c>
      <c r="AG836" s="68">
        <v>20857.306922147684</v>
      </c>
      <c r="AH836" s="68">
        <v>17120.357681020982</v>
      </c>
      <c r="AI836" s="68">
        <v>30256.610498686401</v>
      </c>
      <c r="AJ836" s="68">
        <v>801.17933464820044</v>
      </c>
      <c r="AK836" s="68">
        <v>5054.6635298868496</v>
      </c>
      <c r="AL836" s="68">
        <v>3273.4009790139439</v>
      </c>
      <c r="AM836" s="68">
        <v>804.08554509948453</v>
      </c>
      <c r="AN836" s="68">
        <v>11052.81704013234</v>
      </c>
      <c r="AO836" s="68">
        <v>981.36273120355168</v>
      </c>
      <c r="AP836" s="68">
        <v>2242.4691567960017</v>
      </c>
      <c r="AQ836" s="68">
        <v>10397.656925932613</v>
      </c>
      <c r="AR836" s="68">
        <v>228.41343726481162</v>
      </c>
      <c r="AS836" s="68">
        <v>8247.0396326660411</v>
      </c>
      <c r="AT836" s="68">
        <v>5820.6022672191011</v>
      </c>
      <c r="AU836" s="68">
        <v>992.23417261349982</v>
      </c>
      <c r="AV836" s="68">
        <v>0</v>
      </c>
      <c r="AW836" s="68">
        <v>4215.9519872552855</v>
      </c>
      <c r="AX836" s="68">
        <v>1632.6326972551287</v>
      </c>
      <c r="AY836" s="68">
        <v>1588.3357160226446</v>
      </c>
      <c r="AZ836" s="68">
        <v>0</v>
      </c>
      <c r="BA836" s="68">
        <v>357.69714451813695</v>
      </c>
      <c r="BB836" s="68">
        <v>19147.372154172044</v>
      </c>
      <c r="BC836" s="68">
        <v>15199.662092195133</v>
      </c>
      <c r="BD836" s="68">
        <v>4982.4283275463622</v>
      </c>
      <c r="BE836" s="68">
        <v>8370.2850014338073</v>
      </c>
      <c r="BF836" s="68">
        <v>5936.0175131447559</v>
      </c>
      <c r="BG836" s="68">
        <v>0</v>
      </c>
      <c r="BH836" s="68">
        <v>153.10874679959514</v>
      </c>
      <c r="BI836" s="68">
        <v>606817.6694262214</v>
      </c>
      <c r="BJ836" s="68">
        <v>0</v>
      </c>
      <c r="BK836" s="68">
        <v>102805.77891569663</v>
      </c>
      <c r="BL836" s="68">
        <v>208271.01859375404</v>
      </c>
      <c r="BM836" s="68">
        <v>14446.562495140475</v>
      </c>
      <c r="BN836" s="68">
        <v>0</v>
      </c>
      <c r="BO836" s="68">
        <v>0</v>
      </c>
    </row>
    <row r="837" spans="1:67">
      <c r="A837">
        <v>2006</v>
      </c>
      <c r="B837" s="70" t="s">
        <v>730</v>
      </c>
      <c r="C837" s="70" t="s">
        <v>731</v>
      </c>
      <c r="D837" s="62" t="s">
        <v>729</v>
      </c>
      <c r="E837" s="68">
        <v>-64.655384491892107</v>
      </c>
      <c r="F837" s="68">
        <v>0.40293647033493324</v>
      </c>
      <c r="G837" s="68">
        <v>-39.940219831507349</v>
      </c>
      <c r="H837" s="68">
        <v>-182.45985371745098</v>
      </c>
      <c r="I837" s="68">
        <v>221.60899040137969</v>
      </c>
      <c r="J837" s="68">
        <v>8.9655168348736307</v>
      </c>
      <c r="K837" s="68">
        <v>-17.784257918109503</v>
      </c>
      <c r="L837" s="68">
        <v>-38.910563252016495</v>
      </c>
      <c r="M837" s="68">
        <v>-6.8680211835764577</v>
      </c>
      <c r="N837" s="68">
        <v>119.82950381890416</v>
      </c>
      <c r="O837" s="68">
        <v>-44.30242708654648</v>
      </c>
      <c r="P837" s="68">
        <v>12.930350209076547</v>
      </c>
      <c r="Q837" s="68">
        <v>0.98921953930579265</v>
      </c>
      <c r="R837" s="68">
        <v>-184.01821384744341</v>
      </c>
      <c r="S837" s="68">
        <v>10.959935783184456</v>
      </c>
      <c r="T837" s="68">
        <v>-17.610916693846161</v>
      </c>
      <c r="U837" s="68">
        <v>1.9384605021272483</v>
      </c>
      <c r="V837" s="68">
        <v>11.068550990130493</v>
      </c>
      <c r="W837" s="68">
        <v>9.181004977108616</v>
      </c>
      <c r="X837" s="68">
        <v>97.580132265059433</v>
      </c>
      <c r="Y837" s="68">
        <v>1.2099532729958817</v>
      </c>
      <c r="Z837" s="68">
        <v>2.6816083430021753</v>
      </c>
      <c r="AA837" s="68">
        <v>-11.094516525719058</v>
      </c>
      <c r="AB837" s="68">
        <v>-738.49894798141179</v>
      </c>
      <c r="AC837" s="68">
        <v>-24.533916152296332</v>
      </c>
      <c r="AD837" s="68">
        <v>-3.9010290896154007</v>
      </c>
      <c r="AE837" s="68">
        <v>-204.47376018529889</v>
      </c>
      <c r="AF837" s="68">
        <v>-23.059205818522866</v>
      </c>
      <c r="AG837" s="68">
        <v>-113.78378712506574</v>
      </c>
      <c r="AH837" s="68">
        <v>-93.397341061202724</v>
      </c>
      <c r="AI837" s="68">
        <v>-2974.8096936911456</v>
      </c>
      <c r="AJ837" s="68">
        <v>-7.4017195664613622</v>
      </c>
      <c r="AK837" s="68">
        <v>-540.28418315477074</v>
      </c>
      <c r="AL837" s="68">
        <v>-8.9238496330929369</v>
      </c>
      <c r="AM837" s="68">
        <v>-34.177820028043072</v>
      </c>
      <c r="AN837" s="68">
        <v>-77.145872467100958</v>
      </c>
      <c r="AO837" s="68">
        <v>-4.6821693092357028</v>
      </c>
      <c r="AP837" s="68">
        <v>-8.0887300851231423</v>
      </c>
      <c r="AQ837" s="68">
        <v>-18.102642278480833</v>
      </c>
      <c r="AR837" s="68">
        <v>-0.23727760511582155</v>
      </c>
      <c r="AS837" s="68">
        <v>-16.186788615971636</v>
      </c>
      <c r="AT837" s="68">
        <v>-0.62527934867741253</v>
      </c>
      <c r="AU837" s="68">
        <v>-2.5844587731676856</v>
      </c>
      <c r="AV837" s="68">
        <v>0</v>
      </c>
      <c r="AW837" s="68">
        <v>-42.3739523669677</v>
      </c>
      <c r="AX837" s="68">
        <v>0.23949495649804262</v>
      </c>
      <c r="AY837" s="68">
        <v>-7.1386276614574298</v>
      </c>
      <c r="AZ837" s="68">
        <v>0</v>
      </c>
      <c r="BA837" s="68">
        <v>-2.4169476011313096</v>
      </c>
      <c r="BB837" s="68">
        <v>-333.61592086638927</v>
      </c>
      <c r="BC837" s="68">
        <v>-270.92247100133523</v>
      </c>
      <c r="BD837" s="68">
        <v>-35.787552403320696</v>
      </c>
      <c r="BE837" s="68">
        <v>-51.447308390217522</v>
      </c>
      <c r="BF837" s="68">
        <v>-68.07053022533097</v>
      </c>
      <c r="BG837" s="68">
        <v>0</v>
      </c>
      <c r="BH837" s="68">
        <v>-2.874559303111559</v>
      </c>
      <c r="BI837" s="68">
        <v>41372.925909278631</v>
      </c>
      <c r="BJ837" s="68">
        <v>0</v>
      </c>
      <c r="BK837" s="68">
        <v>0</v>
      </c>
      <c r="BL837" s="68">
        <v>1233.1487398850604</v>
      </c>
      <c r="BM837" s="68">
        <v>0</v>
      </c>
      <c r="BN837" s="68">
        <v>0</v>
      </c>
      <c r="BO837" s="68">
        <v>0</v>
      </c>
    </row>
    <row r="838" spans="1:67">
      <c r="A838">
        <v>2006</v>
      </c>
      <c r="B838" s="70" t="s">
        <v>732</v>
      </c>
      <c r="C838" s="70" t="s">
        <v>733</v>
      </c>
      <c r="D838" s="62" t="s">
        <v>729</v>
      </c>
      <c r="E838" s="68">
        <v>0</v>
      </c>
      <c r="F838" s="68">
        <v>0</v>
      </c>
      <c r="G838" s="68">
        <v>0</v>
      </c>
      <c r="H838" s="68">
        <v>0</v>
      </c>
      <c r="I838" s="68">
        <v>0</v>
      </c>
      <c r="J838" s="68">
        <v>0</v>
      </c>
      <c r="K838" s="68">
        <v>0</v>
      </c>
      <c r="L838" s="68">
        <v>0</v>
      </c>
      <c r="M838" s="68">
        <v>0</v>
      </c>
      <c r="N838" s="68">
        <v>0</v>
      </c>
      <c r="O838" s="68">
        <v>0</v>
      </c>
      <c r="P838" s="68">
        <v>0</v>
      </c>
      <c r="Q838" s="68">
        <v>0</v>
      </c>
      <c r="R838" s="68">
        <v>0</v>
      </c>
      <c r="S838" s="68">
        <v>0</v>
      </c>
      <c r="T838" s="68">
        <v>0</v>
      </c>
      <c r="U838" s="68">
        <v>0</v>
      </c>
      <c r="V838" s="68">
        <v>0</v>
      </c>
      <c r="W838" s="68">
        <v>0</v>
      </c>
      <c r="X838" s="68">
        <v>0</v>
      </c>
      <c r="Y838" s="68">
        <v>0</v>
      </c>
      <c r="Z838" s="68">
        <v>0</v>
      </c>
      <c r="AA838" s="68">
        <v>0</v>
      </c>
      <c r="AB838" s="68">
        <v>0</v>
      </c>
      <c r="AC838" s="68">
        <v>0</v>
      </c>
      <c r="AD838" s="68">
        <v>0</v>
      </c>
      <c r="AE838" s="68">
        <v>0</v>
      </c>
      <c r="AF838" s="68">
        <v>0</v>
      </c>
      <c r="AG838" s="68">
        <v>0</v>
      </c>
      <c r="AH838" s="68">
        <v>0</v>
      </c>
      <c r="AI838" s="68">
        <v>0</v>
      </c>
      <c r="AJ838" s="68">
        <v>0</v>
      </c>
      <c r="AK838" s="68">
        <v>0</v>
      </c>
      <c r="AL838" s="68">
        <v>0</v>
      </c>
      <c r="AM838" s="68">
        <v>0</v>
      </c>
      <c r="AN838" s="68">
        <v>0</v>
      </c>
      <c r="AO838" s="68">
        <v>0</v>
      </c>
      <c r="AP838" s="68">
        <v>0</v>
      </c>
      <c r="AQ838" s="68">
        <v>0</v>
      </c>
      <c r="AR838" s="68">
        <v>0</v>
      </c>
      <c r="AS838" s="68">
        <v>0</v>
      </c>
      <c r="AT838" s="68">
        <v>0</v>
      </c>
      <c r="AU838" s="68">
        <v>0</v>
      </c>
      <c r="AV838" s="68">
        <v>0</v>
      </c>
      <c r="AW838" s="68">
        <v>0</v>
      </c>
      <c r="AX838" s="68">
        <v>0</v>
      </c>
      <c r="AY838" s="68">
        <v>0</v>
      </c>
      <c r="AZ838" s="68">
        <v>0</v>
      </c>
      <c r="BA838" s="68">
        <v>0</v>
      </c>
      <c r="BB838" s="68">
        <v>0</v>
      </c>
      <c r="BC838" s="68">
        <v>0</v>
      </c>
      <c r="BD838" s="68">
        <v>0</v>
      </c>
      <c r="BE838" s="68">
        <v>0</v>
      </c>
      <c r="BF838" s="68">
        <v>0</v>
      </c>
      <c r="BG838" s="68">
        <v>0</v>
      </c>
      <c r="BH838" s="68">
        <v>0</v>
      </c>
      <c r="BI838" s="68">
        <v>0</v>
      </c>
      <c r="BJ838" s="68">
        <v>0</v>
      </c>
      <c r="BK838" s="68">
        <v>0</v>
      </c>
      <c r="BL838" s="68">
        <v>0</v>
      </c>
      <c r="BM838" s="68">
        <v>0</v>
      </c>
      <c r="BN838" s="68">
        <v>0</v>
      </c>
      <c r="BO838" s="68">
        <v>0</v>
      </c>
    </row>
    <row r="839" spans="1:67">
      <c r="A839">
        <v>2006</v>
      </c>
      <c r="B839" s="70" t="s">
        <v>734</v>
      </c>
      <c r="C839" s="70" t="s">
        <v>735</v>
      </c>
      <c r="D839" s="62" t="s">
        <v>729</v>
      </c>
      <c r="E839" s="68">
        <v>0</v>
      </c>
      <c r="F839" s="68">
        <v>0</v>
      </c>
      <c r="G839" s="68">
        <v>0</v>
      </c>
      <c r="H839" s="68">
        <v>0</v>
      </c>
      <c r="I839" s="68">
        <v>0</v>
      </c>
      <c r="J839" s="68">
        <v>0</v>
      </c>
      <c r="K839" s="68">
        <v>0</v>
      </c>
      <c r="L839" s="68">
        <v>0</v>
      </c>
      <c r="M839" s="68">
        <v>0</v>
      </c>
      <c r="N839" s="68">
        <v>0</v>
      </c>
      <c r="O839" s="68">
        <v>0</v>
      </c>
      <c r="P839" s="68">
        <v>0</v>
      </c>
      <c r="Q839" s="68">
        <v>0</v>
      </c>
      <c r="R839" s="68">
        <v>0</v>
      </c>
      <c r="S839" s="68">
        <v>0</v>
      </c>
      <c r="T839" s="68">
        <v>0</v>
      </c>
      <c r="U839" s="68">
        <v>0</v>
      </c>
      <c r="V839" s="68">
        <v>0</v>
      </c>
      <c r="W839" s="68">
        <v>0</v>
      </c>
      <c r="X839" s="68">
        <v>0</v>
      </c>
      <c r="Y839" s="68">
        <v>0</v>
      </c>
      <c r="Z839" s="68">
        <v>0</v>
      </c>
      <c r="AA839" s="68">
        <v>0</v>
      </c>
      <c r="AB839" s="68">
        <v>0</v>
      </c>
      <c r="AC839" s="68">
        <v>0</v>
      </c>
      <c r="AD839" s="68">
        <v>0</v>
      </c>
      <c r="AE839" s="68">
        <v>0</v>
      </c>
      <c r="AF839" s="68">
        <v>0</v>
      </c>
      <c r="AG839" s="68">
        <v>0</v>
      </c>
      <c r="AH839" s="68">
        <v>0</v>
      </c>
      <c r="AI839" s="68">
        <v>0</v>
      </c>
      <c r="AJ839" s="68">
        <v>0</v>
      </c>
      <c r="AK839" s="68">
        <v>0</v>
      </c>
      <c r="AL839" s="68">
        <v>0</v>
      </c>
      <c r="AM839" s="68">
        <v>0</v>
      </c>
      <c r="AN839" s="68">
        <v>0</v>
      </c>
      <c r="AO839" s="68">
        <v>0</v>
      </c>
      <c r="AP839" s="68">
        <v>0</v>
      </c>
      <c r="AQ839" s="68">
        <v>0</v>
      </c>
      <c r="AR839" s="68">
        <v>0</v>
      </c>
      <c r="AS839" s="68">
        <v>0</v>
      </c>
      <c r="AT839" s="68">
        <v>0</v>
      </c>
      <c r="AU839" s="68">
        <v>0</v>
      </c>
      <c r="AV839" s="68">
        <v>0</v>
      </c>
      <c r="AW839" s="68">
        <v>0</v>
      </c>
      <c r="AX839" s="68">
        <v>0</v>
      </c>
      <c r="AY839" s="68">
        <v>0</v>
      </c>
      <c r="AZ839" s="68">
        <v>0</v>
      </c>
      <c r="BA839" s="68">
        <v>0</v>
      </c>
      <c r="BB839" s="68">
        <v>0</v>
      </c>
      <c r="BC839" s="68">
        <v>0</v>
      </c>
      <c r="BD839" s="68">
        <v>0</v>
      </c>
      <c r="BE839" s="68">
        <v>0</v>
      </c>
      <c r="BF839" s="68">
        <v>0</v>
      </c>
      <c r="BG839" s="68">
        <v>0</v>
      </c>
      <c r="BH839" s="68">
        <v>0</v>
      </c>
      <c r="BI839" s="68">
        <v>8179.9675410044847</v>
      </c>
      <c r="BJ839" s="68">
        <v>0</v>
      </c>
      <c r="BK839" s="68">
        <v>110.07246914551369</v>
      </c>
      <c r="BL839" s="68">
        <v>0</v>
      </c>
      <c r="BM839" s="68">
        <v>0</v>
      </c>
      <c r="BN839" s="68">
        <v>0</v>
      </c>
      <c r="BO839" s="68">
        <v>0</v>
      </c>
    </row>
    <row r="840" spans="1:67">
      <c r="A840">
        <v>2006</v>
      </c>
      <c r="B840" s="70" t="s">
        <v>736</v>
      </c>
      <c r="C840" s="70" t="s">
        <v>737</v>
      </c>
      <c r="D840" s="62" t="s">
        <v>729</v>
      </c>
      <c r="E840" s="68">
        <v>0</v>
      </c>
      <c r="F840" s="68">
        <v>0</v>
      </c>
      <c r="G840" s="68">
        <v>0</v>
      </c>
      <c r="H840" s="68">
        <v>0</v>
      </c>
      <c r="I840" s="68">
        <v>0</v>
      </c>
      <c r="J840" s="68">
        <v>0</v>
      </c>
      <c r="K840" s="68">
        <v>0</v>
      </c>
      <c r="L840" s="68">
        <v>0</v>
      </c>
      <c r="M840" s="68">
        <v>0</v>
      </c>
      <c r="N840" s="68">
        <v>0</v>
      </c>
      <c r="O840" s="68">
        <v>0</v>
      </c>
      <c r="P840" s="68">
        <v>0</v>
      </c>
      <c r="Q840" s="68">
        <v>0</v>
      </c>
      <c r="R840" s="68">
        <v>0</v>
      </c>
      <c r="S840" s="68">
        <v>0</v>
      </c>
      <c r="T840" s="68">
        <v>0</v>
      </c>
      <c r="U840" s="68">
        <v>0</v>
      </c>
      <c r="V840" s="68">
        <v>0</v>
      </c>
      <c r="W840" s="68">
        <v>0</v>
      </c>
      <c r="X840" s="68">
        <v>0</v>
      </c>
      <c r="Y840" s="68">
        <v>0</v>
      </c>
      <c r="Z840" s="68">
        <v>0</v>
      </c>
      <c r="AA840" s="68">
        <v>0</v>
      </c>
      <c r="AB840" s="68">
        <v>0</v>
      </c>
      <c r="AC840" s="68">
        <v>0</v>
      </c>
      <c r="AD840" s="68">
        <v>0</v>
      </c>
      <c r="AE840" s="68">
        <v>0</v>
      </c>
      <c r="AF840" s="68">
        <v>0</v>
      </c>
      <c r="AG840" s="68">
        <v>0</v>
      </c>
      <c r="AH840" s="68">
        <v>0</v>
      </c>
      <c r="AI840" s="68">
        <v>0</v>
      </c>
      <c r="AJ840" s="68">
        <v>0</v>
      </c>
      <c r="AK840" s="68">
        <v>0</v>
      </c>
      <c r="AL840" s="68">
        <v>0</v>
      </c>
      <c r="AM840" s="68">
        <v>0</v>
      </c>
      <c r="AN840" s="68">
        <v>0</v>
      </c>
      <c r="AO840" s="68">
        <v>0</v>
      </c>
      <c r="AP840" s="68">
        <v>0</v>
      </c>
      <c r="AQ840" s="68">
        <v>0</v>
      </c>
      <c r="AR840" s="68">
        <v>0</v>
      </c>
      <c r="AS840" s="68">
        <v>0</v>
      </c>
      <c r="AT840" s="68">
        <v>0</v>
      </c>
      <c r="AU840" s="68">
        <v>0</v>
      </c>
      <c r="AV840" s="68">
        <v>0</v>
      </c>
      <c r="AW840" s="68">
        <v>0</v>
      </c>
      <c r="AX840" s="68">
        <v>0</v>
      </c>
      <c r="AY840" s="68">
        <v>0</v>
      </c>
      <c r="AZ840" s="68">
        <v>0</v>
      </c>
      <c r="BA840" s="68">
        <v>0</v>
      </c>
      <c r="BB840" s="68">
        <v>0</v>
      </c>
      <c r="BC840" s="68">
        <v>0</v>
      </c>
      <c r="BD840" s="68">
        <v>0</v>
      </c>
      <c r="BE840" s="68">
        <v>0</v>
      </c>
      <c r="BF840" s="68">
        <v>0</v>
      </c>
      <c r="BG840" s="68">
        <v>0</v>
      </c>
      <c r="BH840" s="68">
        <v>0</v>
      </c>
      <c r="BI840" s="68">
        <v>-12194.516839339998</v>
      </c>
      <c r="BJ840" s="68">
        <v>0</v>
      </c>
      <c r="BK840" s="68">
        <v>0</v>
      </c>
      <c r="BL840" s="68">
        <v>0</v>
      </c>
      <c r="BM840" s="68">
        <v>0</v>
      </c>
      <c r="BN840" s="68">
        <v>0</v>
      </c>
      <c r="BO840" s="68">
        <v>0</v>
      </c>
    </row>
    <row r="841" spans="1:67">
      <c r="A841">
        <v>2006</v>
      </c>
      <c r="B841" s="69" t="s">
        <v>738</v>
      </c>
      <c r="C841" s="69" t="s">
        <v>739</v>
      </c>
      <c r="D841" s="62" t="s">
        <v>729</v>
      </c>
      <c r="E841" s="68">
        <v>27437.73948727001</v>
      </c>
      <c r="F841" s="68">
        <v>1316.5867441399996</v>
      </c>
      <c r="G841" s="68">
        <v>926.41076880000003</v>
      </c>
      <c r="H841" s="68">
        <v>72970.144387549997</v>
      </c>
      <c r="I841" s="68">
        <v>42898.275235569999</v>
      </c>
      <c r="J841" s="68">
        <v>9247.0652222799963</v>
      </c>
      <c r="K841" s="68">
        <v>1676.8243094999998</v>
      </c>
      <c r="L841" s="68">
        <v>3178.3081483499986</v>
      </c>
      <c r="M841" s="68">
        <v>1368.01374386</v>
      </c>
      <c r="N841" s="68">
        <v>9733.1339352500236</v>
      </c>
      <c r="O841" s="68">
        <v>13627.033435580001</v>
      </c>
      <c r="P841" s="68">
        <v>7782.9363336199976</v>
      </c>
      <c r="Q841" s="68">
        <v>4691.0737125200012</v>
      </c>
      <c r="R841" s="68">
        <v>9637.5298771699981</v>
      </c>
      <c r="S841" s="68">
        <v>11221.565511469993</v>
      </c>
      <c r="T841" s="68">
        <v>5496.0420889800007</v>
      </c>
      <c r="U841" s="68">
        <v>8683.0779976899994</v>
      </c>
      <c r="V841" s="68">
        <v>5590.7746927999951</v>
      </c>
      <c r="W841" s="68">
        <v>5422.0180434799995</v>
      </c>
      <c r="X841" s="68">
        <v>20585.94946033998</v>
      </c>
      <c r="Y841" s="68">
        <v>1248.8865706900006</v>
      </c>
      <c r="Z841" s="68">
        <v>6123.8856889799981</v>
      </c>
      <c r="AA841" s="68">
        <v>1182.6754146199996</v>
      </c>
      <c r="AB841" s="68">
        <v>16216.928673180004</v>
      </c>
      <c r="AC841" s="68">
        <v>3137.6994262400003</v>
      </c>
      <c r="AD841" s="68">
        <v>315.15426432999999</v>
      </c>
      <c r="AE841" s="68">
        <v>77859.269527890006</v>
      </c>
      <c r="AF841" s="68">
        <v>8445.8706784522674</v>
      </c>
      <c r="AG841" s="68">
        <v>70052.433971280814</v>
      </c>
      <c r="AH841" s="68">
        <v>62865.507382356882</v>
      </c>
      <c r="AI841" s="68">
        <v>48544.082622869995</v>
      </c>
      <c r="AJ841" s="68">
        <v>707.28876289999994</v>
      </c>
      <c r="AK841" s="68">
        <v>1756.2882893499977</v>
      </c>
      <c r="AL841" s="68">
        <v>4962.7061155099991</v>
      </c>
      <c r="AM841" s="68">
        <v>1126.4375174199997</v>
      </c>
      <c r="AN841" s="68">
        <v>23245.533501740003</v>
      </c>
      <c r="AO841" s="68">
        <v>1249.7903350299996</v>
      </c>
      <c r="AP841" s="68">
        <v>1503.0895213199997</v>
      </c>
      <c r="AQ841" s="68">
        <v>20638.117297149998</v>
      </c>
      <c r="AR841" s="68">
        <v>484.68791599999992</v>
      </c>
      <c r="AS841" s="68">
        <v>23765.261056969994</v>
      </c>
      <c r="AT841" s="68">
        <v>2329.5399704300012</v>
      </c>
      <c r="AU841" s="68">
        <v>1586.5535257899994</v>
      </c>
      <c r="AV841" s="68">
        <v>0</v>
      </c>
      <c r="AW841" s="68">
        <v>16329.477715999998</v>
      </c>
      <c r="AX841" s="68">
        <v>2805.2203501499998</v>
      </c>
      <c r="AY841" s="68">
        <v>4287.7195386699996</v>
      </c>
      <c r="AZ841" s="68">
        <v>0</v>
      </c>
      <c r="BA841" s="68">
        <v>1393.0940762999999</v>
      </c>
      <c r="BB841" s="68">
        <v>150081.54672112997</v>
      </c>
      <c r="BC841" s="68">
        <v>35163.180308900002</v>
      </c>
      <c r="BD841" s="68">
        <v>36760.472713949988</v>
      </c>
      <c r="BE841" s="68">
        <v>18477.037861499994</v>
      </c>
      <c r="BF841" s="68">
        <v>16222.669862309998</v>
      </c>
      <c r="BG841" s="68">
        <v>4548.5093396999991</v>
      </c>
      <c r="BH841" s="68">
        <v>7.9229456400000018</v>
      </c>
      <c r="BI841" s="68">
        <v>0</v>
      </c>
      <c r="BJ841" s="68">
        <v>0</v>
      </c>
      <c r="BK841" s="68">
        <v>0</v>
      </c>
      <c r="BL841" s="68">
        <v>0</v>
      </c>
      <c r="BM841" s="68">
        <v>0</v>
      </c>
      <c r="BN841" s="68">
        <v>0</v>
      </c>
      <c r="BO841" s="68">
        <v>0</v>
      </c>
    </row>
    <row r="842" spans="1:67">
      <c r="A842">
        <v>2006</v>
      </c>
      <c r="B842" s="70" t="s">
        <v>740</v>
      </c>
      <c r="C842" s="70" t="s">
        <v>741</v>
      </c>
      <c r="D842" s="62" t="s">
        <v>729</v>
      </c>
      <c r="E842" s="68">
        <v>224.31662503669639</v>
      </c>
      <c r="F842" s="68">
        <v>5.1508015814283015</v>
      </c>
      <c r="G842" s="68">
        <v>5.9059930850961724</v>
      </c>
      <c r="H842" s="68">
        <v>207.00756180200773</v>
      </c>
      <c r="I842" s="68">
        <v>827.39006286999893</v>
      </c>
      <c r="J842" s="68">
        <v>429.40295580472548</v>
      </c>
      <c r="K842" s="68">
        <v>33.896440049355562</v>
      </c>
      <c r="L842" s="68">
        <v>214.59563234517742</v>
      </c>
      <c r="M842" s="68">
        <v>59.849244064090442</v>
      </c>
      <c r="N842" s="68">
        <v>325.8915487702547</v>
      </c>
      <c r="O842" s="68">
        <v>754.71171910323551</v>
      </c>
      <c r="P842" s="68">
        <v>97.282506323708901</v>
      </c>
      <c r="Q842" s="68">
        <v>358.50570214846675</v>
      </c>
      <c r="R842" s="68">
        <v>126.61306551616556</v>
      </c>
      <c r="S842" s="68">
        <v>477.14748275076118</v>
      </c>
      <c r="T842" s="68">
        <v>400.56148449620622</v>
      </c>
      <c r="U842" s="68">
        <v>3216.723328403079</v>
      </c>
      <c r="V842" s="68">
        <v>724.0815429204755</v>
      </c>
      <c r="W842" s="68">
        <v>343.83658840592039</v>
      </c>
      <c r="X842" s="68">
        <v>2555.7298803162012</v>
      </c>
      <c r="Y842" s="68">
        <v>68.114770124355658</v>
      </c>
      <c r="Z842" s="68">
        <v>409.49911702039151</v>
      </c>
      <c r="AA842" s="68">
        <v>22.684538103064604</v>
      </c>
      <c r="AB842" s="68">
        <v>308.02618807058349</v>
      </c>
      <c r="AC842" s="68">
        <v>27.403458734132041</v>
      </c>
      <c r="AD842" s="68">
        <v>2.5790048823116556</v>
      </c>
      <c r="AE842" s="68">
        <v>1286.391134474849</v>
      </c>
      <c r="AF842" s="68">
        <v>50.34135353399769</v>
      </c>
      <c r="AG842" s="68">
        <v>249.38586779796236</v>
      </c>
      <c r="AH842" s="68">
        <v>204.68517371448505</v>
      </c>
      <c r="AI842" s="68">
        <v>524.60645797507391</v>
      </c>
      <c r="AJ842" s="68">
        <v>7.7386335766431973</v>
      </c>
      <c r="AK842" s="68">
        <v>38.295374151339985</v>
      </c>
      <c r="AL842" s="68">
        <v>52.296338320405326</v>
      </c>
      <c r="AM842" s="68">
        <v>5.5706405163277823</v>
      </c>
      <c r="AN842" s="68">
        <v>92.041697435418556</v>
      </c>
      <c r="AO842" s="68">
        <v>6.0116140374824889</v>
      </c>
      <c r="AP842" s="68">
        <v>20.068348151001711</v>
      </c>
      <c r="AQ842" s="68">
        <v>263.47470025123869</v>
      </c>
      <c r="AR842" s="68">
        <v>0.44280851370342017</v>
      </c>
      <c r="AS842" s="68">
        <v>33.856617192068086</v>
      </c>
      <c r="AT842" s="68">
        <v>8.513296416142585E-2</v>
      </c>
      <c r="AU842" s="68">
        <v>2.5460303365603005</v>
      </c>
      <c r="AV842" s="68">
        <v>0</v>
      </c>
      <c r="AW842" s="68">
        <v>9.3950697330850641</v>
      </c>
      <c r="AX842" s="68">
        <v>14.34655652963597</v>
      </c>
      <c r="AY842" s="68">
        <v>9.3754711707537268</v>
      </c>
      <c r="AZ842" s="68">
        <v>0</v>
      </c>
      <c r="BA842" s="68">
        <v>2.7004381731093408</v>
      </c>
      <c r="BB842" s="68">
        <v>118.03464774059998</v>
      </c>
      <c r="BC842" s="68">
        <v>111.84937287242784</v>
      </c>
      <c r="BD842" s="68">
        <v>22.524523105867502</v>
      </c>
      <c r="BE842" s="68">
        <v>83.941467386712077</v>
      </c>
      <c r="BF842" s="68">
        <v>48.771898697551592</v>
      </c>
      <c r="BG842" s="68">
        <v>0</v>
      </c>
      <c r="BH842" s="68">
        <v>0.86160634432468142</v>
      </c>
      <c r="BI842" s="68">
        <v>3520.7028326569985</v>
      </c>
      <c r="BJ842" s="68">
        <v>0</v>
      </c>
      <c r="BK842" s="68">
        <v>0</v>
      </c>
      <c r="BL842" s="68">
        <v>3054.7111638424062</v>
      </c>
      <c r="BM842" s="68">
        <v>184.9288565943296</v>
      </c>
      <c r="BN842" s="68">
        <v>0</v>
      </c>
      <c r="BO842" s="68">
        <v>0</v>
      </c>
    </row>
    <row r="843" spans="1:67">
      <c r="A843">
        <v>2006</v>
      </c>
      <c r="B843" s="71" t="s">
        <v>659</v>
      </c>
      <c r="C843" s="72" t="s">
        <v>742</v>
      </c>
      <c r="D843" s="62" t="s">
        <v>729</v>
      </c>
      <c r="E843" s="68">
        <v>42613.563216529998</v>
      </c>
      <c r="F843" s="68">
        <v>1683.4724756199998</v>
      </c>
      <c r="G843" s="68">
        <v>1589.8479606799999</v>
      </c>
      <c r="H843" s="68">
        <v>85203.142256799998</v>
      </c>
      <c r="I843" s="68">
        <v>109407.58349177998</v>
      </c>
      <c r="J843" s="68">
        <v>24120.004623669996</v>
      </c>
      <c r="K843" s="68">
        <v>4188.0285308399989</v>
      </c>
      <c r="L843" s="68">
        <v>11146.418231739999</v>
      </c>
      <c r="M843" s="68">
        <v>3696.28756303</v>
      </c>
      <c r="N843" s="68">
        <v>49075.787579829994</v>
      </c>
      <c r="O843" s="68">
        <v>48956.759356279996</v>
      </c>
      <c r="P843" s="68">
        <v>13731.748110109998</v>
      </c>
      <c r="Q843" s="68">
        <v>17075.224836679998</v>
      </c>
      <c r="R843" s="68">
        <v>18818.716957499997</v>
      </c>
      <c r="S843" s="68">
        <v>34393.370439719998</v>
      </c>
      <c r="T843" s="68">
        <v>17936.28213517</v>
      </c>
      <c r="U843" s="68">
        <v>65842.462442679986</v>
      </c>
      <c r="V843" s="68">
        <v>21152.174433339998</v>
      </c>
      <c r="W843" s="68">
        <v>13601.704076869999</v>
      </c>
      <c r="X843" s="68">
        <v>79372.653940239994</v>
      </c>
      <c r="Y843" s="68">
        <v>3068.84233163</v>
      </c>
      <c r="Z843" s="68">
        <v>18259.970666540001</v>
      </c>
      <c r="AA843" s="68">
        <v>2119.8998715299999</v>
      </c>
      <c r="AB843" s="68">
        <v>28535.195321879997</v>
      </c>
      <c r="AC843" s="68">
        <v>4431.717120549999</v>
      </c>
      <c r="AD843" s="68">
        <v>521.26595562999989</v>
      </c>
      <c r="AE843" s="68">
        <v>140911.85285028</v>
      </c>
      <c r="AF843" s="68">
        <v>12700.253676387561</v>
      </c>
      <c r="AG843" s="68">
        <v>91045.342972367027</v>
      </c>
      <c r="AH843" s="68">
        <v>80097.152868775374</v>
      </c>
      <c r="AI843" s="68">
        <v>76350.489393729978</v>
      </c>
      <c r="AJ843" s="68">
        <v>1508.80500925</v>
      </c>
      <c r="AK843" s="68">
        <v>6308.9629674599983</v>
      </c>
      <c r="AL843" s="68">
        <v>8279.479570649999</v>
      </c>
      <c r="AM843" s="68">
        <v>1901.9158780499997</v>
      </c>
      <c r="AN843" s="68">
        <v>34313.246397980001</v>
      </c>
      <c r="AO843" s="68">
        <v>2232.4825094899998</v>
      </c>
      <c r="AP843" s="68">
        <v>3757.5382957099991</v>
      </c>
      <c r="AQ843" s="68">
        <v>31281.146226500001</v>
      </c>
      <c r="AR843" s="68">
        <v>713.30688245999988</v>
      </c>
      <c r="AS843" s="68">
        <v>32029.970515139994</v>
      </c>
      <c r="AT843" s="68">
        <v>8149.6020444699998</v>
      </c>
      <c r="AU843" s="68">
        <v>2578.7492696899994</v>
      </c>
      <c r="AV843" s="68">
        <v>0</v>
      </c>
      <c r="AW843" s="68">
        <v>20512.450820799997</v>
      </c>
      <c r="AX843" s="68">
        <v>4452.4390802099997</v>
      </c>
      <c r="AY843" s="68">
        <v>5878.2920896099995</v>
      </c>
      <c r="AZ843" s="68">
        <v>0</v>
      </c>
      <c r="BA843" s="68">
        <v>1751.0747091399999</v>
      </c>
      <c r="BB843" s="68">
        <v>169013.33757666999</v>
      </c>
      <c r="BC843" s="68">
        <v>50203.769280419998</v>
      </c>
      <c r="BD843" s="68">
        <v>41729.637999969993</v>
      </c>
      <c r="BE843" s="68">
        <v>26879.817011560001</v>
      </c>
      <c r="BF843" s="68">
        <v>22139.388733939995</v>
      </c>
      <c r="BG843" s="68">
        <v>4548.5093396999991</v>
      </c>
      <c r="BH843" s="68">
        <v>159.01874000999999</v>
      </c>
      <c r="BI843" s="68">
        <v>0</v>
      </c>
      <c r="BJ843" s="68">
        <v>0</v>
      </c>
      <c r="BK843" s="68">
        <v>0</v>
      </c>
      <c r="BL843" s="68">
        <v>0</v>
      </c>
      <c r="BM843" s="68">
        <v>0</v>
      </c>
      <c r="BN843" s="68">
        <v>0</v>
      </c>
      <c r="BO843" s="68">
        <v>0</v>
      </c>
    </row>
    <row r="844" spans="1:67">
      <c r="A844">
        <v>2007</v>
      </c>
      <c r="B844" s="62" t="s">
        <v>597</v>
      </c>
      <c r="C844" s="67" t="s">
        <v>664</v>
      </c>
      <c r="D844" s="62" t="s">
        <v>725</v>
      </c>
      <c r="E844" s="68">
        <v>4065.6541153156386</v>
      </c>
      <c r="F844" s="68">
        <v>4.1156423608861772</v>
      </c>
      <c r="G844" s="68">
        <v>4.9639101487449553</v>
      </c>
      <c r="H844" s="68">
        <v>0.7663324298550549</v>
      </c>
      <c r="I844" s="68">
        <v>24033.849749738183</v>
      </c>
      <c r="J844" s="68">
        <v>634.4964131913124</v>
      </c>
      <c r="K844" s="68">
        <v>21.538808313512146</v>
      </c>
      <c r="L844" s="68">
        <v>0.33229049181008435</v>
      </c>
      <c r="M844" s="68">
        <v>0.29279044275654525</v>
      </c>
      <c r="N844" s="68">
        <v>0.16087379654306222</v>
      </c>
      <c r="O844" s="68">
        <v>108.84291725986679</v>
      </c>
      <c r="P844" s="68">
        <v>34.074045412065601</v>
      </c>
      <c r="Q844" s="68">
        <v>17.550931033244403</v>
      </c>
      <c r="R844" s="68">
        <v>0.71131503214074143</v>
      </c>
      <c r="S844" s="68">
        <v>0.37241465069284496</v>
      </c>
      <c r="T844" s="68">
        <v>1.9380835083859007</v>
      </c>
      <c r="U844" s="68">
        <v>2.6530765940179033</v>
      </c>
      <c r="V844" s="68">
        <v>9.6250004728238299</v>
      </c>
      <c r="W844" s="68">
        <v>2.7741941703333328</v>
      </c>
      <c r="X844" s="68">
        <v>4.4684001117661252</v>
      </c>
      <c r="Y844" s="68">
        <v>1.9439099475125292</v>
      </c>
      <c r="Z844" s="68">
        <v>40.544008658451446</v>
      </c>
      <c r="AA844" s="68">
        <v>0</v>
      </c>
      <c r="AB844" s="68">
        <v>40.011587050572381</v>
      </c>
      <c r="AC844" s="68">
        <v>0</v>
      </c>
      <c r="AD844" s="68">
        <v>0</v>
      </c>
      <c r="AE844" s="68">
        <v>47.303422937898524</v>
      </c>
      <c r="AF844" s="68">
        <v>3.8186927825512558E-3</v>
      </c>
      <c r="AG844" s="68">
        <v>1.9411239625589969E-2</v>
      </c>
      <c r="AH844" s="68">
        <v>1.5935275644040597E-2</v>
      </c>
      <c r="AI844" s="68">
        <v>0</v>
      </c>
      <c r="AJ844" s="68">
        <v>0</v>
      </c>
      <c r="AK844" s="68">
        <v>0</v>
      </c>
      <c r="AL844" s="68">
        <v>0</v>
      </c>
      <c r="AM844" s="68">
        <v>0</v>
      </c>
      <c r="AN844" s="68">
        <v>0.55694990068684225</v>
      </c>
      <c r="AO844" s="68">
        <v>0</v>
      </c>
      <c r="AP844" s="68">
        <v>0</v>
      </c>
      <c r="AQ844" s="68">
        <v>0</v>
      </c>
      <c r="AR844" s="68">
        <v>0</v>
      </c>
      <c r="AS844" s="68">
        <v>0</v>
      </c>
      <c r="AT844" s="68">
        <v>0</v>
      </c>
      <c r="AU844" s="68">
        <v>0</v>
      </c>
      <c r="AV844" s="68">
        <v>0</v>
      </c>
      <c r="AW844" s="68">
        <v>0</v>
      </c>
      <c r="AX844" s="68">
        <v>0</v>
      </c>
      <c r="AY844" s="68">
        <v>0</v>
      </c>
      <c r="AZ844" s="68">
        <v>0</v>
      </c>
      <c r="BA844" s="68">
        <v>6.8499087532226579E-3</v>
      </c>
      <c r="BB844" s="68">
        <v>0.22909104669409308</v>
      </c>
      <c r="BC844" s="68">
        <v>0</v>
      </c>
      <c r="BD844" s="68">
        <v>0</v>
      </c>
      <c r="BE844" s="68">
        <v>1.6643924556741647</v>
      </c>
      <c r="BF844" s="68">
        <v>0.52679188784201703</v>
      </c>
      <c r="BG844" s="68">
        <v>0</v>
      </c>
      <c r="BH844" s="68">
        <v>0</v>
      </c>
      <c r="BI844" s="68">
        <v>9127.385378455212</v>
      </c>
      <c r="BJ844" s="68">
        <v>0</v>
      </c>
      <c r="BK844" s="68">
        <v>0</v>
      </c>
      <c r="BL844" s="68">
        <v>743.13733207216524</v>
      </c>
      <c r="BM844" s="68">
        <v>2292.3178398826808</v>
      </c>
      <c r="BN844" s="68">
        <v>6111.5631876524267</v>
      </c>
      <c r="BO844" s="68">
        <v>47356.411211539191</v>
      </c>
    </row>
    <row r="845" spans="1:67">
      <c r="A845">
        <v>2007</v>
      </c>
      <c r="B845" s="62" t="s">
        <v>598</v>
      </c>
      <c r="C845" s="67" t="s">
        <v>665</v>
      </c>
      <c r="D845" s="62" t="s">
        <v>725</v>
      </c>
      <c r="E845" s="68">
        <v>4.2000757408831631E-3</v>
      </c>
      <c r="F845" s="68">
        <v>121.28049745066971</v>
      </c>
      <c r="G845" s="68">
        <v>4.4449566167283815E-4</v>
      </c>
      <c r="H845" s="68">
        <v>2.5680416243575766E-3</v>
      </c>
      <c r="I845" s="68">
        <v>42.648252860034532</v>
      </c>
      <c r="J845" s="68">
        <v>33.641855756698071</v>
      </c>
      <c r="K845" s="68">
        <v>1115.0270490569803</v>
      </c>
      <c r="L845" s="68">
        <v>2.0203017342546619</v>
      </c>
      <c r="M845" s="68">
        <v>1.7003180184696051E-3</v>
      </c>
      <c r="N845" s="68">
        <v>0</v>
      </c>
      <c r="O845" s="68">
        <v>13.551960649683014</v>
      </c>
      <c r="P845" s="68">
        <v>46.675671513410393</v>
      </c>
      <c r="Q845" s="68">
        <v>258.19379524295778</v>
      </c>
      <c r="R845" s="68">
        <v>0.18516340836568423</v>
      </c>
      <c r="S845" s="68">
        <v>0.13977262199585164</v>
      </c>
      <c r="T845" s="68">
        <v>0.14703103528474906</v>
      </c>
      <c r="U845" s="68">
        <v>5.0393815570034368E-2</v>
      </c>
      <c r="V845" s="68">
        <v>5.6278420652090252E-2</v>
      </c>
      <c r="W845" s="68">
        <v>0.1693240679913478</v>
      </c>
      <c r="X845" s="68">
        <v>1.1983425756899615</v>
      </c>
      <c r="Y845" s="68">
        <v>8.0056500434333953E-3</v>
      </c>
      <c r="Z845" s="68">
        <v>0.57426548706713698</v>
      </c>
      <c r="AA845" s="68">
        <v>0</v>
      </c>
      <c r="AB845" s="68">
        <v>1.7243131424596616</v>
      </c>
      <c r="AC845" s="68">
        <v>0</v>
      </c>
      <c r="AD845" s="68">
        <v>0</v>
      </c>
      <c r="AE845" s="68">
        <v>9.9258804213880628E-2</v>
      </c>
      <c r="AF845" s="68">
        <v>7.6507374295547558E-4</v>
      </c>
      <c r="AG845" s="68">
        <v>3.8890349660005469E-3</v>
      </c>
      <c r="AH845" s="68">
        <v>3.1926268166218284E-3</v>
      </c>
      <c r="AI845" s="68">
        <v>0</v>
      </c>
      <c r="AJ845" s="68">
        <v>0</v>
      </c>
      <c r="AK845" s="68">
        <v>0</v>
      </c>
      <c r="AL845" s="68">
        <v>0</v>
      </c>
      <c r="AM845" s="68">
        <v>0</v>
      </c>
      <c r="AN845" s="68">
        <v>0</v>
      </c>
      <c r="AO845" s="68">
        <v>0</v>
      </c>
      <c r="AP845" s="68">
        <v>0</v>
      </c>
      <c r="AQ845" s="68">
        <v>0</v>
      </c>
      <c r="AR845" s="68">
        <v>0</v>
      </c>
      <c r="AS845" s="68">
        <v>0</v>
      </c>
      <c r="AT845" s="68">
        <v>0</v>
      </c>
      <c r="AU845" s="68">
        <v>0</v>
      </c>
      <c r="AV845" s="68">
        <v>0</v>
      </c>
      <c r="AW845" s="68">
        <v>0</v>
      </c>
      <c r="AX845" s="68">
        <v>0</v>
      </c>
      <c r="AY845" s="68">
        <v>0</v>
      </c>
      <c r="AZ845" s="68">
        <v>0</v>
      </c>
      <c r="BA845" s="68">
        <v>2.6067534623956121E-3</v>
      </c>
      <c r="BB845" s="68">
        <v>1.8480362483804507E-3</v>
      </c>
      <c r="BC845" s="68">
        <v>0</v>
      </c>
      <c r="BD845" s="68">
        <v>0</v>
      </c>
      <c r="BE845" s="68">
        <v>0</v>
      </c>
      <c r="BF845" s="68">
        <v>1.2790350664422477E-3</v>
      </c>
      <c r="BG845" s="68">
        <v>0</v>
      </c>
      <c r="BH845" s="68">
        <v>0</v>
      </c>
      <c r="BI845" s="68">
        <v>148.99653007864754</v>
      </c>
      <c r="BJ845" s="68">
        <v>0</v>
      </c>
      <c r="BK845" s="68">
        <v>0</v>
      </c>
      <c r="BL845" s="68">
        <v>4.7011722981008863E-2</v>
      </c>
      <c r="BM845" s="68">
        <v>26.296021174607727</v>
      </c>
      <c r="BN845" s="68">
        <v>49.450331781593391</v>
      </c>
      <c r="BO845" s="68">
        <v>1862.2039215432001</v>
      </c>
    </row>
    <row r="846" spans="1:67">
      <c r="A846">
        <v>2007</v>
      </c>
      <c r="B846" s="62" t="s">
        <v>599</v>
      </c>
      <c r="C846" s="67" t="s">
        <v>666</v>
      </c>
      <c r="D846" s="62" t="s">
        <v>725</v>
      </c>
      <c r="E846" s="68">
        <v>2.717289520524926E-3</v>
      </c>
      <c r="F846" s="68">
        <v>0</v>
      </c>
      <c r="G846" s="68">
        <v>32.062587585782929</v>
      </c>
      <c r="H846" s="68">
        <v>5.2729943032421619E-3</v>
      </c>
      <c r="I846" s="68">
        <v>225.13819952357207</v>
      </c>
      <c r="J846" s="68">
        <v>21.078608987653496</v>
      </c>
      <c r="K846" s="68">
        <v>7.8410925026760868E-4</v>
      </c>
      <c r="L846" s="68">
        <v>0.25690274141540576</v>
      </c>
      <c r="M846" s="68">
        <v>9.8237974206453721E-2</v>
      </c>
      <c r="N846" s="68">
        <v>0</v>
      </c>
      <c r="O846" s="68">
        <v>3.0986173667224404</v>
      </c>
      <c r="P846" s="68">
        <v>6.2093019641213285</v>
      </c>
      <c r="Q846" s="68">
        <v>9.6626378161228016E-2</v>
      </c>
      <c r="R846" s="68">
        <v>6.9609338714734341E-3</v>
      </c>
      <c r="S846" s="68">
        <v>7.2022806459423064E-2</v>
      </c>
      <c r="T846" s="68">
        <v>1.2285253256460632E-2</v>
      </c>
      <c r="U846" s="68">
        <v>3.6561452251369329E-2</v>
      </c>
      <c r="V846" s="68">
        <v>7.6728767001090853E-2</v>
      </c>
      <c r="W846" s="68">
        <v>2.2464945804789437E-2</v>
      </c>
      <c r="X846" s="68">
        <v>3.4008192281242716E-2</v>
      </c>
      <c r="Y846" s="68">
        <v>1.5450025555587868E-2</v>
      </c>
      <c r="Z846" s="68">
        <v>1.2695809950757082</v>
      </c>
      <c r="AA846" s="68">
        <v>0</v>
      </c>
      <c r="AB846" s="68">
        <v>0</v>
      </c>
      <c r="AC846" s="68">
        <v>0</v>
      </c>
      <c r="AD846" s="68">
        <v>0</v>
      </c>
      <c r="AE846" s="68">
        <v>0</v>
      </c>
      <c r="AF846" s="68">
        <v>0</v>
      </c>
      <c r="AG846" s="68">
        <v>0</v>
      </c>
      <c r="AH846" s="68">
        <v>0</v>
      </c>
      <c r="AI846" s="68">
        <v>0</v>
      </c>
      <c r="AJ846" s="68">
        <v>0</v>
      </c>
      <c r="AK846" s="68">
        <v>0</v>
      </c>
      <c r="AL846" s="68">
        <v>0</v>
      </c>
      <c r="AM846" s="68">
        <v>0</v>
      </c>
      <c r="AN846" s="68">
        <v>0</v>
      </c>
      <c r="AO846" s="68">
        <v>0</v>
      </c>
      <c r="AP846" s="68">
        <v>0</v>
      </c>
      <c r="AQ846" s="68">
        <v>0</v>
      </c>
      <c r="AR846" s="68">
        <v>0</v>
      </c>
      <c r="AS846" s="68">
        <v>0</v>
      </c>
      <c r="AT846" s="68">
        <v>0</v>
      </c>
      <c r="AU846" s="68">
        <v>0</v>
      </c>
      <c r="AV846" s="68">
        <v>0</v>
      </c>
      <c r="AW846" s="68">
        <v>0</v>
      </c>
      <c r="AX846" s="68">
        <v>0</v>
      </c>
      <c r="AY846" s="68">
        <v>0</v>
      </c>
      <c r="AZ846" s="68">
        <v>0</v>
      </c>
      <c r="BA846" s="68">
        <v>0</v>
      </c>
      <c r="BB846" s="68">
        <v>1.7530927854949154E-3</v>
      </c>
      <c r="BC846" s="68">
        <v>0</v>
      </c>
      <c r="BD846" s="68">
        <v>0</v>
      </c>
      <c r="BE846" s="68">
        <v>0</v>
      </c>
      <c r="BF846" s="68">
        <v>0</v>
      </c>
      <c r="BG846" s="68">
        <v>0</v>
      </c>
      <c r="BH846" s="68">
        <v>0</v>
      </c>
      <c r="BI846" s="68">
        <v>1275.1191068070161</v>
      </c>
      <c r="BJ846" s="68">
        <v>0</v>
      </c>
      <c r="BK846" s="68">
        <v>0</v>
      </c>
      <c r="BL846" s="68">
        <v>19.064986048630825</v>
      </c>
      <c r="BM846" s="68">
        <v>2.6052760787820692</v>
      </c>
      <c r="BN846" s="68">
        <v>195.84362144011973</v>
      </c>
      <c r="BO846" s="68">
        <v>1782.2286637535999</v>
      </c>
    </row>
    <row r="847" spans="1:67">
      <c r="A847">
        <v>2007</v>
      </c>
      <c r="B847" s="62" t="s">
        <v>600</v>
      </c>
      <c r="C847" s="67" t="s">
        <v>111</v>
      </c>
      <c r="D847" s="62" t="s">
        <v>725</v>
      </c>
      <c r="E847" s="68">
        <v>34.656311235828412</v>
      </c>
      <c r="F847" s="68">
        <v>1.857944027133148</v>
      </c>
      <c r="G847" s="68">
        <v>13.54731744097405</v>
      </c>
      <c r="H847" s="68">
        <v>383.62900853119237</v>
      </c>
      <c r="I847" s="68">
        <v>29.47598603213444</v>
      </c>
      <c r="J847" s="68">
        <v>0.51382165881770114</v>
      </c>
      <c r="K847" s="68">
        <v>1.4894187673387852E-2</v>
      </c>
      <c r="L847" s="68">
        <v>22.885806713647906</v>
      </c>
      <c r="M847" s="68">
        <v>1.7366316768566079E-2</v>
      </c>
      <c r="N847" s="68">
        <v>26685.559661465977</v>
      </c>
      <c r="O847" s="68">
        <v>8327.1704013703329</v>
      </c>
      <c r="P847" s="68">
        <v>1.0456296854084406</v>
      </c>
      <c r="Q847" s="68">
        <v>3.3591883970479848</v>
      </c>
      <c r="R847" s="68">
        <v>1160.9721755424175</v>
      </c>
      <c r="S847" s="68">
        <v>4554.3507003508275</v>
      </c>
      <c r="T847" s="68">
        <v>1.7072607958250736</v>
      </c>
      <c r="U847" s="68">
        <v>2.6563590595680342</v>
      </c>
      <c r="V847" s="68">
        <v>9.157631590347254</v>
      </c>
      <c r="W847" s="68">
        <v>3.1121452142318922</v>
      </c>
      <c r="X847" s="68">
        <v>12.211530403900477</v>
      </c>
      <c r="Y847" s="68">
        <v>0.16763435745335295</v>
      </c>
      <c r="Z847" s="68">
        <v>50.028427356160286</v>
      </c>
      <c r="AA847" s="68">
        <v>0</v>
      </c>
      <c r="AB847" s="68">
        <v>373.3555361977829</v>
      </c>
      <c r="AC847" s="68">
        <v>13.203331807929617</v>
      </c>
      <c r="AD847" s="68">
        <v>0</v>
      </c>
      <c r="AE847" s="68">
        <v>1315.2979299291862</v>
      </c>
      <c r="AF847" s="68">
        <v>9.4216227407138003E-2</v>
      </c>
      <c r="AG847" s="68">
        <v>0.47892141917663816</v>
      </c>
      <c r="AH847" s="68">
        <v>0.39316112590531627</v>
      </c>
      <c r="AI847" s="68">
        <v>5.2409138743754591</v>
      </c>
      <c r="AJ847" s="68">
        <v>0</v>
      </c>
      <c r="AK847" s="68">
        <v>0</v>
      </c>
      <c r="AL847" s="68">
        <v>3.2874056794043818</v>
      </c>
      <c r="AM847" s="68">
        <v>1.7214702305951006E-3</v>
      </c>
      <c r="AN847" s="68">
        <v>0</v>
      </c>
      <c r="AO847" s="68">
        <v>0</v>
      </c>
      <c r="AP847" s="68">
        <v>0</v>
      </c>
      <c r="AQ847" s="68">
        <v>0</v>
      </c>
      <c r="AR847" s="68">
        <v>0</v>
      </c>
      <c r="AS847" s="68">
        <v>0</v>
      </c>
      <c r="AT847" s="68">
        <v>0</v>
      </c>
      <c r="AU847" s="68">
        <v>0</v>
      </c>
      <c r="AV847" s="68">
        <v>0</v>
      </c>
      <c r="AW847" s="68">
        <v>6.4279835951456632E-4</v>
      </c>
      <c r="AX847" s="68">
        <v>0</v>
      </c>
      <c r="AY847" s="68">
        <v>0</v>
      </c>
      <c r="AZ847" s="68">
        <v>0</v>
      </c>
      <c r="BA847" s="68">
        <v>1.4333482847354823E-2</v>
      </c>
      <c r="BB847" s="68">
        <v>3.2729211700343257E-2</v>
      </c>
      <c r="BC847" s="68">
        <v>0</v>
      </c>
      <c r="BD847" s="68">
        <v>0</v>
      </c>
      <c r="BE847" s="68">
        <v>5.6118377468404959E-4</v>
      </c>
      <c r="BF847" s="68">
        <v>0</v>
      </c>
      <c r="BG847" s="68">
        <v>0</v>
      </c>
      <c r="BH847" s="68">
        <v>0</v>
      </c>
      <c r="BI847" s="68">
        <v>0</v>
      </c>
      <c r="BJ847" s="68">
        <v>0</v>
      </c>
      <c r="BK847" s="68">
        <v>0</v>
      </c>
      <c r="BL847" s="68">
        <v>10504.839597687309</v>
      </c>
      <c r="BM847" s="68">
        <v>-32.858523396199217</v>
      </c>
      <c r="BN847" s="68">
        <v>42876.079348209685</v>
      </c>
      <c r="BO847" s="68">
        <v>96357.559028642398</v>
      </c>
    </row>
    <row r="848" spans="1:67">
      <c r="A848">
        <v>2007</v>
      </c>
      <c r="B848" s="62" t="s">
        <v>601</v>
      </c>
      <c r="C848" s="67" t="s">
        <v>667</v>
      </c>
      <c r="D848" s="62" t="s">
        <v>725</v>
      </c>
      <c r="E848" s="68">
        <v>3233.2918115229991</v>
      </c>
      <c r="F848" s="68">
        <v>0.78068511567154253</v>
      </c>
      <c r="G848" s="68">
        <v>168.83920455608921</v>
      </c>
      <c r="H848" s="68">
        <v>0.20466510260307397</v>
      </c>
      <c r="I848" s="68">
        <v>12668.568676967794</v>
      </c>
      <c r="J848" s="68">
        <v>333.49873696198631</v>
      </c>
      <c r="K848" s="68">
        <v>0.29194822149296729</v>
      </c>
      <c r="L848" s="68">
        <v>64.729072148828976</v>
      </c>
      <c r="M848" s="68">
        <v>0.50361929723538434</v>
      </c>
      <c r="N848" s="68">
        <v>3.9912431354732776E-2</v>
      </c>
      <c r="O848" s="68">
        <v>298.33530409950021</v>
      </c>
      <c r="P848" s="68">
        <v>171.07028054663513</v>
      </c>
      <c r="Q848" s="68">
        <v>7.0317924541062453</v>
      </c>
      <c r="R848" s="68">
        <v>39.947728752736353</v>
      </c>
      <c r="S848" s="68">
        <v>30.243861637150612</v>
      </c>
      <c r="T848" s="68">
        <v>2.7125256757071052</v>
      </c>
      <c r="U848" s="68">
        <v>34.098415757427794</v>
      </c>
      <c r="V848" s="68">
        <v>2.8727713516780566</v>
      </c>
      <c r="W848" s="68">
        <v>2.5283865204140201</v>
      </c>
      <c r="X848" s="68">
        <v>13.994916274340643</v>
      </c>
      <c r="Y848" s="68">
        <v>0.42446540583493658</v>
      </c>
      <c r="Z848" s="68">
        <v>7.9433399387734349</v>
      </c>
      <c r="AA848" s="68">
        <v>0</v>
      </c>
      <c r="AB848" s="68">
        <v>2.1155679590588319</v>
      </c>
      <c r="AC848" s="68">
        <v>0</v>
      </c>
      <c r="AD848" s="68">
        <v>0</v>
      </c>
      <c r="AE848" s="68">
        <v>11.687945377475254</v>
      </c>
      <c r="AF848" s="68">
        <v>115.36544330855983</v>
      </c>
      <c r="AG848" s="68">
        <v>586.42744836853387</v>
      </c>
      <c r="AH848" s="68">
        <v>481.41608754675065</v>
      </c>
      <c r="AI848" s="68">
        <v>6.6131573320247397E-2</v>
      </c>
      <c r="AJ848" s="68">
        <v>1.9236326067753207E-2</v>
      </c>
      <c r="AK848" s="68">
        <v>5.9672339346151491</v>
      </c>
      <c r="AL848" s="68">
        <v>14.72914489596887</v>
      </c>
      <c r="AM848" s="68">
        <v>3.3010974888813649E-3</v>
      </c>
      <c r="AN848" s="68">
        <v>2026.0149870820437</v>
      </c>
      <c r="AO848" s="68">
        <v>0</v>
      </c>
      <c r="AP848" s="68">
        <v>8.8434905134034281E-3</v>
      </c>
      <c r="AQ848" s="68">
        <v>0</v>
      </c>
      <c r="AR848" s="68">
        <v>0</v>
      </c>
      <c r="AS848" s="68">
        <v>59.969219627804591</v>
      </c>
      <c r="AT848" s="68">
        <v>0.12248439942587205</v>
      </c>
      <c r="AU848" s="68">
        <v>5.1588114833748904</v>
      </c>
      <c r="AV848" s="68">
        <v>0</v>
      </c>
      <c r="AW848" s="68">
        <v>0.14848990157933151</v>
      </c>
      <c r="AX848" s="68">
        <v>6.3777706333077201E-4</v>
      </c>
      <c r="AY848" s="68">
        <v>0.52402788080871521</v>
      </c>
      <c r="AZ848" s="68">
        <v>0</v>
      </c>
      <c r="BA848" s="68">
        <v>1.2657475967938314</v>
      </c>
      <c r="BB848" s="68">
        <v>47.136292300910021</v>
      </c>
      <c r="BC848" s="68">
        <v>246.36360952714205</v>
      </c>
      <c r="BD848" s="68">
        <v>3.3125161896626625</v>
      </c>
      <c r="BE848" s="68">
        <v>109.72688234342462</v>
      </c>
      <c r="BF848" s="68">
        <v>6.3474328722424112</v>
      </c>
      <c r="BG848" s="68">
        <v>0</v>
      </c>
      <c r="BH848" s="68">
        <v>4.1170464207801946E-3</v>
      </c>
      <c r="BI848" s="68">
        <v>89613.262805015838</v>
      </c>
      <c r="BJ848" s="68">
        <v>0</v>
      </c>
      <c r="BK848" s="68">
        <v>0</v>
      </c>
      <c r="BL848" s="68">
        <v>0</v>
      </c>
      <c r="BM848" s="68">
        <v>2521.9392501485208</v>
      </c>
      <c r="BN848" s="68">
        <v>7457.9741312274846</v>
      </c>
      <c r="BO848" s="68">
        <v>120399.02994703921</v>
      </c>
    </row>
    <row r="849" spans="1:67">
      <c r="A849">
        <v>2007</v>
      </c>
      <c r="B849" s="62" t="s">
        <v>602</v>
      </c>
      <c r="C849" s="67" t="s">
        <v>668</v>
      </c>
      <c r="D849" s="62" t="s">
        <v>725</v>
      </c>
      <c r="E849" s="68">
        <v>32.906593229672637</v>
      </c>
      <c r="F849" s="68">
        <v>6.9807320191849209</v>
      </c>
      <c r="G849" s="68">
        <v>2.992017097504163E-2</v>
      </c>
      <c r="H849" s="68">
        <v>3.6488534011382723</v>
      </c>
      <c r="I849" s="68">
        <v>59.636614041766428</v>
      </c>
      <c r="J849" s="68">
        <v>3011.6591128611676</v>
      </c>
      <c r="K849" s="68">
        <v>12.983953076804777</v>
      </c>
      <c r="L849" s="68">
        <v>180.74262064463019</v>
      </c>
      <c r="M849" s="68">
        <v>18.946268259355175</v>
      </c>
      <c r="N849" s="68">
        <v>21.689223446599637</v>
      </c>
      <c r="O849" s="68">
        <v>24.247085821541354</v>
      </c>
      <c r="P849" s="68">
        <v>1.0173588032183418</v>
      </c>
      <c r="Q849" s="68">
        <v>138.88377927609082</v>
      </c>
      <c r="R849" s="68">
        <v>11.699805066752683</v>
      </c>
      <c r="S849" s="68">
        <v>25.877390444135973</v>
      </c>
      <c r="T849" s="68">
        <v>24.635872196813004</v>
      </c>
      <c r="U849" s="68">
        <v>128.21972487172894</v>
      </c>
      <c r="V849" s="68">
        <v>45.363725392602433</v>
      </c>
      <c r="W849" s="68">
        <v>34.930818534450275</v>
      </c>
      <c r="X849" s="68">
        <v>940.88099370432712</v>
      </c>
      <c r="Y849" s="68">
        <v>7.3744918374611448</v>
      </c>
      <c r="Z849" s="68">
        <v>333.72660512520798</v>
      </c>
      <c r="AA849" s="68">
        <v>5.021676550942448E-3</v>
      </c>
      <c r="AB849" s="68">
        <v>36.512995515791204</v>
      </c>
      <c r="AC849" s="68">
        <v>0</v>
      </c>
      <c r="AD849" s="68">
        <v>2.2200604246599389</v>
      </c>
      <c r="AE849" s="68">
        <v>57.648765590705786</v>
      </c>
      <c r="AF849" s="68">
        <v>24.327543678673244</v>
      </c>
      <c r="AG849" s="68">
        <v>123.66215528164038</v>
      </c>
      <c r="AH849" s="68">
        <v>101.51801580725672</v>
      </c>
      <c r="AI849" s="68">
        <v>51.193138450548631</v>
      </c>
      <c r="AJ849" s="68">
        <v>0</v>
      </c>
      <c r="AK849" s="68">
        <v>5.63913216158963E-2</v>
      </c>
      <c r="AL849" s="68">
        <v>3.8738947116057378</v>
      </c>
      <c r="AM849" s="68">
        <v>3.0078141768811126</v>
      </c>
      <c r="AN849" s="68">
        <v>125.32248905750713</v>
      </c>
      <c r="AO849" s="68">
        <v>2.7375770375528626E-2</v>
      </c>
      <c r="AP849" s="68">
        <v>0.103524280935057</v>
      </c>
      <c r="AQ849" s="68">
        <v>0</v>
      </c>
      <c r="AR849" s="68">
        <v>0</v>
      </c>
      <c r="AS849" s="68">
        <v>0</v>
      </c>
      <c r="AT849" s="68">
        <v>0</v>
      </c>
      <c r="AU849" s="68">
        <v>0</v>
      </c>
      <c r="AV849" s="68">
        <v>0</v>
      </c>
      <c r="AW849" s="68">
        <v>1.1943783855769838</v>
      </c>
      <c r="AX849" s="68">
        <v>4.3243148467201218</v>
      </c>
      <c r="AY849" s="68">
        <v>10.468512090457413</v>
      </c>
      <c r="AZ849" s="68">
        <v>0</v>
      </c>
      <c r="BA849" s="68">
        <v>0.12037866378918659</v>
      </c>
      <c r="BB849" s="68">
        <v>39.084907124144117</v>
      </c>
      <c r="BC849" s="68">
        <v>71.442182297965871</v>
      </c>
      <c r="BD849" s="68">
        <v>21.315682815672531</v>
      </c>
      <c r="BE849" s="68">
        <v>158.19534239955362</v>
      </c>
      <c r="BF849" s="68">
        <v>40.325602617277077</v>
      </c>
      <c r="BG849" s="68">
        <v>0</v>
      </c>
      <c r="BH849" s="68">
        <v>0.15638336568337979</v>
      </c>
      <c r="BI849" s="68">
        <v>8526.5873215261399</v>
      </c>
      <c r="BJ849" s="68">
        <v>0</v>
      </c>
      <c r="BK849" s="68">
        <v>0</v>
      </c>
      <c r="BL849" s="68">
        <v>30.238598594620044</v>
      </c>
      <c r="BM849" s="68">
        <v>403.88881778596169</v>
      </c>
      <c r="BN849" s="68">
        <v>8802.178312763268</v>
      </c>
      <c r="BO849" s="68">
        <v>23705.081463247199</v>
      </c>
    </row>
    <row r="850" spans="1:67">
      <c r="A850">
        <v>2007</v>
      </c>
      <c r="B850" s="62" t="s">
        <v>603</v>
      </c>
      <c r="C850" s="67" t="s">
        <v>669</v>
      </c>
      <c r="D850" s="62" t="s">
        <v>725</v>
      </c>
      <c r="E850" s="68">
        <v>25.047648379014621</v>
      </c>
      <c r="F850" s="68">
        <v>1.9466446439151219E-3</v>
      </c>
      <c r="G850" s="68">
        <v>9.8294422953844579E-2</v>
      </c>
      <c r="H850" s="68">
        <v>106.10205566818283</v>
      </c>
      <c r="I850" s="68">
        <v>127.33368009014006</v>
      </c>
      <c r="J850" s="68">
        <v>14.195215633334763</v>
      </c>
      <c r="K850" s="68">
        <v>382.45460263738971</v>
      </c>
      <c r="L850" s="68">
        <v>39.272343543383336</v>
      </c>
      <c r="M850" s="68">
        <v>1.8530951667346864</v>
      </c>
      <c r="N850" s="68">
        <v>16.184966622976244</v>
      </c>
      <c r="O850" s="68">
        <v>19.523221109439969</v>
      </c>
      <c r="P850" s="68">
        <v>6.9127531127596304</v>
      </c>
      <c r="Q850" s="68">
        <v>21.992974875289459</v>
      </c>
      <c r="R850" s="68">
        <v>51.111285474119889</v>
      </c>
      <c r="S850" s="68">
        <v>15.316160555846576</v>
      </c>
      <c r="T850" s="68">
        <v>53.970176211514776</v>
      </c>
      <c r="U850" s="68">
        <v>151.54883111007661</v>
      </c>
      <c r="V850" s="68">
        <v>37.486044709517039</v>
      </c>
      <c r="W850" s="68">
        <v>22.732758382743366</v>
      </c>
      <c r="X850" s="68">
        <v>60.140666190512114</v>
      </c>
      <c r="Y850" s="68">
        <v>14.942170267912116</v>
      </c>
      <c r="Z850" s="68">
        <v>886.29786222688062</v>
      </c>
      <c r="AA850" s="68">
        <v>0.13271505729521263</v>
      </c>
      <c r="AB850" s="68">
        <v>0.15824219131331632</v>
      </c>
      <c r="AC850" s="68">
        <v>0</v>
      </c>
      <c r="AD850" s="68">
        <v>0</v>
      </c>
      <c r="AE850" s="68">
        <v>1101.848076006791</v>
      </c>
      <c r="AF850" s="68">
        <v>49.007638234796033</v>
      </c>
      <c r="AG850" s="68">
        <v>249.11640276657474</v>
      </c>
      <c r="AH850" s="68">
        <v>204.50721448535793</v>
      </c>
      <c r="AI850" s="68">
        <v>2.100829706182324E-2</v>
      </c>
      <c r="AJ850" s="68">
        <v>0</v>
      </c>
      <c r="AK850" s="68">
        <v>0</v>
      </c>
      <c r="AL850" s="68">
        <v>0.11250560962865727</v>
      </c>
      <c r="AM850" s="68">
        <v>0</v>
      </c>
      <c r="AN850" s="68">
        <v>0</v>
      </c>
      <c r="AO850" s="68">
        <v>0</v>
      </c>
      <c r="AP850" s="68">
        <v>0.23059784471304756</v>
      </c>
      <c r="AQ850" s="68">
        <v>39.027434381587895</v>
      </c>
      <c r="AR850" s="68">
        <v>0</v>
      </c>
      <c r="AS850" s="68">
        <v>0</v>
      </c>
      <c r="AT850" s="68">
        <v>0</v>
      </c>
      <c r="AU850" s="68">
        <v>0</v>
      </c>
      <c r="AV850" s="68">
        <v>0</v>
      </c>
      <c r="AW850" s="68">
        <v>6.2457324981414868E-2</v>
      </c>
      <c r="AX850" s="68">
        <v>2.4092794249150717E-4</v>
      </c>
      <c r="AY850" s="68">
        <v>0</v>
      </c>
      <c r="AZ850" s="68">
        <v>0</v>
      </c>
      <c r="BA850" s="68">
        <v>0.60242785897123852</v>
      </c>
      <c r="BB850" s="68">
        <v>2.8588522667283596</v>
      </c>
      <c r="BC850" s="68">
        <v>1.3309739868462811E-2</v>
      </c>
      <c r="BD850" s="68">
        <v>1.8473766549370293E-3</v>
      </c>
      <c r="BE850" s="68">
        <v>7.4042690964845601E-2</v>
      </c>
      <c r="BF850" s="68">
        <v>7.2523005997386951</v>
      </c>
      <c r="BG850" s="68">
        <v>0</v>
      </c>
      <c r="BH850" s="68">
        <v>0</v>
      </c>
      <c r="BI850" s="68">
        <v>361.59172534841531</v>
      </c>
      <c r="BJ850" s="68">
        <v>0</v>
      </c>
      <c r="BK850" s="68">
        <v>0</v>
      </c>
      <c r="BL850" s="68">
        <v>5.9730634123442794</v>
      </c>
      <c r="BM850" s="68">
        <v>82.696467942822494</v>
      </c>
      <c r="BN850" s="68">
        <v>383.14603719447717</v>
      </c>
      <c r="BO850" s="68">
        <v>4542.9533605943998</v>
      </c>
    </row>
    <row r="851" spans="1:67">
      <c r="A851">
        <v>2007</v>
      </c>
      <c r="B851" s="62" t="s">
        <v>604</v>
      </c>
      <c r="C851" s="67" t="s">
        <v>670</v>
      </c>
      <c r="D851" s="62" t="s">
        <v>725</v>
      </c>
      <c r="E851" s="68">
        <v>72.156787304985016</v>
      </c>
      <c r="F851" s="68">
        <v>2.5499572246842308</v>
      </c>
      <c r="G851" s="68">
        <v>0.55492619227523532</v>
      </c>
      <c r="H851" s="68">
        <v>4.0500459065148728</v>
      </c>
      <c r="I851" s="68">
        <v>581.67385902437513</v>
      </c>
      <c r="J851" s="68">
        <v>139.21609185276134</v>
      </c>
      <c r="K851" s="68">
        <v>4.8126197102898027</v>
      </c>
      <c r="L851" s="68">
        <v>2332.2823450164274</v>
      </c>
      <c r="M851" s="68">
        <v>481.15061802437407</v>
      </c>
      <c r="N851" s="68">
        <v>12.957098094109156</v>
      </c>
      <c r="O851" s="68">
        <v>277.26356930434423</v>
      </c>
      <c r="P851" s="68">
        <v>76.660198682796931</v>
      </c>
      <c r="Q851" s="68">
        <v>132.51994417848047</v>
      </c>
      <c r="R851" s="68">
        <v>245.02015888378386</v>
      </c>
      <c r="S851" s="68">
        <v>9.6618623756732909</v>
      </c>
      <c r="T851" s="68">
        <v>84.336223449230545</v>
      </c>
      <c r="U851" s="68">
        <v>600.50271144480075</v>
      </c>
      <c r="V851" s="68">
        <v>123.62176213897062</v>
      </c>
      <c r="W851" s="68">
        <v>59.328066464068698</v>
      </c>
      <c r="X851" s="68">
        <v>220.71564390896586</v>
      </c>
      <c r="Y851" s="68">
        <v>5.5645984268795123</v>
      </c>
      <c r="Z851" s="68">
        <v>216.31496854135341</v>
      </c>
      <c r="AA851" s="68">
        <v>2.9529287291788506</v>
      </c>
      <c r="AB851" s="68">
        <v>15.216888280530211</v>
      </c>
      <c r="AC851" s="68">
        <v>7.3446303964931747</v>
      </c>
      <c r="AD851" s="68">
        <v>0.49865341569814081</v>
      </c>
      <c r="AE851" s="68">
        <v>76.938830512833334</v>
      </c>
      <c r="AF851" s="68">
        <v>105.12014625791365</v>
      </c>
      <c r="AG851" s="68">
        <v>534.34839215480599</v>
      </c>
      <c r="AH851" s="68">
        <v>438.66280995837946</v>
      </c>
      <c r="AI851" s="68">
        <v>29.954198921533465</v>
      </c>
      <c r="AJ851" s="68">
        <v>0</v>
      </c>
      <c r="AK851" s="68">
        <v>1.0398961691293813</v>
      </c>
      <c r="AL851" s="68">
        <v>15.837017021887796</v>
      </c>
      <c r="AM851" s="68">
        <v>2.1185288646958331</v>
      </c>
      <c r="AN851" s="68">
        <v>97.399742601330246</v>
      </c>
      <c r="AO851" s="68">
        <v>22.892121417534245</v>
      </c>
      <c r="AP851" s="68">
        <v>1.1050655414281008</v>
      </c>
      <c r="AQ851" s="68">
        <v>1.824731342427345</v>
      </c>
      <c r="AR851" s="68">
        <v>7.4399569183551728E-2</v>
      </c>
      <c r="AS851" s="68">
        <v>152.60523977256358</v>
      </c>
      <c r="AT851" s="68">
        <v>0.36315327682071669</v>
      </c>
      <c r="AU851" s="68">
        <v>15.809978604290389</v>
      </c>
      <c r="AV851" s="68">
        <v>0</v>
      </c>
      <c r="AW851" s="68">
        <v>65.48439626569234</v>
      </c>
      <c r="AX851" s="68">
        <v>2.5053726625297679</v>
      </c>
      <c r="AY851" s="68">
        <v>42.191746145593186</v>
      </c>
      <c r="AZ851" s="68">
        <v>0</v>
      </c>
      <c r="BA851" s="68">
        <v>1.8890053691733697</v>
      </c>
      <c r="BB851" s="68">
        <v>95.271475807487079</v>
      </c>
      <c r="BC851" s="68">
        <v>352.20936828419121</v>
      </c>
      <c r="BD851" s="68">
        <v>58.20462530419146</v>
      </c>
      <c r="BE851" s="68">
        <v>78.948912092417658</v>
      </c>
      <c r="BF851" s="68">
        <v>40.590196218754713</v>
      </c>
      <c r="BG851" s="68">
        <v>0</v>
      </c>
      <c r="BH851" s="68">
        <v>1.1926928081083359</v>
      </c>
      <c r="BI851" s="68">
        <v>2220.1463245477385</v>
      </c>
      <c r="BJ851" s="68">
        <v>0</v>
      </c>
      <c r="BK851" s="68">
        <v>0</v>
      </c>
      <c r="BL851" s="68">
        <v>0</v>
      </c>
      <c r="BM851" s="68">
        <v>361.75389338389846</v>
      </c>
      <c r="BN851" s="68">
        <v>1374.9069096242188</v>
      </c>
      <c r="BO851" s="68">
        <v>11900.316327472799</v>
      </c>
    </row>
    <row r="852" spans="1:67">
      <c r="A852">
        <v>2007</v>
      </c>
      <c r="B852" s="62" t="s">
        <v>605</v>
      </c>
      <c r="C852" s="67" t="s">
        <v>671</v>
      </c>
      <c r="D852" s="62" t="s">
        <v>725</v>
      </c>
      <c r="E852" s="68">
        <v>0.31043857021277377</v>
      </c>
      <c r="F852" s="68">
        <v>3.0465290302194426E-4</v>
      </c>
      <c r="G852" s="68">
        <v>3.6441431664183577E-3</v>
      </c>
      <c r="H852" s="68">
        <v>2.6991688058993195</v>
      </c>
      <c r="I852" s="68">
        <v>34.455435008093673</v>
      </c>
      <c r="J852" s="68">
        <v>38.028152806773392</v>
      </c>
      <c r="K852" s="68">
        <v>2.1052648068346169</v>
      </c>
      <c r="L852" s="68">
        <v>10.758970292296913</v>
      </c>
      <c r="M852" s="68">
        <v>89.025035064131288</v>
      </c>
      <c r="N852" s="68">
        <v>0.69101122515674851</v>
      </c>
      <c r="O852" s="68">
        <v>24.464621521575356</v>
      </c>
      <c r="P852" s="68">
        <v>15.804319350471133</v>
      </c>
      <c r="Q852" s="68">
        <v>16.082485162554988</v>
      </c>
      <c r="R852" s="68">
        <v>7.3327770677663446</v>
      </c>
      <c r="S852" s="68">
        <v>2.9020977632976508</v>
      </c>
      <c r="T852" s="68">
        <v>16.669491430715293</v>
      </c>
      <c r="U852" s="68">
        <v>130.902017986895</v>
      </c>
      <c r="V852" s="68">
        <v>39.887605729916721</v>
      </c>
      <c r="W852" s="68">
        <v>12.418377715963651</v>
      </c>
      <c r="X852" s="68">
        <v>23.016902027972598</v>
      </c>
      <c r="Y852" s="68">
        <v>2.396213134869432</v>
      </c>
      <c r="Z852" s="68">
        <v>40.146882875928092</v>
      </c>
      <c r="AA852" s="68">
        <v>3.5812958105994159</v>
      </c>
      <c r="AB852" s="68">
        <v>2.8091629162604925</v>
      </c>
      <c r="AC852" s="68">
        <v>0</v>
      </c>
      <c r="AD852" s="68">
        <v>0.4349467601514509</v>
      </c>
      <c r="AE852" s="68">
        <v>61.48652344484023</v>
      </c>
      <c r="AF852" s="68">
        <v>12.333953462139711</v>
      </c>
      <c r="AG852" s="68">
        <v>62.69614756087163</v>
      </c>
      <c r="AH852" s="68">
        <v>51.469170051604465</v>
      </c>
      <c r="AI852" s="68">
        <v>30.802422280110207</v>
      </c>
      <c r="AJ852" s="68">
        <v>0</v>
      </c>
      <c r="AK852" s="68">
        <v>2.1425814187805949</v>
      </c>
      <c r="AL852" s="68">
        <v>23.645390460670406</v>
      </c>
      <c r="AM852" s="68">
        <v>4.2892310761696812</v>
      </c>
      <c r="AN852" s="68">
        <v>11.688844691289136</v>
      </c>
      <c r="AO852" s="68">
        <v>17.437095821917289</v>
      </c>
      <c r="AP852" s="68">
        <v>1.5720304909944536</v>
      </c>
      <c r="AQ852" s="68">
        <v>3.0781556583285874</v>
      </c>
      <c r="AR852" s="68">
        <v>2.1493609900807735</v>
      </c>
      <c r="AS852" s="68">
        <v>287.3252777728772</v>
      </c>
      <c r="AT852" s="68">
        <v>0.43201809775318711</v>
      </c>
      <c r="AU852" s="68">
        <v>18.19998630447601</v>
      </c>
      <c r="AV852" s="68">
        <v>0</v>
      </c>
      <c r="AW852" s="68">
        <v>43.576687967313397</v>
      </c>
      <c r="AX852" s="68">
        <v>23.267128054097888</v>
      </c>
      <c r="AY852" s="68">
        <v>45.112357150753212</v>
      </c>
      <c r="AZ852" s="68">
        <v>0</v>
      </c>
      <c r="BA852" s="68">
        <v>3.3549490941521936</v>
      </c>
      <c r="BB852" s="68">
        <v>743.70406805551181</v>
      </c>
      <c r="BC852" s="68">
        <v>93.30830278391619</v>
      </c>
      <c r="BD852" s="68">
        <v>101.1161767442472</v>
      </c>
      <c r="BE852" s="68">
        <v>72.104685375244017</v>
      </c>
      <c r="BF852" s="68">
        <v>89.279760101478729</v>
      </c>
      <c r="BG852" s="68">
        <v>0</v>
      </c>
      <c r="BH852" s="68">
        <v>0.11600079858389915</v>
      </c>
      <c r="BI852" s="68">
        <v>896.01335098841889</v>
      </c>
      <c r="BJ852" s="68">
        <v>0</v>
      </c>
      <c r="BK852" s="68">
        <v>172.84025368075322</v>
      </c>
      <c r="BL852" s="68">
        <v>9.9274676272576145E-3</v>
      </c>
      <c r="BM852" s="68">
        <v>33.947172136025728</v>
      </c>
      <c r="BN852" s="68">
        <v>398.91703344776806</v>
      </c>
      <c r="BO852" s="68">
        <v>3824.3426660591995</v>
      </c>
    </row>
    <row r="853" spans="1:67">
      <c r="A853">
        <v>2007</v>
      </c>
      <c r="B853" s="62" t="s">
        <v>606</v>
      </c>
      <c r="C853" s="67" t="s">
        <v>672</v>
      </c>
      <c r="D853" s="62" t="s">
        <v>725</v>
      </c>
      <c r="E853" s="68">
        <v>386.90121917114783</v>
      </c>
      <c r="F853" s="68">
        <v>7.2759595248654554</v>
      </c>
      <c r="G853" s="68">
        <v>159.94866491652152</v>
      </c>
      <c r="H853" s="68">
        <v>707.80125659844282</v>
      </c>
      <c r="I853" s="68">
        <v>822.28542730602601</v>
      </c>
      <c r="J853" s="68">
        <v>99.897475935242426</v>
      </c>
      <c r="K853" s="68">
        <v>68.288642479939256</v>
      </c>
      <c r="L853" s="68">
        <v>147.30974293799883</v>
      </c>
      <c r="M853" s="68">
        <v>23.592539576724736</v>
      </c>
      <c r="N853" s="68">
        <v>11044.183208122489</v>
      </c>
      <c r="O853" s="68">
        <v>500.38175647582784</v>
      </c>
      <c r="P853" s="68">
        <v>34.486616320515587</v>
      </c>
      <c r="Q853" s="68">
        <v>73.87127529246952</v>
      </c>
      <c r="R853" s="68">
        <v>679.10842270122134</v>
      </c>
      <c r="S853" s="68">
        <v>377.42432711758175</v>
      </c>
      <c r="T853" s="68">
        <v>116.67187164276187</v>
      </c>
      <c r="U853" s="68">
        <v>91.261828626658726</v>
      </c>
      <c r="V853" s="68">
        <v>52.77985054243667</v>
      </c>
      <c r="W853" s="68">
        <v>39.249900392468795</v>
      </c>
      <c r="X853" s="68">
        <v>66.235108069403154</v>
      </c>
      <c r="Y853" s="68">
        <v>5.8073060407521933</v>
      </c>
      <c r="Z853" s="68">
        <v>109.28685675110208</v>
      </c>
      <c r="AA853" s="68">
        <v>31.861072944687699</v>
      </c>
      <c r="AB853" s="68">
        <v>2572.9415406472349</v>
      </c>
      <c r="AC853" s="68">
        <v>70.574517377436649</v>
      </c>
      <c r="AD853" s="68">
        <v>13.840061442989125</v>
      </c>
      <c r="AE853" s="68">
        <v>1590.7917345965479</v>
      </c>
      <c r="AF853" s="68">
        <v>64.141078997949947</v>
      </c>
      <c r="AG853" s="68">
        <v>326.04294850901402</v>
      </c>
      <c r="AH853" s="68">
        <v>267.65855022661725</v>
      </c>
      <c r="AI853" s="68">
        <v>11379.624120347056</v>
      </c>
      <c r="AJ853" s="68">
        <v>28.851036220001042</v>
      </c>
      <c r="AK853" s="68">
        <v>1813.3992837465144</v>
      </c>
      <c r="AL853" s="68">
        <v>63.733768727684442</v>
      </c>
      <c r="AM853" s="68">
        <v>112.54496904975551</v>
      </c>
      <c r="AN853" s="68">
        <v>257.57041098524456</v>
      </c>
      <c r="AO853" s="68">
        <v>16.409610428423175</v>
      </c>
      <c r="AP853" s="68">
        <v>6.5435102664417455</v>
      </c>
      <c r="AQ853" s="68">
        <v>164.13878227353953</v>
      </c>
      <c r="AR853" s="68">
        <v>0.71460470369480289</v>
      </c>
      <c r="AS853" s="68">
        <v>8.5809586646536591</v>
      </c>
      <c r="AT853" s="68">
        <v>0</v>
      </c>
      <c r="AU853" s="68">
        <v>5.316930846619174</v>
      </c>
      <c r="AV853" s="68">
        <v>0</v>
      </c>
      <c r="AW853" s="68">
        <v>111.4517909192632</v>
      </c>
      <c r="AX853" s="68">
        <v>8.8879912831133669</v>
      </c>
      <c r="AY853" s="68">
        <v>24.827553950000702</v>
      </c>
      <c r="AZ853" s="68">
        <v>0</v>
      </c>
      <c r="BA853" s="68">
        <v>7.3171915010851372</v>
      </c>
      <c r="BB853" s="68">
        <v>963.73876151484455</v>
      </c>
      <c r="BC853" s="68">
        <v>917.53109963774796</v>
      </c>
      <c r="BD853" s="68">
        <v>53.081773022963908</v>
      </c>
      <c r="BE853" s="68">
        <v>169.6401693277362</v>
      </c>
      <c r="BF853" s="68">
        <v>177.76994408428675</v>
      </c>
      <c r="BG853" s="68">
        <v>0</v>
      </c>
      <c r="BH853" s="68">
        <v>1.9651838411039959</v>
      </c>
      <c r="BI853" s="68">
        <v>13285.585309123571</v>
      </c>
      <c r="BJ853" s="68">
        <v>0</v>
      </c>
      <c r="BK853" s="68">
        <v>0</v>
      </c>
      <c r="BL853" s="68">
        <v>0</v>
      </c>
      <c r="BM853" s="68">
        <v>-238.77779837361109</v>
      </c>
      <c r="BN853" s="68">
        <v>4122.6543496520262</v>
      </c>
      <c r="BO853" s="68">
        <v>54015.002067028792</v>
      </c>
    </row>
    <row r="854" spans="1:67">
      <c r="A854">
        <v>2007</v>
      </c>
      <c r="B854" s="62" t="s">
        <v>607</v>
      </c>
      <c r="C854" s="67" t="s">
        <v>673</v>
      </c>
      <c r="D854" s="62" t="s">
        <v>725</v>
      </c>
      <c r="E854" s="68">
        <v>1428.0281679744101</v>
      </c>
      <c r="F854" s="68">
        <v>14.842581313893939</v>
      </c>
      <c r="G854" s="68">
        <v>9.9275707885217734</v>
      </c>
      <c r="H854" s="68">
        <v>1656.4161113310561</v>
      </c>
      <c r="I854" s="68">
        <v>1083.8494569388779</v>
      </c>
      <c r="J854" s="68">
        <v>737.09892647839399</v>
      </c>
      <c r="K854" s="68">
        <v>73.345976042954476</v>
      </c>
      <c r="L854" s="68">
        <v>337.42761456996936</v>
      </c>
      <c r="M854" s="68">
        <v>126.47183314731555</v>
      </c>
      <c r="N854" s="68">
        <v>379.68716437547175</v>
      </c>
      <c r="O854" s="68">
        <v>10213.022574323861</v>
      </c>
      <c r="P854" s="68">
        <v>1097.2722121660784</v>
      </c>
      <c r="Q854" s="68">
        <v>3406.0697005215675</v>
      </c>
      <c r="R854" s="68">
        <v>600.95461938685594</v>
      </c>
      <c r="S854" s="68">
        <v>610.39333010250346</v>
      </c>
      <c r="T854" s="68">
        <v>243.3976257041115</v>
      </c>
      <c r="U854" s="68">
        <v>603.2281374777383</v>
      </c>
      <c r="V854" s="68">
        <v>274.40057113595151</v>
      </c>
      <c r="W854" s="68">
        <v>135.9086644742153</v>
      </c>
      <c r="X854" s="68">
        <v>652.29790532664538</v>
      </c>
      <c r="Y854" s="68">
        <v>15.327158667981507</v>
      </c>
      <c r="Z854" s="68">
        <v>557.0031160417193</v>
      </c>
      <c r="AA854" s="68">
        <v>10.47555136175529</v>
      </c>
      <c r="AB854" s="68">
        <v>2981.4588948707119</v>
      </c>
      <c r="AC854" s="68">
        <v>335.31838202555008</v>
      </c>
      <c r="AD854" s="68">
        <v>5.4758796770086589</v>
      </c>
      <c r="AE854" s="68">
        <v>1234.4740013820874</v>
      </c>
      <c r="AF854" s="68">
        <v>49.010462073042625</v>
      </c>
      <c r="AG854" s="68">
        <v>249.13075694586854</v>
      </c>
      <c r="AH854" s="68">
        <v>204.51899826671874</v>
      </c>
      <c r="AI854" s="68">
        <v>192.69207575870703</v>
      </c>
      <c r="AJ854" s="68">
        <v>0</v>
      </c>
      <c r="AK854" s="68">
        <v>0.18240633706372217</v>
      </c>
      <c r="AL854" s="68">
        <v>43.961427563452673</v>
      </c>
      <c r="AM854" s="68">
        <v>0.88531817218027375</v>
      </c>
      <c r="AN854" s="68">
        <v>286.44249821992247</v>
      </c>
      <c r="AO854" s="68">
        <v>22.387927986308473</v>
      </c>
      <c r="AP854" s="68">
        <v>45.819538413571813</v>
      </c>
      <c r="AQ854" s="68">
        <v>38.3565027608756</v>
      </c>
      <c r="AR854" s="68">
        <v>0.13371077894071323</v>
      </c>
      <c r="AS854" s="68">
        <v>54.252719604069398</v>
      </c>
      <c r="AT854" s="68">
        <v>0.10866991385166563</v>
      </c>
      <c r="AU854" s="68">
        <v>4.5781438812305888</v>
      </c>
      <c r="AV854" s="68">
        <v>0</v>
      </c>
      <c r="AW854" s="68">
        <v>4.2241180012726272</v>
      </c>
      <c r="AX854" s="68">
        <v>18.942387157644863</v>
      </c>
      <c r="AY854" s="68">
        <v>16.851731267828718</v>
      </c>
      <c r="AZ854" s="68">
        <v>0</v>
      </c>
      <c r="BA854" s="68">
        <v>21.99159638463404</v>
      </c>
      <c r="BB854" s="68">
        <v>305.71091274596273</v>
      </c>
      <c r="BC854" s="68">
        <v>122.68646735612583</v>
      </c>
      <c r="BD854" s="68">
        <v>53.114424414197714</v>
      </c>
      <c r="BE854" s="68">
        <v>157.14978374917476</v>
      </c>
      <c r="BF854" s="68">
        <v>300.22862320674301</v>
      </c>
      <c r="BG854" s="68">
        <v>0</v>
      </c>
      <c r="BH854" s="68">
        <v>6.6114738182186772E-2</v>
      </c>
      <c r="BI854" s="68">
        <v>13004.667978116317</v>
      </c>
      <c r="BJ854" s="68">
        <v>0</v>
      </c>
      <c r="BK854" s="68">
        <v>0</v>
      </c>
      <c r="BL854" s="68">
        <v>5.2214447796230488</v>
      </c>
      <c r="BM854" s="68">
        <v>1712.8535074021897</v>
      </c>
      <c r="BN854" s="68">
        <v>7671.1348417514837</v>
      </c>
      <c r="BO854" s="68">
        <v>53410.878815354386</v>
      </c>
    </row>
    <row r="855" spans="1:67">
      <c r="A855">
        <v>2007</v>
      </c>
      <c r="B855" s="62" t="s">
        <v>608</v>
      </c>
      <c r="C855" s="67" t="s">
        <v>674</v>
      </c>
      <c r="D855" s="62" t="s">
        <v>725</v>
      </c>
      <c r="E855" s="68">
        <v>116.60384691474665</v>
      </c>
      <c r="F855" s="68">
        <v>9.8029516342779459</v>
      </c>
      <c r="G855" s="68">
        <v>5.0549669630367475</v>
      </c>
      <c r="H855" s="68">
        <v>0.1654259126324546</v>
      </c>
      <c r="I855" s="68">
        <v>159.128904451122</v>
      </c>
      <c r="J855" s="68">
        <v>3.4895609518503874</v>
      </c>
      <c r="K855" s="68">
        <v>0.57730259523057326</v>
      </c>
      <c r="L855" s="68">
        <v>23.787991522636375</v>
      </c>
      <c r="M855" s="68">
        <v>4.9050570513108562</v>
      </c>
      <c r="N855" s="68">
        <v>1.3307547984616805</v>
      </c>
      <c r="O855" s="68">
        <v>25.457372752338053</v>
      </c>
      <c r="P855" s="68">
        <v>1148.487006795471</v>
      </c>
      <c r="Q855" s="68">
        <v>2.1731445237044085</v>
      </c>
      <c r="R855" s="68">
        <v>1.272199229143822</v>
      </c>
      <c r="S855" s="68">
        <v>1.1048230061315101</v>
      </c>
      <c r="T855" s="68">
        <v>0.73315251959177397</v>
      </c>
      <c r="U855" s="68">
        <v>538.18971963024967</v>
      </c>
      <c r="V855" s="68">
        <v>0.45244365247252422</v>
      </c>
      <c r="W855" s="68">
        <v>20.411176162666983</v>
      </c>
      <c r="X855" s="68">
        <v>6.4547957696637717</v>
      </c>
      <c r="Y855" s="68">
        <v>0.20793258330856304</v>
      </c>
      <c r="Z855" s="68">
        <v>18.935551255131774</v>
      </c>
      <c r="AA855" s="68">
        <v>0</v>
      </c>
      <c r="AB855" s="68">
        <v>6.3477113025566884E-2</v>
      </c>
      <c r="AC855" s="68">
        <v>0</v>
      </c>
      <c r="AD855" s="68">
        <v>0</v>
      </c>
      <c r="AE855" s="68">
        <v>0.25135390198446317</v>
      </c>
      <c r="AF855" s="68">
        <v>0.5830889226299355</v>
      </c>
      <c r="AG855" s="68">
        <v>2.9639668453860102</v>
      </c>
      <c r="AH855" s="68">
        <v>2.4332103251539774</v>
      </c>
      <c r="AI855" s="68">
        <v>0</v>
      </c>
      <c r="AJ855" s="68">
        <v>0</v>
      </c>
      <c r="AK855" s="68">
        <v>0</v>
      </c>
      <c r="AL855" s="68">
        <v>0</v>
      </c>
      <c r="AM855" s="68">
        <v>9.4120994781947548E-3</v>
      </c>
      <c r="AN855" s="68">
        <v>0.29389785697867543</v>
      </c>
      <c r="AO855" s="68">
        <v>0</v>
      </c>
      <c r="AP855" s="68">
        <v>0</v>
      </c>
      <c r="AQ855" s="68">
        <v>0</v>
      </c>
      <c r="AR855" s="68">
        <v>0</v>
      </c>
      <c r="AS855" s="68">
        <v>0</v>
      </c>
      <c r="AT855" s="68">
        <v>0</v>
      </c>
      <c r="AU855" s="68">
        <v>0</v>
      </c>
      <c r="AV855" s="68">
        <v>0</v>
      </c>
      <c r="AW855" s="68">
        <v>1.1840694198516093</v>
      </c>
      <c r="AX855" s="68">
        <v>2.1161057202574141E-3</v>
      </c>
      <c r="AY855" s="68">
        <v>0.64614062228599778</v>
      </c>
      <c r="AZ855" s="68">
        <v>0</v>
      </c>
      <c r="BA855" s="68">
        <v>8.1347404567047104</v>
      </c>
      <c r="BB855" s="68">
        <v>10.807823997669949</v>
      </c>
      <c r="BC855" s="68">
        <v>1228.1213871249888</v>
      </c>
      <c r="BD855" s="68">
        <v>1.4434216520035594</v>
      </c>
      <c r="BE855" s="68">
        <v>1256.8273533627903</v>
      </c>
      <c r="BF855" s="68">
        <v>9.8381389762205576</v>
      </c>
      <c r="BG855" s="68">
        <v>0</v>
      </c>
      <c r="BH855" s="68">
        <v>1.2966283808424519</v>
      </c>
      <c r="BI855" s="68">
        <v>9024.9311224456706</v>
      </c>
      <c r="BJ855" s="68">
        <v>0</v>
      </c>
      <c r="BK855" s="68">
        <v>0</v>
      </c>
      <c r="BL855" s="68">
        <v>0</v>
      </c>
      <c r="BM855" s="68">
        <v>424.86016411675934</v>
      </c>
      <c r="BN855" s="68">
        <v>1357.71275170428</v>
      </c>
      <c r="BO855" s="68">
        <v>15421.1303461056</v>
      </c>
    </row>
    <row r="856" spans="1:67">
      <c r="A856">
        <v>2007</v>
      </c>
      <c r="B856" s="62" t="s">
        <v>609</v>
      </c>
      <c r="C856" s="67" t="s">
        <v>675</v>
      </c>
      <c r="D856" s="62" t="s">
        <v>725</v>
      </c>
      <c r="E856" s="68">
        <v>92.840712239475948</v>
      </c>
      <c r="F856" s="68">
        <v>14.124535577459724</v>
      </c>
      <c r="G856" s="68">
        <v>1.3417433062632631</v>
      </c>
      <c r="H856" s="68">
        <v>15.7882543718398</v>
      </c>
      <c r="I856" s="68">
        <v>1242.247599926548</v>
      </c>
      <c r="J856" s="68">
        <v>244.1026602219965</v>
      </c>
      <c r="K856" s="68">
        <v>33.136487258917846</v>
      </c>
      <c r="L856" s="68">
        <v>85.007266035082623</v>
      </c>
      <c r="M856" s="68">
        <v>63.30675960502429</v>
      </c>
      <c r="N856" s="68">
        <v>17.341462962165767</v>
      </c>
      <c r="O856" s="68">
        <v>229.53953431310063</v>
      </c>
      <c r="P856" s="68">
        <v>48.12944427299032</v>
      </c>
      <c r="Q856" s="68">
        <v>384.95570711625913</v>
      </c>
      <c r="R856" s="68">
        <v>40.901655116377817</v>
      </c>
      <c r="S856" s="68">
        <v>28.093587466901774</v>
      </c>
      <c r="T856" s="68">
        <v>174.22444990657064</v>
      </c>
      <c r="U856" s="68">
        <v>1164.792673639718</v>
      </c>
      <c r="V856" s="68">
        <v>474.17681435273062</v>
      </c>
      <c r="W856" s="68">
        <v>205.55562579741982</v>
      </c>
      <c r="X856" s="68">
        <v>2885.66618157929</v>
      </c>
      <c r="Y856" s="68">
        <v>33.183524224124845</v>
      </c>
      <c r="Z856" s="68">
        <v>556.96043930581493</v>
      </c>
      <c r="AA856" s="68">
        <v>0.97709955451419928</v>
      </c>
      <c r="AB856" s="68">
        <v>9.664941184732637</v>
      </c>
      <c r="AC856" s="68">
        <v>0</v>
      </c>
      <c r="AD856" s="68">
        <v>2.1617208300511321</v>
      </c>
      <c r="AE856" s="68">
        <v>1189.3676406411375</v>
      </c>
      <c r="AF856" s="68">
        <v>124.10478458360002</v>
      </c>
      <c r="AG856" s="68">
        <v>630.85140633518574</v>
      </c>
      <c r="AH856" s="68">
        <v>517.88506268961737</v>
      </c>
      <c r="AI856" s="68">
        <v>264.95782229020472</v>
      </c>
      <c r="AJ856" s="68">
        <v>0</v>
      </c>
      <c r="AK856" s="68">
        <v>2.3056272589278681E-3</v>
      </c>
      <c r="AL856" s="68">
        <v>66.190303143652741</v>
      </c>
      <c r="AM856" s="68">
        <v>5.194303772598062E-2</v>
      </c>
      <c r="AN856" s="68">
        <v>78.139539216886917</v>
      </c>
      <c r="AO856" s="68">
        <v>4.5563090216338843E-2</v>
      </c>
      <c r="AP856" s="68">
        <v>0.18955319224028006</v>
      </c>
      <c r="AQ856" s="68">
        <v>0</v>
      </c>
      <c r="AR856" s="68">
        <v>0</v>
      </c>
      <c r="AS856" s="68">
        <v>4.6485507497234648</v>
      </c>
      <c r="AT856" s="68">
        <v>0</v>
      </c>
      <c r="AU856" s="68">
        <v>0</v>
      </c>
      <c r="AV856" s="68">
        <v>0</v>
      </c>
      <c r="AW856" s="68">
        <v>0.1613211873145774</v>
      </c>
      <c r="AX856" s="68">
        <v>0.26481216650737344</v>
      </c>
      <c r="AY856" s="68">
        <v>0.29018550525630532</v>
      </c>
      <c r="AZ856" s="68">
        <v>0</v>
      </c>
      <c r="BA856" s="68">
        <v>1.1100749695071943</v>
      </c>
      <c r="BB856" s="68">
        <v>77.033477623718937</v>
      </c>
      <c r="BC856" s="68">
        <v>45.634060937783637</v>
      </c>
      <c r="BD856" s="68">
        <v>6.0142369871272807</v>
      </c>
      <c r="BE856" s="68">
        <v>74.987795812690308</v>
      </c>
      <c r="BF856" s="68">
        <v>16.670488887047984</v>
      </c>
      <c r="BG856" s="68">
        <v>0</v>
      </c>
      <c r="BH856" s="68">
        <v>3.6215085069339334E-2</v>
      </c>
      <c r="BI856" s="68">
        <v>1591.1933069250315</v>
      </c>
      <c r="BJ856" s="68">
        <v>0</v>
      </c>
      <c r="BK856" s="68">
        <v>0</v>
      </c>
      <c r="BL856" s="68">
        <v>0.37867708857545324</v>
      </c>
      <c r="BM856" s="68">
        <v>623.54664007618396</v>
      </c>
      <c r="BN856" s="68">
        <v>4551.4704118221343</v>
      </c>
      <c r="BO856" s="68">
        <v>17913.447059836799</v>
      </c>
    </row>
    <row r="857" spans="1:67">
      <c r="A857">
        <v>2007</v>
      </c>
      <c r="B857" s="62" t="s">
        <v>610</v>
      </c>
      <c r="C857" s="67" t="s">
        <v>676</v>
      </c>
      <c r="D857" s="62" t="s">
        <v>725</v>
      </c>
      <c r="E857" s="68">
        <v>0.48310115134836173</v>
      </c>
      <c r="F857" s="68">
        <v>4.1355894721030219E-3</v>
      </c>
      <c r="G857" s="68">
        <v>4.2641191095741338</v>
      </c>
      <c r="H857" s="68">
        <v>238.39294090733989</v>
      </c>
      <c r="I857" s="68">
        <v>1071.3040806534927</v>
      </c>
      <c r="J857" s="68">
        <v>11.901050698122043</v>
      </c>
      <c r="K857" s="68">
        <v>15.53898784270101</v>
      </c>
      <c r="L857" s="68">
        <v>1.3921420922984575</v>
      </c>
      <c r="M857" s="68">
        <v>3.057483314502321</v>
      </c>
      <c r="N857" s="68">
        <v>9.5385140355248659</v>
      </c>
      <c r="O857" s="68">
        <v>23.889737479348074</v>
      </c>
      <c r="P857" s="68">
        <v>34.886743537863509</v>
      </c>
      <c r="Q857" s="68">
        <v>33.213739933171865</v>
      </c>
      <c r="R857" s="68">
        <v>1345.423961310571</v>
      </c>
      <c r="S857" s="68">
        <v>20.525460443055408</v>
      </c>
      <c r="T857" s="68">
        <v>144.22067263638712</v>
      </c>
      <c r="U857" s="68">
        <v>222.54825793797545</v>
      </c>
      <c r="V857" s="68">
        <v>203.16838139923647</v>
      </c>
      <c r="W857" s="68">
        <v>56.997311348315158</v>
      </c>
      <c r="X857" s="68">
        <v>418.63934340197233</v>
      </c>
      <c r="Y857" s="68">
        <v>10.3132225499299</v>
      </c>
      <c r="Z857" s="68">
        <v>162.39243585072686</v>
      </c>
      <c r="AA857" s="68">
        <v>7.6752995917058824</v>
      </c>
      <c r="AB857" s="68">
        <v>2.0800328272525457</v>
      </c>
      <c r="AC857" s="68">
        <v>0</v>
      </c>
      <c r="AD857" s="68">
        <v>0</v>
      </c>
      <c r="AE857" s="68">
        <v>8343.4768681633177</v>
      </c>
      <c r="AF857" s="68">
        <v>28.839874647620686</v>
      </c>
      <c r="AG857" s="68">
        <v>146.59930752086578</v>
      </c>
      <c r="AH857" s="68">
        <v>120.34782010988999</v>
      </c>
      <c r="AI857" s="68">
        <v>25.007898702252508</v>
      </c>
      <c r="AJ857" s="68">
        <v>0</v>
      </c>
      <c r="AK857" s="68">
        <v>0</v>
      </c>
      <c r="AL857" s="68">
        <v>8.0503885211633559</v>
      </c>
      <c r="AM857" s="68">
        <v>3.5337209918266117E-2</v>
      </c>
      <c r="AN857" s="68">
        <v>175.16487892604312</v>
      </c>
      <c r="AO857" s="68">
        <v>0</v>
      </c>
      <c r="AP857" s="68">
        <v>0</v>
      </c>
      <c r="AQ857" s="68">
        <v>0</v>
      </c>
      <c r="AR857" s="68">
        <v>0</v>
      </c>
      <c r="AS857" s="68">
        <v>0</v>
      </c>
      <c r="AT857" s="68">
        <v>0</v>
      </c>
      <c r="AU857" s="68">
        <v>0</v>
      </c>
      <c r="AV857" s="68">
        <v>0</v>
      </c>
      <c r="AW857" s="68">
        <v>2.9429794744200595</v>
      </c>
      <c r="AX857" s="68">
        <v>1.1753462852531341E-3</v>
      </c>
      <c r="AY857" s="68">
        <v>6.3816952949060472E-3</v>
      </c>
      <c r="AZ857" s="68">
        <v>0</v>
      </c>
      <c r="BA857" s="68">
        <v>0.27004371107067754</v>
      </c>
      <c r="BB857" s="68">
        <v>62.726668411049531</v>
      </c>
      <c r="BC857" s="68">
        <v>0</v>
      </c>
      <c r="BD857" s="68">
        <v>1.8242575602446034E-2</v>
      </c>
      <c r="BE857" s="68">
        <v>17.035231836211718</v>
      </c>
      <c r="BF857" s="68">
        <v>7.721556577577914</v>
      </c>
      <c r="BG857" s="68">
        <v>0</v>
      </c>
      <c r="BH857" s="68">
        <v>0</v>
      </c>
      <c r="BI857" s="68">
        <v>3970.9633838542036</v>
      </c>
      <c r="BJ857" s="68">
        <v>0</v>
      </c>
      <c r="BK857" s="68">
        <v>0</v>
      </c>
      <c r="BL857" s="68">
        <v>14.355239398885907</v>
      </c>
      <c r="BM857" s="68">
        <v>313.97659985605014</v>
      </c>
      <c r="BN857" s="68">
        <v>2874.8007539612067</v>
      </c>
      <c r="BO857" s="68">
        <v>20154.1917861408</v>
      </c>
    </row>
    <row r="858" spans="1:67">
      <c r="A858">
        <v>2007</v>
      </c>
      <c r="B858" s="62" t="s">
        <v>611</v>
      </c>
      <c r="C858" s="67" t="s">
        <v>677</v>
      </c>
      <c r="D858" s="62" t="s">
        <v>725</v>
      </c>
      <c r="E858" s="68">
        <v>68.387712203301149</v>
      </c>
      <c r="F858" s="68">
        <v>0.7152109259007714</v>
      </c>
      <c r="G858" s="68">
        <v>0.36230199024658694</v>
      </c>
      <c r="H858" s="68">
        <v>417.11345679237445</v>
      </c>
      <c r="I858" s="68">
        <v>8.6992985094019453</v>
      </c>
      <c r="J858" s="68">
        <v>34.730260059534842</v>
      </c>
      <c r="K858" s="68">
        <v>5.632997354984302</v>
      </c>
      <c r="L858" s="68">
        <v>19.622351301274719</v>
      </c>
      <c r="M858" s="68">
        <v>5.6270540326543355</v>
      </c>
      <c r="N858" s="68">
        <v>1.3783227635060313</v>
      </c>
      <c r="O858" s="68">
        <v>29.505638678208438</v>
      </c>
      <c r="P858" s="68">
        <v>1.302613288605792</v>
      </c>
      <c r="Q858" s="68">
        <v>136.66174272175041</v>
      </c>
      <c r="R858" s="68">
        <v>122.1847433262331</v>
      </c>
      <c r="S858" s="68">
        <v>5541.5275731101656</v>
      </c>
      <c r="T858" s="68">
        <v>2971.0662385597757</v>
      </c>
      <c r="U858" s="68">
        <v>525.28676050755496</v>
      </c>
      <c r="V858" s="68">
        <v>2011.6489027748878</v>
      </c>
      <c r="W858" s="68">
        <v>1262.2660555718571</v>
      </c>
      <c r="X858" s="68">
        <v>4099.9380440209006</v>
      </c>
      <c r="Y858" s="68">
        <v>270.58255990625958</v>
      </c>
      <c r="Z858" s="68">
        <v>783.10348552771688</v>
      </c>
      <c r="AA858" s="68">
        <v>98.831056211747764</v>
      </c>
      <c r="AB858" s="68">
        <v>7.7667373234773036</v>
      </c>
      <c r="AC858" s="68">
        <v>0</v>
      </c>
      <c r="AD858" s="68">
        <v>0</v>
      </c>
      <c r="AE858" s="68">
        <v>5694.5922974245659</v>
      </c>
      <c r="AF858" s="68">
        <v>8.4789352825766926</v>
      </c>
      <c r="AG858" s="68">
        <v>43.100258101937641</v>
      </c>
      <c r="AH858" s="68">
        <v>35.382309756159941</v>
      </c>
      <c r="AI858" s="68">
        <v>2.3719416430277966E-2</v>
      </c>
      <c r="AJ858" s="68">
        <v>0</v>
      </c>
      <c r="AK858" s="68">
        <v>0</v>
      </c>
      <c r="AL858" s="68">
        <v>1.0183038531688517</v>
      </c>
      <c r="AM858" s="68">
        <v>0</v>
      </c>
      <c r="AN858" s="68">
        <v>0</v>
      </c>
      <c r="AO858" s="68">
        <v>4.9320023714645176</v>
      </c>
      <c r="AP858" s="68">
        <v>0</v>
      </c>
      <c r="AQ858" s="68">
        <v>0</v>
      </c>
      <c r="AR858" s="68">
        <v>0</v>
      </c>
      <c r="AS858" s="68">
        <v>0</v>
      </c>
      <c r="AT858" s="68">
        <v>0</v>
      </c>
      <c r="AU858" s="68">
        <v>0</v>
      </c>
      <c r="AV858" s="68">
        <v>0</v>
      </c>
      <c r="AW858" s="68">
        <v>0.10770182793602806</v>
      </c>
      <c r="AX858" s="68">
        <v>0</v>
      </c>
      <c r="AY858" s="68">
        <v>0.64668283986998853</v>
      </c>
      <c r="AZ858" s="68">
        <v>0</v>
      </c>
      <c r="BA858" s="68">
        <v>0.22648081011420063</v>
      </c>
      <c r="BB858" s="68">
        <v>12.499615334690189</v>
      </c>
      <c r="BC858" s="68">
        <v>0</v>
      </c>
      <c r="BD858" s="68">
        <v>3.3576050827978654E-2</v>
      </c>
      <c r="BE858" s="68">
        <v>2.5751013463109906</v>
      </c>
      <c r="BF858" s="68">
        <v>2.1488491366310947</v>
      </c>
      <c r="BG858" s="68">
        <v>0</v>
      </c>
      <c r="BH858" s="68">
        <v>0</v>
      </c>
      <c r="BI858" s="68">
        <v>67.536330664550817</v>
      </c>
      <c r="BJ858" s="68">
        <v>0</v>
      </c>
      <c r="BK858" s="68">
        <v>0</v>
      </c>
      <c r="BL858" s="68">
        <v>679.13272973076823</v>
      </c>
      <c r="BM858" s="68">
        <v>1120.6196351284857</v>
      </c>
      <c r="BN858" s="68">
        <v>10134.647629339594</v>
      </c>
      <c r="BO858" s="68">
        <v>36231.643275878399</v>
      </c>
    </row>
    <row r="859" spans="1:67">
      <c r="A859">
        <v>2007</v>
      </c>
      <c r="B859" s="62" t="s">
        <v>612</v>
      </c>
      <c r="C859" s="67" t="s">
        <v>678</v>
      </c>
      <c r="D859" s="62" t="s">
        <v>725</v>
      </c>
      <c r="E859" s="68">
        <v>43.35822298752408</v>
      </c>
      <c r="F859" s="68">
        <v>6.7488306644785965</v>
      </c>
      <c r="G859" s="68">
        <v>0.23422286899430403</v>
      </c>
      <c r="H859" s="68">
        <v>252.45846899948907</v>
      </c>
      <c r="I859" s="68">
        <v>268.44810053144016</v>
      </c>
      <c r="J859" s="68">
        <v>48.197966512485031</v>
      </c>
      <c r="K859" s="68">
        <v>12.637312986071603</v>
      </c>
      <c r="L859" s="68">
        <v>10.104387517137726</v>
      </c>
      <c r="M859" s="68">
        <v>3.811334066479255</v>
      </c>
      <c r="N859" s="68">
        <v>324.81992226794353</v>
      </c>
      <c r="O859" s="68">
        <v>64.994216834628929</v>
      </c>
      <c r="P859" s="68">
        <v>1.7776691492608887</v>
      </c>
      <c r="Q859" s="68">
        <v>124.38791248060959</v>
      </c>
      <c r="R859" s="68">
        <v>30.961444205066766</v>
      </c>
      <c r="S859" s="68">
        <v>349.39639646934762</v>
      </c>
      <c r="T859" s="68">
        <v>991.89349424631416</v>
      </c>
      <c r="U859" s="68">
        <v>675.6947315184442</v>
      </c>
      <c r="V859" s="68">
        <v>447.36113956071813</v>
      </c>
      <c r="W859" s="68">
        <v>269.57763909677561</v>
      </c>
      <c r="X859" s="68">
        <v>1715.3040369896162</v>
      </c>
      <c r="Y859" s="68">
        <v>26.656568618388341</v>
      </c>
      <c r="Z859" s="68">
        <v>222.94241815175303</v>
      </c>
      <c r="AA859" s="68">
        <v>7.6670717779723407</v>
      </c>
      <c r="AB859" s="68">
        <v>32.923481620501306</v>
      </c>
      <c r="AC859" s="68">
        <v>9.9343734885022439</v>
      </c>
      <c r="AD859" s="68">
        <v>0.23568073235119655</v>
      </c>
      <c r="AE859" s="68">
        <v>2042.066644236927</v>
      </c>
      <c r="AF859" s="68">
        <v>21.237447513309498</v>
      </c>
      <c r="AG859" s="68">
        <v>107.95452951869059</v>
      </c>
      <c r="AH859" s="68">
        <v>88.623149169473379</v>
      </c>
      <c r="AI859" s="68">
        <v>4.2949996002497599</v>
      </c>
      <c r="AJ859" s="68">
        <v>0</v>
      </c>
      <c r="AK859" s="68">
        <v>1.233027227999371</v>
      </c>
      <c r="AL859" s="68">
        <v>12.033620824783688</v>
      </c>
      <c r="AM859" s="68">
        <v>0.49520444480107556</v>
      </c>
      <c r="AN859" s="68">
        <v>11.576781750165072</v>
      </c>
      <c r="AO859" s="68">
        <v>4.1882725350593617</v>
      </c>
      <c r="AP859" s="68">
        <v>19.381346626135585</v>
      </c>
      <c r="AQ859" s="68">
        <v>6.7046589711056388</v>
      </c>
      <c r="AR859" s="68">
        <v>0</v>
      </c>
      <c r="AS859" s="68">
        <v>0</v>
      </c>
      <c r="AT859" s="68">
        <v>0</v>
      </c>
      <c r="AU859" s="68">
        <v>0</v>
      </c>
      <c r="AV859" s="68">
        <v>0</v>
      </c>
      <c r="AW859" s="68">
        <v>0.67219003258622823</v>
      </c>
      <c r="AX859" s="68">
        <v>0.51495905092319372</v>
      </c>
      <c r="AY859" s="68">
        <v>2.2537966607536171</v>
      </c>
      <c r="AZ859" s="68">
        <v>0</v>
      </c>
      <c r="BA859" s="68">
        <v>0.42804747383788694</v>
      </c>
      <c r="BB859" s="68">
        <v>24.607288596663139</v>
      </c>
      <c r="BC859" s="68">
        <v>59.656618131657396</v>
      </c>
      <c r="BD859" s="68">
        <v>9.4856645792995486</v>
      </c>
      <c r="BE859" s="68">
        <v>10.049433916990004</v>
      </c>
      <c r="BF859" s="68">
        <v>33.360172910752702</v>
      </c>
      <c r="BG859" s="68">
        <v>0</v>
      </c>
      <c r="BH859" s="68">
        <v>5.439293277644288E-2</v>
      </c>
      <c r="BI859" s="68">
        <v>1454.8186087145152</v>
      </c>
      <c r="BJ859" s="68">
        <v>0</v>
      </c>
      <c r="BK859" s="68">
        <v>0</v>
      </c>
      <c r="BL859" s="68">
        <v>666.63663487773817</v>
      </c>
      <c r="BM859" s="68">
        <v>160.14958861321449</v>
      </c>
      <c r="BN859" s="68">
        <v>8302.7854783385064</v>
      </c>
      <c r="BO859" s="68">
        <v>18987.789601591197</v>
      </c>
    </row>
    <row r="860" spans="1:67">
      <c r="A860">
        <v>2007</v>
      </c>
      <c r="B860" s="62" t="s">
        <v>613</v>
      </c>
      <c r="C860" s="67" t="s">
        <v>679</v>
      </c>
      <c r="D860" s="62" t="s">
        <v>725</v>
      </c>
      <c r="E860" s="68">
        <v>1.1656345684369023</v>
      </c>
      <c r="F860" s="68">
        <v>2.5146221457141831</v>
      </c>
      <c r="G860" s="68">
        <v>3.2828542916848488E-2</v>
      </c>
      <c r="H860" s="68">
        <v>4.1442474912085352</v>
      </c>
      <c r="I860" s="68">
        <v>12.482017470926076</v>
      </c>
      <c r="J860" s="68">
        <v>64.46316686242092</v>
      </c>
      <c r="K860" s="68">
        <v>0.62985277638826853</v>
      </c>
      <c r="L860" s="68">
        <v>3.4152825179410597</v>
      </c>
      <c r="M860" s="68">
        <v>12.439956318246942</v>
      </c>
      <c r="N860" s="68">
        <v>6.2395365308230328</v>
      </c>
      <c r="O860" s="68">
        <v>17.817078373659292</v>
      </c>
      <c r="P860" s="68">
        <v>0.62001384560274375</v>
      </c>
      <c r="Q860" s="68">
        <v>52.362697597741125</v>
      </c>
      <c r="R860" s="68">
        <v>6.2345053592475059</v>
      </c>
      <c r="S860" s="68">
        <v>22.280951531179863</v>
      </c>
      <c r="T860" s="68">
        <v>76.114265341610889</v>
      </c>
      <c r="U860" s="68">
        <v>8661.315108383973</v>
      </c>
      <c r="V860" s="68">
        <v>753.68307779095596</v>
      </c>
      <c r="W860" s="68">
        <v>145.7266237653229</v>
      </c>
      <c r="X860" s="68">
        <v>703.88138127515526</v>
      </c>
      <c r="Y860" s="68">
        <v>23.456392705654803</v>
      </c>
      <c r="Z860" s="68">
        <v>378.88350294114292</v>
      </c>
      <c r="AA860" s="68">
        <v>20.52969853069504</v>
      </c>
      <c r="AB860" s="68">
        <v>43.556166888721123</v>
      </c>
      <c r="AC860" s="68">
        <v>0</v>
      </c>
      <c r="AD860" s="68">
        <v>3.0088517192398585E-3</v>
      </c>
      <c r="AE860" s="68">
        <v>57.282957062417175</v>
      </c>
      <c r="AF860" s="68">
        <v>7.2138439474545537</v>
      </c>
      <c r="AG860" s="68">
        <v>36.669525793090607</v>
      </c>
      <c r="AH860" s="68">
        <v>30.103126462815766</v>
      </c>
      <c r="AI860" s="68">
        <v>6.2442944470809048</v>
      </c>
      <c r="AJ860" s="68">
        <v>0</v>
      </c>
      <c r="AK860" s="68">
        <v>0.62073023197363342</v>
      </c>
      <c r="AL860" s="68">
        <v>6.8374640309009616</v>
      </c>
      <c r="AM860" s="68">
        <v>0.35930369866898426</v>
      </c>
      <c r="AN860" s="68">
        <v>2.9549495814944415</v>
      </c>
      <c r="AO860" s="68">
        <v>5.9611966373901565E-2</v>
      </c>
      <c r="AP860" s="68">
        <v>35.933508726533503</v>
      </c>
      <c r="AQ860" s="68">
        <v>646.84701428746769</v>
      </c>
      <c r="AR860" s="68">
        <v>1.0708090831607497</v>
      </c>
      <c r="AS860" s="68">
        <v>19.790052297405015</v>
      </c>
      <c r="AT860" s="68">
        <v>3.471225432460464E-2</v>
      </c>
      <c r="AU860" s="68">
        <v>1.4603225965912514</v>
      </c>
      <c r="AV860" s="68">
        <v>0</v>
      </c>
      <c r="AW860" s="68">
        <v>0.14060649385682281</v>
      </c>
      <c r="AX860" s="68">
        <v>40.01612538754074</v>
      </c>
      <c r="AY860" s="68">
        <v>5.0253257229741513</v>
      </c>
      <c r="AZ860" s="68">
        <v>0</v>
      </c>
      <c r="BA860" s="68">
        <v>2.255783106309156E-2</v>
      </c>
      <c r="BB860" s="68">
        <v>15.98204649504887</v>
      </c>
      <c r="BC860" s="68">
        <v>42.462406421035816</v>
      </c>
      <c r="BD860" s="68">
        <v>9.7631369902657195</v>
      </c>
      <c r="BE860" s="68">
        <v>21.223263472532057</v>
      </c>
      <c r="BF860" s="68">
        <v>10.062015034321448</v>
      </c>
      <c r="BG860" s="68">
        <v>0</v>
      </c>
      <c r="BH860" s="68">
        <v>7.4773045319738621E-2</v>
      </c>
      <c r="BI860" s="68">
        <v>1282.3828847261775</v>
      </c>
      <c r="BJ860" s="68">
        <v>0</v>
      </c>
      <c r="BK860" s="68">
        <v>0</v>
      </c>
      <c r="BL860" s="68">
        <v>1940.3230992306537</v>
      </c>
      <c r="BM860" s="68">
        <v>86.883302483654418</v>
      </c>
      <c r="BN860" s="68">
        <v>56795.488478527965</v>
      </c>
      <c r="BO860" s="68">
        <v>72117.323866737584</v>
      </c>
    </row>
    <row r="861" spans="1:67">
      <c r="A861">
        <v>2007</v>
      </c>
      <c r="B861" s="62" t="s">
        <v>614</v>
      </c>
      <c r="C861" s="67" t="s">
        <v>680</v>
      </c>
      <c r="D861" s="62" t="s">
        <v>725</v>
      </c>
      <c r="E861" s="68">
        <v>0.39794221011808373</v>
      </c>
      <c r="F861" s="68">
        <v>1.0778720197023579E-3</v>
      </c>
      <c r="G861" s="68">
        <v>4.1662800037044721E-3</v>
      </c>
      <c r="H861" s="68">
        <v>2.2926205270576343</v>
      </c>
      <c r="I861" s="68">
        <v>1.4663328480722566</v>
      </c>
      <c r="J861" s="68">
        <v>5.6716812506176746</v>
      </c>
      <c r="K861" s="68">
        <v>0.26378786623442346</v>
      </c>
      <c r="L861" s="68">
        <v>0.82263360436541433</v>
      </c>
      <c r="M861" s="68">
        <v>1.1663305851673604</v>
      </c>
      <c r="N861" s="68">
        <v>1.5756728437727539E-2</v>
      </c>
      <c r="O861" s="68">
        <v>3.1285507793448124</v>
      </c>
      <c r="P861" s="68">
        <v>0.10102712886735528</v>
      </c>
      <c r="Q861" s="68">
        <v>14.450981334958517</v>
      </c>
      <c r="R861" s="68">
        <v>1.4837284416003318</v>
      </c>
      <c r="S861" s="68">
        <v>25.367750469555435</v>
      </c>
      <c r="T861" s="68">
        <v>25.377873399290369</v>
      </c>
      <c r="U861" s="68">
        <v>485.1915232347597</v>
      </c>
      <c r="V861" s="68">
        <v>270.88960319026279</v>
      </c>
      <c r="W861" s="68">
        <v>55.994850823906475</v>
      </c>
      <c r="X861" s="68">
        <v>239.11980304033483</v>
      </c>
      <c r="Y861" s="68">
        <v>9.7929179671051774</v>
      </c>
      <c r="Z861" s="68">
        <v>24.857704646416423</v>
      </c>
      <c r="AA861" s="68">
        <v>5.923857778188915</v>
      </c>
      <c r="AB861" s="68">
        <v>43.161551681270524</v>
      </c>
      <c r="AC861" s="68">
        <v>0</v>
      </c>
      <c r="AD861" s="68">
        <v>7.2879062660961812E-6</v>
      </c>
      <c r="AE861" s="68">
        <v>267.37436566088138</v>
      </c>
      <c r="AF861" s="68">
        <v>0.94288397788562339</v>
      </c>
      <c r="AG861" s="68">
        <v>4.792882768023949</v>
      </c>
      <c r="AH861" s="68">
        <v>3.9346229046261949</v>
      </c>
      <c r="AI861" s="68">
        <v>17.095767511444059</v>
      </c>
      <c r="AJ861" s="68">
        <v>0</v>
      </c>
      <c r="AK861" s="68">
        <v>1.3542716497942504</v>
      </c>
      <c r="AL861" s="68">
        <v>0.50265314218943336</v>
      </c>
      <c r="AM861" s="68">
        <v>0.58822615333891726</v>
      </c>
      <c r="AN861" s="68">
        <v>9.1883632294154047</v>
      </c>
      <c r="AO861" s="68">
        <v>0</v>
      </c>
      <c r="AP861" s="68">
        <v>2.8093893474416438</v>
      </c>
      <c r="AQ861" s="68">
        <v>57.94181205710661</v>
      </c>
      <c r="AR861" s="68">
        <v>1.1500905313540611E-2</v>
      </c>
      <c r="AS861" s="68">
        <v>0</v>
      </c>
      <c r="AT861" s="68">
        <v>0</v>
      </c>
      <c r="AU861" s="68">
        <v>0</v>
      </c>
      <c r="AV861" s="68">
        <v>0</v>
      </c>
      <c r="AW861" s="68">
        <v>1.1361430753697671E-2</v>
      </c>
      <c r="AX861" s="68">
        <v>2.0586531428932152E-2</v>
      </c>
      <c r="AY861" s="68">
        <v>0.20991586617177235</v>
      </c>
      <c r="AZ861" s="68">
        <v>0</v>
      </c>
      <c r="BA861" s="68">
        <v>1.270330351825049E-2</v>
      </c>
      <c r="BB861" s="68">
        <v>6.531645290182964</v>
      </c>
      <c r="BC861" s="68">
        <v>10.30911774988256</v>
      </c>
      <c r="BD861" s="68">
        <v>2.0434971358917688</v>
      </c>
      <c r="BE861" s="68">
        <v>2.5722171007152901</v>
      </c>
      <c r="BF861" s="68">
        <v>0.99115392579730999</v>
      </c>
      <c r="BG861" s="68">
        <v>0</v>
      </c>
      <c r="BH861" s="68">
        <v>2.4101957961562323E-2</v>
      </c>
      <c r="BI861" s="68">
        <v>298.36809657893275</v>
      </c>
      <c r="BJ861" s="68">
        <v>0</v>
      </c>
      <c r="BK861" s="68">
        <v>0</v>
      </c>
      <c r="BL861" s="68">
        <v>175.03650398137358</v>
      </c>
      <c r="BM861" s="68">
        <v>29.660622325714808</v>
      </c>
      <c r="BN861" s="68">
        <v>20451.681926253557</v>
      </c>
      <c r="BO861" s="68">
        <v>22560.9542497152</v>
      </c>
    </row>
    <row r="862" spans="1:67">
      <c r="A862">
        <v>2007</v>
      </c>
      <c r="B862" s="62" t="s">
        <v>615</v>
      </c>
      <c r="C862" s="67" t="s">
        <v>681</v>
      </c>
      <c r="D862" s="62" t="s">
        <v>725</v>
      </c>
      <c r="E862" s="68">
        <v>1.649692460061567</v>
      </c>
      <c r="F862" s="68">
        <v>2.9437210004583176E-2</v>
      </c>
      <c r="G862" s="68">
        <v>0.17869418758124211</v>
      </c>
      <c r="H862" s="68">
        <v>18.680937756038308</v>
      </c>
      <c r="I862" s="68">
        <v>12.921014741784894</v>
      </c>
      <c r="J862" s="68">
        <v>9.0067456834442403</v>
      </c>
      <c r="K862" s="68">
        <v>1.4672121534811822</v>
      </c>
      <c r="L862" s="68">
        <v>2.253835611098423</v>
      </c>
      <c r="M862" s="68">
        <v>0.77151969646833196</v>
      </c>
      <c r="N862" s="68">
        <v>9.9668385427627362E-2</v>
      </c>
      <c r="O862" s="68">
        <v>2.9192618808641124</v>
      </c>
      <c r="P862" s="68">
        <v>0.49562221767850623</v>
      </c>
      <c r="Q862" s="68">
        <v>6.814759812922591</v>
      </c>
      <c r="R862" s="68">
        <v>5.1215383658459812</v>
      </c>
      <c r="S862" s="68">
        <v>12.798798910397849</v>
      </c>
      <c r="T862" s="68">
        <v>15.362294221653233</v>
      </c>
      <c r="U862" s="68">
        <v>249.86307766994057</v>
      </c>
      <c r="V862" s="68">
        <v>33.544219306917142</v>
      </c>
      <c r="W862" s="68">
        <v>83.488116277234809</v>
      </c>
      <c r="X862" s="68">
        <v>135.5439883458381</v>
      </c>
      <c r="Y862" s="68">
        <v>4.4736412522979538</v>
      </c>
      <c r="Z862" s="68">
        <v>14.271093788272118</v>
      </c>
      <c r="AA862" s="68">
        <v>2.6299618749441098</v>
      </c>
      <c r="AB862" s="68">
        <v>0.79410488399703338</v>
      </c>
      <c r="AC862" s="68">
        <v>0</v>
      </c>
      <c r="AD862" s="68">
        <v>0.3888147901936162</v>
      </c>
      <c r="AE862" s="68">
        <v>45.143832914223246</v>
      </c>
      <c r="AF862" s="68">
        <v>2.5722521996144536</v>
      </c>
      <c r="AG862" s="68">
        <v>13.075313115607235</v>
      </c>
      <c r="AH862" s="68">
        <v>10.733921307872572</v>
      </c>
      <c r="AI862" s="68">
        <v>51.845613513805148</v>
      </c>
      <c r="AJ862" s="68">
        <v>5.4360393832888425</v>
      </c>
      <c r="AK862" s="68">
        <v>0</v>
      </c>
      <c r="AL862" s="68">
        <v>15.759414589234826</v>
      </c>
      <c r="AM862" s="68">
        <v>2.1934337922037153E-2</v>
      </c>
      <c r="AN862" s="68">
        <v>0.3948860072533672</v>
      </c>
      <c r="AO862" s="68">
        <v>0.7589980944052952</v>
      </c>
      <c r="AP862" s="68">
        <v>0.95565810004422524</v>
      </c>
      <c r="AQ862" s="68">
        <v>5.5778397949337979</v>
      </c>
      <c r="AR862" s="68">
        <v>1.6590425440048788E-3</v>
      </c>
      <c r="AS862" s="68">
        <v>0</v>
      </c>
      <c r="AT862" s="68">
        <v>0</v>
      </c>
      <c r="AU862" s="68">
        <v>0</v>
      </c>
      <c r="AV862" s="68">
        <v>0</v>
      </c>
      <c r="AW862" s="68">
        <v>2.8944928726841058E-2</v>
      </c>
      <c r="AX862" s="68">
        <v>0.46979260352152841</v>
      </c>
      <c r="AY862" s="68">
        <v>0.27499137719757899</v>
      </c>
      <c r="AZ862" s="68">
        <v>0</v>
      </c>
      <c r="BA862" s="68">
        <v>0.16037102024215644</v>
      </c>
      <c r="BB862" s="68">
        <v>7.3956511555537503</v>
      </c>
      <c r="BC862" s="68">
        <v>0</v>
      </c>
      <c r="BD862" s="68">
        <v>4.9385590562058589E-3</v>
      </c>
      <c r="BE862" s="68">
        <v>0.31739394255729669</v>
      </c>
      <c r="BF862" s="68">
        <v>0.97408153855628954</v>
      </c>
      <c r="BG862" s="68">
        <v>0</v>
      </c>
      <c r="BH862" s="68">
        <v>0</v>
      </c>
      <c r="BI862" s="68">
        <v>32.785539256274944</v>
      </c>
      <c r="BJ862" s="68">
        <v>0</v>
      </c>
      <c r="BK862" s="68">
        <v>0</v>
      </c>
      <c r="BL862" s="68">
        <v>968.33375837880953</v>
      </c>
      <c r="BM862" s="68">
        <v>15.083948760819201</v>
      </c>
      <c r="BN862" s="68">
        <v>12576.969227279944</v>
      </c>
      <c r="BO862" s="68">
        <v>14370.644052686395</v>
      </c>
    </row>
    <row r="863" spans="1:67">
      <c r="A863">
        <v>2007</v>
      </c>
      <c r="B863" s="62" t="s">
        <v>616</v>
      </c>
      <c r="C863" s="67" t="s">
        <v>682</v>
      </c>
      <c r="D863" s="62" t="s">
        <v>725</v>
      </c>
      <c r="E863" s="68">
        <v>11.509942047016663</v>
      </c>
      <c r="F863" s="68">
        <v>1.3085343460070823E-4</v>
      </c>
      <c r="G863" s="68">
        <v>1.3472356555923237</v>
      </c>
      <c r="H863" s="68">
        <v>44.663862406827839</v>
      </c>
      <c r="I863" s="68">
        <v>139.93497647827789</v>
      </c>
      <c r="J863" s="68">
        <v>29.863659742961254</v>
      </c>
      <c r="K863" s="68">
        <v>1.4704010797364566</v>
      </c>
      <c r="L863" s="68">
        <v>5.5207079434404545</v>
      </c>
      <c r="M863" s="68">
        <v>1.8484110667163089</v>
      </c>
      <c r="N863" s="68">
        <v>0.14115410684282628</v>
      </c>
      <c r="O863" s="68">
        <v>3.7231682414111003</v>
      </c>
      <c r="P863" s="68">
        <v>2.0432869700142149</v>
      </c>
      <c r="Q863" s="68">
        <v>34.848689276209697</v>
      </c>
      <c r="R863" s="68">
        <v>37.629534177901988</v>
      </c>
      <c r="S863" s="68">
        <v>25.110509122085528</v>
      </c>
      <c r="T863" s="68">
        <v>42.151911320582762</v>
      </c>
      <c r="U863" s="68">
        <v>108.32023159264766</v>
      </c>
      <c r="V863" s="68">
        <v>80.122081409465892</v>
      </c>
      <c r="W863" s="68">
        <v>71.648243694649651</v>
      </c>
      <c r="X863" s="68">
        <v>7295.7990048410747</v>
      </c>
      <c r="Y863" s="68">
        <v>15.408078043311328</v>
      </c>
      <c r="Z863" s="68">
        <v>30.367136591621339</v>
      </c>
      <c r="AA863" s="68">
        <v>5.5540544046868883</v>
      </c>
      <c r="AB863" s="68">
        <v>16.216468987417212</v>
      </c>
      <c r="AC863" s="68">
        <v>0</v>
      </c>
      <c r="AD863" s="68">
        <v>6.6681495986994843</v>
      </c>
      <c r="AE863" s="68">
        <v>107.69630986183022</v>
      </c>
      <c r="AF863" s="68">
        <v>71.75194548766369</v>
      </c>
      <c r="AG863" s="68">
        <v>364.73062557621813</v>
      </c>
      <c r="AH863" s="68">
        <v>299.41843831129114</v>
      </c>
      <c r="AI863" s="68">
        <v>1430.519090448219</v>
      </c>
      <c r="AJ863" s="68">
        <v>0.29320373873009942</v>
      </c>
      <c r="AK863" s="68">
        <v>0.34047846621588918</v>
      </c>
      <c r="AL863" s="68">
        <v>112.05109617335579</v>
      </c>
      <c r="AM863" s="68">
        <v>9.0940033766234656</v>
      </c>
      <c r="AN863" s="68">
        <v>1.4913507297186359</v>
      </c>
      <c r="AO863" s="68">
        <v>3.6999737913674617</v>
      </c>
      <c r="AP863" s="68">
        <v>9.1653751243846404</v>
      </c>
      <c r="AQ863" s="68">
        <v>223.6169281243148</v>
      </c>
      <c r="AR863" s="68">
        <v>0.22026553426890166</v>
      </c>
      <c r="AS863" s="68">
        <v>5.0535227730941799</v>
      </c>
      <c r="AT863" s="68">
        <v>0.14841144358141045</v>
      </c>
      <c r="AU863" s="68">
        <v>0.39040445454015177</v>
      </c>
      <c r="AV863" s="68">
        <v>0</v>
      </c>
      <c r="AW863" s="68">
        <v>0.64960375209556687</v>
      </c>
      <c r="AX863" s="68">
        <v>2.4161175243378442E-3</v>
      </c>
      <c r="AY863" s="68">
        <v>0.73300461472625966</v>
      </c>
      <c r="AZ863" s="68">
        <v>0</v>
      </c>
      <c r="BA863" s="68">
        <v>0.25557969289600491</v>
      </c>
      <c r="BB863" s="68">
        <v>33.463243695919225</v>
      </c>
      <c r="BC863" s="68">
        <v>22.07554310576452</v>
      </c>
      <c r="BD863" s="68">
        <v>2.4238819378865251</v>
      </c>
      <c r="BE863" s="68">
        <v>8.9358743533585372</v>
      </c>
      <c r="BF863" s="68">
        <v>12.167842293638838</v>
      </c>
      <c r="BG863" s="68">
        <v>0</v>
      </c>
      <c r="BH863" s="68">
        <v>6.9936915258477688E-3</v>
      </c>
      <c r="BI863" s="68">
        <v>17717.373966791609</v>
      </c>
      <c r="BJ863" s="68">
        <v>0</v>
      </c>
      <c r="BK863" s="68">
        <v>0</v>
      </c>
      <c r="BL863" s="68">
        <v>3199.1323588851287</v>
      </c>
      <c r="BM863" s="68">
        <v>170.02956956137027</v>
      </c>
      <c r="BN863" s="68">
        <v>51810.97502683926</v>
      </c>
      <c r="BO863" s="68">
        <v>83629.817358400789</v>
      </c>
    </row>
    <row r="864" spans="1:67">
      <c r="A864">
        <v>2007</v>
      </c>
      <c r="B864" s="62" t="s">
        <v>617</v>
      </c>
      <c r="C864" s="67" t="s">
        <v>683</v>
      </c>
      <c r="D864" s="62" t="s">
        <v>725</v>
      </c>
      <c r="E864" s="68">
        <v>7.9555519683399106E-2</v>
      </c>
      <c r="F864" s="68">
        <v>8.9419092520053524E-6</v>
      </c>
      <c r="G864" s="68">
        <v>9.1284611846963268E-4</v>
      </c>
      <c r="H864" s="68">
        <v>9.484948008772541E-2</v>
      </c>
      <c r="I864" s="68">
        <v>2.2096642473414563</v>
      </c>
      <c r="J864" s="68">
        <v>0.35891773360884049</v>
      </c>
      <c r="K864" s="68">
        <v>2.4200031765504205E-2</v>
      </c>
      <c r="L864" s="68">
        <v>5.5062982072009194E-2</v>
      </c>
      <c r="M864" s="68">
        <v>0.17038961455281471</v>
      </c>
      <c r="N864" s="68">
        <v>4.0151659489113976E-3</v>
      </c>
      <c r="O864" s="68">
        <v>0.29008946660096357</v>
      </c>
      <c r="P864" s="68">
        <v>1.9286629843442448E-3</v>
      </c>
      <c r="Q864" s="68">
        <v>1.4801249338548399</v>
      </c>
      <c r="R864" s="68">
        <v>1.1115422937733073</v>
      </c>
      <c r="S864" s="68">
        <v>2.3168943676587386</v>
      </c>
      <c r="T864" s="68">
        <v>2.595087485381804</v>
      </c>
      <c r="U864" s="68">
        <v>18.189815979017062</v>
      </c>
      <c r="V864" s="68">
        <v>11.322669912868568</v>
      </c>
      <c r="W864" s="68">
        <v>6.519755449324439</v>
      </c>
      <c r="X864" s="68">
        <v>12.56638328203441</v>
      </c>
      <c r="Y864" s="68">
        <v>66.075624158426876</v>
      </c>
      <c r="Z864" s="68">
        <v>2.0967335964375065</v>
      </c>
      <c r="AA864" s="68">
        <v>0</v>
      </c>
      <c r="AB864" s="68">
        <v>3.0720440793239078E-5</v>
      </c>
      <c r="AC864" s="68">
        <v>0</v>
      </c>
      <c r="AD864" s="68">
        <v>0</v>
      </c>
      <c r="AE864" s="68">
        <v>0.85928037249277966</v>
      </c>
      <c r="AF864" s="68">
        <v>0.55642498187050393</v>
      </c>
      <c r="AG864" s="68">
        <v>2.8284282794639641</v>
      </c>
      <c r="AH864" s="68">
        <v>2.3219426034615158</v>
      </c>
      <c r="AI864" s="68">
        <v>1.6771284104998501</v>
      </c>
      <c r="AJ864" s="68">
        <v>0</v>
      </c>
      <c r="AK864" s="68">
        <v>17.105083145259865</v>
      </c>
      <c r="AL864" s="68">
        <v>0</v>
      </c>
      <c r="AM864" s="68">
        <v>2.2034596996559781</v>
      </c>
      <c r="AN864" s="68">
        <v>3.109043076140225</v>
      </c>
      <c r="AO864" s="68">
        <v>0</v>
      </c>
      <c r="AP864" s="68">
        <v>0</v>
      </c>
      <c r="AQ864" s="68">
        <v>0</v>
      </c>
      <c r="AR864" s="68">
        <v>0</v>
      </c>
      <c r="AS864" s="68">
        <v>0</v>
      </c>
      <c r="AT864" s="68">
        <v>0</v>
      </c>
      <c r="AU864" s="68">
        <v>0</v>
      </c>
      <c r="AV864" s="68">
        <v>0</v>
      </c>
      <c r="AW864" s="68">
        <v>0</v>
      </c>
      <c r="AX864" s="68">
        <v>0</v>
      </c>
      <c r="AY864" s="68">
        <v>0</v>
      </c>
      <c r="AZ864" s="68">
        <v>0</v>
      </c>
      <c r="BA864" s="68">
        <v>5.5461319194596647E-5</v>
      </c>
      <c r="BB864" s="68">
        <v>5.8287949657152014E-3</v>
      </c>
      <c r="BC864" s="68">
        <v>1.2837762294113169</v>
      </c>
      <c r="BD864" s="68">
        <v>0</v>
      </c>
      <c r="BE864" s="68">
        <v>0</v>
      </c>
      <c r="BF864" s="68">
        <v>0.4450856464020197</v>
      </c>
      <c r="BG864" s="68">
        <v>0</v>
      </c>
      <c r="BH864" s="68">
        <v>0</v>
      </c>
      <c r="BI864" s="68">
        <v>42.655296335236756</v>
      </c>
      <c r="BJ864" s="68">
        <v>0</v>
      </c>
      <c r="BK864" s="68">
        <v>0</v>
      </c>
      <c r="BL864" s="68">
        <v>202.41723473755238</v>
      </c>
      <c r="BM864" s="68">
        <v>2.8064134690574991</v>
      </c>
      <c r="BN864" s="68">
        <v>2990.8367762453181</v>
      </c>
      <c r="BO864" s="68">
        <v>3398.6755143599999</v>
      </c>
    </row>
    <row r="865" spans="1:67">
      <c r="A865">
        <v>2007</v>
      </c>
      <c r="B865" s="62" t="s">
        <v>618</v>
      </c>
      <c r="C865" s="67" t="s">
        <v>684</v>
      </c>
      <c r="D865" s="62" t="s">
        <v>725</v>
      </c>
      <c r="E865" s="68">
        <v>1.8292562172776916</v>
      </c>
      <c r="F865" s="68">
        <v>8.0878093789639807E-4</v>
      </c>
      <c r="G865" s="68">
        <v>0.86867445292681633</v>
      </c>
      <c r="H865" s="68">
        <v>33.491940677405204</v>
      </c>
      <c r="I865" s="68">
        <v>46.308580434737479</v>
      </c>
      <c r="J865" s="68">
        <v>209.62958237738886</v>
      </c>
      <c r="K865" s="68">
        <v>6.9787311194682218</v>
      </c>
      <c r="L865" s="68">
        <v>19.224524936817776</v>
      </c>
      <c r="M865" s="68">
        <v>18.004382777653852</v>
      </c>
      <c r="N865" s="68">
        <v>9.3591357233706294</v>
      </c>
      <c r="O865" s="68">
        <v>19.212961005783274</v>
      </c>
      <c r="P865" s="68">
        <v>5.1764772842477651</v>
      </c>
      <c r="Q865" s="68">
        <v>82.589419675035742</v>
      </c>
      <c r="R865" s="68">
        <v>36.036285478219767</v>
      </c>
      <c r="S865" s="68">
        <v>42.297486365633503</v>
      </c>
      <c r="T865" s="68">
        <v>58.284569057023212</v>
      </c>
      <c r="U865" s="68">
        <v>2015.0463386327017</v>
      </c>
      <c r="V865" s="68">
        <v>105.57959374667266</v>
      </c>
      <c r="W865" s="68">
        <v>90.174369053923499</v>
      </c>
      <c r="X865" s="68">
        <v>153.03043902861484</v>
      </c>
      <c r="Y865" s="68">
        <v>13.158985787172583</v>
      </c>
      <c r="Z865" s="68">
        <v>974.04319400487464</v>
      </c>
      <c r="AA865" s="68">
        <v>6.7376914075420302</v>
      </c>
      <c r="AB865" s="68">
        <v>24.877271142567427</v>
      </c>
      <c r="AC865" s="68">
        <v>72.446994469698225</v>
      </c>
      <c r="AD865" s="68">
        <v>0.24468842513591277</v>
      </c>
      <c r="AE865" s="68">
        <v>424.66665644839424</v>
      </c>
      <c r="AF865" s="68">
        <v>36.163813059587092</v>
      </c>
      <c r="AG865" s="68">
        <v>183.82846723943351</v>
      </c>
      <c r="AH865" s="68">
        <v>150.91036704425974</v>
      </c>
      <c r="AI865" s="68">
        <v>14.530740149660062</v>
      </c>
      <c r="AJ865" s="68">
        <v>0</v>
      </c>
      <c r="AK865" s="68">
        <v>2.1902993978542735</v>
      </c>
      <c r="AL865" s="68">
        <v>20.08921054715838</v>
      </c>
      <c r="AM865" s="68">
        <v>9.8937210669435469</v>
      </c>
      <c r="AN865" s="68">
        <v>229.7970606117207</v>
      </c>
      <c r="AO865" s="68">
        <v>0.83033252073520192</v>
      </c>
      <c r="AP865" s="68">
        <v>15.960485815046047</v>
      </c>
      <c r="AQ865" s="68">
        <v>5.6381117468422115</v>
      </c>
      <c r="AR865" s="68">
        <v>0.61229529744831479</v>
      </c>
      <c r="AS865" s="68">
        <v>32.839930993985277</v>
      </c>
      <c r="AT865" s="68">
        <v>2.4980638823693866E-2</v>
      </c>
      <c r="AU865" s="68">
        <v>1.1918969594822897</v>
      </c>
      <c r="AV865" s="68">
        <v>0</v>
      </c>
      <c r="AW865" s="68">
        <v>34.729001157978345</v>
      </c>
      <c r="AX865" s="68">
        <v>3.3025831059501161</v>
      </c>
      <c r="AY865" s="68">
        <v>25.93620567711822</v>
      </c>
      <c r="AZ865" s="68">
        <v>0</v>
      </c>
      <c r="BA865" s="68">
        <v>10.86439216695174</v>
      </c>
      <c r="BB865" s="68">
        <v>93.661543171307585</v>
      </c>
      <c r="BC865" s="68">
        <v>141.42565598955971</v>
      </c>
      <c r="BD865" s="68">
        <v>108.50219004909523</v>
      </c>
      <c r="BE865" s="68">
        <v>321.82967076847586</v>
      </c>
      <c r="BF865" s="68">
        <v>105.77666275318683</v>
      </c>
      <c r="BG865" s="68">
        <v>0</v>
      </c>
      <c r="BH865" s="68">
        <v>3.1959089378010112E-2</v>
      </c>
      <c r="BI865" s="68">
        <v>3651.2379351359868</v>
      </c>
      <c r="BJ865" s="68">
        <v>0</v>
      </c>
      <c r="BK865" s="68">
        <v>0</v>
      </c>
      <c r="BL865" s="68">
        <v>99.957664761021277</v>
      </c>
      <c r="BM865" s="68">
        <v>8.5150915476324478</v>
      </c>
      <c r="BN865" s="68">
        <v>9275.7085173581509</v>
      </c>
      <c r="BO865" s="68">
        <v>19055.279824331996</v>
      </c>
    </row>
    <row r="866" spans="1:67">
      <c r="A866">
        <v>2007</v>
      </c>
      <c r="B866" s="62" t="s">
        <v>619</v>
      </c>
      <c r="C866" s="67" t="s">
        <v>685</v>
      </c>
      <c r="D866" s="62" t="s">
        <v>725</v>
      </c>
      <c r="E866" s="68">
        <v>12.177049481007407</v>
      </c>
      <c r="F866" s="68">
        <v>13.342167206769956</v>
      </c>
      <c r="G866" s="68">
        <v>1.6124202584676806</v>
      </c>
      <c r="H866" s="68">
        <v>72.937178039762117</v>
      </c>
      <c r="I866" s="68">
        <v>91.225861594935296</v>
      </c>
      <c r="J866" s="68">
        <v>31.157540190108865</v>
      </c>
      <c r="K866" s="68">
        <v>4.2092836451788758</v>
      </c>
      <c r="L866" s="68">
        <v>56.059536691266388</v>
      </c>
      <c r="M866" s="68">
        <v>3.1301306404066618</v>
      </c>
      <c r="N866" s="68">
        <v>2.7811165311395181</v>
      </c>
      <c r="O866" s="68">
        <v>46.257750896082321</v>
      </c>
      <c r="P866" s="68">
        <v>22.037576774705943</v>
      </c>
      <c r="Q866" s="68">
        <v>8.7281511160238168</v>
      </c>
      <c r="R866" s="68">
        <v>66.724343470194341</v>
      </c>
      <c r="S866" s="68">
        <v>41.301848027534405</v>
      </c>
      <c r="T866" s="68">
        <v>32.510488983170518</v>
      </c>
      <c r="U866" s="68">
        <v>98.636872854518003</v>
      </c>
      <c r="V866" s="68">
        <v>35.728256364566185</v>
      </c>
      <c r="W866" s="68">
        <v>12.583923383885374</v>
      </c>
      <c r="X866" s="68">
        <v>90.768843940749278</v>
      </c>
      <c r="Y866" s="68">
        <v>4.1877559190221962</v>
      </c>
      <c r="Z866" s="68">
        <v>32.570422464449301</v>
      </c>
      <c r="AA866" s="68">
        <v>15.634079316618479</v>
      </c>
      <c r="AB866" s="68">
        <v>4.1080456709112072</v>
      </c>
      <c r="AC866" s="68">
        <v>44.307368302703978</v>
      </c>
      <c r="AD866" s="68">
        <v>0.95823043707698252</v>
      </c>
      <c r="AE866" s="68">
        <v>213.31588900524747</v>
      </c>
      <c r="AF866" s="68">
        <v>4.9043697925204794</v>
      </c>
      <c r="AG866" s="68">
        <v>24.929970195590663</v>
      </c>
      <c r="AH866" s="68">
        <v>20.465769035210695</v>
      </c>
      <c r="AI866" s="68">
        <v>50.536392108281554</v>
      </c>
      <c r="AJ866" s="68">
        <v>0</v>
      </c>
      <c r="AK866" s="68">
        <v>13.216164242786105</v>
      </c>
      <c r="AL866" s="68">
        <v>94.074626083017108</v>
      </c>
      <c r="AM866" s="68">
        <v>2.4957201065474179</v>
      </c>
      <c r="AN866" s="68">
        <v>34.36819901080333</v>
      </c>
      <c r="AO866" s="68">
        <v>7.910877150618786</v>
      </c>
      <c r="AP866" s="68">
        <v>12.143259406030477</v>
      </c>
      <c r="AQ866" s="68">
        <v>31.63461464369389</v>
      </c>
      <c r="AR866" s="68">
        <v>1.5596301627652369</v>
      </c>
      <c r="AS866" s="68">
        <v>79.25668354617423</v>
      </c>
      <c r="AT866" s="68">
        <v>2.0941602505472328</v>
      </c>
      <c r="AU866" s="68">
        <v>1.506522545119247</v>
      </c>
      <c r="AV866" s="68">
        <v>0</v>
      </c>
      <c r="AW866" s="68">
        <v>18.344153492712099</v>
      </c>
      <c r="AX866" s="68">
        <v>5.134936150466241</v>
      </c>
      <c r="AY866" s="68">
        <v>35.99323640080798</v>
      </c>
      <c r="AZ866" s="68">
        <v>0</v>
      </c>
      <c r="BA866" s="68">
        <v>1.672007118887356</v>
      </c>
      <c r="BB866" s="68">
        <v>187.07568844138601</v>
      </c>
      <c r="BC866" s="68">
        <v>239.74320563334322</v>
      </c>
      <c r="BD866" s="68">
        <v>42.403013027642608</v>
      </c>
      <c r="BE866" s="68">
        <v>103.90116610100871</v>
      </c>
      <c r="BF866" s="68">
        <v>41.901525934385425</v>
      </c>
      <c r="BG866" s="68">
        <v>0</v>
      </c>
      <c r="BH866" s="68">
        <v>0.710841534101052</v>
      </c>
      <c r="BI866" s="68">
        <v>179.1453470087782</v>
      </c>
      <c r="BJ866" s="68">
        <v>0</v>
      </c>
      <c r="BK866" s="68">
        <v>0</v>
      </c>
      <c r="BL866" s="68">
        <v>0</v>
      </c>
      <c r="BM866" s="68">
        <v>0</v>
      </c>
      <c r="BN866" s="68">
        <v>2.2492672542284708E-5</v>
      </c>
      <c r="BO866" s="68">
        <v>2296.1142328224</v>
      </c>
    </row>
    <row r="867" spans="1:67">
      <c r="A867">
        <v>2007</v>
      </c>
      <c r="B867" s="62" t="s">
        <v>620</v>
      </c>
      <c r="C867" s="67" t="s">
        <v>686</v>
      </c>
      <c r="D867" s="62" t="s">
        <v>725</v>
      </c>
      <c r="E867" s="68">
        <v>430.65963172089016</v>
      </c>
      <c r="F867" s="68">
        <v>9.7906054306201824</v>
      </c>
      <c r="G867" s="68">
        <v>10.8392042777367</v>
      </c>
      <c r="H867" s="68">
        <v>679.65103847695764</v>
      </c>
      <c r="I867" s="68">
        <v>1316.4995884641201</v>
      </c>
      <c r="J867" s="68">
        <v>411.36086960108935</v>
      </c>
      <c r="K867" s="68">
        <v>64.552802700613825</v>
      </c>
      <c r="L867" s="68">
        <v>415.26483113422347</v>
      </c>
      <c r="M867" s="68">
        <v>60.494540223343485</v>
      </c>
      <c r="N867" s="68">
        <v>50.008117854710022</v>
      </c>
      <c r="O867" s="68">
        <v>491.60816865278866</v>
      </c>
      <c r="P867" s="68">
        <v>73.065519428371331</v>
      </c>
      <c r="Q867" s="68">
        <v>500.35822017156005</v>
      </c>
      <c r="R867" s="68">
        <v>738.88256541733676</v>
      </c>
      <c r="S867" s="68">
        <v>1559.5751654758428</v>
      </c>
      <c r="T867" s="68">
        <v>276.88553395641105</v>
      </c>
      <c r="U867" s="68">
        <v>151.14796040360076</v>
      </c>
      <c r="V867" s="68">
        <v>154.3653809374793</v>
      </c>
      <c r="W867" s="68">
        <v>69.734649284675143</v>
      </c>
      <c r="X867" s="68">
        <v>499.61156975871779</v>
      </c>
      <c r="Y867" s="68">
        <v>23.30810393614496</v>
      </c>
      <c r="Z867" s="68">
        <v>156.10518229404198</v>
      </c>
      <c r="AA867" s="68">
        <v>19.337119081022763</v>
      </c>
      <c r="AB867" s="68">
        <v>219.27076555557525</v>
      </c>
      <c r="AC867" s="68">
        <v>34.579652759022601</v>
      </c>
      <c r="AD867" s="68">
        <v>2.7934687117476562</v>
      </c>
      <c r="AE867" s="68">
        <v>568.2757182188011</v>
      </c>
      <c r="AF867" s="68">
        <v>331.35775262387352</v>
      </c>
      <c r="AG867" s="68">
        <v>1684.3629755629966</v>
      </c>
      <c r="AH867" s="68">
        <v>1382.7446787493357</v>
      </c>
      <c r="AI867" s="68">
        <v>376.08609160459326</v>
      </c>
      <c r="AJ867" s="68">
        <v>7.2830083222392084</v>
      </c>
      <c r="AK867" s="68">
        <v>9.2909345852530958</v>
      </c>
      <c r="AL867" s="68">
        <v>129.56112327603566</v>
      </c>
      <c r="AM867" s="68">
        <v>43.909044284314575</v>
      </c>
      <c r="AN867" s="68">
        <v>1574.9465564451102</v>
      </c>
      <c r="AO867" s="68">
        <v>15.303470746148594</v>
      </c>
      <c r="AP867" s="68">
        <v>77.438399980634372</v>
      </c>
      <c r="AQ867" s="68">
        <v>259.86734621386347</v>
      </c>
      <c r="AR867" s="68">
        <v>6.0775418782362571</v>
      </c>
      <c r="AS867" s="68">
        <v>197.65161986434799</v>
      </c>
      <c r="AT867" s="68">
        <v>1.33490736512645</v>
      </c>
      <c r="AU867" s="68">
        <v>6.9024482178722977</v>
      </c>
      <c r="AV867" s="68">
        <v>0</v>
      </c>
      <c r="AW867" s="68">
        <v>146.43886438244928</v>
      </c>
      <c r="AX867" s="68">
        <v>19.942569330923874</v>
      </c>
      <c r="AY867" s="68">
        <v>38.153565959196051</v>
      </c>
      <c r="AZ867" s="68">
        <v>0</v>
      </c>
      <c r="BA867" s="68">
        <v>20.719405488466229</v>
      </c>
      <c r="BB867" s="68">
        <v>1650.5193632403091</v>
      </c>
      <c r="BC867" s="68">
        <v>1007.7192540466515</v>
      </c>
      <c r="BD867" s="68">
        <v>758.57189735347299</v>
      </c>
      <c r="BE867" s="68">
        <v>547.22760852326985</v>
      </c>
      <c r="BF867" s="68">
        <v>517.1647834234808</v>
      </c>
      <c r="BG867" s="68">
        <v>0</v>
      </c>
      <c r="BH867" s="68">
        <v>4.2055642723223814</v>
      </c>
      <c r="BI867" s="68">
        <v>10384.311128021453</v>
      </c>
      <c r="BJ867" s="68">
        <v>0</v>
      </c>
      <c r="BK867" s="68">
        <v>0</v>
      </c>
      <c r="BL867" s="68">
        <v>0</v>
      </c>
      <c r="BM867" s="68">
        <v>0</v>
      </c>
      <c r="BN867" s="68">
        <v>229.10695130497811</v>
      </c>
      <c r="BO867" s="68">
        <v>30416.2248289944</v>
      </c>
    </row>
    <row r="868" spans="1:67">
      <c r="A868">
        <v>2007</v>
      </c>
      <c r="B868" s="62" t="s">
        <v>621</v>
      </c>
      <c r="C868" s="67" t="s">
        <v>135</v>
      </c>
      <c r="D868" s="62" t="s">
        <v>725</v>
      </c>
      <c r="E868" s="68">
        <v>413.76621741004072</v>
      </c>
      <c r="F868" s="68">
        <v>0.24040232201419259</v>
      </c>
      <c r="G868" s="68">
        <v>36.274589230197215</v>
      </c>
      <c r="H868" s="68">
        <v>59.843670428902968</v>
      </c>
      <c r="I868" s="68">
        <v>688.36696081276818</v>
      </c>
      <c r="J868" s="68">
        <v>53.738219967206327</v>
      </c>
      <c r="K868" s="68">
        <v>3.4078031218870861</v>
      </c>
      <c r="L868" s="68">
        <v>42.188259825301991</v>
      </c>
      <c r="M868" s="68">
        <v>5.9911890068159357</v>
      </c>
      <c r="N868" s="68">
        <v>6.3058400653271462</v>
      </c>
      <c r="O868" s="68">
        <v>80.979166959265328</v>
      </c>
      <c r="P868" s="68">
        <v>12.180187642844743</v>
      </c>
      <c r="Q868" s="68">
        <v>42.178779434253101</v>
      </c>
      <c r="R868" s="68">
        <v>51.451101913193256</v>
      </c>
      <c r="S868" s="68">
        <v>46.4987635585627</v>
      </c>
      <c r="T868" s="68">
        <v>41.043376807610521</v>
      </c>
      <c r="U868" s="68">
        <v>5.6657750599528907</v>
      </c>
      <c r="V868" s="68">
        <v>8.1859532963834027</v>
      </c>
      <c r="W868" s="68">
        <v>9.7579372283010422</v>
      </c>
      <c r="X868" s="68">
        <v>41.893859422221801</v>
      </c>
      <c r="Y868" s="68">
        <v>0.72595008411376616</v>
      </c>
      <c r="Z868" s="68">
        <v>31.310737312083727</v>
      </c>
      <c r="AA868" s="68">
        <v>8.3832093172363642</v>
      </c>
      <c r="AB868" s="68">
        <v>26.917517429963127</v>
      </c>
      <c r="AC868" s="68">
        <v>0</v>
      </c>
      <c r="AD868" s="68">
        <v>19.26171254151874</v>
      </c>
      <c r="AE868" s="68">
        <v>112.70660284209187</v>
      </c>
      <c r="AF868" s="68">
        <v>15.691224195874208</v>
      </c>
      <c r="AG868" s="68">
        <v>79.761879320775449</v>
      </c>
      <c r="AH868" s="68">
        <v>65.478947114106745</v>
      </c>
      <c r="AI868" s="68">
        <v>71.204193759464474</v>
      </c>
      <c r="AJ868" s="68">
        <v>1.3671309015901658</v>
      </c>
      <c r="AK868" s="68">
        <v>1.0724943506762421</v>
      </c>
      <c r="AL868" s="68">
        <v>34.7779748296077</v>
      </c>
      <c r="AM868" s="68">
        <v>2.4686861372927136</v>
      </c>
      <c r="AN868" s="68">
        <v>286.28454040894206</v>
      </c>
      <c r="AO868" s="68">
        <v>32.190454766101688</v>
      </c>
      <c r="AP868" s="68">
        <v>30.760960133032658</v>
      </c>
      <c r="AQ868" s="68">
        <v>9.1333470009816082</v>
      </c>
      <c r="AR868" s="68">
        <v>6.8288419115185395</v>
      </c>
      <c r="AS868" s="68">
        <v>4.8606635633648283</v>
      </c>
      <c r="AT868" s="68">
        <v>0.36636088395952193</v>
      </c>
      <c r="AU868" s="68">
        <v>0</v>
      </c>
      <c r="AV868" s="68">
        <v>0</v>
      </c>
      <c r="AW868" s="68">
        <v>51.077315748187736</v>
      </c>
      <c r="AX868" s="68">
        <v>20.993177491870743</v>
      </c>
      <c r="AY868" s="68">
        <v>62.546904442452714</v>
      </c>
      <c r="AZ868" s="68">
        <v>0</v>
      </c>
      <c r="BA868" s="68">
        <v>9.7718961195223137</v>
      </c>
      <c r="BB868" s="68">
        <v>351.93132136667208</v>
      </c>
      <c r="BC868" s="68">
        <v>212.56800855486529</v>
      </c>
      <c r="BD868" s="68">
        <v>166.49744299339008</v>
      </c>
      <c r="BE868" s="68">
        <v>114.78676768227837</v>
      </c>
      <c r="BF868" s="68">
        <v>150.42666861218211</v>
      </c>
      <c r="BG868" s="68">
        <v>0</v>
      </c>
      <c r="BH868" s="68">
        <v>0.81166048385413947</v>
      </c>
      <c r="BI868" s="68">
        <v>963.53239665557464</v>
      </c>
      <c r="BJ868" s="68">
        <v>0</v>
      </c>
      <c r="BK868" s="68">
        <v>0</v>
      </c>
      <c r="BL868" s="68">
        <v>0</v>
      </c>
      <c r="BM868" s="68">
        <v>0</v>
      </c>
      <c r="BN868" s="68">
        <v>1.5740602975711226E-5</v>
      </c>
      <c r="BO868" s="68">
        <v>4596.4550582087995</v>
      </c>
    </row>
    <row r="869" spans="1:67">
      <c r="A869">
        <v>2007</v>
      </c>
      <c r="B869" s="62" t="s">
        <v>622</v>
      </c>
      <c r="C869" s="67" t="s">
        <v>687</v>
      </c>
      <c r="D869" s="62" t="s">
        <v>725</v>
      </c>
      <c r="E869" s="68">
        <v>2.2505112425889391E-3</v>
      </c>
      <c r="F869" s="68">
        <v>0</v>
      </c>
      <c r="G869" s="68">
        <v>0</v>
      </c>
      <c r="H869" s="68">
        <v>31.1742573338577</v>
      </c>
      <c r="I869" s="68">
        <v>6.5331512258279224E-3</v>
      </c>
      <c r="J869" s="68">
        <v>0.38735521393651356</v>
      </c>
      <c r="K869" s="68">
        <v>8.5245774518163536E-2</v>
      </c>
      <c r="L869" s="68">
        <v>2.898358943548535E-2</v>
      </c>
      <c r="M869" s="68">
        <v>2.497464893289632E-3</v>
      </c>
      <c r="N869" s="68">
        <v>0.14391706037313562</v>
      </c>
      <c r="O869" s="68">
        <v>2.6837481958816216</v>
      </c>
      <c r="P869" s="68">
        <v>4.3471131085513407E-4</v>
      </c>
      <c r="Q869" s="68">
        <v>0.19569480421169833</v>
      </c>
      <c r="R869" s="68">
        <v>0.12946601225019855</v>
      </c>
      <c r="S869" s="68">
        <v>0.92448371001868801</v>
      </c>
      <c r="T869" s="68">
        <v>0.84613983180478447</v>
      </c>
      <c r="U869" s="68">
        <v>9.687546097273751</v>
      </c>
      <c r="V869" s="68">
        <v>0.27837621174894167</v>
      </c>
      <c r="W869" s="68">
        <v>0.39381058390923873</v>
      </c>
      <c r="X869" s="68">
        <v>1.5348468328369336</v>
      </c>
      <c r="Y869" s="68">
        <v>1.6816458077576365E-2</v>
      </c>
      <c r="Z869" s="68">
        <v>1.8302370055572279</v>
      </c>
      <c r="AA869" s="68">
        <v>0</v>
      </c>
      <c r="AB869" s="68">
        <v>11.743732328171122</v>
      </c>
      <c r="AC869" s="68">
        <v>0</v>
      </c>
      <c r="AD869" s="68">
        <v>24.807397772727935</v>
      </c>
      <c r="AE869" s="68">
        <v>5.7282751205449296E-2</v>
      </c>
      <c r="AF869" s="68">
        <v>0.22392387848810219</v>
      </c>
      <c r="AG869" s="68">
        <v>1.1382534052189623</v>
      </c>
      <c r="AH869" s="68">
        <v>0.93442676072166231</v>
      </c>
      <c r="AI869" s="68">
        <v>0</v>
      </c>
      <c r="AJ869" s="68">
        <v>0</v>
      </c>
      <c r="AK869" s="68">
        <v>0</v>
      </c>
      <c r="AL869" s="68">
        <v>2.5512664736827805E-2</v>
      </c>
      <c r="AM869" s="68">
        <v>0</v>
      </c>
      <c r="AN869" s="68">
        <v>7.2478919760497415E-4</v>
      </c>
      <c r="AO869" s="68">
        <v>0</v>
      </c>
      <c r="AP869" s="68">
        <v>0</v>
      </c>
      <c r="AQ869" s="68">
        <v>0</v>
      </c>
      <c r="AR869" s="68">
        <v>0</v>
      </c>
      <c r="AS869" s="68">
        <v>0</v>
      </c>
      <c r="AT869" s="68">
        <v>0</v>
      </c>
      <c r="AU869" s="68">
        <v>0</v>
      </c>
      <c r="AV869" s="68">
        <v>0</v>
      </c>
      <c r="AW869" s="68">
        <v>8.6390674114240467E-5</v>
      </c>
      <c r="AX869" s="68">
        <v>1.2000346230476781E-3</v>
      </c>
      <c r="AY869" s="68">
        <v>2.4301142493877417E-4</v>
      </c>
      <c r="AZ869" s="68">
        <v>0</v>
      </c>
      <c r="BA869" s="68">
        <v>1.7907271615991214E-3</v>
      </c>
      <c r="BB869" s="68">
        <v>5.4099088665989468E-3</v>
      </c>
      <c r="BC869" s="68">
        <v>21.211876766735294</v>
      </c>
      <c r="BD869" s="68">
        <v>1.1872996868575966E-3</v>
      </c>
      <c r="BE869" s="68">
        <v>33.941049831848503</v>
      </c>
      <c r="BF869" s="68">
        <v>1.7425025164597055E-3</v>
      </c>
      <c r="BG869" s="68">
        <v>0</v>
      </c>
      <c r="BH869" s="68">
        <v>0</v>
      </c>
      <c r="BI869" s="68">
        <v>413.94583007854106</v>
      </c>
      <c r="BJ869" s="68">
        <v>0</v>
      </c>
      <c r="BK869" s="68">
        <v>0</v>
      </c>
      <c r="BL869" s="68">
        <v>0</v>
      </c>
      <c r="BM869" s="68">
        <v>0</v>
      </c>
      <c r="BN869" s="68">
        <v>1.8167089592679986E-5</v>
      </c>
      <c r="BO869" s="68">
        <v>558.39432962399997</v>
      </c>
    </row>
    <row r="870" spans="1:67">
      <c r="A870">
        <v>2007</v>
      </c>
      <c r="B870" s="62" t="s">
        <v>623</v>
      </c>
      <c r="C870" s="67" t="s">
        <v>688</v>
      </c>
      <c r="D870" s="62" t="s">
        <v>725</v>
      </c>
      <c r="E870" s="68">
        <v>6.0788762273313153E-2</v>
      </c>
      <c r="F870" s="68">
        <v>0</v>
      </c>
      <c r="G870" s="68">
        <v>4.4675684267917528E-4</v>
      </c>
      <c r="H870" s="68">
        <v>240.86015546512138</v>
      </c>
      <c r="I870" s="68">
        <v>30.733796188351732</v>
      </c>
      <c r="J870" s="68">
        <v>11.805384664237017</v>
      </c>
      <c r="K870" s="68">
        <v>1.642677932337621</v>
      </c>
      <c r="L870" s="68">
        <v>2.6601052678951711</v>
      </c>
      <c r="M870" s="68">
        <v>1.331570632756873</v>
      </c>
      <c r="N870" s="68">
        <v>1.0928486419391724E-2</v>
      </c>
      <c r="O870" s="68">
        <v>1.4488697870017568</v>
      </c>
      <c r="P870" s="68">
        <v>0.82634511131216026</v>
      </c>
      <c r="Q870" s="68">
        <v>13.522988664476955</v>
      </c>
      <c r="R870" s="68">
        <v>0.9334002131192678</v>
      </c>
      <c r="S870" s="68">
        <v>13.896899434447269</v>
      </c>
      <c r="T870" s="68">
        <v>9.6923507986573352</v>
      </c>
      <c r="U870" s="68">
        <v>49.013371225224532</v>
      </c>
      <c r="V870" s="68">
        <v>39.0851817919891</v>
      </c>
      <c r="W870" s="68">
        <v>2.3948643493135093</v>
      </c>
      <c r="X870" s="68">
        <v>5.2650094484041627</v>
      </c>
      <c r="Y870" s="68">
        <v>0.68336510398065342</v>
      </c>
      <c r="Z870" s="68">
        <v>9.5278898347966141</v>
      </c>
      <c r="AA870" s="68">
        <v>1.4240210742061608</v>
      </c>
      <c r="AB870" s="68">
        <v>65.393619420701327</v>
      </c>
      <c r="AC870" s="68">
        <v>0</v>
      </c>
      <c r="AD870" s="68">
        <v>0</v>
      </c>
      <c r="AE870" s="68">
        <v>8501.0440835800255</v>
      </c>
      <c r="AF870" s="68">
        <v>16.550278470289996</v>
      </c>
      <c r="AG870" s="68">
        <v>84.128637612583233</v>
      </c>
      <c r="AH870" s="68">
        <v>69.063751505430716</v>
      </c>
      <c r="AI870" s="68">
        <v>97.091477307109969</v>
      </c>
      <c r="AJ870" s="68">
        <v>0</v>
      </c>
      <c r="AK870" s="68">
        <v>0.24382067832347756</v>
      </c>
      <c r="AL870" s="68">
        <v>22.403319225087643</v>
      </c>
      <c r="AM870" s="68">
        <v>15.571532478774644</v>
      </c>
      <c r="AN870" s="68">
        <v>22.283060002535105</v>
      </c>
      <c r="AO870" s="68">
        <v>5.1146096278163959E-2</v>
      </c>
      <c r="AP870" s="68">
        <v>0</v>
      </c>
      <c r="AQ870" s="68">
        <v>0</v>
      </c>
      <c r="AR870" s="68">
        <v>8.5923324710920873E-2</v>
      </c>
      <c r="AS870" s="68">
        <v>0</v>
      </c>
      <c r="AT870" s="68">
        <v>0</v>
      </c>
      <c r="AU870" s="68">
        <v>0</v>
      </c>
      <c r="AV870" s="68">
        <v>0</v>
      </c>
      <c r="AW870" s="68">
        <v>4.2521670262924402E-2</v>
      </c>
      <c r="AX870" s="68">
        <v>8.3113444875696938E-4</v>
      </c>
      <c r="AY870" s="68">
        <v>0.83065033557728229</v>
      </c>
      <c r="AZ870" s="68">
        <v>0</v>
      </c>
      <c r="BA870" s="68">
        <v>0.14376488187711528</v>
      </c>
      <c r="BB870" s="68">
        <v>51.945018301335232</v>
      </c>
      <c r="BC870" s="68">
        <v>157.21931315357216</v>
      </c>
      <c r="BD870" s="68">
        <v>201.85555513134747</v>
      </c>
      <c r="BE870" s="68">
        <v>273.29993887590786</v>
      </c>
      <c r="BF870" s="68">
        <v>16.701983966022439</v>
      </c>
      <c r="BG870" s="68">
        <v>0</v>
      </c>
      <c r="BH870" s="68">
        <v>0.45302030923615016</v>
      </c>
      <c r="BI870" s="68">
        <v>0</v>
      </c>
      <c r="BJ870" s="68">
        <v>0</v>
      </c>
      <c r="BK870" s="68">
        <v>2.5610490575886597</v>
      </c>
      <c r="BL870" s="68">
        <v>143207.23701468608</v>
      </c>
      <c r="BM870" s="68">
        <v>0</v>
      </c>
      <c r="BN870" s="68">
        <v>-3.2089918593080718E-3</v>
      </c>
      <c r="BO870" s="68">
        <v>153243.01851320639</v>
      </c>
    </row>
    <row r="871" spans="1:67">
      <c r="A871">
        <v>2007</v>
      </c>
      <c r="B871" s="62" t="s">
        <v>624</v>
      </c>
      <c r="C871" s="67" t="s">
        <v>689</v>
      </c>
      <c r="D871" s="62" t="s">
        <v>725</v>
      </c>
      <c r="E871" s="68">
        <v>156.68536057169945</v>
      </c>
      <c r="F871" s="68">
        <v>2.3940481834054852</v>
      </c>
      <c r="G871" s="68">
        <v>6.9622610272584566</v>
      </c>
      <c r="H871" s="68">
        <v>104.25342104570331</v>
      </c>
      <c r="I871" s="68">
        <v>636.1021298931696</v>
      </c>
      <c r="J871" s="68">
        <v>112.2951302168558</v>
      </c>
      <c r="K871" s="68">
        <v>19.923860684529256</v>
      </c>
      <c r="L871" s="68">
        <v>87.730157422485505</v>
      </c>
      <c r="M871" s="68">
        <v>23.62673484440322</v>
      </c>
      <c r="N871" s="68">
        <v>97.520297372135431</v>
      </c>
      <c r="O871" s="68">
        <v>323.41405837798442</v>
      </c>
      <c r="P871" s="68">
        <v>58.924257698787123</v>
      </c>
      <c r="Q871" s="68">
        <v>92.122847047652471</v>
      </c>
      <c r="R871" s="68">
        <v>85.901556861267437</v>
      </c>
      <c r="S871" s="68">
        <v>266.85308788624195</v>
      </c>
      <c r="T871" s="68">
        <v>107.58676550943891</v>
      </c>
      <c r="U871" s="68">
        <v>71.173420892434621</v>
      </c>
      <c r="V871" s="68">
        <v>65.634798062746313</v>
      </c>
      <c r="W871" s="68">
        <v>54.416767250926938</v>
      </c>
      <c r="X871" s="68">
        <v>536.06500117428004</v>
      </c>
      <c r="Y871" s="68">
        <v>15.247614141556076</v>
      </c>
      <c r="Z871" s="68">
        <v>58.252376201904113</v>
      </c>
      <c r="AA871" s="68">
        <v>7.7988628895508709</v>
      </c>
      <c r="AB871" s="68">
        <v>140.77831938856923</v>
      </c>
      <c r="AC871" s="68">
        <v>13.158371589466419</v>
      </c>
      <c r="AD871" s="68">
        <v>1.754499759967219</v>
      </c>
      <c r="AE871" s="68">
        <v>635.83346013167863</v>
      </c>
      <c r="AF871" s="68">
        <v>352.86493965956396</v>
      </c>
      <c r="AG871" s="68">
        <v>0</v>
      </c>
      <c r="AH871" s="68">
        <v>0</v>
      </c>
      <c r="AI871" s="68">
        <v>313.42324578850975</v>
      </c>
      <c r="AJ871" s="68">
        <v>6.5300693674741535</v>
      </c>
      <c r="AK871" s="68">
        <v>31.409286757844672</v>
      </c>
      <c r="AL871" s="68">
        <v>15.630598612569592</v>
      </c>
      <c r="AM871" s="68">
        <v>3.1662448228283306</v>
      </c>
      <c r="AN871" s="68">
        <v>64.81411097132839</v>
      </c>
      <c r="AO871" s="68">
        <v>3.0264234415185167</v>
      </c>
      <c r="AP871" s="68">
        <v>6.0429975785721615</v>
      </c>
      <c r="AQ871" s="68">
        <v>64.714813060246314</v>
      </c>
      <c r="AR871" s="68">
        <v>0.15828341884412445</v>
      </c>
      <c r="AS871" s="68">
        <v>22.573243448787291</v>
      </c>
      <c r="AT871" s="68">
        <v>0.16461285289712116</v>
      </c>
      <c r="AU871" s="68">
        <v>1.8191290777278653</v>
      </c>
      <c r="AV871" s="68">
        <v>0</v>
      </c>
      <c r="AW871" s="68">
        <v>6.3631611460832245</v>
      </c>
      <c r="AX871" s="68">
        <v>4.6680610059877026</v>
      </c>
      <c r="AY871" s="68">
        <v>5.2369950040265447</v>
      </c>
      <c r="AZ871" s="68">
        <v>0</v>
      </c>
      <c r="BA871" s="68">
        <v>1.5003174967557027</v>
      </c>
      <c r="BB871" s="68">
        <v>63.239216641368522</v>
      </c>
      <c r="BC871" s="68">
        <v>97.339227315984559</v>
      </c>
      <c r="BD871" s="68">
        <v>13.370298290412713</v>
      </c>
      <c r="BE871" s="68">
        <v>77.569900573180021</v>
      </c>
      <c r="BF871" s="68">
        <v>27.100646955161228</v>
      </c>
      <c r="BG871" s="68">
        <v>0</v>
      </c>
      <c r="BH871" s="68">
        <v>0.14902267088087792</v>
      </c>
      <c r="BI871" s="68">
        <v>6625.5505137780456</v>
      </c>
      <c r="BJ871" s="68">
        <v>0</v>
      </c>
      <c r="BK871" s="68">
        <v>0</v>
      </c>
      <c r="BL871" s="68">
        <v>1318.0356976450703</v>
      </c>
      <c r="BM871" s="68">
        <v>0</v>
      </c>
      <c r="BN871" s="68">
        <v>685.48663926820359</v>
      </c>
      <c r="BO871" s="68">
        <v>13594.35716277597</v>
      </c>
    </row>
    <row r="872" spans="1:67">
      <c r="A872">
        <v>2007</v>
      </c>
      <c r="B872" s="62" t="s">
        <v>625</v>
      </c>
      <c r="C872" s="67" t="s">
        <v>690</v>
      </c>
      <c r="D872" s="62" t="s">
        <v>725</v>
      </c>
      <c r="E872" s="68">
        <v>1141.1729032273468</v>
      </c>
      <c r="F872" s="68">
        <v>17.436363588497571</v>
      </c>
      <c r="G872" s="68">
        <v>50.707632164955399</v>
      </c>
      <c r="H872" s="68">
        <v>759.29990352651237</v>
      </c>
      <c r="I872" s="68">
        <v>4632.8674974527248</v>
      </c>
      <c r="J872" s="68">
        <v>817.86938677797866</v>
      </c>
      <c r="K872" s="68">
        <v>145.10972727702378</v>
      </c>
      <c r="L872" s="68">
        <v>638.95745002033584</v>
      </c>
      <c r="M872" s="68">
        <v>172.07854963471459</v>
      </c>
      <c r="N872" s="68">
        <v>710.26112758523232</v>
      </c>
      <c r="O872" s="68">
        <v>2355.4935738546901</v>
      </c>
      <c r="P872" s="68">
        <v>429.15793781430438</v>
      </c>
      <c r="Q872" s="68">
        <v>670.95034555466088</v>
      </c>
      <c r="R872" s="68">
        <v>625.63936207852396</v>
      </c>
      <c r="S872" s="68">
        <v>1943.5479608764958</v>
      </c>
      <c r="T872" s="68">
        <v>783.57736228372221</v>
      </c>
      <c r="U872" s="68">
        <v>518.37120619366715</v>
      </c>
      <c r="V872" s="68">
        <v>478.03223469451171</v>
      </c>
      <c r="W872" s="68">
        <v>396.32892340041258</v>
      </c>
      <c r="X872" s="68">
        <v>3904.2757503097409</v>
      </c>
      <c r="Y872" s="68">
        <v>111.05162622546062</v>
      </c>
      <c r="Z872" s="68">
        <v>424.26448155505238</v>
      </c>
      <c r="AA872" s="68">
        <v>56.80078198159552</v>
      </c>
      <c r="AB872" s="68">
        <v>1025.3185291972788</v>
      </c>
      <c r="AC872" s="68">
        <v>95.835227067204514</v>
      </c>
      <c r="AD872" s="68">
        <v>12.778396000035182</v>
      </c>
      <c r="AE872" s="68">
        <v>4630.9107182704747</v>
      </c>
      <c r="AF872" s="68">
        <v>0</v>
      </c>
      <c r="AG872" s="68">
        <v>1713.6500205930727</v>
      </c>
      <c r="AH872" s="68">
        <v>0</v>
      </c>
      <c r="AI872" s="68">
        <v>2282.7283546489434</v>
      </c>
      <c r="AJ872" s="68">
        <v>47.559888116965617</v>
      </c>
      <c r="AK872" s="68">
        <v>228.76053529804946</v>
      </c>
      <c r="AL872" s="68">
        <v>113.84098382136374</v>
      </c>
      <c r="AM872" s="68">
        <v>23.060436428852853</v>
      </c>
      <c r="AN872" s="68">
        <v>472.05499554889286</v>
      </c>
      <c r="AO872" s="68">
        <v>22.042087483805343</v>
      </c>
      <c r="AP872" s="68">
        <v>44.01244038226119</v>
      </c>
      <c r="AQ872" s="68">
        <v>471.33178768147951</v>
      </c>
      <c r="AR872" s="68">
        <v>1.152811902503448</v>
      </c>
      <c r="AS872" s="68">
        <v>164.40574708268599</v>
      </c>
      <c r="AT872" s="68">
        <v>1.1989105208280302</v>
      </c>
      <c r="AU872" s="68">
        <v>13.24910510721287</v>
      </c>
      <c r="AV872" s="68">
        <v>0</v>
      </c>
      <c r="AW872" s="68">
        <v>46.344259937777558</v>
      </c>
      <c r="AX872" s="68">
        <v>33.998484039660383</v>
      </c>
      <c r="AY872" s="68">
        <v>38.142151705342705</v>
      </c>
      <c r="AZ872" s="68">
        <v>0</v>
      </c>
      <c r="BA872" s="68">
        <v>10.92713235804835</v>
      </c>
      <c r="BB872" s="68">
        <v>460.58470420681056</v>
      </c>
      <c r="BC872" s="68">
        <v>708.94235574266054</v>
      </c>
      <c r="BD872" s="68">
        <v>97.378734435779677</v>
      </c>
      <c r="BE872" s="68">
        <v>564.95813212648716</v>
      </c>
      <c r="BF872" s="68">
        <v>197.37979254934075</v>
      </c>
      <c r="BG872" s="68">
        <v>0</v>
      </c>
      <c r="BH872" s="68">
        <v>1.0853638996988797</v>
      </c>
      <c r="BI872" s="68">
        <v>48255.297672354347</v>
      </c>
      <c r="BJ872" s="68">
        <v>0</v>
      </c>
      <c r="BK872" s="68">
        <v>0</v>
      </c>
      <c r="BL872" s="68">
        <v>9599.5351330261947</v>
      </c>
      <c r="BM872" s="68">
        <v>0</v>
      </c>
      <c r="BN872" s="68">
        <v>5062.2430168509263</v>
      </c>
      <c r="BO872" s="68">
        <v>98223.959996463178</v>
      </c>
    </row>
    <row r="873" spans="1:67">
      <c r="A873">
        <v>2007</v>
      </c>
      <c r="B873" s="62" t="s">
        <v>626</v>
      </c>
      <c r="C873" s="67" t="s">
        <v>691</v>
      </c>
      <c r="D873" s="62" t="s">
        <v>725</v>
      </c>
      <c r="E873" s="68">
        <v>1005.1832777250802</v>
      </c>
      <c r="F873" s="68">
        <v>15.358532483486877</v>
      </c>
      <c r="G873" s="68">
        <v>44.664979129015599</v>
      </c>
      <c r="H873" s="68">
        <v>668.81676181112721</v>
      </c>
      <c r="I873" s="68">
        <v>4080.7847112259788</v>
      </c>
      <c r="J873" s="68">
        <v>720.40672244099687</v>
      </c>
      <c r="K873" s="68">
        <v>127.81750327369311</v>
      </c>
      <c r="L873" s="68">
        <v>562.81510200768059</v>
      </c>
      <c r="M873" s="68">
        <v>151.57254440481648</v>
      </c>
      <c r="N873" s="68">
        <v>625.62176708519542</v>
      </c>
      <c r="O873" s="68">
        <v>2074.7975565591587</v>
      </c>
      <c r="P873" s="68">
        <v>378.01667159632666</v>
      </c>
      <c r="Q873" s="68">
        <v>590.99551490230976</v>
      </c>
      <c r="R873" s="68">
        <v>551.08408451460741</v>
      </c>
      <c r="S873" s="68">
        <v>1711.9420766167</v>
      </c>
      <c r="T873" s="68">
        <v>690.20115982775792</v>
      </c>
      <c r="U873" s="68">
        <v>456.59870353252472</v>
      </c>
      <c r="V873" s="68">
        <v>421.06678766166431</v>
      </c>
      <c r="W873" s="68">
        <v>349.09977721536586</v>
      </c>
      <c r="X873" s="68">
        <v>3439.0167210770546</v>
      </c>
      <c r="Y873" s="68">
        <v>97.817988256044671</v>
      </c>
      <c r="Z873" s="68">
        <v>373.7063515841985</v>
      </c>
      <c r="AA873" s="68">
        <v>50.032029369201766</v>
      </c>
      <c r="AB873" s="68">
        <v>903.13486849893638</v>
      </c>
      <c r="AC873" s="68">
        <v>84.414874724508365</v>
      </c>
      <c r="AD873" s="68">
        <v>11.25563877223037</v>
      </c>
      <c r="AE873" s="68">
        <v>4079.0611146468495</v>
      </c>
      <c r="AF873" s="68">
        <v>0</v>
      </c>
      <c r="AG873" s="68">
        <v>0</v>
      </c>
      <c r="AH873" s="68">
        <v>1408.5196212766421</v>
      </c>
      <c r="AI873" s="68">
        <v>2010.7035167000261</v>
      </c>
      <c r="AJ873" s="68">
        <v>41.892340845500698</v>
      </c>
      <c r="AK873" s="68">
        <v>201.49993400187395</v>
      </c>
      <c r="AL873" s="68">
        <v>100.27494776066293</v>
      </c>
      <c r="AM873" s="68">
        <v>20.312404027268769</v>
      </c>
      <c r="AN873" s="68">
        <v>415.80183541897776</v>
      </c>
      <c r="AO873" s="68">
        <v>19.415408201696842</v>
      </c>
      <c r="AP873" s="68">
        <v>38.767630180320971</v>
      </c>
      <c r="AQ873" s="68">
        <v>415.16480973024369</v>
      </c>
      <c r="AR873" s="68">
        <v>1.0154352977377397</v>
      </c>
      <c r="AS873" s="68">
        <v>144.8140831788501</v>
      </c>
      <c r="AT873" s="68">
        <v>1.0560405032548477</v>
      </c>
      <c r="AU873" s="68">
        <v>11.670255104137485</v>
      </c>
      <c r="AV873" s="68">
        <v>0</v>
      </c>
      <c r="AW873" s="68">
        <v>40.821574869376064</v>
      </c>
      <c r="AX873" s="68">
        <v>29.947002358731346</v>
      </c>
      <c r="AY873" s="68">
        <v>33.59688348911444</v>
      </c>
      <c r="AZ873" s="68">
        <v>0</v>
      </c>
      <c r="BA873" s="68">
        <v>9.6249838115991597</v>
      </c>
      <c r="BB873" s="68">
        <v>405.69841899970532</v>
      </c>
      <c r="BC873" s="68">
        <v>624.46014871909233</v>
      </c>
      <c r="BD873" s="68">
        <v>85.774447661746336</v>
      </c>
      <c r="BE873" s="68">
        <v>497.63402673013331</v>
      </c>
      <c r="BF873" s="68">
        <v>173.85872576394019</v>
      </c>
      <c r="BG873" s="68">
        <v>0</v>
      </c>
      <c r="BH873" s="68">
        <v>0.95602484000309829</v>
      </c>
      <c r="BI873" s="68">
        <v>42504.880850849673</v>
      </c>
      <c r="BJ873" s="68">
        <v>0</v>
      </c>
      <c r="BK873" s="68">
        <v>0</v>
      </c>
      <c r="BL873" s="68">
        <v>8455.5917533295869</v>
      </c>
      <c r="BM873" s="68">
        <v>0</v>
      </c>
      <c r="BN873" s="68">
        <v>4453.5052479493716</v>
      </c>
      <c r="BO873" s="68">
        <v>86412.542172541682</v>
      </c>
    </row>
    <row r="874" spans="1:67">
      <c r="A874">
        <v>2007</v>
      </c>
      <c r="B874" s="62" t="s">
        <v>627</v>
      </c>
      <c r="C874" s="67" t="s">
        <v>692</v>
      </c>
      <c r="D874" s="62" t="s">
        <v>725</v>
      </c>
      <c r="E874" s="68">
        <v>330.60954547845535</v>
      </c>
      <c r="F874" s="68">
        <v>4.1745186468867868</v>
      </c>
      <c r="G874" s="68">
        <v>13.644699280898045</v>
      </c>
      <c r="H874" s="68">
        <v>297.2644866095809</v>
      </c>
      <c r="I874" s="68">
        <v>1435.5030966924921</v>
      </c>
      <c r="J874" s="68">
        <v>197.69281028390748</v>
      </c>
      <c r="K874" s="68">
        <v>53.353456709362071</v>
      </c>
      <c r="L874" s="68">
        <v>168.13407907490924</v>
      </c>
      <c r="M874" s="68">
        <v>41.337371498443858</v>
      </c>
      <c r="N874" s="68">
        <v>622.68483432391565</v>
      </c>
      <c r="O874" s="68">
        <v>1116.2516742932225</v>
      </c>
      <c r="P874" s="68">
        <v>163.88851735417035</v>
      </c>
      <c r="Q874" s="68">
        <v>272.41247792213591</v>
      </c>
      <c r="R874" s="68">
        <v>211.64207244552074</v>
      </c>
      <c r="S874" s="68">
        <v>579.83629431784709</v>
      </c>
      <c r="T874" s="68">
        <v>257.91660151697539</v>
      </c>
      <c r="U874" s="68">
        <v>161.45823448809568</v>
      </c>
      <c r="V874" s="68">
        <v>185.12105121838655</v>
      </c>
      <c r="W874" s="68">
        <v>141.89881757503008</v>
      </c>
      <c r="X874" s="68">
        <v>1419.8223252481134</v>
      </c>
      <c r="Y874" s="68">
        <v>79.235647239526799</v>
      </c>
      <c r="Z874" s="68">
        <v>128.76166980435937</v>
      </c>
      <c r="AA874" s="68">
        <v>21.384287116420726</v>
      </c>
      <c r="AB874" s="68">
        <v>487.6328833280707</v>
      </c>
      <c r="AC874" s="68">
        <v>44.621272552342958</v>
      </c>
      <c r="AD874" s="68">
        <v>2.3625662665094542</v>
      </c>
      <c r="AE874" s="68">
        <v>1506.8821167073481</v>
      </c>
      <c r="AF874" s="68">
        <v>47.908666772700236</v>
      </c>
      <c r="AG874" s="68">
        <v>243.5300936269916</v>
      </c>
      <c r="AH874" s="68">
        <v>199.92124379574125</v>
      </c>
      <c r="AI874" s="68">
        <v>780.84594867046235</v>
      </c>
      <c r="AJ874" s="68">
        <v>8.3409282962881228</v>
      </c>
      <c r="AK874" s="68">
        <v>101.30320165264922</v>
      </c>
      <c r="AL874" s="68">
        <v>61.091718778209732</v>
      </c>
      <c r="AM874" s="68">
        <v>10.656863878100076</v>
      </c>
      <c r="AN874" s="68">
        <v>125.16027328723163</v>
      </c>
      <c r="AO874" s="68">
        <v>11.454970331778608</v>
      </c>
      <c r="AP874" s="68">
        <v>21.748113885128067</v>
      </c>
      <c r="AQ874" s="68">
        <v>162.62081021564961</v>
      </c>
      <c r="AR874" s="68">
        <v>0.79217895674239758</v>
      </c>
      <c r="AS874" s="68">
        <v>72.336988359602472</v>
      </c>
      <c r="AT874" s="68">
        <v>0.22120853904700755</v>
      </c>
      <c r="AU874" s="68">
        <v>4.496080607067805</v>
      </c>
      <c r="AV874" s="68">
        <v>0</v>
      </c>
      <c r="AW874" s="68">
        <v>26.160862417123322</v>
      </c>
      <c r="AX874" s="68">
        <v>10.574588690170488</v>
      </c>
      <c r="AY874" s="68">
        <v>29.054474431475267</v>
      </c>
      <c r="AZ874" s="68">
        <v>0</v>
      </c>
      <c r="BA874" s="68">
        <v>4.3993184971373989</v>
      </c>
      <c r="BB874" s="68">
        <v>233.37559298720024</v>
      </c>
      <c r="BC874" s="68">
        <v>403.1330761851591</v>
      </c>
      <c r="BD874" s="68">
        <v>87.414506561072514</v>
      </c>
      <c r="BE874" s="68">
        <v>241.27302812789037</v>
      </c>
      <c r="BF874" s="68">
        <v>102.53405895620755</v>
      </c>
      <c r="BG874" s="68">
        <v>0</v>
      </c>
      <c r="BH874" s="68">
        <v>0.54140893430399806</v>
      </c>
      <c r="BI874" s="68">
        <v>58196.683740397981</v>
      </c>
      <c r="BJ874" s="68">
        <v>0</v>
      </c>
      <c r="BK874" s="68">
        <v>0</v>
      </c>
      <c r="BL874" s="68">
        <v>7199.2737391486526</v>
      </c>
      <c r="BM874" s="68">
        <v>0</v>
      </c>
      <c r="BN874" s="68">
        <v>3078.8852969104655</v>
      </c>
      <c r="BO874" s="68">
        <v>81411.260389891191</v>
      </c>
    </row>
    <row r="875" spans="1:67">
      <c r="A875">
        <v>2007</v>
      </c>
      <c r="B875" s="62" t="s">
        <v>628</v>
      </c>
      <c r="C875" s="67" t="s">
        <v>693</v>
      </c>
      <c r="D875" s="62" t="s">
        <v>725</v>
      </c>
      <c r="E875" s="68">
        <v>10.811350793059722</v>
      </c>
      <c r="F875" s="68">
        <v>0.13725370488796215</v>
      </c>
      <c r="G875" s="68">
        <v>0.83292126414020595</v>
      </c>
      <c r="H875" s="68">
        <v>8.9641192777935981</v>
      </c>
      <c r="I875" s="68">
        <v>47.06386911068396</v>
      </c>
      <c r="J875" s="68">
        <v>5.6080246348332672</v>
      </c>
      <c r="K875" s="68">
        <v>1.7177591903786715</v>
      </c>
      <c r="L875" s="68">
        <v>5.4840346249094631</v>
      </c>
      <c r="M875" s="68">
        <v>1.3096923197869386</v>
      </c>
      <c r="N875" s="68">
        <v>20.530914561412057</v>
      </c>
      <c r="O875" s="68">
        <v>36.408624351626763</v>
      </c>
      <c r="P875" s="68">
        <v>5.0415125483797825</v>
      </c>
      <c r="Q875" s="68">
        <v>8.760950916273412</v>
      </c>
      <c r="R875" s="68">
        <v>6.4220379008011994</v>
      </c>
      <c r="S875" s="68">
        <v>18.748490290971333</v>
      </c>
      <c r="T875" s="68">
        <v>8.1603986703928655</v>
      </c>
      <c r="U875" s="68">
        <v>5.4571551102928844</v>
      </c>
      <c r="V875" s="68">
        <v>5.9098736980023325</v>
      </c>
      <c r="W875" s="68">
        <v>4.6492387615171618</v>
      </c>
      <c r="X875" s="68">
        <v>47.261436923915625</v>
      </c>
      <c r="Y875" s="68">
        <v>2.5828989292596187</v>
      </c>
      <c r="Z875" s="68">
        <v>4.0806420774597818</v>
      </c>
      <c r="AA875" s="68">
        <v>0.62525202835568883</v>
      </c>
      <c r="AB875" s="68">
        <v>14.194757359806379</v>
      </c>
      <c r="AC875" s="68">
        <v>1.3364925713301721</v>
      </c>
      <c r="AD875" s="68">
        <v>7.9047840179156989E-2</v>
      </c>
      <c r="AE875" s="68">
        <v>45.109300412066197</v>
      </c>
      <c r="AF875" s="68">
        <v>1.4010538732966993</v>
      </c>
      <c r="AG875" s="68">
        <v>7.1218592360167552</v>
      </c>
      <c r="AH875" s="68">
        <v>5.8465503601516717</v>
      </c>
      <c r="AI875" s="68">
        <v>24.138199309488694</v>
      </c>
      <c r="AJ875" s="68">
        <v>0.21979084448563427</v>
      </c>
      <c r="AK875" s="68">
        <v>3.0254086602860375</v>
      </c>
      <c r="AL875" s="68">
        <v>1.4299243737379912</v>
      </c>
      <c r="AM875" s="68">
        <v>0.28869432524505617</v>
      </c>
      <c r="AN875" s="68">
        <v>3.7411211046724731</v>
      </c>
      <c r="AO875" s="68">
        <v>0.1879555982157263</v>
      </c>
      <c r="AP875" s="68">
        <v>0.46194666672981638</v>
      </c>
      <c r="AQ875" s="68">
        <v>5.3549505633334764</v>
      </c>
      <c r="AR875" s="68">
        <v>1.0622030467217975E-2</v>
      </c>
      <c r="AS875" s="68">
        <v>1.0245305949883678</v>
      </c>
      <c r="AT875" s="68">
        <v>2.1722304645516938E-3</v>
      </c>
      <c r="AU875" s="68">
        <v>8.0624558641338231E-2</v>
      </c>
      <c r="AV875" s="68">
        <v>0</v>
      </c>
      <c r="AW875" s="68">
        <v>0.37799858464193037</v>
      </c>
      <c r="AX875" s="68">
        <v>0.28704185822566575</v>
      </c>
      <c r="AY875" s="68">
        <v>0.29324387105957433</v>
      </c>
      <c r="AZ875" s="68">
        <v>0</v>
      </c>
      <c r="BA875" s="68">
        <v>9.7792285950407343E-2</v>
      </c>
      <c r="BB875" s="68">
        <v>4.2257798103931945</v>
      </c>
      <c r="BC875" s="68">
        <v>4.924873206056029</v>
      </c>
      <c r="BD875" s="68">
        <v>0.79639074169558344</v>
      </c>
      <c r="BE875" s="68">
        <v>3.5106363456447904</v>
      </c>
      <c r="BF875" s="68">
        <v>1.7183082710670887</v>
      </c>
      <c r="BG875" s="68">
        <v>0</v>
      </c>
      <c r="BH875" s="68">
        <v>7.5105676112878841E-3</v>
      </c>
      <c r="BI875" s="68">
        <v>824.65405471007455</v>
      </c>
      <c r="BJ875" s="68">
        <v>0</v>
      </c>
      <c r="BK875" s="68">
        <v>0</v>
      </c>
      <c r="BL875" s="68">
        <v>249.83739465877909</v>
      </c>
      <c r="BM875" s="68">
        <v>0</v>
      </c>
      <c r="BN875" s="68">
        <v>83.813888012462328</v>
      </c>
      <c r="BO875" s="68">
        <v>1546.1683671264002</v>
      </c>
    </row>
    <row r="876" spans="1:67">
      <c r="A876">
        <v>2007</v>
      </c>
      <c r="B876" s="62" t="s">
        <v>629</v>
      </c>
      <c r="C876" s="67" t="s">
        <v>694</v>
      </c>
      <c r="D876" s="62" t="s">
        <v>725</v>
      </c>
      <c r="E876" s="68">
        <v>2.8470632885666696</v>
      </c>
      <c r="F876" s="68">
        <v>6.1910733041943737E-3</v>
      </c>
      <c r="G876" s="68">
        <v>3.2447161705241326E-2</v>
      </c>
      <c r="H876" s="68">
        <v>1.635998537826679</v>
      </c>
      <c r="I876" s="68">
        <v>6.5730193949982212</v>
      </c>
      <c r="J876" s="68">
        <v>6.7527271441951875</v>
      </c>
      <c r="K876" s="68">
        <v>0.57900748143369873</v>
      </c>
      <c r="L876" s="68">
        <v>1.1009648357511697</v>
      </c>
      <c r="M876" s="68">
        <v>0.51758253717960923</v>
      </c>
      <c r="N876" s="68">
        <v>0.97984859442054173</v>
      </c>
      <c r="O876" s="68">
        <v>3.4869490191864823</v>
      </c>
      <c r="P876" s="68">
        <v>0.90363734128869133</v>
      </c>
      <c r="Q876" s="68">
        <v>3.0219372976765073</v>
      </c>
      <c r="R876" s="68">
        <v>2.5523300818589343</v>
      </c>
      <c r="S876" s="68">
        <v>8.4774919010654237</v>
      </c>
      <c r="T876" s="68">
        <v>7.2624673261138994</v>
      </c>
      <c r="U876" s="68">
        <v>85.877534295409703</v>
      </c>
      <c r="V876" s="68">
        <v>28.532838759560544</v>
      </c>
      <c r="W876" s="68">
        <v>10.059203832665144</v>
      </c>
      <c r="X876" s="68">
        <v>33.970174203782399</v>
      </c>
      <c r="Y876" s="68">
        <v>1.6785440383988546</v>
      </c>
      <c r="Z876" s="68">
        <v>10.543637512881975</v>
      </c>
      <c r="AA876" s="68">
        <v>0.10465412067120591</v>
      </c>
      <c r="AB876" s="68">
        <v>5.2698298883429198</v>
      </c>
      <c r="AC876" s="68">
        <v>5.5198478909698992E-2</v>
      </c>
      <c r="AD876" s="68">
        <v>1.0238648420875934E-2</v>
      </c>
      <c r="AE876" s="68">
        <v>2.5373613653928526</v>
      </c>
      <c r="AF876" s="68">
        <v>0.93235756707585171</v>
      </c>
      <c r="AG876" s="68">
        <v>4.7393747498980687</v>
      </c>
      <c r="AH876" s="68">
        <v>3.8906965488422021</v>
      </c>
      <c r="AI876" s="68">
        <v>3.5762282709955566</v>
      </c>
      <c r="AJ876" s="68">
        <v>8.6295046519193688E-3</v>
      </c>
      <c r="AK876" s="68">
        <v>1.2700888833335338</v>
      </c>
      <c r="AL876" s="68">
        <v>2.1506727344840648</v>
      </c>
      <c r="AM876" s="68">
        <v>0.26155731905618657</v>
      </c>
      <c r="AN876" s="68">
        <v>0.27303051037337278</v>
      </c>
      <c r="AO876" s="68">
        <v>0.87988349600355187</v>
      </c>
      <c r="AP876" s="68">
        <v>2.0329677124091758</v>
      </c>
      <c r="AQ876" s="68">
        <v>4.2963044154984678</v>
      </c>
      <c r="AR876" s="68">
        <v>9.664662939158572E-2</v>
      </c>
      <c r="AS876" s="68">
        <v>35.523269687466559</v>
      </c>
      <c r="AT876" s="68">
        <v>7.026364981252263E-2</v>
      </c>
      <c r="AU876" s="68">
        <v>0.94677032544825501</v>
      </c>
      <c r="AV876" s="68">
        <v>0</v>
      </c>
      <c r="AW876" s="68">
        <v>14.968019404025943</v>
      </c>
      <c r="AX876" s="68">
        <v>1.2133433055504857E-2</v>
      </c>
      <c r="AY876" s="68">
        <v>0.31844583856574843</v>
      </c>
      <c r="AZ876" s="68">
        <v>0</v>
      </c>
      <c r="BA876" s="68">
        <v>5.9315577038986406E-2</v>
      </c>
      <c r="BB876" s="68">
        <v>9.7388158019272204</v>
      </c>
      <c r="BC876" s="68">
        <v>26.475993766753771</v>
      </c>
      <c r="BD876" s="68">
        <v>4.2714352132968436</v>
      </c>
      <c r="BE876" s="68">
        <v>2.971004767450415</v>
      </c>
      <c r="BF876" s="68">
        <v>2.0018221735503321</v>
      </c>
      <c r="BG876" s="68">
        <v>0</v>
      </c>
      <c r="BH876" s="68">
        <v>0.19944948354446759</v>
      </c>
      <c r="BI876" s="68">
        <v>5496.2047171603963</v>
      </c>
      <c r="BJ876" s="68">
        <v>0</v>
      </c>
      <c r="BK876" s="68">
        <v>0</v>
      </c>
      <c r="BL876" s="68">
        <v>157.93273763119734</v>
      </c>
      <c r="BM876" s="68">
        <v>0</v>
      </c>
      <c r="BN876" s="68">
        <v>694.77495826985</v>
      </c>
      <c r="BO876" s="68">
        <v>6696.2464686863996</v>
      </c>
    </row>
    <row r="877" spans="1:67">
      <c r="A877">
        <v>2007</v>
      </c>
      <c r="B877" s="62" t="s">
        <v>630</v>
      </c>
      <c r="C877" s="67" t="s">
        <v>695</v>
      </c>
      <c r="D877" s="62" t="s">
        <v>725</v>
      </c>
      <c r="E877" s="68">
        <v>16.071605275207204</v>
      </c>
      <c r="F877" s="68">
        <v>0.19809215625902007</v>
      </c>
      <c r="G877" s="68">
        <v>37.2388563855651</v>
      </c>
      <c r="H877" s="68">
        <v>24.92485974733615</v>
      </c>
      <c r="I877" s="68">
        <v>132.15810289242896</v>
      </c>
      <c r="J877" s="68">
        <v>90.615725012779805</v>
      </c>
      <c r="K877" s="68">
        <v>5.8071489805530598</v>
      </c>
      <c r="L877" s="68">
        <v>26.474910451587583</v>
      </c>
      <c r="M877" s="68">
        <v>5.9551117666891233</v>
      </c>
      <c r="N877" s="68">
        <v>39.593724215091946</v>
      </c>
      <c r="O877" s="68">
        <v>89.208064786256145</v>
      </c>
      <c r="P877" s="68">
        <v>28.612940887871225</v>
      </c>
      <c r="Q877" s="68">
        <v>63.795205070717749</v>
      </c>
      <c r="R877" s="68">
        <v>25.187498416956146</v>
      </c>
      <c r="S877" s="68">
        <v>145.25159408645493</v>
      </c>
      <c r="T877" s="68">
        <v>40.536453763435503</v>
      </c>
      <c r="U877" s="68">
        <v>42.670985997803385</v>
      </c>
      <c r="V877" s="68">
        <v>25.950726835968183</v>
      </c>
      <c r="W877" s="68">
        <v>29.40316206552853</v>
      </c>
      <c r="X877" s="68">
        <v>177.56930994664452</v>
      </c>
      <c r="Y877" s="68">
        <v>15.85848751342378</v>
      </c>
      <c r="Z877" s="68">
        <v>57.653685194989727</v>
      </c>
      <c r="AA877" s="68">
        <v>1.5154112144324605</v>
      </c>
      <c r="AB877" s="68">
        <v>41.17549026178667</v>
      </c>
      <c r="AC877" s="68">
        <v>1.9111129486950897</v>
      </c>
      <c r="AD877" s="68">
        <v>5.170437234678583</v>
      </c>
      <c r="AE877" s="68">
        <v>111.45827090042216</v>
      </c>
      <c r="AF877" s="68">
        <v>95.521103636968604</v>
      </c>
      <c r="AG877" s="68">
        <v>485.55438669230614</v>
      </c>
      <c r="AH877" s="68">
        <v>398.60633021678092</v>
      </c>
      <c r="AI877" s="68">
        <v>1277.4009768138014</v>
      </c>
      <c r="AJ877" s="68">
        <v>97.850642404785944</v>
      </c>
      <c r="AK877" s="68">
        <v>748.8386459932068</v>
      </c>
      <c r="AL877" s="68">
        <v>66.438752331568637</v>
      </c>
      <c r="AM877" s="68">
        <v>2.0219524452318165</v>
      </c>
      <c r="AN877" s="68">
        <v>6.9517470610016279</v>
      </c>
      <c r="AO877" s="68">
        <v>6.2299321684683653</v>
      </c>
      <c r="AP877" s="68">
        <v>1.1061212413753709</v>
      </c>
      <c r="AQ877" s="68">
        <v>8.872131579015031</v>
      </c>
      <c r="AR877" s="68">
        <v>7.3902988761192905</v>
      </c>
      <c r="AS877" s="68">
        <v>1.559472411814246</v>
      </c>
      <c r="AT877" s="68">
        <v>3.2445494091504937E-3</v>
      </c>
      <c r="AU877" s="68">
        <v>0.11595036425085653</v>
      </c>
      <c r="AV877" s="68">
        <v>0</v>
      </c>
      <c r="AW877" s="68">
        <v>1.1400481361804629</v>
      </c>
      <c r="AX877" s="68">
        <v>4.3226162130310071</v>
      </c>
      <c r="AY877" s="68">
        <v>1.3428182567769102</v>
      </c>
      <c r="AZ877" s="68">
        <v>0</v>
      </c>
      <c r="BA877" s="68">
        <v>1.3174594390490137</v>
      </c>
      <c r="BB877" s="68">
        <v>66.730678274224346</v>
      </c>
      <c r="BC877" s="68">
        <v>207.60347653949157</v>
      </c>
      <c r="BD877" s="68">
        <v>2.592930539852258</v>
      </c>
      <c r="BE877" s="68">
        <v>13.624462885861581</v>
      </c>
      <c r="BF877" s="68">
        <v>5.3665211487152815</v>
      </c>
      <c r="BG877" s="68">
        <v>0</v>
      </c>
      <c r="BH877" s="68">
        <v>1.076801203136853E-2</v>
      </c>
      <c r="BI877" s="68">
        <v>3533.5900484487038</v>
      </c>
      <c r="BJ877" s="68">
        <v>0</v>
      </c>
      <c r="BK877" s="68">
        <v>0</v>
      </c>
      <c r="BL877" s="68">
        <v>382.6994270101747</v>
      </c>
      <c r="BM877" s="68">
        <v>0</v>
      </c>
      <c r="BN877" s="68">
        <v>280.08976171063625</v>
      </c>
      <c r="BO877" s="68">
        <v>8986.8596794103996</v>
      </c>
    </row>
    <row r="878" spans="1:67">
      <c r="A878">
        <v>2007</v>
      </c>
      <c r="B878" s="62" t="s">
        <v>631</v>
      </c>
      <c r="C878" s="67" t="s">
        <v>696</v>
      </c>
      <c r="D878" s="62" t="s">
        <v>725</v>
      </c>
      <c r="E878" s="68">
        <v>6.7450140158925628E-2</v>
      </c>
      <c r="F878" s="68">
        <v>0</v>
      </c>
      <c r="G878" s="68">
        <v>8.1673624334292836E-4</v>
      </c>
      <c r="H878" s="68">
        <v>1.5141490010684571</v>
      </c>
      <c r="I878" s="68">
        <v>12.797095977189732</v>
      </c>
      <c r="J878" s="68">
        <v>8.6055422724437065</v>
      </c>
      <c r="K878" s="68">
        <v>0.34854402912000432</v>
      </c>
      <c r="L878" s="68">
        <v>2.3726703605986983</v>
      </c>
      <c r="M878" s="68">
        <v>7.0761580952873286</v>
      </c>
      <c r="N878" s="68">
        <v>0.26380029474279398</v>
      </c>
      <c r="O878" s="68">
        <v>7.5359212765374277</v>
      </c>
      <c r="P878" s="68">
        <v>5.3955107107198135</v>
      </c>
      <c r="Q878" s="68">
        <v>8.5344079440606411</v>
      </c>
      <c r="R878" s="68">
        <v>4.8369044787164386</v>
      </c>
      <c r="S878" s="68">
        <v>1.7991934999660391</v>
      </c>
      <c r="T878" s="68">
        <v>7.0848839383426689</v>
      </c>
      <c r="U878" s="68">
        <v>139.02770795057896</v>
      </c>
      <c r="V878" s="68">
        <v>34.938088533444791</v>
      </c>
      <c r="W878" s="68">
        <v>4.4790153597450519</v>
      </c>
      <c r="X878" s="68">
        <v>10.830895260803846</v>
      </c>
      <c r="Y878" s="68">
        <v>0.33508610780589737</v>
      </c>
      <c r="Z878" s="68">
        <v>10.11271031558244</v>
      </c>
      <c r="AA878" s="68">
        <v>8.4460551646262978</v>
      </c>
      <c r="AB878" s="68">
        <v>2.8467624595267416</v>
      </c>
      <c r="AC878" s="68">
        <v>0</v>
      </c>
      <c r="AD878" s="68">
        <v>0.19942027126819123</v>
      </c>
      <c r="AE878" s="68">
        <v>2.1940871360894318</v>
      </c>
      <c r="AF878" s="68">
        <v>7.0024205154243155</v>
      </c>
      <c r="AG878" s="68">
        <v>35.594814855264978</v>
      </c>
      <c r="AH878" s="68">
        <v>29.220863641777811</v>
      </c>
      <c r="AI878" s="68">
        <v>13.362512446905011</v>
      </c>
      <c r="AJ878" s="68">
        <v>0</v>
      </c>
      <c r="AK878" s="68">
        <v>1.0205504857843024</v>
      </c>
      <c r="AL878" s="68">
        <v>5.2893713007689769</v>
      </c>
      <c r="AM878" s="68">
        <v>2.5882565030363573</v>
      </c>
      <c r="AN878" s="68">
        <v>2.7858430213664831</v>
      </c>
      <c r="AO878" s="68">
        <v>0.72824866636021657</v>
      </c>
      <c r="AP878" s="68">
        <v>1.5969120955274796</v>
      </c>
      <c r="AQ878" s="68">
        <v>266.21834125660462</v>
      </c>
      <c r="AR878" s="68">
        <v>0.29741698978483433</v>
      </c>
      <c r="AS878" s="68">
        <v>185.10551080072599</v>
      </c>
      <c r="AT878" s="68">
        <v>10.002707843189519</v>
      </c>
      <c r="AU878" s="68">
        <v>24.148093187231567</v>
      </c>
      <c r="AV878" s="68">
        <v>0</v>
      </c>
      <c r="AW878" s="68">
        <v>16.867004096745962</v>
      </c>
      <c r="AX878" s="68">
        <v>1.7150613571406326</v>
      </c>
      <c r="AY878" s="68">
        <v>16.570930366709323</v>
      </c>
      <c r="AZ878" s="68">
        <v>0</v>
      </c>
      <c r="BA878" s="68">
        <v>0.16813305405514109</v>
      </c>
      <c r="BB878" s="68">
        <v>58.98378575618171</v>
      </c>
      <c r="BC878" s="68">
        <v>405.40266779941084</v>
      </c>
      <c r="BD878" s="68">
        <v>45.888379909566275</v>
      </c>
      <c r="BE878" s="68">
        <v>18.323685874891499</v>
      </c>
      <c r="BF878" s="68">
        <v>13.41947241362416</v>
      </c>
      <c r="BG878" s="68">
        <v>0</v>
      </c>
      <c r="BH878" s="68">
        <v>0.44129835620551744</v>
      </c>
      <c r="BI878" s="68">
        <v>621.2851723408254</v>
      </c>
      <c r="BJ878" s="68">
        <v>0</v>
      </c>
      <c r="BK878" s="68">
        <v>0</v>
      </c>
      <c r="BL878" s="68">
        <v>0</v>
      </c>
      <c r="BM878" s="68">
        <v>3.6376377650720746E-5</v>
      </c>
      <c r="BN878" s="68">
        <v>-1.0218855413768324E-4</v>
      </c>
      <c r="BO878" s="68">
        <v>2065.6702664375998</v>
      </c>
    </row>
    <row r="879" spans="1:67">
      <c r="A879">
        <v>2007</v>
      </c>
      <c r="B879" s="62" t="s">
        <v>632</v>
      </c>
      <c r="C879" s="67" t="s">
        <v>697</v>
      </c>
      <c r="D879" s="62" t="s">
        <v>725</v>
      </c>
      <c r="E879" s="68">
        <v>0.16984783480559443</v>
      </c>
      <c r="F879" s="68">
        <v>1.7264463563145571</v>
      </c>
      <c r="G879" s="68">
        <v>22.337211676601534</v>
      </c>
      <c r="H879" s="68">
        <v>145.27712314241245</v>
      </c>
      <c r="I879" s="68">
        <v>82.216233808755177</v>
      </c>
      <c r="J879" s="68">
        <v>26.858577365035007</v>
      </c>
      <c r="K879" s="68">
        <v>1.6864674860397511</v>
      </c>
      <c r="L879" s="68">
        <v>22.62952453747236</v>
      </c>
      <c r="M879" s="68">
        <v>16.249475204163758</v>
      </c>
      <c r="N879" s="68">
        <v>21.440970990142365</v>
      </c>
      <c r="O879" s="68">
        <v>77.472765401198359</v>
      </c>
      <c r="P879" s="68">
        <v>83.691265903716825</v>
      </c>
      <c r="Q879" s="68">
        <v>27.6410213891306</v>
      </c>
      <c r="R879" s="68">
        <v>29.035816521751507</v>
      </c>
      <c r="S879" s="68">
        <v>57.269548067950709</v>
      </c>
      <c r="T879" s="68">
        <v>29.547137457895154</v>
      </c>
      <c r="U879" s="68">
        <v>144.7561611604136</v>
      </c>
      <c r="V879" s="68">
        <v>78.71991994324911</v>
      </c>
      <c r="W879" s="68">
        <v>23.459770327738976</v>
      </c>
      <c r="X879" s="68">
        <v>198.46713298507939</v>
      </c>
      <c r="Y879" s="68">
        <v>2.9457123869987289</v>
      </c>
      <c r="Z879" s="68">
        <v>39.771300692163742</v>
      </c>
      <c r="AA879" s="68">
        <v>16.152201240959428</v>
      </c>
      <c r="AB879" s="68">
        <v>54.941287937540409</v>
      </c>
      <c r="AC879" s="68">
        <v>16.695178433600777</v>
      </c>
      <c r="AD879" s="68">
        <v>3.0999857574468961</v>
      </c>
      <c r="AE879" s="68">
        <v>606.70772815686837</v>
      </c>
      <c r="AF879" s="68">
        <v>45.198566120817496</v>
      </c>
      <c r="AG879" s="68">
        <v>229.75406707582786</v>
      </c>
      <c r="AH879" s="68">
        <v>188.61208556542326</v>
      </c>
      <c r="AI879" s="68">
        <v>463.27446273182937</v>
      </c>
      <c r="AJ879" s="68">
        <v>44.321676362855612</v>
      </c>
      <c r="AK879" s="68">
        <v>118.0363342799853</v>
      </c>
      <c r="AL879" s="68">
        <v>27.171246355093349</v>
      </c>
      <c r="AM879" s="68">
        <v>9.9976860039819329</v>
      </c>
      <c r="AN879" s="68">
        <v>33.959452891389759</v>
      </c>
      <c r="AO879" s="68">
        <v>40.912249014118792</v>
      </c>
      <c r="AP879" s="68">
        <v>27.278317332792366</v>
      </c>
      <c r="AQ879" s="68">
        <v>157.073658604847</v>
      </c>
      <c r="AR879" s="68">
        <v>5.8417520471830491</v>
      </c>
      <c r="AS879" s="68">
        <v>162.89343428159339</v>
      </c>
      <c r="AT879" s="68">
        <v>2.0060586047965661</v>
      </c>
      <c r="AU879" s="68">
        <v>40.94120779906229</v>
      </c>
      <c r="AV879" s="68">
        <v>0</v>
      </c>
      <c r="AW879" s="68">
        <v>25.747507590387752</v>
      </c>
      <c r="AX879" s="68">
        <v>9.8718325784347787</v>
      </c>
      <c r="AY879" s="68">
        <v>32.164628605786028</v>
      </c>
      <c r="AZ879" s="68">
        <v>0</v>
      </c>
      <c r="BA879" s="68">
        <v>5.5091568069290862</v>
      </c>
      <c r="BB879" s="68">
        <v>372.99775544306175</v>
      </c>
      <c r="BC879" s="68">
        <v>1660.536972758516</v>
      </c>
      <c r="BD879" s="68">
        <v>225.67736250435192</v>
      </c>
      <c r="BE879" s="68">
        <v>151.73194723356318</v>
      </c>
      <c r="BF879" s="68">
        <v>94.974850455346967</v>
      </c>
      <c r="BG879" s="68">
        <v>0</v>
      </c>
      <c r="BH879" s="68">
        <v>2.524432240894062</v>
      </c>
      <c r="BI879" s="68">
        <v>30388.616529973544</v>
      </c>
      <c r="BJ879" s="68">
        <v>0</v>
      </c>
      <c r="BK879" s="68">
        <v>0</v>
      </c>
      <c r="BL879" s="68">
        <v>0</v>
      </c>
      <c r="BM879" s="68">
        <v>0</v>
      </c>
      <c r="BN879" s="68">
        <v>-6.1003265000181273E-4</v>
      </c>
      <c r="BO879" s="68">
        <v>36398.590433395206</v>
      </c>
    </row>
    <row r="880" spans="1:67">
      <c r="A880">
        <v>2007</v>
      </c>
      <c r="B880" s="62" t="s">
        <v>633</v>
      </c>
      <c r="C880" s="67" t="s">
        <v>698</v>
      </c>
      <c r="D880" s="62" t="s">
        <v>725</v>
      </c>
      <c r="E880" s="68">
        <v>5.5124337637352736E-2</v>
      </c>
      <c r="F880" s="68">
        <v>0</v>
      </c>
      <c r="G880" s="68">
        <v>6.0391617551356258E-4</v>
      </c>
      <c r="H880" s="68">
        <v>4.7010317097179755</v>
      </c>
      <c r="I880" s="68">
        <v>94.644567062881336</v>
      </c>
      <c r="J880" s="68">
        <v>13.78596577354247</v>
      </c>
      <c r="K880" s="68">
        <v>1.2115960562278938</v>
      </c>
      <c r="L880" s="68">
        <v>13.719084544124662</v>
      </c>
      <c r="M880" s="68">
        <v>2.3062545091749964</v>
      </c>
      <c r="N880" s="68">
        <v>0.5130399701938767</v>
      </c>
      <c r="O880" s="68">
        <v>15.759311551550546</v>
      </c>
      <c r="P880" s="68">
        <v>86.500200519801027</v>
      </c>
      <c r="Q880" s="68">
        <v>13.369004628345964</v>
      </c>
      <c r="R880" s="68">
        <v>9.7563255886386919</v>
      </c>
      <c r="S880" s="68">
        <v>5.0611865747787972</v>
      </c>
      <c r="T880" s="68">
        <v>8.1400340247425493</v>
      </c>
      <c r="U880" s="68">
        <v>13.256747322683609</v>
      </c>
      <c r="V880" s="68">
        <v>3.6524108466711684</v>
      </c>
      <c r="W880" s="68">
        <v>3.3316406337608657</v>
      </c>
      <c r="X880" s="68">
        <v>31.846980755736567</v>
      </c>
      <c r="Y880" s="68">
        <v>0.11485086655171549</v>
      </c>
      <c r="Z880" s="68">
        <v>13.041899099395277</v>
      </c>
      <c r="AA880" s="68">
        <v>2.0987068462541578</v>
      </c>
      <c r="AB880" s="68">
        <v>42.929692950661362</v>
      </c>
      <c r="AC880" s="68">
        <v>0</v>
      </c>
      <c r="AD880" s="68">
        <v>0.62772930550496775</v>
      </c>
      <c r="AE880" s="68">
        <v>2.8220676842348218</v>
      </c>
      <c r="AF880" s="68">
        <v>38.451584848287311</v>
      </c>
      <c r="AG880" s="68">
        <v>195.45770502521205</v>
      </c>
      <c r="AH880" s="68">
        <v>160.4571612326211</v>
      </c>
      <c r="AI880" s="68">
        <v>34.496096057205762</v>
      </c>
      <c r="AJ880" s="68">
        <v>0</v>
      </c>
      <c r="AK880" s="68">
        <v>19.749666822165675</v>
      </c>
      <c r="AL880" s="68">
        <v>4.7797327728864074</v>
      </c>
      <c r="AM880" s="68">
        <v>2.8438208363914299</v>
      </c>
      <c r="AN880" s="68">
        <v>25.238810859814464</v>
      </c>
      <c r="AO880" s="68">
        <v>11.705463258331907</v>
      </c>
      <c r="AP880" s="68">
        <v>42.131285619649226</v>
      </c>
      <c r="AQ880" s="68">
        <v>85.911826473179104</v>
      </c>
      <c r="AR880" s="68">
        <v>1.7955442480460857</v>
      </c>
      <c r="AS880" s="68">
        <v>8.5988067020349366</v>
      </c>
      <c r="AT880" s="68">
        <v>0</v>
      </c>
      <c r="AU880" s="68">
        <v>0</v>
      </c>
      <c r="AV880" s="68">
        <v>0</v>
      </c>
      <c r="AW880" s="68">
        <v>6.1993089428135146</v>
      </c>
      <c r="AX880" s="68">
        <v>0.19009780008704491</v>
      </c>
      <c r="AY880" s="68">
        <v>11.671842790219889</v>
      </c>
      <c r="AZ880" s="68">
        <v>0</v>
      </c>
      <c r="BA880" s="68">
        <v>2.5247624737622929</v>
      </c>
      <c r="BB880" s="68">
        <v>308.63134278608027</v>
      </c>
      <c r="BC880" s="68">
        <v>74.112615894276601</v>
      </c>
      <c r="BD880" s="68">
        <v>228.21006625412798</v>
      </c>
      <c r="BE880" s="68">
        <v>9.5079847819717305</v>
      </c>
      <c r="BF880" s="68">
        <v>94.836259735658587</v>
      </c>
      <c r="BG880" s="68">
        <v>0</v>
      </c>
      <c r="BH880" s="68">
        <v>0.47708907615245233</v>
      </c>
      <c r="BI880" s="68">
        <v>716.35768569648462</v>
      </c>
      <c r="BJ880" s="68">
        <v>0</v>
      </c>
      <c r="BK880" s="68">
        <v>0</v>
      </c>
      <c r="BL880" s="68">
        <v>0</v>
      </c>
      <c r="BM880" s="68">
        <v>0</v>
      </c>
      <c r="BN880" s="68">
        <v>-5.0309648486290826E-5</v>
      </c>
      <c r="BO880" s="68">
        <v>2467.5825677568</v>
      </c>
    </row>
    <row r="881" spans="1:67">
      <c r="A881">
        <v>2007</v>
      </c>
      <c r="B881" s="62" t="s">
        <v>634</v>
      </c>
      <c r="C881" s="67" t="s">
        <v>699</v>
      </c>
      <c r="D881" s="62" t="s">
        <v>725</v>
      </c>
      <c r="E881" s="68">
        <v>0</v>
      </c>
      <c r="F881" s="68">
        <v>0</v>
      </c>
      <c r="G881" s="68">
        <v>0</v>
      </c>
      <c r="H881" s="68">
        <v>0</v>
      </c>
      <c r="I881" s="68">
        <v>6.5665702370524184E-5</v>
      </c>
      <c r="J881" s="68">
        <v>0</v>
      </c>
      <c r="K881" s="68">
        <v>0</v>
      </c>
      <c r="L881" s="68">
        <v>0</v>
      </c>
      <c r="M881" s="68">
        <v>6.5658845952965103E-2</v>
      </c>
      <c r="N881" s="68">
        <v>0</v>
      </c>
      <c r="O881" s="68">
        <v>0</v>
      </c>
      <c r="P881" s="68">
        <v>0</v>
      </c>
      <c r="Q881" s="68">
        <v>1.5762307826449581E-4</v>
      </c>
      <c r="R881" s="68">
        <v>0</v>
      </c>
      <c r="S881" s="68">
        <v>0</v>
      </c>
      <c r="T881" s="68">
        <v>0</v>
      </c>
      <c r="U881" s="68">
        <v>8.6148631772911766E-5</v>
      </c>
      <c r="V881" s="68">
        <v>0</v>
      </c>
      <c r="W881" s="68">
        <v>0</v>
      </c>
      <c r="X881" s="68">
        <v>0</v>
      </c>
      <c r="Y881" s="68">
        <v>0</v>
      </c>
      <c r="Z881" s="68">
        <v>0</v>
      </c>
      <c r="AA881" s="68">
        <v>0</v>
      </c>
      <c r="AB881" s="68">
        <v>0</v>
      </c>
      <c r="AC881" s="68">
        <v>0</v>
      </c>
      <c r="AD881" s="68">
        <v>0</v>
      </c>
      <c r="AE881" s="68">
        <v>0.27588153203870386</v>
      </c>
      <c r="AF881" s="68">
        <v>0.16153284973789572</v>
      </c>
      <c r="AG881" s="68">
        <v>0.82110633984330617</v>
      </c>
      <c r="AH881" s="68">
        <v>0.67407111090540028</v>
      </c>
      <c r="AI881" s="68">
        <v>0</v>
      </c>
      <c r="AJ881" s="68">
        <v>0</v>
      </c>
      <c r="AK881" s="68">
        <v>0</v>
      </c>
      <c r="AL881" s="68">
        <v>0</v>
      </c>
      <c r="AM881" s="68">
        <v>0</v>
      </c>
      <c r="AN881" s="68">
        <v>3.4365677100702103</v>
      </c>
      <c r="AO881" s="68">
        <v>1.1553424326820958</v>
      </c>
      <c r="AP881" s="68">
        <v>150.6184471690128</v>
      </c>
      <c r="AQ881" s="68">
        <v>15.935106880497212</v>
      </c>
      <c r="AR881" s="68">
        <v>0</v>
      </c>
      <c r="AS881" s="68">
        <v>7.8190925908336171</v>
      </c>
      <c r="AT881" s="68">
        <v>14.983873058146214</v>
      </c>
      <c r="AU881" s="68">
        <v>0</v>
      </c>
      <c r="AV881" s="68">
        <v>0</v>
      </c>
      <c r="AW881" s="68">
        <v>10.99640514948068</v>
      </c>
      <c r="AX881" s="68">
        <v>0</v>
      </c>
      <c r="AY881" s="68">
        <v>54.343455968860795</v>
      </c>
      <c r="AZ881" s="68">
        <v>0</v>
      </c>
      <c r="BA881" s="68">
        <v>2.9449132944753362</v>
      </c>
      <c r="BB881" s="68">
        <v>2.0667991263749856</v>
      </c>
      <c r="BC881" s="68">
        <v>206.30545091737093</v>
      </c>
      <c r="BD881" s="68">
        <v>12.604358712932477</v>
      </c>
      <c r="BE881" s="68">
        <v>18.714733137503814</v>
      </c>
      <c r="BF881" s="68">
        <v>0</v>
      </c>
      <c r="BG881" s="68">
        <v>0</v>
      </c>
      <c r="BH881" s="68">
        <v>0.4940599972063236</v>
      </c>
      <c r="BI881" s="68">
        <v>3622.068286212972</v>
      </c>
      <c r="BJ881" s="68">
        <v>0</v>
      </c>
      <c r="BK881" s="68">
        <v>6.6377038215694606</v>
      </c>
      <c r="BL881" s="68">
        <v>26.113215306907126</v>
      </c>
      <c r="BM881" s="68">
        <v>0</v>
      </c>
      <c r="BN881" s="68">
        <v>56.792502176413713</v>
      </c>
      <c r="BO881" s="68">
        <v>4216.0288737791998</v>
      </c>
    </row>
    <row r="882" spans="1:67">
      <c r="A882">
        <v>2007</v>
      </c>
      <c r="B882" s="62" t="s">
        <v>635</v>
      </c>
      <c r="C882" s="67" t="s">
        <v>700</v>
      </c>
      <c r="D882" s="62" t="s">
        <v>725</v>
      </c>
      <c r="E882" s="68">
        <v>3.2869156905955736</v>
      </c>
      <c r="F882" s="68">
        <v>11.330638472421182</v>
      </c>
      <c r="G882" s="68">
        <v>8.5146235664278542</v>
      </c>
      <c r="H882" s="68">
        <v>120.02196462189903</v>
      </c>
      <c r="I882" s="68">
        <v>256.02210946928693</v>
      </c>
      <c r="J882" s="68">
        <v>46.610010704985719</v>
      </c>
      <c r="K882" s="68">
        <v>7.3396760172808211</v>
      </c>
      <c r="L882" s="68">
        <v>17.092653089019699</v>
      </c>
      <c r="M882" s="68">
        <v>24.278670908216839</v>
      </c>
      <c r="N882" s="68">
        <v>41.341882031681372</v>
      </c>
      <c r="O882" s="68">
        <v>79.766751626770429</v>
      </c>
      <c r="P882" s="68">
        <v>29.834278116467235</v>
      </c>
      <c r="Q882" s="68">
        <v>45.217565275772245</v>
      </c>
      <c r="R882" s="68">
        <v>71.840628609757246</v>
      </c>
      <c r="S882" s="68">
        <v>14.020273646402238</v>
      </c>
      <c r="T882" s="68">
        <v>47.871222478582183</v>
      </c>
      <c r="U882" s="68">
        <v>12.764954129490079</v>
      </c>
      <c r="V882" s="68">
        <v>20.819245764418362</v>
      </c>
      <c r="W882" s="68">
        <v>17.129230572584209</v>
      </c>
      <c r="X882" s="68">
        <v>82.509229060293364</v>
      </c>
      <c r="Y882" s="68">
        <v>2.1908243589267444</v>
      </c>
      <c r="Z882" s="68">
        <v>39.93444494992832</v>
      </c>
      <c r="AA882" s="68">
        <v>33.122833720561871</v>
      </c>
      <c r="AB882" s="68">
        <v>40.104986955632981</v>
      </c>
      <c r="AC882" s="68">
        <v>20.26793747051979</v>
      </c>
      <c r="AD882" s="68">
        <v>4.6780429232677152</v>
      </c>
      <c r="AE882" s="68">
        <v>1154.8836046902977</v>
      </c>
      <c r="AF882" s="68">
        <v>97.691558439168361</v>
      </c>
      <c r="AG882" s="68">
        <v>496.58727691445813</v>
      </c>
      <c r="AH882" s="68">
        <v>407.66356459395382</v>
      </c>
      <c r="AI882" s="68">
        <v>474.65491994038177</v>
      </c>
      <c r="AJ882" s="68">
        <v>8.7667512749292662</v>
      </c>
      <c r="AK882" s="68">
        <v>109.59532028423767</v>
      </c>
      <c r="AL882" s="68">
        <v>55.50520680972069</v>
      </c>
      <c r="AM882" s="68">
        <v>28.018481905457829</v>
      </c>
      <c r="AN882" s="68">
        <v>200.10689375508039</v>
      </c>
      <c r="AO882" s="68">
        <v>26.914655594501408</v>
      </c>
      <c r="AP882" s="68">
        <v>200.90507935840895</v>
      </c>
      <c r="AQ882" s="68">
        <v>1745.9756535746985</v>
      </c>
      <c r="AR882" s="68">
        <v>5.2424696450428057</v>
      </c>
      <c r="AS882" s="68">
        <v>564.28932177752074</v>
      </c>
      <c r="AT882" s="68">
        <v>2656.2460423446591</v>
      </c>
      <c r="AU882" s="68">
        <v>229.02160603605535</v>
      </c>
      <c r="AV882" s="68">
        <v>0</v>
      </c>
      <c r="AW882" s="68">
        <v>292.81933815899657</v>
      </c>
      <c r="AX882" s="68">
        <v>52.530637419286151</v>
      </c>
      <c r="AY882" s="68">
        <v>65.710749479089145</v>
      </c>
      <c r="AZ882" s="68">
        <v>0</v>
      </c>
      <c r="BA882" s="68">
        <v>19.042679823946159</v>
      </c>
      <c r="BB882" s="68">
        <v>851.98137476283512</v>
      </c>
      <c r="BC882" s="68">
        <v>1139.5483127096422</v>
      </c>
      <c r="BD882" s="68">
        <v>358.98242801865729</v>
      </c>
      <c r="BE882" s="68">
        <v>195.20301391438582</v>
      </c>
      <c r="BF882" s="68">
        <v>213.33458915698529</v>
      </c>
      <c r="BG882" s="68">
        <v>0</v>
      </c>
      <c r="BH882" s="68">
        <v>1.9309264792529521</v>
      </c>
      <c r="BI882" s="68">
        <v>23394.737975735377</v>
      </c>
      <c r="BJ882" s="68">
        <v>0</v>
      </c>
      <c r="BK882" s="68">
        <v>0</v>
      </c>
      <c r="BL882" s="68">
        <v>0</v>
      </c>
      <c r="BM882" s="68">
        <v>0</v>
      </c>
      <c r="BN882" s="68">
        <v>220.00767394374122</v>
      </c>
      <c r="BO882" s="68">
        <v>36365.809700771999</v>
      </c>
    </row>
    <row r="883" spans="1:67">
      <c r="A883">
        <v>2007</v>
      </c>
      <c r="B883" s="62" t="s">
        <v>636</v>
      </c>
      <c r="C883" s="67" t="s">
        <v>701</v>
      </c>
      <c r="D883" s="62" t="s">
        <v>725</v>
      </c>
      <c r="E883" s="68">
        <v>0</v>
      </c>
      <c r="F883" s="68">
        <v>0</v>
      </c>
      <c r="G883" s="68">
        <v>0</v>
      </c>
      <c r="H883" s="68">
        <v>2.0654762576633994</v>
      </c>
      <c r="I883" s="68">
        <v>19.870013733821793</v>
      </c>
      <c r="J883" s="68">
        <v>4.5267904992055659</v>
      </c>
      <c r="K883" s="68">
        <v>0.26716099147259437</v>
      </c>
      <c r="L883" s="68">
        <v>1.390242306039839</v>
      </c>
      <c r="M883" s="68">
        <v>3.3267021024999908</v>
      </c>
      <c r="N883" s="68">
        <v>0.43163682955451166</v>
      </c>
      <c r="O883" s="68">
        <v>4.4110953957203201</v>
      </c>
      <c r="P883" s="68">
        <v>2.2880186303482071</v>
      </c>
      <c r="Q883" s="68">
        <v>5.5037145647866952</v>
      </c>
      <c r="R883" s="68">
        <v>11.746240087489602</v>
      </c>
      <c r="S883" s="68">
        <v>2.7184859819456455</v>
      </c>
      <c r="T883" s="68">
        <v>3.5283310825112815</v>
      </c>
      <c r="U883" s="68">
        <v>1.1301013513044402</v>
      </c>
      <c r="V883" s="68">
        <v>2.0238249824636334</v>
      </c>
      <c r="W883" s="68">
        <v>1.5419172977082767</v>
      </c>
      <c r="X883" s="68">
        <v>7.5645365670457174</v>
      </c>
      <c r="Y883" s="68">
        <v>9.5475794768204628E-2</v>
      </c>
      <c r="Z883" s="68">
        <v>4.1508549612750185</v>
      </c>
      <c r="AA883" s="68">
        <v>1.2325222418079302</v>
      </c>
      <c r="AB883" s="68">
        <v>1.0069638415894806</v>
      </c>
      <c r="AC883" s="68">
        <v>0</v>
      </c>
      <c r="AD883" s="68">
        <v>0.7116071502621184</v>
      </c>
      <c r="AE883" s="68">
        <v>0.38381971511347218</v>
      </c>
      <c r="AF883" s="68">
        <v>5.3272583504367219</v>
      </c>
      <c r="AG883" s="68">
        <v>27.079604010109808</v>
      </c>
      <c r="AH883" s="68">
        <v>22.230468664334552</v>
      </c>
      <c r="AI883" s="68">
        <v>33.51049568126593</v>
      </c>
      <c r="AJ883" s="68">
        <v>0</v>
      </c>
      <c r="AK883" s="68">
        <v>3.1262735376965267</v>
      </c>
      <c r="AL883" s="68">
        <v>5.5000137176497246</v>
      </c>
      <c r="AM883" s="68">
        <v>2.0221205830887565</v>
      </c>
      <c r="AN883" s="68">
        <v>2.6198062173119725</v>
      </c>
      <c r="AO883" s="68">
        <v>0.83910571573126269</v>
      </c>
      <c r="AP883" s="68">
        <v>32.608063138809904</v>
      </c>
      <c r="AQ883" s="68">
        <v>54.361392592442549</v>
      </c>
      <c r="AR883" s="68">
        <v>9.7454474197194746E-2</v>
      </c>
      <c r="AS883" s="68">
        <v>0.69221033751575567</v>
      </c>
      <c r="AT883" s="68">
        <v>0</v>
      </c>
      <c r="AU883" s="68">
        <v>0</v>
      </c>
      <c r="AV883" s="68">
        <v>0</v>
      </c>
      <c r="AW883" s="68">
        <v>24.289527740236505</v>
      </c>
      <c r="AX883" s="68">
        <v>9.8124236353421619</v>
      </c>
      <c r="AY883" s="68">
        <v>1.2165965412446893</v>
      </c>
      <c r="AZ883" s="68">
        <v>0</v>
      </c>
      <c r="BA883" s="68">
        <v>0.48065041469772657</v>
      </c>
      <c r="BB883" s="68">
        <v>79.411133188460852</v>
      </c>
      <c r="BC883" s="68">
        <v>3.3221631428784959</v>
      </c>
      <c r="BD883" s="68">
        <v>25.33935291703671</v>
      </c>
      <c r="BE883" s="68">
        <v>4.4527943216513508</v>
      </c>
      <c r="BF883" s="68">
        <v>12.946426239220603</v>
      </c>
      <c r="BG883" s="68">
        <v>0</v>
      </c>
      <c r="BH883" s="68">
        <v>3.5096325556337555E-3</v>
      </c>
      <c r="BI883" s="68">
        <v>30.935210553671745</v>
      </c>
      <c r="BJ883" s="68">
        <v>0</v>
      </c>
      <c r="BK883" s="68">
        <v>0</v>
      </c>
      <c r="BL883" s="68">
        <v>332.82457038563518</v>
      </c>
      <c r="BM883" s="68">
        <v>0</v>
      </c>
      <c r="BN883" s="68">
        <v>-2.3971620066731703E-5</v>
      </c>
      <c r="BO883" s="68">
        <v>796.96413412800007</v>
      </c>
    </row>
    <row r="884" spans="1:67">
      <c r="A884">
        <v>2007</v>
      </c>
      <c r="B884" s="62" t="s">
        <v>637</v>
      </c>
      <c r="C884" s="67" t="s">
        <v>702</v>
      </c>
      <c r="D884" s="62" t="s">
        <v>725</v>
      </c>
      <c r="E884" s="68">
        <v>205.7056143983979</v>
      </c>
      <c r="F884" s="68">
        <v>4.649023658769579</v>
      </c>
      <c r="G884" s="68">
        <v>8.6661600174579849</v>
      </c>
      <c r="H884" s="68">
        <v>481.63177066317786</v>
      </c>
      <c r="I884" s="68">
        <v>439.67295908789896</v>
      </c>
      <c r="J884" s="68">
        <v>83.735090540263272</v>
      </c>
      <c r="K884" s="68">
        <v>12.807291909389239</v>
      </c>
      <c r="L884" s="68">
        <v>48.131465917033992</v>
      </c>
      <c r="M884" s="68">
        <v>9.2337666959452207</v>
      </c>
      <c r="N884" s="68">
        <v>119.71769397495741</v>
      </c>
      <c r="O884" s="68">
        <v>189.20991417143051</v>
      </c>
      <c r="P884" s="68">
        <v>40.328461096318335</v>
      </c>
      <c r="Q884" s="68">
        <v>86.236228694994693</v>
      </c>
      <c r="R884" s="68">
        <v>179.90907435926681</v>
      </c>
      <c r="S884" s="68">
        <v>180.14491481157202</v>
      </c>
      <c r="T884" s="68">
        <v>100.74381292609671</v>
      </c>
      <c r="U884" s="68">
        <v>13.295727582124334</v>
      </c>
      <c r="V884" s="68">
        <v>40.757510340599502</v>
      </c>
      <c r="W884" s="68">
        <v>35.133832523149209</v>
      </c>
      <c r="X884" s="68">
        <v>232.96569844395586</v>
      </c>
      <c r="Y884" s="68">
        <v>9.7285268709894286</v>
      </c>
      <c r="Z884" s="68">
        <v>45.59002149702939</v>
      </c>
      <c r="AA884" s="68">
        <v>9.0026177544260371</v>
      </c>
      <c r="AB884" s="68">
        <v>77.338703148180542</v>
      </c>
      <c r="AC884" s="68">
        <v>0</v>
      </c>
      <c r="AD884" s="68">
        <v>1.7776514650364486</v>
      </c>
      <c r="AE884" s="68">
        <v>2726.8637065392963</v>
      </c>
      <c r="AF884" s="68">
        <v>115.23273289409462</v>
      </c>
      <c r="AG884" s="68">
        <v>585.75285268810467</v>
      </c>
      <c r="AH884" s="68">
        <v>480.86229148203415</v>
      </c>
      <c r="AI884" s="68">
        <v>432.86380874014174</v>
      </c>
      <c r="AJ884" s="68">
        <v>7.2693597493471156</v>
      </c>
      <c r="AK884" s="68">
        <v>39.060863384843337</v>
      </c>
      <c r="AL884" s="68">
        <v>52.825981668682473</v>
      </c>
      <c r="AM884" s="68">
        <v>20.777259371096257</v>
      </c>
      <c r="AN884" s="68">
        <v>220.96941116321457</v>
      </c>
      <c r="AO884" s="68">
        <v>11.131710683904066</v>
      </c>
      <c r="AP884" s="68">
        <v>36.98762232064675</v>
      </c>
      <c r="AQ884" s="68">
        <v>634.61788406717449</v>
      </c>
      <c r="AR884" s="68">
        <v>2.9516381596326546</v>
      </c>
      <c r="AS884" s="68">
        <v>1795.4854451320221</v>
      </c>
      <c r="AT884" s="68">
        <v>766.2225350303687</v>
      </c>
      <c r="AU884" s="68">
        <v>92.196977412924497</v>
      </c>
      <c r="AV884" s="68">
        <v>0</v>
      </c>
      <c r="AW884" s="68">
        <v>232.16230061801735</v>
      </c>
      <c r="AX884" s="68">
        <v>120.6564485016236</v>
      </c>
      <c r="AY884" s="68">
        <v>97.483849475666659</v>
      </c>
      <c r="AZ884" s="68">
        <v>0</v>
      </c>
      <c r="BA884" s="68">
        <v>31.458361212666109</v>
      </c>
      <c r="BB884" s="68">
        <v>1147.7275556526693</v>
      </c>
      <c r="BC884" s="68">
        <v>1690.6463841600314</v>
      </c>
      <c r="BD884" s="68">
        <v>128.4552234393868</v>
      </c>
      <c r="BE884" s="68">
        <v>44.304499983928395</v>
      </c>
      <c r="BF884" s="68">
        <v>68.477231774113022</v>
      </c>
      <c r="BG884" s="68">
        <v>0</v>
      </c>
      <c r="BH884" s="68">
        <v>7.6924862424706761</v>
      </c>
      <c r="BI884" s="68">
        <v>22216.783737368511</v>
      </c>
      <c r="BJ884" s="68">
        <v>0</v>
      </c>
      <c r="BK884" s="68">
        <v>193.67590139155155</v>
      </c>
      <c r="BL884" s="68">
        <v>0</v>
      </c>
      <c r="BM884" s="68">
        <v>0</v>
      </c>
      <c r="BN884" s="68">
        <v>6.6113457432948053E-4</v>
      </c>
      <c r="BO884" s="68">
        <v>36657.710253991194</v>
      </c>
    </row>
    <row r="885" spans="1:67">
      <c r="A885">
        <v>2007</v>
      </c>
      <c r="B885" s="62" t="s">
        <v>638</v>
      </c>
      <c r="C885" s="67" t="s">
        <v>703</v>
      </c>
      <c r="D885" s="62" t="s">
        <v>725</v>
      </c>
      <c r="E885" s="68">
        <v>38.479006670476316</v>
      </c>
      <c r="F885" s="68">
        <v>11.34553672469198</v>
      </c>
      <c r="G885" s="68">
        <v>2.4717415508630429</v>
      </c>
      <c r="H885" s="68">
        <v>69.113263774982556</v>
      </c>
      <c r="I885" s="68">
        <v>29.090741663882014</v>
      </c>
      <c r="J885" s="68">
        <v>7.7344968642515468</v>
      </c>
      <c r="K885" s="68">
        <v>1.8572614875823652</v>
      </c>
      <c r="L885" s="68">
        <v>14.120654692863521</v>
      </c>
      <c r="M885" s="68">
        <v>1.0807373601918513</v>
      </c>
      <c r="N885" s="68">
        <v>2.1034278793787662</v>
      </c>
      <c r="O885" s="68">
        <v>28.690633000015382</v>
      </c>
      <c r="P885" s="68">
        <v>6.6422415347257626</v>
      </c>
      <c r="Q885" s="68">
        <v>15.50229975139167</v>
      </c>
      <c r="R885" s="68">
        <v>19.700038088812708</v>
      </c>
      <c r="S885" s="68">
        <v>10.125172878656317</v>
      </c>
      <c r="T885" s="68">
        <v>13.201349154128712</v>
      </c>
      <c r="U885" s="68">
        <v>95.024824471234595</v>
      </c>
      <c r="V885" s="68">
        <v>29.036940265126006</v>
      </c>
      <c r="W885" s="68">
        <v>7.1250263505771825</v>
      </c>
      <c r="X885" s="68">
        <v>38.686059270995159</v>
      </c>
      <c r="Y885" s="68">
        <v>2.8017754893868854</v>
      </c>
      <c r="Z885" s="68">
        <v>13.096041811812112</v>
      </c>
      <c r="AA885" s="68">
        <v>0.815279330213875</v>
      </c>
      <c r="AB885" s="68">
        <v>25.726038187109012</v>
      </c>
      <c r="AC885" s="68">
        <v>3.9340919117103215</v>
      </c>
      <c r="AD885" s="68">
        <v>0.55104994954095576</v>
      </c>
      <c r="AE885" s="68">
        <v>163.89554052435406</v>
      </c>
      <c r="AF885" s="68">
        <v>0.38293214093514133</v>
      </c>
      <c r="AG885" s="68">
        <v>1.9465267229656871</v>
      </c>
      <c r="AH885" s="68">
        <v>1.5979628543690469</v>
      </c>
      <c r="AI885" s="68">
        <v>135.95515178265552</v>
      </c>
      <c r="AJ885" s="68">
        <v>20.972990633596325</v>
      </c>
      <c r="AK885" s="68">
        <v>90.597701208937494</v>
      </c>
      <c r="AL885" s="68">
        <v>34.167993888253342</v>
      </c>
      <c r="AM885" s="68">
        <v>21.763702890951116</v>
      </c>
      <c r="AN885" s="68">
        <v>31.052485033238131</v>
      </c>
      <c r="AO885" s="68">
        <v>2.9653255246131653</v>
      </c>
      <c r="AP885" s="68">
        <v>1.8627851638035846</v>
      </c>
      <c r="AQ885" s="68">
        <v>92.21234915506399</v>
      </c>
      <c r="AR885" s="68">
        <v>5.3230480817903301</v>
      </c>
      <c r="AS885" s="68">
        <v>19.718421790162651</v>
      </c>
      <c r="AT885" s="68">
        <v>133.9386066903329</v>
      </c>
      <c r="AU885" s="68">
        <v>0.29464650410768656</v>
      </c>
      <c r="AV885" s="68">
        <v>0</v>
      </c>
      <c r="AW885" s="68">
        <v>5.0852759607130356</v>
      </c>
      <c r="AX885" s="68">
        <v>22.885192486714207</v>
      </c>
      <c r="AY885" s="68">
        <v>15.969477460230362</v>
      </c>
      <c r="AZ885" s="68">
        <v>0</v>
      </c>
      <c r="BA885" s="68">
        <v>1.6077112749245921</v>
      </c>
      <c r="BB885" s="68">
        <v>133.19712583140137</v>
      </c>
      <c r="BC885" s="68">
        <v>6.1984348826450394E-4</v>
      </c>
      <c r="BD885" s="68">
        <v>23.313991033645578</v>
      </c>
      <c r="BE885" s="68">
        <v>8.477459860914843</v>
      </c>
      <c r="BF885" s="68">
        <v>24.814858761361371</v>
      </c>
      <c r="BG885" s="68">
        <v>0</v>
      </c>
      <c r="BH885" s="68">
        <v>0</v>
      </c>
      <c r="BI885" s="68">
        <v>6679.5891661694268</v>
      </c>
      <c r="BJ885" s="68">
        <v>0</v>
      </c>
      <c r="BK885" s="68">
        <v>0</v>
      </c>
      <c r="BL885" s="68">
        <v>0</v>
      </c>
      <c r="BM885" s="68">
        <v>0</v>
      </c>
      <c r="BN885" s="68">
        <v>1130.0306059708535</v>
      </c>
      <c r="BO885" s="68">
        <v>9291.6753853583996</v>
      </c>
    </row>
    <row r="886" spans="1:67">
      <c r="A886">
        <v>2007</v>
      </c>
      <c r="B886" s="62" t="s">
        <v>639</v>
      </c>
      <c r="C886" s="67" t="s">
        <v>704</v>
      </c>
      <c r="D886" s="62" t="s">
        <v>725</v>
      </c>
      <c r="E886" s="68">
        <v>13.690280434553461</v>
      </c>
      <c r="F886" s="68">
        <v>4.4853435269833755</v>
      </c>
      <c r="G886" s="68">
        <v>0.99326822049402941</v>
      </c>
      <c r="H886" s="68">
        <v>28.731937245658862</v>
      </c>
      <c r="I886" s="68">
        <v>11.91328404669782</v>
      </c>
      <c r="J886" s="68">
        <v>3.1562995868685833</v>
      </c>
      <c r="K886" s="68">
        <v>0.75784348132387447</v>
      </c>
      <c r="L886" s="68">
        <v>6.0297657563901774</v>
      </c>
      <c r="M886" s="68">
        <v>0.44729995954469842</v>
      </c>
      <c r="N886" s="68">
        <v>0.8765398637771602</v>
      </c>
      <c r="O886" s="68">
        <v>10.402598167392449</v>
      </c>
      <c r="P886" s="68">
        <v>3.0628909137649947</v>
      </c>
      <c r="Q886" s="68">
        <v>6.5954548355624931</v>
      </c>
      <c r="R886" s="68">
        <v>8.5640398657421741</v>
      </c>
      <c r="S886" s="68">
        <v>4.0093879547495073</v>
      </c>
      <c r="T886" s="68">
        <v>4.295119051161147</v>
      </c>
      <c r="U886" s="68">
        <v>7.0955797049412324</v>
      </c>
      <c r="V886" s="68">
        <v>2.7130998394380961</v>
      </c>
      <c r="W886" s="68">
        <v>1.7033416273496289</v>
      </c>
      <c r="X886" s="68">
        <v>11.350502976631779</v>
      </c>
      <c r="Y886" s="68">
        <v>0.27632691250600594</v>
      </c>
      <c r="Z886" s="68">
        <v>3.6146580904528527</v>
      </c>
      <c r="AA886" s="68">
        <v>0.34007394703410559</v>
      </c>
      <c r="AB886" s="68">
        <v>10.238712576107767</v>
      </c>
      <c r="AC886" s="68">
        <v>1.6395452520828164</v>
      </c>
      <c r="AD886" s="68">
        <v>0.22967546378030321</v>
      </c>
      <c r="AE886" s="68">
        <v>68.307529610830713</v>
      </c>
      <c r="AF886" s="68">
        <v>0.15930482984031938</v>
      </c>
      <c r="AG886" s="68">
        <v>0.80978083381672727</v>
      </c>
      <c r="AH886" s="68">
        <v>0.66477365933492716</v>
      </c>
      <c r="AI886" s="68">
        <v>79.115915842209176</v>
      </c>
      <c r="AJ886" s="68">
        <v>8.7400290879801865</v>
      </c>
      <c r="AK886" s="68">
        <v>37.831448823210067</v>
      </c>
      <c r="AL886" s="68">
        <v>14.239407157757208</v>
      </c>
      <c r="AM886" s="68">
        <v>9.1316642741394034</v>
      </c>
      <c r="AN886" s="68">
        <v>12.940453801439675</v>
      </c>
      <c r="AO886" s="68">
        <v>1.2354075733230205</v>
      </c>
      <c r="AP886" s="68">
        <v>0.77637084918330668</v>
      </c>
      <c r="AQ886" s="68">
        <v>38.428200344871279</v>
      </c>
      <c r="AR886" s="68">
        <v>2.2182884552800934</v>
      </c>
      <c r="AS886" s="68">
        <v>8.2174309074251433</v>
      </c>
      <c r="AT886" s="68">
        <v>1112.1518504300582</v>
      </c>
      <c r="AU886" s="68">
        <v>2.4867440673018795</v>
      </c>
      <c r="AV886" s="68">
        <v>0</v>
      </c>
      <c r="AW886" s="68">
        <v>2.1186134206441132</v>
      </c>
      <c r="AX886" s="68">
        <v>9.5398782371991331</v>
      </c>
      <c r="AY886" s="68">
        <v>6.6716982752190805</v>
      </c>
      <c r="AZ886" s="68">
        <v>0</v>
      </c>
      <c r="BA886" s="68">
        <v>0.66979008373856475</v>
      </c>
      <c r="BB886" s="68">
        <v>57.712745720356345</v>
      </c>
      <c r="BC886" s="68">
        <v>0</v>
      </c>
      <c r="BD886" s="68">
        <v>19.934087909035629</v>
      </c>
      <c r="BE886" s="68">
        <v>3.5324060346070612</v>
      </c>
      <c r="BF886" s="68">
        <v>10.341929359139478</v>
      </c>
      <c r="BG886" s="68">
        <v>0</v>
      </c>
      <c r="BH886" s="68">
        <v>0</v>
      </c>
      <c r="BI886" s="68">
        <v>1275.8082511501382</v>
      </c>
      <c r="BJ886" s="68">
        <v>0</v>
      </c>
      <c r="BK886" s="68">
        <v>0</v>
      </c>
      <c r="BL886" s="68">
        <v>0</v>
      </c>
      <c r="BM886" s="68">
        <v>0</v>
      </c>
      <c r="BN886" s="68">
        <v>-2.2986268504610052E-5</v>
      </c>
      <c r="BO886" s="68">
        <v>2930.9968470527997</v>
      </c>
    </row>
    <row r="887" spans="1:67">
      <c r="A887">
        <v>2007</v>
      </c>
      <c r="B887" s="62" t="s">
        <v>640</v>
      </c>
      <c r="C887" s="67" t="s">
        <v>705</v>
      </c>
      <c r="D887" s="62" t="s">
        <v>725</v>
      </c>
      <c r="E887" s="68">
        <v>0</v>
      </c>
      <c r="F887" s="68">
        <v>0</v>
      </c>
      <c r="G887" s="68">
        <v>0</v>
      </c>
      <c r="H887" s="68">
        <v>0</v>
      </c>
      <c r="I887" s="68">
        <v>0</v>
      </c>
      <c r="J887" s="68">
        <v>0</v>
      </c>
      <c r="K887" s="68">
        <v>0</v>
      </c>
      <c r="L887" s="68">
        <v>0</v>
      </c>
      <c r="M887" s="68">
        <v>0</v>
      </c>
      <c r="N887" s="68">
        <v>0</v>
      </c>
      <c r="O887" s="68">
        <v>0</v>
      </c>
      <c r="P887" s="68">
        <v>0</v>
      </c>
      <c r="Q887" s="68">
        <v>0</v>
      </c>
      <c r="R887" s="68">
        <v>0</v>
      </c>
      <c r="S887" s="68">
        <v>0</v>
      </c>
      <c r="T887" s="68">
        <v>0</v>
      </c>
      <c r="U887" s="68">
        <v>0</v>
      </c>
      <c r="V887" s="68">
        <v>0</v>
      </c>
      <c r="W887" s="68">
        <v>0</v>
      </c>
      <c r="X887" s="68">
        <v>0</v>
      </c>
      <c r="Y887" s="68">
        <v>0</v>
      </c>
      <c r="Z887" s="68">
        <v>0</v>
      </c>
      <c r="AA887" s="68">
        <v>0</v>
      </c>
      <c r="AB887" s="68">
        <v>0</v>
      </c>
      <c r="AC887" s="68">
        <v>0</v>
      </c>
      <c r="AD887" s="68">
        <v>0</v>
      </c>
      <c r="AE887" s="68">
        <v>0</v>
      </c>
      <c r="AF887" s="68">
        <v>0</v>
      </c>
      <c r="AG887" s="68">
        <v>0</v>
      </c>
      <c r="AH887" s="68">
        <v>0</v>
      </c>
      <c r="AI887" s="68">
        <v>0</v>
      </c>
      <c r="AJ887" s="68">
        <v>0</v>
      </c>
      <c r="AK887" s="68">
        <v>0</v>
      </c>
      <c r="AL887" s="68">
        <v>0</v>
      </c>
      <c r="AM887" s="68">
        <v>0</v>
      </c>
      <c r="AN887" s="68">
        <v>0</v>
      </c>
      <c r="AO887" s="68">
        <v>0</v>
      </c>
      <c r="AP887" s="68">
        <v>0</v>
      </c>
      <c r="AQ887" s="68">
        <v>0</v>
      </c>
      <c r="AR887" s="68">
        <v>0</v>
      </c>
      <c r="AS887" s="68">
        <v>0</v>
      </c>
      <c r="AT887" s="68">
        <v>0</v>
      </c>
      <c r="AU887" s="68">
        <v>0</v>
      </c>
      <c r="AV887" s="68">
        <v>0</v>
      </c>
      <c r="AW887" s="68">
        <v>0</v>
      </c>
      <c r="AX887" s="68">
        <v>0</v>
      </c>
      <c r="AY887" s="68">
        <v>0</v>
      </c>
      <c r="AZ887" s="68">
        <v>0</v>
      </c>
      <c r="BA887" s="68">
        <v>0</v>
      </c>
      <c r="BB887" s="68">
        <v>0</v>
      </c>
      <c r="BC887" s="68">
        <v>0</v>
      </c>
      <c r="BD887" s="68">
        <v>0</v>
      </c>
      <c r="BE887" s="68">
        <v>0</v>
      </c>
      <c r="BF887" s="68">
        <v>0</v>
      </c>
      <c r="BG887" s="68">
        <v>0</v>
      </c>
      <c r="BH887" s="68">
        <v>0</v>
      </c>
      <c r="BI887" s="68">
        <v>0</v>
      </c>
      <c r="BJ887" s="68">
        <v>0</v>
      </c>
      <c r="BK887" s="68">
        <v>0</v>
      </c>
      <c r="BL887" s="68">
        <v>0</v>
      </c>
      <c r="BM887" s="68">
        <v>0</v>
      </c>
      <c r="BN887" s="68">
        <v>0</v>
      </c>
      <c r="BO887" s="68">
        <v>0</v>
      </c>
    </row>
    <row r="888" spans="1:67">
      <c r="A888">
        <v>2007</v>
      </c>
      <c r="B888" s="62" t="s">
        <v>641</v>
      </c>
      <c r="C888" s="67" t="s">
        <v>706</v>
      </c>
      <c r="D888" s="62" t="s">
        <v>725</v>
      </c>
      <c r="E888" s="68">
        <v>4.4951309420362575</v>
      </c>
      <c r="F888" s="68">
        <v>1.4275835609113975E-3</v>
      </c>
      <c r="G888" s="68">
        <v>0.3391526299149607</v>
      </c>
      <c r="H888" s="68">
        <v>643.78657118130639</v>
      </c>
      <c r="I888" s="68">
        <v>603.98082304450031</v>
      </c>
      <c r="J888" s="68">
        <v>126.79263556050759</v>
      </c>
      <c r="K888" s="68">
        <v>17.947493226357722</v>
      </c>
      <c r="L888" s="68">
        <v>60.072775595775674</v>
      </c>
      <c r="M888" s="68">
        <v>88.409631730214073</v>
      </c>
      <c r="N888" s="68">
        <v>63.755409577580927</v>
      </c>
      <c r="O888" s="68">
        <v>174.98690411446515</v>
      </c>
      <c r="P888" s="68">
        <v>178.53474316795169</v>
      </c>
      <c r="Q888" s="68">
        <v>111.56165180960016</v>
      </c>
      <c r="R888" s="68">
        <v>190.71117312653254</v>
      </c>
      <c r="S888" s="68">
        <v>169.03371849916078</v>
      </c>
      <c r="T888" s="68">
        <v>120.03819929756817</v>
      </c>
      <c r="U888" s="68">
        <v>381.92148235606891</v>
      </c>
      <c r="V888" s="68">
        <v>146.79480341587995</v>
      </c>
      <c r="W888" s="68">
        <v>100.35787927667782</v>
      </c>
      <c r="X888" s="68">
        <v>436.38739215581018</v>
      </c>
      <c r="Y888" s="68">
        <v>18.103836070465505</v>
      </c>
      <c r="Z888" s="68">
        <v>121.65880500861988</v>
      </c>
      <c r="AA888" s="68">
        <v>43.538297542318737</v>
      </c>
      <c r="AB888" s="68">
        <v>107.22343513759583</v>
      </c>
      <c r="AC888" s="68">
        <v>21.51267462137077</v>
      </c>
      <c r="AD888" s="68">
        <v>9.1034688946284703</v>
      </c>
      <c r="AE888" s="68">
        <v>689.80663382720968</v>
      </c>
      <c r="AF888" s="68">
        <v>148.91255803919674</v>
      </c>
      <c r="AG888" s="68">
        <v>756.95467322386605</v>
      </c>
      <c r="AH888" s="68">
        <v>621.40706109079179</v>
      </c>
      <c r="AI888" s="68">
        <v>1682.1967956532021</v>
      </c>
      <c r="AJ888" s="68">
        <v>38.551807819723315</v>
      </c>
      <c r="AK888" s="68">
        <v>215.02174233484394</v>
      </c>
      <c r="AL888" s="68">
        <v>324.69313521145887</v>
      </c>
      <c r="AM888" s="68">
        <v>56.974619586195914</v>
      </c>
      <c r="AN888" s="68">
        <v>389.10596654650737</v>
      </c>
      <c r="AO888" s="68">
        <v>76.650943380358569</v>
      </c>
      <c r="AP888" s="68">
        <v>179.62535996446124</v>
      </c>
      <c r="AQ888" s="68">
        <v>334.79216169134708</v>
      </c>
      <c r="AR888" s="68">
        <v>34.259178460723952</v>
      </c>
      <c r="AS888" s="68">
        <v>443.2754918163522</v>
      </c>
      <c r="AT888" s="68">
        <v>271.56549141745108</v>
      </c>
      <c r="AU888" s="68">
        <v>12.705915530209387</v>
      </c>
      <c r="AV888" s="68">
        <v>0</v>
      </c>
      <c r="AW888" s="68">
        <v>1191.6350394226479</v>
      </c>
      <c r="AX888" s="68">
        <v>57.902446688137715</v>
      </c>
      <c r="AY888" s="68">
        <v>136.85212404941859</v>
      </c>
      <c r="AZ888" s="68">
        <v>0</v>
      </c>
      <c r="BA888" s="68">
        <v>55.040845441231859</v>
      </c>
      <c r="BB888" s="68">
        <v>1976.1464275115175</v>
      </c>
      <c r="BC888" s="68">
        <v>900.05340916048613</v>
      </c>
      <c r="BD888" s="68">
        <v>335.704153800499</v>
      </c>
      <c r="BE888" s="68">
        <v>810.41621303721604</v>
      </c>
      <c r="BF888" s="68">
        <v>500.33014457519101</v>
      </c>
      <c r="BG888" s="68">
        <v>0</v>
      </c>
      <c r="BH888" s="68">
        <v>2.0040426079259825</v>
      </c>
      <c r="BI888" s="68">
        <v>2967.8349133282359</v>
      </c>
      <c r="BJ888" s="68">
        <v>0</v>
      </c>
      <c r="BK888" s="68">
        <v>0</v>
      </c>
      <c r="BL888" s="68">
        <v>2914.0341133845636</v>
      </c>
      <c r="BM888" s="68">
        <v>0</v>
      </c>
      <c r="BN888" s="68">
        <v>-4.9792904610512778E-4</v>
      </c>
      <c r="BO888" s="68">
        <v>22065.502426238396</v>
      </c>
    </row>
    <row r="889" spans="1:67">
      <c r="A889">
        <v>2007</v>
      </c>
      <c r="B889" s="62" t="s">
        <v>642</v>
      </c>
      <c r="C889" s="67" t="s">
        <v>707</v>
      </c>
      <c r="D889" s="62" t="s">
        <v>725</v>
      </c>
      <c r="E889" s="68">
        <v>5.2344919240775729</v>
      </c>
      <c r="F889" s="68">
        <v>5.6227218685433481E-3</v>
      </c>
      <c r="G889" s="68">
        <v>3.5680041976642843E-4</v>
      </c>
      <c r="H889" s="68">
        <v>325.55112596389188</v>
      </c>
      <c r="I889" s="68">
        <v>44.784919556874364</v>
      </c>
      <c r="J889" s="68">
        <v>60.760410502920777</v>
      </c>
      <c r="K889" s="68">
        <v>0.81476493277547135</v>
      </c>
      <c r="L889" s="68">
        <v>25.971024976586719</v>
      </c>
      <c r="M889" s="68">
        <v>11.749825102151325</v>
      </c>
      <c r="N889" s="68">
        <v>2.1892222567048556</v>
      </c>
      <c r="O889" s="68">
        <v>32.598625507973679</v>
      </c>
      <c r="P889" s="68">
        <v>10.510566575048585</v>
      </c>
      <c r="Q889" s="68">
        <v>19.225643507216173</v>
      </c>
      <c r="R889" s="68">
        <v>18.655811985248917</v>
      </c>
      <c r="S889" s="68">
        <v>39.395373266045453</v>
      </c>
      <c r="T889" s="68">
        <v>12.431467023133912</v>
      </c>
      <c r="U889" s="68">
        <v>263.35960674480287</v>
      </c>
      <c r="V889" s="68">
        <v>52.782370544477125</v>
      </c>
      <c r="W889" s="68">
        <v>24.408692562496274</v>
      </c>
      <c r="X889" s="68">
        <v>181.73701854667135</v>
      </c>
      <c r="Y889" s="68">
        <v>3.2181111084417386</v>
      </c>
      <c r="Z889" s="68">
        <v>77.111907116758218</v>
      </c>
      <c r="AA889" s="68">
        <v>2.0997106829127614</v>
      </c>
      <c r="AB889" s="68">
        <v>130.68512414080917</v>
      </c>
      <c r="AC889" s="68">
        <v>0</v>
      </c>
      <c r="AD889" s="68">
        <v>5.9889655707678249E-2</v>
      </c>
      <c r="AE889" s="68">
        <v>1001.3756586697735</v>
      </c>
      <c r="AF889" s="68">
        <v>22.107561436500497</v>
      </c>
      <c r="AG889" s="68">
        <v>112.37750639229461</v>
      </c>
      <c r="AH889" s="68">
        <v>92.254105100550603</v>
      </c>
      <c r="AI889" s="68">
        <v>131.85672098242185</v>
      </c>
      <c r="AJ889" s="68">
        <v>3.4271628966026157</v>
      </c>
      <c r="AK889" s="68">
        <v>6.1630116803248125</v>
      </c>
      <c r="AL889" s="68">
        <v>33.931090515978653</v>
      </c>
      <c r="AM889" s="68">
        <v>5.5417708150437832</v>
      </c>
      <c r="AN889" s="68">
        <v>2.7160859211209725</v>
      </c>
      <c r="AO889" s="68">
        <v>35.353254399168208</v>
      </c>
      <c r="AP889" s="68">
        <v>27.274161340593118</v>
      </c>
      <c r="AQ889" s="68">
        <v>100.20629799074652</v>
      </c>
      <c r="AR889" s="68">
        <v>35.610309119834156</v>
      </c>
      <c r="AS889" s="68">
        <v>163.35770795547757</v>
      </c>
      <c r="AT889" s="68">
        <v>115.23563972606681</v>
      </c>
      <c r="AU889" s="68">
        <v>10.551939498998152</v>
      </c>
      <c r="AV889" s="68">
        <v>0</v>
      </c>
      <c r="AW889" s="68">
        <v>105.95293840478024</v>
      </c>
      <c r="AX889" s="68">
        <v>62.855917357159001</v>
      </c>
      <c r="AY889" s="68">
        <v>170.68243106075667</v>
      </c>
      <c r="AZ889" s="68">
        <v>0</v>
      </c>
      <c r="BA889" s="68">
        <v>9.4496166005150322</v>
      </c>
      <c r="BB889" s="68">
        <v>196.21527570606494</v>
      </c>
      <c r="BC889" s="68">
        <v>156.80660557427547</v>
      </c>
      <c r="BD889" s="68">
        <v>169.08535193283112</v>
      </c>
      <c r="BE889" s="68">
        <v>185.80588257294463</v>
      </c>
      <c r="BF889" s="68">
        <v>2.7611482190336298</v>
      </c>
      <c r="BG889" s="68">
        <v>0</v>
      </c>
      <c r="BH889" s="68">
        <v>0.11604331113216218</v>
      </c>
      <c r="BI889" s="68">
        <v>459.54502314268444</v>
      </c>
      <c r="BJ889" s="68">
        <v>0</v>
      </c>
      <c r="BK889" s="68">
        <v>0</v>
      </c>
      <c r="BL889" s="68">
        <v>0</v>
      </c>
      <c r="BM889" s="68">
        <v>0</v>
      </c>
      <c r="BN889" s="68">
        <v>-1.9389608951314585E-4</v>
      </c>
      <c r="BO889" s="68">
        <v>4763.9577081335992</v>
      </c>
    </row>
    <row r="890" spans="1:67">
      <c r="A890">
        <v>2007</v>
      </c>
      <c r="B890" s="62" t="s">
        <v>643</v>
      </c>
      <c r="C890" s="67" t="s">
        <v>708</v>
      </c>
      <c r="D890" s="62" t="s">
        <v>725</v>
      </c>
      <c r="E890" s="68">
        <v>25.20509290479707</v>
      </c>
      <c r="F890" s="68">
        <v>8.541554106998527</v>
      </c>
      <c r="G890" s="68">
        <v>0.14378062426634944</v>
      </c>
      <c r="H890" s="68">
        <v>298.3106805349002</v>
      </c>
      <c r="I890" s="68">
        <v>416.6378199378517</v>
      </c>
      <c r="J890" s="68">
        <v>55.17954260129482</v>
      </c>
      <c r="K890" s="68">
        <v>6.2538157022148955</v>
      </c>
      <c r="L890" s="68">
        <v>29.222012047872592</v>
      </c>
      <c r="M890" s="68">
        <v>15.549126389736749</v>
      </c>
      <c r="N890" s="68">
        <v>12.892733677313002</v>
      </c>
      <c r="O890" s="68">
        <v>50.618144024568522</v>
      </c>
      <c r="P890" s="68">
        <v>186.38049199806085</v>
      </c>
      <c r="Q890" s="68">
        <v>28.62928673663388</v>
      </c>
      <c r="R890" s="68">
        <v>37.685002624383365</v>
      </c>
      <c r="S890" s="68">
        <v>25.128354597879781</v>
      </c>
      <c r="T890" s="68">
        <v>35.363901094579163</v>
      </c>
      <c r="U890" s="68">
        <v>101.91216634972393</v>
      </c>
      <c r="V890" s="68">
        <v>72.352932929733726</v>
      </c>
      <c r="W890" s="68">
        <v>48.606824894567545</v>
      </c>
      <c r="X890" s="68">
        <v>125.05713844362484</v>
      </c>
      <c r="Y890" s="68">
        <v>10.290621113144637</v>
      </c>
      <c r="Z890" s="68">
        <v>47.592359667682388</v>
      </c>
      <c r="AA890" s="68">
        <v>4.671269628179985</v>
      </c>
      <c r="AB890" s="68">
        <v>13.725905540591983</v>
      </c>
      <c r="AC890" s="68">
        <v>13.015053144540838</v>
      </c>
      <c r="AD890" s="68">
        <v>0.10774307955965991</v>
      </c>
      <c r="AE890" s="68">
        <v>5.7952999595188164</v>
      </c>
      <c r="AF890" s="68">
        <v>61.469996046064416</v>
      </c>
      <c r="AG890" s="68">
        <v>312.46525734836547</v>
      </c>
      <c r="AH890" s="68">
        <v>256.51221153687419</v>
      </c>
      <c r="AI890" s="68">
        <v>243.92511963303787</v>
      </c>
      <c r="AJ890" s="68">
        <v>0</v>
      </c>
      <c r="AK890" s="68">
        <v>51.294238203562415</v>
      </c>
      <c r="AL890" s="68">
        <v>31.308301638910141</v>
      </c>
      <c r="AM890" s="68">
        <v>13.622258212334295</v>
      </c>
      <c r="AN890" s="68">
        <v>94.645044183255635</v>
      </c>
      <c r="AO890" s="68">
        <v>92.942135151122386</v>
      </c>
      <c r="AP890" s="68">
        <v>48.403290213101457</v>
      </c>
      <c r="AQ890" s="68">
        <v>162.34836866069821</v>
      </c>
      <c r="AR890" s="68">
        <v>3.8552813349707926</v>
      </c>
      <c r="AS890" s="68">
        <v>436.78499584968421</v>
      </c>
      <c r="AT890" s="68">
        <v>5.5575039925877823</v>
      </c>
      <c r="AU890" s="68">
        <v>45.807893183587908</v>
      </c>
      <c r="AV890" s="68">
        <v>0</v>
      </c>
      <c r="AW890" s="68">
        <v>124.65194753618421</v>
      </c>
      <c r="AX890" s="68">
        <v>18.027256871699326</v>
      </c>
      <c r="AY890" s="68">
        <v>69.174085644257104</v>
      </c>
      <c r="AZ890" s="68">
        <v>0</v>
      </c>
      <c r="BA890" s="68">
        <v>4.8704539708505639</v>
      </c>
      <c r="BB890" s="68">
        <v>832.47660486830591</v>
      </c>
      <c r="BC890" s="68">
        <v>241.18680491290229</v>
      </c>
      <c r="BD890" s="68">
        <v>95.702960946012638</v>
      </c>
      <c r="BE890" s="68">
        <v>94.406856232068364</v>
      </c>
      <c r="BF890" s="68">
        <v>66.781701159277404</v>
      </c>
      <c r="BG890" s="68">
        <v>0</v>
      </c>
      <c r="BH890" s="68">
        <v>0.31610907712421354</v>
      </c>
      <c r="BI890" s="68">
        <v>0</v>
      </c>
      <c r="BJ890" s="68">
        <v>0</v>
      </c>
      <c r="BK890" s="68">
        <v>1248.7737769827199</v>
      </c>
      <c r="BL890" s="68">
        <v>34.007977109233714</v>
      </c>
      <c r="BM890" s="68">
        <v>0</v>
      </c>
      <c r="BN890" s="68">
        <v>13.709660481387809</v>
      </c>
      <c r="BO890" s="68">
        <v>6379.8967453344003</v>
      </c>
    </row>
    <row r="891" spans="1:67">
      <c r="A891">
        <v>2007</v>
      </c>
      <c r="B891" s="62" t="s">
        <v>644</v>
      </c>
      <c r="C891" s="67" t="s">
        <v>709</v>
      </c>
      <c r="D891" s="62" t="s">
        <v>725</v>
      </c>
      <c r="E891" s="68">
        <v>0</v>
      </c>
      <c r="F891" s="68">
        <v>0</v>
      </c>
      <c r="G891" s="68">
        <v>0</v>
      </c>
      <c r="H891" s="68">
        <v>0</v>
      </c>
      <c r="I891" s="68">
        <v>0</v>
      </c>
      <c r="J891" s="68">
        <v>0</v>
      </c>
      <c r="K891" s="68">
        <v>0</v>
      </c>
      <c r="L891" s="68">
        <v>0</v>
      </c>
      <c r="M891" s="68">
        <v>0</v>
      </c>
      <c r="N891" s="68">
        <v>0</v>
      </c>
      <c r="O891" s="68">
        <v>0</v>
      </c>
      <c r="P891" s="68">
        <v>0</v>
      </c>
      <c r="Q891" s="68">
        <v>0</v>
      </c>
      <c r="R891" s="68">
        <v>0</v>
      </c>
      <c r="S891" s="68">
        <v>0</v>
      </c>
      <c r="T891" s="68">
        <v>0</v>
      </c>
      <c r="U891" s="68">
        <v>0</v>
      </c>
      <c r="V891" s="68">
        <v>0</v>
      </c>
      <c r="W891" s="68">
        <v>0</v>
      </c>
      <c r="X891" s="68">
        <v>0</v>
      </c>
      <c r="Y891" s="68">
        <v>0</v>
      </c>
      <c r="Z891" s="68">
        <v>0</v>
      </c>
      <c r="AA891" s="68">
        <v>0</v>
      </c>
      <c r="AB891" s="68">
        <v>0</v>
      </c>
      <c r="AC891" s="68">
        <v>0</v>
      </c>
      <c r="AD891" s="68">
        <v>0</v>
      </c>
      <c r="AE891" s="68">
        <v>0</v>
      </c>
      <c r="AF891" s="68">
        <v>0</v>
      </c>
      <c r="AG891" s="68">
        <v>0</v>
      </c>
      <c r="AH891" s="68">
        <v>0</v>
      </c>
      <c r="AI891" s="68">
        <v>0</v>
      </c>
      <c r="AJ891" s="68">
        <v>0</v>
      </c>
      <c r="AK891" s="68">
        <v>0</v>
      </c>
      <c r="AL891" s="68">
        <v>0</v>
      </c>
      <c r="AM891" s="68">
        <v>0</v>
      </c>
      <c r="AN891" s="68">
        <v>0</v>
      </c>
      <c r="AO891" s="68">
        <v>0</v>
      </c>
      <c r="AP891" s="68">
        <v>0</v>
      </c>
      <c r="AQ891" s="68">
        <v>0</v>
      </c>
      <c r="AR891" s="68">
        <v>0</v>
      </c>
      <c r="AS891" s="68">
        <v>0</v>
      </c>
      <c r="AT891" s="68">
        <v>0</v>
      </c>
      <c r="AU891" s="68">
        <v>0</v>
      </c>
      <c r="AV891" s="68">
        <v>0</v>
      </c>
      <c r="AW891" s="68">
        <v>0</v>
      </c>
      <c r="AX891" s="68">
        <v>0</v>
      </c>
      <c r="AY891" s="68">
        <v>0</v>
      </c>
      <c r="AZ891" s="68">
        <v>0</v>
      </c>
      <c r="BA891" s="68">
        <v>0</v>
      </c>
      <c r="BB891" s="68">
        <v>0</v>
      </c>
      <c r="BC891" s="68">
        <v>0</v>
      </c>
      <c r="BD891" s="68">
        <v>0</v>
      </c>
      <c r="BE891" s="68">
        <v>0</v>
      </c>
      <c r="BF891" s="68">
        <v>0</v>
      </c>
      <c r="BG891" s="68">
        <v>0</v>
      </c>
      <c r="BH891" s="68">
        <v>0</v>
      </c>
      <c r="BI891" s="68">
        <v>0</v>
      </c>
      <c r="BJ891" s="68">
        <v>0</v>
      </c>
      <c r="BK891" s="68">
        <v>0</v>
      </c>
      <c r="BL891" s="68">
        <v>0</v>
      </c>
      <c r="BM891" s="68">
        <v>0</v>
      </c>
      <c r="BN891" s="68">
        <v>0</v>
      </c>
      <c r="BO891" s="68">
        <v>0</v>
      </c>
    </row>
    <row r="892" spans="1:67">
      <c r="A892">
        <v>2007</v>
      </c>
      <c r="B892" s="62" t="s">
        <v>645</v>
      </c>
      <c r="C892" s="67" t="s">
        <v>710</v>
      </c>
      <c r="D892" s="62" t="s">
        <v>725</v>
      </c>
      <c r="E892" s="68">
        <v>9.6277948190131344</v>
      </c>
      <c r="F892" s="68">
        <v>0.67060041760567923</v>
      </c>
      <c r="G892" s="68">
        <v>2.1384219444074261E-3</v>
      </c>
      <c r="H892" s="68">
        <v>1.6208317294900558</v>
      </c>
      <c r="I892" s="68">
        <v>41.709622231279504</v>
      </c>
      <c r="J892" s="68">
        <v>4.1814873548635054</v>
      </c>
      <c r="K892" s="68">
        <v>0.20917948546780221</v>
      </c>
      <c r="L892" s="68">
        <v>0.79554305492970623</v>
      </c>
      <c r="M892" s="68">
        <v>2.9584853002767377</v>
      </c>
      <c r="N892" s="68">
        <v>0.43020758237636703</v>
      </c>
      <c r="O892" s="68">
        <v>32.035735992954685</v>
      </c>
      <c r="P892" s="68">
        <v>3.4476530885964025</v>
      </c>
      <c r="Q892" s="68">
        <v>5.5163368280649818</v>
      </c>
      <c r="R892" s="68">
        <v>2.0392193223125816</v>
      </c>
      <c r="S892" s="68">
        <v>2.8395849616755062</v>
      </c>
      <c r="T892" s="68">
        <v>14.206794492567825</v>
      </c>
      <c r="U892" s="68">
        <v>248.43881455148605</v>
      </c>
      <c r="V892" s="68">
        <v>77.570666649891862</v>
      </c>
      <c r="W892" s="68">
        <v>11.851905456227389</v>
      </c>
      <c r="X892" s="68">
        <v>17.622403085371559</v>
      </c>
      <c r="Y892" s="68">
        <v>0.35066446009362506</v>
      </c>
      <c r="Z892" s="68">
        <v>17.920232278699455</v>
      </c>
      <c r="AA892" s="68">
        <v>0.32531610796772059</v>
      </c>
      <c r="AB892" s="68">
        <v>59.079310916495288</v>
      </c>
      <c r="AC892" s="68">
        <v>51.770711872946748</v>
      </c>
      <c r="AD892" s="68">
        <v>1.4517223464616991E-3</v>
      </c>
      <c r="AE892" s="68">
        <v>9.7020624792795456</v>
      </c>
      <c r="AF892" s="68">
        <v>9.865303358497421</v>
      </c>
      <c r="AG892" s="68">
        <v>50.147466260166631</v>
      </c>
      <c r="AH892" s="68">
        <v>41.167576781263584</v>
      </c>
      <c r="AI892" s="68">
        <v>33.878273172994398</v>
      </c>
      <c r="AJ892" s="68">
        <v>17.988483462400026</v>
      </c>
      <c r="AK892" s="68">
        <v>1.3616932219819962</v>
      </c>
      <c r="AL892" s="68">
        <v>2.8525263088412989</v>
      </c>
      <c r="AM892" s="68">
        <v>1.102868677925708</v>
      </c>
      <c r="AN892" s="68">
        <v>8.2966738330028242</v>
      </c>
      <c r="AO892" s="68">
        <v>44.134745970338699</v>
      </c>
      <c r="AP892" s="68">
        <v>57.425775133876137</v>
      </c>
      <c r="AQ892" s="68">
        <v>12.374065520271865</v>
      </c>
      <c r="AR892" s="68">
        <v>9.6812753307356836</v>
      </c>
      <c r="AS892" s="68">
        <v>169.84740898180539</v>
      </c>
      <c r="AT892" s="68">
        <v>0.11421616500072843</v>
      </c>
      <c r="AU892" s="68">
        <v>8.9505560221150251</v>
      </c>
      <c r="AV892" s="68">
        <v>0</v>
      </c>
      <c r="AW892" s="68">
        <v>4.8333777478963302</v>
      </c>
      <c r="AX892" s="68">
        <v>34.161065419810932</v>
      </c>
      <c r="AY892" s="68">
        <v>24.881659080818938</v>
      </c>
      <c r="AZ892" s="68">
        <v>0</v>
      </c>
      <c r="BA892" s="68">
        <v>3.149861408993055</v>
      </c>
      <c r="BB892" s="68">
        <v>193.16141005292764</v>
      </c>
      <c r="BC892" s="68">
        <v>146.53211901722548</v>
      </c>
      <c r="BD892" s="68">
        <v>113.93861546050353</v>
      </c>
      <c r="BE892" s="68">
        <v>38.666267468027463</v>
      </c>
      <c r="BF892" s="68">
        <v>25.006216800579779</v>
      </c>
      <c r="BG892" s="68">
        <v>0</v>
      </c>
      <c r="BH892" s="68">
        <v>0.26865593814113825</v>
      </c>
      <c r="BI892" s="68">
        <v>206.9705395918304</v>
      </c>
      <c r="BJ892" s="68">
        <v>0</v>
      </c>
      <c r="BK892" s="68">
        <v>0</v>
      </c>
      <c r="BL892" s="68">
        <v>0</v>
      </c>
      <c r="BM892" s="68">
        <v>0</v>
      </c>
      <c r="BN892" s="68">
        <v>-5.1577796966739697E-5</v>
      </c>
      <c r="BO892" s="68">
        <v>1877.6833992744</v>
      </c>
    </row>
    <row r="893" spans="1:67">
      <c r="A893">
        <v>2007</v>
      </c>
      <c r="B893" s="62" t="s">
        <v>646</v>
      </c>
      <c r="C893" s="67" t="s">
        <v>711</v>
      </c>
      <c r="D893" s="62" t="s">
        <v>725</v>
      </c>
      <c r="E893" s="68">
        <v>180.09671973795665</v>
      </c>
      <c r="F893" s="68">
        <v>0.53480099496779165</v>
      </c>
      <c r="G893" s="68">
        <v>66.560710246613041</v>
      </c>
      <c r="H893" s="68">
        <v>2049.247971280261</v>
      </c>
      <c r="I893" s="68">
        <v>3452.9773117508021</v>
      </c>
      <c r="J893" s="68">
        <v>896.0240800993256</v>
      </c>
      <c r="K893" s="68">
        <v>77.962211062109176</v>
      </c>
      <c r="L893" s="68">
        <v>446.6593208595969</v>
      </c>
      <c r="M893" s="68">
        <v>256.38546713056104</v>
      </c>
      <c r="N893" s="68">
        <v>686.92046130702568</v>
      </c>
      <c r="O893" s="68">
        <v>1670.0928449197786</v>
      </c>
      <c r="P893" s="68">
        <v>1051.338072426561</v>
      </c>
      <c r="Q893" s="68">
        <v>1000.8015611836839</v>
      </c>
      <c r="R893" s="68">
        <v>1077.1996507992415</v>
      </c>
      <c r="S893" s="68">
        <v>590.52812696366436</v>
      </c>
      <c r="T893" s="68">
        <v>844.61550228648775</v>
      </c>
      <c r="U893" s="68">
        <v>1278.0677498532375</v>
      </c>
      <c r="V893" s="68">
        <v>717.07264959403676</v>
      </c>
      <c r="W893" s="68">
        <v>429.09609593299388</v>
      </c>
      <c r="X893" s="68">
        <v>1958.9917747383538</v>
      </c>
      <c r="Y893" s="68">
        <v>71.430687447505036</v>
      </c>
      <c r="Z893" s="68">
        <v>610.3253363560998</v>
      </c>
      <c r="AA893" s="68">
        <v>201.21599177046383</v>
      </c>
      <c r="AB893" s="68">
        <v>191.01670579762364</v>
      </c>
      <c r="AC893" s="68">
        <v>53.738235932842379</v>
      </c>
      <c r="AD893" s="68">
        <v>54.808822282824423</v>
      </c>
      <c r="AE893" s="68">
        <v>3049.3283227895322</v>
      </c>
      <c r="AF893" s="68">
        <v>1730.1045597259588</v>
      </c>
      <c r="AG893" s="68">
        <v>8794.4948961642858</v>
      </c>
      <c r="AH893" s="68">
        <v>7219.6677298102632</v>
      </c>
      <c r="AI893" s="68">
        <v>2454.9138201865439</v>
      </c>
      <c r="AJ893" s="68">
        <v>194.06446198005341</v>
      </c>
      <c r="AK893" s="68">
        <v>720.46791853205787</v>
      </c>
      <c r="AL893" s="68">
        <v>1109.1436837818424</v>
      </c>
      <c r="AM893" s="68">
        <v>254.82601303424337</v>
      </c>
      <c r="AN893" s="68">
        <v>2690.5394462381014</v>
      </c>
      <c r="AO893" s="68">
        <v>426.97035855870718</v>
      </c>
      <c r="AP893" s="68">
        <v>843.47576244103254</v>
      </c>
      <c r="AQ893" s="68">
        <v>1769.2856930308608</v>
      </c>
      <c r="AR893" s="68">
        <v>80.487717693740763</v>
      </c>
      <c r="AS893" s="68">
        <v>2168.0256229279476</v>
      </c>
      <c r="AT893" s="68">
        <v>541.19018804515156</v>
      </c>
      <c r="AU893" s="68">
        <v>484.81389889211727</v>
      </c>
      <c r="AV893" s="68">
        <v>0</v>
      </c>
      <c r="AW893" s="68">
        <v>1418.7808207333887</v>
      </c>
      <c r="AX893" s="68">
        <v>800.26861726443667</v>
      </c>
      <c r="AY893" s="68">
        <v>386.74537049042243</v>
      </c>
      <c r="AZ893" s="68">
        <v>0</v>
      </c>
      <c r="BA893" s="68">
        <v>78.574502167848252</v>
      </c>
      <c r="BB893" s="68">
        <v>5415.120901102373</v>
      </c>
      <c r="BC893" s="68">
        <v>1531.6776554768021</v>
      </c>
      <c r="BD893" s="68">
        <v>1139.0960318085774</v>
      </c>
      <c r="BE893" s="68">
        <v>955.7347503664547</v>
      </c>
      <c r="BF893" s="68">
        <v>1961.8996556350467</v>
      </c>
      <c r="BG893" s="68">
        <v>0</v>
      </c>
      <c r="BH893" s="68">
        <v>2.5863243069088635</v>
      </c>
      <c r="BI893" s="68">
        <v>110872.77066668954</v>
      </c>
      <c r="BJ893" s="68">
        <v>0</v>
      </c>
      <c r="BK893" s="68">
        <v>696.0437632777755</v>
      </c>
      <c r="BL893" s="68">
        <v>0</v>
      </c>
      <c r="BM893" s="68">
        <v>0</v>
      </c>
      <c r="BN893" s="68">
        <v>0.26145549813351154</v>
      </c>
      <c r="BO893" s="68">
        <v>179705.0694714048</v>
      </c>
    </row>
    <row r="894" spans="1:67">
      <c r="A894">
        <v>2007</v>
      </c>
      <c r="B894" s="62" t="s">
        <v>647</v>
      </c>
      <c r="C894" s="67" t="s">
        <v>712</v>
      </c>
      <c r="D894" s="62" t="s">
        <v>725</v>
      </c>
      <c r="E894" s="68">
        <v>0</v>
      </c>
      <c r="F894" s="68">
        <v>0</v>
      </c>
      <c r="G894" s="68">
        <v>0</v>
      </c>
      <c r="H894" s="68">
        <v>0</v>
      </c>
      <c r="I894" s="68">
        <v>1.0067521786651077E-2</v>
      </c>
      <c r="J894" s="68">
        <v>0</v>
      </c>
      <c r="K894" s="68">
        <v>0</v>
      </c>
      <c r="L894" s="68">
        <v>0</v>
      </c>
      <c r="M894" s="68">
        <v>0</v>
      </c>
      <c r="N894" s="68">
        <v>0</v>
      </c>
      <c r="O894" s="68">
        <v>0</v>
      </c>
      <c r="P894" s="68">
        <v>0</v>
      </c>
      <c r="Q894" s="68">
        <v>0</v>
      </c>
      <c r="R894" s="68">
        <v>0</v>
      </c>
      <c r="S894" s="68">
        <v>0</v>
      </c>
      <c r="T894" s="68">
        <v>0</v>
      </c>
      <c r="U894" s="68">
        <v>0</v>
      </c>
      <c r="V894" s="68">
        <v>0</v>
      </c>
      <c r="W894" s="68">
        <v>0</v>
      </c>
      <c r="X894" s="68">
        <v>0</v>
      </c>
      <c r="Y894" s="68">
        <v>0</v>
      </c>
      <c r="Z894" s="68">
        <v>0</v>
      </c>
      <c r="AA894" s="68">
        <v>0</v>
      </c>
      <c r="AB894" s="68">
        <v>0</v>
      </c>
      <c r="AC894" s="68">
        <v>0</v>
      </c>
      <c r="AD894" s="68">
        <v>0</v>
      </c>
      <c r="AE894" s="68">
        <v>3.9888259398403083E-4</v>
      </c>
      <c r="AF894" s="68">
        <v>2.0382934988164396</v>
      </c>
      <c r="AG894" s="68">
        <v>10.361085791869938</v>
      </c>
      <c r="AH894" s="68">
        <v>8.5057297344028839</v>
      </c>
      <c r="AI894" s="68">
        <v>0</v>
      </c>
      <c r="AJ894" s="68">
        <v>0</v>
      </c>
      <c r="AK894" s="68">
        <v>0</v>
      </c>
      <c r="AL894" s="68">
        <v>0</v>
      </c>
      <c r="AM894" s="68">
        <v>0</v>
      </c>
      <c r="AN894" s="68">
        <v>0</v>
      </c>
      <c r="AO894" s="68">
        <v>0</v>
      </c>
      <c r="AP894" s="68">
        <v>0</v>
      </c>
      <c r="AQ894" s="68">
        <v>0</v>
      </c>
      <c r="AR894" s="68">
        <v>0</v>
      </c>
      <c r="AS894" s="68">
        <v>0</v>
      </c>
      <c r="AT894" s="68">
        <v>0</v>
      </c>
      <c r="AU894" s="68">
        <v>0</v>
      </c>
      <c r="AV894" s="68">
        <v>0</v>
      </c>
      <c r="AW894" s="68">
        <v>1.6852456092277643E-3</v>
      </c>
      <c r="AX894" s="68">
        <v>0</v>
      </c>
      <c r="AY894" s="68">
        <v>0</v>
      </c>
      <c r="AZ894" s="68">
        <v>0</v>
      </c>
      <c r="BA894" s="68">
        <v>0</v>
      </c>
      <c r="BB894" s="68">
        <v>5.0056121217987463E-2</v>
      </c>
      <c r="BC894" s="68">
        <v>0</v>
      </c>
      <c r="BD894" s="68">
        <v>0</v>
      </c>
      <c r="BE894" s="68">
        <v>0</v>
      </c>
      <c r="BF894" s="68">
        <v>0</v>
      </c>
      <c r="BG894" s="68">
        <v>0</v>
      </c>
      <c r="BH894" s="68">
        <v>0</v>
      </c>
      <c r="BI894" s="68">
        <v>148.38288278421814</v>
      </c>
      <c r="BJ894" s="68">
        <v>0</v>
      </c>
      <c r="BK894" s="68">
        <v>55151.941923460836</v>
      </c>
      <c r="BL894" s="68">
        <v>0</v>
      </c>
      <c r="BM894" s="68">
        <v>0</v>
      </c>
      <c r="BN894" s="68">
        <v>8.5734824824612588E-4</v>
      </c>
      <c r="BO894" s="68">
        <v>55321.292980389597</v>
      </c>
    </row>
    <row r="895" spans="1:67">
      <c r="A895">
        <v>2007</v>
      </c>
      <c r="B895" s="62" t="s">
        <v>648</v>
      </c>
      <c r="C895" s="67" t="s">
        <v>713</v>
      </c>
      <c r="D895" s="62" t="s">
        <v>725</v>
      </c>
      <c r="E895" s="68">
        <v>9.0642185719721269E-2</v>
      </c>
      <c r="F895" s="68">
        <v>0</v>
      </c>
      <c r="G895" s="68">
        <v>5.088964476132183E-4</v>
      </c>
      <c r="H895" s="68">
        <v>4.7974416656565419E-2</v>
      </c>
      <c r="I895" s="68">
        <v>0.38716136963503206</v>
      </c>
      <c r="J895" s="68">
        <v>0.24349306987250521</v>
      </c>
      <c r="K895" s="68">
        <v>1.3442232223150558E-3</v>
      </c>
      <c r="L895" s="68">
        <v>0.1104170545524366</v>
      </c>
      <c r="M895" s="68">
        <v>0.3346050307826931</v>
      </c>
      <c r="N895" s="68">
        <v>7.7576628170467538E-2</v>
      </c>
      <c r="O895" s="68">
        <v>3.5473666316409989E-2</v>
      </c>
      <c r="P895" s="68">
        <v>4.7184839344390439E-2</v>
      </c>
      <c r="Q895" s="68">
        <v>0.33885027739797907</v>
      </c>
      <c r="R895" s="68">
        <v>0.60880534606803527</v>
      </c>
      <c r="S895" s="68">
        <v>0.49066950448411856</v>
      </c>
      <c r="T895" s="68">
        <v>1.2413233847191409</v>
      </c>
      <c r="U895" s="68">
        <v>1.8345440918299463</v>
      </c>
      <c r="V895" s="68">
        <v>0.55562456720677966</v>
      </c>
      <c r="W895" s="68">
        <v>0.92587191375988642</v>
      </c>
      <c r="X895" s="68">
        <v>2.9402520093554023</v>
      </c>
      <c r="Y895" s="68">
        <v>9.8554292755881866E-4</v>
      </c>
      <c r="Z895" s="68">
        <v>0.54073470658030764</v>
      </c>
      <c r="AA895" s="68">
        <v>1.3037746281045414E-2</v>
      </c>
      <c r="AB895" s="68">
        <v>14.630216682999606</v>
      </c>
      <c r="AC895" s="68">
        <v>0</v>
      </c>
      <c r="AD895" s="68">
        <v>0</v>
      </c>
      <c r="AE895" s="68">
        <v>0.26504727420536001</v>
      </c>
      <c r="AF895" s="68">
        <v>0.65639773471061369</v>
      </c>
      <c r="AG895" s="68">
        <v>3.3366113598825842</v>
      </c>
      <c r="AH895" s="68">
        <v>2.73912551502749</v>
      </c>
      <c r="AI895" s="68">
        <v>99.944328069613249</v>
      </c>
      <c r="AJ895" s="68">
        <v>0</v>
      </c>
      <c r="AK895" s="68">
        <v>0.58909089177497043</v>
      </c>
      <c r="AL895" s="68">
        <v>0</v>
      </c>
      <c r="AM895" s="68">
        <v>0.13920732831261662</v>
      </c>
      <c r="AN895" s="68">
        <v>0</v>
      </c>
      <c r="AO895" s="68">
        <v>6.4486291876104914E-3</v>
      </c>
      <c r="AP895" s="68">
        <v>2.0279525558051357</v>
      </c>
      <c r="AQ895" s="68">
        <v>0</v>
      </c>
      <c r="AR895" s="68">
        <v>1.3790267261652875</v>
      </c>
      <c r="AS895" s="68">
        <v>27.184153100108649</v>
      </c>
      <c r="AT895" s="68">
        <v>7.059069720968651</v>
      </c>
      <c r="AU895" s="68">
        <v>12.586554108448603</v>
      </c>
      <c r="AV895" s="68">
        <v>0</v>
      </c>
      <c r="AW895" s="68">
        <v>2.1412268477769593E-3</v>
      </c>
      <c r="AX895" s="68">
        <v>0</v>
      </c>
      <c r="AY895" s="68">
        <v>25.990237642293007</v>
      </c>
      <c r="AZ895" s="68">
        <v>0</v>
      </c>
      <c r="BA895" s="68">
        <v>3.1821199350450115E-2</v>
      </c>
      <c r="BB895" s="68">
        <v>2.9344272815444135</v>
      </c>
      <c r="BC895" s="68">
        <v>4.5490609484926745</v>
      </c>
      <c r="BD895" s="68">
        <v>20.345305642599477</v>
      </c>
      <c r="BE895" s="68">
        <v>0</v>
      </c>
      <c r="BF895" s="68">
        <v>8.4080998426379825</v>
      </c>
      <c r="BG895" s="68">
        <v>0</v>
      </c>
      <c r="BH895" s="68">
        <v>2.0251220591397407E-2</v>
      </c>
      <c r="BI895" s="68">
        <v>9880.9062566991124</v>
      </c>
      <c r="BJ895" s="68">
        <v>0</v>
      </c>
      <c r="BK895" s="68">
        <v>34835.676192992723</v>
      </c>
      <c r="BL895" s="68">
        <v>0</v>
      </c>
      <c r="BM895" s="68">
        <v>0</v>
      </c>
      <c r="BN895" s="68">
        <v>1.8915264663519338E-3</v>
      </c>
      <c r="BO895" s="68">
        <v>44962.275996391196</v>
      </c>
    </row>
    <row r="896" spans="1:67">
      <c r="A896">
        <v>2007</v>
      </c>
      <c r="B896" s="62" t="s">
        <v>649</v>
      </c>
      <c r="C896" s="67" t="s">
        <v>714</v>
      </c>
      <c r="D896" s="62" t="s">
        <v>725</v>
      </c>
      <c r="E896" s="68">
        <v>0</v>
      </c>
      <c r="F896" s="68">
        <v>0</v>
      </c>
      <c r="G896" s="68">
        <v>0</v>
      </c>
      <c r="H896" s="68">
        <v>0</v>
      </c>
      <c r="I896" s="68">
        <v>0</v>
      </c>
      <c r="J896" s="68">
        <v>0</v>
      </c>
      <c r="K896" s="68">
        <v>0</v>
      </c>
      <c r="L896" s="68">
        <v>0</v>
      </c>
      <c r="M896" s="68">
        <v>0</v>
      </c>
      <c r="N896" s="68">
        <v>0</v>
      </c>
      <c r="O896" s="68">
        <v>0</v>
      </c>
      <c r="P896" s="68">
        <v>0</v>
      </c>
      <c r="Q896" s="68">
        <v>0</v>
      </c>
      <c r="R896" s="68">
        <v>0</v>
      </c>
      <c r="S896" s="68">
        <v>0</v>
      </c>
      <c r="T896" s="68">
        <v>0</v>
      </c>
      <c r="U896" s="68">
        <v>0</v>
      </c>
      <c r="V896" s="68">
        <v>0</v>
      </c>
      <c r="W896" s="68">
        <v>0</v>
      </c>
      <c r="X896" s="68">
        <v>0</v>
      </c>
      <c r="Y896" s="68">
        <v>0</v>
      </c>
      <c r="Z896" s="68">
        <v>0</v>
      </c>
      <c r="AA896" s="68">
        <v>0</v>
      </c>
      <c r="AB896" s="68">
        <v>0</v>
      </c>
      <c r="AC896" s="68">
        <v>0</v>
      </c>
      <c r="AD896" s="68">
        <v>0</v>
      </c>
      <c r="AE896" s="68">
        <v>0</v>
      </c>
      <c r="AF896" s="68">
        <v>0</v>
      </c>
      <c r="AG896" s="68">
        <v>0</v>
      </c>
      <c r="AH896" s="68">
        <v>0</v>
      </c>
      <c r="AI896" s="68">
        <v>0</v>
      </c>
      <c r="AJ896" s="68">
        <v>0</v>
      </c>
      <c r="AK896" s="68">
        <v>0</v>
      </c>
      <c r="AL896" s="68">
        <v>0</v>
      </c>
      <c r="AM896" s="68">
        <v>0</v>
      </c>
      <c r="AN896" s="68">
        <v>0</v>
      </c>
      <c r="AO896" s="68">
        <v>0</v>
      </c>
      <c r="AP896" s="68">
        <v>0</v>
      </c>
      <c r="AQ896" s="68">
        <v>0</v>
      </c>
      <c r="AR896" s="68">
        <v>0</v>
      </c>
      <c r="AS896" s="68">
        <v>0</v>
      </c>
      <c r="AT896" s="68">
        <v>0</v>
      </c>
      <c r="AU896" s="68">
        <v>0</v>
      </c>
      <c r="AV896" s="68">
        <v>0</v>
      </c>
      <c r="AW896" s="68">
        <v>0</v>
      </c>
      <c r="AX896" s="68">
        <v>0</v>
      </c>
      <c r="AY896" s="68">
        <v>0</v>
      </c>
      <c r="AZ896" s="68">
        <v>0</v>
      </c>
      <c r="BA896" s="68">
        <v>0</v>
      </c>
      <c r="BB896" s="68">
        <v>0</v>
      </c>
      <c r="BC896" s="68">
        <v>0</v>
      </c>
      <c r="BD896" s="68">
        <v>0</v>
      </c>
      <c r="BE896" s="68">
        <v>0</v>
      </c>
      <c r="BF896" s="68">
        <v>0</v>
      </c>
      <c r="BG896" s="68">
        <v>0</v>
      </c>
      <c r="BH896" s="68">
        <v>0</v>
      </c>
      <c r="BI896" s="68">
        <v>9183.6841806442608</v>
      </c>
      <c r="BJ896" s="68">
        <v>0</v>
      </c>
      <c r="BK896" s="68">
        <v>19375.262996113117</v>
      </c>
      <c r="BL896" s="68">
        <v>0</v>
      </c>
      <c r="BM896" s="68">
        <v>0</v>
      </c>
      <c r="BN896" s="68">
        <v>-4.9154179578181356E-5</v>
      </c>
      <c r="BO896" s="68">
        <v>28558.947127603198</v>
      </c>
    </row>
    <row r="897" spans="1:67">
      <c r="A897">
        <v>2007</v>
      </c>
      <c r="B897" s="62" t="s">
        <v>650</v>
      </c>
      <c r="C897" s="67" t="s">
        <v>715</v>
      </c>
      <c r="D897" s="62" t="s">
        <v>725</v>
      </c>
      <c r="E897" s="68">
        <v>5.4950720318162345</v>
      </c>
      <c r="F897" s="68">
        <v>2.3227572481919525</v>
      </c>
      <c r="G897" s="68">
        <v>1.6541335119702816</v>
      </c>
      <c r="H897" s="68">
        <v>26.126297114061998</v>
      </c>
      <c r="I897" s="68">
        <v>28.1938833203066</v>
      </c>
      <c r="J897" s="68">
        <v>5.6172845232875197</v>
      </c>
      <c r="K897" s="68">
        <v>0.94918103373970708</v>
      </c>
      <c r="L897" s="68">
        <v>11.861830846418544</v>
      </c>
      <c r="M897" s="68">
        <v>1.1391706385229547</v>
      </c>
      <c r="N897" s="68">
        <v>0.77186693402551831</v>
      </c>
      <c r="O897" s="68">
        <v>9.1272545278761807</v>
      </c>
      <c r="P897" s="68">
        <v>4.2666379093797859</v>
      </c>
      <c r="Q897" s="68">
        <v>9.6535313965091998</v>
      </c>
      <c r="R897" s="68">
        <v>13.324299609436324</v>
      </c>
      <c r="S897" s="68">
        <v>9.6024040728545881</v>
      </c>
      <c r="T897" s="68">
        <v>8.4521414933681864</v>
      </c>
      <c r="U897" s="68">
        <v>1.8513721879191152</v>
      </c>
      <c r="V897" s="68">
        <v>5.2326451779679513</v>
      </c>
      <c r="W897" s="68">
        <v>2.3916210059612801</v>
      </c>
      <c r="X897" s="68">
        <v>23.303779798012691</v>
      </c>
      <c r="Y897" s="68">
        <v>1.5033311892040762</v>
      </c>
      <c r="Z897" s="68">
        <v>5.467377179696201</v>
      </c>
      <c r="AA897" s="68">
        <v>39.156031113644303</v>
      </c>
      <c r="AB897" s="68">
        <v>1.3751896243101407</v>
      </c>
      <c r="AC897" s="68">
        <v>0</v>
      </c>
      <c r="AD897" s="68">
        <v>0.57927476593648519</v>
      </c>
      <c r="AE897" s="68">
        <v>38.016973938174054</v>
      </c>
      <c r="AF897" s="68">
        <v>17.654199812219062</v>
      </c>
      <c r="AG897" s="68">
        <v>89.740108059721848</v>
      </c>
      <c r="AH897" s="68">
        <v>73.670377875941256</v>
      </c>
      <c r="AI897" s="68">
        <v>35.756145002736837</v>
      </c>
      <c r="AJ897" s="68">
        <v>3.5436227550638614E-3</v>
      </c>
      <c r="AK897" s="68">
        <v>18.383734802877424</v>
      </c>
      <c r="AL897" s="68">
        <v>21.889134241631005</v>
      </c>
      <c r="AM897" s="68">
        <v>2.876018763891496</v>
      </c>
      <c r="AN897" s="68">
        <v>275.42385432978443</v>
      </c>
      <c r="AO897" s="68">
        <v>1.7930522408642251</v>
      </c>
      <c r="AP897" s="68">
        <v>66.196618659164216</v>
      </c>
      <c r="AQ897" s="68">
        <v>7.0104256365192494</v>
      </c>
      <c r="AR897" s="68">
        <v>0.68895975257424047</v>
      </c>
      <c r="AS897" s="68">
        <v>217.30673192598971</v>
      </c>
      <c r="AT897" s="68">
        <v>38.8572184991245</v>
      </c>
      <c r="AU897" s="68">
        <v>24.94524521849111</v>
      </c>
      <c r="AV897" s="68">
        <v>0</v>
      </c>
      <c r="AW897" s="68">
        <v>64.790392163972399</v>
      </c>
      <c r="AX897" s="68">
        <v>27.338596437787114</v>
      </c>
      <c r="AY897" s="68">
        <v>21.607937072480762</v>
      </c>
      <c r="AZ897" s="68">
        <v>0</v>
      </c>
      <c r="BA897" s="68">
        <v>0.55153950713418953</v>
      </c>
      <c r="BB897" s="68">
        <v>78.373651386459343</v>
      </c>
      <c r="BC897" s="68">
        <v>173.30934920695333</v>
      </c>
      <c r="BD897" s="68">
        <v>77.052570826135735</v>
      </c>
      <c r="BE897" s="68">
        <v>93.415954520515825</v>
      </c>
      <c r="BF897" s="68">
        <v>231.74089226302573</v>
      </c>
      <c r="BG897" s="68">
        <v>0</v>
      </c>
      <c r="BH897" s="68">
        <v>1.7357219205682248</v>
      </c>
      <c r="BI897" s="68">
        <v>21012.968190285799</v>
      </c>
      <c r="BJ897" s="68">
        <v>0</v>
      </c>
      <c r="BK897" s="68">
        <v>566.71355846506037</v>
      </c>
      <c r="BL897" s="68">
        <v>0</v>
      </c>
      <c r="BM897" s="68">
        <v>0</v>
      </c>
      <c r="BN897" s="68">
        <v>-3.6734876994160004E-4</v>
      </c>
      <c r="BO897" s="68">
        <v>23499.228697343999</v>
      </c>
    </row>
    <row r="898" spans="1:67">
      <c r="A898">
        <v>2007</v>
      </c>
      <c r="B898" s="62" t="s">
        <v>651</v>
      </c>
      <c r="C898" s="67" t="s">
        <v>716</v>
      </c>
      <c r="D898" s="62" t="s">
        <v>725</v>
      </c>
      <c r="E898" s="68">
        <v>0</v>
      </c>
      <c r="F898" s="68">
        <v>0</v>
      </c>
      <c r="G898" s="68">
        <v>0</v>
      </c>
      <c r="H898" s="68">
        <v>0</v>
      </c>
      <c r="I898" s="68">
        <v>0</v>
      </c>
      <c r="J898" s="68">
        <v>0</v>
      </c>
      <c r="K898" s="68">
        <v>0</v>
      </c>
      <c r="L898" s="68">
        <v>0</v>
      </c>
      <c r="M898" s="68">
        <v>0</v>
      </c>
      <c r="N898" s="68">
        <v>0</v>
      </c>
      <c r="O898" s="68">
        <v>0</v>
      </c>
      <c r="P898" s="68">
        <v>0</v>
      </c>
      <c r="Q898" s="68">
        <v>0</v>
      </c>
      <c r="R898" s="68">
        <v>0</v>
      </c>
      <c r="S898" s="68">
        <v>0</v>
      </c>
      <c r="T898" s="68">
        <v>0</v>
      </c>
      <c r="U898" s="68">
        <v>0</v>
      </c>
      <c r="V898" s="68">
        <v>0</v>
      </c>
      <c r="W898" s="68">
        <v>0</v>
      </c>
      <c r="X898" s="68">
        <v>0</v>
      </c>
      <c r="Y898" s="68">
        <v>0</v>
      </c>
      <c r="Z898" s="68">
        <v>0</v>
      </c>
      <c r="AA898" s="68">
        <v>0</v>
      </c>
      <c r="AB898" s="68">
        <v>0</v>
      </c>
      <c r="AC898" s="68">
        <v>0</v>
      </c>
      <c r="AD898" s="68">
        <v>0</v>
      </c>
      <c r="AE898" s="68">
        <v>0</v>
      </c>
      <c r="AF898" s="68">
        <v>0</v>
      </c>
      <c r="AG898" s="68">
        <v>0</v>
      </c>
      <c r="AH898" s="68">
        <v>0</v>
      </c>
      <c r="AI898" s="68">
        <v>0</v>
      </c>
      <c r="AJ898" s="68">
        <v>0</v>
      </c>
      <c r="AK898" s="68">
        <v>0</v>
      </c>
      <c r="AL898" s="68">
        <v>0</v>
      </c>
      <c r="AM898" s="68">
        <v>0</v>
      </c>
      <c r="AN898" s="68">
        <v>0</v>
      </c>
      <c r="AO898" s="68">
        <v>0</v>
      </c>
      <c r="AP898" s="68">
        <v>0</v>
      </c>
      <c r="AQ898" s="68">
        <v>0</v>
      </c>
      <c r="AR898" s="68">
        <v>0</v>
      </c>
      <c r="AS898" s="68">
        <v>0</v>
      </c>
      <c r="AT898" s="68">
        <v>0</v>
      </c>
      <c r="AU898" s="68">
        <v>0</v>
      </c>
      <c r="AV898" s="68">
        <v>0</v>
      </c>
      <c r="AW898" s="68">
        <v>0</v>
      </c>
      <c r="AX898" s="68">
        <v>0</v>
      </c>
      <c r="AY898" s="68">
        <v>0</v>
      </c>
      <c r="AZ898" s="68">
        <v>0</v>
      </c>
      <c r="BA898" s="68">
        <v>0</v>
      </c>
      <c r="BB898" s="68">
        <v>0</v>
      </c>
      <c r="BC898" s="68">
        <v>0</v>
      </c>
      <c r="BD898" s="68">
        <v>0</v>
      </c>
      <c r="BE898" s="68">
        <v>0</v>
      </c>
      <c r="BF898" s="68">
        <v>0</v>
      </c>
      <c r="BG898" s="68">
        <v>0</v>
      </c>
      <c r="BH898" s="68">
        <v>0</v>
      </c>
      <c r="BI898" s="68">
        <v>5037.9095407246068</v>
      </c>
      <c r="BJ898" s="68">
        <v>0</v>
      </c>
      <c r="BK898" s="68">
        <v>0</v>
      </c>
      <c r="BL898" s="68">
        <v>0</v>
      </c>
      <c r="BM898" s="68">
        <v>0</v>
      </c>
      <c r="BN898" s="68">
        <v>-1.8167260714108124E-4</v>
      </c>
      <c r="BO898" s="68">
        <v>5037.9093590519997</v>
      </c>
    </row>
    <row r="899" spans="1:67">
      <c r="A899">
        <v>2007</v>
      </c>
      <c r="B899" s="62" t="s">
        <v>652</v>
      </c>
      <c r="C899" s="67" t="s">
        <v>717</v>
      </c>
      <c r="D899" s="62" t="s">
        <v>725</v>
      </c>
      <c r="E899" s="68">
        <v>0</v>
      </c>
      <c r="F899" s="68">
        <v>0</v>
      </c>
      <c r="G899" s="68">
        <v>0</v>
      </c>
      <c r="H899" s="68">
        <v>0</v>
      </c>
      <c r="I899" s="68">
        <v>0</v>
      </c>
      <c r="J899" s="68">
        <v>0</v>
      </c>
      <c r="K899" s="68">
        <v>0</v>
      </c>
      <c r="L899" s="68">
        <v>0</v>
      </c>
      <c r="M899" s="68">
        <v>0</v>
      </c>
      <c r="N899" s="68">
        <v>0</v>
      </c>
      <c r="O899" s="68">
        <v>0</v>
      </c>
      <c r="P899" s="68">
        <v>0</v>
      </c>
      <c r="Q899" s="68">
        <v>0</v>
      </c>
      <c r="R899" s="68">
        <v>0</v>
      </c>
      <c r="S899" s="68">
        <v>0</v>
      </c>
      <c r="T899" s="68">
        <v>0</v>
      </c>
      <c r="U899" s="68">
        <v>0</v>
      </c>
      <c r="V899" s="68">
        <v>0</v>
      </c>
      <c r="W899" s="68">
        <v>0</v>
      </c>
      <c r="X899" s="68">
        <v>0</v>
      </c>
      <c r="Y899" s="68">
        <v>0</v>
      </c>
      <c r="Z899" s="68">
        <v>0</v>
      </c>
      <c r="AA899" s="68">
        <v>0</v>
      </c>
      <c r="AB899" s="68">
        <v>0</v>
      </c>
      <c r="AC899" s="68">
        <v>0</v>
      </c>
      <c r="AD899" s="68">
        <v>0</v>
      </c>
      <c r="AE899" s="68">
        <v>0</v>
      </c>
      <c r="AF899" s="68">
        <v>0</v>
      </c>
      <c r="AG899" s="68">
        <v>0</v>
      </c>
      <c r="AH899" s="68">
        <v>0</v>
      </c>
      <c r="AI899" s="68">
        <v>0</v>
      </c>
      <c r="AJ899" s="68">
        <v>0</v>
      </c>
      <c r="AK899" s="68">
        <v>0</v>
      </c>
      <c r="AL899" s="68">
        <v>0</v>
      </c>
      <c r="AM899" s="68">
        <v>0</v>
      </c>
      <c r="AN899" s="68">
        <v>0</v>
      </c>
      <c r="AO899" s="68">
        <v>0</v>
      </c>
      <c r="AP899" s="68">
        <v>0</v>
      </c>
      <c r="AQ899" s="68">
        <v>0</v>
      </c>
      <c r="AR899" s="68">
        <v>0</v>
      </c>
      <c r="AS899" s="68">
        <v>0</v>
      </c>
      <c r="AT899" s="68">
        <v>0</v>
      </c>
      <c r="AU899" s="68">
        <v>0</v>
      </c>
      <c r="AV899" s="68">
        <v>0</v>
      </c>
      <c r="AW899" s="68">
        <v>0</v>
      </c>
      <c r="AX899" s="68">
        <v>0</v>
      </c>
      <c r="AY899" s="68">
        <v>0</v>
      </c>
      <c r="AZ899" s="68">
        <v>0</v>
      </c>
      <c r="BA899" s="68">
        <v>0</v>
      </c>
      <c r="BB899" s="68">
        <v>0</v>
      </c>
      <c r="BC899" s="68">
        <v>0</v>
      </c>
      <c r="BD899" s="68">
        <v>0</v>
      </c>
      <c r="BE899" s="68">
        <v>0</v>
      </c>
      <c r="BF899" s="68">
        <v>0</v>
      </c>
      <c r="BG899" s="68">
        <v>0</v>
      </c>
      <c r="BH899" s="68">
        <v>0</v>
      </c>
      <c r="BI899" s="68">
        <v>1.2439225630492405</v>
      </c>
      <c r="BJ899" s="68">
        <v>0</v>
      </c>
      <c r="BK899" s="68">
        <v>51.069183455616979</v>
      </c>
      <c r="BL899" s="68">
        <v>0</v>
      </c>
      <c r="BM899" s="68">
        <v>0</v>
      </c>
      <c r="BN899" s="68">
        <v>2.5685337803338371E-6</v>
      </c>
      <c r="BO899" s="68">
        <v>52.313108587199999</v>
      </c>
    </row>
    <row r="900" spans="1:67">
      <c r="A900">
        <v>2007</v>
      </c>
      <c r="B900" s="62" t="s">
        <v>597</v>
      </c>
      <c r="C900" s="67" t="s">
        <v>664</v>
      </c>
      <c r="D900" s="62" t="s">
        <v>726</v>
      </c>
      <c r="E900" s="68">
        <v>794.94701785515667</v>
      </c>
      <c r="F900" s="68">
        <v>1.0746062443481244</v>
      </c>
      <c r="G900" s="68">
        <v>1.1670333138934117</v>
      </c>
      <c r="H900" s="68">
        <v>0.66349762702062831</v>
      </c>
      <c r="I900" s="68">
        <v>4692.469273315186</v>
      </c>
      <c r="J900" s="68">
        <v>124.64713994772883</v>
      </c>
      <c r="K900" s="68">
        <v>6.7672624202523792</v>
      </c>
      <c r="L900" s="68">
        <v>0.26260107695698187</v>
      </c>
      <c r="M900" s="68">
        <v>0.10075117565886761</v>
      </c>
      <c r="N900" s="68">
        <v>0.22483946807890975</v>
      </c>
      <c r="O900" s="68">
        <v>24.289470033091515</v>
      </c>
      <c r="P900" s="68">
        <v>7.1988433199510844</v>
      </c>
      <c r="Q900" s="68">
        <v>4.9610002177178432</v>
      </c>
      <c r="R900" s="68">
        <v>0.37068326574710098</v>
      </c>
      <c r="S900" s="68">
        <v>0.30606491382950596</v>
      </c>
      <c r="T900" s="68">
        <v>0.49548277024866916</v>
      </c>
      <c r="U900" s="68">
        <v>0.935394074633071</v>
      </c>
      <c r="V900" s="68">
        <v>2.017294381958544</v>
      </c>
      <c r="W900" s="68">
        <v>0.6276436991130202</v>
      </c>
      <c r="X900" s="68">
        <v>1.8104567643158658</v>
      </c>
      <c r="Y900" s="68">
        <v>0.3936248745134393</v>
      </c>
      <c r="Z900" s="68">
        <v>8.3505536402820777</v>
      </c>
      <c r="AA900" s="68">
        <v>8.6155829313480474E-3</v>
      </c>
      <c r="AB900" s="68">
        <v>8.618332841114082</v>
      </c>
      <c r="AC900" s="68">
        <v>9.186211875526068E-2</v>
      </c>
      <c r="AD900" s="68">
        <v>3.4719033749466776E-3</v>
      </c>
      <c r="AE900" s="68">
        <v>9.9644191380895322</v>
      </c>
      <c r="AF900" s="68">
        <v>0.16490777252814576</v>
      </c>
      <c r="AG900" s="68">
        <v>0.83826194918388386</v>
      </c>
      <c r="AH900" s="68">
        <v>0.6881544672918507</v>
      </c>
      <c r="AI900" s="68">
        <v>0.21709434254409338</v>
      </c>
      <c r="AJ900" s="68">
        <v>7.7383010064820705E-3</v>
      </c>
      <c r="AK900" s="68">
        <v>3.313191866259195E-2</v>
      </c>
      <c r="AL900" s="68">
        <v>5.265814962248401E-2</v>
      </c>
      <c r="AM900" s="68">
        <v>3.8864711420572677E-3</v>
      </c>
      <c r="AN900" s="68">
        <v>1.9432089632969696</v>
      </c>
      <c r="AO900" s="68">
        <v>1.5209021427918362E-2</v>
      </c>
      <c r="AP900" s="68">
        <v>2.1591806968495275E-2</v>
      </c>
      <c r="AQ900" s="68">
        <v>8.2917132296080914E-2</v>
      </c>
      <c r="AR900" s="68">
        <v>8.7471691908661778E-4</v>
      </c>
      <c r="AS900" s="68">
        <v>0.10028705419268483</v>
      </c>
      <c r="AT900" s="68">
        <v>5.4434745433545179E-3</v>
      </c>
      <c r="AU900" s="68">
        <v>8.447594369379469E-3</v>
      </c>
      <c r="AV900" s="68">
        <v>0</v>
      </c>
      <c r="AW900" s="68">
        <v>3.7995348027403973E-2</v>
      </c>
      <c r="AX900" s="68">
        <v>1.031079385832942E-2</v>
      </c>
      <c r="AY900" s="68">
        <v>1.0186635532642133E-2</v>
      </c>
      <c r="AZ900" s="68">
        <v>0</v>
      </c>
      <c r="BA900" s="68">
        <v>9.7202898515413635E-3</v>
      </c>
      <c r="BB900" s="68">
        <v>0.32896521703843173</v>
      </c>
      <c r="BC900" s="68">
        <v>0.34415316002819007</v>
      </c>
      <c r="BD900" s="68">
        <v>5.7754148714552506E-2</v>
      </c>
      <c r="BE900" s="68">
        <v>0.50213685564724664</v>
      </c>
      <c r="BF900" s="68">
        <v>0.25638455505785229</v>
      </c>
      <c r="BG900" s="68">
        <v>0</v>
      </c>
      <c r="BH900" s="68">
        <v>1.3518027048471648E-4</v>
      </c>
      <c r="BI900" s="68">
        <v>1074.7938912242537</v>
      </c>
      <c r="BJ900" s="68">
        <v>0</v>
      </c>
      <c r="BK900" s="68">
        <v>8.1662068660209707E-3</v>
      </c>
      <c r="BL900" s="68">
        <v>3.0011139021514923</v>
      </c>
      <c r="BM900" s="68">
        <v>7.5866500558604475</v>
      </c>
      <c r="BN900" s="68">
        <v>0</v>
      </c>
      <c r="BO900" s="68">
        <v>0</v>
      </c>
    </row>
    <row r="901" spans="1:67">
      <c r="A901">
        <v>2007</v>
      </c>
      <c r="B901" s="62" t="s">
        <v>598</v>
      </c>
      <c r="C901" s="67" t="s">
        <v>665</v>
      </c>
      <c r="D901" s="62" t="s">
        <v>726</v>
      </c>
      <c r="E901" s="68">
        <v>3.3746541960222149</v>
      </c>
      <c r="F901" s="68">
        <v>3.4970372804841396</v>
      </c>
      <c r="G901" s="68">
        <v>8.0987512253347452E-3</v>
      </c>
      <c r="H901" s="68">
        <v>0.2875635670877511</v>
      </c>
      <c r="I901" s="68">
        <v>21.099754746932263</v>
      </c>
      <c r="J901" s="68">
        <v>1.5389482279160505</v>
      </c>
      <c r="K901" s="68">
        <v>33.04525482900344</v>
      </c>
      <c r="L901" s="68">
        <v>0.15815475829048153</v>
      </c>
      <c r="M901" s="68">
        <v>6.6184247011973861E-3</v>
      </c>
      <c r="N901" s="68">
        <v>4.990940394566868E-2</v>
      </c>
      <c r="O901" s="68">
        <v>0.53643660370123536</v>
      </c>
      <c r="P901" s="68">
        <v>1.3914511081006409</v>
      </c>
      <c r="Q901" s="68">
        <v>7.5184158053695214</v>
      </c>
      <c r="R901" s="68">
        <v>0.14007629056909768</v>
      </c>
      <c r="S901" s="68">
        <v>0.42998194544914842</v>
      </c>
      <c r="T901" s="68">
        <v>0.34567458323705191</v>
      </c>
      <c r="U901" s="68">
        <v>0.49020795702073716</v>
      </c>
      <c r="V901" s="68">
        <v>0.26157671276317268</v>
      </c>
      <c r="W901" s="68">
        <v>0.16329583472438886</v>
      </c>
      <c r="X901" s="68">
        <v>0.50659433708505763</v>
      </c>
      <c r="Y901" s="68">
        <v>5.8034984519910321E-2</v>
      </c>
      <c r="Z901" s="68">
        <v>2.2173066003299611</v>
      </c>
      <c r="AA901" s="68">
        <v>7.9262212686122373E-3</v>
      </c>
      <c r="AB901" s="68">
        <v>8.7750249201260899E-2</v>
      </c>
      <c r="AC901" s="68">
        <v>2.0938897998552E-4</v>
      </c>
      <c r="AD901" s="68">
        <v>1.8620173114392176E-4</v>
      </c>
      <c r="AE901" s="68">
        <v>3.0591523936076608</v>
      </c>
      <c r="AF901" s="68">
        <v>0.12231099752798685</v>
      </c>
      <c r="AG901" s="68">
        <v>0.62173313093317073</v>
      </c>
      <c r="AH901" s="68">
        <v>0.5103996392835991</v>
      </c>
      <c r="AI901" s="68">
        <v>1.4055630511510681E-2</v>
      </c>
      <c r="AJ901" s="68">
        <v>1.3051936332357729E-3</v>
      </c>
      <c r="AK901" s="68">
        <v>4.8046589327988849E-3</v>
      </c>
      <c r="AL901" s="68">
        <v>5.373189332993575E-3</v>
      </c>
      <c r="AM901" s="68">
        <v>5.1635289175418946E-4</v>
      </c>
      <c r="AN901" s="68">
        <v>1.7886338439968112E-2</v>
      </c>
      <c r="AO901" s="68">
        <v>2.1146466490073756E-3</v>
      </c>
      <c r="AP901" s="68">
        <v>3.0589315317383551E-3</v>
      </c>
      <c r="AQ901" s="68">
        <v>0.10135981103676858</v>
      </c>
      <c r="AR901" s="68">
        <v>1.684141634508671E-4</v>
      </c>
      <c r="AS901" s="68">
        <v>2.964940284974758E-2</v>
      </c>
      <c r="AT901" s="68">
        <v>6.8262415852447496E-4</v>
      </c>
      <c r="AU901" s="68">
        <v>1.0645524546907777E-3</v>
      </c>
      <c r="AV901" s="68">
        <v>0</v>
      </c>
      <c r="AW901" s="68">
        <v>1.5142384644798423E-2</v>
      </c>
      <c r="AX901" s="68">
        <v>5.8440746072029861E-4</v>
      </c>
      <c r="AY901" s="68">
        <v>7.9818754287896759E-4</v>
      </c>
      <c r="AZ901" s="68">
        <v>0</v>
      </c>
      <c r="BA901" s="68">
        <v>1.7269839258315684E-3</v>
      </c>
      <c r="BB901" s="68">
        <v>3.4037728273778094E-2</v>
      </c>
      <c r="BC901" s="68">
        <v>3.513057112196339E-2</v>
      </c>
      <c r="BD901" s="68">
        <v>7.9778661838899347E-3</v>
      </c>
      <c r="BE901" s="68">
        <v>6.858094012803238E-3</v>
      </c>
      <c r="BF901" s="68">
        <v>2.6435626489200788E-2</v>
      </c>
      <c r="BG901" s="68">
        <v>0</v>
      </c>
      <c r="BH901" s="68">
        <v>1.5375814333674925E-4</v>
      </c>
      <c r="BI901" s="68">
        <v>21.084470548481498</v>
      </c>
      <c r="BJ901" s="68">
        <v>0</v>
      </c>
      <c r="BK901" s="68">
        <v>1.104900677544305E-3</v>
      </c>
      <c r="BL901" s="68">
        <v>0.1001906494100871</v>
      </c>
      <c r="BM901" s="68">
        <v>8.6586433933855279E-3</v>
      </c>
      <c r="BN901" s="68">
        <v>0</v>
      </c>
      <c r="BO901" s="68">
        <v>0</v>
      </c>
    </row>
    <row r="902" spans="1:67">
      <c r="A902">
        <v>2007</v>
      </c>
      <c r="B902" s="62" t="s">
        <v>599</v>
      </c>
      <c r="C902" s="67" t="s">
        <v>666</v>
      </c>
      <c r="D902" s="62" t="s">
        <v>726</v>
      </c>
      <c r="E902" s="68">
        <v>0.59590509558697713</v>
      </c>
      <c r="F902" s="68">
        <v>2.574551885905909E-2</v>
      </c>
      <c r="G902" s="68">
        <v>0.89533556988873886</v>
      </c>
      <c r="H902" s="68">
        <v>8.4799167682842098E-4</v>
      </c>
      <c r="I902" s="68">
        <v>8.6353406273512476</v>
      </c>
      <c r="J902" s="68">
        <v>0.64826558124164246</v>
      </c>
      <c r="K902" s="68">
        <v>0.23545550604342619</v>
      </c>
      <c r="L902" s="68">
        <v>1.7753904831838713E-2</v>
      </c>
      <c r="M902" s="68">
        <v>2.8505367973376619E-3</v>
      </c>
      <c r="N902" s="68">
        <v>9.5422311946463429E-4</v>
      </c>
      <c r="O902" s="68">
        <v>0.13612420093374494</v>
      </c>
      <c r="P902" s="68">
        <v>0.2055734982966545</v>
      </c>
      <c r="Q902" s="68">
        <v>5.8870858366760107E-2</v>
      </c>
      <c r="R902" s="68">
        <v>6.734191550138195E-3</v>
      </c>
      <c r="S902" s="68">
        <v>7.0627184575063773E-3</v>
      </c>
      <c r="T902" s="68">
        <v>1.200841371622774E-3</v>
      </c>
      <c r="U902" s="68">
        <v>1.0614822318430615E-2</v>
      </c>
      <c r="V902" s="68">
        <v>3.6088907045069398E-3</v>
      </c>
      <c r="W902" s="68">
        <v>1.4329601677450668E-3</v>
      </c>
      <c r="X902" s="68">
        <v>5.6550775921594314E-3</v>
      </c>
      <c r="Y902" s="68">
        <v>6.3547051075873908E-4</v>
      </c>
      <c r="Z902" s="68">
        <v>3.8016805214890342E-2</v>
      </c>
      <c r="AA902" s="68">
        <v>9.351383215575687E-5</v>
      </c>
      <c r="AB902" s="68">
        <v>1.8067268807215829E-3</v>
      </c>
      <c r="AC902" s="68">
        <v>2.4450297597143192E-5</v>
      </c>
      <c r="AD902" s="68">
        <v>2.3198868938100226E-5</v>
      </c>
      <c r="AE902" s="68">
        <v>5.1604599960544091E-3</v>
      </c>
      <c r="AF902" s="68">
        <v>1.8543581399036429E-2</v>
      </c>
      <c r="AG902" s="68">
        <v>9.4261070657738824E-2</v>
      </c>
      <c r="AH902" s="68">
        <v>7.7381730055922276E-2</v>
      </c>
      <c r="AI902" s="68">
        <v>1.1537743482136729E-3</v>
      </c>
      <c r="AJ902" s="68">
        <v>1.3314059642970658E-4</v>
      </c>
      <c r="AK902" s="68">
        <v>1.4915631646928228E-3</v>
      </c>
      <c r="AL902" s="68">
        <v>2.6026728601932759E-3</v>
      </c>
      <c r="AM902" s="68">
        <v>5.3408619279772835E-5</v>
      </c>
      <c r="AN902" s="68">
        <v>0.31532766244780491</v>
      </c>
      <c r="AO902" s="68">
        <v>1.7217724533827116E-4</v>
      </c>
      <c r="AP902" s="68">
        <v>2.5337815032292778E-4</v>
      </c>
      <c r="AQ902" s="68">
        <v>1.0757840510414768E-3</v>
      </c>
      <c r="AR902" s="68">
        <v>1.6579925324311757E-5</v>
      </c>
      <c r="AS902" s="68">
        <v>1.0038799137247532E-2</v>
      </c>
      <c r="AT902" s="68">
        <v>1.2200872033592961E-4</v>
      </c>
      <c r="AU902" s="68">
        <v>8.6474712574480716E-4</v>
      </c>
      <c r="AV902" s="68">
        <v>0</v>
      </c>
      <c r="AW902" s="68">
        <v>7.1112626912265024E-4</v>
      </c>
      <c r="AX902" s="68">
        <v>9.5859102564198025E-5</v>
      </c>
      <c r="AY902" s="68">
        <v>1.9659108891846401E-4</v>
      </c>
      <c r="AZ902" s="68">
        <v>0</v>
      </c>
      <c r="BA902" s="68">
        <v>2.208925629428132E-4</v>
      </c>
      <c r="BB902" s="68">
        <v>1.0233587362419094E-2</v>
      </c>
      <c r="BC902" s="68">
        <v>4.0629672993934815E-2</v>
      </c>
      <c r="BD902" s="68">
        <v>1.2761003182318587E-3</v>
      </c>
      <c r="BE902" s="68">
        <v>1.7575787720279543E-2</v>
      </c>
      <c r="BF902" s="68">
        <v>2.0991394970186934E-3</v>
      </c>
      <c r="BG902" s="68">
        <v>0</v>
      </c>
      <c r="BH902" s="68">
        <v>3.4743106112229225E-6</v>
      </c>
      <c r="BI902" s="68">
        <v>71.365770913554996</v>
      </c>
      <c r="BJ902" s="68">
        <v>0</v>
      </c>
      <c r="BK902" s="68">
        <v>3.4098297372141902E-4</v>
      </c>
      <c r="BL902" s="68">
        <v>1.8156342846534349E-3</v>
      </c>
      <c r="BM902" s="68">
        <v>2.8586239458371386E-4</v>
      </c>
      <c r="BN902" s="68">
        <v>0</v>
      </c>
      <c r="BO902" s="68">
        <v>0</v>
      </c>
    </row>
    <row r="903" spans="1:67">
      <c r="A903">
        <v>2007</v>
      </c>
      <c r="B903" s="62" t="s">
        <v>600</v>
      </c>
      <c r="C903" s="67" t="s">
        <v>111</v>
      </c>
      <c r="D903" s="62" t="s">
        <v>726</v>
      </c>
      <c r="E903" s="68">
        <v>6.9567256793615568</v>
      </c>
      <c r="F903" s="68">
        <v>0.16548595512954828</v>
      </c>
      <c r="G903" s="68">
        <v>1.701311684164069</v>
      </c>
      <c r="H903" s="68">
        <v>22.637667096948572</v>
      </c>
      <c r="I903" s="68">
        <v>10.973770002700121</v>
      </c>
      <c r="J903" s="68">
        <v>2.5151928742187746</v>
      </c>
      <c r="K903" s="68">
        <v>0.7201344185570272</v>
      </c>
      <c r="L903" s="68">
        <v>2.6615486864566011</v>
      </c>
      <c r="M903" s="68">
        <v>0.4786800543340704</v>
      </c>
      <c r="N903" s="68">
        <v>1013.953378614297</v>
      </c>
      <c r="O903" s="68">
        <v>313.11601503131908</v>
      </c>
      <c r="P903" s="68">
        <v>2.5874252095577694</v>
      </c>
      <c r="Q903" s="68">
        <v>7.5022659208859439</v>
      </c>
      <c r="R903" s="68">
        <v>47.875703066330544</v>
      </c>
      <c r="S903" s="68">
        <v>166.00252456788684</v>
      </c>
      <c r="T903" s="68">
        <v>4.537893417122226</v>
      </c>
      <c r="U903" s="68">
        <v>17.73758616001092</v>
      </c>
      <c r="V903" s="68">
        <v>4.7074611756471194</v>
      </c>
      <c r="W903" s="68">
        <v>2.5097372176687345</v>
      </c>
      <c r="X903" s="68">
        <v>9.7276883544817139</v>
      </c>
      <c r="Y903" s="68">
        <v>0.34686131943177378</v>
      </c>
      <c r="Z903" s="68">
        <v>5.2769570955094789</v>
      </c>
      <c r="AA903" s="68">
        <v>0.3784124634066669</v>
      </c>
      <c r="AB903" s="68">
        <v>38.078839495304948</v>
      </c>
      <c r="AC903" s="68">
        <v>1.6327351444299485</v>
      </c>
      <c r="AD903" s="68">
        <v>0.11809156535402214</v>
      </c>
      <c r="AE903" s="68">
        <v>73.001411800673338</v>
      </c>
      <c r="AF903" s="68">
        <v>0.71442487980173985</v>
      </c>
      <c r="AG903" s="68">
        <v>3.631575979161286</v>
      </c>
      <c r="AH903" s="68">
        <v>2.9812710009062018</v>
      </c>
      <c r="AI903" s="68">
        <v>86.588718988442665</v>
      </c>
      <c r="AJ903" s="68">
        <v>0.25218059186542818</v>
      </c>
      <c r="AK903" s="68">
        <v>13.653761468063085</v>
      </c>
      <c r="AL903" s="68">
        <v>0.83114693067567236</v>
      </c>
      <c r="AM903" s="68">
        <v>0.85334872053593591</v>
      </c>
      <c r="AN903" s="68">
        <v>2.7491299857897533</v>
      </c>
      <c r="AO903" s="68">
        <v>0.1830095484235793</v>
      </c>
      <c r="AP903" s="68">
        <v>0.22489142669728687</v>
      </c>
      <c r="AQ903" s="68">
        <v>2.345053224530512</v>
      </c>
      <c r="AR903" s="68">
        <v>7.713843607273221E-3</v>
      </c>
      <c r="AS903" s="68">
        <v>0.23094921487014641</v>
      </c>
      <c r="AT903" s="68">
        <v>2.6043240312716371E-3</v>
      </c>
      <c r="AU903" s="68">
        <v>5.3213500988148088E-2</v>
      </c>
      <c r="AV903" s="68">
        <v>0</v>
      </c>
      <c r="AW903" s="68">
        <v>0.87245032162472747</v>
      </c>
      <c r="AX903" s="68">
        <v>0.16342027635446751</v>
      </c>
      <c r="AY903" s="68">
        <v>0.23721464404415438</v>
      </c>
      <c r="AZ903" s="68">
        <v>0</v>
      </c>
      <c r="BA903" s="68">
        <v>0.1016840904723661</v>
      </c>
      <c r="BB903" s="68">
        <v>8.128252445054855</v>
      </c>
      <c r="BC903" s="68">
        <v>7.5811775579920031</v>
      </c>
      <c r="BD903" s="68">
        <v>0.56943375443736199</v>
      </c>
      <c r="BE903" s="68">
        <v>1.9104208492859047</v>
      </c>
      <c r="BF903" s="68">
        <v>2.0164462559864917</v>
      </c>
      <c r="BG903" s="68">
        <v>0</v>
      </c>
      <c r="BH903" s="68">
        <v>1.5482168054643093E-2</v>
      </c>
      <c r="BI903" s="68">
        <v>88.145391981957602</v>
      </c>
      <c r="BJ903" s="68">
        <v>0</v>
      </c>
      <c r="BK903" s="68">
        <v>1.9340645481730864E-2</v>
      </c>
      <c r="BL903" s="68">
        <v>11.158809722979301</v>
      </c>
      <c r="BM903" s="68">
        <v>0.81747899212243147</v>
      </c>
      <c r="BN903" s="68">
        <v>0</v>
      </c>
      <c r="BO903" s="68">
        <v>0</v>
      </c>
    </row>
    <row r="904" spans="1:67">
      <c r="A904">
        <v>2007</v>
      </c>
      <c r="B904" s="62" t="s">
        <v>601</v>
      </c>
      <c r="C904" s="67" t="s">
        <v>667</v>
      </c>
      <c r="D904" s="62" t="s">
        <v>726</v>
      </c>
      <c r="E904" s="68">
        <v>523.88819132890421</v>
      </c>
      <c r="F904" s="68">
        <v>0.25135507961635722</v>
      </c>
      <c r="G904" s="68">
        <v>26.792697825455793</v>
      </c>
      <c r="H904" s="68">
        <v>8.2719820370809085</v>
      </c>
      <c r="I904" s="68">
        <v>2040.0051981110155</v>
      </c>
      <c r="J904" s="68">
        <v>73.602168064702354</v>
      </c>
      <c r="K904" s="68">
        <v>0.54669182256335336</v>
      </c>
      <c r="L904" s="68">
        <v>13.604720280935341</v>
      </c>
      <c r="M904" s="68">
        <v>1.0076118156528739</v>
      </c>
      <c r="N904" s="68">
        <v>2.2122461313673596</v>
      </c>
      <c r="O904" s="68">
        <v>97.243217612978142</v>
      </c>
      <c r="P904" s="68">
        <v>33.366156753341556</v>
      </c>
      <c r="Q904" s="68">
        <v>18.622512919463396</v>
      </c>
      <c r="R904" s="68">
        <v>9.4969130824063406</v>
      </c>
      <c r="S904" s="68">
        <v>8.4151962296450318</v>
      </c>
      <c r="T904" s="68">
        <v>2.2535640262623167</v>
      </c>
      <c r="U904" s="68">
        <v>13.916720630934073</v>
      </c>
      <c r="V904" s="68">
        <v>2.9620052044888867</v>
      </c>
      <c r="W904" s="68">
        <v>1.8857852326587894</v>
      </c>
      <c r="X904" s="68">
        <v>12.826765017264181</v>
      </c>
      <c r="Y904" s="68">
        <v>0.25386383927654188</v>
      </c>
      <c r="Z904" s="68">
        <v>6.4669068424823459</v>
      </c>
      <c r="AA904" s="68">
        <v>8.5691133359775642E-2</v>
      </c>
      <c r="AB904" s="68">
        <v>15.109301272728359</v>
      </c>
      <c r="AC904" s="68">
        <v>1.6387410776006053</v>
      </c>
      <c r="AD904" s="68">
        <v>4.1989902852515346E-2</v>
      </c>
      <c r="AE904" s="68">
        <v>10.006640597653073</v>
      </c>
      <c r="AF904" s="68">
        <v>18.748534789237652</v>
      </c>
      <c r="AG904" s="68">
        <v>95.30285510282603</v>
      </c>
      <c r="AH904" s="68">
        <v>78.237003285450214</v>
      </c>
      <c r="AI904" s="68">
        <v>1.6558998382789587</v>
      </c>
      <c r="AJ904" s="68">
        <v>2.9977887194533752E-2</v>
      </c>
      <c r="AK904" s="68">
        <v>0.98090208257103451</v>
      </c>
      <c r="AL904" s="68">
        <v>2.6808664144645715</v>
      </c>
      <c r="AM904" s="68">
        <v>2.8362749198033443E-2</v>
      </c>
      <c r="AN904" s="68">
        <v>322.98593516478775</v>
      </c>
      <c r="AO904" s="68">
        <v>0.13432494643275367</v>
      </c>
      <c r="AP904" s="68">
        <v>0.25146406909798347</v>
      </c>
      <c r="AQ904" s="68">
        <v>0.46382270633191891</v>
      </c>
      <c r="AR904" s="68">
        <v>2.6928551296199693E-3</v>
      </c>
      <c r="AS904" s="68">
        <v>9.9746785158643618</v>
      </c>
      <c r="AT904" s="68">
        <v>2.4309327876521441E-2</v>
      </c>
      <c r="AU904" s="68">
        <v>0.85503263579973332</v>
      </c>
      <c r="AV904" s="68">
        <v>0</v>
      </c>
      <c r="AW904" s="68">
        <v>0.12139692815160111</v>
      </c>
      <c r="AX904" s="68">
        <v>0.142560818556246</v>
      </c>
      <c r="AY904" s="68">
        <v>0.26448689688064958</v>
      </c>
      <c r="AZ904" s="68">
        <v>0</v>
      </c>
      <c r="BA904" s="68">
        <v>0.31915831313886583</v>
      </c>
      <c r="BB904" s="68">
        <v>9.7293210131213925</v>
      </c>
      <c r="BC904" s="68">
        <v>41.189779098888607</v>
      </c>
      <c r="BD904" s="68">
        <v>1.0104308796469101</v>
      </c>
      <c r="BE904" s="68">
        <v>20.077237491608045</v>
      </c>
      <c r="BF904" s="68">
        <v>2.809496516474443</v>
      </c>
      <c r="BG904" s="68">
        <v>0</v>
      </c>
      <c r="BH904" s="68">
        <v>3.3346723793399435E-3</v>
      </c>
      <c r="BI904" s="68">
        <v>8150.1645589013442</v>
      </c>
      <c r="BJ904" s="68">
        <v>0</v>
      </c>
      <c r="BK904" s="68">
        <v>3.4460127024995346E-2</v>
      </c>
      <c r="BL904" s="68">
        <v>8.0453246876958797</v>
      </c>
      <c r="BM904" s="68">
        <v>0.79331426446855458</v>
      </c>
      <c r="BN904" s="68">
        <v>0</v>
      </c>
      <c r="BO904" s="68">
        <v>0</v>
      </c>
    </row>
    <row r="905" spans="1:67">
      <c r="A905">
        <v>2007</v>
      </c>
      <c r="B905" s="62" t="s">
        <v>602</v>
      </c>
      <c r="C905" s="67" t="s">
        <v>668</v>
      </c>
      <c r="D905" s="62" t="s">
        <v>726</v>
      </c>
      <c r="E905" s="68">
        <v>34.556777444704537</v>
      </c>
      <c r="F905" s="68">
        <v>6.1719484989703037</v>
      </c>
      <c r="G905" s="68">
        <v>7.5171654246518671E-2</v>
      </c>
      <c r="H905" s="68">
        <v>9.8230498442940473</v>
      </c>
      <c r="I905" s="68">
        <v>60.016530743807643</v>
      </c>
      <c r="J905" s="68">
        <v>2624.6201311487371</v>
      </c>
      <c r="K905" s="68">
        <v>11.733458879855485</v>
      </c>
      <c r="L905" s="68">
        <v>160.81703629407281</v>
      </c>
      <c r="M905" s="68">
        <v>17.60027555807266</v>
      </c>
      <c r="N905" s="68">
        <v>20.654471390630384</v>
      </c>
      <c r="O905" s="68">
        <v>61.24584544272772</v>
      </c>
      <c r="P905" s="68">
        <v>5.7776124624973528</v>
      </c>
      <c r="Q905" s="68">
        <v>135.1128647341263</v>
      </c>
      <c r="R905" s="68">
        <v>12.962788689694195</v>
      </c>
      <c r="S905" s="68">
        <v>25.888101156905627</v>
      </c>
      <c r="T905" s="68">
        <v>23.630327357398222</v>
      </c>
      <c r="U905" s="68">
        <v>122.87098038225795</v>
      </c>
      <c r="V905" s="68">
        <v>42.812521205649745</v>
      </c>
      <c r="W905" s="68">
        <v>32.031946094979368</v>
      </c>
      <c r="X905" s="68">
        <v>832.23399613993683</v>
      </c>
      <c r="Y905" s="68">
        <v>6.6798144266063737</v>
      </c>
      <c r="Z905" s="68">
        <v>295.290442067578</v>
      </c>
      <c r="AA905" s="68">
        <v>9.2802027392290307E-2</v>
      </c>
      <c r="AB905" s="68">
        <v>43.40078591592129</v>
      </c>
      <c r="AC905" s="68">
        <v>1.3591574568984297</v>
      </c>
      <c r="AD905" s="68">
        <v>1.9620254741112282</v>
      </c>
      <c r="AE905" s="68">
        <v>60.264409428017835</v>
      </c>
      <c r="AF905" s="68">
        <v>21.815290918959292</v>
      </c>
      <c r="AG905" s="68">
        <v>110.89183108702393</v>
      </c>
      <c r="AH905" s="68">
        <v>91.034468030579646</v>
      </c>
      <c r="AI905" s="68">
        <v>46.641782266496087</v>
      </c>
      <c r="AJ905" s="68">
        <v>1.079332086489479E-2</v>
      </c>
      <c r="AK905" s="68">
        <v>8.5142963580640912E-2</v>
      </c>
      <c r="AL905" s="68">
        <v>3.8050661380521671</v>
      </c>
      <c r="AM905" s="68">
        <v>2.640175326334254</v>
      </c>
      <c r="AN905" s="68">
        <v>110.68098825415754</v>
      </c>
      <c r="AO905" s="68">
        <v>0.1465319469935682</v>
      </c>
      <c r="AP905" s="68">
        <v>0.30738356988736881</v>
      </c>
      <c r="AQ905" s="68">
        <v>0.52459177163839121</v>
      </c>
      <c r="AR905" s="68">
        <v>2.8784332824994315E-3</v>
      </c>
      <c r="AS905" s="68">
        <v>0.55379125539564578</v>
      </c>
      <c r="AT905" s="68">
        <v>2.2883353495039595E-3</v>
      </c>
      <c r="AU905" s="68">
        <v>4.3707826118370381E-2</v>
      </c>
      <c r="AV905" s="68">
        <v>0</v>
      </c>
      <c r="AW905" s="68">
        <v>1.1744482970204579</v>
      </c>
      <c r="AX905" s="68">
        <v>3.8685008177965199</v>
      </c>
      <c r="AY905" s="68">
        <v>9.2626838545464416</v>
      </c>
      <c r="AZ905" s="68">
        <v>0</v>
      </c>
      <c r="BA905" s="68">
        <v>0.20855990925353385</v>
      </c>
      <c r="BB905" s="68">
        <v>36.023539728354095</v>
      </c>
      <c r="BC905" s="68">
        <v>63.799815281838868</v>
      </c>
      <c r="BD905" s="68">
        <v>18.979765074016616</v>
      </c>
      <c r="BE905" s="68">
        <v>139.35470789888487</v>
      </c>
      <c r="BF905" s="68">
        <v>36.492593694417096</v>
      </c>
      <c r="BG905" s="68">
        <v>0</v>
      </c>
      <c r="BH905" s="68">
        <v>0.13817075427279352</v>
      </c>
      <c r="BI905" s="68">
        <v>3672.0186144049553</v>
      </c>
      <c r="BJ905" s="68">
        <v>0</v>
      </c>
      <c r="BK905" s="68">
        <v>2.2381515879012236E-2</v>
      </c>
      <c r="BL905" s="68">
        <v>12.715430835506178</v>
      </c>
      <c r="BM905" s="68">
        <v>1.275000741451187</v>
      </c>
      <c r="BN905" s="68">
        <v>0</v>
      </c>
      <c r="BO905" s="68">
        <v>0</v>
      </c>
    </row>
    <row r="906" spans="1:67">
      <c r="A906">
        <v>2007</v>
      </c>
      <c r="B906" s="62" t="s">
        <v>603</v>
      </c>
      <c r="C906" s="67" t="s">
        <v>669</v>
      </c>
      <c r="D906" s="62" t="s">
        <v>726</v>
      </c>
      <c r="E906" s="68">
        <v>8.5870000793037189</v>
      </c>
      <c r="F906" s="68">
        <v>3.9262459202092918E-2</v>
      </c>
      <c r="G906" s="68">
        <v>3.869783438963649E-2</v>
      </c>
      <c r="H906" s="68">
        <v>35.265321969447456</v>
      </c>
      <c r="I906" s="68">
        <v>44.160209886825847</v>
      </c>
      <c r="J906" s="68">
        <v>6.4234390973368711</v>
      </c>
      <c r="K906" s="68">
        <v>125.01362059851979</v>
      </c>
      <c r="L906" s="68">
        <v>14.207036986063548</v>
      </c>
      <c r="M906" s="68">
        <v>0.98339763266926172</v>
      </c>
      <c r="N906" s="68">
        <v>5.8295579056182625</v>
      </c>
      <c r="O906" s="68">
        <v>8.0623765866274919</v>
      </c>
      <c r="P906" s="68">
        <v>2.5216963215149413</v>
      </c>
      <c r="Q906" s="68">
        <v>8.4557318572756905</v>
      </c>
      <c r="R906" s="68">
        <v>17.11218835387707</v>
      </c>
      <c r="S906" s="68">
        <v>6.1025640442538469</v>
      </c>
      <c r="T906" s="68">
        <v>19.476005783758556</v>
      </c>
      <c r="U906" s="68">
        <v>57.23317990895525</v>
      </c>
      <c r="V906" s="68">
        <v>14.20622538723299</v>
      </c>
      <c r="W906" s="68">
        <v>8.4442544397030552</v>
      </c>
      <c r="X906" s="68">
        <v>27.452809172724272</v>
      </c>
      <c r="Y906" s="68">
        <v>5.0518365814660804</v>
      </c>
      <c r="Z906" s="68">
        <v>291.81302278842935</v>
      </c>
      <c r="AA906" s="68">
        <v>8.5890958826286209E-2</v>
      </c>
      <c r="AB906" s="68">
        <v>0.52147748961693108</v>
      </c>
      <c r="AC906" s="68">
        <v>0.12254885465864558</v>
      </c>
      <c r="AD906" s="68">
        <v>6.180905536307929E-3</v>
      </c>
      <c r="AE906" s="68">
        <v>365.54896225155528</v>
      </c>
      <c r="AF906" s="68">
        <v>16.310968362673027</v>
      </c>
      <c r="AG906" s="68">
        <v>82.912173374259083</v>
      </c>
      <c r="AH906" s="68">
        <v>68.065121651843867</v>
      </c>
      <c r="AI906" s="68">
        <v>0.64977354420869715</v>
      </c>
      <c r="AJ906" s="68">
        <v>8.3415614234706448E-3</v>
      </c>
      <c r="AK906" s="68">
        <v>2.9843472794895888E-2</v>
      </c>
      <c r="AL906" s="68">
        <v>0.20682923156229099</v>
      </c>
      <c r="AM906" s="68">
        <v>1.6308207494027834E-2</v>
      </c>
      <c r="AN906" s="68">
        <v>0.51227514397698426</v>
      </c>
      <c r="AO906" s="68">
        <v>2.5382704420111243E-2</v>
      </c>
      <c r="AP906" s="68">
        <v>0.13501822326311691</v>
      </c>
      <c r="AQ906" s="68">
        <v>13.007983048922858</v>
      </c>
      <c r="AR906" s="68">
        <v>1.5233022687246912E-3</v>
      </c>
      <c r="AS906" s="68">
        <v>0.17491098213096271</v>
      </c>
      <c r="AT906" s="68">
        <v>1.426605333167357E-3</v>
      </c>
      <c r="AU906" s="68">
        <v>1.3128276452192052E-2</v>
      </c>
      <c r="AV906" s="68">
        <v>0</v>
      </c>
      <c r="AW906" s="68">
        <v>0.102395300164872</v>
      </c>
      <c r="AX906" s="68">
        <v>2.4990360004915384E-2</v>
      </c>
      <c r="AY906" s="68">
        <v>6.3698398945247925E-2</v>
      </c>
      <c r="AZ906" s="68">
        <v>0</v>
      </c>
      <c r="BA906" s="68">
        <v>0.21381618218661091</v>
      </c>
      <c r="BB906" s="68">
        <v>1.4205508338781823</v>
      </c>
      <c r="BC906" s="68">
        <v>0.57219309513479633</v>
      </c>
      <c r="BD906" s="68">
        <v>0.19612276447483487</v>
      </c>
      <c r="BE906" s="68">
        <v>0.6113003398604846</v>
      </c>
      <c r="BF906" s="68">
        <v>2.6307844690494671</v>
      </c>
      <c r="BG906" s="68">
        <v>0</v>
      </c>
      <c r="BH906" s="68">
        <v>9.0538682580346272E-4</v>
      </c>
      <c r="BI906" s="68">
        <v>57.289915081813881</v>
      </c>
      <c r="BJ906" s="68">
        <v>0</v>
      </c>
      <c r="BK906" s="68">
        <v>3.7404903482738802E-3</v>
      </c>
      <c r="BL906" s="68">
        <v>11.934556303370908</v>
      </c>
      <c r="BM906" s="68">
        <v>1.0550960475808369</v>
      </c>
      <c r="BN906" s="68">
        <v>0</v>
      </c>
      <c r="BO906" s="68">
        <v>0</v>
      </c>
    </row>
    <row r="907" spans="1:67">
      <c r="A907">
        <v>2007</v>
      </c>
      <c r="B907" s="62" t="s">
        <v>604</v>
      </c>
      <c r="C907" s="67" t="s">
        <v>670</v>
      </c>
      <c r="D907" s="62" t="s">
        <v>726</v>
      </c>
      <c r="E907" s="68">
        <v>47.388924375628491</v>
      </c>
      <c r="F907" s="68">
        <v>1.6955981582330399</v>
      </c>
      <c r="G907" s="68">
        <v>0.37447118609059171</v>
      </c>
      <c r="H907" s="68">
        <v>4.8216389209639692</v>
      </c>
      <c r="I907" s="68">
        <v>377.90930147504764</v>
      </c>
      <c r="J907" s="68">
        <v>96.652349959223557</v>
      </c>
      <c r="K907" s="68">
        <v>6.2341885829482004</v>
      </c>
      <c r="L907" s="68">
        <v>1482.873051127171</v>
      </c>
      <c r="M907" s="68">
        <v>311.14373564875518</v>
      </c>
      <c r="N907" s="68">
        <v>9.3181628723223877</v>
      </c>
      <c r="O907" s="68">
        <v>185.14557885438276</v>
      </c>
      <c r="P907" s="68">
        <v>50.750256738792842</v>
      </c>
      <c r="Q907" s="68">
        <v>89.111921513388339</v>
      </c>
      <c r="R907" s="68">
        <v>157.21461941573324</v>
      </c>
      <c r="S907" s="68">
        <v>7.4258225905368267</v>
      </c>
      <c r="T907" s="68">
        <v>56.158766406853537</v>
      </c>
      <c r="U907" s="68">
        <v>396.97457506287162</v>
      </c>
      <c r="V907" s="68">
        <v>83.556808361587045</v>
      </c>
      <c r="W907" s="68">
        <v>39.76488257126519</v>
      </c>
      <c r="X907" s="68">
        <v>155.14807640818995</v>
      </c>
      <c r="Y907" s="68">
        <v>3.9685019897240914</v>
      </c>
      <c r="Z907" s="68">
        <v>149.47521603760035</v>
      </c>
      <c r="AA907" s="68">
        <v>2.1186627847451214</v>
      </c>
      <c r="AB907" s="68">
        <v>11.983440274953043</v>
      </c>
      <c r="AC907" s="68">
        <v>4.8961313527998369</v>
      </c>
      <c r="AD907" s="68">
        <v>0.35865265616783132</v>
      </c>
      <c r="AE907" s="68">
        <v>67.899032218424765</v>
      </c>
      <c r="AF907" s="68">
        <v>68.39483939081741</v>
      </c>
      <c r="AG907" s="68">
        <v>347.66576141337521</v>
      </c>
      <c r="AH907" s="68">
        <v>285.40937374414773</v>
      </c>
      <c r="AI907" s="68">
        <v>22.613179074907443</v>
      </c>
      <c r="AJ907" s="68">
        <v>1.2985936293367084E-2</v>
      </c>
      <c r="AK907" s="68">
        <v>0.88277063022817126</v>
      </c>
      <c r="AL907" s="68">
        <v>11.760566153200843</v>
      </c>
      <c r="AM907" s="68">
        <v>1.6110701678077606</v>
      </c>
      <c r="AN907" s="68">
        <v>63.326319322796465</v>
      </c>
      <c r="AO907" s="68">
        <v>15.583208514463326</v>
      </c>
      <c r="AP907" s="68">
        <v>0.84259862694041465</v>
      </c>
      <c r="AQ907" s="68">
        <v>1.7892487296335211</v>
      </c>
      <c r="AR907" s="68">
        <v>0.17417004477952136</v>
      </c>
      <c r="AS907" s="68">
        <v>113.85540165379221</v>
      </c>
      <c r="AT907" s="68">
        <v>0.25880507390363405</v>
      </c>
      <c r="AU907" s="68">
        <v>11.113456213103458</v>
      </c>
      <c r="AV907" s="68">
        <v>0</v>
      </c>
      <c r="AW907" s="68">
        <v>44.179602098392579</v>
      </c>
      <c r="AX907" s="68">
        <v>2.9842304612471149</v>
      </c>
      <c r="AY907" s="68">
        <v>29.47812817755619</v>
      </c>
      <c r="AZ907" s="68">
        <v>0</v>
      </c>
      <c r="BA907" s="68">
        <v>1.4237435674807757</v>
      </c>
      <c r="BB907" s="68">
        <v>104.87646801363407</v>
      </c>
      <c r="BC907" s="68">
        <v>229.8475304651098</v>
      </c>
      <c r="BD907" s="68">
        <v>43.03180991446925</v>
      </c>
      <c r="BE907" s="68">
        <v>55.266875055658403</v>
      </c>
      <c r="BF907" s="68">
        <v>31.449697272189606</v>
      </c>
      <c r="BG907" s="68">
        <v>0</v>
      </c>
      <c r="BH907" s="68">
        <v>0.76504563774121581</v>
      </c>
      <c r="BI907" s="68">
        <v>165.18441074749094</v>
      </c>
      <c r="BJ907" s="68">
        <v>0</v>
      </c>
      <c r="BK907" s="68">
        <v>6.2148942600801279E-3</v>
      </c>
      <c r="BL907" s="68">
        <v>4.1837224976885636</v>
      </c>
      <c r="BM907" s="68">
        <v>0.32467201436992077</v>
      </c>
      <c r="BN907" s="68">
        <v>0</v>
      </c>
      <c r="BO907" s="68">
        <v>0</v>
      </c>
    </row>
    <row r="908" spans="1:67">
      <c r="A908">
        <v>2007</v>
      </c>
      <c r="B908" s="62" t="s">
        <v>605</v>
      </c>
      <c r="C908" s="67" t="s">
        <v>671</v>
      </c>
      <c r="D908" s="62" t="s">
        <v>726</v>
      </c>
      <c r="E908" s="68">
        <v>0.73957824135624461</v>
      </c>
      <c r="F908" s="68">
        <v>4.8801840721022213E-2</v>
      </c>
      <c r="G908" s="68">
        <v>1.0829797762531799E-2</v>
      </c>
      <c r="H908" s="68">
        <v>0.96918407258180417</v>
      </c>
      <c r="I908" s="68">
        <v>14.587274443345004</v>
      </c>
      <c r="J908" s="68">
        <v>15.767393118195963</v>
      </c>
      <c r="K908" s="68">
        <v>0.68536597696019175</v>
      </c>
      <c r="L908" s="68">
        <v>15.632402335060673</v>
      </c>
      <c r="M908" s="68">
        <v>26.961385202298107</v>
      </c>
      <c r="N908" s="68">
        <v>0.58786321448861922</v>
      </c>
      <c r="O908" s="68">
        <v>9.0191949479243299</v>
      </c>
      <c r="P908" s="68">
        <v>4.8623966012635931</v>
      </c>
      <c r="Q908" s="68">
        <v>6.1227856619152847</v>
      </c>
      <c r="R908" s="68">
        <v>3.4552716951280353</v>
      </c>
      <c r="S908" s="68">
        <v>1.2033014697582727</v>
      </c>
      <c r="T908" s="68">
        <v>5.6172352847755089</v>
      </c>
      <c r="U908" s="68">
        <v>51.755758393930492</v>
      </c>
      <c r="V908" s="68">
        <v>13.414200225170779</v>
      </c>
      <c r="W908" s="68">
        <v>4.4157183270338116</v>
      </c>
      <c r="X908" s="68">
        <v>14.433105363208792</v>
      </c>
      <c r="Y908" s="68">
        <v>0.79425270703736783</v>
      </c>
      <c r="Z908" s="68">
        <v>14.271814467304157</v>
      </c>
      <c r="AA908" s="68">
        <v>1.0306330160582642</v>
      </c>
      <c r="AB908" s="68">
        <v>1.1629911178978394</v>
      </c>
      <c r="AC908" s="68">
        <v>8.3281329594201925E-2</v>
      </c>
      <c r="AD908" s="68">
        <v>0.12918416254137396</v>
      </c>
      <c r="AE908" s="68">
        <v>19.919383434839407</v>
      </c>
      <c r="AF908" s="68">
        <v>4.1898343165963672</v>
      </c>
      <c r="AG908" s="68">
        <v>21.297833643410641</v>
      </c>
      <c r="AH908" s="68">
        <v>17.484036276327238</v>
      </c>
      <c r="AI908" s="68">
        <v>9.3338511905748085</v>
      </c>
      <c r="AJ908" s="68">
        <v>9.5755956038982085E-3</v>
      </c>
      <c r="AK908" s="68">
        <v>0.64312966605291899</v>
      </c>
      <c r="AL908" s="68">
        <v>6.68059083380715</v>
      </c>
      <c r="AM908" s="68">
        <v>1.1931835026926183</v>
      </c>
      <c r="AN908" s="68">
        <v>4.1608681947354214</v>
      </c>
      <c r="AO908" s="68">
        <v>4.8873494456591811</v>
      </c>
      <c r="AP908" s="68">
        <v>0.78842426732512394</v>
      </c>
      <c r="AQ908" s="68">
        <v>1.6778687701472754</v>
      </c>
      <c r="AR908" s="68">
        <v>0.58851267556767106</v>
      </c>
      <c r="AS908" s="68">
        <v>79.24101922636396</v>
      </c>
      <c r="AT908" s="68">
        <v>0.17100820013178197</v>
      </c>
      <c r="AU908" s="68">
        <v>5.0522867425640792</v>
      </c>
      <c r="AV908" s="68">
        <v>0</v>
      </c>
      <c r="AW908" s="68">
        <v>12.292530869720332</v>
      </c>
      <c r="AX908" s="68">
        <v>6.4147347005710849</v>
      </c>
      <c r="AY908" s="68">
        <v>12.664488337013601</v>
      </c>
      <c r="AZ908" s="68">
        <v>0</v>
      </c>
      <c r="BA908" s="68">
        <v>0.93869029021926553</v>
      </c>
      <c r="BB908" s="68">
        <v>203.66934268732115</v>
      </c>
      <c r="BC908" s="68">
        <v>28.086450697174719</v>
      </c>
      <c r="BD908" s="68">
        <v>28.023815348647052</v>
      </c>
      <c r="BE908" s="68">
        <v>20.626302197807927</v>
      </c>
      <c r="BF908" s="68">
        <v>24.748339579972658</v>
      </c>
      <c r="BG908" s="68">
        <v>0</v>
      </c>
      <c r="BH908" s="68">
        <v>3.9374761935553532E-2</v>
      </c>
      <c r="BI908" s="68">
        <v>18.285566230411462</v>
      </c>
      <c r="BJ908" s="68">
        <v>0</v>
      </c>
      <c r="BK908" s="68">
        <v>4.7898118059068413E-2</v>
      </c>
      <c r="BL908" s="68">
        <v>7.0266835763966924</v>
      </c>
      <c r="BM908" s="68">
        <v>0.45106419062416225</v>
      </c>
      <c r="BN908" s="68">
        <v>0</v>
      </c>
      <c r="BO908" s="68">
        <v>0</v>
      </c>
    </row>
    <row r="909" spans="1:67">
      <c r="A909">
        <v>2007</v>
      </c>
      <c r="B909" s="62" t="s">
        <v>606</v>
      </c>
      <c r="C909" s="67" t="s">
        <v>672</v>
      </c>
      <c r="D909" s="62" t="s">
        <v>726</v>
      </c>
      <c r="E909" s="68">
        <v>145.83351800015197</v>
      </c>
      <c r="F909" s="68">
        <v>2.4193479083263645</v>
      </c>
      <c r="G909" s="68">
        <v>43.439268460481522</v>
      </c>
      <c r="H909" s="68">
        <v>239.31989978389649</v>
      </c>
      <c r="I909" s="68">
        <v>254.51029373201359</v>
      </c>
      <c r="J909" s="68">
        <v>48.683109367200146</v>
      </c>
      <c r="K909" s="68">
        <v>20.56093632288361</v>
      </c>
      <c r="L909" s="68">
        <v>50.146526532694409</v>
      </c>
      <c r="M909" s="68">
        <v>10.155327762496055</v>
      </c>
      <c r="N909" s="68">
        <v>2990.5500699786871</v>
      </c>
      <c r="O909" s="68">
        <v>428.94555034075904</v>
      </c>
      <c r="P909" s="68">
        <v>43.888426820094821</v>
      </c>
      <c r="Q909" s="68">
        <v>118.12645187630166</v>
      </c>
      <c r="R909" s="68">
        <v>201.66067787256137</v>
      </c>
      <c r="S909" s="68">
        <v>127.78043041957773</v>
      </c>
      <c r="T909" s="68">
        <v>43.091218502037947</v>
      </c>
      <c r="U909" s="68">
        <v>46.001841406018869</v>
      </c>
      <c r="V909" s="68">
        <v>25.610542083674808</v>
      </c>
      <c r="W909" s="68">
        <v>16.651277427485802</v>
      </c>
      <c r="X909" s="68">
        <v>44.128071748907445</v>
      </c>
      <c r="Y909" s="68">
        <v>2.4394374633884772</v>
      </c>
      <c r="Z909" s="68">
        <v>47.070465304589241</v>
      </c>
      <c r="AA909" s="68">
        <v>9.0554767090938402</v>
      </c>
      <c r="AB909" s="68">
        <v>779.59165825337027</v>
      </c>
      <c r="AC909" s="68">
        <v>28.670277460262959</v>
      </c>
      <c r="AD909" s="68">
        <v>3.8913666809499614</v>
      </c>
      <c r="AE909" s="68">
        <v>479.25005539135367</v>
      </c>
      <c r="AF909" s="68">
        <v>18.803959535464877</v>
      </c>
      <c r="AG909" s="68">
        <v>95.584589844307828</v>
      </c>
      <c r="AH909" s="68">
        <v>78.468292880833502</v>
      </c>
      <c r="AI909" s="68">
        <v>3074.5877247132426</v>
      </c>
      <c r="AJ909" s="68">
        <v>7.7892987519313897</v>
      </c>
      <c r="AK909" s="68">
        <v>489.05721672466331</v>
      </c>
      <c r="AL909" s="68">
        <v>18.499025250492515</v>
      </c>
      <c r="AM909" s="68">
        <v>30.379597159505355</v>
      </c>
      <c r="AN909" s="68">
        <v>77.908544432607869</v>
      </c>
      <c r="AO909" s="68">
        <v>5.0861807236739018</v>
      </c>
      <c r="AP909" s="68">
        <v>3.092652540714838</v>
      </c>
      <c r="AQ909" s="68">
        <v>45.485102434587496</v>
      </c>
      <c r="AR909" s="68">
        <v>0.19702359699437644</v>
      </c>
      <c r="AS909" s="68">
        <v>3.9303251895388569</v>
      </c>
      <c r="AT909" s="68">
        <v>5.1767416943466014E-3</v>
      </c>
      <c r="AU909" s="68">
        <v>1.5708597800771475</v>
      </c>
      <c r="AV909" s="68">
        <v>0</v>
      </c>
      <c r="AW909" s="68">
        <v>30.212963508679991</v>
      </c>
      <c r="AX909" s="68">
        <v>2.9480154197514032</v>
      </c>
      <c r="AY909" s="68">
        <v>7.198120662280604</v>
      </c>
      <c r="AZ909" s="68">
        <v>0</v>
      </c>
      <c r="BA909" s="68">
        <v>2.6284641867667746</v>
      </c>
      <c r="BB909" s="68">
        <v>268.8884472058603</v>
      </c>
      <c r="BC909" s="68">
        <v>254.33859157509949</v>
      </c>
      <c r="BD909" s="68">
        <v>15.882281058606354</v>
      </c>
      <c r="BE909" s="68">
        <v>53.642913169574655</v>
      </c>
      <c r="BF909" s="68">
        <v>56.644272634060691</v>
      </c>
      <c r="BG909" s="68">
        <v>0</v>
      </c>
      <c r="BH909" s="68">
        <v>0.53566198830593459</v>
      </c>
      <c r="BI909" s="68">
        <v>2808.6500635711036</v>
      </c>
      <c r="BJ909" s="68">
        <v>0</v>
      </c>
      <c r="BK909" s="68">
        <v>2.4490440666037207E-2</v>
      </c>
      <c r="BL909" s="68">
        <v>2.0560134954143772</v>
      </c>
      <c r="BM909" s="68">
        <v>3.3680680318578342</v>
      </c>
      <c r="BN909" s="68">
        <v>0</v>
      </c>
      <c r="BO909" s="68">
        <v>0</v>
      </c>
    </row>
    <row r="910" spans="1:67">
      <c r="A910">
        <v>2007</v>
      </c>
      <c r="B910" s="62" t="s">
        <v>607</v>
      </c>
      <c r="C910" s="67" t="s">
        <v>673</v>
      </c>
      <c r="D910" s="62" t="s">
        <v>726</v>
      </c>
      <c r="E910" s="68">
        <v>1028.7060600718082</v>
      </c>
      <c r="F910" s="68">
        <v>10.892264948471551</v>
      </c>
      <c r="G910" s="68">
        <v>7.6402012040442173</v>
      </c>
      <c r="H910" s="68">
        <v>1191.8373891213291</v>
      </c>
      <c r="I910" s="68">
        <v>802.26629331513391</v>
      </c>
      <c r="J910" s="68">
        <v>538.55638940720132</v>
      </c>
      <c r="K910" s="68">
        <v>53.35734419373896</v>
      </c>
      <c r="L910" s="68">
        <v>246.71987837781353</v>
      </c>
      <c r="M910" s="68">
        <v>92.344888508412041</v>
      </c>
      <c r="N910" s="68">
        <v>302.36232416150705</v>
      </c>
      <c r="O910" s="68">
        <v>7334.7733876499769</v>
      </c>
      <c r="P910" s="68">
        <v>790.41310581207563</v>
      </c>
      <c r="Q910" s="68">
        <v>2450.4954722352154</v>
      </c>
      <c r="R910" s="68">
        <v>435.07760597354468</v>
      </c>
      <c r="S910" s="68">
        <v>444.20598678021724</v>
      </c>
      <c r="T910" s="68">
        <v>180.77742744449878</v>
      </c>
      <c r="U910" s="68">
        <v>499.76889761769218</v>
      </c>
      <c r="V910" s="68">
        <v>211.35328446957155</v>
      </c>
      <c r="W910" s="68">
        <v>103.8414955704044</v>
      </c>
      <c r="X910" s="68">
        <v>518.3100464922104</v>
      </c>
      <c r="Y910" s="68">
        <v>12.051452460500657</v>
      </c>
      <c r="Z910" s="68">
        <v>411.42374654441801</v>
      </c>
      <c r="AA910" s="68">
        <v>7.897248256807659</v>
      </c>
      <c r="AB910" s="68">
        <v>2147.2815888814866</v>
      </c>
      <c r="AC910" s="68">
        <v>240.89747727283833</v>
      </c>
      <c r="AD910" s="68">
        <v>4.0067632599243348</v>
      </c>
      <c r="AE910" s="68">
        <v>919.04248344258599</v>
      </c>
      <c r="AF910" s="68">
        <v>37.306332124306863</v>
      </c>
      <c r="AG910" s="68">
        <v>189.63612678153581</v>
      </c>
      <c r="AH910" s="68">
        <v>155.67804852727829</v>
      </c>
      <c r="AI910" s="68">
        <v>172.63162401157288</v>
      </c>
      <c r="AJ910" s="68">
        <v>0.16863746887320386</v>
      </c>
      <c r="AK910" s="68">
        <v>4.9707567674157183</v>
      </c>
      <c r="AL910" s="68">
        <v>32.917473449001086</v>
      </c>
      <c r="AM910" s="68">
        <v>0.96566905806166992</v>
      </c>
      <c r="AN910" s="68">
        <v>208.88446274570424</v>
      </c>
      <c r="AO910" s="68">
        <v>16.188332601743472</v>
      </c>
      <c r="AP910" s="68">
        <v>33.153845212575433</v>
      </c>
      <c r="AQ910" s="68">
        <v>31.724758816864966</v>
      </c>
      <c r="AR910" s="68">
        <v>0.10681404806154242</v>
      </c>
      <c r="AS910" s="68">
        <v>39.59476672242527</v>
      </c>
      <c r="AT910" s="68">
        <v>9.1468962029479225E-2</v>
      </c>
      <c r="AU910" s="68">
        <v>3.3460353186238594</v>
      </c>
      <c r="AV910" s="68">
        <v>0</v>
      </c>
      <c r="AW910" s="68">
        <v>3.5430165773696225</v>
      </c>
      <c r="AX910" s="68">
        <v>13.851412623265844</v>
      </c>
      <c r="AY910" s="68">
        <v>12.314807509993884</v>
      </c>
      <c r="AZ910" s="68">
        <v>0</v>
      </c>
      <c r="BA910" s="68">
        <v>15.84779790590359</v>
      </c>
      <c r="BB910" s="68">
        <v>224.26766387466643</v>
      </c>
      <c r="BC910" s="68">
        <v>94.4863481719334</v>
      </c>
      <c r="BD910" s="68">
        <v>38.735014970549948</v>
      </c>
      <c r="BE910" s="68">
        <v>117.20362552464285</v>
      </c>
      <c r="BF910" s="68">
        <v>216.62729848976377</v>
      </c>
      <c r="BG910" s="68">
        <v>0</v>
      </c>
      <c r="BH910" s="68">
        <v>5.7835354404982102E-2</v>
      </c>
      <c r="BI910" s="68">
        <v>1496.1424509154256</v>
      </c>
      <c r="BJ910" s="68">
        <v>0</v>
      </c>
      <c r="BK910" s="68">
        <v>0.14950057587838805</v>
      </c>
      <c r="BL910" s="68">
        <v>32.961827702369916</v>
      </c>
      <c r="BM910" s="68">
        <v>74.605824815230648</v>
      </c>
      <c r="BN910" s="68">
        <v>0</v>
      </c>
      <c r="BO910" s="68">
        <v>0</v>
      </c>
    </row>
    <row r="911" spans="1:67">
      <c r="A911">
        <v>2007</v>
      </c>
      <c r="B911" s="62" t="s">
        <v>608</v>
      </c>
      <c r="C911" s="67" t="s">
        <v>674</v>
      </c>
      <c r="D911" s="62" t="s">
        <v>726</v>
      </c>
      <c r="E911" s="68">
        <v>31.363398502782317</v>
      </c>
      <c r="F911" s="68">
        <v>1.7566260195608641</v>
      </c>
      <c r="G911" s="68">
        <v>0.95236016284575131</v>
      </c>
      <c r="H911" s="68">
        <v>13.893844058525383</v>
      </c>
      <c r="I911" s="68">
        <v>40.545655935473562</v>
      </c>
      <c r="J911" s="68">
        <v>8.3449364444964278</v>
      </c>
      <c r="K911" s="68">
        <v>0.81843937399447531</v>
      </c>
      <c r="L911" s="68">
        <v>8.1052887188977341</v>
      </c>
      <c r="M911" s="68">
        <v>2.2986213548886769</v>
      </c>
      <c r="N911" s="68">
        <v>4.8353679189289691</v>
      </c>
      <c r="O911" s="68">
        <v>88.11881044586714</v>
      </c>
      <c r="P911" s="68">
        <v>195.18830637267851</v>
      </c>
      <c r="Q911" s="68">
        <v>29.447144220282155</v>
      </c>
      <c r="R911" s="68">
        <v>5.584884739757662</v>
      </c>
      <c r="S911" s="68">
        <v>6.2121151424292336</v>
      </c>
      <c r="T911" s="68">
        <v>3.4149823070589957</v>
      </c>
      <c r="U911" s="68">
        <v>115.82161933005349</v>
      </c>
      <c r="V911" s="68">
        <v>6.3436764954676637</v>
      </c>
      <c r="W911" s="68">
        <v>6.0931981401658124</v>
      </c>
      <c r="X911" s="68">
        <v>18.07333263060427</v>
      </c>
      <c r="Y911" s="68">
        <v>0.404080481771389</v>
      </c>
      <c r="Z911" s="68">
        <v>10.78410810558114</v>
      </c>
      <c r="AA911" s="68">
        <v>0.18643918507762108</v>
      </c>
      <c r="AB911" s="68">
        <v>24.815549909808503</v>
      </c>
      <c r="AC911" s="68">
        <v>2.7741065999011569</v>
      </c>
      <c r="AD911" s="68">
        <v>5.7346646405900335E-2</v>
      </c>
      <c r="AE911" s="68">
        <v>16.137238800427593</v>
      </c>
      <c r="AF911" s="68">
        <v>1.03697314073506</v>
      </c>
      <c r="AG911" s="68">
        <v>5.2711581454441268</v>
      </c>
      <c r="AH911" s="68">
        <v>4.3272543995707524</v>
      </c>
      <c r="AI911" s="68">
        <v>4.1670144888269975</v>
      </c>
      <c r="AJ911" s="68">
        <v>4.4144604076016253E-2</v>
      </c>
      <c r="AK911" s="68">
        <v>0.29393964738981238</v>
      </c>
      <c r="AL911" s="68">
        <v>0.69976644682694278</v>
      </c>
      <c r="AM911" s="68">
        <v>3.7773495914378334E-2</v>
      </c>
      <c r="AN911" s="68">
        <v>3.3220784827067784</v>
      </c>
      <c r="AO911" s="68">
        <v>0.22316615239046245</v>
      </c>
      <c r="AP911" s="68">
        <v>0.48219330413284084</v>
      </c>
      <c r="AQ911" s="68">
        <v>1.8450332094020501</v>
      </c>
      <c r="AR911" s="68">
        <v>5.5510105998727117E-3</v>
      </c>
      <c r="AS911" s="68">
        <v>0.70720347539464001</v>
      </c>
      <c r="AT911" s="68">
        <v>1.2372219787635169E-2</v>
      </c>
      <c r="AU911" s="68">
        <v>5.8893452552180453E-2</v>
      </c>
      <c r="AV911" s="68">
        <v>0</v>
      </c>
      <c r="AW911" s="68">
        <v>0.37265941517793483</v>
      </c>
      <c r="AX911" s="68">
        <v>0.2503649993351168</v>
      </c>
      <c r="AY911" s="68">
        <v>0.30642728764917893</v>
      </c>
      <c r="AZ911" s="68">
        <v>0</v>
      </c>
      <c r="BA911" s="68">
        <v>1.5103437752759143</v>
      </c>
      <c r="BB911" s="68">
        <v>5.166472557397821</v>
      </c>
      <c r="BC911" s="68">
        <v>200.79846898533867</v>
      </c>
      <c r="BD911" s="68">
        <v>0.88595811427469173</v>
      </c>
      <c r="BE911" s="68">
        <v>205.43105258317991</v>
      </c>
      <c r="BF911" s="68">
        <v>4.337797633112622</v>
      </c>
      <c r="BG911" s="68">
        <v>0</v>
      </c>
      <c r="BH911" s="68">
        <v>0.21194138431236259</v>
      </c>
      <c r="BI911" s="68">
        <v>3045.0381831670461</v>
      </c>
      <c r="BJ911" s="68">
        <v>0</v>
      </c>
      <c r="BK911" s="68">
        <v>0.12481375333915923</v>
      </c>
      <c r="BL911" s="68">
        <v>13.628028438363812</v>
      </c>
      <c r="BM911" s="68">
        <v>1.3422769204624212</v>
      </c>
      <c r="BN911" s="68">
        <v>0</v>
      </c>
      <c r="BO911" s="68">
        <v>0</v>
      </c>
    </row>
    <row r="912" spans="1:67">
      <c r="A912">
        <v>2007</v>
      </c>
      <c r="B912" s="62" t="s">
        <v>609</v>
      </c>
      <c r="C912" s="67" t="s">
        <v>675</v>
      </c>
      <c r="D912" s="62" t="s">
        <v>726</v>
      </c>
      <c r="E912" s="68">
        <v>76.158056241801077</v>
      </c>
      <c r="F912" s="68">
        <v>11.092643397696039</v>
      </c>
      <c r="G912" s="68">
        <v>1.0865713951359373</v>
      </c>
      <c r="H912" s="68">
        <v>18.168425826569315</v>
      </c>
      <c r="I912" s="68">
        <v>973.55700207599648</v>
      </c>
      <c r="J912" s="68">
        <v>210.00569957371724</v>
      </c>
      <c r="K912" s="68">
        <v>26.595536876446506</v>
      </c>
      <c r="L912" s="68">
        <v>79.839384418865862</v>
      </c>
      <c r="M912" s="68">
        <v>52.163032696519601</v>
      </c>
      <c r="N912" s="68">
        <v>16.101982272242491</v>
      </c>
      <c r="O912" s="68">
        <v>202.52486258208552</v>
      </c>
      <c r="P912" s="68">
        <v>40.438605225634518</v>
      </c>
      <c r="Q912" s="68">
        <v>309.2492458242213</v>
      </c>
      <c r="R912" s="68">
        <v>35.443429224264868</v>
      </c>
      <c r="S912" s="68">
        <v>27.768152927242795</v>
      </c>
      <c r="T912" s="68">
        <v>142.79048955620431</v>
      </c>
      <c r="U912" s="68">
        <v>948.91433387759082</v>
      </c>
      <c r="V912" s="68">
        <v>379.47436606367</v>
      </c>
      <c r="W912" s="68">
        <v>166.61921291623781</v>
      </c>
      <c r="X912" s="68">
        <v>2293.2690588923961</v>
      </c>
      <c r="Y912" s="68">
        <v>26.750793494768818</v>
      </c>
      <c r="Z912" s="68">
        <v>441.93740849826327</v>
      </c>
      <c r="AA912" s="68">
        <v>1.1168667135445036</v>
      </c>
      <c r="AB912" s="68">
        <v>15.215250978366882</v>
      </c>
      <c r="AC912" s="68">
        <v>0.87576228211206741</v>
      </c>
      <c r="AD912" s="68">
        <v>1.7457358212157261</v>
      </c>
      <c r="AE912" s="68">
        <v>947.82792284247523</v>
      </c>
      <c r="AF912" s="68">
        <v>97.777228887008491</v>
      </c>
      <c r="AG912" s="68">
        <v>497.02278249290515</v>
      </c>
      <c r="AH912" s="68">
        <v>408.02107773573971</v>
      </c>
      <c r="AI912" s="68">
        <v>214.06971357596089</v>
      </c>
      <c r="AJ912" s="68">
        <v>0.20672865641547872</v>
      </c>
      <c r="AK912" s="68">
        <v>0.13087890521531925</v>
      </c>
      <c r="AL912" s="68">
        <v>52.706491907294762</v>
      </c>
      <c r="AM912" s="68">
        <v>0.1353078230064407</v>
      </c>
      <c r="AN912" s="68">
        <v>63.073841226285623</v>
      </c>
      <c r="AO912" s="68">
        <v>0.27204922554668526</v>
      </c>
      <c r="AP912" s="68">
        <v>0.52512440332627741</v>
      </c>
      <c r="AQ912" s="68">
        <v>3.249736896668471</v>
      </c>
      <c r="AR912" s="68">
        <v>5.7406187959600959E-3</v>
      </c>
      <c r="AS912" s="68">
        <v>4.7529794026090979</v>
      </c>
      <c r="AT912" s="68">
        <v>4.5929756233790862E-3</v>
      </c>
      <c r="AU912" s="68">
        <v>0.10592786478864157</v>
      </c>
      <c r="AV912" s="68">
        <v>0</v>
      </c>
      <c r="AW912" s="68">
        <v>0.55076760952877624</v>
      </c>
      <c r="AX912" s="68">
        <v>0.39843383121402259</v>
      </c>
      <c r="AY912" s="68">
        <v>0.62081415823891561</v>
      </c>
      <c r="AZ912" s="68">
        <v>0</v>
      </c>
      <c r="BA912" s="68">
        <v>0.94470268573577609</v>
      </c>
      <c r="BB912" s="68">
        <v>62.398033319671384</v>
      </c>
      <c r="BC912" s="68">
        <v>38.904236702896846</v>
      </c>
      <c r="BD912" s="68">
        <v>5.4711724012594969</v>
      </c>
      <c r="BE912" s="68">
        <v>60.660906215684101</v>
      </c>
      <c r="BF912" s="68">
        <v>14.463244528763687</v>
      </c>
      <c r="BG912" s="68">
        <v>0</v>
      </c>
      <c r="BH912" s="68">
        <v>3.6300146502993277E-2</v>
      </c>
      <c r="BI912" s="68">
        <v>1918.4115514708662</v>
      </c>
      <c r="BJ912" s="68">
        <v>0</v>
      </c>
      <c r="BK912" s="68">
        <v>2.0924038163271076E-2</v>
      </c>
      <c r="BL912" s="68">
        <v>77.858803938205199</v>
      </c>
      <c r="BM912" s="68">
        <v>4.1187862611135015</v>
      </c>
      <c r="BN912" s="68">
        <v>0</v>
      </c>
      <c r="BO912" s="68">
        <v>0</v>
      </c>
    </row>
    <row r="913" spans="1:67">
      <c r="A913">
        <v>2007</v>
      </c>
      <c r="B913" s="62" t="s">
        <v>610</v>
      </c>
      <c r="C913" s="67" t="s">
        <v>676</v>
      </c>
      <c r="D913" s="62" t="s">
        <v>726</v>
      </c>
      <c r="E913" s="68">
        <v>1.3775896151960518</v>
      </c>
      <c r="F913" s="68">
        <v>5.2308950986471439E-2</v>
      </c>
      <c r="G913" s="68">
        <v>0.7053629242761863</v>
      </c>
      <c r="H913" s="68">
        <v>39.733319118705303</v>
      </c>
      <c r="I913" s="68">
        <v>174.19532982544524</v>
      </c>
      <c r="J913" s="68">
        <v>7.8628286545319437</v>
      </c>
      <c r="K913" s="68">
        <v>2.6896094280231959</v>
      </c>
      <c r="L913" s="68">
        <v>2.0193071573962831</v>
      </c>
      <c r="M913" s="68">
        <v>0.95748549501216096</v>
      </c>
      <c r="N913" s="68">
        <v>5.8480216458254848</v>
      </c>
      <c r="O913" s="68">
        <v>12.003999230961066</v>
      </c>
      <c r="P913" s="68">
        <v>6.472344035009904</v>
      </c>
      <c r="Q913" s="68">
        <v>8.6954234560980517</v>
      </c>
      <c r="R913" s="68">
        <v>215.28845220726194</v>
      </c>
      <c r="S913" s="68">
        <v>7.3740110166980228</v>
      </c>
      <c r="T913" s="68">
        <v>25.91991032094975</v>
      </c>
      <c r="U913" s="68">
        <v>45.672807254381617</v>
      </c>
      <c r="V913" s="68">
        <v>36.424618474824264</v>
      </c>
      <c r="W913" s="68">
        <v>11.191483450411862</v>
      </c>
      <c r="X913" s="68">
        <v>79.288479777005264</v>
      </c>
      <c r="Y913" s="68">
        <v>2.1719405918332391</v>
      </c>
      <c r="Z913" s="68">
        <v>28.965486537711961</v>
      </c>
      <c r="AA913" s="68">
        <v>1.3387787778977678</v>
      </c>
      <c r="AB913" s="68">
        <v>2.8339872788931499</v>
      </c>
      <c r="AC913" s="68">
        <v>0.25180341620639285</v>
      </c>
      <c r="AD913" s="68">
        <v>1.5171187461423551E-2</v>
      </c>
      <c r="AE913" s="68">
        <v>1338.4865735298251</v>
      </c>
      <c r="AF913" s="68">
        <v>4.9895434179544011</v>
      </c>
      <c r="AG913" s="68">
        <v>25.362925107147078</v>
      </c>
      <c r="AH913" s="68">
        <v>20.821195782878817</v>
      </c>
      <c r="AI913" s="68">
        <v>6.0351664804447127</v>
      </c>
      <c r="AJ913" s="68">
        <v>3.4448160416512892E-2</v>
      </c>
      <c r="AK913" s="68">
        <v>0.21561990946353876</v>
      </c>
      <c r="AL913" s="68">
        <v>1.5563570554957955</v>
      </c>
      <c r="AM913" s="68">
        <v>3.5866303911073122E-2</v>
      </c>
      <c r="AN913" s="68">
        <v>28.634987643386676</v>
      </c>
      <c r="AO913" s="68">
        <v>4.1437413758603242E-2</v>
      </c>
      <c r="AP913" s="68">
        <v>8.2407513518861358E-2</v>
      </c>
      <c r="AQ913" s="68">
        <v>0.57371202606567662</v>
      </c>
      <c r="AR913" s="68">
        <v>1.1783823699241E-3</v>
      </c>
      <c r="AS913" s="68">
        <v>0.16650426077630631</v>
      </c>
      <c r="AT913" s="68">
        <v>2.0964862082229314E-3</v>
      </c>
      <c r="AU913" s="68">
        <v>1.4184201846662157E-2</v>
      </c>
      <c r="AV913" s="68">
        <v>0</v>
      </c>
      <c r="AW913" s="68">
        <v>0.53763212269146188</v>
      </c>
      <c r="AX913" s="68">
        <v>4.0908445196374467E-2</v>
      </c>
      <c r="AY913" s="68">
        <v>6.815086982778891E-2</v>
      </c>
      <c r="AZ913" s="68">
        <v>0</v>
      </c>
      <c r="BA913" s="68">
        <v>6.5807452469464789E-2</v>
      </c>
      <c r="BB913" s="68">
        <v>10.736645224895815</v>
      </c>
      <c r="BC913" s="68">
        <v>0.7651900611890381</v>
      </c>
      <c r="BD913" s="68">
        <v>0.1781376620572524</v>
      </c>
      <c r="BE913" s="68">
        <v>3.4330280264107889</v>
      </c>
      <c r="BF913" s="68">
        <v>1.6425942253169059</v>
      </c>
      <c r="BG913" s="68">
        <v>0</v>
      </c>
      <c r="BH913" s="68">
        <v>1.3708140338803334E-3</v>
      </c>
      <c r="BI913" s="68">
        <v>126.29594254790793</v>
      </c>
      <c r="BJ913" s="68">
        <v>0</v>
      </c>
      <c r="BK913" s="68">
        <v>1.0635046365115725E-2</v>
      </c>
      <c r="BL913" s="68">
        <v>13.977841600451857</v>
      </c>
      <c r="BM913" s="68">
        <v>43.731110711255752</v>
      </c>
      <c r="BN913" s="68">
        <v>0</v>
      </c>
      <c r="BO913" s="68">
        <v>0</v>
      </c>
    </row>
    <row r="914" spans="1:67">
      <c r="A914">
        <v>2007</v>
      </c>
      <c r="B914" s="62" t="s">
        <v>611</v>
      </c>
      <c r="C914" s="67" t="s">
        <v>677</v>
      </c>
      <c r="D914" s="62" t="s">
        <v>726</v>
      </c>
      <c r="E914" s="68">
        <v>40.130513200113221</v>
      </c>
      <c r="F914" s="68">
        <v>0.52716624100062059</v>
      </c>
      <c r="G914" s="68">
        <v>0.36659162850625487</v>
      </c>
      <c r="H914" s="68">
        <v>232.67648825832725</v>
      </c>
      <c r="I914" s="68">
        <v>12.608996034601768</v>
      </c>
      <c r="J914" s="68">
        <v>23.182283298198481</v>
      </c>
      <c r="K914" s="68">
        <v>3.5150127596308485</v>
      </c>
      <c r="L914" s="68">
        <v>12.405034121006622</v>
      </c>
      <c r="M914" s="68">
        <v>3.6059271120125964</v>
      </c>
      <c r="N914" s="68">
        <v>19.779022901548682</v>
      </c>
      <c r="O914" s="68">
        <v>33.444051593102664</v>
      </c>
      <c r="P914" s="68">
        <v>2.5914004330566627</v>
      </c>
      <c r="Q914" s="68">
        <v>81.558633343258222</v>
      </c>
      <c r="R914" s="68">
        <v>68.806341978453702</v>
      </c>
      <c r="S914" s="68">
        <v>3004.5051040869066</v>
      </c>
      <c r="T914" s="68">
        <v>1621.7242273704414</v>
      </c>
      <c r="U914" s="68">
        <v>336.37503966218776</v>
      </c>
      <c r="V914" s="68">
        <v>1104.2259542577447</v>
      </c>
      <c r="W914" s="68">
        <v>691.01701426527063</v>
      </c>
      <c r="X914" s="68">
        <v>2259.3734996005678</v>
      </c>
      <c r="Y914" s="68">
        <v>147.49552078819895</v>
      </c>
      <c r="Z914" s="68">
        <v>430.64066687020761</v>
      </c>
      <c r="AA914" s="68">
        <v>53.875572474063389</v>
      </c>
      <c r="AB914" s="68">
        <v>12.352787185264059</v>
      </c>
      <c r="AC914" s="68">
        <v>0.70767070853756209</v>
      </c>
      <c r="AD914" s="68">
        <v>4.2116702522787347E-2</v>
      </c>
      <c r="AE914" s="68">
        <v>3120.9442110987748</v>
      </c>
      <c r="AF914" s="68">
        <v>5.3439418847119651</v>
      </c>
      <c r="AG914" s="68">
        <v>27.164409473679513</v>
      </c>
      <c r="AH914" s="68">
        <v>22.300090925227547</v>
      </c>
      <c r="AI914" s="68">
        <v>13.403866655688208</v>
      </c>
      <c r="AJ914" s="68">
        <v>0.19635528548008416</v>
      </c>
      <c r="AK914" s="68">
        <v>1.7260674200346977</v>
      </c>
      <c r="AL914" s="68">
        <v>1.4856686529735794</v>
      </c>
      <c r="AM914" s="68">
        <v>0.14762568282736985</v>
      </c>
      <c r="AN914" s="68">
        <v>1.4462872104483413</v>
      </c>
      <c r="AO914" s="68">
        <v>2.8049108231967712</v>
      </c>
      <c r="AP914" s="68">
        <v>0.52601843774010471</v>
      </c>
      <c r="AQ914" s="68">
        <v>3.5360697511081529</v>
      </c>
      <c r="AR914" s="68">
        <v>4.6301169859957409E-3</v>
      </c>
      <c r="AS914" s="68">
        <v>0.23116832639465196</v>
      </c>
      <c r="AT914" s="68">
        <v>1.7536549890484804E-3</v>
      </c>
      <c r="AU914" s="68">
        <v>2.2273572067270681E-2</v>
      </c>
      <c r="AV914" s="68">
        <v>0</v>
      </c>
      <c r="AW914" s="68">
        <v>0.23007966821912834</v>
      </c>
      <c r="AX914" s="68">
        <v>0.15759181116737186</v>
      </c>
      <c r="AY914" s="68">
        <v>0.48910292867351424</v>
      </c>
      <c r="AZ914" s="68">
        <v>0</v>
      </c>
      <c r="BA914" s="68">
        <v>0.18107913930341371</v>
      </c>
      <c r="BB914" s="68">
        <v>9.097303930405273</v>
      </c>
      <c r="BC914" s="68">
        <v>2.6748032989598984</v>
      </c>
      <c r="BD914" s="68">
        <v>0.47304480958122747</v>
      </c>
      <c r="BE914" s="68">
        <v>2.6255397113153127</v>
      </c>
      <c r="BF914" s="68">
        <v>2.4080262161208141</v>
      </c>
      <c r="BG914" s="68">
        <v>0</v>
      </c>
      <c r="BH914" s="68">
        <v>4.2095502921360535E-3</v>
      </c>
      <c r="BI914" s="68">
        <v>97.834942975743601</v>
      </c>
      <c r="BJ914" s="68">
        <v>0</v>
      </c>
      <c r="BK914" s="68">
        <v>1.4687334447457966E-2</v>
      </c>
      <c r="BL914" s="68">
        <v>67.947956200309903</v>
      </c>
      <c r="BM914" s="68">
        <v>7.9376809096848993</v>
      </c>
      <c r="BN914" s="68">
        <v>0</v>
      </c>
      <c r="BO914" s="68">
        <v>0</v>
      </c>
    </row>
    <row r="915" spans="1:67">
      <c r="A915">
        <v>2007</v>
      </c>
      <c r="B915" s="62" t="s">
        <v>612</v>
      </c>
      <c r="C915" s="67" t="s">
        <v>678</v>
      </c>
      <c r="D915" s="62" t="s">
        <v>726</v>
      </c>
      <c r="E915" s="68">
        <v>50.108673801165352</v>
      </c>
      <c r="F915" s="68">
        <v>7.5243184001870507</v>
      </c>
      <c r="G915" s="68">
        <v>0.32149228366364313</v>
      </c>
      <c r="H915" s="68">
        <v>287.3445990000381</v>
      </c>
      <c r="I915" s="68">
        <v>306.75840461301107</v>
      </c>
      <c r="J915" s="68">
        <v>59.459882428856972</v>
      </c>
      <c r="K915" s="68">
        <v>14.946084462079323</v>
      </c>
      <c r="L915" s="68">
        <v>13.152976836336078</v>
      </c>
      <c r="M915" s="68">
        <v>5.449005223195079</v>
      </c>
      <c r="N915" s="68">
        <v>356.95480629026378</v>
      </c>
      <c r="O915" s="68">
        <v>78.875788032747352</v>
      </c>
      <c r="P915" s="68">
        <v>3.0859400591250101</v>
      </c>
      <c r="Q915" s="68">
        <v>144.61422494496031</v>
      </c>
      <c r="R915" s="68">
        <v>37.816611422107052</v>
      </c>
      <c r="S915" s="68">
        <v>453.1977019880523</v>
      </c>
      <c r="T915" s="68">
        <v>1129.6759936739672</v>
      </c>
      <c r="U915" s="68">
        <v>861.76386619915115</v>
      </c>
      <c r="V915" s="68">
        <v>538.72698272392574</v>
      </c>
      <c r="W915" s="68">
        <v>333.13686703225153</v>
      </c>
      <c r="X915" s="68">
        <v>2014.2993617804277</v>
      </c>
      <c r="Y915" s="68">
        <v>35.832698361660043</v>
      </c>
      <c r="Z915" s="68">
        <v>265.54027499202869</v>
      </c>
      <c r="AA915" s="68">
        <v>10.497144688119542</v>
      </c>
      <c r="AB915" s="68">
        <v>39.776601265359531</v>
      </c>
      <c r="AC915" s="68">
        <v>11.154608098903353</v>
      </c>
      <c r="AD915" s="68">
        <v>0.38323832790647527</v>
      </c>
      <c r="AE915" s="68">
        <v>2340.3886106623286</v>
      </c>
      <c r="AF915" s="68">
        <v>25.227876230464819</v>
      </c>
      <c r="AG915" s="68">
        <v>128.23874644813864</v>
      </c>
      <c r="AH915" s="68">
        <v>105.27507979054538</v>
      </c>
      <c r="AI915" s="68">
        <v>23.207059795963474</v>
      </c>
      <c r="AJ915" s="68">
        <v>1.1667364416296107</v>
      </c>
      <c r="AK915" s="68">
        <v>1.870720916127824</v>
      </c>
      <c r="AL915" s="68">
        <v>17.558251529171091</v>
      </c>
      <c r="AM915" s="68">
        <v>0.69334152663098259</v>
      </c>
      <c r="AN915" s="68">
        <v>14.334931019395549</v>
      </c>
      <c r="AO915" s="68">
        <v>4.9246290837868276</v>
      </c>
      <c r="AP915" s="68">
        <v>21.793427843076028</v>
      </c>
      <c r="AQ915" s="68">
        <v>13.89638116255918</v>
      </c>
      <c r="AR915" s="68">
        <v>1.5754608647126699E-2</v>
      </c>
      <c r="AS915" s="68">
        <v>1.4605184890199145</v>
      </c>
      <c r="AT915" s="68">
        <v>5.0609990004946764E-3</v>
      </c>
      <c r="AU915" s="68">
        <v>9.2689561594167608E-2</v>
      </c>
      <c r="AV915" s="68">
        <v>0</v>
      </c>
      <c r="AW915" s="68">
        <v>1.0123944394448139</v>
      </c>
      <c r="AX915" s="68">
        <v>0.92638393425801424</v>
      </c>
      <c r="AY915" s="68">
        <v>2.8192652788536869</v>
      </c>
      <c r="AZ915" s="68">
        <v>0</v>
      </c>
      <c r="BA915" s="68">
        <v>0.55562341036122753</v>
      </c>
      <c r="BB915" s="68">
        <v>33.183164437787177</v>
      </c>
      <c r="BC915" s="68">
        <v>67.269074530603405</v>
      </c>
      <c r="BD915" s="68">
        <v>11.201821135368528</v>
      </c>
      <c r="BE915" s="68">
        <v>12.770058188361766</v>
      </c>
      <c r="BF915" s="68">
        <v>37.788492805665634</v>
      </c>
      <c r="BG915" s="68">
        <v>0</v>
      </c>
      <c r="BH915" s="68">
        <v>6.2126042065572491E-2</v>
      </c>
      <c r="BI915" s="68">
        <v>1635.9367840288635</v>
      </c>
      <c r="BJ915" s="68">
        <v>0</v>
      </c>
      <c r="BK915" s="68">
        <v>2.9338625767289142E-2</v>
      </c>
      <c r="BL915" s="68">
        <v>1011.7673626105856</v>
      </c>
      <c r="BM915" s="68">
        <v>180.01382016555254</v>
      </c>
      <c r="BN915" s="68">
        <v>0</v>
      </c>
      <c r="BO915" s="68">
        <v>0</v>
      </c>
    </row>
    <row r="916" spans="1:67">
      <c r="A916">
        <v>2007</v>
      </c>
      <c r="B916" s="62" t="s">
        <v>613</v>
      </c>
      <c r="C916" s="67" t="s">
        <v>679</v>
      </c>
      <c r="D916" s="62" t="s">
        <v>726</v>
      </c>
      <c r="E916" s="68">
        <v>5.2335855905350339</v>
      </c>
      <c r="F916" s="68">
        <v>7.0819987346113678</v>
      </c>
      <c r="G916" s="68">
        <v>0.12470688791644469</v>
      </c>
      <c r="H916" s="68">
        <v>15.789483659051669</v>
      </c>
      <c r="I916" s="68">
        <v>40.518716295186792</v>
      </c>
      <c r="J916" s="68">
        <v>184.69640912986605</v>
      </c>
      <c r="K916" s="68">
        <v>2.1094684005973066</v>
      </c>
      <c r="L916" s="68">
        <v>11.792674199003446</v>
      </c>
      <c r="M916" s="68">
        <v>36.345345930597695</v>
      </c>
      <c r="N916" s="68">
        <v>18.720148528174732</v>
      </c>
      <c r="O916" s="68">
        <v>61.468476129832339</v>
      </c>
      <c r="P916" s="68">
        <v>3.4854030795214657</v>
      </c>
      <c r="Q916" s="68">
        <v>153.9143690966479</v>
      </c>
      <c r="R916" s="68">
        <v>19.357742087812479</v>
      </c>
      <c r="S916" s="68">
        <v>71.772693527076768</v>
      </c>
      <c r="T916" s="68">
        <v>222.71900105098598</v>
      </c>
      <c r="U916" s="68">
        <v>24304.32376250653</v>
      </c>
      <c r="V916" s="68">
        <v>2158.269652950451</v>
      </c>
      <c r="W916" s="68">
        <v>423.89935728709139</v>
      </c>
      <c r="X916" s="68">
        <v>2034.7769126600206</v>
      </c>
      <c r="Y916" s="68">
        <v>70.99981290392671</v>
      </c>
      <c r="Z916" s="68">
        <v>1068.5687152701853</v>
      </c>
      <c r="AA916" s="68">
        <v>58.664336346192485</v>
      </c>
      <c r="AB916" s="68">
        <v>132.32023850140783</v>
      </c>
      <c r="AC916" s="68">
        <v>0.51790811858024188</v>
      </c>
      <c r="AD916" s="68">
        <v>5.4256281118460051E-2</v>
      </c>
      <c r="AE916" s="68">
        <v>222.16375580560936</v>
      </c>
      <c r="AF916" s="68">
        <v>21.163662408794352</v>
      </c>
      <c r="AG916" s="68">
        <v>107.57945755870828</v>
      </c>
      <c r="AH916" s="68">
        <v>88.315245809979757</v>
      </c>
      <c r="AI916" s="68">
        <v>25.935867587076242</v>
      </c>
      <c r="AJ916" s="68">
        <v>0.32518804075287011</v>
      </c>
      <c r="AK916" s="68">
        <v>2.9002393061917058</v>
      </c>
      <c r="AL916" s="68">
        <v>20.663334626884282</v>
      </c>
      <c r="AM916" s="68">
        <v>1.2946969263124399</v>
      </c>
      <c r="AN916" s="68">
        <v>11.336664153935878</v>
      </c>
      <c r="AO916" s="68">
        <v>0.45003861764048941</v>
      </c>
      <c r="AP916" s="68">
        <v>101.17244107829208</v>
      </c>
      <c r="AQ916" s="68">
        <v>1817.7375605741267</v>
      </c>
      <c r="AR916" s="68">
        <v>3.0168841461255251</v>
      </c>
      <c r="AS916" s="68">
        <v>58.236428611423491</v>
      </c>
      <c r="AT916" s="68">
        <v>0.12998591095685194</v>
      </c>
      <c r="AU916" s="68">
        <v>4.2718570305458909</v>
      </c>
      <c r="AV916" s="68">
        <v>0</v>
      </c>
      <c r="AW916" s="68">
        <v>1.016818666259228</v>
      </c>
      <c r="AX916" s="68">
        <v>112.06861868541856</v>
      </c>
      <c r="AY916" s="68">
        <v>14.647189850595471</v>
      </c>
      <c r="AZ916" s="68">
        <v>0</v>
      </c>
      <c r="BA916" s="68">
        <v>0.16068384729482202</v>
      </c>
      <c r="BB916" s="68">
        <v>54.142826055365809</v>
      </c>
      <c r="BC916" s="68">
        <v>122.86533557543443</v>
      </c>
      <c r="BD916" s="68">
        <v>29.002925812912174</v>
      </c>
      <c r="BE916" s="68">
        <v>61.891447253053911</v>
      </c>
      <c r="BF916" s="68">
        <v>29.990513300798263</v>
      </c>
      <c r="BG916" s="68">
        <v>0</v>
      </c>
      <c r="BH916" s="68">
        <v>0.21596168952412231</v>
      </c>
      <c r="BI916" s="68">
        <v>3674.1579442407569</v>
      </c>
      <c r="BJ916" s="68">
        <v>0</v>
      </c>
      <c r="BK916" s="68">
        <v>0.27517846064584561</v>
      </c>
      <c r="BL916" s="68">
        <v>5509.3048528921436</v>
      </c>
      <c r="BM916" s="68">
        <v>250.50137215261441</v>
      </c>
      <c r="BN916" s="68">
        <v>0</v>
      </c>
      <c r="BO916" s="68">
        <v>0</v>
      </c>
    </row>
    <row r="917" spans="1:67">
      <c r="A917">
        <v>2007</v>
      </c>
      <c r="B917" s="62" t="s">
        <v>614</v>
      </c>
      <c r="C917" s="67" t="s">
        <v>680</v>
      </c>
      <c r="D917" s="62" t="s">
        <v>726</v>
      </c>
      <c r="E917" s="68">
        <v>3.9373592891052676</v>
      </c>
      <c r="F917" s="68">
        <v>0.13698214014136309</v>
      </c>
      <c r="G917" s="68">
        <v>6.0663236680717478E-2</v>
      </c>
      <c r="H917" s="68">
        <v>21.422399339844382</v>
      </c>
      <c r="I917" s="68">
        <v>16.198820250764062</v>
      </c>
      <c r="J917" s="68">
        <v>46.900168018762827</v>
      </c>
      <c r="K917" s="68">
        <v>2.2937373852651275</v>
      </c>
      <c r="L917" s="68">
        <v>7.0518506339196172</v>
      </c>
      <c r="M917" s="68">
        <v>9.4752249699917961</v>
      </c>
      <c r="N917" s="68">
        <v>1.8058950245437326</v>
      </c>
      <c r="O917" s="68">
        <v>27.091884015720538</v>
      </c>
      <c r="P917" s="68">
        <v>1.2937750403474988</v>
      </c>
      <c r="Q917" s="68">
        <v>113.58014073445472</v>
      </c>
      <c r="R917" s="68">
        <v>12.876191644719103</v>
      </c>
      <c r="S917" s="68">
        <v>204.48367610148276</v>
      </c>
      <c r="T917" s="68">
        <v>205.01615788419414</v>
      </c>
      <c r="U917" s="68">
        <v>3964.1403421035216</v>
      </c>
      <c r="V917" s="68">
        <v>2082.0650227298106</v>
      </c>
      <c r="W917" s="68">
        <v>439.63467562440042</v>
      </c>
      <c r="X917" s="68">
        <v>1870.4251273993239</v>
      </c>
      <c r="Y917" s="68">
        <v>76.527903745532157</v>
      </c>
      <c r="Z917" s="68">
        <v>204.86429737348021</v>
      </c>
      <c r="AA917" s="68">
        <v>45.910678997789468</v>
      </c>
      <c r="AB917" s="68">
        <v>328.81856930578141</v>
      </c>
      <c r="AC917" s="68">
        <v>0.16815312341257332</v>
      </c>
      <c r="AD917" s="68">
        <v>5.0882038988364423E-2</v>
      </c>
      <c r="AE917" s="68">
        <v>2051.380795995025</v>
      </c>
      <c r="AF917" s="68">
        <v>8.0278881107253977</v>
      </c>
      <c r="AG917" s="68">
        <v>40.807489428928001</v>
      </c>
      <c r="AH917" s="68">
        <v>33.500104202531134</v>
      </c>
      <c r="AI917" s="68">
        <v>136.71794034798972</v>
      </c>
      <c r="AJ917" s="68">
        <v>0.51342503699215181</v>
      </c>
      <c r="AK917" s="68">
        <v>10.47479497154487</v>
      </c>
      <c r="AL917" s="68">
        <v>5.7985578241115601</v>
      </c>
      <c r="AM917" s="68">
        <v>4.5123476327963141</v>
      </c>
      <c r="AN917" s="68">
        <v>70.229620823067847</v>
      </c>
      <c r="AO917" s="68">
        <v>0.1182745495902465</v>
      </c>
      <c r="AP917" s="68">
        <v>22.555015540581451</v>
      </c>
      <c r="AQ917" s="68">
        <v>458.91762458764106</v>
      </c>
      <c r="AR917" s="68">
        <v>0.12116523362424636</v>
      </c>
      <c r="AS917" s="68">
        <v>0.71192712940342684</v>
      </c>
      <c r="AT917" s="68">
        <v>5.8834819111001687E-3</v>
      </c>
      <c r="AU917" s="68">
        <v>5.1826145458435439E-2</v>
      </c>
      <c r="AV917" s="68">
        <v>0</v>
      </c>
      <c r="AW917" s="68">
        <v>0.16821079295145772</v>
      </c>
      <c r="AX917" s="68">
        <v>1.4218124676800901</v>
      </c>
      <c r="AY917" s="68">
        <v>1.8142590605676752</v>
      </c>
      <c r="AZ917" s="68">
        <v>0</v>
      </c>
      <c r="BA917" s="68">
        <v>0.13171526705404193</v>
      </c>
      <c r="BB917" s="68">
        <v>51.200838179741162</v>
      </c>
      <c r="BC917" s="68">
        <v>80.073758577298506</v>
      </c>
      <c r="BD917" s="68">
        <v>15.956795253181092</v>
      </c>
      <c r="BE917" s="68">
        <v>20.809009035248049</v>
      </c>
      <c r="BF917" s="68">
        <v>8.2842918365941554</v>
      </c>
      <c r="BG917" s="68">
        <v>0</v>
      </c>
      <c r="BH917" s="68">
        <v>0.18535657784019449</v>
      </c>
      <c r="BI917" s="68">
        <v>2325.3428299017623</v>
      </c>
      <c r="BJ917" s="68">
        <v>0</v>
      </c>
      <c r="BK917" s="68">
        <v>4.385766997925835E-2</v>
      </c>
      <c r="BL917" s="68">
        <v>1496.4857677839934</v>
      </c>
      <c r="BM917" s="68">
        <v>228.11324761713695</v>
      </c>
      <c r="BN917" s="68">
        <v>0</v>
      </c>
      <c r="BO917" s="68">
        <v>0</v>
      </c>
    </row>
    <row r="918" spans="1:67">
      <c r="A918">
        <v>2007</v>
      </c>
      <c r="B918" s="62" t="s">
        <v>615</v>
      </c>
      <c r="C918" s="67" t="s">
        <v>681</v>
      </c>
      <c r="D918" s="62" t="s">
        <v>726</v>
      </c>
      <c r="E918" s="68">
        <v>25.170085838378029</v>
      </c>
      <c r="F918" s="68">
        <v>0.58594487402275497</v>
      </c>
      <c r="G918" s="68">
        <v>2.5186170465201756</v>
      </c>
      <c r="H918" s="68">
        <v>265.66979873400413</v>
      </c>
      <c r="I918" s="68">
        <v>190.08136284951686</v>
      </c>
      <c r="J918" s="68">
        <v>130.05078543920868</v>
      </c>
      <c r="K918" s="68">
        <v>20.848622104727056</v>
      </c>
      <c r="L918" s="68">
        <v>32.997855329205343</v>
      </c>
      <c r="M918" s="68">
        <v>11.562428717026998</v>
      </c>
      <c r="N918" s="68">
        <v>6.3331137267694348</v>
      </c>
      <c r="O918" s="68">
        <v>50.153692810095805</v>
      </c>
      <c r="P918" s="68">
        <v>8.1755031683894828</v>
      </c>
      <c r="Q918" s="68">
        <v>102.87634651322323</v>
      </c>
      <c r="R918" s="68">
        <v>73.569240279911909</v>
      </c>
      <c r="S918" s="68">
        <v>194.05987358393543</v>
      </c>
      <c r="T918" s="68">
        <v>235.99798373420364</v>
      </c>
      <c r="U918" s="68">
        <v>3642.054057773847</v>
      </c>
      <c r="V918" s="68">
        <v>514.35585656576052</v>
      </c>
      <c r="W918" s="68">
        <v>1175.0068857017141</v>
      </c>
      <c r="X918" s="68">
        <v>2009.0129607124607</v>
      </c>
      <c r="Y918" s="68">
        <v>72.511051107937675</v>
      </c>
      <c r="Z918" s="68">
        <v>214.80816079492129</v>
      </c>
      <c r="AA918" s="68">
        <v>37.686000866081912</v>
      </c>
      <c r="AB918" s="68">
        <v>18.629348631369762</v>
      </c>
      <c r="AC918" s="68">
        <v>0.58863407976895155</v>
      </c>
      <c r="AD918" s="68">
        <v>5.4682446797870625</v>
      </c>
      <c r="AE918" s="68">
        <v>699.29483549870542</v>
      </c>
      <c r="AF918" s="68">
        <v>37.414720819626822</v>
      </c>
      <c r="AG918" s="68">
        <v>190.18708108175852</v>
      </c>
      <c r="AH918" s="68">
        <v>156.13034940363542</v>
      </c>
      <c r="AI918" s="68">
        <v>734.0523639052476</v>
      </c>
      <c r="AJ918" s="68">
        <v>75.546375412606963</v>
      </c>
      <c r="AK918" s="68">
        <v>2.3183159400646165</v>
      </c>
      <c r="AL918" s="68">
        <v>220.40958154413005</v>
      </c>
      <c r="AM918" s="68">
        <v>0.74754246874296681</v>
      </c>
      <c r="AN918" s="68">
        <v>8.3595232824356085</v>
      </c>
      <c r="AO918" s="68">
        <v>10.681753722751537</v>
      </c>
      <c r="AP918" s="68">
        <v>14.397739639468064</v>
      </c>
      <c r="AQ918" s="68">
        <v>92.519653179762969</v>
      </c>
      <c r="AR918" s="68">
        <v>4.150560734467483E-2</v>
      </c>
      <c r="AS918" s="68">
        <v>0.54752598592510981</v>
      </c>
      <c r="AT918" s="68">
        <v>1.2918468836309885E-2</v>
      </c>
      <c r="AU918" s="68">
        <v>3.869451787160591E-2</v>
      </c>
      <c r="AV918" s="68">
        <v>0</v>
      </c>
      <c r="AW918" s="68">
        <v>0.61079278564214901</v>
      </c>
      <c r="AX918" s="68">
        <v>7.0292039315689525</v>
      </c>
      <c r="AY918" s="68">
        <v>4.0518497917836926</v>
      </c>
      <c r="AZ918" s="68">
        <v>0</v>
      </c>
      <c r="BA918" s="68">
        <v>2.2929543227223439</v>
      </c>
      <c r="BB918" s="68">
        <v>105.26938910137257</v>
      </c>
      <c r="BC918" s="68">
        <v>3.843854439525753</v>
      </c>
      <c r="BD918" s="68">
        <v>0.99305628338656204</v>
      </c>
      <c r="BE918" s="68">
        <v>6.7457113295343083</v>
      </c>
      <c r="BF918" s="68">
        <v>15.045812581870642</v>
      </c>
      <c r="BG918" s="68">
        <v>0</v>
      </c>
      <c r="BH918" s="68">
        <v>5.1335607025984479E-3</v>
      </c>
      <c r="BI918" s="68">
        <v>626.20719878219461</v>
      </c>
      <c r="BJ918" s="68">
        <v>0</v>
      </c>
      <c r="BK918" s="68">
        <v>0.11120392361751544</v>
      </c>
      <c r="BL918" s="68">
        <v>13443.999807325676</v>
      </c>
      <c r="BM918" s="68">
        <v>217.7956404174258</v>
      </c>
      <c r="BN918" s="68">
        <v>0</v>
      </c>
      <c r="BO918" s="68">
        <v>0</v>
      </c>
    </row>
    <row r="919" spans="1:67">
      <c r="A919">
        <v>2007</v>
      </c>
      <c r="B919" s="62" t="s">
        <v>616</v>
      </c>
      <c r="C919" s="67" t="s">
        <v>682</v>
      </c>
      <c r="D919" s="62" t="s">
        <v>726</v>
      </c>
      <c r="E919" s="68">
        <v>17.367712162756689</v>
      </c>
      <c r="F919" s="68">
        <v>9.9726966557451474E-2</v>
      </c>
      <c r="G919" s="68">
        <v>1.9466046167126188</v>
      </c>
      <c r="H919" s="68">
        <v>68.594581074805902</v>
      </c>
      <c r="I919" s="68">
        <v>205.71894434232672</v>
      </c>
      <c r="J919" s="68">
        <v>47.395778778611927</v>
      </c>
      <c r="K919" s="68">
        <v>2.6023979230491197</v>
      </c>
      <c r="L919" s="68">
        <v>8.8627335374679301</v>
      </c>
      <c r="M919" s="68">
        <v>3.1815684815534464</v>
      </c>
      <c r="N919" s="68">
        <v>1.780657444747854</v>
      </c>
      <c r="O919" s="68">
        <v>8.7213168102338603</v>
      </c>
      <c r="P919" s="68">
        <v>3.4207244137456723</v>
      </c>
      <c r="Q919" s="68">
        <v>54.099257069867733</v>
      </c>
      <c r="R919" s="68">
        <v>54.9774533184045</v>
      </c>
      <c r="S919" s="68">
        <v>44.418803173315254</v>
      </c>
      <c r="T919" s="68">
        <v>70.96536870987687</v>
      </c>
      <c r="U919" s="68">
        <v>286.49562707792762</v>
      </c>
      <c r="V919" s="68">
        <v>143.69272608646455</v>
      </c>
      <c r="W919" s="68">
        <v>124.40027386566848</v>
      </c>
      <c r="X919" s="68">
        <v>10355.218603942873</v>
      </c>
      <c r="Y919" s="68">
        <v>27.8420959362426</v>
      </c>
      <c r="Z919" s="68">
        <v>53.227423645978398</v>
      </c>
      <c r="AA919" s="68">
        <v>8.8905134303687259</v>
      </c>
      <c r="AB919" s="68">
        <v>26.238015997560822</v>
      </c>
      <c r="AC919" s="68">
        <v>0.13229679210611298</v>
      </c>
      <c r="AD919" s="68">
        <v>9.4945520949395164</v>
      </c>
      <c r="AE919" s="68">
        <v>192.84520669383815</v>
      </c>
      <c r="AF919" s="68">
        <v>102.42502701883137</v>
      </c>
      <c r="AG919" s="68">
        <v>520.64850516191552</v>
      </c>
      <c r="AH919" s="68">
        <v>427.41617135408273</v>
      </c>
      <c r="AI919" s="68">
        <v>2030.2665513899051</v>
      </c>
      <c r="AJ919" s="68">
        <v>1.4982499654112285</v>
      </c>
      <c r="AK919" s="68">
        <v>1.6903477226643686</v>
      </c>
      <c r="AL919" s="68">
        <v>161.54912014906486</v>
      </c>
      <c r="AM919" s="68">
        <v>13.01963816506402</v>
      </c>
      <c r="AN919" s="68">
        <v>3.5522036143191014</v>
      </c>
      <c r="AO919" s="68">
        <v>5.4180799510475373</v>
      </c>
      <c r="AP919" s="68">
        <v>13.585100270278053</v>
      </c>
      <c r="AQ919" s="68">
        <v>323.41960227876211</v>
      </c>
      <c r="AR919" s="68">
        <v>0.31969048503473219</v>
      </c>
      <c r="AS919" s="68">
        <v>7.3976225227147694</v>
      </c>
      <c r="AT919" s="68">
        <v>0.2169717253027437</v>
      </c>
      <c r="AU919" s="68">
        <v>0.57092690929463585</v>
      </c>
      <c r="AV919" s="68">
        <v>0</v>
      </c>
      <c r="AW919" s="68">
        <v>1.0115949399197584</v>
      </c>
      <c r="AX919" s="68">
        <v>0.34402755979752297</v>
      </c>
      <c r="AY919" s="68">
        <v>1.1763648973964154</v>
      </c>
      <c r="AZ919" s="68">
        <v>0</v>
      </c>
      <c r="BA919" s="68">
        <v>0.41008419433046833</v>
      </c>
      <c r="BB919" s="68">
        <v>49.911945901301117</v>
      </c>
      <c r="BC919" s="68">
        <v>32.776779847249223</v>
      </c>
      <c r="BD919" s="68">
        <v>3.7833542390798152</v>
      </c>
      <c r="BE919" s="68">
        <v>13.5804646250514</v>
      </c>
      <c r="BF919" s="68">
        <v>17.897497984212254</v>
      </c>
      <c r="BG919" s="68">
        <v>0</v>
      </c>
      <c r="BH919" s="68">
        <v>1.2281733811304225E-2</v>
      </c>
      <c r="BI919" s="68">
        <v>4493.1344512476244</v>
      </c>
      <c r="BJ919" s="68">
        <v>0</v>
      </c>
      <c r="BK919" s="68">
        <v>0.37750226913057883</v>
      </c>
      <c r="BL919" s="68">
        <v>8038.8858335054429</v>
      </c>
      <c r="BM919" s="68">
        <v>419.25709003633295</v>
      </c>
      <c r="BN919" s="68">
        <v>0</v>
      </c>
      <c r="BO919" s="68">
        <v>0</v>
      </c>
    </row>
    <row r="920" spans="1:67">
      <c r="A920">
        <v>2007</v>
      </c>
      <c r="B920" s="62" t="s">
        <v>617</v>
      </c>
      <c r="C920" s="67" t="s">
        <v>683</v>
      </c>
      <c r="D920" s="62" t="s">
        <v>726</v>
      </c>
      <c r="E920" s="68">
        <v>1.216153581482498</v>
      </c>
      <c r="F920" s="68">
        <v>6.813936957986727E-2</v>
      </c>
      <c r="G920" s="68">
        <v>3.3406715058255522E-2</v>
      </c>
      <c r="H920" s="68">
        <v>4.7840921971260855</v>
      </c>
      <c r="I920" s="68">
        <v>18.899365177530626</v>
      </c>
      <c r="J920" s="68">
        <v>4.9302693228506556</v>
      </c>
      <c r="K920" s="68">
        <v>0.45994662664295011</v>
      </c>
      <c r="L920" s="68">
        <v>0.87048561959943938</v>
      </c>
      <c r="M920" s="68">
        <v>1.3965287134158395</v>
      </c>
      <c r="N920" s="68">
        <v>2.1769659351465758</v>
      </c>
      <c r="O920" s="68">
        <v>3.845414293693628</v>
      </c>
      <c r="P920" s="68">
        <v>0.24095924298098031</v>
      </c>
      <c r="Q920" s="68">
        <v>12.625225295092042</v>
      </c>
      <c r="R920" s="68">
        <v>8.3651850301427508</v>
      </c>
      <c r="S920" s="68">
        <v>20.432802409693341</v>
      </c>
      <c r="T920" s="68">
        <v>26.731449770900596</v>
      </c>
      <c r="U920" s="68">
        <v>210.67692197239316</v>
      </c>
      <c r="V920" s="68">
        <v>93.747498115480568</v>
      </c>
      <c r="W920" s="68">
        <v>57.123268953587072</v>
      </c>
      <c r="X920" s="68">
        <v>132.92890760739377</v>
      </c>
      <c r="Y920" s="68">
        <v>435.50286640981267</v>
      </c>
      <c r="Z920" s="68">
        <v>20.45243761739339</v>
      </c>
      <c r="AA920" s="68">
        <v>0.65842288877376298</v>
      </c>
      <c r="AB920" s="68">
        <v>2.1433187002496981</v>
      </c>
      <c r="AC920" s="68">
        <v>0.13041703003648739</v>
      </c>
      <c r="AD920" s="68">
        <v>5.9223781681237979E-2</v>
      </c>
      <c r="AE920" s="68">
        <v>34.104069022407622</v>
      </c>
      <c r="AF920" s="68">
        <v>4.3734769282023107</v>
      </c>
      <c r="AG920" s="68">
        <v>22.231325908384616</v>
      </c>
      <c r="AH920" s="68">
        <v>18.250371682490506</v>
      </c>
      <c r="AI920" s="68">
        <v>19.983717582691284</v>
      </c>
      <c r="AJ920" s="68">
        <v>0.63755937217379421</v>
      </c>
      <c r="AK920" s="68">
        <v>112.50374975979891</v>
      </c>
      <c r="AL920" s="68">
        <v>2.1909535891914742</v>
      </c>
      <c r="AM920" s="68">
        <v>14.530468130787035</v>
      </c>
      <c r="AN920" s="68">
        <v>21.102319280882945</v>
      </c>
      <c r="AO920" s="68">
        <v>0.13289764381902172</v>
      </c>
      <c r="AP920" s="68">
        <v>0.5232928813184714</v>
      </c>
      <c r="AQ920" s="68">
        <v>5.8797311581947378</v>
      </c>
      <c r="AR920" s="68">
        <v>6.904455269481643E-3</v>
      </c>
      <c r="AS920" s="68">
        <v>0.21939231346482246</v>
      </c>
      <c r="AT920" s="68">
        <v>2.9352989524506715E-3</v>
      </c>
      <c r="AU920" s="68">
        <v>1.3526432032342767E-2</v>
      </c>
      <c r="AV920" s="68">
        <v>0</v>
      </c>
      <c r="AW920" s="68">
        <v>7.2941316626613337E-2</v>
      </c>
      <c r="AX920" s="68">
        <v>0.25303626473542107</v>
      </c>
      <c r="AY920" s="68">
        <v>0.10035930916028268</v>
      </c>
      <c r="AZ920" s="68">
        <v>0</v>
      </c>
      <c r="BA920" s="68">
        <v>3.1900710380675552E-2</v>
      </c>
      <c r="BB920" s="68">
        <v>1.6336755068156348</v>
      </c>
      <c r="BC920" s="68">
        <v>9.5973545664942321</v>
      </c>
      <c r="BD920" s="68">
        <v>0.26930454967921569</v>
      </c>
      <c r="BE920" s="68">
        <v>0.57386904099572478</v>
      </c>
      <c r="BF920" s="68">
        <v>3.4721498516889229</v>
      </c>
      <c r="BG920" s="68">
        <v>0</v>
      </c>
      <c r="BH920" s="68">
        <v>1.8889617508065797E-3</v>
      </c>
      <c r="BI920" s="68">
        <v>309.78738865971303</v>
      </c>
      <c r="BJ920" s="68">
        <v>0</v>
      </c>
      <c r="BK920" s="68">
        <v>0.14027117564716129</v>
      </c>
      <c r="BL920" s="68">
        <v>1405.1676293338232</v>
      </c>
      <c r="BM920" s="68">
        <v>22.978791504011113</v>
      </c>
      <c r="BN920" s="68">
        <v>0</v>
      </c>
      <c r="BO920" s="68">
        <v>0</v>
      </c>
    </row>
    <row r="921" spans="1:67">
      <c r="A921">
        <v>2007</v>
      </c>
      <c r="B921" s="62" t="s">
        <v>618</v>
      </c>
      <c r="C921" s="67" t="s">
        <v>684</v>
      </c>
      <c r="D921" s="62" t="s">
        <v>726</v>
      </c>
      <c r="E921" s="68">
        <v>2.640290144227607</v>
      </c>
      <c r="F921" s="68">
        <v>0.13302174953006604</v>
      </c>
      <c r="G921" s="68">
        <v>0.21051489412637964</v>
      </c>
      <c r="H921" s="68">
        <v>11.174653933108445</v>
      </c>
      <c r="I921" s="68">
        <v>18.469710822139895</v>
      </c>
      <c r="J921" s="68">
        <v>56.832357380122197</v>
      </c>
      <c r="K921" s="68">
        <v>4.75937214456461</v>
      </c>
      <c r="L921" s="68">
        <v>7.1059256533160555</v>
      </c>
      <c r="M921" s="68">
        <v>4.7739342290538227</v>
      </c>
      <c r="N921" s="68">
        <v>4.0547731289344533</v>
      </c>
      <c r="O921" s="68">
        <v>14.378160911069385</v>
      </c>
      <c r="P921" s="68">
        <v>2.8930996394534638</v>
      </c>
      <c r="Q921" s="68">
        <v>23.686848800239417</v>
      </c>
      <c r="R921" s="68">
        <v>9.6010099654236694</v>
      </c>
      <c r="S921" s="68">
        <v>14.397769182453379</v>
      </c>
      <c r="T921" s="68">
        <v>20.454029864758429</v>
      </c>
      <c r="U921" s="68">
        <v>525.93426244626426</v>
      </c>
      <c r="V921" s="68">
        <v>38.231554818923271</v>
      </c>
      <c r="W921" s="68">
        <v>25.703616469257188</v>
      </c>
      <c r="X921" s="68">
        <v>75.706365402719229</v>
      </c>
      <c r="Y921" s="68">
        <v>6.4682291747170808</v>
      </c>
      <c r="Z921" s="68">
        <v>222.70159550978912</v>
      </c>
      <c r="AA921" s="68">
        <v>1.8343078622036575</v>
      </c>
      <c r="AB921" s="68">
        <v>9.0296143374434426</v>
      </c>
      <c r="AC921" s="68">
        <v>15.74327712204431</v>
      </c>
      <c r="AD921" s="68">
        <v>8.8832673608330179E-2</v>
      </c>
      <c r="AE921" s="68">
        <v>120.5384457062859</v>
      </c>
      <c r="AF921" s="68">
        <v>8.9843752864353181</v>
      </c>
      <c r="AG921" s="68">
        <v>45.669519406647652</v>
      </c>
      <c r="AH921" s="68">
        <v>37.491494590195053</v>
      </c>
      <c r="AI921" s="68">
        <v>7.5660202308200795</v>
      </c>
      <c r="AJ921" s="68">
        <v>0.10499686874947883</v>
      </c>
      <c r="AK921" s="68">
        <v>1.2401307349254262</v>
      </c>
      <c r="AL921" s="68">
        <v>5.124069290412808</v>
      </c>
      <c r="AM921" s="68">
        <v>2.2417386978797467</v>
      </c>
      <c r="AN921" s="68">
        <v>50.228450988103589</v>
      </c>
      <c r="AO921" s="68">
        <v>0.27860278139960981</v>
      </c>
      <c r="AP921" s="68">
        <v>3.9075241733871726</v>
      </c>
      <c r="AQ921" s="68">
        <v>8.4131521594269536</v>
      </c>
      <c r="AR921" s="68">
        <v>0.14383454273915153</v>
      </c>
      <c r="AS921" s="68">
        <v>7.7290773674230353</v>
      </c>
      <c r="AT921" s="68">
        <v>1.0426912826336362E-2</v>
      </c>
      <c r="AU921" s="68">
        <v>0.30704825166531458</v>
      </c>
      <c r="AV921" s="68">
        <v>0</v>
      </c>
      <c r="AW921" s="68">
        <v>7.5275353982874851</v>
      </c>
      <c r="AX921" s="68">
        <v>1.1356865058123866</v>
      </c>
      <c r="AY921" s="68">
        <v>5.7177628896686041</v>
      </c>
      <c r="AZ921" s="68">
        <v>0</v>
      </c>
      <c r="BA921" s="68">
        <v>2.3540820777514018</v>
      </c>
      <c r="BB921" s="68">
        <v>22.217713010404836</v>
      </c>
      <c r="BC921" s="68">
        <v>32.376523798024841</v>
      </c>
      <c r="BD921" s="68">
        <v>23.560111879322463</v>
      </c>
      <c r="BE921" s="68">
        <v>70.369681685394497</v>
      </c>
      <c r="BF921" s="68">
        <v>23.471294323853886</v>
      </c>
      <c r="BG921" s="68">
        <v>0</v>
      </c>
      <c r="BH921" s="68">
        <v>1.0210000784139106E-2</v>
      </c>
      <c r="BI921" s="68">
        <v>3219.2378074689177</v>
      </c>
      <c r="BJ921" s="68">
        <v>0</v>
      </c>
      <c r="BK921" s="68">
        <v>2.9251356157427813E-2</v>
      </c>
      <c r="BL921" s="68">
        <v>1995.6642239030868</v>
      </c>
      <c r="BM921" s="68">
        <v>166.56770191344742</v>
      </c>
      <c r="BN921" s="68">
        <v>0</v>
      </c>
      <c r="BO921" s="68">
        <v>0</v>
      </c>
    </row>
    <row r="922" spans="1:67">
      <c r="A922">
        <v>2007</v>
      </c>
      <c r="B922" s="62" t="s">
        <v>619</v>
      </c>
      <c r="C922" s="67" t="s">
        <v>685</v>
      </c>
      <c r="D922" s="62" t="s">
        <v>726</v>
      </c>
      <c r="E922" s="68">
        <v>9.1481683976339351E-2</v>
      </c>
      <c r="F922" s="68">
        <v>5.8527402605067381E-3</v>
      </c>
      <c r="G922" s="68">
        <v>5.164879257837921E-3</v>
      </c>
      <c r="H922" s="68">
        <v>0.52285885076533223</v>
      </c>
      <c r="I922" s="68">
        <v>0.59558920571329044</v>
      </c>
      <c r="J922" s="68">
        <v>0.37951222391833739</v>
      </c>
      <c r="K922" s="68">
        <v>4.3727189914582083E-2</v>
      </c>
      <c r="L922" s="68">
        <v>0.25253313717236664</v>
      </c>
      <c r="M922" s="68">
        <v>8.2847208781948928E-2</v>
      </c>
      <c r="N922" s="68">
        <v>0.12132880639603702</v>
      </c>
      <c r="O922" s="68">
        <v>0.25034238101688139</v>
      </c>
      <c r="P922" s="68">
        <v>6.0877410576711574E-2</v>
      </c>
      <c r="Q922" s="68">
        <v>0.42217312616007319</v>
      </c>
      <c r="R922" s="68">
        <v>0.21172370784559996</v>
      </c>
      <c r="S922" s="68">
        <v>0.79426099592903843</v>
      </c>
      <c r="T922" s="68">
        <v>1.0332742340578838</v>
      </c>
      <c r="U922" s="68">
        <v>15.992869140267786</v>
      </c>
      <c r="V922" s="68">
        <v>3.5366679031344974</v>
      </c>
      <c r="W922" s="68">
        <v>2.4865349461977666</v>
      </c>
      <c r="X922" s="68">
        <v>6.6179765732518563</v>
      </c>
      <c r="Y922" s="68">
        <v>2.4279110139948115</v>
      </c>
      <c r="Z922" s="68">
        <v>0.98695776314279271</v>
      </c>
      <c r="AA922" s="68">
        <v>0.11339284703750427</v>
      </c>
      <c r="AB922" s="68">
        <v>0.35331984803467581</v>
      </c>
      <c r="AC922" s="68">
        <v>8.5509838356340444E-3</v>
      </c>
      <c r="AD922" s="68">
        <v>9.2534786933032177E-3</v>
      </c>
      <c r="AE922" s="68">
        <v>3.528782279410775</v>
      </c>
      <c r="AF922" s="68">
        <v>0.12797131347334365</v>
      </c>
      <c r="AG922" s="68">
        <v>0.65050571678335911</v>
      </c>
      <c r="AH922" s="68">
        <v>0.53401991154910122</v>
      </c>
      <c r="AI922" s="68">
        <v>1.3747123433774888</v>
      </c>
      <c r="AJ922" s="68">
        <v>0.11194985999980527</v>
      </c>
      <c r="AK922" s="68">
        <v>0.605296076653973</v>
      </c>
      <c r="AL922" s="68">
        <v>0.35048857569555886</v>
      </c>
      <c r="AM922" s="68">
        <v>8.185856050620495E-2</v>
      </c>
      <c r="AN922" s="68">
        <v>0.24187210767128864</v>
      </c>
      <c r="AO922" s="68">
        <v>2.4112525910228652E-2</v>
      </c>
      <c r="AP922" s="68">
        <v>7.787694904716691E-2</v>
      </c>
      <c r="AQ922" s="68">
        <v>1.0358609933178822</v>
      </c>
      <c r="AR922" s="68">
        <v>1.4979912089456966E-3</v>
      </c>
      <c r="AS922" s="68">
        <v>5.8177372299923646E-2</v>
      </c>
      <c r="AT922" s="68">
        <v>3.2992713865042087E-3</v>
      </c>
      <c r="AU922" s="68">
        <v>4.4264607315381965E-3</v>
      </c>
      <c r="AV922" s="68">
        <v>0</v>
      </c>
      <c r="AW922" s="68">
        <v>3.0585164165439008E-2</v>
      </c>
      <c r="AX922" s="68">
        <v>4.5278625086355079E-2</v>
      </c>
      <c r="AY922" s="68">
        <v>1.7790528438710439E-2</v>
      </c>
      <c r="AZ922" s="68">
        <v>0</v>
      </c>
      <c r="BA922" s="68">
        <v>4.8863322145176998E-3</v>
      </c>
      <c r="BB922" s="68">
        <v>0.31366651556085179</v>
      </c>
      <c r="BC922" s="68">
        <v>0.2834379521846514</v>
      </c>
      <c r="BD922" s="68">
        <v>5.2877222144173376E-2</v>
      </c>
      <c r="BE922" s="68">
        <v>0.10168546986881502</v>
      </c>
      <c r="BF922" s="68">
        <v>0.10206689353714057</v>
      </c>
      <c r="BG922" s="68">
        <v>0</v>
      </c>
      <c r="BH922" s="68">
        <v>4.4039316966250298E-4</v>
      </c>
      <c r="BI922" s="68">
        <v>7.9651801623003777</v>
      </c>
      <c r="BJ922" s="68">
        <v>0</v>
      </c>
      <c r="BK922" s="68">
        <v>1.0220571413788919E-2</v>
      </c>
      <c r="BL922" s="68">
        <v>64.103420112031131</v>
      </c>
      <c r="BM922" s="68">
        <v>1.292884544856729</v>
      </c>
      <c r="BN922" s="68">
        <v>0</v>
      </c>
      <c r="BO922" s="68">
        <v>0</v>
      </c>
    </row>
    <row r="923" spans="1:67">
      <c r="A923">
        <v>2007</v>
      </c>
      <c r="B923" s="62" t="s">
        <v>620</v>
      </c>
      <c r="C923" s="67" t="s">
        <v>686</v>
      </c>
      <c r="D923" s="62" t="s">
        <v>726</v>
      </c>
      <c r="E923" s="68">
        <v>3.2108941978977632</v>
      </c>
      <c r="F923" s="68">
        <v>7.8464572522749937E-2</v>
      </c>
      <c r="G923" s="68">
        <v>8.4721662473648263E-2</v>
      </c>
      <c r="H923" s="68">
        <v>5.1752546011229992</v>
      </c>
      <c r="I923" s="68">
        <v>10.296206877208174</v>
      </c>
      <c r="J923" s="68">
        <v>3.3287801922525899</v>
      </c>
      <c r="K923" s="68">
        <v>0.49457920362447783</v>
      </c>
      <c r="L923" s="68">
        <v>3.2136683002803812</v>
      </c>
      <c r="M923" s="68">
        <v>0.5398993385346047</v>
      </c>
      <c r="N923" s="68">
        <v>2.9735268946784568</v>
      </c>
      <c r="O923" s="68">
        <v>4.786508887821098</v>
      </c>
      <c r="P923" s="68">
        <v>0.64252194409439312</v>
      </c>
      <c r="Q923" s="68">
        <v>3.9877657368082482</v>
      </c>
      <c r="R923" s="68">
        <v>5.5318645153768191</v>
      </c>
      <c r="S923" s="68">
        <v>13.805315090743559</v>
      </c>
      <c r="T923" s="68">
        <v>3.5619051206067613</v>
      </c>
      <c r="U923" s="68">
        <v>5.2782930699196147</v>
      </c>
      <c r="V923" s="68">
        <v>3.5208524939187629</v>
      </c>
      <c r="W923" s="68">
        <v>1.6339264486381713</v>
      </c>
      <c r="X923" s="68">
        <v>8.4156093958144993</v>
      </c>
      <c r="Y923" s="68">
        <v>0.35826807154828827</v>
      </c>
      <c r="Z923" s="68">
        <v>2.0040688694369817</v>
      </c>
      <c r="AA923" s="68">
        <v>0.22189333970825784</v>
      </c>
      <c r="AB923" s="68">
        <v>1.8821431475786057</v>
      </c>
      <c r="AC923" s="68">
        <v>0.25851377796537273</v>
      </c>
      <c r="AD923" s="68">
        <v>2.472367676003983E-2</v>
      </c>
      <c r="AE923" s="68">
        <v>9.4260675568135763</v>
      </c>
      <c r="AF923" s="68">
        <v>2.4786389605623005</v>
      </c>
      <c r="AG923" s="68">
        <v>12.599456926439938</v>
      </c>
      <c r="AH923" s="68">
        <v>10.34327620823526</v>
      </c>
      <c r="AI923" s="68">
        <v>3.1433966919616618</v>
      </c>
      <c r="AJ923" s="68">
        <v>8.0393660177414838E-2</v>
      </c>
      <c r="AK923" s="68">
        <v>0.14717114378782759</v>
      </c>
      <c r="AL923" s="68">
        <v>1.0266687068574025</v>
      </c>
      <c r="AM923" s="68">
        <v>0.3155666091734492</v>
      </c>
      <c r="AN923" s="68">
        <v>11.270600251675878</v>
      </c>
      <c r="AO923" s="68">
        <v>0.13831249386991307</v>
      </c>
      <c r="AP923" s="68">
        <v>0.57691177650363157</v>
      </c>
      <c r="AQ923" s="68">
        <v>2.2027129078421916</v>
      </c>
      <c r="AR923" s="68">
        <v>4.471042198491125E-2</v>
      </c>
      <c r="AS923" s="68">
        <v>1.5358828916644729</v>
      </c>
      <c r="AT923" s="68">
        <v>2.6295921589377498E-2</v>
      </c>
      <c r="AU923" s="68">
        <v>6.0485135633623191E-2</v>
      </c>
      <c r="AV923" s="68">
        <v>0</v>
      </c>
      <c r="AW923" s="68">
        <v>1.1206748095871311</v>
      </c>
      <c r="AX923" s="68">
        <v>0.15828707851318247</v>
      </c>
      <c r="AY923" s="68">
        <v>0.29021029617433902</v>
      </c>
      <c r="AZ923" s="68">
        <v>0</v>
      </c>
      <c r="BA923" s="68">
        <v>0.14974331785099351</v>
      </c>
      <c r="BB923" s="68">
        <v>12.088069362452948</v>
      </c>
      <c r="BC923" s="68">
        <v>7.3931910560389458</v>
      </c>
      <c r="BD923" s="68">
        <v>5.3941045880938265</v>
      </c>
      <c r="BE923" s="68">
        <v>3.9742106288322763</v>
      </c>
      <c r="BF923" s="68">
        <v>3.7842251427106097</v>
      </c>
      <c r="BG923" s="68">
        <v>0</v>
      </c>
      <c r="BH923" s="68">
        <v>2.9686810623935966E-2</v>
      </c>
      <c r="BI923" s="68">
        <v>29.698492166430192</v>
      </c>
      <c r="BJ923" s="68">
        <v>0</v>
      </c>
      <c r="BK923" s="68">
        <v>3.863342228478573E-2</v>
      </c>
      <c r="BL923" s="68">
        <v>5.7905521956412374</v>
      </c>
      <c r="BM923" s="68">
        <v>0.33430871784350469</v>
      </c>
      <c r="BN923" s="68">
        <v>0</v>
      </c>
      <c r="BO923" s="68">
        <v>0</v>
      </c>
    </row>
    <row r="924" spans="1:67">
      <c r="A924">
        <v>2007</v>
      </c>
      <c r="B924" s="62" t="s">
        <v>621</v>
      </c>
      <c r="C924" s="67" t="s">
        <v>135</v>
      </c>
      <c r="D924" s="62" t="s">
        <v>726</v>
      </c>
      <c r="E924" s="68">
        <v>4.8538367557102891E-2</v>
      </c>
      <c r="F924" s="68">
        <v>9.3968863406673926E-4</v>
      </c>
      <c r="G924" s="68">
        <v>5.4100976259497799E-3</v>
      </c>
      <c r="H924" s="68">
        <v>8.1737000384203271E-2</v>
      </c>
      <c r="I924" s="68">
        <v>0.10968392148899427</v>
      </c>
      <c r="J924" s="68">
        <v>3.786165130877165E-2</v>
      </c>
      <c r="K924" s="68">
        <v>6.7991411967922742E-3</v>
      </c>
      <c r="L924" s="68">
        <v>3.299702192333575E-2</v>
      </c>
      <c r="M924" s="68">
        <v>6.8390797931406656E-3</v>
      </c>
      <c r="N924" s="68">
        <v>0.32336665732082803</v>
      </c>
      <c r="O924" s="68">
        <v>0.13912870412406453</v>
      </c>
      <c r="P924" s="68">
        <v>2.366500157398737E-2</v>
      </c>
      <c r="Q924" s="68">
        <v>7.0242792359454395E-2</v>
      </c>
      <c r="R924" s="68">
        <v>6.5715482069392109E-2</v>
      </c>
      <c r="S924" s="68">
        <v>0.14980763967157656</v>
      </c>
      <c r="T924" s="68">
        <v>6.1504379613447652E-2</v>
      </c>
      <c r="U924" s="68">
        <v>0.33915345745532971</v>
      </c>
      <c r="V924" s="68">
        <v>0.16693512376990113</v>
      </c>
      <c r="W924" s="68">
        <v>6.6072458529098044E-2</v>
      </c>
      <c r="X924" s="68">
        <v>0.2237661172826326</v>
      </c>
      <c r="Y924" s="68">
        <v>9.6001582524458551E-3</v>
      </c>
      <c r="Z924" s="68">
        <v>4.4099139490287223E-2</v>
      </c>
      <c r="AA924" s="68">
        <v>6.692101687796416E-3</v>
      </c>
      <c r="AB924" s="68">
        <v>0.13304809544729157</v>
      </c>
      <c r="AC924" s="68">
        <v>7.2514806980491144E-3</v>
      </c>
      <c r="AD924" s="68">
        <v>8.1148337699803673E-4</v>
      </c>
      <c r="AE924" s="68">
        <v>0.2795359434587511</v>
      </c>
      <c r="AF924" s="68">
        <v>2.3625447149715421E-2</v>
      </c>
      <c r="AG924" s="68">
        <v>0.12009324588412812</v>
      </c>
      <c r="AH924" s="68">
        <v>9.8588189345301724E-2</v>
      </c>
      <c r="AI924" s="68">
        <v>0.37181509988877592</v>
      </c>
      <c r="AJ924" s="68">
        <v>3.3608504986099683E-3</v>
      </c>
      <c r="AK924" s="68">
        <v>5.5788003088107455E-2</v>
      </c>
      <c r="AL924" s="68">
        <v>1.496506432015143E-2</v>
      </c>
      <c r="AM924" s="68">
        <v>5.9295739861198625E-3</v>
      </c>
      <c r="AN924" s="68">
        <v>9.8799663257825868E-2</v>
      </c>
      <c r="AO924" s="68">
        <v>2.6455864845232784E-3</v>
      </c>
      <c r="AP924" s="68">
        <v>6.9312498081278246E-3</v>
      </c>
      <c r="AQ924" s="68">
        <v>5.1460041847921863E-2</v>
      </c>
      <c r="AR924" s="68">
        <v>4.1309107503516708E-4</v>
      </c>
      <c r="AS924" s="68">
        <v>1.4455268294168733E-2</v>
      </c>
      <c r="AT924" s="68">
        <v>6.5011363538193924E-4</v>
      </c>
      <c r="AU924" s="68">
        <v>8.6431556156312331E-4</v>
      </c>
      <c r="AV924" s="68">
        <v>0</v>
      </c>
      <c r="AW924" s="68">
        <v>1.4475830776060242E-2</v>
      </c>
      <c r="AX924" s="68">
        <v>2.0306669652522947E-3</v>
      </c>
      <c r="AY924" s="68">
        <v>3.4133371885346799E-3</v>
      </c>
      <c r="AZ924" s="68">
        <v>0</v>
      </c>
      <c r="BA924" s="68">
        <v>1.6888292913817605E-3</v>
      </c>
      <c r="BB924" s="68">
        <v>0.13193853438432232</v>
      </c>
      <c r="BC924" s="68">
        <v>9.9272385178332825E-2</v>
      </c>
      <c r="BD924" s="68">
        <v>4.393959296912632E-2</v>
      </c>
      <c r="BE924" s="68">
        <v>4.5793403224389698E-2</v>
      </c>
      <c r="BF924" s="68">
        <v>4.0482555556523539E-2</v>
      </c>
      <c r="BG924" s="68">
        <v>0</v>
      </c>
      <c r="BH924" s="68">
        <v>2.8990291481521211E-4</v>
      </c>
      <c r="BI924" s="68">
        <v>0.75214180230136152</v>
      </c>
      <c r="BJ924" s="68">
        <v>0</v>
      </c>
      <c r="BK924" s="68">
        <v>1.0051309312657003E-3</v>
      </c>
      <c r="BL924" s="68">
        <v>0.47585707001039257</v>
      </c>
      <c r="BM924" s="68">
        <v>2.374720435954196E-2</v>
      </c>
      <c r="BN924" s="68">
        <v>0</v>
      </c>
      <c r="BO924" s="68">
        <v>0</v>
      </c>
    </row>
    <row r="925" spans="1:67">
      <c r="A925">
        <v>2007</v>
      </c>
      <c r="B925" s="62" t="s">
        <v>622</v>
      </c>
      <c r="C925" s="67" t="s">
        <v>687</v>
      </c>
      <c r="D925" s="62" t="s">
        <v>726</v>
      </c>
      <c r="E925" s="68">
        <v>0.35454123211071809</v>
      </c>
      <c r="F925" s="68">
        <v>5.693161934999403E-3</v>
      </c>
      <c r="G925" s="68">
        <v>5.6977901299075963E-3</v>
      </c>
      <c r="H925" s="68">
        <v>0.57208946669170824</v>
      </c>
      <c r="I925" s="68">
        <v>0.50185990028500937</v>
      </c>
      <c r="J925" s="68">
        <v>0.27122481930607562</v>
      </c>
      <c r="K925" s="68">
        <v>2.7978574797428161E-2</v>
      </c>
      <c r="L925" s="68">
        <v>0.17324404595263507</v>
      </c>
      <c r="M925" s="68">
        <v>5.4484116233965665E-2</v>
      </c>
      <c r="N925" s="68">
        <v>0.32965533275932535</v>
      </c>
      <c r="O925" s="68">
        <v>2.0469621852425899</v>
      </c>
      <c r="P925" s="68">
        <v>0.2240727933561078</v>
      </c>
      <c r="Q925" s="68">
        <v>0.78624699790393238</v>
      </c>
      <c r="R925" s="68">
        <v>0.23430133979514345</v>
      </c>
      <c r="S925" s="68">
        <v>2.9756865425450885</v>
      </c>
      <c r="T925" s="68">
        <v>1.6295632242363656</v>
      </c>
      <c r="U925" s="68">
        <v>2.3869917333867239</v>
      </c>
      <c r="V925" s="68">
        <v>1.402198386365987</v>
      </c>
      <c r="W925" s="68">
        <v>0.75930873618750305</v>
      </c>
      <c r="X925" s="68">
        <v>2.8059888640291621</v>
      </c>
      <c r="Y925" s="68">
        <v>0.1541577448389379</v>
      </c>
      <c r="Z925" s="68">
        <v>0.67213653887422531</v>
      </c>
      <c r="AA925" s="68">
        <v>6.1830300356372228E-2</v>
      </c>
      <c r="AB925" s="68">
        <v>0.62488013956929211</v>
      </c>
      <c r="AC925" s="68">
        <v>6.5514828393606325E-2</v>
      </c>
      <c r="AD925" s="68">
        <v>2.1228403389376288E-3</v>
      </c>
      <c r="AE925" s="68">
        <v>3.587981080546319</v>
      </c>
      <c r="AF925" s="68">
        <v>5.5392136652364157E-2</v>
      </c>
      <c r="AG925" s="68">
        <v>0.28157015073937303</v>
      </c>
      <c r="AH925" s="68">
        <v>0.23114950226495484</v>
      </c>
      <c r="AI925" s="68">
        <v>0.20180252157667788</v>
      </c>
      <c r="AJ925" s="68">
        <v>5.0914314496351368E-3</v>
      </c>
      <c r="AK925" s="68">
        <v>3.2158167629528306E-2</v>
      </c>
      <c r="AL925" s="68">
        <v>3.1205799499115908E-2</v>
      </c>
      <c r="AM925" s="68">
        <v>3.6757469529775134E-3</v>
      </c>
      <c r="AN925" s="68">
        <v>0.14384378529317954</v>
      </c>
      <c r="AO925" s="68">
        <v>1.2891720760799138E-2</v>
      </c>
      <c r="AP925" s="68">
        <v>2.2648779419009533E-2</v>
      </c>
      <c r="AQ925" s="68">
        <v>0.18174134322806479</v>
      </c>
      <c r="AR925" s="68">
        <v>8.1893902862949556E-4</v>
      </c>
      <c r="AS925" s="68">
        <v>4.1405164169411833E-2</v>
      </c>
      <c r="AT925" s="68">
        <v>5.1044455849784823E-3</v>
      </c>
      <c r="AU925" s="68">
        <v>3.3648001053558476E-3</v>
      </c>
      <c r="AV925" s="68">
        <v>0</v>
      </c>
      <c r="AW925" s="68">
        <v>2.5916833972013421E-2</v>
      </c>
      <c r="AX925" s="68">
        <v>1.4085754654125704E-2</v>
      </c>
      <c r="AY925" s="68">
        <v>8.9048866447597325E-3</v>
      </c>
      <c r="AZ925" s="68">
        <v>0</v>
      </c>
      <c r="BA925" s="68">
        <v>5.416694683671475E-3</v>
      </c>
      <c r="BB925" s="68">
        <v>0.19127269685948217</v>
      </c>
      <c r="BC925" s="68">
        <v>0.12199574677337541</v>
      </c>
      <c r="BD925" s="68">
        <v>4.3200793510720932E-2</v>
      </c>
      <c r="BE925" s="68">
        <v>6.8217128692678236E-2</v>
      </c>
      <c r="BF925" s="68">
        <v>0.10396728493457899</v>
      </c>
      <c r="BG925" s="68">
        <v>0</v>
      </c>
      <c r="BH925" s="68">
        <v>1.805308426323069E-4</v>
      </c>
      <c r="BI925" s="68">
        <v>2.6359729868169324</v>
      </c>
      <c r="BJ925" s="68">
        <v>0</v>
      </c>
      <c r="BK925" s="68">
        <v>4.6638088082706225E-3</v>
      </c>
      <c r="BL925" s="68">
        <v>0.80785450348611809</v>
      </c>
      <c r="BM925" s="68">
        <v>6.6306967504185924E-2</v>
      </c>
      <c r="BN925" s="68">
        <v>0</v>
      </c>
      <c r="BO925" s="68">
        <v>0</v>
      </c>
    </row>
    <row r="926" spans="1:67">
      <c r="A926">
        <v>2007</v>
      </c>
      <c r="B926" s="62" t="s">
        <v>623</v>
      </c>
      <c r="C926" s="67" t="s">
        <v>688</v>
      </c>
      <c r="D926" s="62" t="s">
        <v>726</v>
      </c>
      <c r="E926" s="68">
        <v>0.17200844704734014</v>
      </c>
      <c r="F926" s="68">
        <v>1.1056030915520033E-2</v>
      </c>
      <c r="G926" s="68">
        <v>1.2653874313256814E-2</v>
      </c>
      <c r="H926" s="68">
        <v>0.91354518421617392</v>
      </c>
      <c r="I926" s="68">
        <v>1.417204005936981</v>
      </c>
      <c r="J926" s="68">
        <v>0.59215643996958367</v>
      </c>
      <c r="K926" s="68">
        <v>0.18836156184698263</v>
      </c>
      <c r="L926" s="68">
        <v>0.15890295877957544</v>
      </c>
      <c r="M926" s="68">
        <v>5.7636101742238773E-2</v>
      </c>
      <c r="N926" s="68">
        <v>1.2307230193957621</v>
      </c>
      <c r="O926" s="68">
        <v>0.70666710527328358</v>
      </c>
      <c r="P926" s="68">
        <v>9.540473323419181E-2</v>
      </c>
      <c r="Q926" s="68">
        <v>0.49828118337541</v>
      </c>
      <c r="R926" s="68">
        <v>0.8569028166876369</v>
      </c>
      <c r="S926" s="68">
        <v>1.0794121288052196</v>
      </c>
      <c r="T926" s="68">
        <v>1.4240529449641508</v>
      </c>
      <c r="U926" s="68">
        <v>9.1666415400257026</v>
      </c>
      <c r="V926" s="68">
        <v>2.4721331123405172</v>
      </c>
      <c r="W926" s="68">
        <v>2.4366836963423153</v>
      </c>
      <c r="X926" s="68">
        <v>9.7230864965703958</v>
      </c>
      <c r="Y926" s="68">
        <v>0.20880713624739031</v>
      </c>
      <c r="Z926" s="68">
        <v>1.1200961195319228</v>
      </c>
      <c r="AA926" s="68">
        <v>0.11296690432793242</v>
      </c>
      <c r="AB926" s="68">
        <v>0.31530870034905217</v>
      </c>
      <c r="AC926" s="68">
        <v>2.0716613593920949E-2</v>
      </c>
      <c r="AD926" s="68">
        <v>1.6110524689044961E-2</v>
      </c>
      <c r="AE926" s="68">
        <v>8.0454584228991024</v>
      </c>
      <c r="AF926" s="68">
        <v>0.25592175472409584</v>
      </c>
      <c r="AG926" s="68">
        <v>1.300905442719684</v>
      </c>
      <c r="AH926" s="68">
        <v>1.067952752072215</v>
      </c>
      <c r="AI926" s="68">
        <v>2.2054816378809865</v>
      </c>
      <c r="AJ926" s="68">
        <v>0.13975165463475181</v>
      </c>
      <c r="AK926" s="68">
        <v>0.10321765983927311</v>
      </c>
      <c r="AL926" s="68">
        <v>0.47952180235043501</v>
      </c>
      <c r="AM926" s="68">
        <v>1.7980343061148318E-2</v>
      </c>
      <c r="AN926" s="68">
        <v>0.37490764451049458</v>
      </c>
      <c r="AO926" s="68">
        <v>4.9213278033369494E-2</v>
      </c>
      <c r="AP926" s="68">
        <v>9.0837589699922616E-2</v>
      </c>
      <c r="AQ926" s="68">
        <v>0.76984724303719865</v>
      </c>
      <c r="AR926" s="68">
        <v>2.9376724811891902E-3</v>
      </c>
      <c r="AS926" s="68">
        <v>0.14792689537736073</v>
      </c>
      <c r="AT926" s="68">
        <v>0.19624374142074036</v>
      </c>
      <c r="AU926" s="68">
        <v>2.4584820224369464E-2</v>
      </c>
      <c r="AV926" s="68">
        <v>0</v>
      </c>
      <c r="AW926" s="68">
        <v>0.12544202505873403</v>
      </c>
      <c r="AX926" s="68">
        <v>3.0661048205870116E-2</v>
      </c>
      <c r="AY926" s="68">
        <v>2.615870146982081E-2</v>
      </c>
      <c r="AZ926" s="68">
        <v>0</v>
      </c>
      <c r="BA926" s="68">
        <v>9.7397619940816638E-3</v>
      </c>
      <c r="BB926" s="68">
        <v>0.74845170750396284</v>
      </c>
      <c r="BC926" s="68">
        <v>0.45356675287365267</v>
      </c>
      <c r="BD926" s="68">
        <v>0.1462565686931524</v>
      </c>
      <c r="BE926" s="68">
        <v>0.1445325264425984</v>
      </c>
      <c r="BF926" s="68">
        <v>0.24756627231500739</v>
      </c>
      <c r="BG926" s="68">
        <v>0</v>
      </c>
      <c r="BH926" s="68">
        <v>5.319852679708648E-4</v>
      </c>
      <c r="BI926" s="68">
        <v>9.8473568780257068</v>
      </c>
      <c r="BJ926" s="68">
        <v>0</v>
      </c>
      <c r="BK926" s="68">
        <v>6.3485818143650855E-2</v>
      </c>
      <c r="BL926" s="68">
        <v>33.681966759986778</v>
      </c>
      <c r="BM926" s="68">
        <v>1.0049998258670081</v>
      </c>
      <c r="BN926" s="68">
        <v>0</v>
      </c>
      <c r="BO926" s="68">
        <v>0</v>
      </c>
    </row>
    <row r="927" spans="1:67">
      <c r="A927">
        <v>2007</v>
      </c>
      <c r="B927" s="62" t="s">
        <v>624</v>
      </c>
      <c r="C927" s="67" t="s">
        <v>689</v>
      </c>
      <c r="D927" s="62" t="s">
        <v>726</v>
      </c>
      <c r="E927" s="68">
        <v>0.69545001800790074</v>
      </c>
      <c r="F927" s="68">
        <v>3.5281708862351401E-2</v>
      </c>
      <c r="G927" s="68">
        <v>4.1332103175881887E-2</v>
      </c>
      <c r="H927" s="68">
        <v>1.1574026401369299</v>
      </c>
      <c r="I927" s="68">
        <v>2.9969851852601339</v>
      </c>
      <c r="J927" s="68">
        <v>1.2956227929674669</v>
      </c>
      <c r="K927" s="68">
        <v>0.15747491796293081</v>
      </c>
      <c r="L927" s="68">
        <v>0.55213547214272107</v>
      </c>
      <c r="M927" s="68">
        <v>0.1768608894161959</v>
      </c>
      <c r="N927" s="68">
        <v>0.73022185536976036</v>
      </c>
      <c r="O927" s="68">
        <v>2.3473616417915837</v>
      </c>
      <c r="P927" s="68">
        <v>0.90079983905883476</v>
      </c>
      <c r="Q927" s="68">
        <v>1.4395848425720263</v>
      </c>
      <c r="R927" s="68">
        <v>0.78510490884041273</v>
      </c>
      <c r="S927" s="68">
        <v>1.0216434735597864</v>
      </c>
      <c r="T927" s="68">
        <v>1.2670898450383048</v>
      </c>
      <c r="U927" s="68">
        <v>17.755571225487316</v>
      </c>
      <c r="V927" s="68">
        <v>3.0977473810172556</v>
      </c>
      <c r="W927" s="68">
        <v>1.6373374743371445</v>
      </c>
      <c r="X927" s="68">
        <v>72.844409306348624</v>
      </c>
      <c r="Y927" s="68">
        <v>0.29760458121965994</v>
      </c>
      <c r="Z927" s="68">
        <v>1.7735578401943215</v>
      </c>
      <c r="AA927" s="68">
        <v>0.13519016425381886</v>
      </c>
      <c r="AB927" s="68">
        <v>1.0511021915897698</v>
      </c>
      <c r="AC927" s="68">
        <v>8.66369790594686E-2</v>
      </c>
      <c r="AD927" s="68">
        <v>7.271717703889044E-2</v>
      </c>
      <c r="AE927" s="68">
        <v>4.558585629565763</v>
      </c>
      <c r="AF927" s="68">
        <v>0.94195591606137419</v>
      </c>
      <c r="AG927" s="68">
        <v>4.7881653700432656</v>
      </c>
      <c r="AH927" s="68">
        <v>3.9307501022074294</v>
      </c>
      <c r="AI927" s="68">
        <v>14.796265919504783</v>
      </c>
      <c r="AJ927" s="68">
        <v>7.9965666043015068E-2</v>
      </c>
      <c r="AK927" s="68">
        <v>0.36933393968596073</v>
      </c>
      <c r="AL927" s="68">
        <v>1.2732970347279005</v>
      </c>
      <c r="AM927" s="68">
        <v>0.12371996384523536</v>
      </c>
      <c r="AN927" s="68">
        <v>0.54231870509274449</v>
      </c>
      <c r="AO927" s="68">
        <v>8.5034628330454165E-2</v>
      </c>
      <c r="AP927" s="68">
        <v>0.20748881865345611</v>
      </c>
      <c r="AQ927" s="68">
        <v>3.4841043936147305</v>
      </c>
      <c r="AR927" s="68">
        <v>1.2504564008073937E-2</v>
      </c>
      <c r="AS927" s="68">
        <v>0.28981697255578415</v>
      </c>
      <c r="AT927" s="68">
        <v>0.13815049305331822</v>
      </c>
      <c r="AU927" s="68">
        <v>2.1135169535006472E-2</v>
      </c>
      <c r="AV927" s="68">
        <v>0</v>
      </c>
      <c r="AW927" s="68">
        <v>0.1850642775306971</v>
      </c>
      <c r="AX927" s="68">
        <v>0.10611271630766564</v>
      </c>
      <c r="AY927" s="68">
        <v>6.0481783939621322E-2</v>
      </c>
      <c r="AZ927" s="68">
        <v>0</v>
      </c>
      <c r="BA927" s="68">
        <v>2.0103144173659972E-2</v>
      </c>
      <c r="BB927" s="68">
        <v>1.2785888409433204</v>
      </c>
      <c r="BC927" s="68">
        <v>1.4642342812656377</v>
      </c>
      <c r="BD927" s="68">
        <v>0.24442556983694563</v>
      </c>
      <c r="BE927" s="68">
        <v>0.9899201609014352</v>
      </c>
      <c r="BF927" s="68">
        <v>0.50099100604856706</v>
      </c>
      <c r="BG927" s="68">
        <v>0</v>
      </c>
      <c r="BH927" s="68">
        <v>1.6095621151306231E-3</v>
      </c>
      <c r="BI927" s="68">
        <v>65.617902523156175</v>
      </c>
      <c r="BJ927" s="68">
        <v>0</v>
      </c>
      <c r="BK927" s="68">
        <v>1.1331524681489404E-2</v>
      </c>
      <c r="BL927" s="68">
        <v>76.807520614553638</v>
      </c>
      <c r="BM927" s="68">
        <v>3.9935590511862986</v>
      </c>
      <c r="BN927" s="68">
        <v>0</v>
      </c>
      <c r="BO927" s="68">
        <v>0</v>
      </c>
    </row>
    <row r="928" spans="1:67">
      <c r="A928">
        <v>2007</v>
      </c>
      <c r="B928" s="62" t="s">
        <v>625</v>
      </c>
      <c r="C928" s="67" t="s">
        <v>690</v>
      </c>
      <c r="D928" s="62" t="s">
        <v>726</v>
      </c>
      <c r="E928" s="68">
        <v>14.917579601527516</v>
      </c>
      <c r="F928" s="68">
        <v>0.50444301666814795</v>
      </c>
      <c r="G928" s="68">
        <v>0.79016512077184831</v>
      </c>
      <c r="H928" s="68">
        <v>16.086634524747033</v>
      </c>
      <c r="I928" s="68">
        <v>45.441913787673556</v>
      </c>
      <c r="J928" s="68">
        <v>32.841911783470749</v>
      </c>
      <c r="K928" s="68">
        <v>2.8364441108058465</v>
      </c>
      <c r="L928" s="68">
        <v>8.7293921251831019</v>
      </c>
      <c r="M928" s="68">
        <v>2.5046093740287336</v>
      </c>
      <c r="N928" s="68">
        <v>48.118965488594185</v>
      </c>
      <c r="O928" s="68">
        <v>51.901765742372604</v>
      </c>
      <c r="P928" s="68">
        <v>16.645923744564762</v>
      </c>
      <c r="Q928" s="68">
        <v>22.415716029969438</v>
      </c>
      <c r="R928" s="68">
        <v>9.9953100957379419</v>
      </c>
      <c r="S928" s="68">
        <v>25.213327365117319</v>
      </c>
      <c r="T928" s="68">
        <v>25.691661262873765</v>
      </c>
      <c r="U928" s="68">
        <v>261.43200631356314</v>
      </c>
      <c r="V928" s="68">
        <v>51.938787458485102</v>
      </c>
      <c r="W928" s="68">
        <v>23.947017365195084</v>
      </c>
      <c r="X928" s="68">
        <v>118.56206885038274</v>
      </c>
      <c r="Y928" s="68">
        <v>3.411022566715439</v>
      </c>
      <c r="Z928" s="68">
        <v>28.928142073678323</v>
      </c>
      <c r="AA928" s="68">
        <v>1.6126474546995264</v>
      </c>
      <c r="AB928" s="68">
        <v>23.506526621177837</v>
      </c>
      <c r="AC928" s="68">
        <v>1.8917539126926628</v>
      </c>
      <c r="AD928" s="68">
        <v>0.16287949491365467</v>
      </c>
      <c r="AE928" s="68">
        <v>96.954650455243396</v>
      </c>
      <c r="AF928" s="68">
        <v>3.2083713544900956</v>
      </c>
      <c r="AG928" s="68">
        <v>16.308843195178707</v>
      </c>
      <c r="AH928" s="68">
        <v>13.38842465237459</v>
      </c>
      <c r="AI928" s="68">
        <v>41.833838085554035</v>
      </c>
      <c r="AJ928" s="68">
        <v>0.74765151747291536</v>
      </c>
      <c r="AK928" s="68">
        <v>5.3135308902544569</v>
      </c>
      <c r="AL928" s="68">
        <v>3.2872106991176406</v>
      </c>
      <c r="AM928" s="68">
        <v>0.46918330305015804</v>
      </c>
      <c r="AN928" s="68">
        <v>9.030431188856058</v>
      </c>
      <c r="AO928" s="68">
        <v>0.45546166084119322</v>
      </c>
      <c r="AP928" s="68">
        <v>2.1542434246072255</v>
      </c>
      <c r="AQ928" s="68">
        <v>19.426886615212663</v>
      </c>
      <c r="AR928" s="68">
        <v>4.1290871160645615E-2</v>
      </c>
      <c r="AS928" s="68">
        <v>1.8306213921078154</v>
      </c>
      <c r="AT928" s="68">
        <v>0.26165354234028526</v>
      </c>
      <c r="AU928" s="68">
        <v>0.15557221318654865</v>
      </c>
      <c r="AV928" s="68">
        <v>0</v>
      </c>
      <c r="AW928" s="68">
        <v>1.1758576410425985</v>
      </c>
      <c r="AX928" s="68">
        <v>1.0524424356687132</v>
      </c>
      <c r="AY928" s="68">
        <v>0.78361326404949183</v>
      </c>
      <c r="AZ928" s="68">
        <v>0</v>
      </c>
      <c r="BA928" s="68">
        <v>0.28244784903755676</v>
      </c>
      <c r="BB928" s="68">
        <v>9.2512648303953231</v>
      </c>
      <c r="BC928" s="68">
        <v>21.393923585664009</v>
      </c>
      <c r="BD928" s="68">
        <v>2.0338894992870773</v>
      </c>
      <c r="BE928" s="68">
        <v>17.214397702305074</v>
      </c>
      <c r="BF928" s="68">
        <v>4.2026742746944743</v>
      </c>
      <c r="BG928" s="68">
        <v>0</v>
      </c>
      <c r="BH928" s="68">
        <v>2.8639296176958508E-2</v>
      </c>
      <c r="BI928" s="68">
        <v>465.30459557828158</v>
      </c>
      <c r="BJ928" s="68">
        <v>0</v>
      </c>
      <c r="BK928" s="68">
        <v>0.10549221046142575</v>
      </c>
      <c r="BL928" s="68">
        <v>241.79608271461234</v>
      </c>
      <c r="BM928" s="68">
        <v>13.775918792280224</v>
      </c>
      <c r="BN928" s="68">
        <v>0</v>
      </c>
      <c r="BO928" s="68">
        <v>0</v>
      </c>
    </row>
    <row r="929" spans="1:67">
      <c r="A929">
        <v>2007</v>
      </c>
      <c r="B929" s="62" t="s">
        <v>626</v>
      </c>
      <c r="C929" s="67" t="s">
        <v>691</v>
      </c>
      <c r="D929" s="62" t="s">
        <v>726</v>
      </c>
      <c r="E929" s="68">
        <v>10.544296689401602</v>
      </c>
      <c r="F929" s="68">
        <v>0.17061821720763024</v>
      </c>
      <c r="G929" s="68">
        <v>0.48479210173483017</v>
      </c>
      <c r="H929" s="68">
        <v>3.5585345681453715</v>
      </c>
      <c r="I929" s="68">
        <v>38.242938842071652</v>
      </c>
      <c r="J929" s="68">
        <v>17.101649395022946</v>
      </c>
      <c r="K929" s="68">
        <v>0.77110049399130709</v>
      </c>
      <c r="L929" s="68">
        <v>2.9007010036831176</v>
      </c>
      <c r="M929" s="68">
        <v>0.82715013794002101</v>
      </c>
      <c r="N929" s="68">
        <v>4.9871130527213596</v>
      </c>
      <c r="O929" s="68">
        <v>14.111594728833071</v>
      </c>
      <c r="P929" s="68">
        <v>5.0857828372954881</v>
      </c>
      <c r="Q929" s="68">
        <v>6.6622604650751356</v>
      </c>
      <c r="R929" s="68">
        <v>2.4115511267163723</v>
      </c>
      <c r="S929" s="68">
        <v>4.7256838407588306</v>
      </c>
      <c r="T929" s="68">
        <v>5.2042976364554372</v>
      </c>
      <c r="U929" s="68">
        <v>124.04286677552439</v>
      </c>
      <c r="V929" s="68">
        <v>15.215992867255295</v>
      </c>
      <c r="W929" s="68">
        <v>5.5324889899251444</v>
      </c>
      <c r="X929" s="68">
        <v>32.070320679762986</v>
      </c>
      <c r="Y929" s="68">
        <v>0.87665558376821806</v>
      </c>
      <c r="Z929" s="68">
        <v>11.528690527831106</v>
      </c>
      <c r="AA929" s="68">
        <v>0.4621772750817657</v>
      </c>
      <c r="AB929" s="68">
        <v>5.2654030458308956</v>
      </c>
      <c r="AC929" s="68">
        <v>0.57777282686092712</v>
      </c>
      <c r="AD929" s="68">
        <v>4.3474943150895097E-2</v>
      </c>
      <c r="AE929" s="68">
        <v>19.307288401888183</v>
      </c>
      <c r="AF929" s="68">
        <v>1.2728794483063977</v>
      </c>
      <c r="AG929" s="68">
        <v>6.4703207308355566</v>
      </c>
      <c r="AH929" s="68">
        <v>5.3116828128049836</v>
      </c>
      <c r="AI929" s="68">
        <v>6.2230401244698541</v>
      </c>
      <c r="AJ929" s="68">
        <v>0.1704218401878729</v>
      </c>
      <c r="AK929" s="68">
        <v>0.90404655396275468</v>
      </c>
      <c r="AL929" s="68">
        <v>0.84035216476148011</v>
      </c>
      <c r="AM929" s="68">
        <v>0.10264699656601339</v>
      </c>
      <c r="AN929" s="68">
        <v>7.0003016403381224</v>
      </c>
      <c r="AO929" s="68">
        <v>0.13399113528094264</v>
      </c>
      <c r="AP929" s="68">
        <v>0.70948892837818778</v>
      </c>
      <c r="AQ929" s="68">
        <v>9.02848790599651</v>
      </c>
      <c r="AR929" s="68">
        <v>2.3806988942157208E-2</v>
      </c>
      <c r="AS929" s="68">
        <v>0.99891092041769047</v>
      </c>
      <c r="AT929" s="68">
        <v>9.2465477333198612E-2</v>
      </c>
      <c r="AU929" s="68">
        <v>7.7466315129828558E-2</v>
      </c>
      <c r="AV929" s="68">
        <v>0</v>
      </c>
      <c r="AW929" s="68">
        <v>0.45351906810841691</v>
      </c>
      <c r="AX929" s="68">
        <v>0.57915609488742914</v>
      </c>
      <c r="AY929" s="68">
        <v>0.26659631038970266</v>
      </c>
      <c r="AZ929" s="68">
        <v>0</v>
      </c>
      <c r="BA929" s="68">
        <v>9.1961966339918697E-2</v>
      </c>
      <c r="BB929" s="68">
        <v>2.8457129817580591</v>
      </c>
      <c r="BC929" s="68">
        <v>6.9081656747214897</v>
      </c>
      <c r="BD929" s="68">
        <v>0.88805062241806987</v>
      </c>
      <c r="BE929" s="68">
        <v>5.9319572186065397</v>
      </c>
      <c r="BF929" s="68">
        <v>1.4931721643650673</v>
      </c>
      <c r="BG929" s="68">
        <v>0</v>
      </c>
      <c r="BH929" s="68">
        <v>8.3617911516458195E-3</v>
      </c>
      <c r="BI929" s="68">
        <v>261.84767613004027</v>
      </c>
      <c r="BJ929" s="68">
        <v>0</v>
      </c>
      <c r="BK929" s="68">
        <v>2.4072558657951455E-2</v>
      </c>
      <c r="BL929" s="68">
        <v>95.443806915316756</v>
      </c>
      <c r="BM929" s="68">
        <v>5.3881823542155569</v>
      </c>
      <c r="BN929" s="68">
        <v>0</v>
      </c>
      <c r="BO929" s="68">
        <v>0</v>
      </c>
    </row>
    <row r="930" spans="1:67">
      <c r="A930">
        <v>2007</v>
      </c>
      <c r="B930" s="62" t="s">
        <v>627</v>
      </c>
      <c r="C930" s="67" t="s">
        <v>692</v>
      </c>
      <c r="D930" s="62" t="s">
        <v>726</v>
      </c>
      <c r="E930" s="68">
        <v>1.968392114820265</v>
      </c>
      <c r="F930" s="68">
        <v>7.2610173689379179E-2</v>
      </c>
      <c r="G930" s="68">
        <v>0.12584325751423356</v>
      </c>
      <c r="H930" s="68">
        <v>1.8700826856103674</v>
      </c>
      <c r="I930" s="68">
        <v>7.233321061861206</v>
      </c>
      <c r="J930" s="68">
        <v>7.2658167761100207</v>
      </c>
      <c r="K930" s="68">
        <v>0.36766374480991793</v>
      </c>
      <c r="L930" s="68">
        <v>1.3249929531661355</v>
      </c>
      <c r="M930" s="68">
        <v>0.33456666661479478</v>
      </c>
      <c r="N930" s="68">
        <v>17.348733825641386</v>
      </c>
      <c r="O930" s="68">
        <v>9.9940891322036407</v>
      </c>
      <c r="P930" s="68">
        <v>2.0735280735970592</v>
      </c>
      <c r="Q930" s="68">
        <v>2.7576835313761006</v>
      </c>
      <c r="R930" s="68">
        <v>1.6890366673414889</v>
      </c>
      <c r="S930" s="68">
        <v>4.7815377584523446</v>
      </c>
      <c r="T930" s="68">
        <v>2.5184551440269431</v>
      </c>
      <c r="U930" s="68">
        <v>19.158922724826063</v>
      </c>
      <c r="V930" s="68">
        <v>4.5725066434282446</v>
      </c>
      <c r="W930" s="68">
        <v>2.3126569781602706</v>
      </c>
      <c r="X930" s="68">
        <v>15.435777571640587</v>
      </c>
      <c r="Y930" s="68">
        <v>0.85152871057734825</v>
      </c>
      <c r="Z930" s="68">
        <v>3.2702402125615899</v>
      </c>
      <c r="AA930" s="68">
        <v>0.14068770387798127</v>
      </c>
      <c r="AB930" s="68">
        <v>2.4429129206728359</v>
      </c>
      <c r="AC930" s="68">
        <v>0.20528310358596843</v>
      </c>
      <c r="AD930" s="68">
        <v>2.9660895457620396E-2</v>
      </c>
      <c r="AE930" s="68">
        <v>10.585982768021674</v>
      </c>
      <c r="AF930" s="68">
        <v>0.6160652258782755</v>
      </c>
      <c r="AG930" s="68">
        <v>3.1315923527188825</v>
      </c>
      <c r="AH930" s="68">
        <v>2.570819255715997</v>
      </c>
      <c r="AI930" s="68">
        <v>5.4938254553791177</v>
      </c>
      <c r="AJ930" s="68">
        <v>0.21402927836487842</v>
      </c>
      <c r="AK930" s="68">
        <v>1.5804949644678756</v>
      </c>
      <c r="AL930" s="68">
        <v>0.49177781530171466</v>
      </c>
      <c r="AM930" s="68">
        <v>6.7195909034513196E-2</v>
      </c>
      <c r="AN930" s="68">
        <v>1.2448219316645577</v>
      </c>
      <c r="AO930" s="68">
        <v>7.4179810232721077E-2</v>
      </c>
      <c r="AP930" s="68">
        <v>0.22685584728430483</v>
      </c>
      <c r="AQ930" s="68">
        <v>1.4998809999394407</v>
      </c>
      <c r="AR930" s="68">
        <v>1.5232316231546859E-2</v>
      </c>
      <c r="AS930" s="68">
        <v>0.28708512439487127</v>
      </c>
      <c r="AT930" s="68">
        <v>5.8373499350425004E-2</v>
      </c>
      <c r="AU930" s="68">
        <v>2.3615541491316998E-2</v>
      </c>
      <c r="AV930" s="68">
        <v>0</v>
      </c>
      <c r="AW930" s="68">
        <v>0.20380516053686165</v>
      </c>
      <c r="AX930" s="68">
        <v>9.1909673841689382E-2</v>
      </c>
      <c r="AY930" s="68">
        <v>0.10503315586100197</v>
      </c>
      <c r="AZ930" s="68">
        <v>0</v>
      </c>
      <c r="BA930" s="68">
        <v>3.5541887975013085E-2</v>
      </c>
      <c r="BB930" s="68">
        <v>1.3343376817677164</v>
      </c>
      <c r="BC930" s="68">
        <v>2.9754190933172708</v>
      </c>
      <c r="BD930" s="68">
        <v>0.30819154617274097</v>
      </c>
      <c r="BE930" s="68">
        <v>2.2934064179596607</v>
      </c>
      <c r="BF930" s="68">
        <v>0.59910543581922215</v>
      </c>
      <c r="BG930" s="68">
        <v>0</v>
      </c>
      <c r="BH930" s="68">
        <v>3.5982344768779408E-3</v>
      </c>
      <c r="BI930" s="68">
        <v>62.743807030795487</v>
      </c>
      <c r="BJ930" s="68">
        <v>0</v>
      </c>
      <c r="BK930" s="68">
        <v>6.8213079892447653E-2</v>
      </c>
      <c r="BL930" s="68">
        <v>19.592812486912244</v>
      </c>
      <c r="BM930" s="68">
        <v>1.690360058596873</v>
      </c>
      <c r="BN930" s="68">
        <v>0</v>
      </c>
      <c r="BO930" s="68">
        <v>0</v>
      </c>
    </row>
    <row r="931" spans="1:67">
      <c r="A931">
        <v>2007</v>
      </c>
      <c r="B931" s="62" t="s">
        <v>628</v>
      </c>
      <c r="C931" s="67" t="s">
        <v>693</v>
      </c>
      <c r="D931" s="62" t="s">
        <v>726</v>
      </c>
      <c r="E931" s="68">
        <v>7.6546315119203651E-2</v>
      </c>
      <c r="F931" s="68">
        <v>1.7246487470872316E-3</v>
      </c>
      <c r="G931" s="68">
        <v>1.2607211623562941E-2</v>
      </c>
      <c r="H931" s="68">
        <v>0.10302860095141056</v>
      </c>
      <c r="I931" s="68">
        <v>0.30450274267442012</v>
      </c>
      <c r="J931" s="68">
        <v>0.22070240649071943</v>
      </c>
      <c r="K931" s="68">
        <v>1.0249466425079474E-2</v>
      </c>
      <c r="L931" s="68">
        <v>5.3537848689989093E-2</v>
      </c>
      <c r="M931" s="68">
        <v>1.7115976638523E-2</v>
      </c>
      <c r="N931" s="68">
        <v>0.21264471139357199</v>
      </c>
      <c r="O931" s="68">
        <v>0.14386271295951739</v>
      </c>
      <c r="P931" s="68">
        <v>4.9814721346275348E-2</v>
      </c>
      <c r="Q931" s="68">
        <v>9.4876150372100329E-2</v>
      </c>
      <c r="R931" s="68">
        <v>5.8094620120566189E-2</v>
      </c>
      <c r="S931" s="68">
        <v>0.11265091998536007</v>
      </c>
      <c r="T931" s="68">
        <v>0.1259603444571622</v>
      </c>
      <c r="U931" s="68">
        <v>0.73960417448216176</v>
      </c>
      <c r="V931" s="68">
        <v>0.20195059625909434</v>
      </c>
      <c r="W931" s="68">
        <v>9.9649724793772945E-2</v>
      </c>
      <c r="X931" s="68">
        <v>0.6864083929182585</v>
      </c>
      <c r="Y931" s="68">
        <v>2.635732189934132E-2</v>
      </c>
      <c r="Z931" s="68">
        <v>0.1246732763710201</v>
      </c>
      <c r="AA931" s="68">
        <v>1.2640820661336904E-2</v>
      </c>
      <c r="AB931" s="68">
        <v>9.6515345831501967E-2</v>
      </c>
      <c r="AC931" s="68">
        <v>6.8062327820026663E-3</v>
      </c>
      <c r="AD931" s="68">
        <v>3.5921831887865525E-3</v>
      </c>
      <c r="AE931" s="68">
        <v>0.45425673186715843</v>
      </c>
      <c r="AF931" s="68">
        <v>8.8226709816315668E-2</v>
      </c>
      <c r="AG931" s="68">
        <v>0.44847540069562231</v>
      </c>
      <c r="AH931" s="68">
        <v>0.36816705794132615</v>
      </c>
      <c r="AI931" s="68">
        <v>0.55585782310714638</v>
      </c>
      <c r="AJ931" s="68">
        <v>2.9775670428093329E-2</v>
      </c>
      <c r="AK931" s="68">
        <v>0.20701615864635706</v>
      </c>
      <c r="AL931" s="68">
        <v>5.3859861094507938E-2</v>
      </c>
      <c r="AM931" s="68">
        <v>7.5985113930724189E-3</v>
      </c>
      <c r="AN931" s="68">
        <v>0.17615480464769506</v>
      </c>
      <c r="AO931" s="68">
        <v>1.7453325633014487E-2</v>
      </c>
      <c r="AP931" s="68">
        <v>2.2228158138566517E-2</v>
      </c>
      <c r="AQ931" s="68">
        <v>0.12684932739905461</v>
      </c>
      <c r="AR931" s="68">
        <v>2.7285903959972831E-3</v>
      </c>
      <c r="AS931" s="68">
        <v>8.0134331750639942E-2</v>
      </c>
      <c r="AT931" s="68">
        <v>1.0301560322878831E-2</v>
      </c>
      <c r="AU931" s="68">
        <v>5.5993938686317735E-3</v>
      </c>
      <c r="AV931" s="68">
        <v>0</v>
      </c>
      <c r="AW931" s="68">
        <v>7.3642896514985456E-2</v>
      </c>
      <c r="AX931" s="68">
        <v>1.029204908132568E-2</v>
      </c>
      <c r="AY931" s="68">
        <v>9.0430974524862394E-3</v>
      </c>
      <c r="AZ931" s="68">
        <v>0</v>
      </c>
      <c r="BA931" s="68">
        <v>2.9051958388981907E-3</v>
      </c>
      <c r="BB931" s="68">
        <v>0.30548253767171019</v>
      </c>
      <c r="BC931" s="68">
        <v>0.26889253989043632</v>
      </c>
      <c r="BD931" s="68">
        <v>7.0979017216278889E-2</v>
      </c>
      <c r="BE931" s="68">
        <v>7.5502581911967973E-2</v>
      </c>
      <c r="BF931" s="68">
        <v>0.1146687718384832</v>
      </c>
      <c r="BG931" s="68">
        <v>0</v>
      </c>
      <c r="BH931" s="68">
        <v>3.1667838182318259E-4</v>
      </c>
      <c r="BI931" s="68">
        <v>4.2352604548024395</v>
      </c>
      <c r="BJ931" s="68">
        <v>0</v>
      </c>
      <c r="BK931" s="68">
        <v>2.8348983824372041E-3</v>
      </c>
      <c r="BL931" s="68">
        <v>1.0837769054045703</v>
      </c>
      <c r="BM931" s="68">
        <v>4.8169313618558689E-2</v>
      </c>
      <c r="BN931" s="68">
        <v>0</v>
      </c>
      <c r="BO931" s="68">
        <v>0</v>
      </c>
    </row>
    <row r="932" spans="1:67">
      <c r="A932">
        <v>2007</v>
      </c>
      <c r="B932" s="62" t="s">
        <v>629</v>
      </c>
      <c r="C932" s="67" t="s">
        <v>694</v>
      </c>
      <c r="D932" s="62" t="s">
        <v>726</v>
      </c>
      <c r="E932" s="68">
        <v>39.517765806894893</v>
      </c>
      <c r="F932" s="68">
        <v>8.6123563917506502E-2</v>
      </c>
      <c r="G932" s="68">
        <v>0.45424560783234202</v>
      </c>
      <c r="H932" s="68">
        <v>22.745018147332264</v>
      </c>
      <c r="I932" s="68">
        <v>91.296088890247546</v>
      </c>
      <c r="J932" s="68">
        <v>93.717204290613054</v>
      </c>
      <c r="K932" s="68">
        <v>8.0355017275466274</v>
      </c>
      <c r="L932" s="68">
        <v>15.286948100195332</v>
      </c>
      <c r="M932" s="68">
        <v>7.1884604333821986</v>
      </c>
      <c r="N932" s="68">
        <v>13.618059406725717</v>
      </c>
      <c r="O932" s="68">
        <v>48.406488253191483</v>
      </c>
      <c r="P932" s="68">
        <v>12.551950526572398</v>
      </c>
      <c r="Q932" s="68">
        <v>41.960065790575264</v>
      </c>
      <c r="R932" s="68">
        <v>35.437502118979921</v>
      </c>
      <c r="S932" s="68">
        <v>117.64212431621065</v>
      </c>
      <c r="T932" s="68">
        <v>100.79303943180574</v>
      </c>
      <c r="U932" s="68">
        <v>1191.5832168988436</v>
      </c>
      <c r="V932" s="68">
        <v>395.93262714192747</v>
      </c>
      <c r="W932" s="68">
        <v>139.61106815199773</v>
      </c>
      <c r="X932" s="68">
        <v>471.43051665282633</v>
      </c>
      <c r="Y932" s="68">
        <v>23.817764475747449</v>
      </c>
      <c r="Z932" s="68">
        <v>146.30914068427671</v>
      </c>
      <c r="AA932" s="68">
        <v>1.4593671591284045</v>
      </c>
      <c r="AB932" s="68">
        <v>73.116888376636496</v>
      </c>
      <c r="AC932" s="68">
        <v>0.76777894676790526</v>
      </c>
      <c r="AD932" s="68">
        <v>0.14414602903486909</v>
      </c>
      <c r="AE932" s="68">
        <v>35.328571043925997</v>
      </c>
      <c r="AF932" s="68">
        <v>12.998843466015121</v>
      </c>
      <c r="AG932" s="68">
        <v>66.075926736812278</v>
      </c>
      <c r="AH932" s="68">
        <v>54.24373440530966</v>
      </c>
      <c r="AI932" s="68">
        <v>49.779530176357959</v>
      </c>
      <c r="AJ932" s="68">
        <v>0.13470301331926668</v>
      </c>
      <c r="AK932" s="68">
        <v>17.837355544006922</v>
      </c>
      <c r="AL932" s="68">
        <v>29.864844138184583</v>
      </c>
      <c r="AM932" s="68">
        <v>3.6502384293589265</v>
      </c>
      <c r="AN932" s="68">
        <v>3.9488804728460627</v>
      </c>
      <c r="AO932" s="68">
        <v>12.219731051035994</v>
      </c>
      <c r="AP932" s="68">
        <v>28.215173514754134</v>
      </c>
      <c r="AQ932" s="68">
        <v>59.674274627746478</v>
      </c>
      <c r="AR932" s="68">
        <v>1.3422882611863709</v>
      </c>
      <c r="AS932" s="68">
        <v>492.82889762010234</v>
      </c>
      <c r="AT932" s="68">
        <v>0.98569133855021995</v>
      </c>
      <c r="AU932" s="68">
        <v>13.138033823429776</v>
      </c>
      <c r="AV932" s="68">
        <v>0</v>
      </c>
      <c r="AW932" s="68">
        <v>207.69357385220795</v>
      </c>
      <c r="AX932" s="68">
        <v>0.17576907243373538</v>
      </c>
      <c r="AY932" s="68">
        <v>4.4230671055728763</v>
      </c>
      <c r="AZ932" s="68">
        <v>0</v>
      </c>
      <c r="BA932" s="68">
        <v>0.82478979989936407</v>
      </c>
      <c r="BB932" s="68">
        <v>135.34307983444745</v>
      </c>
      <c r="BC932" s="68">
        <v>367.45034316176469</v>
      </c>
      <c r="BD932" s="68">
        <v>59.312490995278644</v>
      </c>
      <c r="BE932" s="68">
        <v>41.247638959378399</v>
      </c>
      <c r="BF932" s="68">
        <v>27.867914563078198</v>
      </c>
      <c r="BG932" s="68">
        <v>0</v>
      </c>
      <c r="BH932" s="68">
        <v>2.7668572160620353</v>
      </c>
      <c r="BI932" s="68">
        <v>2925.2572990779345</v>
      </c>
      <c r="BJ932" s="68">
        <v>0</v>
      </c>
      <c r="BK932" s="68">
        <v>4.3020682106472289E-3</v>
      </c>
      <c r="BL932" s="68">
        <v>1.7349545199043928</v>
      </c>
      <c r="BM932" s="68">
        <v>2.828703508830489E-2</v>
      </c>
      <c r="BN932" s="68">
        <v>0</v>
      </c>
      <c r="BO932" s="68">
        <v>0</v>
      </c>
    </row>
    <row r="933" spans="1:67">
      <c r="A933">
        <v>2007</v>
      </c>
      <c r="B933" s="62" t="s">
        <v>630</v>
      </c>
      <c r="C933" s="67" t="s">
        <v>695</v>
      </c>
      <c r="D933" s="62" t="s">
        <v>726</v>
      </c>
      <c r="E933" s="68">
        <v>1.024502605412611</v>
      </c>
      <c r="F933" s="68">
        <v>1.5235628731603491E-2</v>
      </c>
      <c r="G933" s="68">
        <v>1.530788259874208</v>
      </c>
      <c r="H933" s="68">
        <v>1.3235016771613743</v>
      </c>
      <c r="I933" s="68">
        <v>6.7035914789061337</v>
      </c>
      <c r="J933" s="68">
        <v>4.2406512723168897</v>
      </c>
      <c r="K933" s="68">
        <v>0.29250605035077432</v>
      </c>
      <c r="L933" s="68">
        <v>1.2510762963058475</v>
      </c>
      <c r="M933" s="68">
        <v>0.30580528640477395</v>
      </c>
      <c r="N933" s="68">
        <v>1.9425377424000594</v>
      </c>
      <c r="O933" s="68">
        <v>4.3105475160363653</v>
      </c>
      <c r="P933" s="68">
        <v>1.4190121841118895</v>
      </c>
      <c r="Q933" s="68">
        <v>3.0239732176036309</v>
      </c>
      <c r="R933" s="68">
        <v>1.2883460263436972</v>
      </c>
      <c r="S933" s="68">
        <v>6.5202790402435173</v>
      </c>
      <c r="T933" s="68">
        <v>2.3365186488678455</v>
      </c>
      <c r="U933" s="68">
        <v>7.0548914429367207</v>
      </c>
      <c r="V933" s="68">
        <v>2.8982033838008823</v>
      </c>
      <c r="W933" s="68">
        <v>2.0390380036038644</v>
      </c>
      <c r="X933" s="68">
        <v>13.84845829416399</v>
      </c>
      <c r="Y933" s="68">
        <v>3.1339417170297166</v>
      </c>
      <c r="Z933" s="68">
        <v>3.0668165748100682</v>
      </c>
      <c r="AA933" s="68">
        <v>8.9695402069785449E-2</v>
      </c>
      <c r="AB933" s="68">
        <v>2.0448621109677103</v>
      </c>
      <c r="AC933" s="68">
        <v>0.10042540204230446</v>
      </c>
      <c r="AD933" s="68">
        <v>0.21815381749187288</v>
      </c>
      <c r="AE933" s="68">
        <v>5.8761093032096099</v>
      </c>
      <c r="AF933" s="68">
        <v>4.0887774812092497</v>
      </c>
      <c r="AG933" s="68">
        <v>20.784137820935314</v>
      </c>
      <c r="AH933" s="68">
        <v>17.062328734937953</v>
      </c>
      <c r="AI933" s="68">
        <v>53.249293768667904</v>
      </c>
      <c r="AJ933" s="68">
        <v>4.0062737156729327</v>
      </c>
      <c r="AK933" s="68">
        <v>31.237258798604049</v>
      </c>
      <c r="AL933" s="68">
        <v>2.9044945343705697</v>
      </c>
      <c r="AM933" s="68">
        <v>0.18476308566395677</v>
      </c>
      <c r="AN933" s="68">
        <v>0.72114021168022779</v>
      </c>
      <c r="AO933" s="68">
        <v>0.30808656443616539</v>
      </c>
      <c r="AP933" s="68">
        <v>0.15218540644032819</v>
      </c>
      <c r="AQ933" s="68">
        <v>0.84649733754190082</v>
      </c>
      <c r="AR933" s="68">
        <v>0.30656791578569637</v>
      </c>
      <c r="AS933" s="68">
        <v>1.3373108813335335</v>
      </c>
      <c r="AT933" s="68">
        <v>5.3111761956443099E-2</v>
      </c>
      <c r="AU933" s="68">
        <v>4.6096574220284334E-2</v>
      </c>
      <c r="AV933" s="68">
        <v>0</v>
      </c>
      <c r="AW933" s="68">
        <v>0.63220464459522108</v>
      </c>
      <c r="AX933" s="68">
        <v>0.19347956882245582</v>
      </c>
      <c r="AY933" s="68">
        <v>8.035534588412524E-2</v>
      </c>
      <c r="AZ933" s="68">
        <v>0</v>
      </c>
      <c r="BA933" s="68">
        <v>6.1375779669619365E-2</v>
      </c>
      <c r="BB933" s="68">
        <v>3.4680048844119891</v>
      </c>
      <c r="BC933" s="68">
        <v>9.8343202882886445</v>
      </c>
      <c r="BD933" s="68">
        <v>0.34932924987039454</v>
      </c>
      <c r="BE933" s="68">
        <v>0.90313970135223232</v>
      </c>
      <c r="BF933" s="68">
        <v>0.47527921404610796</v>
      </c>
      <c r="BG933" s="68">
        <v>0</v>
      </c>
      <c r="BH933" s="68">
        <v>7.4784619038468008E-3</v>
      </c>
      <c r="BI933" s="68">
        <v>138.32861452535616</v>
      </c>
      <c r="BJ933" s="68">
        <v>0</v>
      </c>
      <c r="BK933" s="68">
        <v>7.8439123571516431E-3</v>
      </c>
      <c r="BL933" s="68">
        <v>13.920559435271215</v>
      </c>
      <c r="BM933" s="68">
        <v>0.42865095524141827</v>
      </c>
      <c r="BN933" s="68">
        <v>0</v>
      </c>
      <c r="BO933" s="68">
        <v>0</v>
      </c>
    </row>
    <row r="934" spans="1:67">
      <c r="A934">
        <v>2007</v>
      </c>
      <c r="B934" s="62" t="s">
        <v>631</v>
      </c>
      <c r="C934" s="67" t="s">
        <v>696</v>
      </c>
      <c r="D934" s="62" t="s">
        <v>726</v>
      </c>
      <c r="E934" s="68">
        <v>4.2945846533996544E-2</v>
      </c>
      <c r="F934" s="68">
        <v>9.8956619203116863E-4</v>
      </c>
      <c r="G934" s="68">
        <v>1.9721453401509589E-2</v>
      </c>
      <c r="H934" s="68">
        <v>4.9296486122401117E-2</v>
      </c>
      <c r="I934" s="68">
        <v>0.1598808487190149</v>
      </c>
      <c r="J934" s="68">
        <v>0.12814533498255992</v>
      </c>
      <c r="K934" s="68">
        <v>9.7155716581450967E-3</v>
      </c>
      <c r="L934" s="68">
        <v>3.2509765419030744E-2</v>
      </c>
      <c r="M934" s="68">
        <v>1.1695994992880113E-2</v>
      </c>
      <c r="N934" s="68">
        <v>3.2394883559074793E-2</v>
      </c>
      <c r="O934" s="68">
        <v>8.8076483726241245E-2</v>
      </c>
      <c r="P934" s="68">
        <v>2.745026010760775E-2</v>
      </c>
      <c r="Q934" s="68">
        <v>7.1459212793936341E-2</v>
      </c>
      <c r="R934" s="68">
        <v>4.4875901487671468E-2</v>
      </c>
      <c r="S934" s="68">
        <v>0.16312887330248291</v>
      </c>
      <c r="T934" s="68">
        <v>0.10642748084942549</v>
      </c>
      <c r="U934" s="68">
        <v>0.95242728799277443</v>
      </c>
      <c r="V934" s="68">
        <v>0.31029507608238582</v>
      </c>
      <c r="W934" s="68">
        <v>0.13157392673673152</v>
      </c>
      <c r="X934" s="68">
        <v>0.48877581189222791</v>
      </c>
      <c r="Y934" s="68">
        <v>2.654943179078393E-2</v>
      </c>
      <c r="Z934" s="68">
        <v>0.14462630082171538</v>
      </c>
      <c r="AA934" s="68">
        <v>4.4450596976366918E-3</v>
      </c>
      <c r="AB934" s="68">
        <v>7.5460784361807268E-2</v>
      </c>
      <c r="AC934" s="68">
        <v>2.3015228946268985E-3</v>
      </c>
      <c r="AD934" s="68">
        <v>3.3032915264646842E-3</v>
      </c>
      <c r="AE934" s="68">
        <v>0.14744357125110899</v>
      </c>
      <c r="AF934" s="68">
        <v>7.2925927716633421E-2</v>
      </c>
      <c r="AG934" s="68">
        <v>0.37069821806254488</v>
      </c>
      <c r="AH934" s="68">
        <v>0.30431741088643055</v>
      </c>
      <c r="AI934" s="68">
        <v>0.71658914075102953</v>
      </c>
      <c r="AJ934" s="68">
        <v>5.4160987551383419E-2</v>
      </c>
      <c r="AK934" s="68">
        <v>0.40581642655992217</v>
      </c>
      <c r="AL934" s="68">
        <v>6.6181294332123997E-2</v>
      </c>
      <c r="AM934" s="68">
        <v>5.9684859274781697E-3</v>
      </c>
      <c r="AN934" s="68">
        <v>4.1575332578248525E-2</v>
      </c>
      <c r="AO934" s="68">
        <v>1.567125302503224E-2</v>
      </c>
      <c r="AP934" s="68">
        <v>2.4379033583922849E-2</v>
      </c>
      <c r="AQ934" s="68">
        <v>7.516760205180166E-2</v>
      </c>
      <c r="AR934" s="68">
        <v>5.3147652307877552E-3</v>
      </c>
      <c r="AS934" s="68">
        <v>0.35592010129815782</v>
      </c>
      <c r="AT934" s="68">
        <v>1.3203809178031722E-2</v>
      </c>
      <c r="AU934" s="68">
        <v>1.0593574315129422E-2</v>
      </c>
      <c r="AV934" s="68">
        <v>0</v>
      </c>
      <c r="AW934" s="68">
        <v>0.15878120419635863</v>
      </c>
      <c r="AX934" s="68">
        <v>5.9749112678596445E-3</v>
      </c>
      <c r="AY934" s="68">
        <v>6.8243337844883121E-3</v>
      </c>
      <c r="AZ934" s="68">
        <v>0</v>
      </c>
      <c r="BA934" s="68">
        <v>1.9017478500653797E-3</v>
      </c>
      <c r="BB934" s="68">
        <v>0.20690430292221562</v>
      </c>
      <c r="BC934" s="68">
        <v>0.397683328314</v>
      </c>
      <c r="BD934" s="68">
        <v>6.0065638696468596E-2</v>
      </c>
      <c r="BE934" s="68">
        <v>4.5558964935091997E-2</v>
      </c>
      <c r="BF934" s="68">
        <v>4.964545107633013E-2</v>
      </c>
      <c r="BG934" s="68">
        <v>0</v>
      </c>
      <c r="BH934" s="68">
        <v>1.9297455770002103E-3</v>
      </c>
      <c r="BI934" s="68">
        <v>3.901329278845592</v>
      </c>
      <c r="BJ934" s="68">
        <v>0</v>
      </c>
      <c r="BK934" s="68">
        <v>2.2430769220701395E-3</v>
      </c>
      <c r="BL934" s="68">
        <v>0.22336493666608676</v>
      </c>
      <c r="BM934" s="68">
        <v>6.0593382809957163E-3</v>
      </c>
      <c r="BN934" s="68">
        <v>0</v>
      </c>
      <c r="BO934" s="68">
        <v>0</v>
      </c>
    </row>
    <row r="935" spans="1:67">
      <c r="A935">
        <v>2007</v>
      </c>
      <c r="B935" s="62" t="s">
        <v>632</v>
      </c>
      <c r="C935" s="67" t="s">
        <v>697</v>
      </c>
      <c r="D935" s="62" t="s">
        <v>726</v>
      </c>
      <c r="E935" s="68">
        <v>7.5367139540021304</v>
      </c>
      <c r="F935" s="68">
        <v>1.2078914136791134E-2</v>
      </c>
      <c r="G935" s="68">
        <v>0.5195868008982798</v>
      </c>
      <c r="H935" s="68">
        <v>0.8579270501829277</v>
      </c>
      <c r="I935" s="68">
        <v>30.009804448417178</v>
      </c>
      <c r="J935" s="68">
        <v>0.95932169111209642</v>
      </c>
      <c r="K935" s="68">
        <v>1.5495511167291573E-2</v>
      </c>
      <c r="L935" s="68">
        <v>0.36656015766447136</v>
      </c>
      <c r="M935" s="68">
        <v>0.114296373201499</v>
      </c>
      <c r="N935" s="68">
        <v>0.13075120025538906</v>
      </c>
      <c r="O935" s="68">
        <v>1.171428942894496</v>
      </c>
      <c r="P935" s="68">
        <v>0.8840849437901207</v>
      </c>
      <c r="Q935" s="68">
        <v>0.20082666582993286</v>
      </c>
      <c r="R935" s="68">
        <v>0.29356575021906722</v>
      </c>
      <c r="S935" s="68">
        <v>0.41615798152176708</v>
      </c>
      <c r="T935" s="68">
        <v>0.20306019818476514</v>
      </c>
      <c r="U935" s="68">
        <v>1.0471935683969538</v>
      </c>
      <c r="V935" s="68">
        <v>0.49427887337407678</v>
      </c>
      <c r="W935" s="68">
        <v>0.16095050329620475</v>
      </c>
      <c r="X935" s="68">
        <v>1.2511353025848109</v>
      </c>
      <c r="Y935" s="68">
        <v>2.1839568695303711E-2</v>
      </c>
      <c r="Z935" s="68">
        <v>0.28098667610320749</v>
      </c>
      <c r="AA935" s="68">
        <v>9.7261136543576682E-2</v>
      </c>
      <c r="AB935" s="68">
        <v>0.32620585779811928</v>
      </c>
      <c r="AC935" s="68">
        <v>9.5894275213809166E-2</v>
      </c>
      <c r="AD935" s="68">
        <v>1.8915505987745947E-2</v>
      </c>
      <c r="AE935" s="68">
        <v>3.6292055487377848</v>
      </c>
      <c r="AF935" s="68">
        <v>0.57016684685085472</v>
      </c>
      <c r="AG935" s="68">
        <v>2.8982818531954768</v>
      </c>
      <c r="AH935" s="68">
        <v>2.3792868528232676</v>
      </c>
      <c r="AI935" s="68">
        <v>2.6806426219724324</v>
      </c>
      <c r="AJ935" s="68">
        <v>0.25696253079803294</v>
      </c>
      <c r="AK935" s="68">
        <v>0.71615438603359172</v>
      </c>
      <c r="AL935" s="68">
        <v>0.21040320807903601</v>
      </c>
      <c r="AM935" s="68">
        <v>5.983118778950422E-2</v>
      </c>
      <c r="AN935" s="68">
        <v>5.0111996892698079</v>
      </c>
      <c r="AO935" s="68">
        <v>0.2406415153774086</v>
      </c>
      <c r="AP935" s="68">
        <v>0.17064305767106891</v>
      </c>
      <c r="AQ935" s="68">
        <v>0.97304638668010457</v>
      </c>
      <c r="AR935" s="68">
        <v>3.3821197143741155E-2</v>
      </c>
      <c r="AS935" s="68">
        <v>1.1095435783456844</v>
      </c>
      <c r="AT935" s="68">
        <v>7.3951079336414913E-2</v>
      </c>
      <c r="AU935" s="68">
        <v>0.24951761155225288</v>
      </c>
      <c r="AV935" s="68">
        <v>0</v>
      </c>
      <c r="AW935" s="68">
        <v>0.19769672854901055</v>
      </c>
      <c r="AX935" s="68">
        <v>6.1933785222456496E-2</v>
      </c>
      <c r="AY935" s="68">
        <v>0.18929057860354592</v>
      </c>
      <c r="AZ935" s="68">
        <v>0</v>
      </c>
      <c r="BA935" s="68">
        <v>3.5766650801928979E-2</v>
      </c>
      <c r="BB935" s="68">
        <v>2.4017402426342072</v>
      </c>
      <c r="BC935" s="68">
        <v>10.023854269666263</v>
      </c>
      <c r="BD935" s="68">
        <v>1.3246660835620394</v>
      </c>
      <c r="BE935" s="68">
        <v>1.1385289849894247</v>
      </c>
      <c r="BF935" s="68">
        <v>0.62376248727509309</v>
      </c>
      <c r="BG935" s="68">
        <v>0</v>
      </c>
      <c r="BH935" s="68">
        <v>1.4318142365703241E-2</v>
      </c>
      <c r="BI935" s="68">
        <v>259.68743742830043</v>
      </c>
      <c r="BJ935" s="68">
        <v>0</v>
      </c>
      <c r="BK935" s="68">
        <v>1.1736952630812965E-3</v>
      </c>
      <c r="BL935" s="68">
        <v>0.29568280452106843</v>
      </c>
      <c r="BM935" s="68">
        <v>1.6333115706055841E-2</v>
      </c>
      <c r="BN935" s="68">
        <v>0</v>
      </c>
      <c r="BO935" s="68">
        <v>0</v>
      </c>
    </row>
    <row r="936" spans="1:67">
      <c r="A936">
        <v>2007</v>
      </c>
      <c r="B936" s="62" t="s">
        <v>633</v>
      </c>
      <c r="C936" s="67" t="s">
        <v>698</v>
      </c>
      <c r="D936" s="62" t="s">
        <v>726</v>
      </c>
      <c r="E936" s="68">
        <v>3.7819765868274555E-2</v>
      </c>
      <c r="F936" s="68">
        <v>1.3417827957804144E-3</v>
      </c>
      <c r="G936" s="68">
        <v>1.3098042220130754E-3</v>
      </c>
      <c r="H936" s="68">
        <v>8.9849725594892654E-2</v>
      </c>
      <c r="I936" s="68">
        <v>0.55286325864342556</v>
      </c>
      <c r="J936" s="68">
        <v>0.4862527048695946</v>
      </c>
      <c r="K936" s="68">
        <v>2.9014726267682124E-2</v>
      </c>
      <c r="L936" s="68">
        <v>0.43035185002475357</v>
      </c>
      <c r="M936" s="68">
        <v>1.0589056342847056</v>
      </c>
      <c r="N936" s="68">
        <v>1.8627666152814505E-2</v>
      </c>
      <c r="O936" s="68">
        <v>0.40265796914816521</v>
      </c>
      <c r="P936" s="68">
        <v>0.22243171815373197</v>
      </c>
      <c r="Q936" s="68">
        <v>0.2488655567448296</v>
      </c>
      <c r="R936" s="68">
        <v>0.13657447821972835</v>
      </c>
      <c r="S936" s="68">
        <v>8.1519733522594506E-2</v>
      </c>
      <c r="T936" s="68">
        <v>0.24872397540043414</v>
      </c>
      <c r="U936" s="68">
        <v>2.2217311957386188</v>
      </c>
      <c r="V936" s="68">
        <v>0.5869909811258065</v>
      </c>
      <c r="W936" s="68">
        <v>0.23613072131707535</v>
      </c>
      <c r="X936" s="68">
        <v>0.55158387920581453</v>
      </c>
      <c r="Y936" s="68">
        <v>3.6716593762537754E-2</v>
      </c>
      <c r="Z936" s="68">
        <v>0.54966232905764201</v>
      </c>
      <c r="AA936" s="68">
        <v>4.7208226684536975E-2</v>
      </c>
      <c r="AB936" s="68">
        <v>6.794994446285503E-2</v>
      </c>
      <c r="AC936" s="68">
        <v>5.6090913526834069E-3</v>
      </c>
      <c r="AD936" s="68">
        <v>6.0090207709055359E-3</v>
      </c>
      <c r="AE936" s="68">
        <v>0.89306390733162178</v>
      </c>
      <c r="AF936" s="68">
        <v>0.18123052414112947</v>
      </c>
      <c r="AG936" s="68">
        <v>0.92123386907211224</v>
      </c>
      <c r="AH936" s="68">
        <v>0.75626878673952014</v>
      </c>
      <c r="AI936" s="68">
        <v>0.43108519687292435</v>
      </c>
      <c r="AJ936" s="68">
        <v>7.9707408536124017E-3</v>
      </c>
      <c r="AK936" s="68">
        <v>4.5340692590608522E-2</v>
      </c>
      <c r="AL936" s="68">
        <v>0.29065313500538753</v>
      </c>
      <c r="AM936" s="68">
        <v>5.0458122971191358E-2</v>
      </c>
      <c r="AN936" s="68">
        <v>0.20912939001468095</v>
      </c>
      <c r="AO936" s="68">
        <v>0.20697718069572854</v>
      </c>
      <c r="AP936" s="68">
        <v>6.3134424262012226E-2</v>
      </c>
      <c r="AQ936" s="68">
        <v>0.11142245637808591</v>
      </c>
      <c r="AR936" s="68">
        <v>2.4671975855976327E-2</v>
      </c>
      <c r="AS936" s="68">
        <v>3.2692820100082316</v>
      </c>
      <c r="AT936" s="68">
        <v>1.5510724699595854E-2</v>
      </c>
      <c r="AU936" s="68">
        <v>0.20855062653116516</v>
      </c>
      <c r="AV936" s="68">
        <v>0</v>
      </c>
      <c r="AW936" s="68">
        <v>0.529757655624566</v>
      </c>
      <c r="AX936" s="68">
        <v>0.26478668450139325</v>
      </c>
      <c r="AY936" s="68">
        <v>0.52540429175278769</v>
      </c>
      <c r="AZ936" s="68">
        <v>0</v>
      </c>
      <c r="BA936" s="68">
        <v>3.9758616377648409E-2</v>
      </c>
      <c r="BB936" s="68">
        <v>8.4303690644802654</v>
      </c>
      <c r="BC936" s="68">
        <v>1.2345440575093882</v>
      </c>
      <c r="BD936" s="68">
        <v>1.1672476965069218</v>
      </c>
      <c r="BE936" s="68">
        <v>0.85905925975551556</v>
      </c>
      <c r="BF936" s="68">
        <v>1.0458188812356581</v>
      </c>
      <c r="BG936" s="68">
        <v>0</v>
      </c>
      <c r="BH936" s="68">
        <v>1.7063229454965024E-3</v>
      </c>
      <c r="BI936" s="68">
        <v>1.7514786728737506</v>
      </c>
      <c r="BJ936" s="68">
        <v>0</v>
      </c>
      <c r="BK936" s="68">
        <v>0.10457161528863043</v>
      </c>
      <c r="BL936" s="68">
        <v>1.1759590227657237</v>
      </c>
      <c r="BM936" s="68">
        <v>3.5309461656536589E-2</v>
      </c>
      <c r="BN936" s="68">
        <v>0</v>
      </c>
      <c r="BO936" s="68">
        <v>0</v>
      </c>
    </row>
    <row r="937" spans="1:67">
      <c r="A937">
        <v>2007</v>
      </c>
      <c r="B937" s="62" t="s">
        <v>634</v>
      </c>
      <c r="C937" s="67" t="s">
        <v>699</v>
      </c>
      <c r="D937" s="62" t="s">
        <v>726</v>
      </c>
      <c r="E937" s="68">
        <v>8.4990743164845173E-2</v>
      </c>
      <c r="F937" s="68">
        <v>3.2358440359706131E-3</v>
      </c>
      <c r="G937" s="68">
        <v>4.8135092848184532E-3</v>
      </c>
      <c r="H937" s="68">
        <v>8.3159581376589561E-2</v>
      </c>
      <c r="I937" s="68">
        <v>0.33534715310703034</v>
      </c>
      <c r="J937" s="68">
        <v>0.15585195198073135</v>
      </c>
      <c r="K937" s="68">
        <v>6.0088422636329812E-3</v>
      </c>
      <c r="L937" s="68">
        <v>3.7880157798090543E-2</v>
      </c>
      <c r="M937" s="68">
        <v>6.4733602404636936E-2</v>
      </c>
      <c r="N937" s="68">
        <v>5.0379525431291636E-2</v>
      </c>
      <c r="O937" s="68">
        <v>0.12883759488787641</v>
      </c>
      <c r="P937" s="68">
        <v>2.6593061251102796E-2</v>
      </c>
      <c r="Q937" s="68">
        <v>0.10769564944145593</v>
      </c>
      <c r="R937" s="68">
        <v>3.6261168459944954E-2</v>
      </c>
      <c r="S937" s="68">
        <v>0.11711034551631647</v>
      </c>
      <c r="T937" s="68">
        <v>0.18458653959651256</v>
      </c>
      <c r="U937" s="68">
        <v>7.1267019464377155</v>
      </c>
      <c r="V937" s="68">
        <v>0.70767947156194766</v>
      </c>
      <c r="W937" s="68">
        <v>0.21195410007424409</v>
      </c>
      <c r="X937" s="68">
        <v>0.92911066319953806</v>
      </c>
      <c r="Y937" s="68">
        <v>2.9544649607792843E-2</v>
      </c>
      <c r="Z937" s="68">
        <v>0.3714762298983515</v>
      </c>
      <c r="AA937" s="68">
        <v>2.4948431013975814E-2</v>
      </c>
      <c r="AB937" s="68">
        <v>7.2881671167165804E-2</v>
      </c>
      <c r="AC937" s="68">
        <v>4.9965983891620911E-3</v>
      </c>
      <c r="AD937" s="68">
        <v>1.7052160015791399E-3</v>
      </c>
      <c r="AE937" s="68">
        <v>0.5613609551583959</v>
      </c>
      <c r="AF937" s="68">
        <v>0.15052112341542578</v>
      </c>
      <c r="AG937" s="68">
        <v>0.76513134840689023</v>
      </c>
      <c r="AH937" s="68">
        <v>0.62811952526972958</v>
      </c>
      <c r="AI937" s="68">
        <v>0.12708295093435951</v>
      </c>
      <c r="AJ937" s="68">
        <v>1.0354256473830752E-2</v>
      </c>
      <c r="AK937" s="68">
        <v>3.5355364313537196E-2</v>
      </c>
      <c r="AL937" s="68">
        <v>3.7989739336627276E-2</v>
      </c>
      <c r="AM937" s="68">
        <v>4.0030880479264321E-3</v>
      </c>
      <c r="AN937" s="68">
        <v>2.1876925446396411</v>
      </c>
      <c r="AO937" s="68">
        <v>0.70525060999729117</v>
      </c>
      <c r="AP937" s="68">
        <v>90.401623853200178</v>
      </c>
      <c r="AQ937" s="68">
        <v>10.145928320233875</v>
      </c>
      <c r="AR937" s="68">
        <v>1.9061355783071489E-3</v>
      </c>
      <c r="AS937" s="68">
        <v>4.7731329938507043</v>
      </c>
      <c r="AT937" s="68">
        <v>9.0301463104519453</v>
      </c>
      <c r="AU937" s="68">
        <v>8.5736086432571645E-3</v>
      </c>
      <c r="AV937" s="68">
        <v>0</v>
      </c>
      <c r="AW937" s="68">
        <v>6.645154020747424</v>
      </c>
      <c r="AX937" s="68">
        <v>3.8511719091965872E-2</v>
      </c>
      <c r="AY937" s="68">
        <v>32.613735468304654</v>
      </c>
      <c r="AZ937" s="68">
        <v>0</v>
      </c>
      <c r="BA937" s="68">
        <v>1.7687974806030438</v>
      </c>
      <c r="BB937" s="68">
        <v>1.4789211849607657</v>
      </c>
      <c r="BC937" s="68">
        <v>123.93390194905379</v>
      </c>
      <c r="BD937" s="68">
        <v>7.6201786706677375</v>
      </c>
      <c r="BE937" s="68">
        <v>11.282836424289988</v>
      </c>
      <c r="BF937" s="68">
        <v>8.4927287478685845E-2</v>
      </c>
      <c r="BG937" s="68">
        <v>0</v>
      </c>
      <c r="BH937" s="68">
        <v>0.29660704001169058</v>
      </c>
      <c r="BI937" s="68">
        <v>624.20940160853024</v>
      </c>
      <c r="BJ937" s="68">
        <v>0</v>
      </c>
      <c r="BK937" s="68">
        <v>1.1574808433038319</v>
      </c>
      <c r="BL937" s="68">
        <v>3.3777705251074015</v>
      </c>
      <c r="BM937" s="68">
        <v>0.1532112112246638</v>
      </c>
      <c r="BN937" s="68">
        <v>0</v>
      </c>
      <c r="BO937" s="68">
        <v>0</v>
      </c>
    </row>
    <row r="938" spans="1:67">
      <c r="A938">
        <v>2007</v>
      </c>
      <c r="B938" s="62" t="s">
        <v>635</v>
      </c>
      <c r="C938" s="67" t="s">
        <v>700</v>
      </c>
      <c r="D938" s="62" t="s">
        <v>726</v>
      </c>
      <c r="E938" s="68">
        <v>0.1214393617817095</v>
      </c>
      <c r="F938" s="68">
        <v>0.33705643164277893</v>
      </c>
      <c r="G938" s="68">
        <v>0.25398743424519687</v>
      </c>
      <c r="H938" s="68">
        <v>3.6480213851307233</v>
      </c>
      <c r="I938" s="68">
        <v>7.6840979088847376</v>
      </c>
      <c r="J938" s="68">
        <v>1.4971812378084057</v>
      </c>
      <c r="K938" s="68">
        <v>0.22362637187200327</v>
      </c>
      <c r="L938" s="68">
        <v>0.54047098273912031</v>
      </c>
      <c r="M938" s="68">
        <v>0.74586279023164137</v>
      </c>
      <c r="N938" s="68">
        <v>1.2292164634505724</v>
      </c>
      <c r="O938" s="68">
        <v>2.407991574720393</v>
      </c>
      <c r="P938" s="68">
        <v>0.90591691224454851</v>
      </c>
      <c r="Q938" s="68">
        <v>1.4548486478141414</v>
      </c>
      <c r="R938" s="68">
        <v>2.1633834088859278</v>
      </c>
      <c r="S938" s="68">
        <v>0.5239747079928897</v>
      </c>
      <c r="T938" s="68">
        <v>1.5922002211547583</v>
      </c>
      <c r="U938" s="68">
        <v>10.590287858850749</v>
      </c>
      <c r="V938" s="68">
        <v>2.0088572224267178</v>
      </c>
      <c r="W938" s="68">
        <v>0.89887458779256413</v>
      </c>
      <c r="X938" s="68">
        <v>3.8908357249302425</v>
      </c>
      <c r="Y938" s="68">
        <v>0.11890226297855221</v>
      </c>
      <c r="Z938" s="68">
        <v>1.6659197423544305</v>
      </c>
      <c r="AA938" s="68">
        <v>1.0229850242414447</v>
      </c>
      <c r="AB938" s="68">
        <v>1.3217140304708086</v>
      </c>
      <c r="AC938" s="68">
        <v>0.60011197785957981</v>
      </c>
      <c r="AD938" s="68">
        <v>0.14103407604198548</v>
      </c>
      <c r="AE938" s="68">
        <v>34.841419414377611</v>
      </c>
      <c r="AF938" s="68">
        <v>2.979230160301384</v>
      </c>
      <c r="AG938" s="68">
        <v>15.144070336585454</v>
      </c>
      <c r="AH938" s="68">
        <v>12.432226426586048</v>
      </c>
      <c r="AI938" s="68">
        <v>14.2224078733304</v>
      </c>
      <c r="AJ938" s="68">
        <v>0.28091172483565113</v>
      </c>
      <c r="AK938" s="68">
        <v>3.302202000794249</v>
      </c>
      <c r="AL938" s="68">
        <v>1.7056818080546494</v>
      </c>
      <c r="AM938" s="68">
        <v>0.83369401119836128</v>
      </c>
      <c r="AN938" s="68">
        <v>6.2040433962703139</v>
      </c>
      <c r="AO938" s="68">
        <v>0.84893387011417332</v>
      </c>
      <c r="AP938" s="68">
        <v>10.003172343995907</v>
      </c>
      <c r="AQ938" s="68">
        <v>52.771480083664791</v>
      </c>
      <c r="AR938" s="68">
        <v>0.15763959875409855</v>
      </c>
      <c r="AS938" s="68">
        <v>16.959593761081091</v>
      </c>
      <c r="AT938" s="68">
        <v>78.703754527476022</v>
      </c>
      <c r="AU938" s="68">
        <v>6.7600453848857471</v>
      </c>
      <c r="AV938" s="68">
        <v>0</v>
      </c>
      <c r="AW938" s="68">
        <v>9.0147001828759485</v>
      </c>
      <c r="AX938" s="68">
        <v>1.6002108645689623</v>
      </c>
      <c r="AY938" s="68">
        <v>3.402811645569761</v>
      </c>
      <c r="AZ938" s="68">
        <v>0</v>
      </c>
      <c r="BA938" s="68">
        <v>0.64292757920609345</v>
      </c>
      <c r="BB938" s="68">
        <v>25.588852652648999</v>
      </c>
      <c r="BC938" s="68">
        <v>39.386835579891198</v>
      </c>
      <c r="BD938" s="68">
        <v>11.020141112493787</v>
      </c>
      <c r="BE938" s="68">
        <v>6.3262587257815301</v>
      </c>
      <c r="BF938" s="68">
        <v>6.4392063110309623</v>
      </c>
      <c r="BG938" s="68">
        <v>0</v>
      </c>
      <c r="BH938" s="68">
        <v>7.0403476440196122E-2</v>
      </c>
      <c r="BI938" s="68">
        <v>258.74053051646581</v>
      </c>
      <c r="BJ938" s="68">
        <v>0</v>
      </c>
      <c r="BK938" s="68">
        <v>0.18518235407020081</v>
      </c>
      <c r="BL938" s="68">
        <v>3.6599038222582951</v>
      </c>
      <c r="BM938" s="68">
        <v>0.15588822215093431</v>
      </c>
      <c r="BN938" s="68">
        <v>0</v>
      </c>
      <c r="BO938" s="68">
        <v>0</v>
      </c>
    </row>
    <row r="939" spans="1:67">
      <c r="A939">
        <v>2007</v>
      </c>
      <c r="B939" s="62" t="s">
        <v>636</v>
      </c>
      <c r="C939" s="67" t="s">
        <v>701</v>
      </c>
      <c r="D939" s="62" t="s">
        <v>726</v>
      </c>
      <c r="E939" s="68">
        <v>4.159256378380706E-2</v>
      </c>
      <c r="F939" s="68">
        <v>5.5606919273084457E-3</v>
      </c>
      <c r="G939" s="68">
        <v>5.6074551772918313E-3</v>
      </c>
      <c r="H939" s="68">
        <v>0.16342056237298713</v>
      </c>
      <c r="I939" s="68">
        <v>0.22698676133722728</v>
      </c>
      <c r="J939" s="68">
        <v>0.18237531918748934</v>
      </c>
      <c r="K939" s="68">
        <v>1.0928288908573844E-2</v>
      </c>
      <c r="L939" s="68">
        <v>6.7441810757449885E-2</v>
      </c>
      <c r="M939" s="68">
        <v>4.6685976990135443E-2</v>
      </c>
      <c r="N939" s="68">
        <v>1.8892590185014033E-2</v>
      </c>
      <c r="O939" s="68">
        <v>9.5155262729039403E-2</v>
      </c>
      <c r="P939" s="68">
        <v>4.5138510234905817E-2</v>
      </c>
      <c r="Q939" s="68">
        <v>0.15518152859143239</v>
      </c>
      <c r="R939" s="68">
        <v>7.4027677797535107E-2</v>
      </c>
      <c r="S939" s="68">
        <v>9.4137755544002E-2</v>
      </c>
      <c r="T939" s="68">
        <v>0.20920046802837727</v>
      </c>
      <c r="U939" s="68">
        <v>14.779033322658606</v>
      </c>
      <c r="V939" s="68">
        <v>1.3810722710760825</v>
      </c>
      <c r="W939" s="68">
        <v>0.38373117688825181</v>
      </c>
      <c r="X939" s="68">
        <v>1.5083804707909736</v>
      </c>
      <c r="Y939" s="68">
        <v>5.4049602904288112E-2</v>
      </c>
      <c r="Z939" s="68">
        <v>0.70919200886958889</v>
      </c>
      <c r="AA939" s="68">
        <v>5.7689981455705919E-2</v>
      </c>
      <c r="AB939" s="68">
        <v>9.4107267936705707E-2</v>
      </c>
      <c r="AC939" s="68">
        <v>5.758668502674368E-3</v>
      </c>
      <c r="AD939" s="68">
        <v>5.3971624902620623E-3</v>
      </c>
      <c r="AE939" s="68">
        <v>0.49959316941206949</v>
      </c>
      <c r="AF939" s="68">
        <v>0.16585077367514531</v>
      </c>
      <c r="AG939" s="68">
        <v>0.84305526483363802</v>
      </c>
      <c r="AH939" s="68">
        <v>0.69208962827651277</v>
      </c>
      <c r="AI939" s="68">
        <v>0.30682487658256852</v>
      </c>
      <c r="AJ939" s="68">
        <v>3.4204247571671502E-2</v>
      </c>
      <c r="AK939" s="68">
        <v>0.12490596977983696</v>
      </c>
      <c r="AL939" s="68">
        <v>0.10472887341197612</v>
      </c>
      <c r="AM939" s="68">
        <v>1.3137802639733668E-2</v>
      </c>
      <c r="AN939" s="68">
        <v>0.33162593162159915</v>
      </c>
      <c r="AO939" s="68">
        <v>4.2012769408920431E-2</v>
      </c>
      <c r="AP939" s="68">
        <v>0.18804738151921854</v>
      </c>
      <c r="AQ939" s="68">
        <v>1.3569767824511956</v>
      </c>
      <c r="AR939" s="68">
        <v>5.5450899658365214E-3</v>
      </c>
      <c r="AS939" s="68">
        <v>0.22832437707999159</v>
      </c>
      <c r="AT939" s="68">
        <v>0.17294511409333119</v>
      </c>
      <c r="AU939" s="68">
        <v>2.7688758279860792E-2</v>
      </c>
      <c r="AV939" s="68">
        <v>0</v>
      </c>
      <c r="AW939" s="68">
        <v>0.17832474699935924</v>
      </c>
      <c r="AX939" s="68">
        <v>8.7682318778761939E-2</v>
      </c>
      <c r="AY939" s="68">
        <v>5.8499866638302866E-2</v>
      </c>
      <c r="AZ939" s="68">
        <v>0</v>
      </c>
      <c r="BA939" s="68">
        <v>7.7873407533313004E-3</v>
      </c>
      <c r="BB939" s="68">
        <v>0.7348327346154564</v>
      </c>
      <c r="BC939" s="68">
        <v>0.62668698179005433</v>
      </c>
      <c r="BD939" s="68">
        <v>0.1948400557843083</v>
      </c>
      <c r="BE939" s="68">
        <v>0.13933582138698086</v>
      </c>
      <c r="BF939" s="68">
        <v>0.27249565246818208</v>
      </c>
      <c r="BG939" s="68">
        <v>0</v>
      </c>
      <c r="BH939" s="68">
        <v>8.2263759071747209E-4</v>
      </c>
      <c r="BI939" s="68">
        <v>5.6746474142893675</v>
      </c>
      <c r="BJ939" s="68">
        <v>0</v>
      </c>
      <c r="BK939" s="68">
        <v>0.1266129351891089</v>
      </c>
      <c r="BL939" s="68">
        <v>3.7497580667561747</v>
      </c>
      <c r="BM939" s="68">
        <v>0.12360769200072939</v>
      </c>
      <c r="BN939" s="68">
        <v>0</v>
      </c>
      <c r="BO939" s="68">
        <v>0</v>
      </c>
    </row>
    <row r="940" spans="1:67">
      <c r="A940">
        <v>2007</v>
      </c>
      <c r="B940" s="62" t="s">
        <v>637</v>
      </c>
      <c r="C940" s="67" t="s">
        <v>702</v>
      </c>
      <c r="D940" s="62" t="s">
        <v>726</v>
      </c>
      <c r="E940" s="68">
        <v>3.2337544893846539</v>
      </c>
      <c r="F940" s="68">
        <v>0.8917756470071686</v>
      </c>
      <c r="G940" s="68">
        <v>0.22470819461012703</v>
      </c>
      <c r="H940" s="68">
        <v>6.1651132494329604</v>
      </c>
      <c r="I940" s="68">
        <v>3.4091979406412669</v>
      </c>
      <c r="J940" s="68">
        <v>0.98997015332223626</v>
      </c>
      <c r="K940" s="68">
        <v>0.18818979640674172</v>
      </c>
      <c r="L940" s="68">
        <v>1.2733904348431084</v>
      </c>
      <c r="M940" s="68">
        <v>0.18514185318611162</v>
      </c>
      <c r="N940" s="68">
        <v>0.2065592665741213</v>
      </c>
      <c r="O940" s="68">
        <v>2.4982462594211006</v>
      </c>
      <c r="P940" s="68">
        <v>0.69153370126598745</v>
      </c>
      <c r="Q940" s="68">
        <v>1.5714970594032014</v>
      </c>
      <c r="R940" s="68">
        <v>1.8907826323168206</v>
      </c>
      <c r="S940" s="68">
        <v>1.0198219737088026</v>
      </c>
      <c r="T940" s="68">
        <v>1.420989525990233</v>
      </c>
      <c r="U940" s="68">
        <v>8.7327255724703576</v>
      </c>
      <c r="V940" s="68">
        <v>2.7685131271266386</v>
      </c>
      <c r="W940" s="68">
        <v>0.90237375479337745</v>
      </c>
      <c r="X940" s="68">
        <v>16.986888907881664</v>
      </c>
      <c r="Y940" s="68">
        <v>0.29231581368299447</v>
      </c>
      <c r="Z940" s="68">
        <v>1.4129019720311193</v>
      </c>
      <c r="AA940" s="68">
        <v>0.1796819173296752</v>
      </c>
      <c r="AB940" s="68">
        <v>2.1091583383964165</v>
      </c>
      <c r="AC940" s="68">
        <v>0.3304802995392439</v>
      </c>
      <c r="AD940" s="68">
        <v>8.2530408827171498E-2</v>
      </c>
      <c r="AE940" s="68">
        <v>14.443672723031689</v>
      </c>
      <c r="AF940" s="68">
        <v>0.98430711671608528</v>
      </c>
      <c r="AG940" s="68">
        <v>5.003445492119889</v>
      </c>
      <c r="AH940" s="68">
        <v>4.1074800989745626</v>
      </c>
      <c r="AI940" s="68">
        <v>14.425632440713635</v>
      </c>
      <c r="AJ940" s="68">
        <v>1.8054738897182956</v>
      </c>
      <c r="AK940" s="68">
        <v>7.7984172984402669</v>
      </c>
      <c r="AL940" s="68">
        <v>3.2946584132703505</v>
      </c>
      <c r="AM940" s="68">
        <v>1.7836896456810467</v>
      </c>
      <c r="AN940" s="68">
        <v>4.3840621238451858</v>
      </c>
      <c r="AO940" s="68">
        <v>0.44235229091589395</v>
      </c>
      <c r="AP940" s="68">
        <v>0.3507493407401262</v>
      </c>
      <c r="AQ940" s="68">
        <v>8.6627422167848671</v>
      </c>
      <c r="AR940" s="68">
        <v>0.43724967060738401</v>
      </c>
      <c r="AS940" s="68">
        <v>2.3837292525555278</v>
      </c>
      <c r="AT940" s="68">
        <v>10.681609357703413</v>
      </c>
      <c r="AU940" s="68">
        <v>9.143003231552943E-2</v>
      </c>
      <c r="AV940" s="68">
        <v>0</v>
      </c>
      <c r="AW940" s="68">
        <v>1.280264961497434</v>
      </c>
      <c r="AX940" s="68">
        <v>1.8985945394841059</v>
      </c>
      <c r="AY940" s="68">
        <v>1.3298590428695358</v>
      </c>
      <c r="AZ940" s="68">
        <v>0</v>
      </c>
      <c r="BA940" s="68">
        <v>0.15387773021108098</v>
      </c>
      <c r="BB940" s="68">
        <v>14.110197294206628</v>
      </c>
      <c r="BC940" s="68">
        <v>2.3102066491839408</v>
      </c>
      <c r="BD940" s="68">
        <v>2.7131618489115348</v>
      </c>
      <c r="BE940" s="68">
        <v>1.1135082683606281</v>
      </c>
      <c r="BF940" s="68">
        <v>3.3642205066390289</v>
      </c>
      <c r="BG940" s="68">
        <v>0</v>
      </c>
      <c r="BH940" s="68">
        <v>1.7284759364699152E-3</v>
      </c>
      <c r="BI940" s="68">
        <v>98.022269101397995</v>
      </c>
      <c r="BJ940" s="68">
        <v>0</v>
      </c>
      <c r="BK940" s="68">
        <v>1.3896619267425057E-2</v>
      </c>
      <c r="BL940" s="68">
        <v>13.891402556018511</v>
      </c>
      <c r="BM940" s="68">
        <v>0.69421631009959106</v>
      </c>
      <c r="BN940" s="68">
        <v>0</v>
      </c>
      <c r="BO940" s="68">
        <v>0</v>
      </c>
    </row>
    <row r="941" spans="1:67">
      <c r="A941">
        <v>2007</v>
      </c>
      <c r="B941" s="62" t="s">
        <v>638</v>
      </c>
      <c r="C941" s="67" t="s">
        <v>703</v>
      </c>
      <c r="D941" s="62" t="s">
        <v>726</v>
      </c>
      <c r="E941" s="68">
        <v>176.88591672234571</v>
      </c>
      <c r="F941" s="68">
        <v>52.147537854286277</v>
      </c>
      <c r="G941" s="68">
        <v>11.362806008594784</v>
      </c>
      <c r="H941" s="68">
        <v>317.71108579182766</v>
      </c>
      <c r="I941" s="68">
        <v>133.83250661742485</v>
      </c>
      <c r="J941" s="68">
        <v>35.661044436952437</v>
      </c>
      <c r="K941" s="68">
        <v>8.5401348660881258</v>
      </c>
      <c r="L941" s="68">
        <v>64.919804751249472</v>
      </c>
      <c r="M941" s="68">
        <v>4.974391313156401</v>
      </c>
      <c r="N941" s="68">
        <v>9.7796791002100107</v>
      </c>
      <c r="O941" s="68">
        <v>131.92643145616324</v>
      </c>
      <c r="P941" s="68">
        <v>30.542751801201703</v>
      </c>
      <c r="Q941" s="68">
        <v>71.280499793167905</v>
      </c>
      <c r="R941" s="68">
        <v>90.570924382507457</v>
      </c>
      <c r="S941" s="68">
        <v>46.580316662183606</v>
      </c>
      <c r="T941" s="68">
        <v>60.711308364182557</v>
      </c>
      <c r="U941" s="68">
        <v>436.98498122172344</v>
      </c>
      <c r="V941" s="68">
        <v>133.51252371457423</v>
      </c>
      <c r="W941" s="68">
        <v>32.791514941933563</v>
      </c>
      <c r="X941" s="68">
        <v>177.97381039227307</v>
      </c>
      <c r="Y941" s="68">
        <v>12.883021532626438</v>
      </c>
      <c r="Z941" s="68">
        <v>60.234974631027654</v>
      </c>
      <c r="AA941" s="68">
        <v>3.7545006769717482</v>
      </c>
      <c r="AB941" s="68">
        <v>118.25416404074765</v>
      </c>
      <c r="AC941" s="68">
        <v>18.083734684738133</v>
      </c>
      <c r="AD941" s="68">
        <v>2.5345269167484927</v>
      </c>
      <c r="AE941" s="68">
        <v>753.44334327951537</v>
      </c>
      <c r="AF941" s="68">
        <v>1.8097689910525692</v>
      </c>
      <c r="AG941" s="68">
        <v>9.1994458759168829</v>
      </c>
      <c r="AH941" s="68">
        <v>7.5521044877960044</v>
      </c>
      <c r="AI941" s="68">
        <v>624.97387201200263</v>
      </c>
      <c r="AJ941" s="68">
        <v>96.408001627338109</v>
      </c>
      <c r="AK941" s="68">
        <v>416.44701780538009</v>
      </c>
      <c r="AL941" s="68">
        <v>157.07372341807752</v>
      </c>
      <c r="AM941" s="68">
        <v>100.03525892146422</v>
      </c>
      <c r="AN941" s="68">
        <v>142.8092222620499</v>
      </c>
      <c r="AO941" s="68">
        <v>13.641320620885185</v>
      </c>
      <c r="AP941" s="68">
        <v>8.5736552548296423</v>
      </c>
      <c r="AQ941" s="68">
        <v>423.89839470320095</v>
      </c>
      <c r="AR941" s="68">
        <v>24.467234702524529</v>
      </c>
      <c r="AS941" s="68">
        <v>90.678171276847394</v>
      </c>
      <c r="AT941" s="68">
        <v>615.62512282642592</v>
      </c>
      <c r="AU941" s="68">
        <v>1.3580028891864249</v>
      </c>
      <c r="AV941" s="68">
        <v>0</v>
      </c>
      <c r="AW941" s="68">
        <v>23.423589955651831</v>
      </c>
      <c r="AX941" s="68">
        <v>105.19278132028626</v>
      </c>
      <c r="AY941" s="68">
        <v>73.404765316501795</v>
      </c>
      <c r="AZ941" s="68">
        <v>0</v>
      </c>
      <c r="BA941" s="68">
        <v>7.3911098591427518</v>
      </c>
      <c r="BB941" s="68">
        <v>612.4153263355538</v>
      </c>
      <c r="BC941" s="68">
        <v>0.10485559778789462</v>
      </c>
      <c r="BD941" s="68">
        <v>107.20413408974518</v>
      </c>
      <c r="BE941" s="68">
        <v>38.99714989244756</v>
      </c>
      <c r="BF941" s="68">
        <v>114.13739193979464</v>
      </c>
      <c r="BG941" s="68">
        <v>0</v>
      </c>
      <c r="BH941" s="68">
        <v>1.0364641786515412E-4</v>
      </c>
      <c r="BI941" s="68">
        <v>4134.2526074583948</v>
      </c>
      <c r="BJ941" s="68">
        <v>0</v>
      </c>
      <c r="BK941" s="68">
        <v>2.1740376451610212E-3</v>
      </c>
      <c r="BL941" s="68">
        <v>0.42020505670561509</v>
      </c>
      <c r="BM941" s="68">
        <v>2.2873606006857984E-2</v>
      </c>
      <c r="BN941" s="68">
        <v>0</v>
      </c>
      <c r="BO941" s="68">
        <v>0</v>
      </c>
    </row>
    <row r="942" spans="1:67">
      <c r="A942">
        <v>2007</v>
      </c>
      <c r="B942" s="62" t="s">
        <v>639</v>
      </c>
      <c r="C942" s="67" t="s">
        <v>704</v>
      </c>
      <c r="D942" s="62" t="s">
        <v>726</v>
      </c>
      <c r="E942" s="68">
        <v>0.46252571904790929</v>
      </c>
      <c r="F942" s="68">
        <v>0.13319221083492405</v>
      </c>
      <c r="G942" s="68">
        <v>3.067849797841472E-2</v>
      </c>
      <c r="H942" s="68">
        <v>0.85149180008361458</v>
      </c>
      <c r="I942" s="68">
        <v>0.39295482722687747</v>
      </c>
      <c r="J942" s="68">
        <v>0.10971815815851396</v>
      </c>
      <c r="K942" s="68">
        <v>2.4223700700168972E-2</v>
      </c>
      <c r="L942" s="68">
        <v>0.1747935743872808</v>
      </c>
      <c r="M942" s="68">
        <v>1.8355944333333537E-2</v>
      </c>
      <c r="N942" s="68">
        <v>2.5475397680477376E-2</v>
      </c>
      <c r="O942" s="68">
        <v>0.34830645972391799</v>
      </c>
      <c r="P942" s="68">
        <v>8.6898166264270701E-2</v>
      </c>
      <c r="Q942" s="68">
        <v>0.19859399636975367</v>
      </c>
      <c r="R942" s="68">
        <v>0.24761565950713416</v>
      </c>
      <c r="S942" s="68">
        <v>0.12961005949429949</v>
      </c>
      <c r="T942" s="68">
        <v>0.17356143904616969</v>
      </c>
      <c r="U942" s="68">
        <v>1.1954430788172763</v>
      </c>
      <c r="V942" s="68">
        <v>0.36201652251466443</v>
      </c>
      <c r="W942" s="68">
        <v>0.10449978252450234</v>
      </c>
      <c r="X942" s="68">
        <v>0.50876245705819323</v>
      </c>
      <c r="Y942" s="68">
        <v>3.5802519899523128E-2</v>
      </c>
      <c r="Z942" s="68">
        <v>0.17339965164051885</v>
      </c>
      <c r="AA942" s="68">
        <v>1.6026266189023537E-2</v>
      </c>
      <c r="AB942" s="68">
        <v>0.30418326910858251</v>
      </c>
      <c r="AC942" s="68">
        <v>4.7329193414074551E-2</v>
      </c>
      <c r="AD942" s="68">
        <v>8.1164943642236496E-3</v>
      </c>
      <c r="AE942" s="68">
        <v>2.0043787220377549</v>
      </c>
      <c r="AF942" s="68">
        <v>5.3504754059504556E-2</v>
      </c>
      <c r="AG942" s="68">
        <v>0.27197620906901276</v>
      </c>
      <c r="AH942" s="68">
        <v>0.22327351748983368</v>
      </c>
      <c r="AI942" s="68">
        <v>1.6683131703071687</v>
      </c>
      <c r="AJ942" s="68">
        <v>0.25615404478166781</v>
      </c>
      <c r="AK942" s="68">
        <v>1.1028372946450418</v>
      </c>
      <c r="AL942" s="68">
        <v>0.42692303438536094</v>
      </c>
      <c r="AM942" s="68">
        <v>0.25886316454123537</v>
      </c>
      <c r="AN942" s="68">
        <v>0.47143277091651536</v>
      </c>
      <c r="AO942" s="68">
        <v>4.6914449865762417E-2</v>
      </c>
      <c r="AP942" s="68">
        <v>3.2888129008745819E-2</v>
      </c>
      <c r="AQ942" s="68">
        <v>1.1410663409441353</v>
      </c>
      <c r="AR942" s="68">
        <v>6.3595609082147661E-2</v>
      </c>
      <c r="AS942" s="68">
        <v>0.2799474324286525</v>
      </c>
      <c r="AT942" s="68">
        <v>1.5795336942053817</v>
      </c>
      <c r="AU942" s="68">
        <v>7.2907152030718611E-3</v>
      </c>
      <c r="AV942" s="68">
        <v>0</v>
      </c>
      <c r="AW942" s="68">
        <v>0.11160027661472671</v>
      </c>
      <c r="AX942" s="68">
        <v>0.27460211152792091</v>
      </c>
      <c r="AY942" s="68">
        <v>0.1918119608341288</v>
      </c>
      <c r="AZ942" s="68">
        <v>0</v>
      </c>
      <c r="BA942" s="68">
        <v>2.0470202633191707E-2</v>
      </c>
      <c r="BB942" s="68">
        <v>1.7754625847303658</v>
      </c>
      <c r="BC942" s="68">
        <v>0.12600326166505568</v>
      </c>
      <c r="BD942" s="68">
        <v>0.32453541479159254</v>
      </c>
      <c r="BE942" s="68">
        <v>0.12396897766750975</v>
      </c>
      <c r="BF942" s="68">
        <v>0.373681721755379</v>
      </c>
      <c r="BG942" s="68">
        <v>0</v>
      </c>
      <c r="BH942" s="68">
        <v>9.9270943562478547E-5</v>
      </c>
      <c r="BI942" s="68">
        <v>11.668664947852383</v>
      </c>
      <c r="BJ942" s="68">
        <v>0</v>
      </c>
      <c r="BK942" s="68">
        <v>1.3463528468427818E-3</v>
      </c>
      <c r="BL942" s="68">
        <v>0.2066803291261447</v>
      </c>
      <c r="BM942" s="68">
        <v>3.2690638714445762E-3</v>
      </c>
      <c r="BN942" s="68">
        <v>0</v>
      </c>
      <c r="BO942" s="68">
        <v>0</v>
      </c>
    </row>
    <row r="943" spans="1:67">
      <c r="A943">
        <v>2007</v>
      </c>
      <c r="B943" s="62" t="s">
        <v>640</v>
      </c>
      <c r="C943" s="67" t="s">
        <v>705</v>
      </c>
      <c r="D943" s="62" t="s">
        <v>726</v>
      </c>
      <c r="E943" s="68">
        <v>6.1848029714424553E-2</v>
      </c>
      <c r="F943" s="68">
        <v>1.0544395056227434E-2</v>
      </c>
      <c r="G943" s="68">
        <v>4.5912778162166363E-3</v>
      </c>
      <c r="H943" s="68">
        <v>0.13747002402896144</v>
      </c>
      <c r="I943" s="68">
        <v>0.17046120910453338</v>
      </c>
      <c r="J943" s="68">
        <v>6.1574875716193293E-2</v>
      </c>
      <c r="K943" s="68">
        <v>1.9698928120045152E-2</v>
      </c>
      <c r="L943" s="68">
        <v>0.17425017014538199</v>
      </c>
      <c r="M943" s="68">
        <v>3.9982374330248871E-2</v>
      </c>
      <c r="N943" s="68">
        <v>2.5395805943285384E-2</v>
      </c>
      <c r="O943" s="68">
        <v>9.4145917465262921E-2</v>
      </c>
      <c r="P943" s="68">
        <v>3.076028906525681E-2</v>
      </c>
      <c r="Q943" s="68">
        <v>6.6771160927108872E-2</v>
      </c>
      <c r="R943" s="68">
        <v>6.2828766367554065E-2</v>
      </c>
      <c r="S943" s="68">
        <v>6.5098227772827269E-2</v>
      </c>
      <c r="T943" s="68">
        <v>0.1137646468922508</v>
      </c>
      <c r="U943" s="68">
        <v>0.33296537739954202</v>
      </c>
      <c r="V943" s="68">
        <v>0.11769026258945625</v>
      </c>
      <c r="W943" s="68">
        <v>5.7549075689458482E-2</v>
      </c>
      <c r="X943" s="68">
        <v>0.37898945599023337</v>
      </c>
      <c r="Y943" s="68">
        <v>1.0738555972418271E-2</v>
      </c>
      <c r="Z943" s="68">
        <v>0.10112387714743246</v>
      </c>
      <c r="AA943" s="68">
        <v>1.0823361072480917E-2</v>
      </c>
      <c r="AB943" s="68">
        <v>4.0276608385924798E-2</v>
      </c>
      <c r="AC943" s="68">
        <v>7.0275987507420444E-3</v>
      </c>
      <c r="AD943" s="68">
        <v>2.8707314296108496E-3</v>
      </c>
      <c r="AE943" s="68">
        <v>0.46081235529691722</v>
      </c>
      <c r="AF943" s="68">
        <v>7.8514007173364819E-2</v>
      </c>
      <c r="AG943" s="68">
        <v>0.39910364093189421</v>
      </c>
      <c r="AH943" s="68">
        <v>0.32763628345936685</v>
      </c>
      <c r="AI943" s="68">
        <v>0.24076437291824848</v>
      </c>
      <c r="AJ943" s="68">
        <v>3.0875156985850347E-2</v>
      </c>
      <c r="AK943" s="68">
        <v>0.13444438932294028</v>
      </c>
      <c r="AL943" s="68">
        <v>6.657849003268293E-2</v>
      </c>
      <c r="AM943" s="68">
        <v>2.3326622993643433E-2</v>
      </c>
      <c r="AN943" s="68">
        <v>0.20748716437302989</v>
      </c>
      <c r="AO943" s="68">
        <v>2.0937901021859166E-2</v>
      </c>
      <c r="AP943" s="68">
        <v>1.9770223867575928E-2</v>
      </c>
      <c r="AQ943" s="68">
        <v>0.16978472104952555</v>
      </c>
      <c r="AR943" s="68">
        <v>6.0243335449470482E-3</v>
      </c>
      <c r="AS943" s="68">
        <v>9.4021568615044085E-2</v>
      </c>
      <c r="AT943" s="68">
        <v>0.12283743460252886</v>
      </c>
      <c r="AU943" s="68">
        <v>6.6425423759355565E-3</v>
      </c>
      <c r="AV943" s="68">
        <v>0</v>
      </c>
      <c r="AW943" s="68">
        <v>7.9676693134964255E-2</v>
      </c>
      <c r="AX943" s="68">
        <v>2.7803280032485268E-2</v>
      </c>
      <c r="AY943" s="68">
        <v>2.2908419921044868E-2</v>
      </c>
      <c r="AZ943" s="68">
        <v>0</v>
      </c>
      <c r="BA943" s="68">
        <v>3.8313389795175739E-3</v>
      </c>
      <c r="BB943" s="68">
        <v>0.41458444181790044</v>
      </c>
      <c r="BC943" s="68">
        <v>0.23287743533209779</v>
      </c>
      <c r="BD943" s="68">
        <v>9.7298389550370318E-2</v>
      </c>
      <c r="BE943" s="68">
        <v>5.3016639534298263E-2</v>
      </c>
      <c r="BF943" s="68">
        <v>0.13959344504456545</v>
      </c>
      <c r="BG943" s="68">
        <v>0</v>
      </c>
      <c r="BH943" s="68">
        <v>2.3353993385632002E-4</v>
      </c>
      <c r="BI943" s="68">
        <v>2.5845969635002741</v>
      </c>
      <c r="BJ943" s="68">
        <v>0</v>
      </c>
      <c r="BK943" s="68">
        <v>6.1212373695262957E-3</v>
      </c>
      <c r="BL943" s="68">
        <v>0.60176685632025684</v>
      </c>
      <c r="BM943" s="68">
        <v>4.0812811160327832E-2</v>
      </c>
      <c r="BN943" s="68">
        <v>0</v>
      </c>
      <c r="BO943" s="68">
        <v>0</v>
      </c>
    </row>
    <row r="944" spans="1:67">
      <c r="A944">
        <v>2007</v>
      </c>
      <c r="B944" s="62" t="s">
        <v>641</v>
      </c>
      <c r="C944" s="67" t="s">
        <v>706</v>
      </c>
      <c r="D944" s="62" t="s">
        <v>726</v>
      </c>
      <c r="E944" s="68">
        <v>5.5767698514611726E-2</v>
      </c>
      <c r="F944" s="68">
        <v>1.2948433228995239E-3</v>
      </c>
      <c r="G944" s="68">
        <v>6.7843642198040432E-3</v>
      </c>
      <c r="H944" s="68">
        <v>0.17358630883108858</v>
      </c>
      <c r="I944" s="68">
        <v>0.2489501378023381</v>
      </c>
      <c r="J944" s="68">
        <v>0.11694472832012777</v>
      </c>
      <c r="K944" s="68">
        <v>1.2292298534938902E-2</v>
      </c>
      <c r="L944" s="68">
        <v>4.7861238423294553E-2</v>
      </c>
      <c r="M944" s="68">
        <v>3.2749192947824773E-2</v>
      </c>
      <c r="N944" s="68">
        <v>1.7959027693120334E-2</v>
      </c>
      <c r="O944" s="68">
        <v>9.9875243012515491E-2</v>
      </c>
      <c r="P944" s="68">
        <v>5.1443339606358239E-2</v>
      </c>
      <c r="Q944" s="68">
        <v>9.5163265705928257E-2</v>
      </c>
      <c r="R944" s="68">
        <v>7.5077602299019691E-2</v>
      </c>
      <c r="S944" s="68">
        <v>6.6572418770045091E-2</v>
      </c>
      <c r="T944" s="68">
        <v>0.10761327075912795</v>
      </c>
      <c r="U944" s="68">
        <v>0.76231831869134192</v>
      </c>
      <c r="V944" s="68">
        <v>0.2122337391098334</v>
      </c>
      <c r="W944" s="68">
        <v>9.8810411315317384E-2</v>
      </c>
      <c r="X944" s="68">
        <v>0.38536763684167852</v>
      </c>
      <c r="Y944" s="68">
        <v>1.8057344718144557E-2</v>
      </c>
      <c r="Z944" s="68">
        <v>0.12194472420512881</v>
      </c>
      <c r="AA944" s="68">
        <v>2.7918928294741793E-2</v>
      </c>
      <c r="AB944" s="68">
        <v>3.9447280935888979E-2</v>
      </c>
      <c r="AC944" s="68">
        <v>6.6488816787338423E-3</v>
      </c>
      <c r="AD944" s="68">
        <v>6.4595116899453468E-3</v>
      </c>
      <c r="AE944" s="68">
        <v>0.503109373344654</v>
      </c>
      <c r="AF944" s="68">
        <v>0.19497049034978392</v>
      </c>
      <c r="AG944" s="68">
        <v>0.99107707166665038</v>
      </c>
      <c r="AH944" s="68">
        <v>0.81360521696838917</v>
      </c>
      <c r="AI944" s="68">
        <v>0.29593878607734658</v>
      </c>
      <c r="AJ944" s="68">
        <v>3.8286941258913958E-2</v>
      </c>
      <c r="AK944" s="68">
        <v>0.15673887715455431</v>
      </c>
      <c r="AL944" s="68">
        <v>0.10259145598763031</v>
      </c>
      <c r="AM944" s="68">
        <v>1.5071685023962424E-2</v>
      </c>
      <c r="AN944" s="68">
        <v>0.41021335736640857</v>
      </c>
      <c r="AO944" s="68">
        <v>4.9794395337989301E-2</v>
      </c>
      <c r="AP944" s="68">
        <v>8.4894594336335533E-2</v>
      </c>
      <c r="AQ944" s="68">
        <v>0.28857592416758993</v>
      </c>
      <c r="AR944" s="68">
        <v>4.8071491657996354E-3</v>
      </c>
      <c r="AS944" s="68">
        <v>0.22264926383232342</v>
      </c>
      <c r="AT944" s="68">
        <v>5.6080595019217722E-2</v>
      </c>
      <c r="AU944" s="68">
        <v>1.8358729529934514E-2</v>
      </c>
      <c r="AV944" s="68">
        <v>0</v>
      </c>
      <c r="AW944" s="68">
        <v>0.21061652823971935</v>
      </c>
      <c r="AX944" s="68">
        <v>2.7801160036427127E-2</v>
      </c>
      <c r="AY944" s="68">
        <v>3.6385982254946519E-2</v>
      </c>
      <c r="AZ944" s="68">
        <v>0</v>
      </c>
      <c r="BA944" s="68">
        <v>7.6031671213235407E-3</v>
      </c>
      <c r="BB944" s="68">
        <v>0.90212550952966075</v>
      </c>
      <c r="BC944" s="68">
        <v>0.5516620546325719</v>
      </c>
      <c r="BD944" s="68">
        <v>0.21198730592958509</v>
      </c>
      <c r="BE944" s="68">
        <v>0.12162784121434461</v>
      </c>
      <c r="BF944" s="68">
        <v>0.3319957991307142</v>
      </c>
      <c r="BG944" s="68">
        <v>0</v>
      </c>
      <c r="BH944" s="68">
        <v>5.5305207381331771E-4</v>
      </c>
      <c r="BI944" s="68">
        <v>5.1660560308950929</v>
      </c>
      <c r="BJ944" s="68">
        <v>0</v>
      </c>
      <c r="BK944" s="68">
        <v>4.1858530192659248E-2</v>
      </c>
      <c r="BL944" s="68">
        <v>0.89669051720391946</v>
      </c>
      <c r="BM944" s="68">
        <v>2.9239501466942035E-2</v>
      </c>
      <c r="BN944" s="68">
        <v>0</v>
      </c>
      <c r="BO944" s="68">
        <v>0</v>
      </c>
    </row>
    <row r="945" spans="1:67">
      <c r="A945">
        <v>2007</v>
      </c>
      <c r="B945" s="62" t="s">
        <v>642</v>
      </c>
      <c r="C945" s="67" t="s">
        <v>707</v>
      </c>
      <c r="D945" s="62" t="s">
        <v>726</v>
      </c>
      <c r="E945" s="68">
        <v>5.0098849802619555E-2</v>
      </c>
      <c r="F945" s="68">
        <v>4.1931045105882197E-3</v>
      </c>
      <c r="G945" s="68">
        <v>2.1095466105758814E-3</v>
      </c>
      <c r="H945" s="68">
        <v>0.22449548428833024</v>
      </c>
      <c r="I945" s="68">
        <v>0.28234783553490989</v>
      </c>
      <c r="J945" s="68">
        <v>0.12843048982391575</v>
      </c>
      <c r="K945" s="68">
        <v>1.7229797331639925E-2</v>
      </c>
      <c r="L945" s="68">
        <v>0.1674550850747312</v>
      </c>
      <c r="M945" s="68">
        <v>5.4234185387517321E-2</v>
      </c>
      <c r="N945" s="68">
        <v>0.15230234207864768</v>
      </c>
      <c r="O945" s="68">
        <v>0.13998542614668938</v>
      </c>
      <c r="P945" s="68">
        <v>3.2826235764535402E-2</v>
      </c>
      <c r="Q945" s="68">
        <v>0.14664494320487881</v>
      </c>
      <c r="R945" s="68">
        <v>7.1256077723863664E-2</v>
      </c>
      <c r="S945" s="68">
        <v>0.27064587359043207</v>
      </c>
      <c r="T945" s="68">
        <v>0.55929135217285253</v>
      </c>
      <c r="U945" s="68">
        <v>2.8773900542457422</v>
      </c>
      <c r="V945" s="68">
        <v>0.65179019998963972</v>
      </c>
      <c r="W945" s="68">
        <v>0.50076928160636547</v>
      </c>
      <c r="X945" s="68">
        <v>1.7489535879916933</v>
      </c>
      <c r="Y945" s="68">
        <v>5.1267993257778872E-2</v>
      </c>
      <c r="Z945" s="68">
        <v>0.27992606547077342</v>
      </c>
      <c r="AA945" s="68">
        <v>2.5323071850893275E-2</v>
      </c>
      <c r="AB945" s="68">
        <v>7.3791879872539962E-2</v>
      </c>
      <c r="AC945" s="68">
        <v>7.9863106030893943E-3</v>
      </c>
      <c r="AD945" s="68">
        <v>2.8715280512171151E-3</v>
      </c>
      <c r="AE945" s="68">
        <v>1.39485183143029</v>
      </c>
      <c r="AF945" s="68">
        <v>6.6218435276640841E-2</v>
      </c>
      <c r="AG945" s="68">
        <v>0.33660259210632015</v>
      </c>
      <c r="AH945" s="68">
        <v>0.27632728433005799</v>
      </c>
      <c r="AI945" s="68">
        <v>0.28558087632119517</v>
      </c>
      <c r="AJ945" s="68">
        <v>2.5741748090856893E-2</v>
      </c>
      <c r="AK945" s="68">
        <v>3.1720916797300075E-2</v>
      </c>
      <c r="AL945" s="68">
        <v>8.7003643910433845E-2</v>
      </c>
      <c r="AM945" s="68">
        <v>4.5290332939563914E-3</v>
      </c>
      <c r="AN945" s="68">
        <v>9.7770138092050263E-2</v>
      </c>
      <c r="AO945" s="68">
        <v>1.797881027433592E-2</v>
      </c>
      <c r="AP945" s="68">
        <v>2.8130372658880264E-2</v>
      </c>
      <c r="AQ945" s="68">
        <v>0.20070076571811779</v>
      </c>
      <c r="AR945" s="68">
        <v>1.302238107210205E-3</v>
      </c>
      <c r="AS945" s="68">
        <v>9.125128976943625E-2</v>
      </c>
      <c r="AT945" s="68">
        <v>5.6052226685610659E-3</v>
      </c>
      <c r="AU945" s="68">
        <v>6.9345706743273129E-3</v>
      </c>
      <c r="AV945" s="68">
        <v>0</v>
      </c>
      <c r="AW945" s="68">
        <v>4.752174529407429E-2</v>
      </c>
      <c r="AX945" s="68">
        <v>1.5522649275607597E-2</v>
      </c>
      <c r="AY945" s="68">
        <v>1.5954944149616408E-2</v>
      </c>
      <c r="AZ945" s="68">
        <v>0</v>
      </c>
      <c r="BA945" s="68">
        <v>2.7388060675831096E-3</v>
      </c>
      <c r="BB945" s="68">
        <v>0.31069593825259401</v>
      </c>
      <c r="BC945" s="68">
        <v>0.1709868428817326</v>
      </c>
      <c r="BD945" s="68">
        <v>6.0907487491288166E-2</v>
      </c>
      <c r="BE945" s="68">
        <v>5.5201041013667386E-2</v>
      </c>
      <c r="BF945" s="68">
        <v>9.4632075329233109E-2</v>
      </c>
      <c r="BG945" s="68">
        <v>0</v>
      </c>
      <c r="BH945" s="68">
        <v>2.2333040723526961E-4</v>
      </c>
      <c r="BI945" s="68">
        <v>1.884475015444522</v>
      </c>
      <c r="BJ945" s="68">
        <v>0</v>
      </c>
      <c r="BK945" s="68">
        <v>4.3241272504384781E-2</v>
      </c>
      <c r="BL945" s="68">
        <v>5.8554010144741007</v>
      </c>
      <c r="BM945" s="68">
        <v>0.15135583812275349</v>
      </c>
      <c r="BN945" s="68">
        <v>0</v>
      </c>
      <c r="BO945" s="68">
        <v>0</v>
      </c>
    </row>
    <row r="946" spans="1:67">
      <c r="A946">
        <v>2007</v>
      </c>
      <c r="B946" s="62" t="s">
        <v>643</v>
      </c>
      <c r="C946" s="67" t="s">
        <v>708</v>
      </c>
      <c r="D946" s="62" t="s">
        <v>726</v>
      </c>
      <c r="E946" s="68">
        <v>0.19194940882510075</v>
      </c>
      <c r="F946" s="68">
        <v>3.2415621692003863E-2</v>
      </c>
      <c r="G946" s="68">
        <v>5.7990956111389699E-3</v>
      </c>
      <c r="H946" s="68">
        <v>1.1820344225754711</v>
      </c>
      <c r="I946" s="68">
        <v>1.6395898336507895</v>
      </c>
      <c r="J946" s="68">
        <v>0.28806602033352957</v>
      </c>
      <c r="K946" s="68">
        <v>3.3536836066576647E-2</v>
      </c>
      <c r="L946" s="68">
        <v>0.16044379866819092</v>
      </c>
      <c r="M946" s="68">
        <v>9.3961859052077906E-2</v>
      </c>
      <c r="N946" s="68">
        <v>6.7200517775838103E-2</v>
      </c>
      <c r="O946" s="68">
        <v>0.56862392982036258</v>
      </c>
      <c r="P946" s="68">
        <v>0.98341652612009778</v>
      </c>
      <c r="Q946" s="68">
        <v>0.27163724016025487</v>
      </c>
      <c r="R946" s="68">
        <v>0.1963162646199017</v>
      </c>
      <c r="S946" s="68">
        <v>0.18454110615863928</v>
      </c>
      <c r="T946" s="68">
        <v>0.22578551752555659</v>
      </c>
      <c r="U946" s="68">
        <v>1.6912055825154317</v>
      </c>
      <c r="V946" s="68">
        <v>0.4584809115146975</v>
      </c>
      <c r="W946" s="68">
        <v>0.36507289042462299</v>
      </c>
      <c r="X946" s="68">
        <v>0.95870258861490032</v>
      </c>
      <c r="Y946" s="68">
        <v>5.7285323567959269E-2</v>
      </c>
      <c r="Z946" s="68">
        <v>0.29675198686408122</v>
      </c>
      <c r="AA946" s="68">
        <v>3.6332144130065705E-2</v>
      </c>
      <c r="AB946" s="68">
        <v>0.16623113129086853</v>
      </c>
      <c r="AC946" s="68">
        <v>5.819609516842545E-2</v>
      </c>
      <c r="AD946" s="68">
        <v>4.569896162422326E-3</v>
      </c>
      <c r="AE946" s="68">
        <v>0.40925135232752374</v>
      </c>
      <c r="AF946" s="68">
        <v>0.31720940338305265</v>
      </c>
      <c r="AG946" s="68">
        <v>1.6124437769408817</v>
      </c>
      <c r="AH946" s="68">
        <v>1.3237040729185963</v>
      </c>
      <c r="AI946" s="68">
        <v>1.0792274297542002</v>
      </c>
      <c r="AJ946" s="68">
        <v>2.7623517984405571E-2</v>
      </c>
      <c r="AK946" s="68">
        <v>0.25241064630214116</v>
      </c>
      <c r="AL946" s="68">
        <v>0.18850884051623187</v>
      </c>
      <c r="AM946" s="68">
        <v>5.4399864906435863E-2</v>
      </c>
      <c r="AN946" s="68">
        <v>0.52419514985706472</v>
      </c>
      <c r="AO946" s="68">
        <v>0.34475841166266696</v>
      </c>
      <c r="AP946" s="68">
        <v>0.19242557041371361</v>
      </c>
      <c r="AQ946" s="68">
        <v>0.72977345918862091</v>
      </c>
      <c r="AR946" s="68">
        <v>1.5827631399659411E-2</v>
      </c>
      <c r="AS946" s="68">
        <v>1.6395899603905471</v>
      </c>
      <c r="AT946" s="68">
        <v>3.4118587454654917E-2</v>
      </c>
      <c r="AU946" s="68">
        <v>0.16688592795369278</v>
      </c>
      <c r="AV946" s="68">
        <v>0</v>
      </c>
      <c r="AW946" s="68">
        <v>0.53590681821986885</v>
      </c>
      <c r="AX946" s="68">
        <v>8.1797051984379143E-2</v>
      </c>
      <c r="AY946" s="68">
        <v>0.25429026136701682</v>
      </c>
      <c r="AZ946" s="68">
        <v>0</v>
      </c>
      <c r="BA946" s="68">
        <v>2.3471006309512758E-2</v>
      </c>
      <c r="BB946" s="68">
        <v>3.4209695405013019</v>
      </c>
      <c r="BC946" s="68">
        <v>1.3840088041468204</v>
      </c>
      <c r="BD946" s="68">
        <v>0.44693674392028804</v>
      </c>
      <c r="BE946" s="68">
        <v>0.71130314165721109</v>
      </c>
      <c r="BF946" s="68">
        <v>0.42499000575309964</v>
      </c>
      <c r="BG946" s="68">
        <v>0</v>
      </c>
      <c r="BH946" s="68">
        <v>1.6374205573198946E-3</v>
      </c>
      <c r="BI946" s="68">
        <v>7.2807359331271044</v>
      </c>
      <c r="BJ946" s="68">
        <v>0</v>
      </c>
      <c r="BK946" s="68">
        <v>10.454508793835588</v>
      </c>
      <c r="BL946" s="68">
        <v>2.414177420883767</v>
      </c>
      <c r="BM946" s="68">
        <v>5.3984746314746236E-2</v>
      </c>
      <c r="BN946" s="68">
        <v>0</v>
      </c>
      <c r="BO946" s="68">
        <v>0</v>
      </c>
    </row>
    <row r="947" spans="1:67">
      <c r="A947">
        <v>2007</v>
      </c>
      <c r="B947" s="62" t="s">
        <v>644</v>
      </c>
      <c r="C947" s="67" t="s">
        <v>709</v>
      </c>
      <c r="D947" s="62" t="s">
        <v>726</v>
      </c>
      <c r="E947" s="68">
        <v>6.8370470792271628E-3</v>
      </c>
      <c r="F947" s="68">
        <v>1.6529258142474804E-4</v>
      </c>
      <c r="G947" s="68">
        <v>4.878876232810341E-4</v>
      </c>
      <c r="H947" s="68">
        <v>1.5148216573097997E-2</v>
      </c>
      <c r="I947" s="68">
        <v>3.2804197415262443E-2</v>
      </c>
      <c r="J947" s="68">
        <v>1.5862892519107302E-2</v>
      </c>
      <c r="K947" s="68">
        <v>2.1221234761787042E-3</v>
      </c>
      <c r="L947" s="68">
        <v>2.3626167193198405E-2</v>
      </c>
      <c r="M947" s="68">
        <v>1.933427792205919E-2</v>
      </c>
      <c r="N947" s="68">
        <v>3.6700552605658208E-3</v>
      </c>
      <c r="O947" s="68">
        <v>2.59428120603497E-2</v>
      </c>
      <c r="P947" s="68">
        <v>8.9630197377225228E-3</v>
      </c>
      <c r="Q947" s="68">
        <v>1.5399286165597499E-2</v>
      </c>
      <c r="R947" s="68">
        <v>9.3373681676265606E-3</v>
      </c>
      <c r="S947" s="68">
        <v>9.5340949850937513E-3</v>
      </c>
      <c r="T947" s="68">
        <v>1.4660971608001144E-2</v>
      </c>
      <c r="U947" s="68">
        <v>0.13132431003206166</v>
      </c>
      <c r="V947" s="68">
        <v>3.3261559009697461E-2</v>
      </c>
      <c r="W947" s="68">
        <v>1.4925620837176849E-2</v>
      </c>
      <c r="X947" s="68">
        <v>5.6832612314512476E-2</v>
      </c>
      <c r="Y947" s="68">
        <v>2.3097601782229998E-3</v>
      </c>
      <c r="Z947" s="68">
        <v>2.1922237993337847E-2</v>
      </c>
      <c r="AA947" s="68">
        <v>2.7104513147709394E-3</v>
      </c>
      <c r="AB947" s="68">
        <v>7.9384174405269931E-3</v>
      </c>
      <c r="AC947" s="68">
        <v>9.1970545475169457E-4</v>
      </c>
      <c r="AD947" s="68">
        <v>5.0789942273652344E-4</v>
      </c>
      <c r="AE947" s="68">
        <v>6.1766584246137943E-2</v>
      </c>
      <c r="AF947" s="68">
        <v>1.5751157675198045E-2</v>
      </c>
      <c r="AG947" s="68">
        <v>8.0066534335708817E-2</v>
      </c>
      <c r="AH947" s="68">
        <v>6.5729045095767852E-2</v>
      </c>
      <c r="AI947" s="68">
        <v>2.7554787307929138E-2</v>
      </c>
      <c r="AJ947" s="68">
        <v>2.6032982847264468E-3</v>
      </c>
      <c r="AK947" s="68">
        <v>1.0623721111177153E-2</v>
      </c>
      <c r="AL947" s="68">
        <v>1.0957847309516832E-2</v>
      </c>
      <c r="AM947" s="68">
        <v>1.6011552965266452E-3</v>
      </c>
      <c r="AN947" s="68">
        <v>3.4090648962403949E-2</v>
      </c>
      <c r="AO947" s="68">
        <v>6.3190643624727993E-3</v>
      </c>
      <c r="AP947" s="68">
        <v>4.2370732192885459E-2</v>
      </c>
      <c r="AQ947" s="68">
        <v>2.6935504021101557E-2</v>
      </c>
      <c r="AR947" s="68">
        <v>6.206657824490918E-4</v>
      </c>
      <c r="AS947" s="68">
        <v>5.9917492979831927E-2</v>
      </c>
      <c r="AT947" s="68">
        <v>6.965201706325465E-3</v>
      </c>
      <c r="AU947" s="68">
        <v>4.0104418840064106E-3</v>
      </c>
      <c r="AV947" s="68">
        <v>0</v>
      </c>
      <c r="AW947" s="68">
        <v>2.3101897140490647E-2</v>
      </c>
      <c r="AX947" s="68">
        <v>5.3778838862427736E-3</v>
      </c>
      <c r="AY947" s="68">
        <v>2.247291789403174E-2</v>
      </c>
      <c r="AZ947" s="68">
        <v>0</v>
      </c>
      <c r="BA947" s="68">
        <v>1.74989714619634E-3</v>
      </c>
      <c r="BB947" s="68">
        <v>0.16965471019502668</v>
      </c>
      <c r="BC947" s="68">
        <v>0.10732919243623679</v>
      </c>
      <c r="BD947" s="68">
        <v>3.2495062006945769E-2</v>
      </c>
      <c r="BE947" s="68">
        <v>2.5315594824949952E-2</v>
      </c>
      <c r="BF947" s="68">
        <v>3.5192298068387834E-2</v>
      </c>
      <c r="BG947" s="68">
        <v>0</v>
      </c>
      <c r="BH947" s="68">
        <v>1.8419761513982247E-4</v>
      </c>
      <c r="BI947" s="68">
        <v>0.64079944595436955</v>
      </c>
      <c r="BJ947" s="68">
        <v>0</v>
      </c>
      <c r="BK947" s="68">
        <v>4.9473000647309081E-3</v>
      </c>
      <c r="BL947" s="68">
        <v>0.12917920437584507</v>
      </c>
      <c r="BM947" s="68">
        <v>4.935552398446774E-3</v>
      </c>
      <c r="BN947" s="68">
        <v>0</v>
      </c>
      <c r="BO947" s="68">
        <v>0</v>
      </c>
    </row>
    <row r="948" spans="1:67">
      <c r="A948">
        <v>2007</v>
      </c>
      <c r="B948" s="62" t="s">
        <v>645</v>
      </c>
      <c r="C948" s="67" t="s">
        <v>710</v>
      </c>
      <c r="D948" s="62" t="s">
        <v>726</v>
      </c>
      <c r="E948" s="68">
        <v>0.1158493676092632</v>
      </c>
      <c r="F948" s="68">
        <v>1.1894822000946721E-3</v>
      </c>
      <c r="G948" s="68">
        <v>7.49456818072455E-3</v>
      </c>
      <c r="H948" s="68">
        <v>0.10086805662226937</v>
      </c>
      <c r="I948" s="68">
        <v>0.46918605674715602</v>
      </c>
      <c r="J948" s="68">
        <v>0.10055450200492351</v>
      </c>
      <c r="K948" s="68">
        <v>1.5233792403433088E-2</v>
      </c>
      <c r="L948" s="68">
        <v>5.84546925663905E-2</v>
      </c>
      <c r="M948" s="68">
        <v>0.10235330176856874</v>
      </c>
      <c r="N948" s="68">
        <v>1.0848674362765395E-2</v>
      </c>
      <c r="O948" s="68">
        <v>0.16056426292005582</v>
      </c>
      <c r="P948" s="68">
        <v>5.5741646371944405E-2</v>
      </c>
      <c r="Q948" s="68">
        <v>9.1384597510581117E-2</v>
      </c>
      <c r="R948" s="68">
        <v>5.0165455439335219E-2</v>
      </c>
      <c r="S948" s="68">
        <v>4.8526743589817976E-2</v>
      </c>
      <c r="T948" s="68">
        <v>7.1908630696450287E-2</v>
      </c>
      <c r="U948" s="68">
        <v>0.63715769931121669</v>
      </c>
      <c r="V948" s="68">
        <v>0.18033356751727211</v>
      </c>
      <c r="W948" s="68">
        <v>0.10343950168155759</v>
      </c>
      <c r="X948" s="68">
        <v>0.28953609548604614</v>
      </c>
      <c r="Y948" s="68">
        <v>1.3367349703541632E-2</v>
      </c>
      <c r="Z948" s="68">
        <v>0.10696526442238483</v>
      </c>
      <c r="AA948" s="68">
        <v>1.787799783097363E-2</v>
      </c>
      <c r="AB948" s="68">
        <v>5.0323041724256307E-2</v>
      </c>
      <c r="AC948" s="68">
        <v>5.6664254081376913E-3</v>
      </c>
      <c r="AD948" s="68">
        <v>3.5756960889790019E-3</v>
      </c>
      <c r="AE948" s="68">
        <v>0.32960961505186898</v>
      </c>
      <c r="AF948" s="68">
        <v>0.10497260841699277</v>
      </c>
      <c r="AG948" s="68">
        <v>0.53359842262000701</v>
      </c>
      <c r="AH948" s="68">
        <v>0.43804711245595285</v>
      </c>
      <c r="AI948" s="68">
        <v>0.20023433280338487</v>
      </c>
      <c r="AJ948" s="68">
        <v>2.0406603904304033E-2</v>
      </c>
      <c r="AK948" s="68">
        <v>7.5115094506369551E-2</v>
      </c>
      <c r="AL948" s="68">
        <v>7.6385322809627371E-2</v>
      </c>
      <c r="AM948" s="68">
        <v>1.0477299798251544E-2</v>
      </c>
      <c r="AN948" s="68">
        <v>0.22528155996205335</v>
      </c>
      <c r="AO948" s="68">
        <v>3.9561399776358683E-2</v>
      </c>
      <c r="AP948" s="68">
        <v>0.1031212435732551</v>
      </c>
      <c r="AQ948" s="68">
        <v>0.14254718798721452</v>
      </c>
      <c r="AR948" s="68">
        <v>4.1128475998909921E-3</v>
      </c>
      <c r="AS948" s="68">
        <v>0.36820582541025682</v>
      </c>
      <c r="AT948" s="68">
        <v>2.2328748318313021E-2</v>
      </c>
      <c r="AU948" s="68">
        <v>2.4575115627357973E-2</v>
      </c>
      <c r="AV948" s="68">
        <v>0</v>
      </c>
      <c r="AW948" s="68">
        <v>0.13935072381678348</v>
      </c>
      <c r="AX948" s="68">
        <v>3.3780351897773203E-2</v>
      </c>
      <c r="AY948" s="68">
        <v>8.0719254979773392E-2</v>
      </c>
      <c r="AZ948" s="68">
        <v>0</v>
      </c>
      <c r="BA948" s="68">
        <v>8.0033543354251918E-3</v>
      </c>
      <c r="BB948" s="68">
        <v>1.0921935680628407</v>
      </c>
      <c r="BC948" s="68">
        <v>0.41344462593761938</v>
      </c>
      <c r="BD948" s="68">
        <v>0.19083745455976647</v>
      </c>
      <c r="BE948" s="68">
        <v>0.13715022205079172</v>
      </c>
      <c r="BF948" s="68">
        <v>0.23412307430636714</v>
      </c>
      <c r="BG948" s="68">
        <v>0</v>
      </c>
      <c r="BH948" s="68">
        <v>5.7346660984333329E-4</v>
      </c>
      <c r="BI948" s="68">
        <v>5.2010553838241504</v>
      </c>
      <c r="BJ948" s="68">
        <v>0</v>
      </c>
      <c r="BK948" s="68">
        <v>1.5871623067452222E-2</v>
      </c>
      <c r="BL948" s="68">
        <v>0.50235022782167771</v>
      </c>
      <c r="BM948" s="68">
        <v>1.8939335521327219E-2</v>
      </c>
      <c r="BN948" s="68">
        <v>0</v>
      </c>
      <c r="BO948" s="68">
        <v>0</v>
      </c>
    </row>
    <row r="949" spans="1:67">
      <c r="A949">
        <v>2007</v>
      </c>
      <c r="B949" s="62" t="s">
        <v>646</v>
      </c>
      <c r="C949" s="67" t="s">
        <v>711</v>
      </c>
      <c r="D949" s="62" t="s">
        <v>726</v>
      </c>
      <c r="E949" s="68">
        <v>7.081136688911279</v>
      </c>
      <c r="F949" s="68">
        <v>5.2018629035575317E-2</v>
      </c>
      <c r="G949" s="68">
        <v>1.0463089426640724</v>
      </c>
      <c r="H949" s="68">
        <v>24.090491761848217</v>
      </c>
      <c r="I949" s="68">
        <v>31.855251134244181</v>
      </c>
      <c r="J949" s="68">
        <v>11.1556475719484</v>
      </c>
      <c r="K949" s="68">
        <v>1.4006556026136781</v>
      </c>
      <c r="L949" s="68">
        <v>5.699843317733098</v>
      </c>
      <c r="M949" s="68">
        <v>3.6301289368328837</v>
      </c>
      <c r="N949" s="68">
        <v>0.50904630975402565</v>
      </c>
      <c r="O949" s="68">
        <v>8.4765667174498844</v>
      </c>
      <c r="P949" s="68">
        <v>5.7089693769579197</v>
      </c>
      <c r="Q949" s="68">
        <v>10.449123690673007</v>
      </c>
      <c r="R949" s="68">
        <v>10.129986372580197</v>
      </c>
      <c r="S949" s="68">
        <v>5.6274375924032132</v>
      </c>
      <c r="T949" s="68">
        <v>10.378755163277571</v>
      </c>
      <c r="U949" s="68">
        <v>23.429406271902806</v>
      </c>
      <c r="V949" s="68">
        <v>10.235289109123727</v>
      </c>
      <c r="W949" s="68">
        <v>4.3517478390015878</v>
      </c>
      <c r="X949" s="68">
        <v>45.240514466215913</v>
      </c>
      <c r="Y949" s="68">
        <v>1.4366202171303215</v>
      </c>
      <c r="Z949" s="68">
        <v>11.145696475091096</v>
      </c>
      <c r="AA949" s="68">
        <v>3.8365969157604183</v>
      </c>
      <c r="AB949" s="68">
        <v>1.8578408912099182</v>
      </c>
      <c r="AC949" s="68">
        <v>0.78260183657775362</v>
      </c>
      <c r="AD949" s="68">
        <v>1.0308079991129495</v>
      </c>
      <c r="AE949" s="68">
        <v>47.244593848668735</v>
      </c>
      <c r="AF949" s="68">
        <v>31.149819591312252</v>
      </c>
      <c r="AG949" s="68">
        <v>158.34125454914511</v>
      </c>
      <c r="AH949" s="68">
        <v>129.9871366933782</v>
      </c>
      <c r="AI949" s="68">
        <v>45.626601520108956</v>
      </c>
      <c r="AJ949" s="68">
        <v>5.8093227246523176</v>
      </c>
      <c r="AK949" s="68">
        <v>25.217465855494936</v>
      </c>
      <c r="AL949" s="68">
        <v>15.247751724223225</v>
      </c>
      <c r="AM949" s="68">
        <v>2.275165945745492</v>
      </c>
      <c r="AN949" s="68">
        <v>66.686303976997209</v>
      </c>
      <c r="AO949" s="68">
        <v>7.6361550681174677</v>
      </c>
      <c r="AP949" s="68">
        <v>6.9295482898890146</v>
      </c>
      <c r="AQ949" s="68">
        <v>37.677217065242445</v>
      </c>
      <c r="AR949" s="68">
        <v>0.7286912253211798</v>
      </c>
      <c r="AS949" s="68">
        <v>31.088818307237823</v>
      </c>
      <c r="AT949" s="68">
        <v>5.1199414819495201</v>
      </c>
      <c r="AU949" s="68">
        <v>2.4269061734297193</v>
      </c>
      <c r="AV949" s="68">
        <v>0</v>
      </c>
      <c r="AW949" s="68">
        <v>33.072265552421882</v>
      </c>
      <c r="AX949" s="68">
        <v>3.8495434167235567</v>
      </c>
      <c r="AY949" s="68">
        <v>2.8250998664059286</v>
      </c>
      <c r="AZ949" s="68">
        <v>0</v>
      </c>
      <c r="BA949" s="68">
        <v>1.0087384065337495</v>
      </c>
      <c r="BB949" s="68">
        <v>134.99917840948618</v>
      </c>
      <c r="BC949" s="68">
        <v>78.04817523547851</v>
      </c>
      <c r="BD949" s="68">
        <v>32.274693828394817</v>
      </c>
      <c r="BE949" s="68">
        <v>15.517747754591586</v>
      </c>
      <c r="BF949" s="68">
        <v>52.536329346067632</v>
      </c>
      <c r="BG949" s="68">
        <v>0</v>
      </c>
      <c r="BH949" s="68">
        <v>6.1960948078033269E-2</v>
      </c>
      <c r="BI949" s="68">
        <v>722.83694226226305</v>
      </c>
      <c r="BJ949" s="68">
        <v>0</v>
      </c>
      <c r="BK949" s="68">
        <v>0.54176041841195866</v>
      </c>
      <c r="BL949" s="68">
        <v>26.217528870350076</v>
      </c>
      <c r="BM949" s="68">
        <v>1.3585758508686148</v>
      </c>
      <c r="BN949" s="68">
        <v>0</v>
      </c>
      <c r="BO949" s="68">
        <v>0</v>
      </c>
    </row>
    <row r="950" spans="1:67">
      <c r="A950">
        <v>2007</v>
      </c>
      <c r="B950" s="62" t="s">
        <v>647</v>
      </c>
      <c r="C950" s="67" t="s">
        <v>712</v>
      </c>
      <c r="D950" s="62" t="s">
        <v>726</v>
      </c>
      <c r="E950" s="68">
        <v>5.3518905942002695</v>
      </c>
      <c r="F950" s="68">
        <v>0.89849198071198133</v>
      </c>
      <c r="G950" s="68">
        <v>0.29958821401001168</v>
      </c>
      <c r="H950" s="68">
        <v>5.3199299212785407</v>
      </c>
      <c r="I950" s="68">
        <v>15.702104381922581</v>
      </c>
      <c r="J950" s="68">
        <v>21.436516416703668</v>
      </c>
      <c r="K950" s="68">
        <v>1.4956303233123567</v>
      </c>
      <c r="L950" s="68">
        <v>6.140215028231081</v>
      </c>
      <c r="M950" s="68">
        <v>1.2773857740069441</v>
      </c>
      <c r="N950" s="68">
        <v>0.88471396798470114</v>
      </c>
      <c r="O950" s="68">
        <v>4.3359705967657192</v>
      </c>
      <c r="P950" s="68">
        <v>1.0803385845806526</v>
      </c>
      <c r="Q950" s="68">
        <v>3.3045707341380717</v>
      </c>
      <c r="R950" s="68">
        <v>2.3925763182365767</v>
      </c>
      <c r="S950" s="68">
        <v>2.1058784567942985</v>
      </c>
      <c r="T950" s="68">
        <v>1.6086050713524187</v>
      </c>
      <c r="U950" s="68">
        <v>11.099296368774198</v>
      </c>
      <c r="V950" s="68">
        <v>2.9362764946881521</v>
      </c>
      <c r="W950" s="68">
        <v>1.1176793035093873</v>
      </c>
      <c r="X950" s="68">
        <v>10.469437013265409</v>
      </c>
      <c r="Y950" s="68">
        <v>0.37529180263196837</v>
      </c>
      <c r="Z950" s="68">
        <v>4.6910816693151531</v>
      </c>
      <c r="AA950" s="68">
        <v>0.12226897728364097</v>
      </c>
      <c r="AB950" s="68">
        <v>2.487226723294075</v>
      </c>
      <c r="AC950" s="68">
        <v>0.37337592470653569</v>
      </c>
      <c r="AD950" s="68">
        <v>6.9065461227294317E-2</v>
      </c>
      <c r="AE950" s="68">
        <v>12.814977506668047</v>
      </c>
      <c r="AF950" s="68">
        <v>1.0242999952408507</v>
      </c>
      <c r="AG950" s="68">
        <v>5.2067379656325556</v>
      </c>
      <c r="AH950" s="68">
        <v>4.2743690774617322</v>
      </c>
      <c r="AI950" s="68">
        <v>11.421008620617267</v>
      </c>
      <c r="AJ950" s="68">
        <v>1.5013844886858982</v>
      </c>
      <c r="AK950" s="68">
        <v>6.8961008035381415</v>
      </c>
      <c r="AL950" s="68">
        <v>2.5918341677843535</v>
      </c>
      <c r="AM950" s="68">
        <v>1.4656316842705337</v>
      </c>
      <c r="AN950" s="68">
        <v>5.1274421189146784</v>
      </c>
      <c r="AO950" s="68">
        <v>0.37036787072637234</v>
      </c>
      <c r="AP950" s="68">
        <v>0.45689160702402093</v>
      </c>
      <c r="AQ950" s="68">
        <v>6.4586026770156382</v>
      </c>
      <c r="AR950" s="68">
        <v>0.36149214068673924</v>
      </c>
      <c r="AS950" s="68">
        <v>2.7618862435060914</v>
      </c>
      <c r="AT950" s="68">
        <v>8.537883206966324</v>
      </c>
      <c r="AU950" s="68">
        <v>0.12865744260610418</v>
      </c>
      <c r="AV950" s="68">
        <v>0</v>
      </c>
      <c r="AW950" s="68">
        <v>0.978136857393475</v>
      </c>
      <c r="AX950" s="68">
        <v>1.5968719091393184</v>
      </c>
      <c r="AY950" s="68">
        <v>1.4074630238525736</v>
      </c>
      <c r="AZ950" s="68">
        <v>0</v>
      </c>
      <c r="BA950" s="68">
        <v>0.15069610835484359</v>
      </c>
      <c r="BB950" s="68">
        <v>13.108135565560069</v>
      </c>
      <c r="BC950" s="68">
        <v>3.4854635004364098</v>
      </c>
      <c r="BD950" s="68">
        <v>2.7737958193566472</v>
      </c>
      <c r="BE950" s="68">
        <v>2.7285972997576202</v>
      </c>
      <c r="BF950" s="68">
        <v>2.9750996650167831</v>
      </c>
      <c r="BG950" s="68">
        <v>0</v>
      </c>
      <c r="BH950" s="68">
        <v>7.2655357120384283E-3</v>
      </c>
      <c r="BI950" s="68">
        <v>107.62592686104995</v>
      </c>
      <c r="BJ950" s="68">
        <v>0</v>
      </c>
      <c r="BK950" s="68">
        <v>0.43879383016306051</v>
      </c>
      <c r="BL950" s="68">
        <v>7.9932008320837511</v>
      </c>
      <c r="BM950" s="68">
        <v>0.60960846526395884</v>
      </c>
      <c r="BN950" s="68">
        <v>0</v>
      </c>
      <c r="BO950" s="68">
        <v>0</v>
      </c>
    </row>
    <row r="951" spans="1:67">
      <c r="A951">
        <v>2007</v>
      </c>
      <c r="B951" s="62" t="s">
        <v>648</v>
      </c>
      <c r="C951" s="67" t="s">
        <v>713</v>
      </c>
      <c r="D951" s="62" t="s">
        <v>726</v>
      </c>
      <c r="E951" s="68">
        <v>0.13472627787519459</v>
      </c>
      <c r="F951" s="68">
        <v>3.0768601338676889E-3</v>
      </c>
      <c r="G951" s="68">
        <v>9.0293262230024887E-3</v>
      </c>
      <c r="H951" s="68">
        <v>0.16657736703370038</v>
      </c>
      <c r="I951" s="68">
        <v>0.59223574514547628</v>
      </c>
      <c r="J951" s="68">
        <v>9.3278677813473765E-2</v>
      </c>
      <c r="K951" s="68">
        <v>1.5500071114711285E-2</v>
      </c>
      <c r="L951" s="68">
        <v>4.85213698079663E-2</v>
      </c>
      <c r="M951" s="68">
        <v>5.5538471892584658E-2</v>
      </c>
      <c r="N951" s="68">
        <v>1.0502509225943944E-2</v>
      </c>
      <c r="O951" s="68">
        <v>0.16017304780125305</v>
      </c>
      <c r="P951" s="68">
        <v>7.4729486165798692E-2</v>
      </c>
      <c r="Q951" s="68">
        <v>8.674389221207264E-2</v>
      </c>
      <c r="R951" s="68">
        <v>4.9248215651935046E-2</v>
      </c>
      <c r="S951" s="68">
        <v>6.3228756019208326E-2</v>
      </c>
      <c r="T951" s="68">
        <v>8.0061936976977527E-2</v>
      </c>
      <c r="U951" s="68">
        <v>1.248165930857154</v>
      </c>
      <c r="V951" s="68">
        <v>0.18420935145858988</v>
      </c>
      <c r="W951" s="68">
        <v>0.25584420445605921</v>
      </c>
      <c r="X951" s="68">
        <v>0.54153402531487504</v>
      </c>
      <c r="Y951" s="68">
        <v>1.8727046128075141E-2</v>
      </c>
      <c r="Z951" s="68">
        <v>0.11945449860508604</v>
      </c>
      <c r="AA951" s="68">
        <v>1.6744589027942576E-2</v>
      </c>
      <c r="AB951" s="68">
        <v>4.5832411471485167E-2</v>
      </c>
      <c r="AC951" s="68">
        <v>9.0067979398173598E-3</v>
      </c>
      <c r="AD951" s="68">
        <v>2.8567077130276968E-3</v>
      </c>
      <c r="AE951" s="68">
        <v>0.28543921303946646</v>
      </c>
      <c r="AF951" s="68">
        <v>7.1497840221232484E-2</v>
      </c>
      <c r="AG951" s="68">
        <v>0.36343894311556962</v>
      </c>
      <c r="AH951" s="68">
        <v>0.29835804802253579</v>
      </c>
      <c r="AI951" s="68">
        <v>0.30372495127832688</v>
      </c>
      <c r="AJ951" s="68">
        <v>2.5578578039843619E-2</v>
      </c>
      <c r="AK951" s="68">
        <v>5.3615164814699814E-2</v>
      </c>
      <c r="AL951" s="68">
        <v>8.1550681176623466E-2</v>
      </c>
      <c r="AM951" s="68">
        <v>8.5122148464266897E-3</v>
      </c>
      <c r="AN951" s="68">
        <v>0.1693855544425506</v>
      </c>
      <c r="AO951" s="68">
        <v>4.0135124837542349E-2</v>
      </c>
      <c r="AP951" s="68">
        <v>2.7355911178664066E-2</v>
      </c>
      <c r="AQ951" s="68">
        <v>0.14278638829791507</v>
      </c>
      <c r="AR951" s="68">
        <v>3.1659557055201985E-3</v>
      </c>
      <c r="AS951" s="68">
        <v>0.26501948804742903</v>
      </c>
      <c r="AT951" s="68">
        <v>1.4691798851011094E-2</v>
      </c>
      <c r="AU951" s="68">
        <v>2.3645973156930004E-2</v>
      </c>
      <c r="AV951" s="68">
        <v>0</v>
      </c>
      <c r="AW951" s="68">
        <v>8.6346807044881208E-2</v>
      </c>
      <c r="AX951" s="68">
        <v>2.2860361060265483E-2</v>
      </c>
      <c r="AY951" s="68">
        <v>4.1392153805424298E-2</v>
      </c>
      <c r="AZ951" s="68">
        <v>0</v>
      </c>
      <c r="BA951" s="68">
        <v>4.9599262407073672E-3</v>
      </c>
      <c r="BB951" s="68">
        <v>0.70538604257269544</v>
      </c>
      <c r="BC951" s="68">
        <v>0.32491716983439739</v>
      </c>
      <c r="BD951" s="68">
        <v>0.12224955837358496</v>
      </c>
      <c r="BE951" s="68">
        <v>9.2455699283398446E-2</v>
      </c>
      <c r="BF951" s="68">
        <v>0.1313153068430678</v>
      </c>
      <c r="BG951" s="68">
        <v>0</v>
      </c>
      <c r="BH951" s="68">
        <v>4.0734599681809035E-4</v>
      </c>
      <c r="BI951" s="68">
        <v>4.8517516704311783</v>
      </c>
      <c r="BJ951" s="68">
        <v>0</v>
      </c>
      <c r="BK951" s="68">
        <v>0.58043175475756692</v>
      </c>
      <c r="BL951" s="68">
        <v>3.346973116999358</v>
      </c>
      <c r="BM951" s="68">
        <v>6.3540182554434721E-2</v>
      </c>
      <c r="BN951" s="68">
        <v>0</v>
      </c>
      <c r="BO951" s="68">
        <v>0</v>
      </c>
    </row>
    <row r="952" spans="1:67">
      <c r="A952">
        <v>2007</v>
      </c>
      <c r="B952" s="62" t="s">
        <v>649</v>
      </c>
      <c r="C952" s="67" t="s">
        <v>714</v>
      </c>
      <c r="D952" s="62" t="s">
        <v>726</v>
      </c>
      <c r="E952" s="68">
        <v>0.13132330333475728</v>
      </c>
      <c r="F952" s="68">
        <v>2.5209518081683348E-2</v>
      </c>
      <c r="G952" s="68">
        <v>8.7800190034749842E-3</v>
      </c>
      <c r="H952" s="68">
        <v>0.1546123780085103</v>
      </c>
      <c r="I952" s="68">
        <v>0.5949189191856834</v>
      </c>
      <c r="J952" s="68">
        <v>0.75476693236076697</v>
      </c>
      <c r="K952" s="68">
        <v>3.067158236431259E-2</v>
      </c>
      <c r="L952" s="68">
        <v>9.1678553167248711E-2</v>
      </c>
      <c r="M952" s="68">
        <v>0.14357610985204874</v>
      </c>
      <c r="N952" s="68">
        <v>7.4674597826760392E-2</v>
      </c>
      <c r="O952" s="68">
        <v>0.25925113777273895</v>
      </c>
      <c r="P952" s="68">
        <v>9.3525257179330745E-2</v>
      </c>
      <c r="Q952" s="68">
        <v>0.57209816147394654</v>
      </c>
      <c r="R952" s="68">
        <v>0.11175923308779576</v>
      </c>
      <c r="S952" s="68">
        <v>0.27095368881066195</v>
      </c>
      <c r="T952" s="68">
        <v>0.81435453396237745</v>
      </c>
      <c r="U952" s="68">
        <v>83.273939109992327</v>
      </c>
      <c r="V952" s="68">
        <v>7.3783106199649309</v>
      </c>
      <c r="W952" s="68">
        <v>1.5162795487449272</v>
      </c>
      <c r="X952" s="68">
        <v>7.0954998688518689</v>
      </c>
      <c r="Y952" s="68">
        <v>0.24079103351861517</v>
      </c>
      <c r="Z952" s="68">
        <v>3.7892664569925181</v>
      </c>
      <c r="AA952" s="68">
        <v>0.21333633924690781</v>
      </c>
      <c r="AB952" s="68">
        <v>0.45405032519290073</v>
      </c>
      <c r="AC952" s="68">
        <v>8.8265882544411988E-3</v>
      </c>
      <c r="AD952" s="68">
        <v>3.6787068420904004E-3</v>
      </c>
      <c r="AE952" s="68">
        <v>0.99403334475540595</v>
      </c>
      <c r="AF952" s="68">
        <v>0.17862478264146747</v>
      </c>
      <c r="AG952" s="68">
        <v>0.90798832340585844</v>
      </c>
      <c r="AH952" s="68">
        <v>0.74539516592138233</v>
      </c>
      <c r="AI952" s="68">
        <v>0.26091949006942633</v>
      </c>
      <c r="AJ952" s="68">
        <v>2.3655907586653358E-2</v>
      </c>
      <c r="AK952" s="68">
        <v>9.1702216179816651E-2</v>
      </c>
      <c r="AL952" s="68">
        <v>0.12969542614552404</v>
      </c>
      <c r="AM952" s="68">
        <v>1.1739521325740326E-2</v>
      </c>
      <c r="AN952" s="68">
        <v>0.33207061731105947</v>
      </c>
      <c r="AO952" s="68">
        <v>2.7411506999742489E-2</v>
      </c>
      <c r="AP952" s="68">
        <v>0.37069943850187537</v>
      </c>
      <c r="AQ952" s="68">
        <v>6.3158240828940739</v>
      </c>
      <c r="AR952" s="68">
        <v>1.2716700754562141E-2</v>
      </c>
      <c r="AS952" s="68">
        <v>0.30956881128390207</v>
      </c>
      <c r="AT952" s="68">
        <v>1.5549730380132252E-2</v>
      </c>
      <c r="AU952" s="68">
        <v>2.3688246600669587E-2</v>
      </c>
      <c r="AV952" s="68">
        <v>0</v>
      </c>
      <c r="AW952" s="68">
        <v>0.10972015925119488</v>
      </c>
      <c r="AX952" s="68">
        <v>0.39555569725992756</v>
      </c>
      <c r="AY952" s="68">
        <v>6.3347745217954526E-2</v>
      </c>
      <c r="AZ952" s="68">
        <v>0</v>
      </c>
      <c r="BA952" s="68">
        <v>5.0317491385895655E-3</v>
      </c>
      <c r="BB952" s="68">
        <v>0.63634483751387361</v>
      </c>
      <c r="BC952" s="68">
        <v>0.79152466115931774</v>
      </c>
      <c r="BD952" s="68">
        <v>0.21350606555780396</v>
      </c>
      <c r="BE952" s="68">
        <v>0.3471730982212079</v>
      </c>
      <c r="BF952" s="68">
        <v>0.27547702691953596</v>
      </c>
      <c r="BG952" s="68">
        <v>0</v>
      </c>
      <c r="BH952" s="68">
        <v>1.0603376582623064E-3</v>
      </c>
      <c r="BI952" s="68">
        <v>12.02878227883801</v>
      </c>
      <c r="BJ952" s="68">
        <v>0</v>
      </c>
      <c r="BK952" s="68">
        <v>2.4140661358715346E-2</v>
      </c>
      <c r="BL952" s="68">
        <v>12.383123047990399</v>
      </c>
      <c r="BM952" s="68">
        <v>0.55677059879315183</v>
      </c>
      <c r="BN952" s="68">
        <v>0</v>
      </c>
      <c r="BO952" s="68">
        <v>0</v>
      </c>
    </row>
    <row r="953" spans="1:67">
      <c r="A953">
        <v>2007</v>
      </c>
      <c r="B953" s="62" t="s">
        <v>650</v>
      </c>
      <c r="C953" s="67" t="s">
        <v>715</v>
      </c>
      <c r="D953" s="62" t="s">
        <v>726</v>
      </c>
      <c r="E953" s="68">
        <v>0.4041687041782217</v>
      </c>
      <c r="F953" s="68">
        <v>3.0764291598726007E-3</v>
      </c>
      <c r="G953" s="68">
        <v>2.535053288610728E-2</v>
      </c>
      <c r="H953" s="68">
        <v>0.17884930389075043</v>
      </c>
      <c r="I953" s="68">
        <v>1.6780509943053179</v>
      </c>
      <c r="J953" s="68">
        <v>0.57516084169087911</v>
      </c>
      <c r="K953" s="68">
        <v>5.7724105549469579E-2</v>
      </c>
      <c r="L953" s="68">
        <v>0.11671618400548178</v>
      </c>
      <c r="M953" s="68">
        <v>5.4276504103309683E-2</v>
      </c>
      <c r="N953" s="68">
        <v>2.3300949938155444E-2</v>
      </c>
      <c r="O953" s="68">
        <v>0.15352181792962477</v>
      </c>
      <c r="P953" s="68">
        <v>6.6128746741813099E-2</v>
      </c>
      <c r="Q953" s="68">
        <v>0.15652808764348586</v>
      </c>
      <c r="R953" s="68">
        <v>0.10669672693142809</v>
      </c>
      <c r="S953" s="68">
        <v>9.7574231311067142E-2</v>
      </c>
      <c r="T953" s="68">
        <v>0.15659621100465526</v>
      </c>
      <c r="U953" s="68">
        <v>5.1378257907315694</v>
      </c>
      <c r="V953" s="68">
        <v>0.56126373527628648</v>
      </c>
      <c r="W953" s="68">
        <v>0.23581622729710239</v>
      </c>
      <c r="X953" s="68">
        <v>3.1222019864265231</v>
      </c>
      <c r="Y953" s="68">
        <v>4.8459081670301607E-2</v>
      </c>
      <c r="Z953" s="68">
        <v>0.69049280741692542</v>
      </c>
      <c r="AA953" s="68">
        <v>3.4325724287644896E-2</v>
      </c>
      <c r="AB953" s="68">
        <v>7.3228157722265055E-2</v>
      </c>
      <c r="AC953" s="68">
        <v>2.745274042481443E-2</v>
      </c>
      <c r="AD953" s="68">
        <v>7.3062532033598797E-3</v>
      </c>
      <c r="AE953" s="68">
        <v>0.7539184561335357</v>
      </c>
      <c r="AF953" s="68">
        <v>0.19548737622128914</v>
      </c>
      <c r="AG953" s="68">
        <v>0.99370455568227223</v>
      </c>
      <c r="AH953" s="68">
        <v>0.81576216892826792</v>
      </c>
      <c r="AI953" s="68">
        <v>0.74550749680961736</v>
      </c>
      <c r="AJ953" s="68">
        <v>3.2766329947903031E-2</v>
      </c>
      <c r="AK953" s="68">
        <v>0.12761555784818307</v>
      </c>
      <c r="AL953" s="68">
        <v>0.12835976219471462</v>
      </c>
      <c r="AM953" s="68">
        <v>1.7505776472466403E-2</v>
      </c>
      <c r="AN953" s="68">
        <v>0.61031013597911543</v>
      </c>
      <c r="AO953" s="68">
        <v>4.295348256324788E-2</v>
      </c>
      <c r="AP953" s="68">
        <v>0.3912993756401969</v>
      </c>
      <c r="AQ953" s="68">
        <v>0.59202316044466363</v>
      </c>
      <c r="AR953" s="68">
        <v>4.5595116920015104E-3</v>
      </c>
      <c r="AS953" s="68">
        <v>0.23542288846875276</v>
      </c>
      <c r="AT953" s="68">
        <v>5.378439937508047E-2</v>
      </c>
      <c r="AU953" s="68">
        <v>1.8270065369135273E-2</v>
      </c>
      <c r="AV953" s="68">
        <v>0</v>
      </c>
      <c r="AW953" s="68">
        <v>0.18160183851599357</v>
      </c>
      <c r="AX953" s="68">
        <v>4.0485676873572157E-2</v>
      </c>
      <c r="AY953" s="68">
        <v>0.1543994980871928</v>
      </c>
      <c r="AZ953" s="68">
        <v>0</v>
      </c>
      <c r="BA953" s="68">
        <v>1.5388641015106515E-2</v>
      </c>
      <c r="BB953" s="68">
        <v>0.76852660798982098</v>
      </c>
      <c r="BC953" s="68">
        <v>1.0607431997709056</v>
      </c>
      <c r="BD953" s="68">
        <v>0.23678996968749988</v>
      </c>
      <c r="BE953" s="68">
        <v>0.27225028141678831</v>
      </c>
      <c r="BF953" s="68">
        <v>0.28399475377811623</v>
      </c>
      <c r="BG953" s="68">
        <v>0</v>
      </c>
      <c r="BH953" s="68">
        <v>1.6832100521050907E-3</v>
      </c>
      <c r="BI953" s="68">
        <v>22.182301930021747</v>
      </c>
      <c r="BJ953" s="68">
        <v>0</v>
      </c>
      <c r="BK953" s="68">
        <v>3.4001030034348803E-2</v>
      </c>
      <c r="BL953" s="68">
        <v>5.6976407533780682</v>
      </c>
      <c r="BM953" s="68">
        <v>0.30851820236595157</v>
      </c>
      <c r="BN953" s="68">
        <v>0</v>
      </c>
      <c r="BO953" s="68">
        <v>0</v>
      </c>
    </row>
    <row r="954" spans="1:67">
      <c r="A954">
        <v>2007</v>
      </c>
      <c r="B954" s="62" t="s">
        <v>651</v>
      </c>
      <c r="C954" s="67" t="s">
        <v>716</v>
      </c>
      <c r="D954" s="62" t="s">
        <v>726</v>
      </c>
      <c r="E954" s="68">
        <v>8.0333617699483134E-5</v>
      </c>
      <c r="F954" s="68">
        <v>1.1407437368495539E-6</v>
      </c>
      <c r="G954" s="68">
        <v>2.0157580867581757E-5</v>
      </c>
      <c r="H954" s="68">
        <v>3.3456335082262731E-4</v>
      </c>
      <c r="I954" s="68">
        <v>4.0291819080138543E-4</v>
      </c>
      <c r="J954" s="68">
        <v>1.5042965113872832E-4</v>
      </c>
      <c r="K954" s="68">
        <v>1.705766256249312E-5</v>
      </c>
      <c r="L954" s="68">
        <v>7.37347266078297E-5</v>
      </c>
      <c r="M954" s="68">
        <v>4.6589160933575613E-5</v>
      </c>
      <c r="N954" s="68">
        <v>1.6413563381044755E-5</v>
      </c>
      <c r="O954" s="68">
        <v>1.127959249653948E-4</v>
      </c>
      <c r="P954" s="68">
        <v>9.6917370268870164E-5</v>
      </c>
      <c r="Q954" s="68">
        <v>1.2904560068560241E-4</v>
      </c>
      <c r="R954" s="68">
        <v>1.2711918970867431E-4</v>
      </c>
      <c r="S954" s="68">
        <v>8.9151921291602212E-5</v>
      </c>
      <c r="T954" s="68">
        <v>1.4019628683458691E-4</v>
      </c>
      <c r="U954" s="68">
        <v>3.723807663479692E-4</v>
      </c>
      <c r="V954" s="68">
        <v>1.5814023340203796E-4</v>
      </c>
      <c r="W954" s="68">
        <v>6.1756321355618124E-5</v>
      </c>
      <c r="X954" s="68">
        <v>3.5091533664864829E-4</v>
      </c>
      <c r="Y954" s="68">
        <v>1.8366165322739172E-5</v>
      </c>
      <c r="Z954" s="68">
        <v>1.4904660008923268E-4</v>
      </c>
      <c r="AA954" s="68">
        <v>5.0852959493315333E-5</v>
      </c>
      <c r="AB954" s="68">
        <v>3.7654633620797061E-5</v>
      </c>
      <c r="AC954" s="68">
        <v>1.4837999956774177E-5</v>
      </c>
      <c r="AD954" s="68">
        <v>1.2939569986583232E-5</v>
      </c>
      <c r="AE954" s="68">
        <v>7.8797323731996704E-4</v>
      </c>
      <c r="AF954" s="68">
        <v>3.800082209692308E-4</v>
      </c>
      <c r="AG954" s="68">
        <v>1.9316637850623538E-3</v>
      </c>
      <c r="AH954" s="68">
        <v>1.5857613683824762E-3</v>
      </c>
      <c r="AI954" s="68">
        <v>6.4764291091364955E-4</v>
      </c>
      <c r="AJ954" s="68">
        <v>8.3580271336876141E-5</v>
      </c>
      <c r="AK954" s="68">
        <v>3.4038280739056182E-4</v>
      </c>
      <c r="AL954" s="68">
        <v>1.8367428351745343E-4</v>
      </c>
      <c r="AM954" s="68">
        <v>2.9529352309972033E-5</v>
      </c>
      <c r="AN954" s="68">
        <v>8.3056304600314724E-4</v>
      </c>
      <c r="AO954" s="68">
        <v>1.0530463022233597E-4</v>
      </c>
      <c r="AP954" s="68">
        <v>1.7026440630129068E-4</v>
      </c>
      <c r="AQ954" s="68">
        <v>5.0142472560815623E-4</v>
      </c>
      <c r="AR954" s="68">
        <v>1.0510488910845841E-5</v>
      </c>
      <c r="AS954" s="68">
        <v>4.2515774363636333E-4</v>
      </c>
      <c r="AT954" s="68">
        <v>6.5392425290336246E-5</v>
      </c>
      <c r="AU954" s="68">
        <v>4.3232014570555566E-5</v>
      </c>
      <c r="AV954" s="68">
        <v>0</v>
      </c>
      <c r="AW954" s="68">
        <v>4.033442236036094E-4</v>
      </c>
      <c r="AX954" s="68">
        <v>4.804255980958367E-5</v>
      </c>
      <c r="AY954" s="68">
        <v>7.2577835322961388E-5</v>
      </c>
      <c r="AZ954" s="68">
        <v>0</v>
      </c>
      <c r="BA954" s="68">
        <v>1.5268177574188877E-5</v>
      </c>
      <c r="BB954" s="68">
        <v>1.711521285911651E-3</v>
      </c>
      <c r="BC954" s="68">
        <v>1.652293196530649E-3</v>
      </c>
      <c r="BD954" s="68">
        <v>4.6864728552053559E-4</v>
      </c>
      <c r="BE954" s="68">
        <v>2.4625319906009142E-4</v>
      </c>
      <c r="BF954" s="68">
        <v>6.4863271633081694E-4</v>
      </c>
      <c r="BG954" s="68">
        <v>0</v>
      </c>
      <c r="BH954" s="68">
        <v>1.895216368962708E-6</v>
      </c>
      <c r="BI954" s="68">
        <v>1.0202121065072529E-2</v>
      </c>
      <c r="BJ954" s="68">
        <v>0</v>
      </c>
      <c r="BK954" s="68">
        <v>4.003612984026243E-5</v>
      </c>
      <c r="BL954" s="68">
        <v>4.3173395187229798E-5</v>
      </c>
      <c r="BM954" s="68">
        <v>3.6683457553523621E-6</v>
      </c>
      <c r="BN954" s="68">
        <v>0</v>
      </c>
      <c r="BO954" s="68">
        <v>0</v>
      </c>
    </row>
    <row r="955" spans="1:67">
      <c r="A955">
        <v>2007</v>
      </c>
      <c r="B955" s="62" t="s">
        <v>652</v>
      </c>
      <c r="C955" s="67" t="s">
        <v>717</v>
      </c>
      <c r="D955" s="62" t="s">
        <v>726</v>
      </c>
      <c r="E955" s="68">
        <v>0</v>
      </c>
      <c r="F955" s="68">
        <v>0</v>
      </c>
      <c r="G955" s="68">
        <v>0</v>
      </c>
      <c r="H955" s="68">
        <v>0</v>
      </c>
      <c r="I955" s="68">
        <v>0</v>
      </c>
      <c r="J955" s="68">
        <v>0</v>
      </c>
      <c r="K955" s="68">
        <v>0</v>
      </c>
      <c r="L955" s="68">
        <v>0</v>
      </c>
      <c r="M955" s="68">
        <v>0</v>
      </c>
      <c r="N955" s="68">
        <v>0</v>
      </c>
      <c r="O955" s="68">
        <v>0</v>
      </c>
      <c r="P955" s="68">
        <v>0</v>
      </c>
      <c r="Q955" s="68">
        <v>0</v>
      </c>
      <c r="R955" s="68">
        <v>0</v>
      </c>
      <c r="S955" s="68">
        <v>0</v>
      </c>
      <c r="T955" s="68">
        <v>0</v>
      </c>
      <c r="U955" s="68">
        <v>0</v>
      </c>
      <c r="V955" s="68">
        <v>0</v>
      </c>
      <c r="W955" s="68">
        <v>0</v>
      </c>
      <c r="X955" s="68">
        <v>0</v>
      </c>
      <c r="Y955" s="68">
        <v>0</v>
      </c>
      <c r="Z955" s="68">
        <v>0</v>
      </c>
      <c r="AA955" s="68">
        <v>0</v>
      </c>
      <c r="AB955" s="68">
        <v>0</v>
      </c>
      <c r="AC955" s="68">
        <v>0</v>
      </c>
      <c r="AD955" s="68">
        <v>0</v>
      </c>
      <c r="AE955" s="68">
        <v>0</v>
      </c>
      <c r="AF955" s="68">
        <v>0</v>
      </c>
      <c r="AG955" s="68">
        <v>0</v>
      </c>
      <c r="AH955" s="68">
        <v>0</v>
      </c>
      <c r="AI955" s="68">
        <v>0</v>
      </c>
      <c r="AJ955" s="68">
        <v>0</v>
      </c>
      <c r="AK955" s="68">
        <v>0</v>
      </c>
      <c r="AL955" s="68">
        <v>0</v>
      </c>
      <c r="AM955" s="68">
        <v>0</v>
      </c>
      <c r="AN955" s="68">
        <v>0</v>
      </c>
      <c r="AO955" s="68">
        <v>0</v>
      </c>
      <c r="AP955" s="68">
        <v>0</v>
      </c>
      <c r="AQ955" s="68">
        <v>0</v>
      </c>
      <c r="AR955" s="68">
        <v>0</v>
      </c>
      <c r="AS955" s="68">
        <v>0</v>
      </c>
      <c r="AT955" s="68">
        <v>0</v>
      </c>
      <c r="AU955" s="68">
        <v>0</v>
      </c>
      <c r="AV955" s="68">
        <v>0</v>
      </c>
      <c r="AW955" s="68">
        <v>0</v>
      </c>
      <c r="AX955" s="68">
        <v>0</v>
      </c>
      <c r="AY955" s="68">
        <v>0</v>
      </c>
      <c r="AZ955" s="68">
        <v>0</v>
      </c>
      <c r="BA955" s="68">
        <v>0</v>
      </c>
      <c r="BB955" s="68">
        <v>0</v>
      </c>
      <c r="BC955" s="68">
        <v>0</v>
      </c>
      <c r="BD955" s="68">
        <v>0</v>
      </c>
      <c r="BE955" s="68">
        <v>0</v>
      </c>
      <c r="BF955" s="68">
        <v>0</v>
      </c>
      <c r="BG955" s="68">
        <v>0</v>
      </c>
      <c r="BH955" s="68">
        <v>0</v>
      </c>
      <c r="BI955" s="68">
        <v>0</v>
      </c>
      <c r="BJ955" s="68">
        <v>0</v>
      </c>
      <c r="BK955" s="68">
        <v>0</v>
      </c>
      <c r="BL955" s="68">
        <v>0</v>
      </c>
      <c r="BM955" s="68">
        <v>0</v>
      </c>
      <c r="BN955" s="68">
        <v>0</v>
      </c>
      <c r="BO955" s="68">
        <v>0</v>
      </c>
    </row>
    <row r="956" spans="1:67">
      <c r="A956">
        <v>2007</v>
      </c>
      <c r="B956" s="69" t="s">
        <v>727</v>
      </c>
      <c r="C956" s="69" t="s">
        <v>728</v>
      </c>
      <c r="D956" s="62" t="s">
        <v>729</v>
      </c>
      <c r="E956" s="68">
        <v>16753.944975921728</v>
      </c>
      <c r="F956" s="68">
        <v>413.21274956021199</v>
      </c>
      <c r="G956" s="68">
        <v>826.02501144393</v>
      </c>
      <c r="H956" s="68">
        <v>13948.609534469144</v>
      </c>
      <c r="I956" s="68">
        <v>72066.054601628057</v>
      </c>
      <c r="J956" s="68">
        <v>14077.747146909283</v>
      </c>
      <c r="K956" s="68">
        <v>2683.759912310396</v>
      </c>
      <c r="L956" s="68">
        <v>8302.1083073874324</v>
      </c>
      <c r="M956" s="68">
        <v>2381.8148668702347</v>
      </c>
      <c r="N956" s="68">
        <v>46550.934545198659</v>
      </c>
      <c r="O956" s="68">
        <v>38570.989216206639</v>
      </c>
      <c r="P956" s="68">
        <v>6890.8160473653843</v>
      </c>
      <c r="Q956" s="68">
        <v>12656.061017323522</v>
      </c>
      <c r="R956" s="68">
        <v>10061.913053275284</v>
      </c>
      <c r="S956" s="68">
        <v>24219.742369488991</v>
      </c>
      <c r="T956" s="68">
        <v>12821.626109693747</v>
      </c>
      <c r="U956" s="68">
        <v>59488.143854743845</v>
      </c>
      <c r="V956" s="68">
        <v>15866.692710212894</v>
      </c>
      <c r="W956" s="68">
        <v>8264.9633399146296</v>
      </c>
      <c r="X956" s="68">
        <v>59004.45126489758</v>
      </c>
      <c r="Y956" s="68">
        <v>1988.9530750254798</v>
      </c>
      <c r="Z956" s="68">
        <v>12231.447120426272</v>
      </c>
      <c r="AA956" s="68">
        <v>1006.2027779880457</v>
      </c>
      <c r="AB956" s="68">
        <v>13821.982754651095</v>
      </c>
      <c r="AC956" s="68">
        <v>1348.5132631789334</v>
      </c>
      <c r="AD956" s="68">
        <v>222.58042290903771</v>
      </c>
      <c r="AE956" s="68">
        <v>67763.893285514932</v>
      </c>
      <c r="AF956" s="68">
        <v>4461.4993414808678</v>
      </c>
      <c r="AG956" s="68">
        <v>22598.725476314597</v>
      </c>
      <c r="AH956" s="68">
        <v>18553.711771816266</v>
      </c>
      <c r="AI956" s="68">
        <v>34672.839659902973</v>
      </c>
      <c r="AJ956" s="68">
        <v>790.69926521170362</v>
      </c>
      <c r="AK956" s="68">
        <v>5784.9904500052508</v>
      </c>
      <c r="AL956" s="68">
        <v>3566.4353378876312</v>
      </c>
      <c r="AM956" s="68">
        <v>889.0940765621267</v>
      </c>
      <c r="AN956" s="68">
        <v>11657.598897098269</v>
      </c>
      <c r="AO956" s="68">
        <v>1093.7052545122401</v>
      </c>
      <c r="AP956" s="68">
        <v>2462.7763405485866</v>
      </c>
      <c r="AQ956" s="68">
        <v>11579.896336148751</v>
      </c>
      <c r="AR956" s="68">
        <v>252.78651072589093</v>
      </c>
      <c r="AS956" s="68">
        <v>8714.1547250380117</v>
      </c>
      <c r="AT956" s="68">
        <v>6415.5625025517211</v>
      </c>
      <c r="AU956" s="68">
        <v>1135.0821240852169</v>
      </c>
      <c r="AV956" s="68">
        <v>0</v>
      </c>
      <c r="AW956" s="68">
        <v>4540.1865322139165</v>
      </c>
      <c r="AX956" s="68">
        <v>1732.5776846875997</v>
      </c>
      <c r="AY956" s="68">
        <v>1785.2737588888403</v>
      </c>
      <c r="AZ956" s="68">
        <v>0</v>
      </c>
      <c r="BA956" s="68">
        <v>377.47789758247359</v>
      </c>
      <c r="BB956" s="68">
        <v>19988.050563846897</v>
      </c>
      <c r="BC956" s="68">
        <v>17395.485058558279</v>
      </c>
      <c r="BD956" s="68">
        <v>5385.587878763472</v>
      </c>
      <c r="BE956" s="68">
        <v>8592.4395880078609</v>
      </c>
      <c r="BF956" s="68">
        <v>6184.6001931637657</v>
      </c>
      <c r="BG956" s="68">
        <v>0</v>
      </c>
      <c r="BH956" s="68">
        <v>40.381519560418589</v>
      </c>
      <c r="BI956" s="68">
        <v>653048.73884292075</v>
      </c>
      <c r="BJ956" s="68">
        <v>0</v>
      </c>
      <c r="BK956" s="68">
        <v>112316.81492883014</v>
      </c>
      <c r="BL956" s="68">
        <v>226947.50763994694</v>
      </c>
      <c r="BM956" s="68">
        <v>11787.919611173387</v>
      </c>
      <c r="BN956" s="68">
        <v>0</v>
      </c>
      <c r="BO956" s="68">
        <v>0</v>
      </c>
    </row>
    <row r="957" spans="1:67">
      <c r="A957">
        <v>2007</v>
      </c>
      <c r="B957" s="70" t="s">
        <v>730</v>
      </c>
      <c r="C957" s="70" t="s">
        <v>731</v>
      </c>
      <c r="D957" s="62" t="s">
        <v>729</v>
      </c>
      <c r="E957" s="68">
        <v>-172.34092982514593</v>
      </c>
      <c r="F957" s="68">
        <v>-2.3652579847328039</v>
      </c>
      <c r="G957" s="68">
        <v>-87.908062831104687</v>
      </c>
      <c r="H957" s="68">
        <v>-386.77474204102242</v>
      </c>
      <c r="I957" s="68">
        <v>318.55506765465026</v>
      </c>
      <c r="J957" s="68">
        <v>-23.523656357841297</v>
      </c>
      <c r="K957" s="68">
        <v>-37.602751944209864</v>
      </c>
      <c r="L957" s="68">
        <v>-85.448337564277082</v>
      </c>
      <c r="M957" s="68">
        <v>-14.950485547079792</v>
      </c>
      <c r="N957" s="68">
        <v>162.02882830380304</v>
      </c>
      <c r="O957" s="68">
        <v>-175.51820164729668</v>
      </c>
      <c r="P957" s="68">
        <v>7.7372083634529876</v>
      </c>
      <c r="Q957" s="68">
        <v>-17.09474118141835</v>
      </c>
      <c r="R957" s="68">
        <v>-367.01551904191473</v>
      </c>
      <c r="S957" s="68">
        <v>-82.320959844182738</v>
      </c>
      <c r="T957" s="68">
        <v>-52.01788685057948</v>
      </c>
      <c r="U957" s="68">
        <v>-11.879260002707714</v>
      </c>
      <c r="V957" s="68">
        <v>4.001511313627792</v>
      </c>
      <c r="W957" s="68">
        <v>-0.36326256184774203</v>
      </c>
      <c r="X957" s="68">
        <v>93.577798508735043</v>
      </c>
      <c r="Y957" s="68">
        <v>-0.21314922965972496</v>
      </c>
      <c r="Z957" s="68">
        <v>-23.268154415725252</v>
      </c>
      <c r="AA957" s="68">
        <v>-22.855246563810365</v>
      </c>
      <c r="AB957" s="68">
        <v>-1341.7697004327028</v>
      </c>
      <c r="AC957" s="68">
        <v>-40.138209106230804</v>
      </c>
      <c r="AD957" s="68">
        <v>-7.6355839391009477</v>
      </c>
      <c r="AE957" s="68">
        <v>-555.26236254201501</v>
      </c>
      <c r="AF957" s="68">
        <v>-41.966204120779622</v>
      </c>
      <c r="AG957" s="68">
        <v>-212.57988222721352</v>
      </c>
      <c r="AH957" s="68">
        <v>-174.52936508104909</v>
      </c>
      <c r="AI957" s="68">
        <v>-5772.6666663293909</v>
      </c>
      <c r="AJ957" s="68">
        <v>-15.794383646509024</v>
      </c>
      <c r="AK957" s="68">
        <v>-1004.6225685159434</v>
      </c>
      <c r="AL957" s="68">
        <v>-30.834436357727981</v>
      </c>
      <c r="AM957" s="68">
        <v>-66.401895401567984</v>
      </c>
      <c r="AN957" s="68">
        <v>-152.36343253869691</v>
      </c>
      <c r="AO957" s="68">
        <v>-9.5240469910668448</v>
      </c>
      <c r="AP957" s="68">
        <v>-13.129898755733331</v>
      </c>
      <c r="AQ957" s="68">
        <v>-81.947628331968588</v>
      </c>
      <c r="AR957" s="68">
        <v>-0.56842695570419988</v>
      </c>
      <c r="AS957" s="68">
        <v>-25.452941463643633</v>
      </c>
      <c r="AT957" s="68">
        <v>-0.56819889632769915</v>
      </c>
      <c r="AU957" s="68">
        <v>-4.6952224752428906</v>
      </c>
      <c r="AV957" s="68">
        <v>0</v>
      </c>
      <c r="AW957" s="68">
        <v>-76.195290048684839</v>
      </c>
      <c r="AX957" s="68">
        <v>-3.2960461418722113</v>
      </c>
      <c r="AY957" s="68">
        <v>-16.746667160693359</v>
      </c>
      <c r="AZ957" s="68">
        <v>0</v>
      </c>
      <c r="BA957" s="68">
        <v>-4.5785061368189934</v>
      </c>
      <c r="BB957" s="68">
        <v>-602.58130055703805</v>
      </c>
      <c r="BC957" s="68">
        <v>-551.17418420080867</v>
      </c>
      <c r="BD957" s="68">
        <v>-66.083757703238149</v>
      </c>
      <c r="BE957" s="68">
        <v>-103.1110846747714</v>
      </c>
      <c r="BF957" s="68">
        <v>-117.46690170445639</v>
      </c>
      <c r="BG957" s="68">
        <v>0</v>
      </c>
      <c r="BH957" s="68">
        <v>-1.2167055951606189</v>
      </c>
      <c r="BI957" s="68">
        <v>50283.684495502624</v>
      </c>
      <c r="BJ957" s="68">
        <v>0</v>
      </c>
      <c r="BK957" s="68">
        <v>0</v>
      </c>
      <c r="BL957" s="68">
        <v>1810.4942429929608</v>
      </c>
      <c r="BM957" s="68">
        <v>0</v>
      </c>
      <c r="BN957" s="68">
        <v>0</v>
      </c>
      <c r="BO957" s="68">
        <v>0</v>
      </c>
    </row>
    <row r="958" spans="1:67">
      <c r="A958">
        <v>2007</v>
      </c>
      <c r="B958" s="70" t="s">
        <v>732</v>
      </c>
      <c r="C958" s="70" t="s">
        <v>733</v>
      </c>
      <c r="D958" s="62" t="s">
        <v>729</v>
      </c>
      <c r="E958" s="68">
        <v>0</v>
      </c>
      <c r="F958" s="68">
        <v>0</v>
      </c>
      <c r="G958" s="68">
        <v>0</v>
      </c>
      <c r="H958" s="68">
        <v>0</v>
      </c>
      <c r="I958" s="68">
        <v>0</v>
      </c>
      <c r="J958" s="68">
        <v>0</v>
      </c>
      <c r="K958" s="68">
        <v>0</v>
      </c>
      <c r="L958" s="68">
        <v>0</v>
      </c>
      <c r="M958" s="68">
        <v>0</v>
      </c>
      <c r="N958" s="68">
        <v>0</v>
      </c>
      <c r="O958" s="68">
        <v>0</v>
      </c>
      <c r="P958" s="68">
        <v>0</v>
      </c>
      <c r="Q958" s="68">
        <v>0</v>
      </c>
      <c r="R958" s="68">
        <v>0</v>
      </c>
      <c r="S958" s="68">
        <v>0</v>
      </c>
      <c r="T958" s="68">
        <v>0</v>
      </c>
      <c r="U958" s="68">
        <v>0</v>
      </c>
      <c r="V958" s="68">
        <v>0</v>
      </c>
      <c r="W958" s="68">
        <v>0</v>
      </c>
      <c r="X958" s="68">
        <v>0</v>
      </c>
      <c r="Y958" s="68">
        <v>0</v>
      </c>
      <c r="Z958" s="68">
        <v>0</v>
      </c>
      <c r="AA958" s="68">
        <v>0</v>
      </c>
      <c r="AB958" s="68">
        <v>0</v>
      </c>
      <c r="AC958" s="68">
        <v>0</v>
      </c>
      <c r="AD958" s="68">
        <v>0</v>
      </c>
      <c r="AE958" s="68">
        <v>0</v>
      </c>
      <c r="AF958" s="68">
        <v>0</v>
      </c>
      <c r="AG958" s="68">
        <v>0</v>
      </c>
      <c r="AH958" s="68">
        <v>0</v>
      </c>
      <c r="AI958" s="68">
        <v>0</v>
      </c>
      <c r="AJ958" s="68">
        <v>0</v>
      </c>
      <c r="AK958" s="68">
        <v>0</v>
      </c>
      <c r="AL958" s="68">
        <v>0</v>
      </c>
      <c r="AM958" s="68">
        <v>0</v>
      </c>
      <c r="AN958" s="68">
        <v>0</v>
      </c>
      <c r="AO958" s="68">
        <v>0</v>
      </c>
      <c r="AP958" s="68">
        <v>0</v>
      </c>
      <c r="AQ958" s="68">
        <v>0</v>
      </c>
      <c r="AR958" s="68">
        <v>0</v>
      </c>
      <c r="AS958" s="68">
        <v>0</v>
      </c>
      <c r="AT958" s="68">
        <v>0</v>
      </c>
      <c r="AU958" s="68">
        <v>0</v>
      </c>
      <c r="AV958" s="68">
        <v>0</v>
      </c>
      <c r="AW958" s="68">
        <v>0</v>
      </c>
      <c r="AX958" s="68">
        <v>0</v>
      </c>
      <c r="AY958" s="68">
        <v>0</v>
      </c>
      <c r="AZ958" s="68">
        <v>0</v>
      </c>
      <c r="BA958" s="68">
        <v>0</v>
      </c>
      <c r="BB958" s="68">
        <v>0</v>
      </c>
      <c r="BC958" s="68">
        <v>0</v>
      </c>
      <c r="BD958" s="68">
        <v>0</v>
      </c>
      <c r="BE958" s="68">
        <v>0</v>
      </c>
      <c r="BF958" s="68">
        <v>0</v>
      </c>
      <c r="BG958" s="68">
        <v>0</v>
      </c>
      <c r="BH958" s="68">
        <v>0</v>
      </c>
      <c r="BI958" s="68">
        <v>0</v>
      </c>
      <c r="BJ958" s="68">
        <v>0</v>
      </c>
      <c r="BK958" s="68">
        <v>0</v>
      </c>
      <c r="BL958" s="68">
        <v>0</v>
      </c>
      <c r="BM958" s="68">
        <v>0</v>
      </c>
      <c r="BN958" s="68">
        <v>0</v>
      </c>
      <c r="BO958" s="68">
        <v>0</v>
      </c>
    </row>
    <row r="959" spans="1:67">
      <c r="A959">
        <v>2007</v>
      </c>
      <c r="B959" s="70" t="s">
        <v>734</v>
      </c>
      <c r="C959" s="70" t="s">
        <v>735</v>
      </c>
      <c r="D959" s="62" t="s">
        <v>729</v>
      </c>
      <c r="E959" s="68">
        <v>0</v>
      </c>
      <c r="F959" s="68">
        <v>0</v>
      </c>
      <c r="G959" s="68">
        <v>0</v>
      </c>
      <c r="H959" s="68">
        <v>0</v>
      </c>
      <c r="I959" s="68">
        <v>0</v>
      </c>
      <c r="J959" s="68">
        <v>0</v>
      </c>
      <c r="K959" s="68">
        <v>0</v>
      </c>
      <c r="L959" s="68">
        <v>0</v>
      </c>
      <c r="M959" s="68">
        <v>0</v>
      </c>
      <c r="N959" s="68">
        <v>0</v>
      </c>
      <c r="O959" s="68">
        <v>0</v>
      </c>
      <c r="P959" s="68">
        <v>0</v>
      </c>
      <c r="Q959" s="68">
        <v>0</v>
      </c>
      <c r="R959" s="68">
        <v>0</v>
      </c>
      <c r="S959" s="68">
        <v>0</v>
      </c>
      <c r="T959" s="68">
        <v>0</v>
      </c>
      <c r="U959" s="68">
        <v>0</v>
      </c>
      <c r="V959" s="68">
        <v>0</v>
      </c>
      <c r="W959" s="68">
        <v>0</v>
      </c>
      <c r="X959" s="68">
        <v>0</v>
      </c>
      <c r="Y959" s="68">
        <v>0</v>
      </c>
      <c r="Z959" s="68">
        <v>0</v>
      </c>
      <c r="AA959" s="68">
        <v>0</v>
      </c>
      <c r="AB959" s="68">
        <v>0</v>
      </c>
      <c r="AC959" s="68">
        <v>0</v>
      </c>
      <c r="AD959" s="68">
        <v>0</v>
      </c>
      <c r="AE959" s="68">
        <v>0</v>
      </c>
      <c r="AF959" s="68">
        <v>0</v>
      </c>
      <c r="AG959" s="68">
        <v>0</v>
      </c>
      <c r="AH959" s="68">
        <v>0</v>
      </c>
      <c r="AI959" s="68">
        <v>0</v>
      </c>
      <c r="AJ959" s="68">
        <v>0</v>
      </c>
      <c r="AK959" s="68">
        <v>0</v>
      </c>
      <c r="AL959" s="68">
        <v>0</v>
      </c>
      <c r="AM959" s="68">
        <v>0</v>
      </c>
      <c r="AN959" s="68">
        <v>0</v>
      </c>
      <c r="AO959" s="68">
        <v>0</v>
      </c>
      <c r="AP959" s="68">
        <v>0</v>
      </c>
      <c r="AQ959" s="68">
        <v>0</v>
      </c>
      <c r="AR959" s="68">
        <v>0</v>
      </c>
      <c r="AS959" s="68">
        <v>0</v>
      </c>
      <c r="AT959" s="68">
        <v>0</v>
      </c>
      <c r="AU959" s="68">
        <v>0</v>
      </c>
      <c r="AV959" s="68">
        <v>0</v>
      </c>
      <c r="AW959" s="68">
        <v>0</v>
      </c>
      <c r="AX959" s="68">
        <v>0</v>
      </c>
      <c r="AY959" s="68">
        <v>0</v>
      </c>
      <c r="AZ959" s="68">
        <v>0</v>
      </c>
      <c r="BA959" s="68">
        <v>0</v>
      </c>
      <c r="BB959" s="68">
        <v>0</v>
      </c>
      <c r="BC959" s="68">
        <v>0</v>
      </c>
      <c r="BD959" s="68">
        <v>0</v>
      </c>
      <c r="BE959" s="68">
        <v>0</v>
      </c>
      <c r="BF959" s="68">
        <v>0</v>
      </c>
      <c r="BG959" s="68">
        <v>0</v>
      </c>
      <c r="BH959" s="68">
        <v>0</v>
      </c>
      <c r="BI959" s="68">
        <v>8517.4367262562682</v>
      </c>
      <c r="BJ959" s="68">
        <v>0</v>
      </c>
      <c r="BK959" s="68">
        <v>114.61357108693129</v>
      </c>
      <c r="BL959" s="68">
        <v>0</v>
      </c>
      <c r="BM959" s="68">
        <v>0</v>
      </c>
      <c r="BN959" s="68">
        <v>0</v>
      </c>
      <c r="BO959" s="68">
        <v>0</v>
      </c>
    </row>
    <row r="960" spans="1:67">
      <c r="A960">
        <v>2007</v>
      </c>
      <c r="B960" s="70" t="s">
        <v>736</v>
      </c>
      <c r="C960" s="70" t="s">
        <v>737</v>
      </c>
      <c r="D960" s="62" t="s">
        <v>729</v>
      </c>
      <c r="E960" s="68">
        <v>0</v>
      </c>
      <c r="F960" s="68">
        <v>0</v>
      </c>
      <c r="G960" s="68">
        <v>0</v>
      </c>
      <c r="H960" s="68">
        <v>0</v>
      </c>
      <c r="I960" s="68">
        <v>0</v>
      </c>
      <c r="J960" s="68">
        <v>0</v>
      </c>
      <c r="K960" s="68">
        <v>0</v>
      </c>
      <c r="L960" s="68">
        <v>0</v>
      </c>
      <c r="M960" s="68">
        <v>0</v>
      </c>
      <c r="N960" s="68">
        <v>0</v>
      </c>
      <c r="O960" s="68">
        <v>0</v>
      </c>
      <c r="P960" s="68">
        <v>0</v>
      </c>
      <c r="Q960" s="68">
        <v>0</v>
      </c>
      <c r="R960" s="68">
        <v>0</v>
      </c>
      <c r="S960" s="68">
        <v>0</v>
      </c>
      <c r="T960" s="68">
        <v>0</v>
      </c>
      <c r="U960" s="68">
        <v>0</v>
      </c>
      <c r="V960" s="68">
        <v>0</v>
      </c>
      <c r="W960" s="68">
        <v>0</v>
      </c>
      <c r="X960" s="68">
        <v>0</v>
      </c>
      <c r="Y960" s="68">
        <v>0</v>
      </c>
      <c r="Z960" s="68">
        <v>0</v>
      </c>
      <c r="AA960" s="68">
        <v>0</v>
      </c>
      <c r="AB960" s="68">
        <v>0</v>
      </c>
      <c r="AC960" s="68">
        <v>0</v>
      </c>
      <c r="AD960" s="68">
        <v>0</v>
      </c>
      <c r="AE960" s="68">
        <v>0</v>
      </c>
      <c r="AF960" s="68">
        <v>0</v>
      </c>
      <c r="AG960" s="68">
        <v>0</v>
      </c>
      <c r="AH960" s="68">
        <v>0</v>
      </c>
      <c r="AI960" s="68">
        <v>0</v>
      </c>
      <c r="AJ960" s="68">
        <v>0</v>
      </c>
      <c r="AK960" s="68">
        <v>0</v>
      </c>
      <c r="AL960" s="68">
        <v>0</v>
      </c>
      <c r="AM960" s="68">
        <v>0</v>
      </c>
      <c r="AN960" s="68">
        <v>0</v>
      </c>
      <c r="AO960" s="68">
        <v>0</v>
      </c>
      <c r="AP960" s="68">
        <v>0</v>
      </c>
      <c r="AQ960" s="68">
        <v>0</v>
      </c>
      <c r="AR960" s="68">
        <v>0</v>
      </c>
      <c r="AS960" s="68">
        <v>0</v>
      </c>
      <c r="AT960" s="68">
        <v>0</v>
      </c>
      <c r="AU960" s="68">
        <v>0</v>
      </c>
      <c r="AV960" s="68">
        <v>0</v>
      </c>
      <c r="AW960" s="68">
        <v>0</v>
      </c>
      <c r="AX960" s="68">
        <v>0</v>
      </c>
      <c r="AY960" s="68">
        <v>0</v>
      </c>
      <c r="AZ960" s="68">
        <v>0</v>
      </c>
      <c r="BA960" s="68">
        <v>0</v>
      </c>
      <c r="BB960" s="68">
        <v>0</v>
      </c>
      <c r="BC960" s="68">
        <v>0</v>
      </c>
      <c r="BD960" s="68">
        <v>0</v>
      </c>
      <c r="BE960" s="68">
        <v>0</v>
      </c>
      <c r="BF960" s="68">
        <v>0</v>
      </c>
      <c r="BG960" s="68">
        <v>0</v>
      </c>
      <c r="BH960" s="68">
        <v>0</v>
      </c>
      <c r="BI960" s="68">
        <v>-12934.692975002401</v>
      </c>
      <c r="BJ960" s="68">
        <v>0</v>
      </c>
      <c r="BK960" s="68">
        <v>0</v>
      </c>
      <c r="BL960" s="68">
        <v>0</v>
      </c>
      <c r="BM960" s="68">
        <v>0</v>
      </c>
      <c r="BN960" s="68">
        <v>0</v>
      </c>
      <c r="BO960" s="68">
        <v>0</v>
      </c>
    </row>
    <row r="961" spans="1:67">
      <c r="A961">
        <v>2007</v>
      </c>
      <c r="B961" s="69" t="s">
        <v>738</v>
      </c>
      <c r="C961" s="69" t="s">
        <v>739</v>
      </c>
      <c r="D961" s="62" t="s">
        <v>729</v>
      </c>
      <c r="E961" s="68">
        <v>30491.369682208799</v>
      </c>
      <c r="F961" s="68">
        <v>1445.2790489616</v>
      </c>
      <c r="G961" s="68">
        <v>1034.5803585840006</v>
      </c>
      <c r="H961" s="68">
        <v>82522.066478267996</v>
      </c>
      <c r="I961" s="68">
        <v>47008.799162488816</v>
      </c>
      <c r="J961" s="68">
        <v>9219.1530603048031</v>
      </c>
      <c r="K961" s="68">
        <v>1860.2877015216009</v>
      </c>
      <c r="L961" s="68">
        <v>3437.1339833879988</v>
      </c>
      <c r="M961" s="68">
        <v>1389.0609294119993</v>
      </c>
      <c r="N961" s="68">
        <v>6781.6121076647496</v>
      </c>
      <c r="O961" s="68">
        <v>14055.449149547992</v>
      </c>
      <c r="P961" s="68">
        <v>8393.7393870767974</v>
      </c>
      <c r="Q961" s="68">
        <v>4856.3985084048009</v>
      </c>
      <c r="R961" s="68">
        <v>10301.407113453608</v>
      </c>
      <c r="S961" s="68">
        <v>11549.148303381613</v>
      </c>
      <c r="T961" s="68">
        <v>5754.3838329479986</v>
      </c>
      <c r="U961" s="68">
        <v>8818.1206699415943</v>
      </c>
      <c r="V961" s="68">
        <v>5860.6923593376023</v>
      </c>
      <c r="W961" s="68">
        <v>5689.3569948263985</v>
      </c>
      <c r="X961" s="68">
        <v>21735.800202840008</v>
      </c>
      <c r="Y961" s="68">
        <v>1318.9343598359999</v>
      </c>
      <c r="Z961" s="68">
        <v>6393.8009856983945</v>
      </c>
      <c r="AA961" s="68">
        <v>1285.9610809151998</v>
      </c>
      <c r="AB961" s="68">
        <v>17546.649382883999</v>
      </c>
      <c r="AC961" s="68">
        <v>3255.0007433063988</v>
      </c>
      <c r="AD961" s="68">
        <v>340.33592213519995</v>
      </c>
      <c r="AE961" s="68">
        <v>84531.036710325585</v>
      </c>
      <c r="AF961" s="68">
        <v>9117.9507553332969</v>
      </c>
      <c r="AG961" s="68">
        <v>75548.715312512257</v>
      </c>
      <c r="AH961" s="68">
        <v>67796.029564272074</v>
      </c>
      <c r="AI961" s="68">
        <v>51779.837980351207</v>
      </c>
      <c r="AJ961" s="68">
        <v>760.9389414816003</v>
      </c>
      <c r="AK961" s="68">
        <v>1849.9664329464001</v>
      </c>
      <c r="AL961" s="68">
        <v>5385.9223326887995</v>
      </c>
      <c r="AM961" s="68">
        <v>1235.1895323959995</v>
      </c>
      <c r="AN961" s="68">
        <v>24780.310230451203</v>
      </c>
      <c r="AO961" s="68">
        <v>1375.5253090511999</v>
      </c>
      <c r="AP961" s="68">
        <v>1743.1183376544004</v>
      </c>
      <c r="AQ961" s="68">
        <v>24572.052557630395</v>
      </c>
      <c r="AR961" s="68">
        <v>544.2181084632</v>
      </c>
      <c r="AS961" s="68">
        <v>27928.059025418395</v>
      </c>
      <c r="AT961" s="68">
        <v>2876.584215100801</v>
      </c>
      <c r="AU961" s="68">
        <v>1797.2699705375996</v>
      </c>
      <c r="AV961" s="68">
        <v>0</v>
      </c>
      <c r="AW961" s="68">
        <v>17589.113803257598</v>
      </c>
      <c r="AX961" s="68">
        <v>3018.5211276983991</v>
      </c>
      <c r="AY961" s="68">
        <v>4599.4066721520003</v>
      </c>
      <c r="AZ961" s="68">
        <v>0</v>
      </c>
      <c r="BA961" s="68">
        <v>1501.4676093600001</v>
      </c>
      <c r="BB961" s="68">
        <v>160168.75134159601</v>
      </c>
      <c r="BC961" s="68">
        <v>38333.228551624794</v>
      </c>
      <c r="BD961" s="68">
        <v>39615.371651772002</v>
      </c>
      <c r="BE961" s="68">
        <v>19976.601503903996</v>
      </c>
      <c r="BF961" s="68">
        <v>17373.534063292798</v>
      </c>
      <c r="BG961" s="68">
        <v>5037.9093590519997</v>
      </c>
      <c r="BH961" s="68">
        <v>12.893372301599996</v>
      </c>
      <c r="BI961" s="68">
        <v>0</v>
      </c>
      <c r="BJ961" s="68">
        <v>0</v>
      </c>
      <c r="BK961" s="68">
        <v>0</v>
      </c>
      <c r="BL961" s="68">
        <v>0</v>
      </c>
      <c r="BM961" s="68">
        <v>0</v>
      </c>
      <c r="BN961" s="68">
        <v>0</v>
      </c>
      <c r="BO961" s="68">
        <v>0</v>
      </c>
    </row>
    <row r="962" spans="1:67">
      <c r="A962">
        <v>2007</v>
      </c>
      <c r="B962" s="70" t="s">
        <v>740</v>
      </c>
      <c r="C962" s="70" t="s">
        <v>741</v>
      </c>
      <c r="D962" s="62" t="s">
        <v>729</v>
      </c>
      <c r="E962" s="68">
        <v>283.43748560669479</v>
      </c>
      <c r="F962" s="68">
        <v>6.0773828158063417</v>
      </c>
      <c r="G962" s="68">
        <v>9.531358615539304</v>
      </c>
      <c r="H962" s="68">
        <v>273.65771636749128</v>
      </c>
      <c r="I962" s="68">
        <v>1005.6209629425339</v>
      </c>
      <c r="J962" s="68">
        <v>431.70494123252354</v>
      </c>
      <c r="K962" s="68">
        <v>36.508506758613279</v>
      </c>
      <c r="L962" s="68">
        <v>246.5225495632713</v>
      </c>
      <c r="M962" s="68">
        <v>68.417375336569663</v>
      </c>
      <c r="N962" s="68">
        <v>520.42648558926612</v>
      </c>
      <c r="O962" s="68">
        <v>959.9583288432799</v>
      </c>
      <c r="P962" s="68">
        <v>128.83767046250779</v>
      </c>
      <c r="Q962" s="68">
        <v>418.08233132609837</v>
      </c>
      <c r="R962" s="68">
        <v>157.88713531374054</v>
      </c>
      <c r="S962" s="68">
        <v>545.07345991897364</v>
      </c>
      <c r="T962" s="68">
        <v>463.79771510856284</v>
      </c>
      <c r="U962" s="68">
        <v>3822.9412269583645</v>
      </c>
      <c r="V962" s="68">
        <v>829.56780019369876</v>
      </c>
      <c r="W962" s="68">
        <v>416.6871463931804</v>
      </c>
      <c r="X962" s="68">
        <v>2795.9884490267636</v>
      </c>
      <c r="Y962" s="68">
        <v>91.001223767602909</v>
      </c>
      <c r="Z962" s="68">
        <v>453.29994660016661</v>
      </c>
      <c r="AA962" s="68">
        <v>26.805613303679529</v>
      </c>
      <c r="AB962" s="68">
        <v>389.36240565469888</v>
      </c>
      <c r="AC962" s="68">
        <v>33.079275125132661</v>
      </c>
      <c r="AD962" s="68">
        <v>3.1135698755092487</v>
      </c>
      <c r="AE962" s="68">
        <v>1503.35106867792</v>
      </c>
      <c r="AF962" s="68">
        <v>56.873267464976969</v>
      </c>
      <c r="AG962" s="68">
        <v>289.09909312379875</v>
      </c>
      <c r="AH962" s="68">
        <v>237.33024214002697</v>
      </c>
      <c r="AI962" s="68">
        <v>731.24959975072204</v>
      </c>
      <c r="AJ962" s="68">
        <v>10.324549673354777</v>
      </c>
      <c r="AK962" s="68">
        <v>65.912203665890232</v>
      </c>
      <c r="AL962" s="68">
        <v>65.336456746746165</v>
      </c>
      <c r="AM962" s="68">
        <v>7.7885586411669054</v>
      </c>
      <c r="AN962" s="68">
        <v>113.04472983609638</v>
      </c>
      <c r="AO962" s="68">
        <v>7.8760527596647263</v>
      </c>
      <c r="AP962" s="68">
        <v>23.264101337297468</v>
      </c>
      <c r="AQ962" s="68">
        <v>295.80886758990732</v>
      </c>
      <c r="AR962" s="68">
        <v>0.52794310641739539</v>
      </c>
      <c r="AS962" s="68">
        <v>40.949483645918697</v>
      </c>
      <c r="AT962" s="68">
        <v>9.6914708350090611E-2</v>
      </c>
      <c r="AU962" s="68">
        <v>3.339975210463459</v>
      </c>
      <c r="AV962" s="68">
        <v>0</v>
      </c>
      <c r="AW962" s="68">
        <v>12.397398396334678</v>
      </c>
      <c r="AX962" s="68">
        <v>16.154956952754684</v>
      </c>
      <c r="AY962" s="68">
        <v>11.962985329872801</v>
      </c>
      <c r="AZ962" s="68">
        <v>0</v>
      </c>
      <c r="BA962" s="68">
        <v>3.316398869262188</v>
      </c>
      <c r="BB962" s="68">
        <v>150.84886823812326</v>
      </c>
      <c r="BC962" s="68">
        <v>143.75359101889913</v>
      </c>
      <c r="BD962" s="68">
        <v>27.400234704674645</v>
      </c>
      <c r="BE962" s="68">
        <v>93.017144610863241</v>
      </c>
      <c r="BF962" s="68">
        <v>58.561324169434769</v>
      </c>
      <c r="BG962" s="68">
        <v>0</v>
      </c>
      <c r="BH962" s="68">
        <v>0.25492230321160581</v>
      </c>
      <c r="BI962" s="68">
        <v>4064.8561530957595</v>
      </c>
      <c r="BJ962" s="68">
        <v>0</v>
      </c>
      <c r="BK962" s="68">
        <v>0</v>
      </c>
      <c r="BL962" s="68">
        <v>3606.8632006474022</v>
      </c>
      <c r="BM962" s="68">
        <v>177.29130404658108</v>
      </c>
      <c r="BN962" s="68">
        <v>0</v>
      </c>
      <c r="BO962" s="68">
        <v>0</v>
      </c>
    </row>
    <row r="963" spans="1:67">
      <c r="A963">
        <v>2007</v>
      </c>
      <c r="B963" s="71" t="s">
        <v>659</v>
      </c>
      <c r="C963" s="72" t="s">
        <v>742</v>
      </c>
      <c r="D963" s="62" t="s">
        <v>729</v>
      </c>
      <c r="E963" s="68">
        <v>47356.411211539191</v>
      </c>
      <c r="F963" s="68">
        <v>1862.2039215432001</v>
      </c>
      <c r="G963" s="68">
        <v>1782.2286637535999</v>
      </c>
      <c r="H963" s="68">
        <v>96357.559028642398</v>
      </c>
      <c r="I963" s="68">
        <v>120399.02994703921</v>
      </c>
      <c r="J963" s="68">
        <v>23705.081463247199</v>
      </c>
      <c r="K963" s="68">
        <v>4542.9533605943998</v>
      </c>
      <c r="L963" s="68">
        <v>11900.316327472799</v>
      </c>
      <c r="M963" s="68">
        <v>3824.3426660591995</v>
      </c>
      <c r="N963" s="68">
        <v>54015.002067028792</v>
      </c>
      <c r="O963" s="68">
        <v>53410.878815354386</v>
      </c>
      <c r="P963" s="68">
        <v>15421.1303461056</v>
      </c>
      <c r="Q963" s="68">
        <v>17913.447059836799</v>
      </c>
      <c r="R963" s="68">
        <v>20154.1917861408</v>
      </c>
      <c r="S963" s="68">
        <v>36231.643275878399</v>
      </c>
      <c r="T963" s="68">
        <v>18987.789601591197</v>
      </c>
      <c r="U963" s="68">
        <v>72117.323866737584</v>
      </c>
      <c r="V963" s="68">
        <v>22560.9542497152</v>
      </c>
      <c r="W963" s="68">
        <v>14370.644052686395</v>
      </c>
      <c r="X963" s="68">
        <v>83629.817358400789</v>
      </c>
      <c r="Y963" s="68">
        <v>3398.6755143599999</v>
      </c>
      <c r="Z963" s="68">
        <v>19055.279824331996</v>
      </c>
      <c r="AA963" s="68">
        <v>2296.1142328224</v>
      </c>
      <c r="AB963" s="68">
        <v>30416.2248289944</v>
      </c>
      <c r="AC963" s="68">
        <v>4596.4550582087995</v>
      </c>
      <c r="AD963" s="68">
        <v>558.39432962399997</v>
      </c>
      <c r="AE963" s="68">
        <v>153243.01851320639</v>
      </c>
      <c r="AF963" s="68">
        <v>13594.35716277597</v>
      </c>
      <c r="AG963" s="68">
        <v>98223.959996463178</v>
      </c>
      <c r="AH963" s="68">
        <v>86412.542172541682</v>
      </c>
      <c r="AI963" s="68">
        <v>81411.260389891191</v>
      </c>
      <c r="AJ963" s="68">
        <v>1546.1683671264002</v>
      </c>
      <c r="AK963" s="68">
        <v>6696.2464686863996</v>
      </c>
      <c r="AL963" s="68">
        <v>8986.8596794103996</v>
      </c>
      <c r="AM963" s="68">
        <v>2065.6702664375998</v>
      </c>
      <c r="AN963" s="68">
        <v>36398.590433395206</v>
      </c>
      <c r="AO963" s="68">
        <v>2467.5825677568</v>
      </c>
      <c r="AP963" s="68">
        <v>4216.0288737791998</v>
      </c>
      <c r="AQ963" s="68">
        <v>36365.809700771999</v>
      </c>
      <c r="AR963" s="68">
        <v>796.96413412800007</v>
      </c>
      <c r="AS963" s="68">
        <v>36657.710253991194</v>
      </c>
      <c r="AT963" s="68">
        <v>9291.6753853583996</v>
      </c>
      <c r="AU963" s="68">
        <v>2930.9968470527997</v>
      </c>
      <c r="AV963" s="68">
        <v>0</v>
      </c>
      <c r="AW963" s="68">
        <v>22065.502426238396</v>
      </c>
      <c r="AX963" s="68">
        <v>4763.9577081335992</v>
      </c>
      <c r="AY963" s="68">
        <v>6379.8967453344003</v>
      </c>
      <c r="AZ963" s="68">
        <v>0</v>
      </c>
      <c r="BA963" s="68">
        <v>1877.6833992744</v>
      </c>
      <c r="BB963" s="68">
        <v>179705.0694714048</v>
      </c>
      <c r="BC963" s="68">
        <v>55321.292980389597</v>
      </c>
      <c r="BD963" s="68">
        <v>44962.275996391196</v>
      </c>
      <c r="BE963" s="68">
        <v>28558.947127603198</v>
      </c>
      <c r="BF963" s="68">
        <v>23499.228697343999</v>
      </c>
      <c r="BG963" s="68">
        <v>5037.9093590519997</v>
      </c>
      <c r="BH963" s="68">
        <v>52.313108587199999</v>
      </c>
      <c r="BI963" s="68">
        <v>0</v>
      </c>
      <c r="BJ963" s="68">
        <v>0</v>
      </c>
      <c r="BK963" s="68">
        <v>0</v>
      </c>
      <c r="BL963" s="68">
        <v>0</v>
      </c>
      <c r="BM963" s="68">
        <v>0</v>
      </c>
      <c r="BN963" s="68">
        <v>0</v>
      </c>
      <c r="BO963" s="68">
        <v>0</v>
      </c>
    </row>
    <row r="964" spans="1:67">
      <c r="A964">
        <v>2008</v>
      </c>
      <c r="B964" s="62" t="s">
        <v>597</v>
      </c>
      <c r="C964" s="67" t="s">
        <v>664</v>
      </c>
      <c r="D964" s="62" t="s">
        <v>725</v>
      </c>
      <c r="E964" s="68">
        <v>4140.9127402402237</v>
      </c>
      <c r="F964" s="68">
        <v>3.8939142364244259</v>
      </c>
      <c r="G964" s="68">
        <v>4.7629131491617773</v>
      </c>
      <c r="H964" s="68">
        <v>0.8045414356582784</v>
      </c>
      <c r="I964" s="68">
        <v>24687.275434015886</v>
      </c>
      <c r="J964" s="68">
        <v>571.79936626036897</v>
      </c>
      <c r="K964" s="68">
        <v>19.734213547521112</v>
      </c>
      <c r="L964" s="68">
        <v>0.32529682383595521</v>
      </c>
      <c r="M964" s="68">
        <v>0.28377844525377799</v>
      </c>
      <c r="N964" s="68">
        <v>0.1781384768667518</v>
      </c>
      <c r="O964" s="68">
        <v>114.21978934274995</v>
      </c>
      <c r="P964" s="68">
        <v>33.589705624342052</v>
      </c>
      <c r="Q964" s="68">
        <v>16.272894763509125</v>
      </c>
      <c r="R964" s="68">
        <v>0.65666441534963016</v>
      </c>
      <c r="S964" s="68">
        <v>0.38103044377157824</v>
      </c>
      <c r="T964" s="68">
        <v>1.979164547299862</v>
      </c>
      <c r="U964" s="68">
        <v>2.391900174124546</v>
      </c>
      <c r="V964" s="68">
        <v>9.152399828805418</v>
      </c>
      <c r="W964" s="68">
        <v>2.712928813930195</v>
      </c>
      <c r="X964" s="68">
        <v>4.3214620973232085</v>
      </c>
      <c r="Y964" s="68">
        <v>2.1662724570154945</v>
      </c>
      <c r="Z964" s="68">
        <v>38.889145518701184</v>
      </c>
      <c r="AA964" s="68">
        <v>0</v>
      </c>
      <c r="AB964" s="68">
        <v>47.119129400647687</v>
      </c>
      <c r="AC964" s="68">
        <v>0</v>
      </c>
      <c r="AD964" s="68">
        <v>0</v>
      </c>
      <c r="AE964" s="68">
        <v>50.176552994789631</v>
      </c>
      <c r="AF964" s="68">
        <v>3.4623637099502331E-3</v>
      </c>
      <c r="AG964" s="68">
        <v>1.8860611858697696E-2</v>
      </c>
      <c r="AH964" s="68">
        <v>1.5475246398128386E-2</v>
      </c>
      <c r="AI964" s="68">
        <v>0</v>
      </c>
      <c r="AJ964" s="68">
        <v>0</v>
      </c>
      <c r="AK964" s="68">
        <v>0</v>
      </c>
      <c r="AL964" s="68">
        <v>0</v>
      </c>
      <c r="AM964" s="68">
        <v>0</v>
      </c>
      <c r="AN964" s="68">
        <v>0.52047578300550323</v>
      </c>
      <c r="AO964" s="68">
        <v>0</v>
      </c>
      <c r="AP964" s="68">
        <v>0</v>
      </c>
      <c r="AQ964" s="68">
        <v>0</v>
      </c>
      <c r="AR964" s="68">
        <v>0</v>
      </c>
      <c r="AS964" s="68">
        <v>0</v>
      </c>
      <c r="AT964" s="68">
        <v>0</v>
      </c>
      <c r="AU964" s="68">
        <v>0</v>
      </c>
      <c r="AV964" s="68">
        <v>0</v>
      </c>
      <c r="AW964" s="68">
        <v>0</v>
      </c>
      <c r="AX964" s="68">
        <v>0</v>
      </c>
      <c r="AY964" s="68">
        <v>0</v>
      </c>
      <c r="AZ964" s="68">
        <v>0</v>
      </c>
      <c r="BA964" s="68">
        <v>6.4591650419796639E-3</v>
      </c>
      <c r="BB964" s="68">
        <v>0.2378771819997344</v>
      </c>
      <c r="BC964" s="68">
        <v>0</v>
      </c>
      <c r="BD964" s="68">
        <v>0</v>
      </c>
      <c r="BE964" s="68">
        <v>1.7186709167906662</v>
      </c>
      <c r="BF964" s="68">
        <v>0.51596937587506708</v>
      </c>
      <c r="BG964" s="68">
        <v>0</v>
      </c>
      <c r="BH964" s="68">
        <v>0</v>
      </c>
      <c r="BI964" s="68">
        <v>9786.7470330467768</v>
      </c>
      <c r="BJ964" s="68">
        <v>0</v>
      </c>
      <c r="BK964" s="68">
        <v>0</v>
      </c>
      <c r="BL964" s="68">
        <v>801.45336903595899</v>
      </c>
      <c r="BM964" s="68">
        <v>4789.3908403149799</v>
      </c>
      <c r="BN964" s="68">
        <v>6609.232426768056</v>
      </c>
      <c r="BO964" s="68">
        <v>51743.86029686399</v>
      </c>
    </row>
    <row r="965" spans="1:67">
      <c r="A965">
        <v>2008</v>
      </c>
      <c r="B965" s="62" t="s">
        <v>598</v>
      </c>
      <c r="C965" s="67" t="s">
        <v>665</v>
      </c>
      <c r="D965" s="62" t="s">
        <v>725</v>
      </c>
      <c r="E965" s="68">
        <v>4.3280435017249456E-3</v>
      </c>
      <c r="F965" s="68">
        <v>116.09367721281566</v>
      </c>
      <c r="G965" s="68">
        <v>4.3150429380194516E-4</v>
      </c>
      <c r="H965" s="68">
        <v>2.7277346147911142E-3</v>
      </c>
      <c r="I965" s="68">
        <v>44.322057175305638</v>
      </c>
      <c r="J965" s="68">
        <v>30.673496699621811</v>
      </c>
      <c r="K965" s="68">
        <v>1033.5997597224989</v>
      </c>
      <c r="L965" s="68">
        <v>2.0009995435555394</v>
      </c>
      <c r="M965" s="68">
        <v>1.6673297919607291E-3</v>
      </c>
      <c r="N965" s="68">
        <v>0</v>
      </c>
      <c r="O965" s="68">
        <v>14.388388574484368</v>
      </c>
      <c r="P965" s="68">
        <v>46.552383207898252</v>
      </c>
      <c r="Q965" s="68">
        <v>242.20287952437727</v>
      </c>
      <c r="R965" s="68">
        <v>0.17294400288716399</v>
      </c>
      <c r="S965" s="68">
        <v>0.14468512225824101</v>
      </c>
      <c r="T965" s="68">
        <v>0.15191031929744533</v>
      </c>
      <c r="U965" s="68">
        <v>4.5966279026696324E-2</v>
      </c>
      <c r="V965" s="68">
        <v>5.4143330968501657E-2</v>
      </c>
      <c r="W965" s="68">
        <v>0.16752864728620434</v>
      </c>
      <c r="X965" s="68">
        <v>1.1725422171216489</v>
      </c>
      <c r="Y965" s="68">
        <v>9.0261465780886643E-3</v>
      </c>
      <c r="Z965" s="68">
        <v>0.55729259922194485</v>
      </c>
      <c r="AA965" s="68">
        <v>0</v>
      </c>
      <c r="AB965" s="68">
        <v>2.0544541933362739</v>
      </c>
      <c r="AC965" s="68">
        <v>0</v>
      </c>
      <c r="AD965" s="68">
        <v>0</v>
      </c>
      <c r="AE965" s="68">
        <v>0.10652367440256617</v>
      </c>
      <c r="AF965" s="68">
        <v>7.0182705940376763E-4</v>
      </c>
      <c r="AG965" s="68">
        <v>3.8230783557790626E-3</v>
      </c>
      <c r="AH965" s="68">
        <v>3.1368589735199432E-3</v>
      </c>
      <c r="AI965" s="68">
        <v>0</v>
      </c>
      <c r="AJ965" s="68">
        <v>0</v>
      </c>
      <c r="AK965" s="68">
        <v>0</v>
      </c>
      <c r="AL965" s="68">
        <v>0</v>
      </c>
      <c r="AM965" s="68">
        <v>0</v>
      </c>
      <c r="AN965" s="68">
        <v>0</v>
      </c>
      <c r="AO965" s="68">
        <v>0</v>
      </c>
      <c r="AP965" s="68">
        <v>0</v>
      </c>
      <c r="AQ965" s="68">
        <v>0</v>
      </c>
      <c r="AR965" s="68">
        <v>0</v>
      </c>
      <c r="AS965" s="68">
        <v>0</v>
      </c>
      <c r="AT965" s="68">
        <v>0</v>
      </c>
      <c r="AU965" s="68">
        <v>0</v>
      </c>
      <c r="AV965" s="68">
        <v>0</v>
      </c>
      <c r="AW965" s="68">
        <v>0</v>
      </c>
      <c r="AX965" s="68">
        <v>0</v>
      </c>
      <c r="AY965" s="68">
        <v>0</v>
      </c>
      <c r="AZ965" s="68">
        <v>0</v>
      </c>
      <c r="BA965" s="68">
        <v>2.4869118908401855E-3</v>
      </c>
      <c r="BB965" s="68">
        <v>1.7732879572255437E-3</v>
      </c>
      <c r="BC965" s="68">
        <v>0</v>
      </c>
      <c r="BD965" s="68">
        <v>0</v>
      </c>
      <c r="BE965" s="68">
        <v>0</v>
      </c>
      <c r="BF965" s="68">
        <v>1.2205556738368178E-3</v>
      </c>
      <c r="BG965" s="68">
        <v>0</v>
      </c>
      <c r="BH965" s="68">
        <v>0</v>
      </c>
      <c r="BI965" s="68">
        <v>155.07030644560771</v>
      </c>
      <c r="BJ965" s="68">
        <v>0</v>
      </c>
      <c r="BK965" s="68">
        <v>0</v>
      </c>
      <c r="BL965" s="68">
        <v>4.8410615310217391E-2</v>
      </c>
      <c r="BM965" s="68">
        <v>44.938388470969258</v>
      </c>
      <c r="BN965" s="68">
        <v>43.120609417558768</v>
      </c>
      <c r="BO965" s="68">
        <v>1777.6706702744998</v>
      </c>
    </row>
    <row r="966" spans="1:67">
      <c r="A966">
        <v>2008</v>
      </c>
      <c r="B966" s="62" t="s">
        <v>599</v>
      </c>
      <c r="C966" s="67" t="s">
        <v>666</v>
      </c>
      <c r="D966" s="62" t="s">
        <v>725</v>
      </c>
      <c r="E966" s="68">
        <v>2.695931109803379E-3</v>
      </c>
      <c r="F966" s="68">
        <v>0</v>
      </c>
      <c r="G966" s="68">
        <v>29.967778167635299</v>
      </c>
      <c r="H966" s="68">
        <v>5.3925693581714515E-3</v>
      </c>
      <c r="I966" s="68">
        <v>225.2714918562047</v>
      </c>
      <c r="J966" s="68">
        <v>18.503917006222622</v>
      </c>
      <c r="K966" s="68">
        <v>6.9981291879039453E-4</v>
      </c>
      <c r="L966" s="68">
        <v>0.24498408550208287</v>
      </c>
      <c r="M966" s="68">
        <v>9.2748977961268644E-2</v>
      </c>
      <c r="N966" s="68">
        <v>0</v>
      </c>
      <c r="O966" s="68">
        <v>3.167498062676235</v>
      </c>
      <c r="P966" s="68">
        <v>5.9625564851636872</v>
      </c>
      <c r="Q966" s="68">
        <v>8.7270523940767245E-2</v>
      </c>
      <c r="R966" s="68">
        <v>6.2597390581336379E-3</v>
      </c>
      <c r="S966" s="68">
        <v>7.1781112498832511E-2</v>
      </c>
      <c r="T966" s="68">
        <v>1.2220831508824179E-2</v>
      </c>
      <c r="U966" s="68">
        <v>3.210878898754236E-2</v>
      </c>
      <c r="V966" s="68">
        <v>7.1072185437979649E-2</v>
      </c>
      <c r="W966" s="68">
        <v>2.1400018290868416E-2</v>
      </c>
      <c r="X966" s="68">
        <v>3.2038297334393846E-2</v>
      </c>
      <c r="Y966" s="68">
        <v>1.6771556275165973E-2</v>
      </c>
      <c r="Z966" s="68">
        <v>1.1862312296259876</v>
      </c>
      <c r="AA966" s="68">
        <v>0</v>
      </c>
      <c r="AB966" s="68">
        <v>0</v>
      </c>
      <c r="AC966" s="68">
        <v>0</v>
      </c>
      <c r="AD966" s="68">
        <v>0</v>
      </c>
      <c r="AE966" s="68">
        <v>0</v>
      </c>
      <c r="AF966" s="68">
        <v>0</v>
      </c>
      <c r="AG966" s="68">
        <v>0</v>
      </c>
      <c r="AH966" s="68">
        <v>0</v>
      </c>
      <c r="AI966" s="68">
        <v>0</v>
      </c>
      <c r="AJ966" s="68">
        <v>0</v>
      </c>
      <c r="AK966" s="68">
        <v>0</v>
      </c>
      <c r="AL966" s="68">
        <v>0</v>
      </c>
      <c r="AM966" s="68">
        <v>0</v>
      </c>
      <c r="AN966" s="68">
        <v>0</v>
      </c>
      <c r="AO966" s="68">
        <v>0</v>
      </c>
      <c r="AP966" s="68">
        <v>0</v>
      </c>
      <c r="AQ966" s="68">
        <v>0</v>
      </c>
      <c r="AR966" s="68">
        <v>0</v>
      </c>
      <c r="AS966" s="68">
        <v>0</v>
      </c>
      <c r="AT966" s="68">
        <v>0</v>
      </c>
      <c r="AU966" s="68">
        <v>0</v>
      </c>
      <c r="AV966" s="68">
        <v>0</v>
      </c>
      <c r="AW966" s="68">
        <v>0</v>
      </c>
      <c r="AX966" s="68">
        <v>0</v>
      </c>
      <c r="AY966" s="68">
        <v>0</v>
      </c>
      <c r="AZ966" s="68">
        <v>0</v>
      </c>
      <c r="BA966" s="68">
        <v>0</v>
      </c>
      <c r="BB966" s="68">
        <v>1.619616017188189E-3</v>
      </c>
      <c r="BC966" s="68">
        <v>0</v>
      </c>
      <c r="BD966" s="68">
        <v>0</v>
      </c>
      <c r="BE966" s="68">
        <v>0</v>
      </c>
      <c r="BF966" s="68">
        <v>0</v>
      </c>
      <c r="BG966" s="68">
        <v>0</v>
      </c>
      <c r="BH966" s="68">
        <v>0</v>
      </c>
      <c r="BI966" s="68">
        <v>1253.8737215412668</v>
      </c>
      <c r="BJ966" s="68">
        <v>0</v>
      </c>
      <c r="BK966" s="68">
        <v>0</v>
      </c>
      <c r="BL966" s="68">
        <v>19.219247478468446</v>
      </c>
      <c r="BM966" s="68">
        <v>6.2446397815342758</v>
      </c>
      <c r="BN966" s="68">
        <v>228.40433707890199</v>
      </c>
      <c r="BO966" s="68">
        <v>1792.5004827339001</v>
      </c>
    </row>
    <row r="967" spans="1:67">
      <c r="A967">
        <v>2008</v>
      </c>
      <c r="B967" s="62" t="s">
        <v>600</v>
      </c>
      <c r="C967" s="67" t="s">
        <v>111</v>
      </c>
      <c r="D967" s="62" t="s">
        <v>725</v>
      </c>
      <c r="E967" s="68">
        <v>40.160656211403172</v>
      </c>
      <c r="F967" s="68">
        <v>2.0000193350847368</v>
      </c>
      <c r="G967" s="68">
        <v>14.789547022490549</v>
      </c>
      <c r="H967" s="68">
        <v>458.24260555396609</v>
      </c>
      <c r="I967" s="68">
        <v>34.448552457407118</v>
      </c>
      <c r="J967" s="68">
        <v>0.5268411873640082</v>
      </c>
      <c r="K967" s="68">
        <v>1.5526293400239135E-2</v>
      </c>
      <c r="L967" s="68">
        <v>25.490652280164188</v>
      </c>
      <c r="M967" s="68">
        <v>1.9150628949144863E-2</v>
      </c>
      <c r="N967" s="68">
        <v>33620.297624273015</v>
      </c>
      <c r="O967" s="68">
        <v>9942.4049536038929</v>
      </c>
      <c r="P967" s="68">
        <v>1.172771001709743</v>
      </c>
      <c r="Q967" s="68">
        <v>3.543658254233176</v>
      </c>
      <c r="R967" s="68">
        <v>1219.4278847236117</v>
      </c>
      <c r="S967" s="68">
        <v>5301.6640364801615</v>
      </c>
      <c r="T967" s="68">
        <v>1.9836365373935156</v>
      </c>
      <c r="U967" s="68">
        <v>2.7247888601931352</v>
      </c>
      <c r="V967" s="68">
        <v>9.9076397626411641</v>
      </c>
      <c r="W967" s="68">
        <v>3.4626947724789163</v>
      </c>
      <c r="X967" s="68">
        <v>13.436976697792007</v>
      </c>
      <c r="Y967" s="68">
        <v>0.21254592579162107</v>
      </c>
      <c r="Z967" s="68">
        <v>54.597326971455928</v>
      </c>
      <c r="AA967" s="68">
        <v>0</v>
      </c>
      <c r="AB967" s="68">
        <v>500.24976107381951</v>
      </c>
      <c r="AC967" s="68">
        <v>12.487173595066963</v>
      </c>
      <c r="AD967" s="68">
        <v>0</v>
      </c>
      <c r="AE967" s="68">
        <v>1587.3957248656509</v>
      </c>
      <c r="AF967" s="68">
        <v>9.7193336655288856E-2</v>
      </c>
      <c r="AG967" s="68">
        <v>0.52944345293333928</v>
      </c>
      <c r="AH967" s="68">
        <v>0.43441156360157712</v>
      </c>
      <c r="AI967" s="68">
        <v>5.3971671661572973</v>
      </c>
      <c r="AJ967" s="68">
        <v>0</v>
      </c>
      <c r="AK967" s="68">
        <v>0</v>
      </c>
      <c r="AL967" s="68">
        <v>3.8458463877930473</v>
      </c>
      <c r="AM967" s="68">
        <v>1.9440257125820141E-3</v>
      </c>
      <c r="AN967" s="68">
        <v>0</v>
      </c>
      <c r="AO967" s="68">
        <v>0</v>
      </c>
      <c r="AP967" s="68">
        <v>0</v>
      </c>
      <c r="AQ967" s="68">
        <v>0</v>
      </c>
      <c r="AR967" s="68">
        <v>0</v>
      </c>
      <c r="AS967" s="68">
        <v>0</v>
      </c>
      <c r="AT967" s="68">
        <v>0</v>
      </c>
      <c r="AU967" s="68">
        <v>0</v>
      </c>
      <c r="AV967" s="68">
        <v>0</v>
      </c>
      <c r="AW967" s="68">
        <v>7.2610828715499612E-4</v>
      </c>
      <c r="AX967" s="68">
        <v>0</v>
      </c>
      <c r="AY967" s="68">
        <v>0</v>
      </c>
      <c r="AZ967" s="68">
        <v>0</v>
      </c>
      <c r="BA967" s="68">
        <v>1.5377868435177895E-2</v>
      </c>
      <c r="BB967" s="68">
        <v>3.531736506945797E-2</v>
      </c>
      <c r="BC967" s="68">
        <v>0</v>
      </c>
      <c r="BD967" s="68">
        <v>0</v>
      </c>
      <c r="BE967" s="68">
        <v>6.5818397872469321E-4</v>
      </c>
      <c r="BF967" s="68">
        <v>0</v>
      </c>
      <c r="BG967" s="68">
        <v>0</v>
      </c>
      <c r="BH967" s="68">
        <v>0</v>
      </c>
      <c r="BI967" s="68">
        <v>0</v>
      </c>
      <c r="BJ967" s="68">
        <v>0</v>
      </c>
      <c r="BK967" s="68">
        <v>0</v>
      </c>
      <c r="BL967" s="68">
        <v>12325.262142107378</v>
      </c>
      <c r="BM967" s="68">
        <v>-178.9029333686837</v>
      </c>
      <c r="BN967" s="68">
        <v>46593.606176901616</v>
      </c>
      <c r="BO967" s="68">
        <v>111600.9862194681</v>
      </c>
    </row>
    <row r="968" spans="1:67">
      <c r="A968">
        <v>2008</v>
      </c>
      <c r="B968" s="62" t="s">
        <v>601</v>
      </c>
      <c r="C968" s="67" t="s">
        <v>667</v>
      </c>
      <c r="D968" s="62" t="s">
        <v>725</v>
      </c>
      <c r="E968" s="68">
        <v>3423.7514579310964</v>
      </c>
      <c r="F968" s="68">
        <v>0.76792062106422643</v>
      </c>
      <c r="G968" s="68">
        <v>168.42778033115931</v>
      </c>
      <c r="H968" s="68">
        <v>0.22339152167094167</v>
      </c>
      <c r="I968" s="68">
        <v>13529.104397593563</v>
      </c>
      <c r="J968" s="68">
        <v>312.46427411863021</v>
      </c>
      <c r="K968" s="68">
        <v>0.27809658989657299</v>
      </c>
      <c r="L968" s="68">
        <v>65.87990547677478</v>
      </c>
      <c r="M968" s="68">
        <v>0.50747721582279226</v>
      </c>
      <c r="N968" s="68">
        <v>4.5948600210338419E-2</v>
      </c>
      <c r="O968" s="68">
        <v>325.48989348824966</v>
      </c>
      <c r="P968" s="68">
        <v>175.32697701394534</v>
      </c>
      <c r="Q968" s="68">
        <v>6.7783248329823564</v>
      </c>
      <c r="R968" s="68">
        <v>38.341161521619476</v>
      </c>
      <c r="S968" s="68">
        <v>32.170798365867654</v>
      </c>
      <c r="T968" s="68">
        <v>2.8798837137150812</v>
      </c>
      <c r="U968" s="68">
        <v>31.960910374977274</v>
      </c>
      <c r="V968" s="68">
        <v>2.8400563907866907</v>
      </c>
      <c r="W968" s="68">
        <v>2.5706129261249631</v>
      </c>
      <c r="X968" s="68">
        <v>14.071507812188729</v>
      </c>
      <c r="Y968" s="68">
        <v>0.49178005797885932</v>
      </c>
      <c r="Z968" s="68">
        <v>7.921301449777018</v>
      </c>
      <c r="AA968" s="68">
        <v>0</v>
      </c>
      <c r="AB968" s="68">
        <v>2.5901811460726343</v>
      </c>
      <c r="AC968" s="68">
        <v>0</v>
      </c>
      <c r="AD968" s="68">
        <v>0</v>
      </c>
      <c r="AE968" s="68">
        <v>12.889560390661552</v>
      </c>
      <c r="AF968" s="68">
        <v>108.74902784666757</v>
      </c>
      <c r="AG968" s="68">
        <v>592.39102995802409</v>
      </c>
      <c r="AH968" s="68">
        <v>486.06043225548234</v>
      </c>
      <c r="AI968" s="68">
        <v>6.2230969137631049E-2</v>
      </c>
      <c r="AJ968" s="68">
        <v>1.238601637044102E-2</v>
      </c>
      <c r="AK968" s="68">
        <v>5.9657474698287487</v>
      </c>
      <c r="AL968" s="68">
        <v>15.745448271772782</v>
      </c>
      <c r="AM968" s="68">
        <v>3.4064318188265388E-3</v>
      </c>
      <c r="AN968" s="68">
        <v>1968.4243434606087</v>
      </c>
      <c r="AO968" s="68">
        <v>0</v>
      </c>
      <c r="AP968" s="68">
        <v>8.972695981560995E-3</v>
      </c>
      <c r="AQ968" s="68">
        <v>0</v>
      </c>
      <c r="AR968" s="68">
        <v>0</v>
      </c>
      <c r="AS968" s="68">
        <v>70.376341055273173</v>
      </c>
      <c r="AT968" s="68">
        <v>0.12868019637649522</v>
      </c>
      <c r="AU968" s="68">
        <v>4.0782827707905449</v>
      </c>
      <c r="AV968" s="68">
        <v>0</v>
      </c>
      <c r="AW968" s="68">
        <v>0.15327185575346131</v>
      </c>
      <c r="AX968" s="68">
        <v>6.5415186861507966E-4</v>
      </c>
      <c r="AY968" s="68">
        <v>0.54214094973668558</v>
      </c>
      <c r="AZ968" s="68">
        <v>0</v>
      </c>
      <c r="BA968" s="68">
        <v>1.2408817120107698</v>
      </c>
      <c r="BB968" s="68">
        <v>46.671033683104831</v>
      </c>
      <c r="BC968" s="68">
        <v>246.09627808544099</v>
      </c>
      <c r="BD968" s="68">
        <v>3.3434771613859904</v>
      </c>
      <c r="BE968" s="68">
        <v>118.07178488800254</v>
      </c>
      <c r="BF968" s="68">
        <v>6.4265681730440694</v>
      </c>
      <c r="BG968" s="68">
        <v>0</v>
      </c>
      <c r="BH968" s="68">
        <v>3.950894461026146E-3</v>
      </c>
      <c r="BI968" s="68">
        <v>98022.858846443953</v>
      </c>
      <c r="BJ968" s="68">
        <v>0</v>
      </c>
      <c r="BK968" s="68">
        <v>0</v>
      </c>
      <c r="BL968" s="68">
        <v>0</v>
      </c>
      <c r="BM968" s="68">
        <v>2547.4483295667287</v>
      </c>
      <c r="BN968" s="68">
        <v>8317.4214930855651</v>
      </c>
      <c r="BO968" s="68">
        <v>130720.05863953409</v>
      </c>
    </row>
    <row r="969" spans="1:67">
      <c r="A969">
        <v>2008</v>
      </c>
      <c r="B969" s="62" t="s">
        <v>602</v>
      </c>
      <c r="C969" s="67" t="s">
        <v>668</v>
      </c>
      <c r="D969" s="62" t="s">
        <v>725</v>
      </c>
      <c r="E969" s="68">
        <v>35.484460297920506</v>
      </c>
      <c r="F969" s="68">
        <v>6.9926107027154227</v>
      </c>
      <c r="G969" s="68">
        <v>3.0395021320504298E-2</v>
      </c>
      <c r="H969" s="68">
        <v>4.0558067877005888</v>
      </c>
      <c r="I969" s="68">
        <v>64.856338891988017</v>
      </c>
      <c r="J969" s="68">
        <v>2873.4916674508481</v>
      </c>
      <c r="K969" s="68">
        <v>12.594899906534135</v>
      </c>
      <c r="L969" s="68">
        <v>187.33206231979324</v>
      </c>
      <c r="M969" s="68">
        <v>19.441770923266091</v>
      </c>
      <c r="N969" s="68">
        <v>25.427640194054465</v>
      </c>
      <c r="O969" s="68">
        <v>26.93955155049338</v>
      </c>
      <c r="P969" s="68">
        <v>1.0618086969351397</v>
      </c>
      <c r="Q969" s="68">
        <v>136.33451359905175</v>
      </c>
      <c r="R969" s="68">
        <v>11.435357665173253</v>
      </c>
      <c r="S969" s="68">
        <v>28.031286381663453</v>
      </c>
      <c r="T969" s="68">
        <v>26.63587635116507</v>
      </c>
      <c r="U969" s="68">
        <v>122.38768887389625</v>
      </c>
      <c r="V969" s="68">
        <v>45.670163721500302</v>
      </c>
      <c r="W969" s="68">
        <v>36.165954945527005</v>
      </c>
      <c r="X969" s="68">
        <v>963.39187837667134</v>
      </c>
      <c r="Y969" s="68">
        <v>8.7007895823667685</v>
      </c>
      <c r="Z969" s="68">
        <v>338.90827763475528</v>
      </c>
      <c r="AA969" s="68">
        <v>5.1762421995155327E-3</v>
      </c>
      <c r="AB969" s="68">
        <v>45.524855332963099</v>
      </c>
      <c r="AC969" s="68">
        <v>0</v>
      </c>
      <c r="AD969" s="68">
        <v>2.2287745870338322</v>
      </c>
      <c r="AE969" s="68">
        <v>64.742266378601101</v>
      </c>
      <c r="AF969" s="68">
        <v>23.35317096048276</v>
      </c>
      <c r="AG969" s="68">
        <v>127.21225441731731</v>
      </c>
      <c r="AH969" s="68">
        <v>104.37842614642058</v>
      </c>
      <c r="AI969" s="68">
        <v>49.057726567862524</v>
      </c>
      <c r="AJ969" s="68">
        <v>0</v>
      </c>
      <c r="AK969" s="68">
        <v>5.7411914379124712E-2</v>
      </c>
      <c r="AL969" s="68">
        <v>4.2171909074488694</v>
      </c>
      <c r="AM969" s="68">
        <v>3.1607511612312025</v>
      </c>
      <c r="AN969" s="68">
        <v>123.99467630721882</v>
      </c>
      <c r="AO969" s="68">
        <v>2.618361924917912E-2</v>
      </c>
      <c r="AP969" s="68">
        <v>0.10696443831051518</v>
      </c>
      <c r="AQ969" s="68">
        <v>0</v>
      </c>
      <c r="AR969" s="68">
        <v>0</v>
      </c>
      <c r="AS969" s="68">
        <v>0</v>
      </c>
      <c r="AT969" s="68">
        <v>0</v>
      </c>
      <c r="AU969" s="68">
        <v>0</v>
      </c>
      <c r="AV969" s="68">
        <v>0</v>
      </c>
      <c r="AW969" s="68">
        <v>1.2554672417470583</v>
      </c>
      <c r="AX969" s="68">
        <v>4.5167385285941259</v>
      </c>
      <c r="AY969" s="68">
        <v>11.029116665177634</v>
      </c>
      <c r="AZ969" s="68">
        <v>0</v>
      </c>
      <c r="BA969" s="68">
        <v>0.12017959731140156</v>
      </c>
      <c r="BB969" s="68">
        <v>42.039657274345373</v>
      </c>
      <c r="BC969" s="68">
        <v>72.674349472875917</v>
      </c>
      <c r="BD969" s="68">
        <v>21.909756666471068</v>
      </c>
      <c r="BE969" s="68">
        <v>175.14787197269311</v>
      </c>
      <c r="BF969" s="68">
        <v>41.828755364078084</v>
      </c>
      <c r="BG969" s="68">
        <v>0</v>
      </c>
      <c r="BH969" s="68">
        <v>0.15282632657204967</v>
      </c>
      <c r="BI969" s="68">
        <v>8802.1954357365066</v>
      </c>
      <c r="BJ969" s="68">
        <v>0</v>
      </c>
      <c r="BK969" s="68">
        <v>0</v>
      </c>
      <c r="BL969" s="68">
        <v>31.137928601639011</v>
      </c>
      <c r="BM969" s="68">
        <v>333.00015923881318</v>
      </c>
      <c r="BN969" s="68">
        <v>7945.8376360707143</v>
      </c>
      <c r="BO969" s="68">
        <v>23006.282507613596</v>
      </c>
    </row>
    <row r="970" spans="1:67">
      <c r="A970">
        <v>2008</v>
      </c>
      <c r="B970" s="62" t="s">
        <v>603</v>
      </c>
      <c r="C970" s="67" t="s">
        <v>669</v>
      </c>
      <c r="D970" s="62" t="s">
        <v>725</v>
      </c>
      <c r="E970" s="68">
        <v>24.158040484616034</v>
      </c>
      <c r="F970" s="68">
        <v>1.7440724774471143E-3</v>
      </c>
      <c r="G970" s="68">
        <v>8.9311364422953607E-2</v>
      </c>
      <c r="H970" s="68">
        <v>105.48339665870689</v>
      </c>
      <c r="I970" s="68">
        <v>123.85747090738506</v>
      </c>
      <c r="J970" s="68">
        <v>12.113944751147931</v>
      </c>
      <c r="K970" s="68">
        <v>331.82350029662211</v>
      </c>
      <c r="L970" s="68">
        <v>36.406407241460315</v>
      </c>
      <c r="M970" s="68">
        <v>1.7007846521272363</v>
      </c>
      <c r="N970" s="68">
        <v>16.971230340536717</v>
      </c>
      <c r="O970" s="68">
        <v>19.400894343775686</v>
      </c>
      <c r="P970" s="68">
        <v>6.4530145233372149</v>
      </c>
      <c r="Q970" s="68">
        <v>19.309797994619693</v>
      </c>
      <c r="R970" s="68">
        <v>44.681464143003836</v>
      </c>
      <c r="S970" s="68">
        <v>14.839249106801795</v>
      </c>
      <c r="T970" s="68">
        <v>52.190607134883571</v>
      </c>
      <c r="U970" s="68">
        <v>129.38232450059689</v>
      </c>
      <c r="V970" s="68">
        <v>33.754597977643584</v>
      </c>
      <c r="W970" s="68">
        <v>21.051486876232655</v>
      </c>
      <c r="X970" s="68">
        <v>55.077723948382349</v>
      </c>
      <c r="Y970" s="68">
        <v>15.768112612220126</v>
      </c>
      <c r="Z970" s="68">
        <v>805.02712299283041</v>
      </c>
      <c r="AA970" s="68">
        <v>0.12235606939403956</v>
      </c>
      <c r="AB970" s="68">
        <v>0.17646674061000697</v>
      </c>
      <c r="AC970" s="68">
        <v>0</v>
      </c>
      <c r="AD970" s="68">
        <v>0</v>
      </c>
      <c r="AE970" s="68">
        <v>1106.7743074600073</v>
      </c>
      <c r="AF970" s="68">
        <v>42.077587965268414</v>
      </c>
      <c r="AG970" s="68">
        <v>229.21019310664619</v>
      </c>
      <c r="AH970" s="68">
        <v>188.06835334200341</v>
      </c>
      <c r="AI970" s="68">
        <v>1.8006362048619107E-2</v>
      </c>
      <c r="AJ970" s="68">
        <v>0</v>
      </c>
      <c r="AK970" s="68">
        <v>0</v>
      </c>
      <c r="AL970" s="68">
        <v>0.10954412512231977</v>
      </c>
      <c r="AM970" s="68">
        <v>0</v>
      </c>
      <c r="AN970" s="68">
        <v>0</v>
      </c>
      <c r="AO970" s="68">
        <v>0</v>
      </c>
      <c r="AP970" s="68">
        <v>0.21310414714996373</v>
      </c>
      <c r="AQ970" s="68">
        <v>36.110635422711873</v>
      </c>
      <c r="AR970" s="68">
        <v>0</v>
      </c>
      <c r="AS970" s="68">
        <v>0</v>
      </c>
      <c r="AT970" s="68">
        <v>0</v>
      </c>
      <c r="AU970" s="68">
        <v>0</v>
      </c>
      <c r="AV970" s="68">
        <v>0</v>
      </c>
      <c r="AW970" s="68">
        <v>5.8720033529864428E-2</v>
      </c>
      <c r="AX970" s="68">
        <v>2.2507863909337157E-4</v>
      </c>
      <c r="AY970" s="68">
        <v>0</v>
      </c>
      <c r="AZ970" s="68">
        <v>0</v>
      </c>
      <c r="BA970" s="68">
        <v>0.53792996727636977</v>
      </c>
      <c r="BB970" s="68">
        <v>2.5676340140861509</v>
      </c>
      <c r="BC970" s="68">
        <v>1.2109758258262052E-2</v>
      </c>
      <c r="BD970" s="68">
        <v>1.6983735654192062E-3</v>
      </c>
      <c r="BE970" s="68">
        <v>7.227709292360264E-2</v>
      </c>
      <c r="BF970" s="68">
        <v>6.6815529644058573</v>
      </c>
      <c r="BG970" s="68">
        <v>0</v>
      </c>
      <c r="BH970" s="68">
        <v>0</v>
      </c>
      <c r="BI970" s="68">
        <v>354.24127650806275</v>
      </c>
      <c r="BJ970" s="68">
        <v>0</v>
      </c>
      <c r="BK970" s="68">
        <v>0</v>
      </c>
      <c r="BL970" s="68">
        <v>5.8871871433324907</v>
      </c>
      <c r="BM970" s="68">
        <v>80.920140843334963</v>
      </c>
      <c r="BN970" s="68">
        <v>352.57509977259127</v>
      </c>
      <c r="BO970" s="68">
        <v>4275.9786332147996</v>
      </c>
    </row>
    <row r="971" spans="1:67">
      <c r="A971">
        <v>2008</v>
      </c>
      <c r="B971" s="62" t="s">
        <v>604</v>
      </c>
      <c r="C971" s="67" t="s">
        <v>670</v>
      </c>
      <c r="D971" s="62" t="s">
        <v>725</v>
      </c>
      <c r="E971" s="68">
        <v>79.020319816656198</v>
      </c>
      <c r="F971" s="68">
        <v>2.5940455188743901</v>
      </c>
      <c r="G971" s="68">
        <v>0.57250583627374718</v>
      </c>
      <c r="H971" s="68">
        <v>4.5717987178263471</v>
      </c>
      <c r="I971" s="68">
        <v>642.42925741547253</v>
      </c>
      <c r="J971" s="68">
        <v>134.8962510397599</v>
      </c>
      <c r="K971" s="68">
        <v>4.7410620754574948</v>
      </c>
      <c r="L971" s="68">
        <v>2454.9292312737739</v>
      </c>
      <c r="M971" s="68">
        <v>501.41751540093696</v>
      </c>
      <c r="N971" s="68">
        <v>15.426809417013269</v>
      </c>
      <c r="O971" s="68">
        <v>312.8455163939131</v>
      </c>
      <c r="P971" s="68">
        <v>81.254680018464896</v>
      </c>
      <c r="Q971" s="68">
        <v>132.11187139896921</v>
      </c>
      <c r="R971" s="68">
        <v>243.20878434678806</v>
      </c>
      <c r="S971" s="68">
        <v>10.628933990963763</v>
      </c>
      <c r="T971" s="68">
        <v>92.601817428324665</v>
      </c>
      <c r="U971" s="68">
        <v>582.10881902192455</v>
      </c>
      <c r="V971" s="68">
        <v>126.39360432603756</v>
      </c>
      <c r="W971" s="68">
        <v>62.381768417344063</v>
      </c>
      <c r="X971" s="68">
        <v>229.51322446363491</v>
      </c>
      <c r="Y971" s="68">
        <v>6.6675565594305199</v>
      </c>
      <c r="Z971" s="68">
        <v>223.09212057257275</v>
      </c>
      <c r="AA971" s="68">
        <v>3.0911859524401981</v>
      </c>
      <c r="AB971" s="68">
        <v>19.267850848474183</v>
      </c>
      <c r="AC971" s="68">
        <v>6.5643795941220873</v>
      </c>
      <c r="AD971" s="68">
        <v>0.50840107884765307</v>
      </c>
      <c r="AE971" s="68">
        <v>87.750536362417037</v>
      </c>
      <c r="AF971" s="68">
        <v>102.48017709692311</v>
      </c>
      <c r="AG971" s="68">
        <v>558.24257800560474</v>
      </c>
      <c r="AH971" s="68">
        <v>458.04142035716796</v>
      </c>
      <c r="AI971" s="68">
        <v>29.151418057464273</v>
      </c>
      <c r="AJ971" s="68">
        <v>0</v>
      </c>
      <c r="AK971" s="68">
        <v>1.0751920557482713</v>
      </c>
      <c r="AL971" s="68">
        <v>17.508750143309651</v>
      </c>
      <c r="AM971" s="68">
        <v>2.2608929669312334</v>
      </c>
      <c r="AN971" s="68">
        <v>97.867422261887512</v>
      </c>
      <c r="AO971" s="68">
        <v>22.235949621606224</v>
      </c>
      <c r="AP971" s="68">
        <v>1.1595555053984605</v>
      </c>
      <c r="AQ971" s="68">
        <v>1.9170388222314705</v>
      </c>
      <c r="AR971" s="68">
        <v>7.5753159865110595E-2</v>
      </c>
      <c r="AS971" s="68">
        <v>185.21322695645631</v>
      </c>
      <c r="AT971" s="68">
        <v>0.39457100854703048</v>
      </c>
      <c r="AU971" s="68">
        <v>12.925972441318692</v>
      </c>
      <c r="AV971" s="68">
        <v>0</v>
      </c>
      <c r="AW971" s="68">
        <v>69.904895514115125</v>
      </c>
      <c r="AX971" s="68">
        <v>2.6575796579559952</v>
      </c>
      <c r="AY971" s="68">
        <v>45.142913445854575</v>
      </c>
      <c r="AZ971" s="68">
        <v>0</v>
      </c>
      <c r="BA971" s="68">
        <v>1.9152290991535015</v>
      </c>
      <c r="BB971" s="68">
        <v>102.26233311802901</v>
      </c>
      <c r="BC971" s="68">
        <v>363.85944882006572</v>
      </c>
      <c r="BD971" s="68">
        <v>60.757810631167835</v>
      </c>
      <c r="BE971" s="68">
        <v>93.117932289405928</v>
      </c>
      <c r="BF971" s="68">
        <v>42.136927507695262</v>
      </c>
      <c r="BG971" s="68">
        <v>0</v>
      </c>
      <c r="BH971" s="68">
        <v>1.1837024106534502</v>
      </c>
      <c r="BI971" s="68">
        <v>2415.4845855645181</v>
      </c>
      <c r="BJ971" s="68">
        <v>0</v>
      </c>
      <c r="BK971" s="68">
        <v>0</v>
      </c>
      <c r="BL971" s="68">
        <v>0</v>
      </c>
      <c r="BM971" s="68">
        <v>477.51145437479835</v>
      </c>
      <c r="BN971" s="68">
        <v>1370.0869257367069</v>
      </c>
      <c r="BO971" s="68">
        <v>12597.161503917301</v>
      </c>
    </row>
    <row r="972" spans="1:67">
      <c r="A972">
        <v>2008</v>
      </c>
      <c r="B972" s="62" t="s">
        <v>605</v>
      </c>
      <c r="C972" s="67" t="s">
        <v>671</v>
      </c>
      <c r="D972" s="62" t="s">
        <v>725</v>
      </c>
      <c r="E972" s="68">
        <v>0.32150795222930806</v>
      </c>
      <c r="F972" s="68">
        <v>2.930923401054024E-4</v>
      </c>
      <c r="G972" s="68">
        <v>3.5554499986312133E-3</v>
      </c>
      <c r="H972" s="68">
        <v>2.8814537424151285</v>
      </c>
      <c r="I972" s="68">
        <v>35.988019924254019</v>
      </c>
      <c r="J972" s="68">
        <v>34.847379330844355</v>
      </c>
      <c r="K972" s="68">
        <v>1.9613508003302966</v>
      </c>
      <c r="L972" s="68">
        <v>10.709840696249197</v>
      </c>
      <c r="M972" s="68">
        <v>87.737459757162654</v>
      </c>
      <c r="N972" s="68">
        <v>0.77805074010214748</v>
      </c>
      <c r="O972" s="68">
        <v>26.105383470033836</v>
      </c>
      <c r="P972" s="68">
        <v>15.841951917290498</v>
      </c>
      <c r="Q972" s="68">
        <v>15.162409086246134</v>
      </c>
      <c r="R972" s="68">
        <v>6.8833582246806149</v>
      </c>
      <c r="S972" s="68">
        <v>3.0192241148498127</v>
      </c>
      <c r="T972" s="68">
        <v>17.309405862975577</v>
      </c>
      <c r="U972" s="68">
        <v>120.00241832225952</v>
      </c>
      <c r="V972" s="68">
        <v>38.567597616698677</v>
      </c>
      <c r="W972" s="68">
        <v>12.348573835208308</v>
      </c>
      <c r="X972" s="68">
        <v>22.634761232456171</v>
      </c>
      <c r="Y972" s="68">
        <v>2.7152684565724097</v>
      </c>
      <c r="Z972" s="68">
        <v>39.156506728274323</v>
      </c>
      <c r="AA972" s="68">
        <v>3.5454128214479903</v>
      </c>
      <c r="AB972" s="68">
        <v>3.3638668773694871</v>
      </c>
      <c r="AC972" s="68">
        <v>0</v>
      </c>
      <c r="AD972" s="68">
        <v>0.41937082664447878</v>
      </c>
      <c r="AE972" s="68">
        <v>66.319094407719433</v>
      </c>
      <c r="AF972" s="68">
        <v>11.37131437755709</v>
      </c>
      <c r="AG972" s="68">
        <v>61.943217051976191</v>
      </c>
      <c r="AH972" s="68">
        <v>50.824785206001721</v>
      </c>
      <c r="AI972" s="68">
        <v>28.349231917334031</v>
      </c>
      <c r="AJ972" s="68">
        <v>0</v>
      </c>
      <c r="AK972" s="68">
        <v>2.0950184549774469</v>
      </c>
      <c r="AL972" s="68">
        <v>24.721948758813326</v>
      </c>
      <c r="AM972" s="68">
        <v>4.3289195156164206</v>
      </c>
      <c r="AN972" s="68">
        <v>11.107245699422977</v>
      </c>
      <c r="AO972" s="68">
        <v>16.017629544253762</v>
      </c>
      <c r="AP972" s="68">
        <v>1.5599796067983731</v>
      </c>
      <c r="AQ972" s="68">
        <v>3.0582783067335</v>
      </c>
      <c r="AR972" s="68">
        <v>2.0696368336435582</v>
      </c>
      <c r="AS972" s="68">
        <v>329.78495454072817</v>
      </c>
      <c r="AT972" s="68">
        <v>0.44390659288048862</v>
      </c>
      <c r="AU972" s="68">
        <v>14.07205276382243</v>
      </c>
      <c r="AV972" s="68">
        <v>0</v>
      </c>
      <c r="AW972" s="68">
        <v>43.992478656500843</v>
      </c>
      <c r="AX972" s="68">
        <v>23.340555442140509</v>
      </c>
      <c r="AY972" s="68">
        <v>45.646980523013639</v>
      </c>
      <c r="AZ972" s="68">
        <v>0</v>
      </c>
      <c r="BA972" s="68">
        <v>3.2168286224070366</v>
      </c>
      <c r="BB972" s="68">
        <v>743.89343390901388</v>
      </c>
      <c r="BC972" s="68">
        <v>91.160666986957324</v>
      </c>
      <c r="BD972" s="68">
        <v>99.820492605488283</v>
      </c>
      <c r="BE972" s="68">
        <v>77.624623724863227</v>
      </c>
      <c r="BF972" s="68">
        <v>86.590815294457798</v>
      </c>
      <c r="BG972" s="68">
        <v>0</v>
      </c>
      <c r="BH972" s="68">
        <v>0.10887529904016968</v>
      </c>
      <c r="BI972" s="68">
        <v>969.03912334989639</v>
      </c>
      <c r="BJ972" s="68">
        <v>0</v>
      </c>
      <c r="BK972" s="68">
        <v>176.04467709775938</v>
      </c>
      <c r="BL972" s="68">
        <v>1.082069830815548E-2</v>
      </c>
      <c r="BM972" s="68">
        <v>2.708684504794006</v>
      </c>
      <c r="BN972" s="68">
        <v>533.4701670790472</v>
      </c>
      <c r="BO972" s="68">
        <v>4027.0408582508999</v>
      </c>
    </row>
    <row r="973" spans="1:67">
      <c r="A973">
        <v>2008</v>
      </c>
      <c r="B973" s="62" t="s">
        <v>606</v>
      </c>
      <c r="C973" s="67" t="s">
        <v>672</v>
      </c>
      <c r="D973" s="62" t="s">
        <v>725</v>
      </c>
      <c r="E973" s="68">
        <v>506.94113297233656</v>
      </c>
      <c r="F973" s="68">
        <v>8.8558613839997431</v>
      </c>
      <c r="G973" s="68">
        <v>197.43363989913345</v>
      </c>
      <c r="H973" s="68">
        <v>955.94811964229552</v>
      </c>
      <c r="I973" s="68">
        <v>1086.5862290970329</v>
      </c>
      <c r="J973" s="68">
        <v>115.81392914575977</v>
      </c>
      <c r="K973" s="68">
        <v>80.48934884385082</v>
      </c>
      <c r="L973" s="68">
        <v>185.51761925765558</v>
      </c>
      <c r="M973" s="68">
        <v>29.416363478519145</v>
      </c>
      <c r="N973" s="68">
        <v>15732.502459505997</v>
      </c>
      <c r="O973" s="68">
        <v>675.5141195428547</v>
      </c>
      <c r="P973" s="68">
        <v>43.734570673544546</v>
      </c>
      <c r="Q973" s="68">
        <v>88.111386486319802</v>
      </c>
      <c r="R973" s="68">
        <v>806.5148996979392</v>
      </c>
      <c r="S973" s="68">
        <v>496.76911901140244</v>
      </c>
      <c r="T973" s="68">
        <v>153.27360212393896</v>
      </c>
      <c r="U973" s="68">
        <v>105.84594169586929</v>
      </c>
      <c r="V973" s="68">
        <v>64.564555171870509</v>
      </c>
      <c r="W973" s="68">
        <v>49.377816877346149</v>
      </c>
      <c r="X973" s="68">
        <v>82.405971898470938</v>
      </c>
      <c r="Y973" s="68">
        <v>8.3253678531843658</v>
      </c>
      <c r="Z973" s="68">
        <v>134.85325462605806</v>
      </c>
      <c r="AA973" s="68">
        <v>39.9050997963244</v>
      </c>
      <c r="AB973" s="68">
        <v>3897.9223272590866</v>
      </c>
      <c r="AC973" s="68">
        <v>75.468809006635269</v>
      </c>
      <c r="AD973" s="68">
        <v>16.88268516890346</v>
      </c>
      <c r="AE973" s="68">
        <v>2170.767761770127</v>
      </c>
      <c r="AF973" s="68">
        <v>74.814540099583851</v>
      </c>
      <c r="AG973" s="68">
        <v>407.53893016788453</v>
      </c>
      <c r="AH973" s="68">
        <v>334.38816346083934</v>
      </c>
      <c r="AI973" s="68">
        <v>13250.300620859265</v>
      </c>
      <c r="AJ973" s="68">
        <v>22.986404279257421</v>
      </c>
      <c r="AK973" s="68">
        <v>2243.2896196304955</v>
      </c>
      <c r="AL973" s="68">
        <v>84.303809553192821</v>
      </c>
      <c r="AM973" s="68">
        <v>143.70356481573782</v>
      </c>
      <c r="AN973" s="68">
        <v>309.65075956444014</v>
      </c>
      <c r="AO973" s="68">
        <v>19.070573338302417</v>
      </c>
      <c r="AP973" s="68">
        <v>8.2150485023044535</v>
      </c>
      <c r="AQ973" s="68">
        <v>206.31890377868973</v>
      </c>
      <c r="AR973" s="68">
        <v>0.87054663517645237</v>
      </c>
      <c r="AS973" s="68">
        <v>12.460463609579497</v>
      </c>
      <c r="AT973" s="68">
        <v>0</v>
      </c>
      <c r="AU973" s="68">
        <v>5.2010232308468609</v>
      </c>
      <c r="AV973" s="68">
        <v>0</v>
      </c>
      <c r="AW973" s="68">
        <v>142.34842061346177</v>
      </c>
      <c r="AX973" s="68">
        <v>11.280112081863853</v>
      </c>
      <c r="AY973" s="68">
        <v>31.782778222304295</v>
      </c>
      <c r="AZ973" s="68">
        <v>0</v>
      </c>
      <c r="BA973" s="68">
        <v>8.8762147074739719</v>
      </c>
      <c r="BB973" s="68">
        <v>1187.7410337941958</v>
      </c>
      <c r="BC973" s="68">
        <v>1134.0948695369809</v>
      </c>
      <c r="BD973" s="68">
        <v>66.295778851453761</v>
      </c>
      <c r="BE973" s="68">
        <v>232.25207698065429</v>
      </c>
      <c r="BF973" s="68">
        <v>218.89140197700925</v>
      </c>
      <c r="BG973" s="68">
        <v>0</v>
      </c>
      <c r="BH973" s="68">
        <v>2.3335276669981533</v>
      </c>
      <c r="BI973" s="68">
        <v>17349.798545064525</v>
      </c>
      <c r="BJ973" s="68">
        <v>0</v>
      </c>
      <c r="BK973" s="68">
        <v>0</v>
      </c>
      <c r="BL973" s="68">
        <v>0</v>
      </c>
      <c r="BM973" s="68">
        <v>-1307.864959503449</v>
      </c>
      <c r="BN973" s="68">
        <v>6210.5833962767583</v>
      </c>
      <c r="BO973" s="68">
        <v>70221.268159682397</v>
      </c>
    </row>
    <row r="974" spans="1:67">
      <c r="A974">
        <v>2008</v>
      </c>
      <c r="B974" s="62" t="s">
        <v>607</v>
      </c>
      <c r="C974" s="67" t="s">
        <v>673</v>
      </c>
      <c r="D974" s="62" t="s">
        <v>725</v>
      </c>
      <c r="E974" s="68">
        <v>1647.2408554827371</v>
      </c>
      <c r="F974" s="68">
        <v>15.904238174890459</v>
      </c>
      <c r="G974" s="68">
        <v>10.788136273689336</v>
      </c>
      <c r="H974" s="68">
        <v>1969.4970670514485</v>
      </c>
      <c r="I974" s="68">
        <v>1260.8791571740635</v>
      </c>
      <c r="J974" s="68">
        <v>752.30674866039806</v>
      </c>
      <c r="K974" s="68">
        <v>76.107792462439591</v>
      </c>
      <c r="L974" s="68">
        <v>374.10818562676042</v>
      </c>
      <c r="M974" s="68">
        <v>138.8260614738403</v>
      </c>
      <c r="N974" s="68">
        <v>476.16012115399866</v>
      </c>
      <c r="O974" s="68">
        <v>12138.084429275781</v>
      </c>
      <c r="P974" s="68">
        <v>1225.0436448961739</v>
      </c>
      <c r="Q974" s="68">
        <v>3576.6205531361275</v>
      </c>
      <c r="R974" s="68">
        <v>628.31561698486257</v>
      </c>
      <c r="S974" s="68">
        <v>707.28977376563807</v>
      </c>
      <c r="T974" s="68">
        <v>281.50131956352772</v>
      </c>
      <c r="U974" s="68">
        <v>615.92741340316491</v>
      </c>
      <c r="V974" s="68">
        <v>295.51118028537343</v>
      </c>
      <c r="W974" s="68">
        <v>150.52317453050856</v>
      </c>
      <c r="X974" s="68">
        <v>714.46230253968508</v>
      </c>
      <c r="Y974" s="68">
        <v>19.344311178348597</v>
      </c>
      <c r="Z974" s="68">
        <v>605.08170274808413</v>
      </c>
      <c r="AA974" s="68">
        <v>11.550686408643958</v>
      </c>
      <c r="AB974" s="68">
        <v>3976.4450607463928</v>
      </c>
      <c r="AC974" s="68">
        <v>315.67474603131041</v>
      </c>
      <c r="AD974" s="68">
        <v>5.8805818431395158</v>
      </c>
      <c r="AE974" s="68">
        <v>1483.0127461106451</v>
      </c>
      <c r="AF974" s="68">
        <v>50.327046558149391</v>
      </c>
      <c r="AG974" s="68">
        <v>274.14765479433328</v>
      </c>
      <c r="AH974" s="68">
        <v>224.93981315112484</v>
      </c>
      <c r="AI974" s="68">
        <v>197.52613592365435</v>
      </c>
      <c r="AJ974" s="68">
        <v>0</v>
      </c>
      <c r="AK974" s="68">
        <v>0.1986528168134388</v>
      </c>
      <c r="AL974" s="68">
        <v>51.193200929138918</v>
      </c>
      <c r="AM974" s="68">
        <v>0.9951847966385392</v>
      </c>
      <c r="AN974" s="68">
        <v>303.16323304246225</v>
      </c>
      <c r="AO974" s="68">
        <v>22.905631979670741</v>
      </c>
      <c r="AP974" s="68">
        <v>50.642245229128939</v>
      </c>
      <c r="AQ974" s="68">
        <v>42.44531055005681</v>
      </c>
      <c r="AR974" s="68">
        <v>0.14340209230230541</v>
      </c>
      <c r="AS974" s="68">
        <v>69.355802816123116</v>
      </c>
      <c r="AT974" s="68">
        <v>0.12436645757206335</v>
      </c>
      <c r="AU974" s="68">
        <v>3.9425763977107375</v>
      </c>
      <c r="AV974" s="68">
        <v>0</v>
      </c>
      <c r="AW974" s="68">
        <v>4.7496820846399954</v>
      </c>
      <c r="AX974" s="68">
        <v>21.164470230429206</v>
      </c>
      <c r="AY974" s="68">
        <v>18.991765815150661</v>
      </c>
      <c r="AZ974" s="68">
        <v>0</v>
      </c>
      <c r="BA974" s="68">
        <v>23.485674215370612</v>
      </c>
      <c r="BB974" s="68">
        <v>341.23294815418467</v>
      </c>
      <c r="BC974" s="68">
        <v>133.50211687351938</v>
      </c>
      <c r="BD974" s="68">
        <v>58.400401705235353</v>
      </c>
      <c r="BE974" s="68">
        <v>193.80634139644638</v>
      </c>
      <c r="BF974" s="68">
        <v>331.50978933169739</v>
      </c>
      <c r="BG974" s="68">
        <v>0</v>
      </c>
      <c r="BH974" s="68">
        <v>6.9114783310765662E-2</v>
      </c>
      <c r="BI974" s="68">
        <v>14822.265260409673</v>
      </c>
      <c r="BJ974" s="68">
        <v>0</v>
      </c>
      <c r="BK974" s="68">
        <v>0</v>
      </c>
      <c r="BL974" s="68">
        <v>6.1218356175526969</v>
      </c>
      <c r="BM974" s="68">
        <v>2170.8485823111018</v>
      </c>
      <c r="BN974" s="68">
        <v>8776.5065140795759</v>
      </c>
      <c r="BO974" s="68">
        <v>61666.792361524502</v>
      </c>
    </row>
    <row r="975" spans="1:67">
      <c r="A975">
        <v>2008</v>
      </c>
      <c r="B975" s="62" t="s">
        <v>608</v>
      </c>
      <c r="C975" s="67" t="s">
        <v>674</v>
      </c>
      <c r="D975" s="62" t="s">
        <v>725</v>
      </c>
      <c r="E975" s="68">
        <v>122.67305819552294</v>
      </c>
      <c r="F975" s="68">
        <v>9.5802375151710013</v>
      </c>
      <c r="G975" s="68">
        <v>5.0100001075852658</v>
      </c>
      <c r="H975" s="68">
        <v>0.17939296748580158</v>
      </c>
      <c r="I975" s="68">
        <v>168.83775023910565</v>
      </c>
      <c r="J975" s="68">
        <v>3.24829863708299</v>
      </c>
      <c r="K975" s="68">
        <v>0.5463517332353196</v>
      </c>
      <c r="L975" s="68">
        <v>24.054168368751348</v>
      </c>
      <c r="M975" s="68">
        <v>4.9106302493560445</v>
      </c>
      <c r="N975" s="68">
        <v>1.5220927855970963</v>
      </c>
      <c r="O975" s="68">
        <v>27.594684065306307</v>
      </c>
      <c r="P975" s="68">
        <v>1169.4435131426994</v>
      </c>
      <c r="Q975" s="68">
        <v>2.0812484579934902</v>
      </c>
      <c r="R975" s="68">
        <v>1.2131298443312464</v>
      </c>
      <c r="S975" s="68">
        <v>1.1676059275559623</v>
      </c>
      <c r="T975" s="68">
        <v>0.77334701099688041</v>
      </c>
      <c r="U975" s="68">
        <v>501.18645238841088</v>
      </c>
      <c r="V975" s="68">
        <v>0.44439522882533566</v>
      </c>
      <c r="W975" s="68">
        <v>20.617701016941552</v>
      </c>
      <c r="X975" s="68">
        <v>6.4481008751045161</v>
      </c>
      <c r="Y975" s="68">
        <v>0.23934819022542664</v>
      </c>
      <c r="Z975" s="68">
        <v>18.760755816495251</v>
      </c>
      <c r="AA975" s="68">
        <v>0</v>
      </c>
      <c r="AB975" s="68">
        <v>7.7214579259783811E-2</v>
      </c>
      <c r="AC975" s="68">
        <v>0</v>
      </c>
      <c r="AD975" s="68">
        <v>0</v>
      </c>
      <c r="AE975" s="68">
        <v>0.2754003892020413</v>
      </c>
      <c r="AF975" s="68">
        <v>0.54608899020359802</v>
      </c>
      <c r="AG975" s="68">
        <v>2.9747228619971504</v>
      </c>
      <c r="AH975" s="68">
        <v>2.4407781465648695</v>
      </c>
      <c r="AI975" s="68">
        <v>0</v>
      </c>
      <c r="AJ975" s="68">
        <v>0</v>
      </c>
      <c r="AK975" s="68">
        <v>0</v>
      </c>
      <c r="AL975" s="68">
        <v>0</v>
      </c>
      <c r="AM975" s="68">
        <v>9.6495452057037915E-3</v>
      </c>
      <c r="AN975" s="68">
        <v>0.28369486750527284</v>
      </c>
      <c r="AO975" s="68">
        <v>0</v>
      </c>
      <c r="AP975" s="68">
        <v>0</v>
      </c>
      <c r="AQ975" s="68">
        <v>0</v>
      </c>
      <c r="AR975" s="68">
        <v>0</v>
      </c>
      <c r="AS975" s="68">
        <v>0</v>
      </c>
      <c r="AT975" s="68">
        <v>0</v>
      </c>
      <c r="AU975" s="68">
        <v>0</v>
      </c>
      <c r="AV975" s="68">
        <v>0</v>
      </c>
      <c r="AW975" s="68">
        <v>1.2142878432590385</v>
      </c>
      <c r="AX975" s="68">
        <v>2.1563836825115078E-3</v>
      </c>
      <c r="AY975" s="68">
        <v>0.66414644067601725</v>
      </c>
      <c r="AZ975" s="68">
        <v>0</v>
      </c>
      <c r="BA975" s="68">
        <v>7.923297436557446</v>
      </c>
      <c r="BB975" s="68">
        <v>11.071493252459696</v>
      </c>
      <c r="BC975" s="68">
        <v>1218.8458063731707</v>
      </c>
      <c r="BD975" s="68">
        <v>1.4474799370978209</v>
      </c>
      <c r="BE975" s="68">
        <v>1363.1275670697503</v>
      </c>
      <c r="BF975" s="68">
        <v>9.8249475267969721</v>
      </c>
      <c r="BG975" s="68">
        <v>0</v>
      </c>
      <c r="BH975" s="68">
        <v>1.2362439349458993</v>
      </c>
      <c r="BI975" s="68">
        <v>9705.9770954153955</v>
      </c>
      <c r="BJ975" s="68">
        <v>0</v>
      </c>
      <c r="BK975" s="68">
        <v>0</v>
      </c>
      <c r="BL975" s="68">
        <v>0</v>
      </c>
      <c r="BM975" s="68">
        <v>361.06877819213901</v>
      </c>
      <c r="BN975" s="68">
        <v>1322.2797091593495</v>
      </c>
      <c r="BO975" s="68">
        <v>16101.822821108999</v>
      </c>
    </row>
    <row r="976" spans="1:67">
      <c r="A976">
        <v>2008</v>
      </c>
      <c r="B976" s="62" t="s">
        <v>609</v>
      </c>
      <c r="C976" s="67" t="s">
        <v>675</v>
      </c>
      <c r="D976" s="62" t="s">
        <v>725</v>
      </c>
      <c r="E976" s="68">
        <v>99.85315941438472</v>
      </c>
      <c r="F976" s="68">
        <v>14.11174197052466</v>
      </c>
      <c r="G976" s="68">
        <v>1.3594895841871733</v>
      </c>
      <c r="H976" s="68">
        <v>17.50342440308901</v>
      </c>
      <c r="I976" s="68">
        <v>1347.4593853150345</v>
      </c>
      <c r="J976" s="68">
        <v>232.29759170718975</v>
      </c>
      <c r="K976" s="68">
        <v>32.059911314179054</v>
      </c>
      <c r="L976" s="68">
        <v>87.87708733399873</v>
      </c>
      <c r="M976" s="68">
        <v>64.793328360867619</v>
      </c>
      <c r="N976" s="68">
        <v>20.277567369181639</v>
      </c>
      <c r="O976" s="68">
        <v>254.36442666036274</v>
      </c>
      <c r="P976" s="68">
        <v>50.101536362559237</v>
      </c>
      <c r="Q976" s="68">
        <v>376.9060559164534</v>
      </c>
      <c r="R976" s="68">
        <v>39.873106702740976</v>
      </c>
      <c r="S976" s="68">
        <v>30.352734034258241</v>
      </c>
      <c r="T976" s="68">
        <v>187.87812418883198</v>
      </c>
      <c r="U976" s="68">
        <v>1108.9183989506453</v>
      </c>
      <c r="V976" s="68">
        <v>476.13733423145817</v>
      </c>
      <c r="W976" s="68">
        <v>212.26999393656038</v>
      </c>
      <c r="X976" s="68">
        <v>2947.0156402713087</v>
      </c>
      <c r="Y976" s="68">
        <v>39.04964952722797</v>
      </c>
      <c r="Z976" s="68">
        <v>564.13592883972274</v>
      </c>
      <c r="AA976" s="68">
        <v>1.0045527201412789</v>
      </c>
      <c r="AB976" s="68">
        <v>12.019001569068328</v>
      </c>
      <c r="AC976" s="68">
        <v>0</v>
      </c>
      <c r="AD976" s="68">
        <v>2.1645569929305162</v>
      </c>
      <c r="AE976" s="68">
        <v>1332.2387763027539</v>
      </c>
      <c r="AF976" s="68">
        <v>118.82400560825617</v>
      </c>
      <c r="AG976" s="68">
        <v>647.27268334996825</v>
      </c>
      <c r="AH976" s="68">
        <v>531.09116165811031</v>
      </c>
      <c r="AI976" s="68">
        <v>253.24476377455787</v>
      </c>
      <c r="AJ976" s="68">
        <v>0</v>
      </c>
      <c r="AK976" s="68">
        <v>2.3412453040532154E-3</v>
      </c>
      <c r="AL976" s="68">
        <v>71.868384808006041</v>
      </c>
      <c r="AM976" s="68">
        <v>5.4442080622819633E-2</v>
      </c>
      <c r="AN976" s="68">
        <v>77.110396979032799</v>
      </c>
      <c r="AO976" s="68">
        <v>4.3465488494099799E-2</v>
      </c>
      <c r="AP976" s="68">
        <v>0.19534232875819829</v>
      </c>
      <c r="AQ976" s="68">
        <v>0</v>
      </c>
      <c r="AR976" s="68">
        <v>0</v>
      </c>
      <c r="AS976" s="68">
        <v>5.5409200305963058</v>
      </c>
      <c r="AT976" s="68">
        <v>0</v>
      </c>
      <c r="AU976" s="68">
        <v>0</v>
      </c>
      <c r="AV976" s="68">
        <v>0</v>
      </c>
      <c r="AW976" s="68">
        <v>0.16913088658350506</v>
      </c>
      <c r="AX976" s="68">
        <v>0.27587582421639023</v>
      </c>
      <c r="AY976" s="68">
        <v>0.30492957830831735</v>
      </c>
      <c r="AZ976" s="68">
        <v>0</v>
      </c>
      <c r="BA976" s="68">
        <v>1.1053545468292933</v>
      </c>
      <c r="BB976" s="68">
        <v>82.726548025788361</v>
      </c>
      <c r="BC976" s="68">
        <v>46.300280763223782</v>
      </c>
      <c r="BD976" s="68">
        <v>6.1657641467910471</v>
      </c>
      <c r="BE976" s="68">
        <v>81.802395370343277</v>
      </c>
      <c r="BF976" s="68">
        <v>16.681468164843661</v>
      </c>
      <c r="BG976" s="68">
        <v>0</v>
      </c>
      <c r="BH976" s="68">
        <v>3.5299226908393863E-2</v>
      </c>
      <c r="BI976" s="68">
        <v>1862.2014448577218</v>
      </c>
      <c r="BJ976" s="68">
        <v>0</v>
      </c>
      <c r="BK976" s="68">
        <v>0</v>
      </c>
      <c r="BL976" s="68">
        <v>0.38461364433332373</v>
      </c>
      <c r="BM976" s="68">
        <v>772.49975721443775</v>
      </c>
      <c r="BN976" s="68">
        <v>4044.6620247739129</v>
      </c>
      <c r="BO976" s="68">
        <v>18172.5852983556</v>
      </c>
    </row>
    <row r="977" spans="1:67">
      <c r="A977">
        <v>2008</v>
      </c>
      <c r="B977" s="62" t="s">
        <v>610</v>
      </c>
      <c r="C977" s="67" t="s">
        <v>676</v>
      </c>
      <c r="D977" s="62" t="s">
        <v>725</v>
      </c>
      <c r="E977" s="68">
        <v>0.48649979141821764</v>
      </c>
      <c r="F977" s="68">
        <v>3.8687005014066632E-3</v>
      </c>
      <c r="G977" s="68">
        <v>4.0453584846335051</v>
      </c>
      <c r="H977" s="68">
        <v>247.45916220733034</v>
      </c>
      <c r="I977" s="68">
        <v>1088.0316157866987</v>
      </c>
      <c r="J977" s="68">
        <v>10.604220237418374</v>
      </c>
      <c r="K977" s="68">
        <v>14.07666627105122</v>
      </c>
      <c r="L977" s="68">
        <v>1.3474864557646082</v>
      </c>
      <c r="M977" s="68">
        <v>2.9299859620540314</v>
      </c>
      <c r="N977" s="68">
        <v>10.443163610107264</v>
      </c>
      <c r="O977" s="68">
        <v>24.787429623244954</v>
      </c>
      <c r="P977" s="68">
        <v>34.00336269670553</v>
      </c>
      <c r="Q977" s="68">
        <v>30.448182383020928</v>
      </c>
      <c r="R977" s="68">
        <v>1228.060009222346</v>
      </c>
      <c r="S977" s="68">
        <v>20.763700818938517</v>
      </c>
      <c r="T977" s="68">
        <v>145.61827058610729</v>
      </c>
      <c r="U977" s="68">
        <v>198.37931972225454</v>
      </c>
      <c r="V977" s="68">
        <v>191.01579522384171</v>
      </c>
      <c r="W977" s="68">
        <v>55.110563112043103</v>
      </c>
      <c r="X977" s="68">
        <v>400.31109778861037</v>
      </c>
      <c r="Y977" s="68">
        <v>11.363451446502239</v>
      </c>
      <c r="Z977" s="68">
        <v>154.00912251446789</v>
      </c>
      <c r="AA977" s="68">
        <v>7.3884016012962075</v>
      </c>
      <c r="AB977" s="68">
        <v>2.4219245201057187</v>
      </c>
      <c r="AC977" s="68">
        <v>0</v>
      </c>
      <c r="AD977" s="68">
        <v>0</v>
      </c>
      <c r="AE977" s="68">
        <v>8750.5279563280747</v>
      </c>
      <c r="AF977" s="68">
        <v>25.854150378748958</v>
      </c>
      <c r="AG977" s="68">
        <v>140.83589595992936</v>
      </c>
      <c r="AH977" s="68">
        <v>115.55670664395775</v>
      </c>
      <c r="AI977" s="68">
        <v>22.380107536196189</v>
      </c>
      <c r="AJ977" s="68">
        <v>0</v>
      </c>
      <c r="AK977" s="68">
        <v>0</v>
      </c>
      <c r="AL977" s="68">
        <v>8.1843010023900806</v>
      </c>
      <c r="AM977" s="68">
        <v>3.4678544796549311E-2</v>
      </c>
      <c r="AN977" s="68">
        <v>161.84912840610951</v>
      </c>
      <c r="AO977" s="68">
        <v>0</v>
      </c>
      <c r="AP977" s="68">
        <v>0</v>
      </c>
      <c r="AQ977" s="68">
        <v>0</v>
      </c>
      <c r="AR977" s="68">
        <v>0</v>
      </c>
      <c r="AS977" s="68">
        <v>0</v>
      </c>
      <c r="AT977" s="68">
        <v>0</v>
      </c>
      <c r="AU977" s="68">
        <v>0</v>
      </c>
      <c r="AV977" s="68">
        <v>0</v>
      </c>
      <c r="AW977" s="68">
        <v>2.8889497479200554</v>
      </c>
      <c r="AX977" s="68">
        <v>1.1464702430648407E-3</v>
      </c>
      <c r="AY977" s="68">
        <v>6.2788649256493578E-3</v>
      </c>
      <c r="AZ977" s="68">
        <v>0</v>
      </c>
      <c r="BA977" s="68">
        <v>0.25177035847389856</v>
      </c>
      <c r="BB977" s="68">
        <v>58.985275080479781</v>
      </c>
      <c r="BC977" s="68">
        <v>0</v>
      </c>
      <c r="BD977" s="68">
        <v>1.7511113553440788E-2</v>
      </c>
      <c r="BE977" s="68">
        <v>17.362664352966913</v>
      </c>
      <c r="BF977" s="68">
        <v>7.2596611259924577</v>
      </c>
      <c r="BG977" s="68">
        <v>0</v>
      </c>
      <c r="BH977" s="68">
        <v>0</v>
      </c>
      <c r="BI977" s="68">
        <v>3873.0014570840103</v>
      </c>
      <c r="BJ977" s="68">
        <v>0</v>
      </c>
      <c r="BK977" s="68">
        <v>0</v>
      </c>
      <c r="BL977" s="68">
        <v>14.353329117326334</v>
      </c>
      <c r="BM977" s="68">
        <v>325.63666212748819</v>
      </c>
      <c r="BN977" s="68">
        <v>2860.838927718758</v>
      </c>
      <c r="BO977" s="68">
        <v>20268.935216728798</v>
      </c>
    </row>
    <row r="978" spans="1:67">
      <c r="A978">
        <v>2008</v>
      </c>
      <c r="B978" s="62" t="s">
        <v>611</v>
      </c>
      <c r="C978" s="67" t="s">
        <v>677</v>
      </c>
      <c r="D978" s="62" t="s">
        <v>725</v>
      </c>
      <c r="E978" s="68">
        <v>76.575154183978597</v>
      </c>
      <c r="F978" s="68">
        <v>0.74392139256900558</v>
      </c>
      <c r="G978" s="68">
        <v>0.38217618804967129</v>
      </c>
      <c r="H978" s="68">
        <v>481.42602837972623</v>
      </c>
      <c r="I978" s="68">
        <v>9.8237705041797447</v>
      </c>
      <c r="J978" s="68">
        <v>34.408575044872208</v>
      </c>
      <c r="K978" s="68">
        <v>5.6739023031442413</v>
      </c>
      <c r="L978" s="68">
        <v>21.11821023714861</v>
      </c>
      <c r="M978" s="68">
        <v>5.9958084244945997</v>
      </c>
      <c r="N978" s="68">
        <v>1.6779055337162416</v>
      </c>
      <c r="O978" s="68">
        <v>34.0400630046204</v>
      </c>
      <c r="P978" s="68">
        <v>1.4116991662706806</v>
      </c>
      <c r="Q978" s="68">
        <v>139.30149098237712</v>
      </c>
      <c r="R978" s="68">
        <v>124.00598051911128</v>
      </c>
      <c r="S978" s="68">
        <v>6233.1355492585235</v>
      </c>
      <c r="T978" s="68">
        <v>3335.5380954676211</v>
      </c>
      <c r="U978" s="68">
        <v>520.63561216012818</v>
      </c>
      <c r="V978" s="68">
        <v>2102.9578276520933</v>
      </c>
      <c r="W978" s="68">
        <v>1357.0523484271541</v>
      </c>
      <c r="X978" s="68">
        <v>4359.1328232149544</v>
      </c>
      <c r="Y978" s="68">
        <v>331.49798353371358</v>
      </c>
      <c r="Z978" s="68">
        <v>825.78126564257389</v>
      </c>
      <c r="AA978" s="68">
        <v>105.78249661144828</v>
      </c>
      <c r="AB978" s="68">
        <v>10.055281909179051</v>
      </c>
      <c r="AC978" s="68">
        <v>0</v>
      </c>
      <c r="AD978" s="68">
        <v>0</v>
      </c>
      <c r="AE978" s="68">
        <v>6640.7181105845902</v>
      </c>
      <c r="AF978" s="68">
        <v>8.4516877047292382</v>
      </c>
      <c r="AG978" s="68">
        <v>46.03906888572287</v>
      </c>
      <c r="AH978" s="68">
        <v>37.775335195099139</v>
      </c>
      <c r="AI978" s="68">
        <v>2.3602292379133458E-2</v>
      </c>
      <c r="AJ978" s="68">
        <v>0</v>
      </c>
      <c r="AK978" s="68">
        <v>0</v>
      </c>
      <c r="AL978" s="68">
        <v>1.1510849052135375</v>
      </c>
      <c r="AM978" s="68">
        <v>0</v>
      </c>
      <c r="AN978" s="68">
        <v>0</v>
      </c>
      <c r="AO978" s="68">
        <v>4.8982520338697864</v>
      </c>
      <c r="AP978" s="68">
        <v>0</v>
      </c>
      <c r="AQ978" s="68">
        <v>0</v>
      </c>
      <c r="AR978" s="68">
        <v>0</v>
      </c>
      <c r="AS978" s="68">
        <v>0</v>
      </c>
      <c r="AT978" s="68">
        <v>0</v>
      </c>
      <c r="AU978" s="68">
        <v>0</v>
      </c>
      <c r="AV978" s="68">
        <v>0</v>
      </c>
      <c r="AW978" s="68">
        <v>0.11755498416811126</v>
      </c>
      <c r="AX978" s="68">
        <v>0</v>
      </c>
      <c r="AY978" s="68">
        <v>0.70745957957523453</v>
      </c>
      <c r="AZ978" s="68">
        <v>0</v>
      </c>
      <c r="BA978" s="68">
        <v>0.23478327650170916</v>
      </c>
      <c r="BB978" s="68">
        <v>13.223521065896305</v>
      </c>
      <c r="BC978" s="68">
        <v>0</v>
      </c>
      <c r="BD978" s="68">
        <v>3.5836240443307577E-2</v>
      </c>
      <c r="BE978" s="68">
        <v>2.9182860959612351</v>
      </c>
      <c r="BF978" s="68">
        <v>2.2325827019676274</v>
      </c>
      <c r="BG978" s="68">
        <v>0</v>
      </c>
      <c r="BH978" s="68">
        <v>0</v>
      </c>
      <c r="BI978" s="68">
        <v>73.154781305066564</v>
      </c>
      <c r="BJ978" s="68">
        <v>0</v>
      </c>
      <c r="BK978" s="68">
        <v>0</v>
      </c>
      <c r="BL978" s="68">
        <v>742.18045897941715</v>
      </c>
      <c r="BM978" s="68">
        <v>1726.0162297371548</v>
      </c>
      <c r="BN978" s="68">
        <v>11555.216388982912</v>
      </c>
      <c r="BO978" s="68">
        <v>40973.248994292306</v>
      </c>
    </row>
    <row r="979" spans="1:67">
      <c r="A979">
        <v>2008</v>
      </c>
      <c r="B979" s="62" t="s">
        <v>612</v>
      </c>
      <c r="C979" s="67" t="s">
        <v>678</v>
      </c>
      <c r="D979" s="62" t="s">
        <v>725</v>
      </c>
      <c r="E979" s="68">
        <v>52.700555749472386</v>
      </c>
      <c r="F979" s="68">
        <v>7.6200067250370163</v>
      </c>
      <c r="G979" s="68">
        <v>0.26819835935297387</v>
      </c>
      <c r="H979" s="68">
        <v>316.30002461623377</v>
      </c>
      <c r="I979" s="68">
        <v>329.06995056359341</v>
      </c>
      <c r="J979" s="68">
        <v>51.834782893468642</v>
      </c>
      <c r="K979" s="68">
        <v>13.817547426360347</v>
      </c>
      <c r="L979" s="68">
        <v>11.804564567605219</v>
      </c>
      <c r="M979" s="68">
        <v>4.4083655030445232</v>
      </c>
      <c r="N979" s="68">
        <v>429.23304734621246</v>
      </c>
      <c r="O979" s="68">
        <v>81.394295089896772</v>
      </c>
      <c r="P979" s="68">
        <v>2.0912767314299274</v>
      </c>
      <c r="Q979" s="68">
        <v>137.63247051544727</v>
      </c>
      <c r="R979" s="68">
        <v>34.109925905896873</v>
      </c>
      <c r="S979" s="68">
        <v>426.60840768298885</v>
      </c>
      <c r="T979" s="68">
        <v>1208.7946481107747</v>
      </c>
      <c r="U979" s="68">
        <v>726.97899857020207</v>
      </c>
      <c r="V979" s="68">
        <v>507.65720079048214</v>
      </c>
      <c r="W979" s="68">
        <v>314.60344859007301</v>
      </c>
      <c r="X979" s="68">
        <v>1979.6929382719591</v>
      </c>
      <c r="Y979" s="68">
        <v>35.450245702083613</v>
      </c>
      <c r="Z979" s="68">
        <v>255.19519460117922</v>
      </c>
      <c r="AA979" s="68">
        <v>8.9080741013315592</v>
      </c>
      <c r="AB979" s="68">
        <v>46.269553089030602</v>
      </c>
      <c r="AC979" s="68">
        <v>9.8547667727897768</v>
      </c>
      <c r="AD979" s="68">
        <v>0.26669438381734067</v>
      </c>
      <c r="AE979" s="68">
        <v>2584.9743405419026</v>
      </c>
      <c r="AF979" s="68">
        <v>22.97938255741105</v>
      </c>
      <c r="AG979" s="68">
        <v>125.1761084262541</v>
      </c>
      <c r="AH979" s="68">
        <v>102.70775601385363</v>
      </c>
      <c r="AI979" s="68">
        <v>4.6392441608646324</v>
      </c>
      <c r="AJ979" s="68">
        <v>0</v>
      </c>
      <c r="AK979" s="68">
        <v>1.414981824543035</v>
      </c>
      <c r="AL979" s="68">
        <v>14.765909780001683</v>
      </c>
      <c r="AM979" s="68">
        <v>0.58655977588452957</v>
      </c>
      <c r="AN979" s="68">
        <v>12.910715531871867</v>
      </c>
      <c r="AO979" s="68">
        <v>4.5153009366763337</v>
      </c>
      <c r="AP979" s="68">
        <v>22.571976015500137</v>
      </c>
      <c r="AQ979" s="68">
        <v>7.8179123075535424</v>
      </c>
      <c r="AR979" s="68">
        <v>0</v>
      </c>
      <c r="AS979" s="68">
        <v>0</v>
      </c>
      <c r="AT979" s="68">
        <v>0</v>
      </c>
      <c r="AU979" s="68">
        <v>0</v>
      </c>
      <c r="AV979" s="68">
        <v>0</v>
      </c>
      <c r="AW979" s="68">
        <v>0.79642330025961361</v>
      </c>
      <c r="AX979" s="68">
        <v>0.60627376865039495</v>
      </c>
      <c r="AY979" s="68">
        <v>2.6764488125490935</v>
      </c>
      <c r="AZ979" s="68">
        <v>0</v>
      </c>
      <c r="BA979" s="68">
        <v>0.481683315544636</v>
      </c>
      <c r="BB979" s="68">
        <v>28.196010892153971</v>
      </c>
      <c r="BC979" s="68">
        <v>68.402741782805663</v>
      </c>
      <c r="BD979" s="68">
        <v>10.989919409362823</v>
      </c>
      <c r="BE979" s="68">
        <v>12.519187923511872</v>
      </c>
      <c r="BF979" s="68">
        <v>38.13741673649583</v>
      </c>
      <c r="BG979" s="68">
        <v>0</v>
      </c>
      <c r="BH979" s="68">
        <v>5.9915409706920858E-2</v>
      </c>
      <c r="BI979" s="68">
        <v>1760.8763687838243</v>
      </c>
      <c r="BJ979" s="68">
        <v>0</v>
      </c>
      <c r="BK979" s="68">
        <v>0</v>
      </c>
      <c r="BL979" s="68">
        <v>813.20337592614169</v>
      </c>
      <c r="BM979" s="68">
        <v>165.84057694579406</v>
      </c>
      <c r="BN979" s="68">
        <v>8111.9726889562344</v>
      </c>
      <c r="BO979" s="68">
        <v>20912.384402495099</v>
      </c>
    </row>
    <row r="980" spans="1:67">
      <c r="A980">
        <v>2008</v>
      </c>
      <c r="B980" s="62" t="s">
        <v>613</v>
      </c>
      <c r="C980" s="67" t="s">
        <v>679</v>
      </c>
      <c r="D980" s="62" t="s">
        <v>725</v>
      </c>
      <c r="E980" s="68">
        <v>0.53931234002509787</v>
      </c>
      <c r="F980" s="68">
        <v>1.0807712360756525</v>
      </c>
      <c r="G980" s="68">
        <v>1.4309110785436726E-2</v>
      </c>
      <c r="H980" s="68">
        <v>1.9764652511941323</v>
      </c>
      <c r="I980" s="68">
        <v>5.8243423594387203</v>
      </c>
      <c r="J980" s="68">
        <v>26.389941282357221</v>
      </c>
      <c r="K980" s="68">
        <v>0.26214977466776596</v>
      </c>
      <c r="L980" s="68">
        <v>1.5188008513526832</v>
      </c>
      <c r="M980" s="68">
        <v>5.4771376092000157</v>
      </c>
      <c r="N980" s="68">
        <v>3.1386077570517599</v>
      </c>
      <c r="O980" s="68">
        <v>8.4935639344886873</v>
      </c>
      <c r="P980" s="68">
        <v>0.27764904002081015</v>
      </c>
      <c r="Q980" s="68">
        <v>22.054588393106339</v>
      </c>
      <c r="R980" s="68">
        <v>2.614542988113953</v>
      </c>
      <c r="S980" s="68">
        <v>10.355687614834723</v>
      </c>
      <c r="T980" s="68">
        <v>35.309190835972323</v>
      </c>
      <c r="U980" s="68">
        <v>3547.2303344429092</v>
      </c>
      <c r="V980" s="68">
        <v>325.56317675266257</v>
      </c>
      <c r="W980" s="68">
        <v>64.737024641974159</v>
      </c>
      <c r="X980" s="68">
        <v>309.23626581271594</v>
      </c>
      <c r="Y980" s="68">
        <v>11.874366471360009</v>
      </c>
      <c r="Z980" s="68">
        <v>165.08959392926238</v>
      </c>
      <c r="AA980" s="68">
        <v>9.0796912842459161</v>
      </c>
      <c r="AB980" s="68">
        <v>23.300938912276649</v>
      </c>
      <c r="AC980" s="68">
        <v>0</v>
      </c>
      <c r="AD980" s="68">
        <v>1.2960590687923377E-3</v>
      </c>
      <c r="AE980" s="68">
        <v>27.602344539063765</v>
      </c>
      <c r="AF980" s="68">
        <v>2.9712349742593354</v>
      </c>
      <c r="AG980" s="68">
        <v>16.185275229591216</v>
      </c>
      <c r="AH980" s="68">
        <v>13.280116471085821</v>
      </c>
      <c r="AI980" s="68">
        <v>2.5674482250103385</v>
      </c>
      <c r="AJ980" s="68">
        <v>0</v>
      </c>
      <c r="AK980" s="68">
        <v>0.27115356000920898</v>
      </c>
      <c r="AL980" s="68">
        <v>3.1936929591786991</v>
      </c>
      <c r="AM980" s="68">
        <v>0.16200322106229834</v>
      </c>
      <c r="AN980" s="68">
        <v>1.2544309482137943</v>
      </c>
      <c r="AO980" s="68">
        <v>2.446354738327175E-2</v>
      </c>
      <c r="AP980" s="68">
        <v>15.930135717449646</v>
      </c>
      <c r="AQ980" s="68">
        <v>287.11104407892407</v>
      </c>
      <c r="AR980" s="68">
        <v>0.46063689835600186</v>
      </c>
      <c r="AS980" s="68">
        <v>10.147658401391192</v>
      </c>
      <c r="AT980" s="68">
        <v>1.5934350583004946E-2</v>
      </c>
      <c r="AU980" s="68">
        <v>0.50442556985886233</v>
      </c>
      <c r="AV980" s="68">
        <v>0</v>
      </c>
      <c r="AW980" s="68">
        <v>6.3414925465454602E-2</v>
      </c>
      <c r="AX980" s="68">
        <v>17.933511525974076</v>
      </c>
      <c r="AY980" s="68">
        <v>2.2716564154086489</v>
      </c>
      <c r="AZ980" s="68">
        <v>0</v>
      </c>
      <c r="BA980" s="68">
        <v>9.6627606841617059E-3</v>
      </c>
      <c r="BB980" s="68">
        <v>7.0547947559428872</v>
      </c>
      <c r="BC980" s="68">
        <v>18.53334034224617</v>
      </c>
      <c r="BD980" s="68">
        <v>4.3057652230599581</v>
      </c>
      <c r="BE980" s="68">
        <v>10.003047452123687</v>
      </c>
      <c r="BF980" s="68">
        <v>4.4184540321893051</v>
      </c>
      <c r="BG980" s="68">
        <v>0</v>
      </c>
      <c r="BH980" s="68">
        <v>3.1352728722322053E-2</v>
      </c>
      <c r="BI980" s="68">
        <v>590.84280229185651</v>
      </c>
      <c r="BJ980" s="68">
        <v>0</v>
      </c>
      <c r="BK980" s="68">
        <v>0</v>
      </c>
      <c r="BL980" s="68">
        <v>900.98646893851458</v>
      </c>
      <c r="BM980" s="68">
        <v>24.919199619761137</v>
      </c>
      <c r="BN980" s="68">
        <v>61587.679835375937</v>
      </c>
      <c r="BO980" s="68">
        <v>68132.175053764484</v>
      </c>
    </row>
    <row r="981" spans="1:67">
      <c r="A981">
        <v>2008</v>
      </c>
      <c r="B981" s="62" t="s">
        <v>614</v>
      </c>
      <c r="C981" s="67" t="s">
        <v>680</v>
      </c>
      <c r="D981" s="62" t="s">
        <v>725</v>
      </c>
      <c r="E981" s="68">
        <v>0</v>
      </c>
      <c r="F981" s="68">
        <v>1.7347234938054118E-18</v>
      </c>
      <c r="G981" s="68">
        <v>0</v>
      </c>
      <c r="H981" s="68">
        <v>0</v>
      </c>
      <c r="I981" s="68">
        <v>0</v>
      </c>
      <c r="J981" s="68">
        <v>0</v>
      </c>
      <c r="K981" s="68">
        <v>0</v>
      </c>
      <c r="L981" s="68">
        <v>0</v>
      </c>
      <c r="M981" s="68">
        <v>0</v>
      </c>
      <c r="N981" s="68">
        <v>0</v>
      </c>
      <c r="O981" s="68">
        <v>0</v>
      </c>
      <c r="P981" s="68">
        <v>0</v>
      </c>
      <c r="Q981" s="68">
        <v>0</v>
      </c>
      <c r="R981" s="68">
        <v>0</v>
      </c>
      <c r="S981" s="68">
        <v>0</v>
      </c>
      <c r="T981" s="68">
        <v>0</v>
      </c>
      <c r="U981" s="68">
        <v>0</v>
      </c>
      <c r="V981" s="68">
        <v>0</v>
      </c>
      <c r="W981" s="68">
        <v>5.6843419445015733E-14</v>
      </c>
      <c r="X981" s="68">
        <v>0</v>
      </c>
      <c r="Y981" s="68">
        <v>0</v>
      </c>
      <c r="Z981" s="68">
        <v>0</v>
      </c>
      <c r="AA981" s="68">
        <v>0</v>
      </c>
      <c r="AB981" s="68">
        <v>0</v>
      </c>
      <c r="AC981" s="68">
        <v>0</v>
      </c>
      <c r="AD981" s="68">
        <v>0</v>
      </c>
      <c r="AE981" s="68">
        <v>0</v>
      </c>
      <c r="AF981" s="68">
        <v>0</v>
      </c>
      <c r="AG981" s="68">
        <v>0</v>
      </c>
      <c r="AH981" s="68">
        <v>0</v>
      </c>
      <c r="AI981" s="68">
        <v>0</v>
      </c>
      <c r="AJ981" s="68">
        <v>0</v>
      </c>
      <c r="AK981" s="68">
        <v>0</v>
      </c>
      <c r="AL981" s="68">
        <v>0</v>
      </c>
      <c r="AM981" s="68">
        <v>0</v>
      </c>
      <c r="AN981" s="68">
        <v>0</v>
      </c>
      <c r="AO981" s="68">
        <v>0</v>
      </c>
      <c r="AP981" s="68">
        <v>0</v>
      </c>
      <c r="AQ981" s="68">
        <v>0</v>
      </c>
      <c r="AR981" s="68">
        <v>0</v>
      </c>
      <c r="AS981" s="68">
        <v>0</v>
      </c>
      <c r="AT981" s="68">
        <v>0</v>
      </c>
      <c r="AU981" s="68">
        <v>0</v>
      </c>
      <c r="AV981" s="68">
        <v>0</v>
      </c>
      <c r="AW981" s="68">
        <v>0</v>
      </c>
      <c r="AX981" s="68">
        <v>2.7755575900886588E-17</v>
      </c>
      <c r="AY981" s="68">
        <v>0</v>
      </c>
      <c r="AZ981" s="68">
        <v>0</v>
      </c>
      <c r="BA981" s="68">
        <v>1.3877787950443294E-17</v>
      </c>
      <c r="BB981" s="68">
        <v>0</v>
      </c>
      <c r="BC981" s="68">
        <v>0</v>
      </c>
      <c r="BD981" s="68">
        <v>0</v>
      </c>
      <c r="BE981" s="68">
        <v>0</v>
      </c>
      <c r="BF981" s="68">
        <v>0</v>
      </c>
      <c r="BG981" s="68">
        <v>0</v>
      </c>
      <c r="BH981" s="68">
        <v>0</v>
      </c>
      <c r="BI981" s="68">
        <v>0</v>
      </c>
      <c r="BJ981" s="68">
        <v>0</v>
      </c>
      <c r="BK981" s="68">
        <v>0</v>
      </c>
      <c r="BL981" s="68">
        <v>0</v>
      </c>
      <c r="BM981" s="68">
        <v>0</v>
      </c>
      <c r="BN981" s="68">
        <v>22549.394763001197</v>
      </c>
      <c r="BO981" s="68">
        <v>22549.394763001197</v>
      </c>
    </row>
    <row r="982" spans="1:67">
      <c r="A982">
        <v>2008</v>
      </c>
      <c r="B982" s="62" t="s">
        <v>615</v>
      </c>
      <c r="C982" s="67" t="s">
        <v>681</v>
      </c>
      <c r="D982" s="62" t="s">
        <v>725</v>
      </c>
      <c r="E982" s="68">
        <v>0</v>
      </c>
      <c r="F982" s="68">
        <v>0</v>
      </c>
      <c r="G982" s="68">
        <v>0</v>
      </c>
      <c r="H982" s="68">
        <v>0</v>
      </c>
      <c r="I982" s="68">
        <v>0</v>
      </c>
      <c r="J982" s="68">
        <v>0</v>
      </c>
      <c r="K982" s="68">
        <v>0</v>
      </c>
      <c r="L982" s="68">
        <v>0</v>
      </c>
      <c r="M982" s="68">
        <v>0</v>
      </c>
      <c r="N982" s="68">
        <v>0</v>
      </c>
      <c r="O982" s="68">
        <v>0</v>
      </c>
      <c r="P982" s="68">
        <v>0</v>
      </c>
      <c r="Q982" s="68">
        <v>0</v>
      </c>
      <c r="R982" s="68">
        <v>0</v>
      </c>
      <c r="S982" s="68">
        <v>0</v>
      </c>
      <c r="T982" s="68">
        <v>0</v>
      </c>
      <c r="U982" s="68">
        <v>0</v>
      </c>
      <c r="V982" s="68">
        <v>0</v>
      </c>
      <c r="W982" s="68">
        <v>0</v>
      </c>
      <c r="X982" s="68">
        <v>0</v>
      </c>
      <c r="Y982" s="68">
        <v>0</v>
      </c>
      <c r="Z982" s="68">
        <v>0</v>
      </c>
      <c r="AA982" s="68">
        <v>0</v>
      </c>
      <c r="AB982" s="68">
        <v>0</v>
      </c>
      <c r="AC982" s="68">
        <v>0</v>
      </c>
      <c r="AD982" s="68">
        <v>0</v>
      </c>
      <c r="AE982" s="68">
        <v>0</v>
      </c>
      <c r="AF982" s="68">
        <v>7.1054275478885558E-15</v>
      </c>
      <c r="AG982" s="68">
        <v>0</v>
      </c>
      <c r="AH982" s="68">
        <v>0</v>
      </c>
      <c r="AI982" s="68">
        <v>0</v>
      </c>
      <c r="AJ982" s="68">
        <v>0</v>
      </c>
      <c r="AK982" s="68">
        <v>0</v>
      </c>
      <c r="AL982" s="68">
        <v>0</v>
      </c>
      <c r="AM982" s="68">
        <v>0</v>
      </c>
      <c r="AN982" s="68">
        <v>0</v>
      </c>
      <c r="AO982" s="68">
        <v>0</v>
      </c>
      <c r="AP982" s="68">
        <v>0</v>
      </c>
      <c r="AQ982" s="68">
        <v>0</v>
      </c>
      <c r="AR982" s="68">
        <v>0</v>
      </c>
      <c r="AS982" s="68">
        <v>0</v>
      </c>
      <c r="AT982" s="68">
        <v>0</v>
      </c>
      <c r="AU982" s="68">
        <v>0</v>
      </c>
      <c r="AV982" s="68">
        <v>0</v>
      </c>
      <c r="AW982" s="68">
        <v>0</v>
      </c>
      <c r="AX982" s="68">
        <v>0</v>
      </c>
      <c r="AY982" s="68">
        <v>0</v>
      </c>
      <c r="AZ982" s="68">
        <v>0</v>
      </c>
      <c r="BA982" s="68">
        <v>0</v>
      </c>
      <c r="BB982" s="68">
        <v>0</v>
      </c>
      <c r="BC982" s="68">
        <v>0</v>
      </c>
      <c r="BD982" s="68">
        <v>0</v>
      </c>
      <c r="BE982" s="68">
        <v>1.1102230543575868E-16</v>
      </c>
      <c r="BF982" s="68">
        <v>0</v>
      </c>
      <c r="BG982" s="68">
        <v>0</v>
      </c>
      <c r="BH982" s="68">
        <v>0</v>
      </c>
      <c r="BI982" s="68">
        <v>0</v>
      </c>
      <c r="BJ982" s="68">
        <v>0</v>
      </c>
      <c r="BK982" s="68">
        <v>0</v>
      </c>
      <c r="BL982" s="68">
        <v>0</v>
      </c>
      <c r="BM982" s="68">
        <v>0</v>
      </c>
      <c r="BN982" s="68">
        <v>15025.635168020397</v>
      </c>
      <c r="BO982" s="68">
        <v>15025.635168020397</v>
      </c>
    </row>
    <row r="983" spans="1:67">
      <c r="A983">
        <v>2008</v>
      </c>
      <c r="B983" s="62" t="s">
        <v>616</v>
      </c>
      <c r="C983" s="67" t="s">
        <v>682</v>
      </c>
      <c r="D983" s="62" t="s">
        <v>725</v>
      </c>
      <c r="E983" s="68">
        <v>10.223069940145981</v>
      </c>
      <c r="F983" s="68">
        <v>1.0796336798651059E-4</v>
      </c>
      <c r="G983" s="68">
        <v>1.1272879463262466</v>
      </c>
      <c r="H983" s="68">
        <v>40.891216706586718</v>
      </c>
      <c r="I983" s="68">
        <v>125.3483565586007</v>
      </c>
      <c r="J983" s="68">
        <v>23.469296493895534</v>
      </c>
      <c r="K983" s="68">
        <v>1.1748340083063193</v>
      </c>
      <c r="L983" s="68">
        <v>4.7130193800267159</v>
      </c>
      <c r="M983" s="68">
        <v>1.5622970515396688</v>
      </c>
      <c r="N983" s="68">
        <v>0.13630396407952489</v>
      </c>
      <c r="O983" s="68">
        <v>3.4071902741124385</v>
      </c>
      <c r="P983" s="68">
        <v>1.7565253017078843</v>
      </c>
      <c r="Q983" s="68">
        <v>28.176928429216758</v>
      </c>
      <c r="R983" s="68">
        <v>30.293739216737027</v>
      </c>
      <c r="S983" s="68">
        <v>22.404279481626627</v>
      </c>
      <c r="T983" s="68">
        <v>37.537836054273292</v>
      </c>
      <c r="U983" s="68">
        <v>85.161908715935311</v>
      </c>
      <c r="V983" s="68">
        <v>66.439903374189754</v>
      </c>
      <c r="W983" s="68">
        <v>61.101185555381562</v>
      </c>
      <c r="X983" s="68">
        <v>6153.1012238791254</v>
      </c>
      <c r="Y983" s="68">
        <v>14.973659386915408</v>
      </c>
      <c r="Z983" s="68">
        <v>25.400841370914709</v>
      </c>
      <c r="AA983" s="68">
        <v>4.7155124528402155</v>
      </c>
      <c r="AB983" s="68">
        <v>16.653684010807403</v>
      </c>
      <c r="AC983" s="68">
        <v>0</v>
      </c>
      <c r="AD983" s="68">
        <v>5.513909075782597</v>
      </c>
      <c r="AE983" s="68">
        <v>99.621166405119922</v>
      </c>
      <c r="AF983" s="68">
        <v>56.732796604449049</v>
      </c>
      <c r="AG983" s="68">
        <v>309.04184136978949</v>
      </c>
      <c r="AH983" s="68">
        <v>253.57070482966952</v>
      </c>
      <c r="AI983" s="68">
        <v>1129.1255492865287</v>
      </c>
      <c r="AJ983" s="68">
        <v>0.15835431089411597</v>
      </c>
      <c r="AK983" s="68">
        <v>0.28551722825844111</v>
      </c>
      <c r="AL983" s="68">
        <v>100.47186681175828</v>
      </c>
      <c r="AM983" s="68">
        <v>7.8713156571458374</v>
      </c>
      <c r="AN983" s="68">
        <v>1.215365018278058</v>
      </c>
      <c r="AO983" s="68">
        <v>2.9148411297717867</v>
      </c>
      <c r="AP983" s="68">
        <v>7.8001032335987421</v>
      </c>
      <c r="AQ983" s="68">
        <v>190.53872459092631</v>
      </c>
      <c r="AR983" s="68">
        <v>0.1818961386256385</v>
      </c>
      <c r="AS983" s="68">
        <v>4.9744306492150008</v>
      </c>
      <c r="AT983" s="68">
        <v>0.13078236739365226</v>
      </c>
      <c r="AU983" s="68">
        <v>0.25887690532827673</v>
      </c>
      <c r="AV983" s="68">
        <v>0</v>
      </c>
      <c r="AW983" s="68">
        <v>0.56242535128818882</v>
      </c>
      <c r="AX983" s="68">
        <v>2.0786368033326938E-3</v>
      </c>
      <c r="AY983" s="68">
        <v>0.6360853513089586</v>
      </c>
      <c r="AZ983" s="68">
        <v>0</v>
      </c>
      <c r="BA983" s="68">
        <v>0.21016504432515942</v>
      </c>
      <c r="BB983" s="68">
        <v>27.783280590902624</v>
      </c>
      <c r="BC983" s="68">
        <v>18.496550875158515</v>
      </c>
      <c r="BD983" s="68">
        <v>2.0521196602106819</v>
      </c>
      <c r="BE983" s="68">
        <v>8.1784955534209001</v>
      </c>
      <c r="BF983" s="68">
        <v>10.077503307580821</v>
      </c>
      <c r="BG983" s="68">
        <v>0</v>
      </c>
      <c r="BH983" s="68">
        <v>5.6294634640454647E-3</v>
      </c>
      <c r="BI983" s="68">
        <v>19036.389372039441</v>
      </c>
      <c r="BJ983" s="68">
        <v>0</v>
      </c>
      <c r="BK983" s="68">
        <v>0</v>
      </c>
      <c r="BL983" s="68">
        <v>4812.3191446242263</v>
      </c>
      <c r="BM983" s="68">
        <v>462.97391440288607</v>
      </c>
      <c r="BN983" s="68">
        <v>50665.801831867284</v>
      </c>
      <c r="BO983" s="68">
        <v>83975.666845897504</v>
      </c>
    </row>
    <row r="984" spans="1:67">
      <c r="A984">
        <v>2008</v>
      </c>
      <c r="B984" s="62" t="s">
        <v>617</v>
      </c>
      <c r="C984" s="67" t="s">
        <v>683</v>
      </c>
      <c r="D984" s="62" t="s">
        <v>725</v>
      </c>
      <c r="E984" s="68">
        <v>0.16527326607098128</v>
      </c>
      <c r="F984" s="68">
        <v>1.7256219380472883E-5</v>
      </c>
      <c r="G984" s="68">
        <v>1.7865409107137604E-3</v>
      </c>
      <c r="H984" s="68">
        <v>0.20311070249528074</v>
      </c>
      <c r="I984" s="68">
        <v>4.6295923468935243</v>
      </c>
      <c r="J984" s="68">
        <v>0.65974492327926315</v>
      </c>
      <c r="K984" s="68">
        <v>4.5225224381704072E-2</v>
      </c>
      <c r="L984" s="68">
        <v>0.10994823913342804</v>
      </c>
      <c r="M984" s="68">
        <v>0.33684667983601374</v>
      </c>
      <c r="N984" s="68">
        <v>9.0686484197397606E-3</v>
      </c>
      <c r="O984" s="68">
        <v>0.62092591059350855</v>
      </c>
      <c r="P984" s="68">
        <v>3.87797930642846E-3</v>
      </c>
      <c r="Q984" s="68">
        <v>2.7991725649070873</v>
      </c>
      <c r="R984" s="68">
        <v>2.0930236222061303</v>
      </c>
      <c r="S984" s="68">
        <v>4.8351037187141976</v>
      </c>
      <c r="T984" s="68">
        <v>5.4054027980672599</v>
      </c>
      <c r="U984" s="68">
        <v>33.449390578179923</v>
      </c>
      <c r="V984" s="68">
        <v>21.960878712549238</v>
      </c>
      <c r="W984" s="68">
        <v>13.004674647181256</v>
      </c>
      <c r="X984" s="68">
        <v>24.788805394082054</v>
      </c>
      <c r="Y984" s="68">
        <v>150.1913261299303</v>
      </c>
      <c r="Z984" s="68">
        <v>4.1021506998475212</v>
      </c>
      <c r="AA984" s="68">
        <v>0</v>
      </c>
      <c r="AB984" s="68">
        <v>7.3791368483535187E-5</v>
      </c>
      <c r="AC984" s="68">
        <v>0</v>
      </c>
      <c r="AD984" s="68">
        <v>0</v>
      </c>
      <c r="AE984" s="68">
        <v>1.8591301280630044</v>
      </c>
      <c r="AF984" s="68">
        <v>1.0290375652513277</v>
      </c>
      <c r="AG984" s="68">
        <v>5.6054995176990117</v>
      </c>
      <c r="AH984" s="68">
        <v>4.5993463452235943</v>
      </c>
      <c r="AI984" s="68">
        <v>3.096271177389005</v>
      </c>
      <c r="AJ984" s="68">
        <v>0</v>
      </c>
      <c r="AK984" s="68">
        <v>33.549956088426036</v>
      </c>
      <c r="AL984" s="68">
        <v>0</v>
      </c>
      <c r="AM984" s="68">
        <v>4.4608891053475999</v>
      </c>
      <c r="AN984" s="68">
        <v>5.9262201065900673</v>
      </c>
      <c r="AO984" s="68">
        <v>0</v>
      </c>
      <c r="AP984" s="68">
        <v>0</v>
      </c>
      <c r="AQ984" s="68">
        <v>0</v>
      </c>
      <c r="AR984" s="68">
        <v>0</v>
      </c>
      <c r="AS984" s="68">
        <v>0</v>
      </c>
      <c r="AT984" s="68">
        <v>0</v>
      </c>
      <c r="AU984" s="68">
        <v>0</v>
      </c>
      <c r="AV984" s="68">
        <v>0</v>
      </c>
      <c r="AW984" s="68">
        <v>0</v>
      </c>
      <c r="AX984" s="68">
        <v>0</v>
      </c>
      <c r="AY984" s="68">
        <v>0</v>
      </c>
      <c r="AZ984" s="68">
        <v>0</v>
      </c>
      <c r="BA984" s="68">
        <v>1.0667150750060191E-4</v>
      </c>
      <c r="BB984" s="68">
        <v>1.1275747848032027E-2</v>
      </c>
      <c r="BC984" s="68">
        <v>2.5158965629345293</v>
      </c>
      <c r="BD984" s="68">
        <v>0</v>
      </c>
      <c r="BE984" s="68">
        <v>0</v>
      </c>
      <c r="BF984" s="68">
        <v>0.85965459263672339</v>
      </c>
      <c r="BG984" s="68">
        <v>0</v>
      </c>
      <c r="BH984" s="68">
        <v>0</v>
      </c>
      <c r="BI984" s="68">
        <v>88.24326185690893</v>
      </c>
      <c r="BJ984" s="68">
        <v>0</v>
      </c>
      <c r="BK984" s="68">
        <v>0</v>
      </c>
      <c r="BL984" s="68">
        <v>422.03265493865189</v>
      </c>
      <c r="BM984" s="68">
        <v>10.556130747276359</v>
      </c>
      <c r="BN984" s="68">
        <v>2946.5408188987767</v>
      </c>
      <c r="BO984" s="68">
        <v>3800.3015704251002</v>
      </c>
    </row>
    <row r="985" spans="1:67">
      <c r="A985">
        <v>2008</v>
      </c>
      <c r="B985" s="62" t="s">
        <v>618</v>
      </c>
      <c r="C985" s="67" t="s">
        <v>684</v>
      </c>
      <c r="D985" s="62" t="s">
        <v>725</v>
      </c>
      <c r="E985" s="68">
        <v>2.0412104364951325</v>
      </c>
      <c r="F985" s="68">
        <v>8.3835363171253408E-4</v>
      </c>
      <c r="G985" s="68">
        <v>0.91317368899876616</v>
      </c>
      <c r="H985" s="68">
        <v>38.522912544140659</v>
      </c>
      <c r="I985" s="68">
        <v>52.114536388961383</v>
      </c>
      <c r="J985" s="68">
        <v>206.97345877006785</v>
      </c>
      <c r="K985" s="68">
        <v>7.0052269209097435</v>
      </c>
      <c r="L985" s="68">
        <v>20.618882078126312</v>
      </c>
      <c r="M985" s="68">
        <v>19.118258788612863</v>
      </c>
      <c r="N985" s="68">
        <v>11.354179578169351</v>
      </c>
      <c r="O985" s="68">
        <v>22.089356920342997</v>
      </c>
      <c r="P985" s="68">
        <v>5.5906770072797709</v>
      </c>
      <c r="Q985" s="68">
        <v>83.895112463886846</v>
      </c>
      <c r="R985" s="68">
        <v>36.447614115821004</v>
      </c>
      <c r="S985" s="68">
        <v>47.412741500566298</v>
      </c>
      <c r="T985" s="68">
        <v>65.209458884101551</v>
      </c>
      <c r="U985" s="68">
        <v>1990.3336696509268</v>
      </c>
      <c r="V985" s="68">
        <v>109.99217785998103</v>
      </c>
      <c r="W985" s="68">
        <v>96.612260912164771</v>
      </c>
      <c r="X985" s="68">
        <v>162.14518937882798</v>
      </c>
      <c r="Y985" s="68">
        <v>16.065969696183174</v>
      </c>
      <c r="Z985" s="68">
        <v>1023.593503484575</v>
      </c>
      <c r="AA985" s="68">
        <v>7.186789553847972</v>
      </c>
      <c r="AB985" s="68">
        <v>32.096805401464415</v>
      </c>
      <c r="AC985" s="68">
        <v>65.977485511950164</v>
      </c>
      <c r="AD985" s="68">
        <v>0.25419835562467669</v>
      </c>
      <c r="AE985" s="68">
        <v>493.51914828496507</v>
      </c>
      <c r="AF985" s="68">
        <v>35.923593401363561</v>
      </c>
      <c r="AG985" s="68">
        <v>195.68739984353945</v>
      </c>
      <c r="AH985" s="68">
        <v>160.56269819217533</v>
      </c>
      <c r="AI985" s="68">
        <v>14.40924940211476</v>
      </c>
      <c r="AJ985" s="68">
        <v>0</v>
      </c>
      <c r="AK985" s="68">
        <v>2.3075504147612649</v>
      </c>
      <c r="AL985" s="68">
        <v>22.630610919333225</v>
      </c>
      <c r="AM985" s="68">
        <v>10.758628844114225</v>
      </c>
      <c r="AN985" s="68">
        <v>235.27536478746046</v>
      </c>
      <c r="AO985" s="68">
        <v>0.82181361956506016</v>
      </c>
      <c r="AP985" s="68">
        <v>17.06480216494208</v>
      </c>
      <c r="AQ985" s="68">
        <v>6.0355562431592409</v>
      </c>
      <c r="AR985" s="68">
        <v>0.63524740878495445</v>
      </c>
      <c r="AS985" s="68">
        <v>40.612192366044034</v>
      </c>
      <c r="AT985" s="68">
        <v>2.765606522474082E-2</v>
      </c>
      <c r="AU985" s="68">
        <v>0.99293838779386512</v>
      </c>
      <c r="AV985" s="68">
        <v>0</v>
      </c>
      <c r="AW985" s="68">
        <v>37.775802712991279</v>
      </c>
      <c r="AX985" s="68">
        <v>3.569598392850811</v>
      </c>
      <c r="AY985" s="68">
        <v>28.276143185430989</v>
      </c>
      <c r="AZ985" s="68">
        <v>0</v>
      </c>
      <c r="BA985" s="68">
        <v>11.223921455348039</v>
      </c>
      <c r="BB985" s="68">
        <v>102.50341787124734</v>
      </c>
      <c r="BC985" s="68">
        <v>148.87185558283932</v>
      </c>
      <c r="BD985" s="68">
        <v>115.40769530683451</v>
      </c>
      <c r="BE985" s="68">
        <v>368.47966164231434</v>
      </c>
      <c r="BF985" s="68">
        <v>113.15803028565392</v>
      </c>
      <c r="BG985" s="68">
        <v>0</v>
      </c>
      <c r="BH985" s="68">
        <v>3.2319153238243518E-2</v>
      </c>
      <c r="BI985" s="68">
        <v>3712.7142991699352</v>
      </c>
      <c r="BJ985" s="68">
        <v>0</v>
      </c>
      <c r="BK985" s="68">
        <v>0</v>
      </c>
      <c r="BL985" s="68">
        <v>17.822378669530782</v>
      </c>
      <c r="BM985" s="68">
        <v>1.1967143409181573</v>
      </c>
      <c r="BN985" s="68">
        <v>9418.0689202085559</v>
      </c>
      <c r="BO985" s="68">
        <v>19439.930896568698</v>
      </c>
    </row>
    <row r="986" spans="1:67">
      <c r="A986">
        <v>2008</v>
      </c>
      <c r="B986" s="62" t="s">
        <v>619</v>
      </c>
      <c r="C986" s="67" t="s">
        <v>685</v>
      </c>
      <c r="D986" s="62" t="s">
        <v>725</v>
      </c>
      <c r="E986" s="68">
        <v>13.032078807378232</v>
      </c>
      <c r="F986" s="68">
        <v>13.264201434662287</v>
      </c>
      <c r="G986" s="68">
        <v>1.6256721763858268</v>
      </c>
      <c r="H986" s="68">
        <v>80.461133085548866</v>
      </c>
      <c r="I986" s="68">
        <v>98.463160261351106</v>
      </c>
      <c r="J986" s="68">
        <v>29.504186081726186</v>
      </c>
      <c r="K986" s="68">
        <v>4.052400128250004</v>
      </c>
      <c r="L986" s="68">
        <v>57.665676172332901</v>
      </c>
      <c r="M986" s="68">
        <v>3.1877991365346556</v>
      </c>
      <c r="N986" s="68">
        <v>3.2359185855073589</v>
      </c>
      <c r="O986" s="68">
        <v>51.007221940339342</v>
      </c>
      <c r="P986" s="68">
        <v>22.827182683934538</v>
      </c>
      <c r="Q986" s="68">
        <v>8.503405493421436</v>
      </c>
      <c r="R986" s="68">
        <v>64.724958602806723</v>
      </c>
      <c r="S986" s="68">
        <v>44.402597797248568</v>
      </c>
      <c r="T986" s="68">
        <v>34.8850134478947</v>
      </c>
      <c r="U986" s="68">
        <v>93.441227205889817</v>
      </c>
      <c r="V986" s="68">
        <v>35.698668916501518</v>
      </c>
      <c r="W986" s="68">
        <v>12.930746126722612</v>
      </c>
      <c r="X986" s="68">
        <v>92.240454598791473</v>
      </c>
      <c r="Y986" s="68">
        <v>4.9037042931844317</v>
      </c>
      <c r="Z986" s="68">
        <v>32.826991514003815</v>
      </c>
      <c r="AA986" s="68">
        <v>15.993904894133635</v>
      </c>
      <c r="AB986" s="68">
        <v>5.0833816762638682</v>
      </c>
      <c r="AC986" s="68">
        <v>38.699889823285538</v>
      </c>
      <c r="AD986" s="68">
        <v>0.95474558573081503</v>
      </c>
      <c r="AE986" s="68">
        <v>237.759258000572</v>
      </c>
      <c r="AF986" s="68">
        <v>4.6724767802948088</v>
      </c>
      <c r="AG986" s="68">
        <v>25.452488055677019</v>
      </c>
      <c r="AH986" s="68">
        <v>20.883920789949325</v>
      </c>
      <c r="AI986" s="68">
        <v>48.063593941099811</v>
      </c>
      <c r="AJ986" s="68">
        <v>0</v>
      </c>
      <c r="AK986" s="68">
        <v>13.354004798822809</v>
      </c>
      <c r="AL986" s="68">
        <v>101.63991537036195</v>
      </c>
      <c r="AM986" s="68">
        <v>2.6028643036486963</v>
      </c>
      <c r="AN986" s="68">
        <v>33.747930583235096</v>
      </c>
      <c r="AO986" s="68">
        <v>7.5093840054479104</v>
      </c>
      <c r="AP986" s="68">
        <v>12.452278068758288</v>
      </c>
      <c r="AQ986" s="68">
        <v>32.479142666842456</v>
      </c>
      <c r="AR986" s="68">
        <v>1.5518937724224107</v>
      </c>
      <c r="AS986" s="68">
        <v>94.004464700045133</v>
      </c>
      <c r="AT986" s="68">
        <v>2.2235922354400386</v>
      </c>
      <c r="AU986" s="68">
        <v>1.2036981997077174</v>
      </c>
      <c r="AV986" s="68">
        <v>0</v>
      </c>
      <c r="AW986" s="68">
        <v>19.137159252601968</v>
      </c>
      <c r="AX986" s="68">
        <v>5.3230315054120272</v>
      </c>
      <c r="AY986" s="68">
        <v>37.635094936125896</v>
      </c>
      <c r="AZ986" s="68">
        <v>0</v>
      </c>
      <c r="BA986" s="68">
        <v>1.6566688016927278</v>
      </c>
      <c r="BB986" s="68">
        <v>191.13202230256678</v>
      </c>
      <c r="BC986" s="68">
        <v>242.04108671860538</v>
      </c>
      <c r="BD986" s="68">
        <v>43.256499118334006</v>
      </c>
      <c r="BE986" s="68">
        <v>120.05334560687484</v>
      </c>
      <c r="BF986" s="68">
        <v>42.74460152983815</v>
      </c>
      <c r="BG986" s="68">
        <v>0</v>
      </c>
      <c r="BH986" s="68">
        <v>0.68944044857436337</v>
      </c>
      <c r="BI986" s="68">
        <v>190.92089280468952</v>
      </c>
      <c r="BJ986" s="68">
        <v>0</v>
      </c>
      <c r="BK986" s="68">
        <v>0</v>
      </c>
      <c r="BL986" s="68">
        <v>0</v>
      </c>
      <c r="BM986" s="68">
        <v>0</v>
      </c>
      <c r="BN986" s="68">
        <v>2.8106028366892133E-5</v>
      </c>
      <c r="BO986" s="68">
        <v>2397.8070978735</v>
      </c>
    </row>
    <row r="987" spans="1:67">
      <c r="A987">
        <v>2008</v>
      </c>
      <c r="B987" s="62" t="s">
        <v>620</v>
      </c>
      <c r="C987" s="67" t="s">
        <v>686</v>
      </c>
      <c r="D987" s="62" t="s">
        <v>725</v>
      </c>
      <c r="E987" s="68">
        <v>537.32894945845908</v>
      </c>
      <c r="F987" s="68">
        <v>11.347461714216257</v>
      </c>
      <c r="G987" s="68">
        <v>12.74050304533308</v>
      </c>
      <c r="H987" s="68">
        <v>874.09295660271709</v>
      </c>
      <c r="I987" s="68">
        <v>1656.5745028854333</v>
      </c>
      <c r="J987" s="68">
        <v>454.12760279410332</v>
      </c>
      <c r="K987" s="68">
        <v>72.452550688698963</v>
      </c>
      <c r="L987" s="68">
        <v>497.99786957938926</v>
      </c>
      <c r="M987" s="68">
        <v>71.825575293333685</v>
      </c>
      <c r="N987" s="68">
        <v>67.83492626854617</v>
      </c>
      <c r="O987" s="68">
        <v>631.97616086540256</v>
      </c>
      <c r="P987" s="68">
        <v>88.233884659991773</v>
      </c>
      <c r="Q987" s="68">
        <v>568.31107509653589</v>
      </c>
      <c r="R987" s="68">
        <v>835.59789881703875</v>
      </c>
      <c r="S987" s="68">
        <v>1954.6979346813264</v>
      </c>
      <c r="T987" s="68">
        <v>346.37784624933312</v>
      </c>
      <c r="U987" s="68">
        <v>166.93060896890654</v>
      </c>
      <c r="V987" s="68">
        <v>179.81443721740933</v>
      </c>
      <c r="W987" s="68">
        <v>83.539253244913468</v>
      </c>
      <c r="X987" s="68">
        <v>591.90439614713489</v>
      </c>
      <c r="Y987" s="68">
        <v>31.818837312134523</v>
      </c>
      <c r="Z987" s="68">
        <v>183.42539372274919</v>
      </c>
      <c r="AA987" s="68">
        <v>23.062608039301658</v>
      </c>
      <c r="AB987" s="68">
        <v>316.3243591532692</v>
      </c>
      <c r="AC987" s="68">
        <v>35.21185049669397</v>
      </c>
      <c r="AD987" s="68">
        <v>3.2448599484968286</v>
      </c>
      <c r="AE987" s="68">
        <v>738.42735866210523</v>
      </c>
      <c r="AF987" s="68">
        <v>368.04042802615254</v>
      </c>
      <c r="AG987" s="68">
        <v>2004.8349170717258</v>
      </c>
      <c r="AH987" s="68">
        <v>1644.9792064910512</v>
      </c>
      <c r="AI987" s="68">
        <v>416.9977667320714</v>
      </c>
      <c r="AJ987" s="68">
        <v>5.5254680610532549</v>
      </c>
      <c r="AK987" s="68">
        <v>10.944601448109625</v>
      </c>
      <c r="AL987" s="68">
        <v>163.1927822201516</v>
      </c>
      <c r="AM987" s="68">
        <v>53.388052887860852</v>
      </c>
      <c r="AN987" s="68">
        <v>1802.9788901565641</v>
      </c>
      <c r="AO987" s="68">
        <v>16.935735359002834</v>
      </c>
      <c r="AP987" s="68">
        <v>92.577267230809881</v>
      </c>
      <c r="AQ987" s="68">
        <v>311.0485404837188</v>
      </c>
      <c r="AR987" s="68">
        <v>7.0502216810670397</v>
      </c>
      <c r="AS987" s="68">
        <v>273.30489564886784</v>
      </c>
      <c r="AT987" s="68">
        <v>1.6524594618405331</v>
      </c>
      <c r="AU987" s="68">
        <v>6.4295352398557224</v>
      </c>
      <c r="AV987" s="68">
        <v>0</v>
      </c>
      <c r="AW987" s="68">
        <v>178.10273785883959</v>
      </c>
      <c r="AX987" s="68">
        <v>24.101248879530793</v>
      </c>
      <c r="AY987" s="68">
        <v>46.509503133007755</v>
      </c>
      <c r="AZ987" s="68">
        <v>0</v>
      </c>
      <c r="BA987" s="68">
        <v>23.933670593127282</v>
      </c>
      <c r="BB987" s="68">
        <v>1953.2908273722139</v>
      </c>
      <c r="BC987" s="68">
        <v>1186.0876685891551</v>
      </c>
      <c r="BD987" s="68">
        <v>902.16473728026392</v>
      </c>
      <c r="BE987" s="68">
        <v>707.69904412271489</v>
      </c>
      <c r="BF987" s="68">
        <v>615.3846013149174</v>
      </c>
      <c r="BG987" s="68">
        <v>0</v>
      </c>
      <c r="BH987" s="68">
        <v>4.7553521826999194</v>
      </c>
      <c r="BI987" s="68">
        <v>12888.05384687247</v>
      </c>
      <c r="BJ987" s="68">
        <v>0</v>
      </c>
      <c r="BK987" s="68">
        <v>0</v>
      </c>
      <c r="BL987" s="68">
        <v>0</v>
      </c>
      <c r="BM987" s="68">
        <v>0</v>
      </c>
      <c r="BN987" s="68">
        <v>353.78628849985932</v>
      </c>
      <c r="BO987" s="68">
        <v>37098.971956511705</v>
      </c>
    </row>
    <row r="988" spans="1:67">
      <c r="A988">
        <v>2008</v>
      </c>
      <c r="B988" s="62" t="s">
        <v>621</v>
      </c>
      <c r="C988" s="67" t="s">
        <v>135</v>
      </c>
      <c r="D988" s="62" t="s">
        <v>725</v>
      </c>
      <c r="E988" s="68">
        <v>414.36003198715264</v>
      </c>
      <c r="F988" s="68">
        <v>0.22363747992583607</v>
      </c>
      <c r="G988" s="68">
        <v>34.222239949586253</v>
      </c>
      <c r="H988" s="68">
        <v>61.774126400616119</v>
      </c>
      <c r="I988" s="68">
        <v>695.22761846996184</v>
      </c>
      <c r="J988" s="68">
        <v>47.616224077292479</v>
      </c>
      <c r="K988" s="68">
        <v>3.0699395715440239</v>
      </c>
      <c r="L988" s="68">
        <v>40.607915685973396</v>
      </c>
      <c r="M988" s="68">
        <v>5.7094294065337632</v>
      </c>
      <c r="N988" s="68">
        <v>6.8655060377573252</v>
      </c>
      <c r="O988" s="68">
        <v>83.554850120564666</v>
      </c>
      <c r="P988" s="68">
        <v>11.805752032099003</v>
      </c>
      <c r="Q988" s="68">
        <v>38.451726314438261</v>
      </c>
      <c r="R988" s="68">
        <v>46.701771480909223</v>
      </c>
      <c r="S988" s="68">
        <v>46.776907009838887</v>
      </c>
      <c r="T988" s="68">
        <v>41.210670429857764</v>
      </c>
      <c r="U988" s="68">
        <v>5.0223823122355187</v>
      </c>
      <c r="V988" s="68">
        <v>7.6535102045414174</v>
      </c>
      <c r="W988" s="68">
        <v>9.3824604354180732</v>
      </c>
      <c r="X988" s="68">
        <v>39.8369612867507</v>
      </c>
      <c r="Y988" s="68">
        <v>0.79542799878013259</v>
      </c>
      <c r="Z988" s="68">
        <v>29.529234435908506</v>
      </c>
      <c r="AA988" s="68">
        <v>8.0249754098332158</v>
      </c>
      <c r="AB988" s="68">
        <v>31.167621480909041</v>
      </c>
      <c r="AC988" s="68">
        <v>0</v>
      </c>
      <c r="AD988" s="68">
        <v>17.958241050887711</v>
      </c>
      <c r="AE988" s="68">
        <v>117.54787784166689</v>
      </c>
      <c r="AF988" s="68">
        <v>13.988526588980255</v>
      </c>
      <c r="AG988" s="68">
        <v>76.200016107961474</v>
      </c>
      <c r="AH988" s="68">
        <v>62.522575282638755</v>
      </c>
      <c r="AI988" s="68">
        <v>63.367822487055832</v>
      </c>
      <c r="AJ988" s="68">
        <v>0.83250168368663813</v>
      </c>
      <c r="AK988" s="68">
        <v>1.0140335310211026</v>
      </c>
      <c r="AL988" s="68">
        <v>35.15987195480966</v>
      </c>
      <c r="AM988" s="68">
        <v>2.4091993085335619</v>
      </c>
      <c r="AN988" s="68">
        <v>263.05070558791653</v>
      </c>
      <c r="AO988" s="68">
        <v>28.592885631944082</v>
      </c>
      <c r="AP988" s="68">
        <v>29.516484231202575</v>
      </c>
      <c r="AQ988" s="68">
        <v>8.7745159637760537</v>
      </c>
      <c r="AR988" s="68">
        <v>6.3582650149377891</v>
      </c>
      <c r="AS988" s="68">
        <v>5.3946012548444946</v>
      </c>
      <c r="AT988" s="68">
        <v>0.36400348122538495</v>
      </c>
      <c r="AU988" s="68">
        <v>0</v>
      </c>
      <c r="AV988" s="68">
        <v>0</v>
      </c>
      <c r="AW988" s="68">
        <v>49.860779425383768</v>
      </c>
      <c r="AX988" s="68">
        <v>20.363544241391171</v>
      </c>
      <c r="AY988" s="68">
        <v>61.196860069200099</v>
      </c>
      <c r="AZ988" s="68">
        <v>0</v>
      </c>
      <c r="BA988" s="68">
        <v>9.0599878459357122</v>
      </c>
      <c r="BB988" s="68">
        <v>344.94396413960004</v>
      </c>
      <c r="BC988" s="68">
        <v>200.81303133857332</v>
      </c>
      <c r="BD988" s="68">
        <v>158.93275825937545</v>
      </c>
      <c r="BE988" s="68">
        <v>120.78767507519034</v>
      </c>
      <c r="BF988" s="68">
        <v>143.26627743400482</v>
      </c>
      <c r="BG988" s="68">
        <v>0</v>
      </c>
      <c r="BH988" s="68">
        <v>0.73663028240893591</v>
      </c>
      <c r="BI988" s="68">
        <v>960.87179932298807</v>
      </c>
      <c r="BJ988" s="68">
        <v>0</v>
      </c>
      <c r="BK988" s="68">
        <v>0</v>
      </c>
      <c r="BL988" s="68">
        <v>0</v>
      </c>
      <c r="BM988" s="68">
        <v>0</v>
      </c>
      <c r="BN988" s="68">
        <v>1.0175323131988989E-4</v>
      </c>
      <c r="BO988" s="68">
        <v>4513.4764562088003</v>
      </c>
    </row>
    <row r="989" spans="1:67">
      <c r="A989">
        <v>2008</v>
      </c>
      <c r="B989" s="62" t="s">
        <v>622</v>
      </c>
      <c r="C989" s="67" t="s">
        <v>687</v>
      </c>
      <c r="D989" s="62" t="s">
        <v>725</v>
      </c>
      <c r="E989" s="68">
        <v>2.2751521459532993E-3</v>
      </c>
      <c r="F989" s="68">
        <v>0</v>
      </c>
      <c r="G989" s="68">
        <v>0</v>
      </c>
      <c r="H989" s="68">
        <v>32.48560316442591</v>
      </c>
      <c r="I989" s="68">
        <v>6.6609494667819935E-3</v>
      </c>
      <c r="J989" s="68">
        <v>0.34648745217770766</v>
      </c>
      <c r="K989" s="68">
        <v>7.7523722865053754E-2</v>
      </c>
      <c r="L989" s="68">
        <v>2.8162920201277596E-2</v>
      </c>
      <c r="M989" s="68">
        <v>2.4026223228350435E-3</v>
      </c>
      <c r="N989" s="68">
        <v>0.15817881231020406</v>
      </c>
      <c r="O989" s="68">
        <v>2.7954166916257845</v>
      </c>
      <c r="P989" s="68">
        <v>4.2535059765224265E-4</v>
      </c>
      <c r="Q989" s="68">
        <v>0.18009744782175771</v>
      </c>
      <c r="R989" s="68">
        <v>0.11863173286125141</v>
      </c>
      <c r="S989" s="68">
        <v>0.93884908862710437</v>
      </c>
      <c r="T989" s="68">
        <v>0.85766001591472973</v>
      </c>
      <c r="U989" s="68">
        <v>8.6690329054621831</v>
      </c>
      <c r="V989" s="68">
        <v>0.2627422728285107</v>
      </c>
      <c r="W989" s="68">
        <v>0.38225443638138179</v>
      </c>
      <c r="X989" s="68">
        <v>1.4733546691291359</v>
      </c>
      <c r="Y989" s="68">
        <v>1.8600947707705002E-2</v>
      </c>
      <c r="Z989" s="68">
        <v>1.7424994677388346</v>
      </c>
      <c r="AA989" s="68">
        <v>0</v>
      </c>
      <c r="AB989" s="68">
        <v>13.727176910041877</v>
      </c>
      <c r="AC989" s="68">
        <v>0</v>
      </c>
      <c r="AD989" s="68">
        <v>23.348368483986061</v>
      </c>
      <c r="AE989" s="68">
        <v>6.031088904868083E-2</v>
      </c>
      <c r="AF989" s="68">
        <v>0.2015217758721127</v>
      </c>
      <c r="AG989" s="68">
        <v>1.0977541108337288</v>
      </c>
      <c r="AH989" s="68">
        <v>0.90071390456381983</v>
      </c>
      <c r="AI989" s="68">
        <v>0</v>
      </c>
      <c r="AJ989" s="68">
        <v>0</v>
      </c>
      <c r="AK989" s="68">
        <v>0</v>
      </c>
      <c r="AL989" s="68">
        <v>2.6037857557434763E-2</v>
      </c>
      <c r="AM989" s="68">
        <v>0</v>
      </c>
      <c r="AN989" s="68">
        <v>6.7229474315783793E-4</v>
      </c>
      <c r="AO989" s="68">
        <v>0</v>
      </c>
      <c r="AP989" s="68">
        <v>0</v>
      </c>
      <c r="AQ989" s="68">
        <v>0</v>
      </c>
      <c r="AR989" s="68">
        <v>0</v>
      </c>
      <c r="AS989" s="68">
        <v>0</v>
      </c>
      <c r="AT989" s="68">
        <v>0</v>
      </c>
      <c r="AU989" s="68">
        <v>0</v>
      </c>
      <c r="AV989" s="68">
        <v>0</v>
      </c>
      <c r="AW989" s="68">
        <v>8.5134245018696591E-5</v>
      </c>
      <c r="AX989" s="68">
        <v>1.1751015417505661E-3</v>
      </c>
      <c r="AY989" s="68">
        <v>2.4002497876094334E-4</v>
      </c>
      <c r="AZ989" s="68">
        <v>0</v>
      </c>
      <c r="BA989" s="68">
        <v>1.6760409423780774E-3</v>
      </c>
      <c r="BB989" s="68">
        <v>5.1029839583415391E-3</v>
      </c>
      <c r="BC989" s="68">
        <v>20.229237459509239</v>
      </c>
      <c r="BD989" s="68">
        <v>1.1441227848940866E-3</v>
      </c>
      <c r="BE989" s="68">
        <v>34.727879389995927</v>
      </c>
      <c r="BF989" s="68">
        <v>1.6940330086273857E-3</v>
      </c>
      <c r="BG989" s="68">
        <v>0</v>
      </c>
      <c r="BH989" s="68">
        <v>0</v>
      </c>
      <c r="BI989" s="68">
        <v>416.72453140370749</v>
      </c>
      <c r="BJ989" s="68">
        <v>0</v>
      </c>
      <c r="BK989" s="68">
        <v>0</v>
      </c>
      <c r="BL989" s="68">
        <v>0</v>
      </c>
      <c r="BM989" s="68">
        <v>0</v>
      </c>
      <c r="BN989" s="68">
        <v>2.5883468993015413E-5</v>
      </c>
      <c r="BO989" s="68">
        <v>561.60220762740005</v>
      </c>
    </row>
    <row r="990" spans="1:67">
      <c r="A990">
        <v>2008</v>
      </c>
      <c r="B990" s="62" t="s">
        <v>623</v>
      </c>
      <c r="C990" s="67" t="s">
        <v>688</v>
      </c>
      <c r="D990" s="62" t="s">
        <v>725</v>
      </c>
      <c r="E990" s="68">
        <v>6.7273495078764872E-2</v>
      </c>
      <c r="F990" s="68">
        <v>0</v>
      </c>
      <c r="G990" s="68">
        <v>4.6577374418046996E-4</v>
      </c>
      <c r="H990" s="68">
        <v>274.75854883795489</v>
      </c>
      <c r="I990" s="68">
        <v>34.302128346463078</v>
      </c>
      <c r="J990" s="68">
        <v>11.55978298222643</v>
      </c>
      <c r="K990" s="68">
        <v>1.635330795307071</v>
      </c>
      <c r="L990" s="68">
        <v>2.8295395691508269</v>
      </c>
      <c r="M990" s="68">
        <v>1.4023026572697999</v>
      </c>
      <c r="N990" s="68">
        <v>1.3148841203670674E-2</v>
      </c>
      <c r="O990" s="68">
        <v>1.6520590930589492</v>
      </c>
      <c r="P990" s="68">
        <v>0.88511357591493589</v>
      </c>
      <c r="Q990" s="68">
        <v>13.623615569165873</v>
      </c>
      <c r="R990" s="68">
        <v>0.93627716518468673</v>
      </c>
      <c r="S990" s="68">
        <v>15.449195666509</v>
      </c>
      <c r="T990" s="68">
        <v>10.754583135879274</v>
      </c>
      <c r="U990" s="68">
        <v>48.013446025588017</v>
      </c>
      <c r="V990" s="68">
        <v>40.383262415508696</v>
      </c>
      <c r="W990" s="68">
        <v>2.5447053475011336</v>
      </c>
      <c r="X990" s="68">
        <v>5.5326455651942377</v>
      </c>
      <c r="Y990" s="68">
        <v>0.82745574110807996</v>
      </c>
      <c r="Z990" s="68">
        <v>9.930096796114956</v>
      </c>
      <c r="AA990" s="68">
        <v>1.5064255691666215</v>
      </c>
      <c r="AB990" s="68">
        <v>83.676189566026267</v>
      </c>
      <c r="AC990" s="68">
        <v>0</v>
      </c>
      <c r="AD990" s="68">
        <v>0</v>
      </c>
      <c r="AE990" s="68">
        <v>9797.957771523088</v>
      </c>
      <c r="AF990" s="68">
        <v>16.304906483673047</v>
      </c>
      <c r="AG990" s="68">
        <v>88.81808450601541</v>
      </c>
      <c r="AH990" s="68">
        <v>72.875776917413518</v>
      </c>
      <c r="AI990" s="68">
        <v>95.486545398199652</v>
      </c>
      <c r="AJ990" s="68">
        <v>0</v>
      </c>
      <c r="AK990" s="68">
        <v>0.25475674992497804</v>
      </c>
      <c r="AL990" s="68">
        <v>25.029560563276622</v>
      </c>
      <c r="AM990" s="68">
        <v>16.793300882434337</v>
      </c>
      <c r="AN990" s="68">
        <v>22.626337772142207</v>
      </c>
      <c r="AO990" s="68">
        <v>5.0204336120805729E-2</v>
      </c>
      <c r="AP990" s="68">
        <v>0</v>
      </c>
      <c r="AQ990" s="68">
        <v>0</v>
      </c>
      <c r="AR990" s="68">
        <v>8.8409819036848039E-2</v>
      </c>
      <c r="AS990" s="68">
        <v>0</v>
      </c>
      <c r="AT990" s="68">
        <v>0</v>
      </c>
      <c r="AU990" s="68">
        <v>0</v>
      </c>
      <c r="AV990" s="68">
        <v>0</v>
      </c>
      <c r="AW990" s="68">
        <v>4.5871102078542163E-2</v>
      </c>
      <c r="AX990" s="68">
        <v>8.9093154435017504E-4</v>
      </c>
      <c r="AY990" s="68">
        <v>0.89813045997071594</v>
      </c>
      <c r="AZ990" s="68">
        <v>0</v>
      </c>
      <c r="BA990" s="68">
        <v>0.14729888083124518</v>
      </c>
      <c r="BB990" s="68">
        <v>56.660599301070476</v>
      </c>
      <c r="BC990" s="68">
        <v>164.1336942493196</v>
      </c>
      <c r="BD990" s="68">
        <v>212.9337095175697</v>
      </c>
      <c r="BE990" s="68">
        <v>314.44361936099926</v>
      </c>
      <c r="BF990" s="68">
        <v>17.71696657396452</v>
      </c>
      <c r="BG990" s="68">
        <v>0</v>
      </c>
      <c r="BH990" s="68">
        <v>0.45435017511965831</v>
      </c>
      <c r="BI990" s="68">
        <v>0</v>
      </c>
      <c r="BJ990" s="68">
        <v>0</v>
      </c>
      <c r="BK990" s="68">
        <v>2.6580678223575274</v>
      </c>
      <c r="BL990" s="68">
        <v>159056.68694683703</v>
      </c>
      <c r="BM990" s="68">
        <v>0</v>
      </c>
      <c r="BN990" s="68">
        <v>-3.029295097803697E-3</v>
      </c>
      <c r="BO990" s="68">
        <v>170525.34636339839</v>
      </c>
    </row>
    <row r="991" spans="1:67">
      <c r="A991">
        <v>2008</v>
      </c>
      <c r="B991" s="62" t="s">
        <v>624</v>
      </c>
      <c r="C991" s="67" t="s">
        <v>689</v>
      </c>
      <c r="D991" s="62" t="s">
        <v>725</v>
      </c>
      <c r="E991" s="68">
        <v>161.42595664965353</v>
      </c>
      <c r="F991" s="68">
        <v>2.2911891138840548</v>
      </c>
      <c r="G991" s="68">
        <v>6.757380110328536</v>
      </c>
      <c r="H991" s="68">
        <v>110.7135620168023</v>
      </c>
      <c r="I991" s="68">
        <v>660.93076418225576</v>
      </c>
      <c r="J991" s="68">
        <v>102.3657607524823</v>
      </c>
      <c r="K991" s="68">
        <v>18.465069451804379</v>
      </c>
      <c r="L991" s="68">
        <v>86.874059105246133</v>
      </c>
      <c r="M991" s="68">
        <v>23.163570993925688</v>
      </c>
      <c r="N991" s="68">
        <v>109.23120821331894</v>
      </c>
      <c r="O991" s="68">
        <v>343.3044022870485</v>
      </c>
      <c r="P991" s="68">
        <v>58.756499880864013</v>
      </c>
      <c r="Q991" s="68">
        <v>86.399514978144168</v>
      </c>
      <c r="R991" s="68">
        <v>80.216152524305471</v>
      </c>
      <c r="S991" s="68">
        <v>276.17505451837712</v>
      </c>
      <c r="T991" s="68">
        <v>111.13415834769791</v>
      </c>
      <c r="U991" s="68">
        <v>64.906830069994641</v>
      </c>
      <c r="V991" s="68">
        <v>63.131727769835877</v>
      </c>
      <c r="W991" s="68">
        <v>53.828661195477792</v>
      </c>
      <c r="X991" s="68">
        <v>524.41536162838338</v>
      </c>
      <c r="Y991" s="68">
        <v>17.187714288951515</v>
      </c>
      <c r="Z991" s="68">
        <v>56.51902449247617</v>
      </c>
      <c r="AA991" s="68">
        <v>7.6804524382152648</v>
      </c>
      <c r="AB991" s="68">
        <v>167.69748633734204</v>
      </c>
      <c r="AC991" s="68">
        <v>11.063925445747016</v>
      </c>
      <c r="AD991" s="68">
        <v>1.6828458314673929</v>
      </c>
      <c r="AE991" s="68">
        <v>682.23018471552018</v>
      </c>
      <c r="AF991" s="68">
        <v>323.62776435380397</v>
      </c>
      <c r="AG991" s="68">
        <v>0</v>
      </c>
      <c r="AH991" s="68">
        <v>0</v>
      </c>
      <c r="AI991" s="68">
        <v>286.95680806442738</v>
      </c>
      <c r="AJ991" s="68">
        <v>4.0908629856695793</v>
      </c>
      <c r="AK991" s="68">
        <v>30.55184879713487</v>
      </c>
      <c r="AL991" s="68">
        <v>16.257011964487596</v>
      </c>
      <c r="AM991" s="68">
        <v>3.1788750878681689</v>
      </c>
      <c r="AN991" s="68">
        <v>61.267937643853493</v>
      </c>
      <c r="AO991" s="68">
        <v>2.765557457367533</v>
      </c>
      <c r="AP991" s="68">
        <v>5.9653959986252953</v>
      </c>
      <c r="AQ991" s="68">
        <v>63.961557434717129</v>
      </c>
      <c r="AR991" s="68">
        <v>0.15161742187479504</v>
      </c>
      <c r="AS991" s="68">
        <v>25.77388409892308</v>
      </c>
      <c r="AT991" s="68">
        <v>0.16826054811079452</v>
      </c>
      <c r="AU991" s="68">
        <v>1.399196829041857</v>
      </c>
      <c r="AV991" s="68">
        <v>0</v>
      </c>
      <c r="AW991" s="68">
        <v>6.3903704914797874</v>
      </c>
      <c r="AX991" s="68">
        <v>4.6583684166955166</v>
      </c>
      <c r="AY991" s="68">
        <v>5.2714197252744608</v>
      </c>
      <c r="AZ991" s="68">
        <v>0</v>
      </c>
      <c r="BA991" s="68">
        <v>1.4310475558117397</v>
      </c>
      <c r="BB991" s="68">
        <v>62.420808068419362</v>
      </c>
      <c r="BC991" s="68">
        <v>94.6028023274947</v>
      </c>
      <c r="BD991" s="68">
        <v>13.130131255576186</v>
      </c>
      <c r="BE991" s="68">
        <v>82.862629802715006</v>
      </c>
      <c r="BF991" s="68">
        <v>26.545124324146318</v>
      </c>
      <c r="BG991" s="68">
        <v>0</v>
      </c>
      <c r="BH991" s="68">
        <v>0.13913924016253545</v>
      </c>
      <c r="BI991" s="68">
        <v>6815.5757961896006</v>
      </c>
      <c r="BJ991" s="68">
        <v>0</v>
      </c>
      <c r="BK991" s="68">
        <v>0</v>
      </c>
      <c r="BL991" s="68">
        <v>1369.8363622743996</v>
      </c>
      <c r="BM991" s="68">
        <v>0</v>
      </c>
      <c r="BN991" s="68">
        <v>737.56632534326218</v>
      </c>
      <c r="BO991" s="68">
        <v>13935.095421040494</v>
      </c>
    </row>
    <row r="992" spans="1:67">
      <c r="A992">
        <v>2008</v>
      </c>
      <c r="B992" s="62" t="s">
        <v>625</v>
      </c>
      <c r="C992" s="67" t="s">
        <v>690</v>
      </c>
      <c r="D992" s="62" t="s">
        <v>725</v>
      </c>
      <c r="E992" s="68">
        <v>1239.2295889734078</v>
      </c>
      <c r="F992" s="68">
        <v>17.588926854069086</v>
      </c>
      <c r="G992" s="68">
        <v>51.874838163937149</v>
      </c>
      <c r="H992" s="68">
        <v>849.92230988992083</v>
      </c>
      <c r="I992" s="68">
        <v>5073.8120203001117</v>
      </c>
      <c r="J992" s="68">
        <v>785.83817779419712</v>
      </c>
      <c r="K992" s="68">
        <v>141.75205092194244</v>
      </c>
      <c r="L992" s="68">
        <v>666.9119811449898</v>
      </c>
      <c r="M992" s="68">
        <v>177.82135635260911</v>
      </c>
      <c r="N992" s="68">
        <v>838.54262391667498</v>
      </c>
      <c r="O992" s="68">
        <v>2635.4681872028018</v>
      </c>
      <c r="P992" s="68">
        <v>451.06000737481435</v>
      </c>
      <c r="Q992" s="68">
        <v>663.26901606190461</v>
      </c>
      <c r="R992" s="68">
        <v>615.80077817018514</v>
      </c>
      <c r="S992" s="68">
        <v>2120.1317706191303</v>
      </c>
      <c r="T992" s="68">
        <v>853.15113026724543</v>
      </c>
      <c r="U992" s="68">
        <v>498.2746642398721</v>
      </c>
      <c r="V992" s="68">
        <v>484.64761602862501</v>
      </c>
      <c r="W992" s="68">
        <v>413.23013394329428</v>
      </c>
      <c r="X992" s="68">
        <v>4025.8149713339626</v>
      </c>
      <c r="Y992" s="68">
        <v>131.94609191579141</v>
      </c>
      <c r="Z992" s="68">
        <v>433.88342832001109</v>
      </c>
      <c r="AA992" s="68">
        <v>58.961050104204134</v>
      </c>
      <c r="AB992" s="68">
        <v>1287.3746662485337</v>
      </c>
      <c r="AC992" s="68">
        <v>84.935186800981711</v>
      </c>
      <c r="AD992" s="68">
        <v>12.918816721408756</v>
      </c>
      <c r="AE992" s="68">
        <v>5237.3227263886893</v>
      </c>
      <c r="AF992" s="68">
        <v>0</v>
      </c>
      <c r="AG992" s="68">
        <v>1775.2491374253659</v>
      </c>
      <c r="AH992" s="68">
        <v>0</v>
      </c>
      <c r="AI992" s="68">
        <v>2202.900789261419</v>
      </c>
      <c r="AJ992" s="68">
        <v>31.404605315614326</v>
      </c>
      <c r="AK992" s="68">
        <v>234.53944962160708</v>
      </c>
      <c r="AL992" s="68">
        <v>124.80130626335036</v>
      </c>
      <c r="AM992" s="68">
        <v>24.403485971505507</v>
      </c>
      <c r="AN992" s="68">
        <v>470.33973197026052</v>
      </c>
      <c r="AO992" s="68">
        <v>21.230542487128975</v>
      </c>
      <c r="AP992" s="68">
        <v>45.79496002296667</v>
      </c>
      <c r="AQ992" s="68">
        <v>491.01802569428122</v>
      </c>
      <c r="AR992" s="68">
        <v>1.1639317448735291</v>
      </c>
      <c r="AS992" s="68">
        <v>197.86012399156036</v>
      </c>
      <c r="AT992" s="68">
        <v>1.2916971607504344</v>
      </c>
      <c r="AU992" s="68">
        <v>10.741309188023678</v>
      </c>
      <c r="AV992" s="68">
        <v>0</v>
      </c>
      <c r="AW992" s="68">
        <v>49.057390533118379</v>
      </c>
      <c r="AX992" s="68">
        <v>35.761212744968276</v>
      </c>
      <c r="AY992" s="68">
        <v>40.46746530135681</v>
      </c>
      <c r="AZ992" s="68">
        <v>0</v>
      </c>
      <c r="BA992" s="68">
        <v>10.985819822265784</v>
      </c>
      <c r="BB992" s="68">
        <v>479.19005054371661</v>
      </c>
      <c r="BC992" s="68">
        <v>726.24374838595952</v>
      </c>
      <c r="BD992" s="68">
        <v>100.79696906692912</v>
      </c>
      <c r="BE992" s="68">
        <v>636.11716977174569</v>
      </c>
      <c r="BF992" s="68">
        <v>203.780756132384</v>
      </c>
      <c r="BG992" s="68">
        <v>0</v>
      </c>
      <c r="BH992" s="68">
        <v>1.0681396410795938</v>
      </c>
      <c r="BI992" s="68">
        <v>52325.632719456058</v>
      </c>
      <c r="BJ992" s="68">
        <v>0</v>
      </c>
      <c r="BK992" s="68">
        <v>0</v>
      </c>
      <c r="BL992" s="68">
        <v>10516.545545961473</v>
      </c>
      <c r="BM992" s="68">
        <v>0</v>
      </c>
      <c r="BN992" s="68">
        <v>5622.753050119597</v>
      </c>
      <c r="BO992" s="68">
        <v>106232.62324965266</v>
      </c>
    </row>
    <row r="993" spans="1:67">
      <c r="A993">
        <v>2008</v>
      </c>
      <c r="B993" s="62" t="s">
        <v>626</v>
      </c>
      <c r="C993" s="67" t="s">
        <v>691</v>
      </c>
      <c r="D993" s="62" t="s">
        <v>725</v>
      </c>
      <c r="E993" s="68">
        <v>1091.5006985210387</v>
      </c>
      <c r="F993" s="68">
        <v>15.492146183626868</v>
      </c>
      <c r="G993" s="68">
        <v>45.690824844255943</v>
      </c>
      <c r="H993" s="68">
        <v>748.60284420901655</v>
      </c>
      <c r="I993" s="68">
        <v>4468.9615335200451</v>
      </c>
      <c r="J993" s="68">
        <v>692.15819862518867</v>
      </c>
      <c r="K993" s="68">
        <v>124.85375105210646</v>
      </c>
      <c r="L993" s="68">
        <v>587.4092256583674</v>
      </c>
      <c r="M993" s="68">
        <v>156.62322494382951</v>
      </c>
      <c r="N993" s="68">
        <v>738.57973364155691</v>
      </c>
      <c r="O993" s="68">
        <v>2321.2933203482139</v>
      </c>
      <c r="P993" s="68">
        <v>397.28902336198138</v>
      </c>
      <c r="Q993" s="68">
        <v>584.20053941632136</v>
      </c>
      <c r="R993" s="68">
        <v>542.39100284828646</v>
      </c>
      <c r="S993" s="68">
        <v>1867.3902956953089</v>
      </c>
      <c r="T993" s="68">
        <v>751.4467560463446</v>
      </c>
      <c r="U993" s="68">
        <v>438.87520836530581</v>
      </c>
      <c r="V993" s="68">
        <v>426.87264421278439</v>
      </c>
      <c r="W993" s="68">
        <v>363.96885925125127</v>
      </c>
      <c r="X993" s="68">
        <v>3545.8964928102369</v>
      </c>
      <c r="Y993" s="68">
        <v>116.2167630394581</v>
      </c>
      <c r="Z993" s="68">
        <v>382.16006888628107</v>
      </c>
      <c r="AA993" s="68">
        <v>51.93228756552373</v>
      </c>
      <c r="AB993" s="68">
        <v>1133.9063882687174</v>
      </c>
      <c r="AC993" s="68">
        <v>74.810040485787525</v>
      </c>
      <c r="AD993" s="68">
        <v>11.378761127842571</v>
      </c>
      <c r="AE993" s="68">
        <v>4612.9800846419566</v>
      </c>
      <c r="AF993" s="68">
        <v>0</v>
      </c>
      <c r="AG993" s="68">
        <v>0</v>
      </c>
      <c r="AH993" s="68">
        <v>1458.3239428290387</v>
      </c>
      <c r="AI993" s="68">
        <v>1940.2923975074514</v>
      </c>
      <c r="AJ993" s="68">
        <v>27.660853923902021</v>
      </c>
      <c r="AK993" s="68">
        <v>206.57993915784201</v>
      </c>
      <c r="AL993" s="68">
        <v>109.92370919389674</v>
      </c>
      <c r="AM993" s="68">
        <v>21.494339887665653</v>
      </c>
      <c r="AN993" s="68">
        <v>414.27040683641553</v>
      </c>
      <c r="AO993" s="68">
        <v>18.699643843945644</v>
      </c>
      <c r="AP993" s="68">
        <v>40.335730601154815</v>
      </c>
      <c r="AQ993" s="68">
        <v>432.48363563987664</v>
      </c>
      <c r="AR993" s="68">
        <v>1.025179130537635</v>
      </c>
      <c r="AS993" s="68">
        <v>174.27316573771853</v>
      </c>
      <c r="AT993" s="68">
        <v>1.137713597045976</v>
      </c>
      <c r="AU993" s="68">
        <v>9.4608348493927732</v>
      </c>
      <c r="AV993" s="68">
        <v>0</v>
      </c>
      <c r="AW993" s="68">
        <v>43.209245898394329</v>
      </c>
      <c r="AX993" s="68">
        <v>31.498109017416279</v>
      </c>
      <c r="AY993" s="68">
        <v>35.643327948938037</v>
      </c>
      <c r="AZ993" s="68">
        <v>0</v>
      </c>
      <c r="BA993" s="68">
        <v>9.6761973055879746</v>
      </c>
      <c r="BB993" s="68">
        <v>422.06567656771989</v>
      </c>
      <c r="BC993" s="68">
        <v>639.66803707171857</v>
      </c>
      <c r="BD993" s="68">
        <v>88.780935449175757</v>
      </c>
      <c r="BE993" s="68">
        <v>560.28547197801481</v>
      </c>
      <c r="BF993" s="68">
        <v>179.4879977389046</v>
      </c>
      <c r="BG993" s="68">
        <v>0</v>
      </c>
      <c r="BH993" s="68">
        <v>0.94080642903484335</v>
      </c>
      <c r="BI993" s="68">
        <v>46088.490174933235</v>
      </c>
      <c r="BJ993" s="68">
        <v>0</v>
      </c>
      <c r="BK993" s="68">
        <v>0</v>
      </c>
      <c r="BL993" s="68">
        <v>9262.9609259823847</v>
      </c>
      <c r="BM993" s="68">
        <v>0</v>
      </c>
      <c r="BN993" s="68">
        <v>4946.6156426729549</v>
      </c>
      <c r="BO993" s="68">
        <v>93458.164759299951</v>
      </c>
    </row>
    <row r="994" spans="1:67">
      <c r="A994">
        <v>2008</v>
      </c>
      <c r="B994" s="62" t="s">
        <v>627</v>
      </c>
      <c r="C994" s="67" t="s">
        <v>692</v>
      </c>
      <c r="D994" s="62" t="s">
        <v>725</v>
      </c>
      <c r="E994" s="68">
        <v>344.73423747574492</v>
      </c>
      <c r="F994" s="68">
        <v>4.0435101474615083</v>
      </c>
      <c r="G994" s="68">
        <v>13.403434544410356</v>
      </c>
      <c r="H994" s="68">
        <v>319.5049703498712</v>
      </c>
      <c r="I994" s="68">
        <v>1509.5841701094751</v>
      </c>
      <c r="J994" s="68">
        <v>182.393245882565</v>
      </c>
      <c r="K994" s="68">
        <v>50.045391731242454</v>
      </c>
      <c r="L994" s="68">
        <v>168.50819885025336</v>
      </c>
      <c r="M994" s="68">
        <v>41.017458291716245</v>
      </c>
      <c r="N994" s="68">
        <v>705.90147726385828</v>
      </c>
      <c r="O994" s="68">
        <v>1199.241595202398</v>
      </c>
      <c r="P994" s="68">
        <v>165.39958095498932</v>
      </c>
      <c r="Q994" s="68">
        <v>258.58005981685142</v>
      </c>
      <c r="R994" s="68">
        <v>200.02619796612143</v>
      </c>
      <c r="S994" s="68">
        <v>607.35371699723316</v>
      </c>
      <c r="T994" s="68">
        <v>269.64482707608209</v>
      </c>
      <c r="U994" s="68">
        <v>149.02421409727481</v>
      </c>
      <c r="V994" s="68">
        <v>180.2160270695085</v>
      </c>
      <c r="W994" s="68">
        <v>142.06388879614283</v>
      </c>
      <c r="X994" s="68">
        <v>1405.7757057004719</v>
      </c>
      <c r="Y994" s="68">
        <v>90.398437572063145</v>
      </c>
      <c r="Z994" s="68">
        <v>126.44209810203765</v>
      </c>
      <c r="AA994" s="68">
        <v>21.314462122598243</v>
      </c>
      <c r="AB994" s="68">
        <v>587.90593269857254</v>
      </c>
      <c r="AC994" s="68">
        <v>37.972844210338472</v>
      </c>
      <c r="AD994" s="68">
        <v>2.2935018701776477</v>
      </c>
      <c r="AE994" s="68">
        <v>1636.4054324039942</v>
      </c>
      <c r="AF994" s="68">
        <v>44.470850025026813</v>
      </c>
      <c r="AG994" s="68">
        <v>242.24706345493766</v>
      </c>
      <c r="AH994" s="68">
        <v>198.76518451650347</v>
      </c>
      <c r="AI994" s="68">
        <v>723.56036998050593</v>
      </c>
      <c r="AJ994" s="68">
        <v>5.2885377511004172</v>
      </c>
      <c r="AK994" s="68">
        <v>99.730196454537563</v>
      </c>
      <c r="AL994" s="68">
        <v>64.308968003741327</v>
      </c>
      <c r="AM994" s="68">
        <v>10.828853304194007</v>
      </c>
      <c r="AN994" s="68">
        <v>119.74414236759441</v>
      </c>
      <c r="AO994" s="68">
        <v>10.594270175157785</v>
      </c>
      <c r="AP994" s="68">
        <v>21.728639702689197</v>
      </c>
      <c r="AQ994" s="68">
        <v>162.67302074902329</v>
      </c>
      <c r="AR994" s="68">
        <v>0.76799973257169696</v>
      </c>
      <c r="AS994" s="68">
        <v>83.593096175288579</v>
      </c>
      <c r="AT994" s="68">
        <v>0.22884663288313906</v>
      </c>
      <c r="AU994" s="68">
        <v>3.5000437011604619</v>
      </c>
      <c r="AV994" s="68">
        <v>0</v>
      </c>
      <c r="AW994" s="68">
        <v>26.590668421962739</v>
      </c>
      <c r="AX994" s="68">
        <v>10.680335007309466</v>
      </c>
      <c r="AY994" s="68">
        <v>29.599375168948587</v>
      </c>
      <c r="AZ994" s="68">
        <v>0</v>
      </c>
      <c r="BA994" s="68">
        <v>4.2469815925203473</v>
      </c>
      <c r="BB994" s="68">
        <v>238.07156078643064</v>
      </c>
      <c r="BC994" s="68">
        <v>396.54147811785469</v>
      </c>
      <c r="BD994" s="68">
        <v>86.883151025124064</v>
      </c>
      <c r="BE994" s="68">
        <v>259.08444154281852</v>
      </c>
      <c r="BF994" s="68">
        <v>100.72198521803783</v>
      </c>
      <c r="BG994" s="68">
        <v>0</v>
      </c>
      <c r="BH994" s="68">
        <v>0.51161914133454411</v>
      </c>
      <c r="BI994" s="68">
        <v>60428.743511818466</v>
      </c>
      <c r="BJ994" s="68">
        <v>0</v>
      </c>
      <c r="BK994" s="68">
        <v>0</v>
      </c>
      <c r="BL994" s="68">
        <v>7533.9718337769255</v>
      </c>
      <c r="BM994" s="68">
        <v>0</v>
      </c>
      <c r="BN994" s="68">
        <v>3384.0050443907653</v>
      </c>
      <c r="BO994" s="68">
        <v>84710.876686038901</v>
      </c>
    </row>
    <row r="995" spans="1:67">
      <c r="A995">
        <v>2008</v>
      </c>
      <c r="B995" s="62" t="s">
        <v>628</v>
      </c>
      <c r="C995" s="67" t="s">
        <v>693</v>
      </c>
      <c r="D995" s="62" t="s">
        <v>725</v>
      </c>
      <c r="E995" s="68">
        <v>9.8255421262192275</v>
      </c>
      <c r="F995" s="68">
        <v>0.11587339775308486</v>
      </c>
      <c r="G995" s="68">
        <v>0.71312163516077065</v>
      </c>
      <c r="H995" s="68">
        <v>8.3974949382236836</v>
      </c>
      <c r="I995" s="68">
        <v>43.136843286449938</v>
      </c>
      <c r="J995" s="68">
        <v>4.5095719813549602</v>
      </c>
      <c r="K995" s="68">
        <v>1.4043370230725565</v>
      </c>
      <c r="L995" s="68">
        <v>4.7904135708898572</v>
      </c>
      <c r="M995" s="68">
        <v>1.1326681845042126</v>
      </c>
      <c r="N995" s="68">
        <v>20.285776286266493</v>
      </c>
      <c r="O995" s="68">
        <v>34.092304905333513</v>
      </c>
      <c r="P995" s="68">
        <v>4.4345980819974091</v>
      </c>
      <c r="Q995" s="68">
        <v>7.248144048369582</v>
      </c>
      <c r="R995" s="68">
        <v>5.2901169422184209</v>
      </c>
      <c r="S995" s="68">
        <v>17.116309605205579</v>
      </c>
      <c r="T995" s="68">
        <v>7.4358685821834838</v>
      </c>
      <c r="U995" s="68">
        <v>4.3900601701022524</v>
      </c>
      <c r="V995" s="68">
        <v>5.0144503639985682</v>
      </c>
      <c r="W995" s="68">
        <v>4.0569000286697774</v>
      </c>
      <c r="X995" s="68">
        <v>40.78462639709609</v>
      </c>
      <c r="Y995" s="68">
        <v>2.568356232358441</v>
      </c>
      <c r="Z995" s="68">
        <v>3.4925379253698199</v>
      </c>
      <c r="AA995" s="68">
        <v>0.54317809014052365</v>
      </c>
      <c r="AB995" s="68">
        <v>14.915930989311798</v>
      </c>
      <c r="AC995" s="68">
        <v>0.99130034805712597</v>
      </c>
      <c r="AD995" s="68">
        <v>6.6882522126489138E-2</v>
      </c>
      <c r="AE995" s="68">
        <v>42.695810210441557</v>
      </c>
      <c r="AF995" s="68">
        <v>1.1335057154667592</v>
      </c>
      <c r="AG995" s="68">
        <v>6.1745712264703867</v>
      </c>
      <c r="AH995" s="68">
        <v>5.0662731330403838</v>
      </c>
      <c r="AI995" s="68">
        <v>19.49493598750426</v>
      </c>
      <c r="AJ995" s="68">
        <v>0.12146141954151211</v>
      </c>
      <c r="AK995" s="68">
        <v>2.5959425842245012</v>
      </c>
      <c r="AL995" s="68">
        <v>1.311927389706212</v>
      </c>
      <c r="AM995" s="68">
        <v>0.25568122177979952</v>
      </c>
      <c r="AN995" s="68">
        <v>3.1195868133797791</v>
      </c>
      <c r="AO995" s="68">
        <v>0.15150950341736699</v>
      </c>
      <c r="AP995" s="68">
        <v>0.40226320693026724</v>
      </c>
      <c r="AQ995" s="68">
        <v>4.6687692563268364</v>
      </c>
      <c r="AR995" s="68">
        <v>8.9753799749001488E-3</v>
      </c>
      <c r="AS995" s="68">
        <v>1.0319115022669705</v>
      </c>
      <c r="AT995" s="68">
        <v>1.958646556178229E-3</v>
      </c>
      <c r="AU995" s="68">
        <v>5.4703392704036423E-2</v>
      </c>
      <c r="AV995" s="68">
        <v>0</v>
      </c>
      <c r="AW995" s="68">
        <v>0.33486896910052349</v>
      </c>
      <c r="AX995" s="68">
        <v>0.252681913995564</v>
      </c>
      <c r="AY995" s="68">
        <v>0.26037902544408364</v>
      </c>
      <c r="AZ995" s="68">
        <v>0</v>
      </c>
      <c r="BA995" s="68">
        <v>8.2282429402588356E-2</v>
      </c>
      <c r="BB995" s="68">
        <v>3.6749558422538526</v>
      </c>
      <c r="BC995" s="68">
        <v>4.2222386421746023</v>
      </c>
      <c r="BD995" s="68">
        <v>0.68989943483878124</v>
      </c>
      <c r="BE995" s="68">
        <v>3.3051211898165405</v>
      </c>
      <c r="BF995" s="68">
        <v>1.4845239317644003</v>
      </c>
      <c r="BG995" s="68">
        <v>0</v>
      </c>
      <c r="BH995" s="68">
        <v>6.1858824103237162E-3</v>
      </c>
      <c r="BI995" s="68">
        <v>746.31927618357008</v>
      </c>
      <c r="BJ995" s="68">
        <v>0</v>
      </c>
      <c r="BK995" s="68">
        <v>0</v>
      </c>
      <c r="BL995" s="68">
        <v>227.8768886975154</v>
      </c>
      <c r="BM995" s="68">
        <v>0</v>
      </c>
      <c r="BN995" s="68">
        <v>90.290934126448363</v>
      </c>
      <c r="BO995" s="68">
        <v>1413.8432305209001</v>
      </c>
    </row>
    <row r="996" spans="1:67">
      <c r="A996">
        <v>2008</v>
      </c>
      <c r="B996" s="62" t="s">
        <v>629</v>
      </c>
      <c r="C996" s="67" t="s">
        <v>694</v>
      </c>
      <c r="D996" s="62" t="s">
        <v>725</v>
      </c>
      <c r="E996" s="68">
        <v>8.1302821338788736</v>
      </c>
      <c r="F996" s="68">
        <v>1.6423191019279408E-2</v>
      </c>
      <c r="G996" s="68">
        <v>8.729076676560818E-2</v>
      </c>
      <c r="H996" s="68">
        <v>4.8156727586301775</v>
      </c>
      <c r="I996" s="68">
        <v>18.930303597722983</v>
      </c>
      <c r="J996" s="68">
        <v>17.062259569670001</v>
      </c>
      <c r="K996" s="68">
        <v>1.4873910785933997</v>
      </c>
      <c r="L996" s="68">
        <v>3.0218868660309584</v>
      </c>
      <c r="M996" s="68">
        <v>1.4065169441197369</v>
      </c>
      <c r="N996" s="68">
        <v>3.0421052965051478</v>
      </c>
      <c r="O996" s="68">
        <v>10.259580984104666</v>
      </c>
      <c r="P996" s="68">
        <v>2.4975806076374312</v>
      </c>
      <c r="Q996" s="68">
        <v>7.8558457921390614</v>
      </c>
      <c r="R996" s="68">
        <v>6.6063439306708007</v>
      </c>
      <c r="S996" s="68">
        <v>24.318856334065035</v>
      </c>
      <c r="T996" s="68">
        <v>20.793924031393171</v>
      </c>
      <c r="U996" s="68">
        <v>217.07793091980886</v>
      </c>
      <c r="V996" s="68">
        <v>76.071512571518582</v>
      </c>
      <c r="W996" s="68">
        <v>27.580872243316438</v>
      </c>
      <c r="X996" s="68">
        <v>92.112649185466111</v>
      </c>
      <c r="Y996" s="68">
        <v>5.2446018081256636</v>
      </c>
      <c r="Z996" s="68">
        <v>28.355350904089054</v>
      </c>
      <c r="AA996" s="68">
        <v>0.28567708102053441</v>
      </c>
      <c r="AB996" s="68">
        <v>17.400067002836568</v>
      </c>
      <c r="AC996" s="68">
        <v>0.12864643387000491</v>
      </c>
      <c r="AD996" s="68">
        <v>2.7220568812830026E-2</v>
      </c>
      <c r="AE996" s="68">
        <v>7.5462888134925628</v>
      </c>
      <c r="AF996" s="68">
        <v>2.3701908181443136</v>
      </c>
      <c r="AG996" s="68">
        <v>12.911193853955808</v>
      </c>
      <c r="AH996" s="68">
        <v>10.593712848813334</v>
      </c>
      <c r="AI996" s="68">
        <v>9.0755741376210608</v>
      </c>
      <c r="AJ996" s="68">
        <v>1.4984648301058702E-2</v>
      </c>
      <c r="AK996" s="68">
        <v>3.4243416173315375</v>
      </c>
      <c r="AL996" s="68">
        <v>6.2001613522477905</v>
      </c>
      <c r="AM996" s="68">
        <v>0.72787934429442003</v>
      </c>
      <c r="AN996" s="68">
        <v>0.71538268106319669</v>
      </c>
      <c r="AO996" s="68">
        <v>2.2286491961667627</v>
      </c>
      <c r="AP996" s="68">
        <v>5.5626391405910924</v>
      </c>
      <c r="AQ996" s="68">
        <v>11.769931157109637</v>
      </c>
      <c r="AR996" s="68">
        <v>0.2566043092747306</v>
      </c>
      <c r="AS996" s="68">
        <v>112.42486805008797</v>
      </c>
      <c r="AT996" s="68">
        <v>0.19907320596960723</v>
      </c>
      <c r="AU996" s="68">
        <v>2.0184754961248155</v>
      </c>
      <c r="AV996" s="68">
        <v>0</v>
      </c>
      <c r="AW996" s="68">
        <v>41.665922449615067</v>
      </c>
      <c r="AX996" s="68">
        <v>3.3561746719013665E-2</v>
      </c>
      <c r="AY996" s="68">
        <v>0.88847367293089596</v>
      </c>
      <c r="AZ996" s="68">
        <v>0</v>
      </c>
      <c r="BA996" s="68">
        <v>0.15682063195067475</v>
      </c>
      <c r="BB996" s="68">
        <v>27.891295141761365</v>
      </c>
      <c r="BC996" s="68">
        <v>71.323381413385931</v>
      </c>
      <c r="BD996" s="68">
        <v>11.626937620671146</v>
      </c>
      <c r="BE996" s="68">
        <v>9.0841865434841811</v>
      </c>
      <c r="BF996" s="68">
        <v>5.3665955478582257</v>
      </c>
      <c r="BG996" s="68">
        <v>0</v>
      </c>
      <c r="BH996" s="68">
        <v>0.51617117516687061</v>
      </c>
      <c r="BI996" s="68">
        <v>5388.727774389612</v>
      </c>
      <c r="BJ996" s="68">
        <v>0</v>
      </c>
      <c r="BK996" s="68">
        <v>0</v>
      </c>
      <c r="BL996" s="68">
        <v>146.66118774404532</v>
      </c>
      <c r="BM996" s="68">
        <v>0</v>
      </c>
      <c r="BN996" s="68">
        <v>806.61639915809997</v>
      </c>
      <c r="BO996" s="68">
        <v>7293.2154505077006</v>
      </c>
    </row>
    <row r="997" spans="1:67">
      <c r="A997">
        <v>2008</v>
      </c>
      <c r="B997" s="62" t="s">
        <v>630</v>
      </c>
      <c r="C997" s="67" t="s">
        <v>695</v>
      </c>
      <c r="D997" s="62" t="s">
        <v>725</v>
      </c>
      <c r="E997" s="68">
        <v>17.723032456243306</v>
      </c>
      <c r="F997" s="68">
        <v>0.20292201096457652</v>
      </c>
      <c r="G997" s="68">
        <v>38.686390440638895</v>
      </c>
      <c r="H997" s="68">
        <v>28.331988683332586</v>
      </c>
      <c r="I997" s="68">
        <v>146.97949175920934</v>
      </c>
      <c r="J997" s="68">
        <v>88.416067080142611</v>
      </c>
      <c r="K997" s="68">
        <v>5.7606865482592156</v>
      </c>
      <c r="L997" s="68">
        <v>28.061412833183631</v>
      </c>
      <c r="M997" s="68">
        <v>6.2492162046399686</v>
      </c>
      <c r="N997" s="68">
        <v>47.46919885918831</v>
      </c>
      <c r="O997" s="68">
        <v>101.35809149467553</v>
      </c>
      <c r="P997" s="68">
        <v>30.539232783909625</v>
      </c>
      <c r="Q997" s="68">
        <v>64.042137526760655</v>
      </c>
      <c r="R997" s="68">
        <v>25.175589979053026</v>
      </c>
      <c r="S997" s="68">
        <v>160.90404092105297</v>
      </c>
      <c r="T997" s="68">
        <v>44.819632833315637</v>
      </c>
      <c r="U997" s="68">
        <v>41.652307438770656</v>
      </c>
      <c r="V997" s="68">
        <v>26.717565074626904</v>
      </c>
      <c r="W997" s="68">
        <v>31.132120729998991</v>
      </c>
      <c r="X997" s="68">
        <v>185.93437405204043</v>
      </c>
      <c r="Y997" s="68">
        <v>19.134266795416707</v>
      </c>
      <c r="Z997" s="68">
        <v>59.874501710196597</v>
      </c>
      <c r="AA997" s="68">
        <v>1.5974226707172987</v>
      </c>
      <c r="AB997" s="68">
        <v>52.500493212902768</v>
      </c>
      <c r="AC997" s="68">
        <v>1.7199953665322223</v>
      </c>
      <c r="AD997" s="68">
        <v>5.3082591441744693</v>
      </c>
      <c r="AE997" s="68">
        <v>128.00698873963896</v>
      </c>
      <c r="AF997" s="68">
        <v>93.771405001778774</v>
      </c>
      <c r="AG997" s="68">
        <v>510.80308752679082</v>
      </c>
      <c r="AH997" s="68">
        <v>419.11703075298038</v>
      </c>
      <c r="AI997" s="68">
        <v>1251.8330141852966</v>
      </c>
      <c r="AJ997" s="68">
        <v>65.613718103877616</v>
      </c>
      <c r="AK997" s="68">
        <v>779.65325920005387</v>
      </c>
      <c r="AL997" s="68">
        <v>73.964003535484181</v>
      </c>
      <c r="AM997" s="68">
        <v>2.1728699569952847</v>
      </c>
      <c r="AN997" s="68">
        <v>7.0338237723303685</v>
      </c>
      <c r="AO997" s="68">
        <v>6.0935466410328312</v>
      </c>
      <c r="AP997" s="68">
        <v>1.16875482992992</v>
      </c>
      <c r="AQ997" s="68">
        <v>9.3859261122850057</v>
      </c>
      <c r="AR997" s="68">
        <v>7.5772133468039105</v>
      </c>
      <c r="AS997" s="68">
        <v>1.9058882382914264</v>
      </c>
      <c r="AT997" s="68">
        <v>3.5498236430515817E-3</v>
      </c>
      <c r="AU997" s="68">
        <v>9.545995857736389E-2</v>
      </c>
      <c r="AV997" s="68">
        <v>0</v>
      </c>
      <c r="AW997" s="68">
        <v>1.2254910187290438</v>
      </c>
      <c r="AX997" s="68">
        <v>4.6171907346269938</v>
      </c>
      <c r="AY997" s="68">
        <v>1.4467600332975716</v>
      </c>
      <c r="AZ997" s="68">
        <v>0</v>
      </c>
      <c r="BA997" s="68">
        <v>1.3450609781333156</v>
      </c>
      <c r="BB997" s="68">
        <v>70.013157291328866</v>
      </c>
      <c r="BC997" s="68">
        <v>215.96558829101357</v>
      </c>
      <c r="BD997" s="68">
        <v>2.7255407644946037</v>
      </c>
      <c r="BE997" s="68">
        <v>15.339431521530493</v>
      </c>
      <c r="BF997" s="68">
        <v>5.608084493682254</v>
      </c>
      <c r="BG997" s="68">
        <v>0</v>
      </c>
      <c r="BH997" s="68">
        <v>1.0761347225281855E-2</v>
      </c>
      <c r="BI997" s="68">
        <v>3866.8962270132893</v>
      </c>
      <c r="BJ997" s="68">
        <v>0</v>
      </c>
      <c r="BK997" s="68">
        <v>0</v>
      </c>
      <c r="BL997" s="68">
        <v>415.70326711859997</v>
      </c>
      <c r="BM997" s="68">
        <v>0</v>
      </c>
      <c r="BN997" s="68">
        <v>290.08924116751507</v>
      </c>
      <c r="BO997" s="68">
        <v>9509.4757801092001</v>
      </c>
    </row>
    <row r="998" spans="1:67">
      <c r="A998">
        <v>2008</v>
      </c>
      <c r="B998" s="62" t="s">
        <v>631</v>
      </c>
      <c r="C998" s="67" t="s">
        <v>696</v>
      </c>
      <c r="D998" s="62" t="s">
        <v>725</v>
      </c>
      <c r="E998" s="68">
        <v>7.5612156115814913E-2</v>
      </c>
      <c r="F998" s="68">
        <v>0</v>
      </c>
      <c r="G998" s="68">
        <v>8.6252897659913456E-4</v>
      </c>
      <c r="H998" s="68">
        <v>1.7496168046124261</v>
      </c>
      <c r="I998" s="68">
        <v>14.46786218355963</v>
      </c>
      <c r="J998" s="68">
        <v>8.5356354013266262</v>
      </c>
      <c r="K998" s="68">
        <v>0.35147862185593648</v>
      </c>
      <c r="L998" s="68">
        <v>2.5564801727860651</v>
      </c>
      <c r="M998" s="68">
        <v>7.5485433120078005</v>
      </c>
      <c r="N998" s="68">
        <v>0.3215072830643867</v>
      </c>
      <c r="O998" s="68">
        <v>8.7040354220231695</v>
      </c>
      <c r="P998" s="68">
        <v>5.8540735457667523</v>
      </c>
      <c r="Q998" s="68">
        <v>8.7092582750516598</v>
      </c>
      <c r="R998" s="68">
        <v>4.9146446508218844</v>
      </c>
      <c r="S998" s="68">
        <v>2.0260674885837791</v>
      </c>
      <c r="T998" s="68">
        <v>7.9631568917827869</v>
      </c>
      <c r="U998" s="68">
        <v>137.95509370046014</v>
      </c>
      <c r="V998" s="68">
        <v>36.565918012591389</v>
      </c>
      <c r="W998" s="68">
        <v>4.8208898714606132</v>
      </c>
      <c r="X998" s="68">
        <v>11.528853635911952</v>
      </c>
      <c r="Y998" s="68">
        <v>0.41099493909254642</v>
      </c>
      <c r="Z998" s="68">
        <v>10.676094198532095</v>
      </c>
      <c r="AA998" s="68">
        <v>9.0505141357428531</v>
      </c>
      <c r="AB998" s="68">
        <v>3.6898254766697431</v>
      </c>
      <c r="AC998" s="68">
        <v>0</v>
      </c>
      <c r="AD998" s="68">
        <v>0.20812494653063357</v>
      </c>
      <c r="AE998" s="68">
        <v>2.5615641799364255</v>
      </c>
      <c r="AF998" s="68">
        <v>6.9879416507818561</v>
      </c>
      <c r="AG998" s="68">
        <v>38.065572021755685</v>
      </c>
      <c r="AH998" s="68">
        <v>31.233032668063519</v>
      </c>
      <c r="AI998" s="68">
        <v>13.3118149022502</v>
      </c>
      <c r="AJ998" s="68">
        <v>0</v>
      </c>
      <c r="AK998" s="68">
        <v>1.0801342408506558</v>
      </c>
      <c r="AL998" s="68">
        <v>5.9859486581034922</v>
      </c>
      <c r="AM998" s="68">
        <v>2.827483651369187</v>
      </c>
      <c r="AN998" s="68">
        <v>2.8653927162148416</v>
      </c>
      <c r="AO998" s="68">
        <v>0.72409660300150347</v>
      </c>
      <c r="AP998" s="68">
        <v>1.7152668216873603</v>
      </c>
      <c r="AQ998" s="68">
        <v>286.29721320155113</v>
      </c>
      <c r="AR998" s="68">
        <v>0.30998685465637116</v>
      </c>
      <c r="AS998" s="68">
        <v>229.96888134182552</v>
      </c>
      <c r="AT998" s="68">
        <v>11.12499847776942</v>
      </c>
      <c r="AU998" s="68">
        <v>20.209797312855954</v>
      </c>
      <c r="AV998" s="68">
        <v>0</v>
      </c>
      <c r="AW998" s="68">
        <v>18.431254027618941</v>
      </c>
      <c r="AX998" s="68">
        <v>1.8622620353254007</v>
      </c>
      <c r="AY998" s="68">
        <v>18.149144086351001</v>
      </c>
      <c r="AZ998" s="68">
        <v>0</v>
      </c>
      <c r="BA998" s="68">
        <v>0.1744969387509572</v>
      </c>
      <c r="BB998" s="68">
        <v>63.118532491500275</v>
      </c>
      <c r="BC998" s="68">
        <v>428.71287618248749</v>
      </c>
      <c r="BD998" s="68">
        <v>49.033682962743654</v>
      </c>
      <c r="BE998" s="68">
        <v>24.229866088437547</v>
      </c>
      <c r="BF998" s="68">
        <v>14.373275964913176</v>
      </c>
      <c r="BG998" s="68">
        <v>0</v>
      </c>
      <c r="BH998" s="68">
        <v>0.44832547024695302</v>
      </c>
      <c r="BI998" s="68">
        <v>693.5472466096204</v>
      </c>
      <c r="BJ998" s="68">
        <v>0</v>
      </c>
      <c r="BK998" s="68">
        <v>0</v>
      </c>
      <c r="BL998" s="68">
        <v>0</v>
      </c>
      <c r="BM998" s="68">
        <v>8.7191287673945428E-5</v>
      </c>
      <c r="BN998" s="68">
        <v>-8.242838384830975E-5</v>
      </c>
      <c r="BO998" s="68">
        <v>2256.0352365788999</v>
      </c>
    </row>
    <row r="999" spans="1:67">
      <c r="A999">
        <v>2008</v>
      </c>
      <c r="B999" s="62" t="s">
        <v>632</v>
      </c>
      <c r="C999" s="67" t="s">
        <v>697</v>
      </c>
      <c r="D999" s="62" t="s">
        <v>725</v>
      </c>
      <c r="E999" s="68">
        <v>0.17491458109895688</v>
      </c>
      <c r="F999" s="68">
        <v>1.6515897952107681</v>
      </c>
      <c r="G999" s="68">
        <v>21.670955442200121</v>
      </c>
      <c r="H999" s="68">
        <v>154.21577175839346</v>
      </c>
      <c r="I999" s="68">
        <v>85.390144425639335</v>
      </c>
      <c r="J999" s="68">
        <v>24.473599717729716</v>
      </c>
      <c r="K999" s="68">
        <v>1.5623433161802276</v>
      </c>
      <c r="L999" s="68">
        <v>22.399467110141472</v>
      </c>
      <c r="M999" s="68">
        <v>15.924367695850123</v>
      </c>
      <c r="N999" s="68">
        <v>24.005857383549667</v>
      </c>
      <c r="O999" s="68">
        <v>82.203552948304605</v>
      </c>
      <c r="P999" s="68">
        <v>83.418617070026954</v>
      </c>
      <c r="Q999" s="68">
        <v>25.913083358868079</v>
      </c>
      <c r="R999" s="68">
        <v>27.102907825616487</v>
      </c>
      <c r="S999" s="68">
        <v>59.245725728521684</v>
      </c>
      <c r="T999" s="68">
        <v>30.508803676821842</v>
      </c>
      <c r="U999" s="68">
        <v>131.95646373313903</v>
      </c>
      <c r="V999" s="68">
        <v>75.686638542861871</v>
      </c>
      <c r="W999" s="68">
        <v>23.196670222412148</v>
      </c>
      <c r="X999" s="68">
        <v>194.07410816888634</v>
      </c>
      <c r="Y999" s="68">
        <v>3.3191557015010948</v>
      </c>
      <c r="Z999" s="68">
        <v>38.571973371047775</v>
      </c>
      <c r="AA999" s="68">
        <v>15.900408710509298</v>
      </c>
      <c r="AB999" s="68">
        <v>65.420018787213664</v>
      </c>
      <c r="AC999" s="68">
        <v>14.031988205525366</v>
      </c>
      <c r="AD999" s="68">
        <v>2.9721571500931909</v>
      </c>
      <c r="AE999" s="68">
        <v>650.71097380630476</v>
      </c>
      <c r="AF999" s="68">
        <v>41.436491241528152</v>
      </c>
      <c r="AG999" s="68">
        <v>225.71793247683451</v>
      </c>
      <c r="AH999" s="68">
        <v>185.20293231867134</v>
      </c>
      <c r="AI999" s="68">
        <v>423.97938645389365</v>
      </c>
      <c r="AJ999" s="68">
        <v>27.754561450189957</v>
      </c>
      <c r="AK999" s="68">
        <v>114.76677741042774</v>
      </c>
      <c r="AL999" s="68">
        <v>28.248521792015158</v>
      </c>
      <c r="AM999" s="68">
        <v>10.033432076056817</v>
      </c>
      <c r="AN999" s="68">
        <v>32.088205485945167</v>
      </c>
      <c r="AO999" s="68">
        <v>37.37037015932372</v>
      </c>
      <c r="AP999" s="68">
        <v>26.916927674537536</v>
      </c>
      <c r="AQ999" s="68">
        <v>155.18142679060375</v>
      </c>
      <c r="AR999" s="68">
        <v>5.5934254830014316</v>
      </c>
      <c r="AS999" s="68">
        <v>185.91333323583683</v>
      </c>
      <c r="AT999" s="68">
        <v>2.0496666076782901</v>
      </c>
      <c r="AU999" s="68">
        <v>31.477265621455654</v>
      </c>
      <c r="AV999" s="68">
        <v>0</v>
      </c>
      <c r="AW999" s="68">
        <v>25.846953573424596</v>
      </c>
      <c r="AX999" s="68">
        <v>9.8472767313201821</v>
      </c>
      <c r="AY999" s="68">
        <v>32.362721120086547</v>
      </c>
      <c r="AZ999" s="68">
        <v>0</v>
      </c>
      <c r="BA999" s="68">
        <v>5.252633243740874</v>
      </c>
      <c r="BB999" s="68">
        <v>384.20611154995584</v>
      </c>
      <c r="BC999" s="68">
        <v>1613.1906960781387</v>
      </c>
      <c r="BD999" s="68">
        <v>221.53228170276259</v>
      </c>
      <c r="BE999" s="68">
        <v>166.92242731908263</v>
      </c>
      <c r="BF999" s="68">
        <v>91.519339616112134</v>
      </c>
      <c r="BG999" s="68">
        <v>0</v>
      </c>
      <c r="BH999" s="68">
        <v>2.3560367185661861</v>
      </c>
      <c r="BI999" s="68">
        <v>31096.275940921514</v>
      </c>
      <c r="BJ999" s="68">
        <v>0</v>
      </c>
      <c r="BK999" s="68">
        <v>0</v>
      </c>
      <c r="BL999" s="68">
        <v>0</v>
      </c>
      <c r="BM999" s="68">
        <v>0</v>
      </c>
      <c r="BN999" s="68">
        <v>3.6960004217689857E-4</v>
      </c>
      <c r="BO999" s="68">
        <v>37058.745702686392</v>
      </c>
    </row>
    <row r="1000" spans="1:67">
      <c r="A1000">
        <v>2008</v>
      </c>
      <c r="B1000" s="62" t="s">
        <v>633</v>
      </c>
      <c r="C1000" s="67" t="s">
        <v>698</v>
      </c>
      <c r="D1000" s="62" t="s">
        <v>725</v>
      </c>
      <c r="E1000" s="68">
        <v>5.9825885653135083E-2</v>
      </c>
      <c r="F1000" s="68">
        <v>0</v>
      </c>
      <c r="G1000" s="68">
        <v>6.1745528822517988E-4</v>
      </c>
      <c r="H1000" s="68">
        <v>5.2590160247094859</v>
      </c>
      <c r="I1000" s="68">
        <v>103.5918553724579</v>
      </c>
      <c r="J1000" s="68">
        <v>13.238287122103348</v>
      </c>
      <c r="K1000" s="68">
        <v>1.1828675155890278</v>
      </c>
      <c r="L1000" s="68">
        <v>14.310906449943383</v>
      </c>
      <c r="M1000" s="68">
        <v>2.3818249658166928</v>
      </c>
      <c r="N1000" s="68">
        <v>0.60534606989937256</v>
      </c>
      <c r="O1000" s="68">
        <v>17.622135028478258</v>
      </c>
      <c r="P1000" s="68">
        <v>90.861461060361364</v>
      </c>
      <c r="Q1000" s="68">
        <v>13.208205940868869</v>
      </c>
      <c r="R1000" s="68">
        <v>9.5972737552215435</v>
      </c>
      <c r="S1000" s="68">
        <v>5.5177925460519743</v>
      </c>
      <c r="T1000" s="68">
        <v>8.8575933679596766</v>
      </c>
      <c r="U1000" s="68">
        <v>12.735334098965035</v>
      </c>
      <c r="V1000" s="68">
        <v>3.7007858130515681</v>
      </c>
      <c r="W1000" s="68">
        <v>3.4716808639674412</v>
      </c>
      <c r="X1000" s="68">
        <v>32.819126782574465</v>
      </c>
      <c r="Y1000" s="68">
        <v>0.13638019716774202</v>
      </c>
      <c r="Z1000" s="68">
        <v>13.329769901958894</v>
      </c>
      <c r="AA1000" s="68">
        <v>2.1772490171528878</v>
      </c>
      <c r="AB1000" s="68">
        <v>53.870296245836236</v>
      </c>
      <c r="AC1000" s="68">
        <v>0</v>
      </c>
      <c r="AD1000" s="68">
        <v>0.63425547860764753</v>
      </c>
      <c r="AE1000" s="68">
        <v>3.1897436578003804</v>
      </c>
      <c r="AF1000" s="68">
        <v>37.149443584759425</v>
      </c>
      <c r="AG1000" s="68">
        <v>202.36500117106581</v>
      </c>
      <c r="AH1000" s="68">
        <v>166.04171057343521</v>
      </c>
      <c r="AI1000" s="68">
        <v>33.270251398883147</v>
      </c>
      <c r="AJ1000" s="68">
        <v>0</v>
      </c>
      <c r="AK1000" s="68">
        <v>20.236714277180024</v>
      </c>
      <c r="AL1000" s="68">
        <v>5.2368427855035335</v>
      </c>
      <c r="AM1000" s="68">
        <v>3.0076826261166723</v>
      </c>
      <c r="AN1000" s="68">
        <v>25.132366674379142</v>
      </c>
      <c r="AO1000" s="68">
        <v>11.267884969434164</v>
      </c>
      <c r="AP1000" s="68">
        <v>43.811928978272668</v>
      </c>
      <c r="AQ1000" s="68">
        <v>89.447681128277836</v>
      </c>
      <c r="AR1000" s="68">
        <v>1.8118014476171476</v>
      </c>
      <c r="AS1000" s="68">
        <v>10.342484938042364</v>
      </c>
      <c r="AT1000" s="68">
        <v>0</v>
      </c>
      <c r="AU1000" s="68">
        <v>0</v>
      </c>
      <c r="AV1000" s="68">
        <v>0</v>
      </c>
      <c r="AW1000" s="68">
        <v>6.5583894282365645</v>
      </c>
      <c r="AX1000" s="68">
        <v>0.19983667981312861</v>
      </c>
      <c r="AY1000" s="68">
        <v>12.376153068223976</v>
      </c>
      <c r="AZ1000" s="68">
        <v>0</v>
      </c>
      <c r="BA1000" s="68">
        <v>2.5368350164239684</v>
      </c>
      <c r="BB1000" s="68">
        <v>314.27200380894413</v>
      </c>
      <c r="BC1000" s="68">
        <v>75.876808290230855</v>
      </c>
      <c r="BD1000" s="68">
        <v>236.0823791310743</v>
      </c>
      <c r="BE1000" s="68">
        <v>12.048923919547182</v>
      </c>
      <c r="BF1000" s="68">
        <v>98.283529073582116</v>
      </c>
      <c r="BG1000" s="68">
        <v>0</v>
      </c>
      <c r="BH1000" s="68">
        <v>0.46924274013919876</v>
      </c>
      <c r="BI1000" s="68">
        <v>774.19787400848452</v>
      </c>
      <c r="BJ1000" s="68">
        <v>0</v>
      </c>
      <c r="BK1000" s="68">
        <v>0</v>
      </c>
      <c r="BL1000" s="68">
        <v>0</v>
      </c>
      <c r="BM1000" s="68">
        <v>0</v>
      </c>
      <c r="BN1000" s="68">
        <v>7.1090148139774101E-5</v>
      </c>
      <c r="BO1000" s="68">
        <v>2594.3834714252998</v>
      </c>
    </row>
    <row r="1001" spans="1:67">
      <c r="A1001">
        <v>2008</v>
      </c>
      <c r="B1001" s="62" t="s">
        <v>634</v>
      </c>
      <c r="C1001" s="67" t="s">
        <v>699</v>
      </c>
      <c r="D1001" s="62" t="s">
        <v>725</v>
      </c>
      <c r="E1001" s="68">
        <v>0</v>
      </c>
      <c r="F1001" s="68">
        <v>0</v>
      </c>
      <c r="G1001" s="68">
        <v>0</v>
      </c>
      <c r="H1001" s="68">
        <v>0</v>
      </c>
      <c r="I1001" s="68">
        <v>8.7184525814839068E-5</v>
      </c>
      <c r="J1001" s="68">
        <v>0</v>
      </c>
      <c r="K1001" s="68">
        <v>0</v>
      </c>
      <c r="L1001" s="68">
        <v>0</v>
      </c>
      <c r="M1001" s="68">
        <v>8.2255841365818858E-2</v>
      </c>
      <c r="N1001" s="68">
        <v>0</v>
      </c>
      <c r="O1001" s="68">
        <v>0</v>
      </c>
      <c r="P1001" s="68">
        <v>0</v>
      </c>
      <c r="Q1001" s="68">
        <v>1.8890152160691448E-4</v>
      </c>
      <c r="R1001" s="68">
        <v>0</v>
      </c>
      <c r="S1001" s="68">
        <v>0</v>
      </c>
      <c r="T1001" s="68">
        <v>0</v>
      </c>
      <c r="U1001" s="68">
        <v>1.0039050567080469E-4</v>
      </c>
      <c r="V1001" s="68">
        <v>0</v>
      </c>
      <c r="W1001" s="68">
        <v>0</v>
      </c>
      <c r="X1001" s="68">
        <v>0</v>
      </c>
      <c r="Y1001" s="68">
        <v>0</v>
      </c>
      <c r="Z1001" s="68">
        <v>0</v>
      </c>
      <c r="AA1001" s="68">
        <v>0</v>
      </c>
      <c r="AB1001" s="68">
        <v>0</v>
      </c>
      <c r="AC1001" s="68">
        <v>0</v>
      </c>
      <c r="AD1001" s="68">
        <v>0</v>
      </c>
      <c r="AE1001" s="68">
        <v>0.37825256294923132</v>
      </c>
      <c r="AF1001" s="68">
        <v>0.18930837036108955</v>
      </c>
      <c r="AG1001" s="68">
        <v>1.0312237517745997</v>
      </c>
      <c r="AH1001" s="68">
        <v>0.8461253415251726</v>
      </c>
      <c r="AI1001" s="68">
        <v>0</v>
      </c>
      <c r="AJ1001" s="68">
        <v>0</v>
      </c>
      <c r="AK1001" s="68">
        <v>0</v>
      </c>
      <c r="AL1001" s="68">
        <v>0</v>
      </c>
      <c r="AM1001" s="68">
        <v>0</v>
      </c>
      <c r="AN1001" s="68">
        <v>4.151072291960169</v>
      </c>
      <c r="AO1001" s="68">
        <v>1.3490728930933273</v>
      </c>
      <c r="AP1001" s="68">
        <v>189.99261597484764</v>
      </c>
      <c r="AQ1001" s="68">
        <v>20.125283559065021</v>
      </c>
      <c r="AR1001" s="68">
        <v>0</v>
      </c>
      <c r="AS1001" s="68">
        <v>11.408116828835967</v>
      </c>
      <c r="AT1001" s="68">
        <v>19.571059667188958</v>
      </c>
      <c r="AU1001" s="68">
        <v>0</v>
      </c>
      <c r="AV1001" s="68">
        <v>0</v>
      </c>
      <c r="AW1001" s="68">
        <v>14.111576901768139</v>
      </c>
      <c r="AX1001" s="68">
        <v>0</v>
      </c>
      <c r="AY1001" s="68">
        <v>69.897942149940349</v>
      </c>
      <c r="AZ1001" s="68">
        <v>0</v>
      </c>
      <c r="BA1001" s="68">
        <v>3.5893441681317535</v>
      </c>
      <c r="BB1001" s="68">
        <v>2.7631742701164663</v>
      </c>
      <c r="BC1001" s="68">
        <v>256.21143448471383</v>
      </c>
      <c r="BD1001" s="68">
        <v>15.816865583537421</v>
      </c>
      <c r="BE1001" s="68">
        <v>25.7511321452678</v>
      </c>
      <c r="BF1001" s="68">
        <v>0</v>
      </c>
      <c r="BG1001" s="68">
        <v>0</v>
      </c>
      <c r="BH1001" s="68">
        <v>0.58945231058554948</v>
      </c>
      <c r="BI1001" s="68">
        <v>3879.8890133525183</v>
      </c>
      <c r="BJ1001" s="68">
        <v>0</v>
      </c>
      <c r="BK1001" s="68">
        <v>6.6962508040944586</v>
      </c>
      <c r="BL1001" s="68">
        <v>26.84769174520607</v>
      </c>
      <c r="BM1001" s="68">
        <v>0</v>
      </c>
      <c r="BN1001" s="68">
        <v>38.796395543601932</v>
      </c>
      <c r="BO1001" s="68">
        <v>4590.0850370190001</v>
      </c>
    </row>
    <row r="1002" spans="1:67">
      <c r="A1002">
        <v>2008</v>
      </c>
      <c r="B1002" s="62" t="s">
        <v>635</v>
      </c>
      <c r="C1002" s="67" t="s">
        <v>700</v>
      </c>
      <c r="D1002" s="62" t="s">
        <v>725</v>
      </c>
      <c r="E1002" s="68">
        <v>3.4646363403509324</v>
      </c>
      <c r="F1002" s="68">
        <v>11.094470437910699</v>
      </c>
      <c r="G1002" s="68">
        <v>8.4550785029340929</v>
      </c>
      <c r="H1002" s="68">
        <v>130.4053425417832</v>
      </c>
      <c r="I1002" s="68">
        <v>272.16403406167126</v>
      </c>
      <c r="J1002" s="68">
        <v>43.470750913108937</v>
      </c>
      <c r="K1002" s="68">
        <v>6.9595071205774115</v>
      </c>
      <c r="L1002" s="68">
        <v>17.317086566773156</v>
      </c>
      <c r="M1002" s="68">
        <v>24.352909690236281</v>
      </c>
      <c r="N1002" s="68">
        <v>47.376841964093757</v>
      </c>
      <c r="O1002" s="68">
        <v>86.629643891499782</v>
      </c>
      <c r="P1002" s="68">
        <v>30.43697412332774</v>
      </c>
      <c r="Q1002" s="68">
        <v>43.388563485259795</v>
      </c>
      <c r="R1002" s="68">
        <v>68.636489181437469</v>
      </c>
      <c r="S1002" s="68">
        <v>14.845432353721964</v>
      </c>
      <c r="T1002" s="68">
        <v>50.592643966172815</v>
      </c>
      <c r="U1002" s="68">
        <v>11.910115195023094</v>
      </c>
      <c r="V1002" s="68">
        <v>20.488145891436989</v>
      </c>
      <c r="W1002" s="68">
        <v>17.335758170089957</v>
      </c>
      <c r="X1002" s="68">
        <v>82.581853234181565</v>
      </c>
      <c r="Y1002" s="68">
        <v>2.5266665918651401</v>
      </c>
      <c r="Z1002" s="68">
        <v>39.641749119531553</v>
      </c>
      <c r="AA1002" s="68">
        <v>33.373914398834927</v>
      </c>
      <c r="AB1002" s="68">
        <v>48.87798574120955</v>
      </c>
      <c r="AC1002" s="68">
        <v>17.435756454548187</v>
      </c>
      <c r="AD1002" s="68">
        <v>4.590704778706403</v>
      </c>
      <c r="AE1002" s="68">
        <v>1267.7975618838123</v>
      </c>
      <c r="AF1002" s="68">
        <v>91.6681455907068</v>
      </c>
      <c r="AG1002" s="68">
        <v>499.34595514165727</v>
      </c>
      <c r="AH1002" s="68">
        <v>409.71638415655758</v>
      </c>
      <c r="AI1002" s="68">
        <v>444.61842938507368</v>
      </c>
      <c r="AJ1002" s="68">
        <v>5.6190121195095388</v>
      </c>
      <c r="AK1002" s="68">
        <v>109.06755461109623</v>
      </c>
      <c r="AL1002" s="68">
        <v>59.064017502928053</v>
      </c>
      <c r="AM1002" s="68">
        <v>28.780458953816957</v>
      </c>
      <c r="AN1002" s="68">
        <v>193.53070921326136</v>
      </c>
      <c r="AO1002" s="68">
        <v>25.163205527357448</v>
      </c>
      <c r="AP1002" s="68">
        <v>202.90928454570206</v>
      </c>
      <c r="AQ1002" s="68">
        <v>1765.5403883675854</v>
      </c>
      <c r="AR1002" s="68">
        <v>5.1377593010015268</v>
      </c>
      <c r="AS1002" s="68">
        <v>659.19193036937304</v>
      </c>
      <c r="AT1002" s="68">
        <v>2777.8641452522311</v>
      </c>
      <c r="AU1002" s="68">
        <v>180.22535787734788</v>
      </c>
      <c r="AV1002" s="68">
        <v>0</v>
      </c>
      <c r="AW1002" s="68">
        <v>300.86870377367308</v>
      </c>
      <c r="AX1002" s="68">
        <v>53.633251224934583</v>
      </c>
      <c r="AY1002" s="68">
        <v>67.671531104370445</v>
      </c>
      <c r="AZ1002" s="68">
        <v>0</v>
      </c>
      <c r="BA1002" s="68">
        <v>18.583311293767103</v>
      </c>
      <c r="BB1002" s="68">
        <v>880.00791761057064</v>
      </c>
      <c r="BC1002" s="68">
        <v>1133.1124035514811</v>
      </c>
      <c r="BD1002" s="68">
        <v>360.68269501616044</v>
      </c>
      <c r="BE1002" s="68">
        <v>215.79496491646773</v>
      </c>
      <c r="BF1002" s="68">
        <v>212.68134401362491</v>
      </c>
      <c r="BG1002" s="68">
        <v>0</v>
      </c>
      <c r="BH1002" s="68">
        <v>1.8445361324909484</v>
      </c>
      <c r="BI1002" s="68">
        <v>24324.066826177415</v>
      </c>
      <c r="BJ1002" s="68">
        <v>0</v>
      </c>
      <c r="BK1002" s="68">
        <v>0</v>
      </c>
      <c r="BL1002" s="68">
        <v>0</v>
      </c>
      <c r="BM1002" s="68">
        <v>0</v>
      </c>
      <c r="BN1002" s="68">
        <v>192.62494249838375</v>
      </c>
      <c r="BO1002" s="68">
        <v>37625.165781828597</v>
      </c>
    </row>
    <row r="1003" spans="1:67">
      <c r="A1003">
        <v>2008</v>
      </c>
      <c r="B1003" s="62" t="s">
        <v>636</v>
      </c>
      <c r="C1003" s="67" t="s">
        <v>701</v>
      </c>
      <c r="D1003" s="62" t="s">
        <v>725</v>
      </c>
      <c r="E1003" s="68">
        <v>0</v>
      </c>
      <c r="F1003" s="68">
        <v>0</v>
      </c>
      <c r="G1003" s="68">
        <v>0</v>
      </c>
      <c r="H1003" s="68">
        <v>2.3553019608136752</v>
      </c>
      <c r="I1003" s="68">
        <v>22.168849894428309</v>
      </c>
      <c r="J1003" s="68">
        <v>4.4309828475983499</v>
      </c>
      <c r="K1003" s="68">
        <v>0.26586818672421719</v>
      </c>
      <c r="L1003" s="68">
        <v>1.4782489645923615</v>
      </c>
      <c r="M1003" s="68">
        <v>3.5021246207171259</v>
      </c>
      <c r="N1003" s="68">
        <v>0.51914191205469917</v>
      </c>
      <c r="O1003" s="68">
        <v>5.027855716609503</v>
      </c>
      <c r="P1003" s="68">
        <v>2.4498372347212189</v>
      </c>
      <c r="Q1003" s="68">
        <v>5.5426280252805125</v>
      </c>
      <c r="R1003" s="68">
        <v>11.778108318142454</v>
      </c>
      <c r="S1003" s="68">
        <v>3.021031068364235</v>
      </c>
      <c r="T1003" s="68">
        <v>3.9135773532675029</v>
      </c>
      <c r="U1003" s="68">
        <v>1.1066386427823007</v>
      </c>
      <c r="V1003" s="68">
        <v>2.0902698302808003</v>
      </c>
      <c r="W1003" s="68">
        <v>1.6377884301476047</v>
      </c>
      <c r="X1003" s="68">
        <v>7.9461389612696314</v>
      </c>
      <c r="Y1003" s="68">
        <v>0.11556475232121408</v>
      </c>
      <c r="Z1003" s="68">
        <v>4.324485530263571</v>
      </c>
      <c r="AA1003" s="68">
        <v>1.303365322880806</v>
      </c>
      <c r="AB1003" s="68">
        <v>1.2880138426873511</v>
      </c>
      <c r="AC1003" s="68">
        <v>0</v>
      </c>
      <c r="AD1003" s="68">
        <v>0.73290418115794409</v>
      </c>
      <c r="AE1003" s="68">
        <v>0.44221218846487159</v>
      </c>
      <c r="AF1003" s="68">
        <v>5.2463456523222591</v>
      </c>
      <c r="AG1003" s="68">
        <v>28.578536893929776</v>
      </c>
      <c r="AH1003" s="68">
        <v>23.448862817651101</v>
      </c>
      <c r="AI1003" s="68">
        <v>32.944434626612896</v>
      </c>
      <c r="AJ1003" s="68">
        <v>0</v>
      </c>
      <c r="AK1003" s="68">
        <v>3.2652938768626116</v>
      </c>
      <c r="AL1003" s="68">
        <v>6.1424943433961845</v>
      </c>
      <c r="AM1003" s="68">
        <v>2.1799769318165039</v>
      </c>
      <c r="AN1003" s="68">
        <v>2.6591861471685854</v>
      </c>
      <c r="AO1003" s="68">
        <v>0.82335201166646343</v>
      </c>
      <c r="AP1003" s="68">
        <v>34.564297896432649</v>
      </c>
      <c r="AQ1003" s="68">
        <v>57.692821734610753</v>
      </c>
      <c r="AR1003" s="68">
        <v>0.10023775836038964</v>
      </c>
      <c r="AS1003" s="68">
        <v>0.8486719817709204</v>
      </c>
      <c r="AT1003" s="68">
        <v>0</v>
      </c>
      <c r="AU1003" s="68">
        <v>0</v>
      </c>
      <c r="AV1003" s="68">
        <v>0</v>
      </c>
      <c r="AW1003" s="68">
        <v>26.193170190820549</v>
      </c>
      <c r="AX1003" s="68">
        <v>10.514520626603799</v>
      </c>
      <c r="AY1003" s="68">
        <v>1.3149459236309731</v>
      </c>
      <c r="AZ1003" s="68">
        <v>0</v>
      </c>
      <c r="BA1003" s="68">
        <v>0.49228442018940055</v>
      </c>
      <c r="BB1003" s="68">
        <v>84.948316127880034</v>
      </c>
      <c r="BC1003" s="68">
        <v>3.466992805527259</v>
      </c>
      <c r="BD1003" s="68">
        <v>26.720179373570662</v>
      </c>
      <c r="BE1003" s="68">
        <v>5.4162922255239865</v>
      </c>
      <c r="BF1003" s="68">
        <v>13.442776105548795</v>
      </c>
      <c r="BG1003" s="68">
        <v>0</v>
      </c>
      <c r="BH1003" s="68">
        <v>3.5186398130493258E-3</v>
      </c>
      <c r="BI1003" s="68">
        <v>34.07926337287816</v>
      </c>
      <c r="BJ1003" s="68">
        <v>0</v>
      </c>
      <c r="BK1003" s="68">
        <v>0</v>
      </c>
      <c r="BL1003" s="68">
        <v>369.52385615760215</v>
      </c>
      <c r="BM1003" s="68">
        <v>0</v>
      </c>
      <c r="BN1003" s="68">
        <v>-2.7111860049444658E-5</v>
      </c>
      <c r="BO1003" s="68">
        <v>862.05153931589996</v>
      </c>
    </row>
    <row r="1004" spans="1:67">
      <c r="A1004">
        <v>2008</v>
      </c>
      <c r="B1004" s="62" t="s">
        <v>637</v>
      </c>
      <c r="C1004" s="67" t="s">
        <v>702</v>
      </c>
      <c r="D1004" s="62" t="s">
        <v>725</v>
      </c>
      <c r="E1004" s="68">
        <v>235.32617845029901</v>
      </c>
      <c r="F1004" s="68">
        <v>4.9404778448611744</v>
      </c>
      <c r="G1004" s="68">
        <v>9.339720953589234</v>
      </c>
      <c r="H1004" s="68">
        <v>567.94304468619839</v>
      </c>
      <c r="I1004" s="68">
        <v>507.26865042188075</v>
      </c>
      <c r="J1004" s="68">
        <v>84.757949008163507</v>
      </c>
      <c r="K1004" s="68">
        <v>13.179954377654155</v>
      </c>
      <c r="L1004" s="68">
        <v>52.923607976954578</v>
      </c>
      <c r="M1004" s="68">
        <v>10.05217064022869</v>
      </c>
      <c r="N1004" s="68">
        <v>148.89811947608192</v>
      </c>
      <c r="O1004" s="68">
        <v>223.01984856505271</v>
      </c>
      <c r="P1004" s="68">
        <v>44.653200920908972</v>
      </c>
      <c r="Q1004" s="68">
        <v>89.807551963698216</v>
      </c>
      <c r="R1004" s="68">
        <v>186.54903695128849</v>
      </c>
      <c r="S1004" s="68">
        <v>207.02050924312988</v>
      </c>
      <c r="T1004" s="68">
        <v>115.55433621146877</v>
      </c>
      <c r="U1004" s="68">
        <v>13.463681115092715</v>
      </c>
      <c r="V1004" s="68">
        <v>43.531167863238181</v>
      </c>
      <c r="W1004" s="68">
        <v>38.590954162807762</v>
      </c>
      <c r="X1004" s="68">
        <v>253.06325015359963</v>
      </c>
      <c r="Y1004" s="68">
        <v>12.177060534484131</v>
      </c>
      <c r="Z1004" s="68">
        <v>49.116788001629317</v>
      </c>
      <c r="AA1004" s="68">
        <v>9.8447225053705854</v>
      </c>
      <c r="AB1004" s="68">
        <v>102.29792190236947</v>
      </c>
      <c r="AC1004" s="68">
        <v>0</v>
      </c>
      <c r="AD1004" s="68">
        <v>1.8932884381893729</v>
      </c>
      <c r="AE1004" s="68">
        <v>3248.8535371325688</v>
      </c>
      <c r="AF1004" s="68">
        <v>117.35248085059811</v>
      </c>
      <c r="AG1004" s="68">
        <v>639.25681337799108</v>
      </c>
      <c r="AH1004" s="68">
        <v>524.51409173900811</v>
      </c>
      <c r="AI1004" s="68">
        <v>440.06391185952106</v>
      </c>
      <c r="AJ1004" s="68">
        <v>5.0567612667794979</v>
      </c>
      <c r="AK1004" s="68">
        <v>42.189114438176489</v>
      </c>
      <c r="AL1004" s="68">
        <v>61.008709765684699</v>
      </c>
      <c r="AM1004" s="68">
        <v>23.163083940901174</v>
      </c>
      <c r="AN1004" s="68">
        <v>231.9396519956689</v>
      </c>
      <c r="AO1004" s="68">
        <v>11.295203337547852</v>
      </c>
      <c r="AP1004" s="68">
        <v>40.543610620547824</v>
      </c>
      <c r="AQ1004" s="68">
        <v>696.47700993770388</v>
      </c>
      <c r="AR1004" s="68">
        <v>3.1394672083757684</v>
      </c>
      <c r="AS1004" s="68">
        <v>2276.3914422532544</v>
      </c>
      <c r="AT1004" s="68">
        <v>869.66627297665389</v>
      </c>
      <c r="AU1004" s="68">
        <v>78.742849960047891</v>
      </c>
      <c r="AV1004" s="68">
        <v>0</v>
      </c>
      <c r="AW1004" s="68">
        <v>258.89517954740728</v>
      </c>
      <c r="AX1004" s="68">
        <v>133.69864223002605</v>
      </c>
      <c r="AY1004" s="68">
        <v>108.95753205533917</v>
      </c>
      <c r="AZ1004" s="68">
        <v>0</v>
      </c>
      <c r="BA1004" s="68">
        <v>33.318553341497186</v>
      </c>
      <c r="BB1004" s="68">
        <v>1250.9605594162047</v>
      </c>
      <c r="BC1004" s="68">
        <v>1824.5175127665407</v>
      </c>
      <c r="BD1004" s="68">
        <v>140.07443826477777</v>
      </c>
      <c r="BE1004" s="68">
        <v>52.363259256451038</v>
      </c>
      <c r="BF1004" s="68">
        <v>74.529131425950865</v>
      </c>
      <c r="BG1004" s="68">
        <v>0</v>
      </c>
      <c r="BH1004" s="68">
        <v>7.975229000785176</v>
      </c>
      <c r="BI1004" s="68">
        <v>26145.742631169171</v>
      </c>
      <c r="BJ1004" s="68">
        <v>0</v>
      </c>
      <c r="BK1004" s="68">
        <v>214.65774015323734</v>
      </c>
      <c r="BL1004" s="68">
        <v>0</v>
      </c>
      <c r="BM1004" s="68">
        <v>0</v>
      </c>
      <c r="BN1004" s="68">
        <v>84.326675550827076</v>
      </c>
      <c r="BO1004" s="68">
        <v>42664.884289207497</v>
      </c>
    </row>
    <row r="1005" spans="1:67">
      <c r="A1005">
        <v>2008</v>
      </c>
      <c r="B1005" s="62" t="s">
        <v>638</v>
      </c>
      <c r="C1005" s="67" t="s">
        <v>703</v>
      </c>
      <c r="D1005" s="62" t="s">
        <v>725</v>
      </c>
      <c r="E1005" s="68">
        <v>41.948586439088579</v>
      </c>
      <c r="F1005" s="68">
        <v>11.489513168856135</v>
      </c>
      <c r="G1005" s="68">
        <v>2.5385144320160533</v>
      </c>
      <c r="H1005" s="68">
        <v>77.664122914503665</v>
      </c>
      <c r="I1005" s="68">
        <v>31.983975367930025</v>
      </c>
      <c r="J1005" s="68">
        <v>7.4606109618440479</v>
      </c>
      <c r="K1005" s="68">
        <v>1.8213735835872129</v>
      </c>
      <c r="L1005" s="68">
        <v>14.796008402495872</v>
      </c>
      <c r="M1005" s="68">
        <v>1.1211675036305135</v>
      </c>
      <c r="N1005" s="68">
        <v>2.4930321400843027</v>
      </c>
      <c r="O1005" s="68">
        <v>32.226203081646879</v>
      </c>
      <c r="P1005" s="68">
        <v>7.0084986152965945</v>
      </c>
      <c r="Q1005" s="68">
        <v>15.384685205467177</v>
      </c>
      <c r="R1005" s="68">
        <v>19.46598523609099</v>
      </c>
      <c r="S1005" s="68">
        <v>11.088254720225978</v>
      </c>
      <c r="T1005" s="68">
        <v>14.429642200017115</v>
      </c>
      <c r="U1005" s="68">
        <v>91.697641646431606</v>
      </c>
      <c r="V1005" s="68">
        <v>29.553771007437355</v>
      </c>
      <c r="W1005" s="68">
        <v>7.4578878159985402</v>
      </c>
      <c r="X1005" s="68">
        <v>40.046168934533839</v>
      </c>
      <c r="Y1005" s="68">
        <v>3.3419357441985613</v>
      </c>
      <c r="Z1005" s="68">
        <v>13.445272104130451</v>
      </c>
      <c r="AA1005" s="68">
        <v>0.84959213200702399</v>
      </c>
      <c r="AB1005" s="68">
        <v>32.427406637919667</v>
      </c>
      <c r="AC1005" s="68">
        <v>3.5002585662490331</v>
      </c>
      <c r="AD1005" s="68">
        <v>0.55928158019901597</v>
      </c>
      <c r="AE1005" s="68">
        <v>186.08150930085787</v>
      </c>
      <c r="AF1005" s="68">
        <v>0.37162730388739496</v>
      </c>
      <c r="AG1005" s="68">
        <v>2.0243737867779346</v>
      </c>
      <c r="AH1005" s="68">
        <v>1.6610109675659224</v>
      </c>
      <c r="AI1005" s="68">
        <v>131.71326915090319</v>
      </c>
      <c r="AJ1005" s="68">
        <v>13.902920304144256</v>
      </c>
      <c r="AK1005" s="68">
        <v>93.249203459787935</v>
      </c>
      <c r="AL1005" s="68">
        <v>37.603920549751699</v>
      </c>
      <c r="AM1005" s="68">
        <v>23.121195705637554</v>
      </c>
      <c r="AN1005" s="68">
        <v>31.060510223458017</v>
      </c>
      <c r="AO1005" s="68">
        <v>2.8673050564512432</v>
      </c>
      <c r="AP1005" s="68">
        <v>1.9457998237934573</v>
      </c>
      <c r="AQ1005" s="68">
        <v>96.439055018516783</v>
      </c>
      <c r="AR1005" s="68">
        <v>5.3953870528743098</v>
      </c>
      <c r="AS1005" s="68">
        <v>23.82355614191162</v>
      </c>
      <c r="AT1005" s="68">
        <v>144.86813377589726</v>
      </c>
      <c r="AU1005" s="68">
        <v>0.239808802344704</v>
      </c>
      <c r="AV1005" s="68">
        <v>0</v>
      </c>
      <c r="AW1005" s="68">
        <v>5.40401035591157</v>
      </c>
      <c r="AX1005" s="68">
        <v>24.165757338825941</v>
      </c>
      <c r="AY1005" s="68">
        <v>17.009230815110897</v>
      </c>
      <c r="AZ1005" s="68">
        <v>0</v>
      </c>
      <c r="BA1005" s="68">
        <v>1.6226598138931119</v>
      </c>
      <c r="BB1005" s="68">
        <v>144.50911086735849</v>
      </c>
      <c r="BC1005" s="68">
        <v>6.3745081537853619E-4</v>
      </c>
      <c r="BD1005" s="68">
        <v>24.226636729992737</v>
      </c>
      <c r="BE1005" s="68">
        <v>9.4341591217893015</v>
      </c>
      <c r="BF1005" s="68">
        <v>25.832384023910517</v>
      </c>
      <c r="BG1005" s="68">
        <v>0</v>
      </c>
      <c r="BH1005" s="68">
        <v>0</v>
      </c>
      <c r="BI1005" s="68">
        <v>5780.3561203880572</v>
      </c>
      <c r="BJ1005" s="68">
        <v>0</v>
      </c>
      <c r="BK1005" s="68">
        <v>0</v>
      </c>
      <c r="BL1005" s="68">
        <v>0</v>
      </c>
      <c r="BM1005" s="68">
        <v>0</v>
      </c>
      <c r="BN1005" s="68">
        <v>1141.8805575692923</v>
      </c>
      <c r="BO1005" s="68">
        <v>8486.6092410414003</v>
      </c>
    </row>
    <row r="1006" spans="1:67">
      <c r="A1006">
        <v>2008</v>
      </c>
      <c r="B1006" s="62" t="s">
        <v>639</v>
      </c>
      <c r="C1006" s="67" t="s">
        <v>704</v>
      </c>
      <c r="D1006" s="62" t="s">
        <v>725</v>
      </c>
      <c r="E1006" s="68">
        <v>14.566590407551159</v>
      </c>
      <c r="F1006" s="68">
        <v>4.4332719984023949</v>
      </c>
      <c r="G1006" s="68">
        <v>0.99562365103444184</v>
      </c>
      <c r="H1006" s="68">
        <v>31.512004840409269</v>
      </c>
      <c r="I1006" s="68">
        <v>12.783837192558972</v>
      </c>
      <c r="J1006" s="68">
        <v>2.9714787613899176</v>
      </c>
      <c r="K1006" s="68">
        <v>0.72536665169061709</v>
      </c>
      <c r="L1006" s="68">
        <v>6.1665500839062908</v>
      </c>
      <c r="M1006" s="68">
        <v>0.45289891596603116</v>
      </c>
      <c r="N1006" s="68">
        <v>1.0139674397065199</v>
      </c>
      <c r="O1006" s="68">
        <v>11.404149920410562</v>
      </c>
      <c r="P1006" s="68">
        <v>3.1542342492768571</v>
      </c>
      <c r="Q1006" s="68">
        <v>6.3883591013601047</v>
      </c>
      <c r="R1006" s="68">
        <v>8.2592400685864629</v>
      </c>
      <c r="S1006" s="68">
        <v>4.2853955459392408</v>
      </c>
      <c r="T1006" s="68">
        <v>4.5820997203342895</v>
      </c>
      <c r="U1006" s="68">
        <v>6.6828399291016227</v>
      </c>
      <c r="V1006" s="68">
        <v>2.6951312156097451</v>
      </c>
      <c r="W1006" s="68">
        <v>1.7401361019488575</v>
      </c>
      <c r="X1006" s="68">
        <v>11.467630072682439</v>
      </c>
      <c r="Y1006" s="68">
        <v>0.321691832012311</v>
      </c>
      <c r="Z1006" s="68">
        <v>3.622003389214191</v>
      </c>
      <c r="AA1006" s="68">
        <v>0.34588322347249045</v>
      </c>
      <c r="AB1006" s="68">
        <v>12.596118709834917</v>
      </c>
      <c r="AC1006" s="68">
        <v>1.4237414159543575</v>
      </c>
      <c r="AD1006" s="68">
        <v>0.22751301039003927</v>
      </c>
      <c r="AE1006" s="68">
        <v>75.693179431225388</v>
      </c>
      <c r="AF1006" s="68">
        <v>0.15089221144440026</v>
      </c>
      <c r="AG1006" s="68">
        <v>0.82195854363153598</v>
      </c>
      <c r="AH1006" s="68">
        <v>0.67442196928934006</v>
      </c>
      <c r="AI1006" s="68">
        <v>74.808303446604739</v>
      </c>
      <c r="AJ1006" s="68">
        <v>5.65471386603582</v>
      </c>
      <c r="AK1006" s="68">
        <v>38.004323999267704</v>
      </c>
      <c r="AL1006" s="68">
        <v>15.295287324775545</v>
      </c>
      <c r="AM1006" s="68">
        <v>9.4684638029039974</v>
      </c>
      <c r="AN1006" s="68">
        <v>12.633212946456835</v>
      </c>
      <c r="AO1006" s="68">
        <v>1.1659068925457103</v>
      </c>
      <c r="AP1006" s="68">
        <v>0.79151052725394344</v>
      </c>
      <c r="AQ1006" s="68">
        <v>39.225274555096505</v>
      </c>
      <c r="AR1006" s="68">
        <v>2.1944835064818564</v>
      </c>
      <c r="AS1006" s="68">
        <v>9.6899733761600686</v>
      </c>
      <c r="AT1006" s="68">
        <v>1174.0409985638291</v>
      </c>
      <c r="AU1006" s="68">
        <v>1.9753634039077339</v>
      </c>
      <c r="AV1006" s="68">
        <v>0</v>
      </c>
      <c r="AW1006" s="68">
        <v>2.1973814390626045</v>
      </c>
      <c r="AX1006" s="68">
        <v>9.8319748254137043</v>
      </c>
      <c r="AY1006" s="68">
        <v>6.9355746698927501</v>
      </c>
      <c r="AZ1006" s="68">
        <v>0</v>
      </c>
      <c r="BA1006" s="68">
        <v>0.65979682669323769</v>
      </c>
      <c r="BB1006" s="68">
        <v>61.16690294669413</v>
      </c>
      <c r="BC1006" s="68">
        <v>0</v>
      </c>
      <c r="BD1006" s="68">
        <v>20.217383863023706</v>
      </c>
      <c r="BE1006" s="68">
        <v>3.8369516396609091</v>
      </c>
      <c r="BF1006" s="68">
        <v>10.507642225721256</v>
      </c>
      <c r="BG1006" s="68">
        <v>0</v>
      </c>
      <c r="BH1006" s="68">
        <v>0</v>
      </c>
      <c r="BI1006" s="68">
        <v>1351.7838950372263</v>
      </c>
      <c r="BJ1006" s="68">
        <v>0</v>
      </c>
      <c r="BK1006" s="68">
        <v>0</v>
      </c>
      <c r="BL1006" s="68">
        <v>0</v>
      </c>
      <c r="BM1006" s="68">
        <v>0</v>
      </c>
      <c r="BN1006" s="68">
        <v>-6.1728242599201621E-5</v>
      </c>
      <c r="BO1006" s="68">
        <v>3084.2434675608001</v>
      </c>
    </row>
    <row r="1007" spans="1:67">
      <c r="A1007">
        <v>2008</v>
      </c>
      <c r="B1007" s="62" t="s">
        <v>640</v>
      </c>
      <c r="C1007" s="67" t="s">
        <v>705</v>
      </c>
      <c r="D1007" s="62" t="s">
        <v>725</v>
      </c>
      <c r="E1007" s="68">
        <v>0</v>
      </c>
      <c r="F1007" s="68">
        <v>0</v>
      </c>
      <c r="G1007" s="68">
        <v>0</v>
      </c>
      <c r="H1007" s="68">
        <v>0</v>
      </c>
      <c r="I1007" s="68">
        <v>0</v>
      </c>
      <c r="J1007" s="68">
        <v>0</v>
      </c>
      <c r="K1007" s="68">
        <v>0</v>
      </c>
      <c r="L1007" s="68">
        <v>0</v>
      </c>
      <c r="M1007" s="68">
        <v>0</v>
      </c>
      <c r="N1007" s="68">
        <v>0</v>
      </c>
      <c r="O1007" s="68">
        <v>0</v>
      </c>
      <c r="P1007" s="68">
        <v>0</v>
      </c>
      <c r="Q1007" s="68">
        <v>0</v>
      </c>
      <c r="R1007" s="68">
        <v>0</v>
      </c>
      <c r="S1007" s="68">
        <v>0</v>
      </c>
      <c r="T1007" s="68">
        <v>0</v>
      </c>
      <c r="U1007" s="68">
        <v>0</v>
      </c>
      <c r="V1007" s="68">
        <v>0</v>
      </c>
      <c r="W1007" s="68">
        <v>0</v>
      </c>
      <c r="X1007" s="68">
        <v>0</v>
      </c>
      <c r="Y1007" s="68">
        <v>0</v>
      </c>
      <c r="Z1007" s="68">
        <v>0</v>
      </c>
      <c r="AA1007" s="68">
        <v>0</v>
      </c>
      <c r="AB1007" s="68">
        <v>0</v>
      </c>
      <c r="AC1007" s="68">
        <v>0</v>
      </c>
      <c r="AD1007" s="68">
        <v>0</v>
      </c>
      <c r="AE1007" s="68">
        <v>0</v>
      </c>
      <c r="AF1007" s="68">
        <v>0</v>
      </c>
      <c r="AG1007" s="68">
        <v>0</v>
      </c>
      <c r="AH1007" s="68">
        <v>0</v>
      </c>
      <c r="AI1007" s="68">
        <v>0</v>
      </c>
      <c r="AJ1007" s="68">
        <v>0</v>
      </c>
      <c r="AK1007" s="68">
        <v>0</v>
      </c>
      <c r="AL1007" s="68">
        <v>0</v>
      </c>
      <c r="AM1007" s="68">
        <v>0</v>
      </c>
      <c r="AN1007" s="68">
        <v>0</v>
      </c>
      <c r="AO1007" s="68">
        <v>0</v>
      </c>
      <c r="AP1007" s="68">
        <v>0</v>
      </c>
      <c r="AQ1007" s="68">
        <v>0</v>
      </c>
      <c r="AR1007" s="68">
        <v>0</v>
      </c>
      <c r="AS1007" s="68">
        <v>0</v>
      </c>
      <c r="AT1007" s="68">
        <v>0</v>
      </c>
      <c r="AU1007" s="68">
        <v>0</v>
      </c>
      <c r="AV1007" s="68">
        <v>0</v>
      </c>
      <c r="AW1007" s="68">
        <v>0</v>
      </c>
      <c r="AX1007" s="68">
        <v>0</v>
      </c>
      <c r="AY1007" s="68">
        <v>0</v>
      </c>
      <c r="AZ1007" s="68">
        <v>0</v>
      </c>
      <c r="BA1007" s="68">
        <v>0</v>
      </c>
      <c r="BB1007" s="68">
        <v>0</v>
      </c>
      <c r="BC1007" s="68">
        <v>0</v>
      </c>
      <c r="BD1007" s="68">
        <v>0</v>
      </c>
      <c r="BE1007" s="68">
        <v>0</v>
      </c>
      <c r="BF1007" s="68">
        <v>0</v>
      </c>
      <c r="BG1007" s="68">
        <v>0</v>
      </c>
      <c r="BH1007" s="68">
        <v>0</v>
      </c>
      <c r="BI1007" s="68">
        <v>0</v>
      </c>
      <c r="BJ1007" s="68">
        <v>0</v>
      </c>
      <c r="BK1007" s="68">
        <v>0</v>
      </c>
      <c r="BL1007" s="68">
        <v>0</v>
      </c>
      <c r="BM1007" s="68">
        <v>0</v>
      </c>
      <c r="BN1007" s="68">
        <v>0</v>
      </c>
      <c r="BO1007" s="68">
        <v>0</v>
      </c>
    </row>
    <row r="1008" spans="1:67">
      <c r="A1008">
        <v>2008</v>
      </c>
      <c r="B1008" s="62" t="s">
        <v>641</v>
      </c>
      <c r="C1008" s="67" t="s">
        <v>706</v>
      </c>
      <c r="D1008" s="62" t="s">
        <v>725</v>
      </c>
      <c r="E1008" s="68">
        <v>4.9718576017908989</v>
      </c>
      <c r="F1008" s="68">
        <v>1.4667664767396948E-3</v>
      </c>
      <c r="G1008" s="68">
        <v>0.35339029910015668</v>
      </c>
      <c r="H1008" s="68">
        <v>733.97929498603742</v>
      </c>
      <c r="I1008" s="68">
        <v>673.72653747663981</v>
      </c>
      <c r="J1008" s="68">
        <v>124.08497901071247</v>
      </c>
      <c r="K1008" s="68">
        <v>17.857170046212783</v>
      </c>
      <c r="L1008" s="68">
        <v>63.863143358153451</v>
      </c>
      <c r="M1008" s="68">
        <v>93.053513119027485</v>
      </c>
      <c r="N1008" s="68">
        <v>76.665530921707798</v>
      </c>
      <c r="O1008" s="68">
        <v>199.41481180018624</v>
      </c>
      <c r="P1008" s="68">
        <v>191.12430841650755</v>
      </c>
      <c r="Q1008" s="68">
        <v>112.32858187679771</v>
      </c>
      <c r="R1008" s="68">
        <v>191.1913841679831</v>
      </c>
      <c r="S1008" s="68">
        <v>187.80923696052034</v>
      </c>
      <c r="T1008" s="68">
        <v>133.11885474921013</v>
      </c>
      <c r="U1008" s="68">
        <v>373.91943037245318</v>
      </c>
      <c r="V1008" s="68">
        <v>151.58477742524755</v>
      </c>
      <c r="W1008" s="68">
        <v>106.57705189899109</v>
      </c>
      <c r="X1008" s="68">
        <v>458.3123211635376</v>
      </c>
      <c r="Y1008" s="68">
        <v>21.908781703134323</v>
      </c>
      <c r="Z1008" s="68">
        <v>126.72314571444107</v>
      </c>
      <c r="AA1008" s="68">
        <v>46.03184147800502</v>
      </c>
      <c r="AB1008" s="68">
        <v>137.12349697904506</v>
      </c>
      <c r="AC1008" s="68">
        <v>19.419269529478651</v>
      </c>
      <c r="AD1008" s="68">
        <v>9.3740942938128047</v>
      </c>
      <c r="AE1008" s="68">
        <v>794.59587396709537</v>
      </c>
      <c r="AF1008" s="68">
        <v>146.62228208393233</v>
      </c>
      <c r="AG1008" s="68">
        <v>798.6988612069531</v>
      </c>
      <c r="AH1008" s="68">
        <v>655.33725881656483</v>
      </c>
      <c r="AI1008" s="68">
        <v>1653.4593312046902</v>
      </c>
      <c r="AJ1008" s="68">
        <v>25.928254126682365</v>
      </c>
      <c r="AK1008" s="68">
        <v>224.53972432144727</v>
      </c>
      <c r="AL1008" s="68">
        <v>362.55141820581508</v>
      </c>
      <c r="AM1008" s="68">
        <v>61.410380927715259</v>
      </c>
      <c r="AN1008" s="68">
        <v>394.87802930225274</v>
      </c>
      <c r="AO1008" s="68">
        <v>75.197237256649188</v>
      </c>
      <c r="AP1008" s="68">
        <v>190.36447120415377</v>
      </c>
      <c r="AQ1008" s="68">
        <v>355.24011142864885</v>
      </c>
      <c r="AR1008" s="68">
        <v>35.230760381862893</v>
      </c>
      <c r="AS1008" s="68">
        <v>543.36418995142969</v>
      </c>
      <c r="AT1008" s="68">
        <v>298.00566960161217</v>
      </c>
      <c r="AU1008" s="68">
        <v>10.491863872101652</v>
      </c>
      <c r="AV1008" s="68">
        <v>0</v>
      </c>
      <c r="AW1008" s="68">
        <v>1284.7770431480833</v>
      </c>
      <c r="AX1008" s="68">
        <v>62.033403818028297</v>
      </c>
      <c r="AY1008" s="68">
        <v>147.88644429172945</v>
      </c>
      <c r="AZ1008" s="68">
        <v>0</v>
      </c>
      <c r="BA1008" s="68">
        <v>56.362127145538338</v>
      </c>
      <c r="BB1008" s="68">
        <v>2097.0415330029186</v>
      </c>
      <c r="BC1008" s="68">
        <v>939.10850778642919</v>
      </c>
      <c r="BD1008" s="68">
        <v>353.92893808310447</v>
      </c>
      <c r="BE1008" s="68">
        <v>936.27275670576773</v>
      </c>
      <c r="BF1008" s="68">
        <v>520.82143084704239</v>
      </c>
      <c r="BG1008" s="68">
        <v>0</v>
      </c>
      <c r="BH1008" s="68">
        <v>2.0087950166198523</v>
      </c>
      <c r="BI1008" s="68">
        <v>3268.8302716321741</v>
      </c>
      <c r="BJ1008" s="68">
        <v>0</v>
      </c>
      <c r="BK1008" s="68">
        <v>0</v>
      </c>
      <c r="BL1008" s="68">
        <v>3234.7240826883749</v>
      </c>
      <c r="BM1008" s="68">
        <v>0</v>
      </c>
      <c r="BN1008" s="68">
        <v>5.571599722316023E-4</v>
      </c>
      <c r="BO1008" s="68">
        <v>23784.229881300598</v>
      </c>
    </row>
    <row r="1009" spans="1:67">
      <c r="A1009">
        <v>2008</v>
      </c>
      <c r="B1009" s="62" t="s">
        <v>642</v>
      </c>
      <c r="C1009" s="67" t="s">
        <v>707</v>
      </c>
      <c r="D1009" s="62" t="s">
        <v>725</v>
      </c>
      <c r="E1009" s="68">
        <v>5.675212479586766</v>
      </c>
      <c r="F1009" s="68">
        <v>5.6628791845908851E-3</v>
      </c>
      <c r="G1009" s="68">
        <v>3.644316175361087E-4</v>
      </c>
      <c r="H1009" s="68">
        <v>363.82484655716917</v>
      </c>
      <c r="I1009" s="68">
        <v>48.969262187903091</v>
      </c>
      <c r="J1009" s="68">
        <v>58.287729594438588</v>
      </c>
      <c r="K1009" s="68">
        <v>0.79464365964825845</v>
      </c>
      <c r="L1009" s="68">
        <v>27.06405951312745</v>
      </c>
      <c r="M1009" s="68">
        <v>12.12260214600466</v>
      </c>
      <c r="N1009" s="68">
        <v>2.5805021177738507</v>
      </c>
      <c r="O1009" s="68">
        <v>36.4151758682479</v>
      </c>
      <c r="P1009" s="68">
        <v>11.029366512063561</v>
      </c>
      <c r="Q1009" s="68">
        <v>18.975248967745006</v>
      </c>
      <c r="R1009" s="68">
        <v>18.333171180688538</v>
      </c>
      <c r="S1009" s="68">
        <v>42.906202694667044</v>
      </c>
      <c r="T1009" s="68">
        <v>13.513683417016962</v>
      </c>
      <c r="U1009" s="68">
        <v>252.7460451981116</v>
      </c>
      <c r="V1009" s="68">
        <v>53.427525160916026</v>
      </c>
      <c r="W1009" s="68">
        <v>25.409025099868327</v>
      </c>
      <c r="X1009" s="68">
        <v>187.09578120780813</v>
      </c>
      <c r="Y1009" s="68">
        <v>3.8175076121820424</v>
      </c>
      <c r="Z1009" s="68">
        <v>78.734504833745035</v>
      </c>
      <c r="AA1009" s="68">
        <v>2.1760938489231929</v>
      </c>
      <c r="AB1009" s="68">
        <v>163.82477340003888</v>
      </c>
      <c r="AC1009" s="68">
        <v>0</v>
      </c>
      <c r="AD1009" s="68">
        <v>6.0451276948661051E-2</v>
      </c>
      <c r="AE1009" s="68">
        <v>1130.6995698666183</v>
      </c>
      <c r="AF1009" s="68">
        <v>21.337363156244528</v>
      </c>
      <c r="AG1009" s="68">
        <v>116.23149914073852</v>
      </c>
      <c r="AH1009" s="68">
        <v>95.368649856249974</v>
      </c>
      <c r="AI1009" s="68">
        <v>127.04285503548473</v>
      </c>
      <c r="AJ1009" s="68">
        <v>2.2594073190181883</v>
      </c>
      <c r="AK1009" s="68">
        <v>6.3086299999204583</v>
      </c>
      <c r="AL1009" s="68">
        <v>37.138604159522146</v>
      </c>
      <c r="AM1009" s="68">
        <v>5.8551789922470441</v>
      </c>
      <c r="AN1009" s="68">
        <v>2.7019035519642394</v>
      </c>
      <c r="AO1009" s="68">
        <v>33.997347676137416</v>
      </c>
      <c r="AP1009" s="68">
        <v>28.333544526010545</v>
      </c>
      <c r="AQ1009" s="68">
        <v>104.22526105055422</v>
      </c>
      <c r="AR1009" s="68">
        <v>35.89649732961621</v>
      </c>
      <c r="AS1009" s="68">
        <v>196.28548331390144</v>
      </c>
      <c r="AT1009" s="68">
        <v>123.95613299351611</v>
      </c>
      <c r="AU1009" s="68">
        <v>8.5410297265087038</v>
      </c>
      <c r="AV1009" s="68">
        <v>0</v>
      </c>
      <c r="AW1009" s="68">
        <v>111.97698402313394</v>
      </c>
      <c r="AX1009" s="68">
        <v>66.009451374054606</v>
      </c>
      <c r="AY1009" s="68">
        <v>180.79936560566264</v>
      </c>
      <c r="AZ1009" s="68">
        <v>0</v>
      </c>
      <c r="BA1009" s="68">
        <v>9.4852269151856614</v>
      </c>
      <c r="BB1009" s="68">
        <v>211.8737248703728</v>
      </c>
      <c r="BC1009" s="68">
        <v>160.37737655426008</v>
      </c>
      <c r="BD1009" s="68">
        <v>174.74171808169174</v>
      </c>
      <c r="BE1009" s="68">
        <v>210.47314718159595</v>
      </c>
      <c r="BF1009" s="68">
        <v>2.8733772739755477</v>
      </c>
      <c r="BG1009" s="68">
        <v>0</v>
      </c>
      <c r="BH1009" s="68">
        <v>0.11401973869275504</v>
      </c>
      <c r="BI1009" s="68">
        <v>496.14881257857547</v>
      </c>
      <c r="BJ1009" s="68">
        <v>0</v>
      </c>
      <c r="BK1009" s="68">
        <v>0</v>
      </c>
      <c r="BL1009" s="68">
        <v>0</v>
      </c>
      <c r="BM1009" s="68">
        <v>0</v>
      </c>
      <c r="BN1009" s="68">
        <v>9.3357622063194867E-5</v>
      </c>
      <c r="BO1009" s="68">
        <v>5128.8416970945</v>
      </c>
    </row>
    <row r="1010" spans="1:67">
      <c r="A1010">
        <v>2008</v>
      </c>
      <c r="B1010" s="62" t="s">
        <v>643</v>
      </c>
      <c r="C1010" s="67" t="s">
        <v>708</v>
      </c>
      <c r="D1010" s="62" t="s">
        <v>725</v>
      </c>
      <c r="E1010" s="68">
        <v>27.859135680997298</v>
      </c>
      <c r="F1010" s="68">
        <v>8.7699947826967541</v>
      </c>
      <c r="G1010" s="68">
        <v>0.14971413340435488</v>
      </c>
      <c r="H1010" s="68">
        <v>339.87067953434399</v>
      </c>
      <c r="I1010" s="68">
        <v>464.43206476660237</v>
      </c>
      <c r="J1010" s="68">
        <v>53.964266686356943</v>
      </c>
      <c r="K1010" s="68">
        <v>6.2180887474422883</v>
      </c>
      <c r="L1010" s="68">
        <v>31.044574321036595</v>
      </c>
      <c r="M1010" s="68">
        <v>16.354685145672896</v>
      </c>
      <c r="N1010" s="68">
        <v>15.492843024978647</v>
      </c>
      <c r="O1010" s="68">
        <v>57.644925731696048</v>
      </c>
      <c r="P1010" s="68">
        <v>199.3869082383132</v>
      </c>
      <c r="Q1010" s="68">
        <v>28.806392234446296</v>
      </c>
      <c r="R1010" s="68">
        <v>37.754066030031346</v>
      </c>
      <c r="S1010" s="68">
        <v>27.900414554347922</v>
      </c>
      <c r="T1010" s="68">
        <v>39.190722452174271</v>
      </c>
      <c r="U1010" s="68">
        <v>99.708683272892685</v>
      </c>
      <c r="V1010" s="68">
        <v>74.662761827177917</v>
      </c>
      <c r="W1010" s="68">
        <v>51.583699015930009</v>
      </c>
      <c r="X1010" s="68">
        <v>131.25045769823453</v>
      </c>
      <c r="Y1010" s="68">
        <v>12.444922874933633</v>
      </c>
      <c r="Z1010" s="68">
        <v>49.539616272083087</v>
      </c>
      <c r="AA1010" s="68">
        <v>4.9354282555300557</v>
      </c>
      <c r="AB1010" s="68">
        <v>17.541477505806721</v>
      </c>
      <c r="AC1010" s="68">
        <v>11.740522583432805</v>
      </c>
      <c r="AD1010" s="68">
        <v>0.11087018984847893</v>
      </c>
      <c r="AE1010" s="68">
        <v>6.6711062858939307</v>
      </c>
      <c r="AF1010" s="68">
        <v>60.483210710867596</v>
      </c>
      <c r="AG1010" s="68">
        <v>329.47155664414515</v>
      </c>
      <c r="AH1010" s="68">
        <v>270.33341009516516</v>
      </c>
      <c r="AI1010" s="68">
        <v>239.59416884769655</v>
      </c>
      <c r="AJ1010" s="68">
        <v>0</v>
      </c>
      <c r="AK1010" s="68">
        <v>53.528169759115691</v>
      </c>
      <c r="AL1010" s="68">
        <v>34.93486042378079</v>
      </c>
      <c r="AM1010" s="68">
        <v>14.672782058407787</v>
      </c>
      <c r="AN1010" s="68">
        <v>95.983362488692336</v>
      </c>
      <c r="AO1010" s="68">
        <v>91.117129044433582</v>
      </c>
      <c r="AP1010" s="68">
        <v>51.262068969359959</v>
      </c>
      <c r="AQ1010" s="68">
        <v>172.1462817150705</v>
      </c>
      <c r="AR1010" s="68">
        <v>3.9619058376261389</v>
      </c>
      <c r="AS1010" s="68">
        <v>535.04216115009842</v>
      </c>
      <c r="AT1010" s="68">
        <v>6.0944248956262932</v>
      </c>
      <c r="AU1010" s="68">
        <v>37.799843590721707</v>
      </c>
      <c r="AV1010" s="68">
        <v>0</v>
      </c>
      <c r="AW1010" s="68">
        <v>134.30326557045527</v>
      </c>
      <c r="AX1010" s="68">
        <v>19.300179361266515</v>
      </c>
      <c r="AY1010" s="68">
        <v>74.700456092553438</v>
      </c>
      <c r="AZ1010" s="68">
        <v>0</v>
      </c>
      <c r="BA1010" s="68">
        <v>4.9839620177898327</v>
      </c>
      <c r="BB1010" s="68">
        <v>916.74390173689392</v>
      </c>
      <c r="BC1010" s="68">
        <v>251.48034041694675</v>
      </c>
      <c r="BD1010" s="68">
        <v>100.82952798581489</v>
      </c>
      <c r="BE1010" s="68">
        <v>107.79970629524846</v>
      </c>
      <c r="BF1010" s="68">
        <v>69.949455271433365</v>
      </c>
      <c r="BG1010" s="68">
        <v>0</v>
      </c>
      <c r="BH1010" s="68">
        <v>0.3166420873602061</v>
      </c>
      <c r="BI1010" s="68">
        <v>0</v>
      </c>
      <c r="BJ1010" s="68">
        <v>0</v>
      </c>
      <c r="BK1010" s="68">
        <v>1301.2878125590557</v>
      </c>
      <c r="BL1010" s="68">
        <v>37.582841411053558</v>
      </c>
      <c r="BM1010" s="68">
        <v>0</v>
      </c>
      <c r="BN1010" s="68">
        <v>11.146125235717127</v>
      </c>
      <c r="BO1010" s="68">
        <v>6841.8785741187003</v>
      </c>
    </row>
    <row r="1011" spans="1:67">
      <c r="A1011">
        <v>2008</v>
      </c>
      <c r="B1011" s="62" t="s">
        <v>644</v>
      </c>
      <c r="C1011" s="67" t="s">
        <v>709</v>
      </c>
      <c r="D1011" s="62" t="s">
        <v>725</v>
      </c>
      <c r="E1011" s="68">
        <v>0</v>
      </c>
      <c r="F1011" s="68">
        <v>0</v>
      </c>
      <c r="G1011" s="68">
        <v>0</v>
      </c>
      <c r="H1011" s="68">
        <v>0</v>
      </c>
      <c r="I1011" s="68">
        <v>0</v>
      </c>
      <c r="J1011" s="68">
        <v>0</v>
      </c>
      <c r="K1011" s="68">
        <v>0</v>
      </c>
      <c r="L1011" s="68">
        <v>0</v>
      </c>
      <c r="M1011" s="68">
        <v>0</v>
      </c>
      <c r="N1011" s="68">
        <v>0</v>
      </c>
      <c r="O1011" s="68">
        <v>0</v>
      </c>
      <c r="P1011" s="68">
        <v>0</v>
      </c>
      <c r="Q1011" s="68">
        <v>0</v>
      </c>
      <c r="R1011" s="68">
        <v>0</v>
      </c>
      <c r="S1011" s="68">
        <v>0</v>
      </c>
      <c r="T1011" s="68">
        <v>0</v>
      </c>
      <c r="U1011" s="68">
        <v>0</v>
      </c>
      <c r="V1011" s="68">
        <v>0</v>
      </c>
      <c r="W1011" s="68">
        <v>0</v>
      </c>
      <c r="X1011" s="68">
        <v>0</v>
      </c>
      <c r="Y1011" s="68">
        <v>0</v>
      </c>
      <c r="Z1011" s="68">
        <v>0</v>
      </c>
      <c r="AA1011" s="68">
        <v>0</v>
      </c>
      <c r="AB1011" s="68">
        <v>0</v>
      </c>
      <c r="AC1011" s="68">
        <v>0</v>
      </c>
      <c r="AD1011" s="68">
        <v>0</v>
      </c>
      <c r="AE1011" s="68">
        <v>0</v>
      </c>
      <c r="AF1011" s="68">
        <v>0</v>
      </c>
      <c r="AG1011" s="68">
        <v>0</v>
      </c>
      <c r="AH1011" s="68">
        <v>0</v>
      </c>
      <c r="AI1011" s="68">
        <v>0</v>
      </c>
      <c r="AJ1011" s="68">
        <v>0</v>
      </c>
      <c r="AK1011" s="68">
        <v>0</v>
      </c>
      <c r="AL1011" s="68">
        <v>0</v>
      </c>
      <c r="AM1011" s="68">
        <v>0</v>
      </c>
      <c r="AN1011" s="68">
        <v>0</v>
      </c>
      <c r="AO1011" s="68">
        <v>0</v>
      </c>
      <c r="AP1011" s="68">
        <v>0</v>
      </c>
      <c r="AQ1011" s="68">
        <v>0</v>
      </c>
      <c r="AR1011" s="68">
        <v>0</v>
      </c>
      <c r="AS1011" s="68">
        <v>0</v>
      </c>
      <c r="AT1011" s="68">
        <v>0</v>
      </c>
      <c r="AU1011" s="68">
        <v>0</v>
      </c>
      <c r="AV1011" s="68">
        <v>0</v>
      </c>
      <c r="AW1011" s="68">
        <v>0</v>
      </c>
      <c r="AX1011" s="68">
        <v>0</v>
      </c>
      <c r="AY1011" s="68">
        <v>0</v>
      </c>
      <c r="AZ1011" s="68">
        <v>0</v>
      </c>
      <c r="BA1011" s="68">
        <v>0</v>
      </c>
      <c r="BB1011" s="68">
        <v>0</v>
      </c>
      <c r="BC1011" s="68">
        <v>0</v>
      </c>
      <c r="BD1011" s="68">
        <v>0</v>
      </c>
      <c r="BE1011" s="68">
        <v>0</v>
      </c>
      <c r="BF1011" s="68">
        <v>0</v>
      </c>
      <c r="BG1011" s="68">
        <v>0</v>
      </c>
      <c r="BH1011" s="68">
        <v>0</v>
      </c>
      <c r="BI1011" s="68">
        <v>0</v>
      </c>
      <c r="BJ1011" s="68">
        <v>0</v>
      </c>
      <c r="BK1011" s="68">
        <v>0</v>
      </c>
      <c r="BL1011" s="68">
        <v>0</v>
      </c>
      <c r="BM1011" s="68">
        <v>0</v>
      </c>
      <c r="BN1011" s="68">
        <v>0</v>
      </c>
      <c r="BO1011" s="68">
        <v>0</v>
      </c>
    </row>
    <row r="1012" spans="1:67">
      <c r="A1012">
        <v>2008</v>
      </c>
      <c r="B1012" s="62" t="s">
        <v>645</v>
      </c>
      <c r="C1012" s="67" t="s">
        <v>710</v>
      </c>
      <c r="D1012" s="62" t="s">
        <v>725</v>
      </c>
      <c r="E1012" s="68">
        <v>8.917655116265566</v>
      </c>
      <c r="F1012" s="68">
        <v>0.57699329754369755</v>
      </c>
      <c r="G1012" s="68">
        <v>1.8659514877966098E-3</v>
      </c>
      <c r="H1012" s="68">
        <v>1.547488167411889</v>
      </c>
      <c r="I1012" s="68">
        <v>38.96227187985442</v>
      </c>
      <c r="J1012" s="68">
        <v>3.4269161764874068</v>
      </c>
      <c r="K1012" s="68">
        <v>0.17429119119869965</v>
      </c>
      <c r="L1012" s="68">
        <v>0.7082454490516924</v>
      </c>
      <c r="M1012" s="68">
        <v>2.6076549238723015</v>
      </c>
      <c r="N1012" s="68">
        <v>0.4332201811157344</v>
      </c>
      <c r="O1012" s="68">
        <v>30.572720283756865</v>
      </c>
      <c r="P1012" s="68">
        <v>3.0907526830861118</v>
      </c>
      <c r="Q1012" s="68">
        <v>4.6512922512049615</v>
      </c>
      <c r="R1012" s="68">
        <v>1.7119994817011905</v>
      </c>
      <c r="S1012" s="68">
        <v>2.6420801113359875</v>
      </c>
      <c r="T1012" s="68">
        <v>13.193612072928905</v>
      </c>
      <c r="U1012" s="68">
        <v>203.69056180129735</v>
      </c>
      <c r="V1012" s="68">
        <v>67.079519665423675</v>
      </c>
      <c r="W1012" s="68">
        <v>10.540177323607061</v>
      </c>
      <c r="X1012" s="68">
        <v>15.498939412549912</v>
      </c>
      <c r="Y1012" s="68">
        <v>0.35537500885627693</v>
      </c>
      <c r="Z1012" s="68">
        <v>15.631604020222854</v>
      </c>
      <c r="AA1012" s="68">
        <v>0.2880314994648106</v>
      </c>
      <c r="AB1012" s="68">
        <v>63.271057952310713</v>
      </c>
      <c r="AC1012" s="68">
        <v>39.135431743440108</v>
      </c>
      <c r="AD1012" s="68">
        <v>1.2518534158714666E-3</v>
      </c>
      <c r="AE1012" s="68">
        <v>9.3590230652461894</v>
      </c>
      <c r="AF1012" s="68">
        <v>8.1344202674679007</v>
      </c>
      <c r="AG1012" s="68">
        <v>44.310810825371419</v>
      </c>
      <c r="AH1012" s="68">
        <v>36.357288976669793</v>
      </c>
      <c r="AI1012" s="68">
        <v>27.885953134878399</v>
      </c>
      <c r="AJ1012" s="68">
        <v>10.131426289367676</v>
      </c>
      <c r="AK1012" s="68">
        <v>1.1907966267474377</v>
      </c>
      <c r="AL1012" s="68">
        <v>2.6673110969075999</v>
      </c>
      <c r="AM1012" s="68">
        <v>0.99547801114059298</v>
      </c>
      <c r="AN1012" s="68">
        <v>7.0509333403203494</v>
      </c>
      <c r="AO1012" s="68">
        <v>36.258724574215989</v>
      </c>
      <c r="AP1012" s="68">
        <v>50.965069748471976</v>
      </c>
      <c r="AQ1012" s="68">
        <v>10.995288748561631</v>
      </c>
      <c r="AR1012" s="68">
        <v>8.3372947464246394</v>
      </c>
      <c r="AS1012" s="68">
        <v>174.35071409763944</v>
      </c>
      <c r="AT1012" s="68">
        <v>0.10496029194976757</v>
      </c>
      <c r="AU1012" s="68">
        <v>6.189338141507946</v>
      </c>
      <c r="AV1012" s="68">
        <v>0</v>
      </c>
      <c r="AW1012" s="68">
        <v>4.3639800126805657</v>
      </c>
      <c r="AX1012" s="68">
        <v>30.648386451692907</v>
      </c>
      <c r="AY1012" s="68">
        <v>22.516644522890665</v>
      </c>
      <c r="AZ1012" s="68">
        <v>0</v>
      </c>
      <c r="BA1012" s="68">
        <v>2.7011035666874581</v>
      </c>
      <c r="BB1012" s="68">
        <v>170.64617729631604</v>
      </c>
      <c r="BC1012" s="68">
        <v>128.03474338895106</v>
      </c>
      <c r="BD1012" s="68">
        <v>100.59532716046975</v>
      </c>
      <c r="BE1012" s="68">
        <v>37.833503530810027</v>
      </c>
      <c r="BF1012" s="68">
        <v>22.123625235060103</v>
      </c>
      <c r="BG1012" s="68">
        <v>0</v>
      </c>
      <c r="BH1012" s="68">
        <v>0.2255135425864209</v>
      </c>
      <c r="BI1012" s="68">
        <v>129.77033891827512</v>
      </c>
      <c r="BJ1012" s="68">
        <v>0</v>
      </c>
      <c r="BK1012" s="68">
        <v>0</v>
      </c>
      <c r="BL1012" s="68">
        <v>0</v>
      </c>
      <c r="BM1012" s="68">
        <v>0</v>
      </c>
      <c r="BN1012" s="68">
        <v>314.11630352829701</v>
      </c>
      <c r="BO1012" s="68">
        <v>1927.5714886365001</v>
      </c>
    </row>
    <row r="1013" spans="1:67">
      <c r="A1013">
        <v>2008</v>
      </c>
      <c r="B1013" s="62" t="s">
        <v>646</v>
      </c>
      <c r="C1013" s="67" t="s">
        <v>711</v>
      </c>
      <c r="D1013" s="62" t="s">
        <v>725</v>
      </c>
      <c r="E1013" s="68">
        <v>198.6951872646838</v>
      </c>
      <c r="F1013" s="68">
        <v>0.54493607908455521</v>
      </c>
      <c r="G1013" s="68">
        <v>69.445274738241707</v>
      </c>
      <c r="H1013" s="68">
        <v>2369.7570918989727</v>
      </c>
      <c r="I1013" s="68">
        <v>3882.453849906944</v>
      </c>
      <c r="J1013" s="68">
        <v>882.32123354516727</v>
      </c>
      <c r="K1013" s="68">
        <v>77.915057846473402</v>
      </c>
      <c r="L1013" s="68">
        <v>478.70503581560263</v>
      </c>
      <c r="M1013" s="68">
        <v>271.6419316337923</v>
      </c>
      <c r="N1013" s="68">
        <v>849.05013430183863</v>
      </c>
      <c r="O1013" s="68">
        <v>1934.5465176579164</v>
      </c>
      <c r="P1013" s="68">
        <v>1144.4958257713138</v>
      </c>
      <c r="Q1013" s="68">
        <v>1011.9522770647242</v>
      </c>
      <c r="R1013" s="68">
        <v>1089.0384219376122</v>
      </c>
      <c r="S1013" s="68">
        <v>661.38997387873246</v>
      </c>
      <c r="T1013" s="68">
        <v>941.33578418775403</v>
      </c>
      <c r="U1013" s="68">
        <v>1260.8708243057274</v>
      </c>
      <c r="V1013" s="68">
        <v>745.74460023268682</v>
      </c>
      <c r="W1013" s="68">
        <v>460.27882659329782</v>
      </c>
      <c r="X1013" s="68">
        <v>2071.3704686964415</v>
      </c>
      <c r="Y1013" s="68">
        <v>86.592558405190445</v>
      </c>
      <c r="Z1013" s="68">
        <v>639.86457200960774</v>
      </c>
      <c r="AA1013" s="68">
        <v>214.2268314644929</v>
      </c>
      <c r="AB1013" s="68">
        <v>247.86822045604043</v>
      </c>
      <c r="AC1013" s="68">
        <v>48.878622727769148</v>
      </c>
      <c r="AD1013" s="68">
        <v>56.567792501352024</v>
      </c>
      <c r="AE1013" s="68">
        <v>3507.4541543102869</v>
      </c>
      <c r="AF1013" s="68">
        <v>1709.8408016435433</v>
      </c>
      <c r="AG1013" s="68">
        <v>9314.054328632883</v>
      </c>
      <c r="AH1013" s="68">
        <v>7642.2380557435781</v>
      </c>
      <c r="AI1013" s="68">
        <v>2439.6522960521529</v>
      </c>
      <c r="AJ1013" s="68">
        <v>129.85426777881369</v>
      </c>
      <c r="AK1013" s="68">
        <v>748.67166122011349</v>
      </c>
      <c r="AL1013" s="68">
        <v>1245.6424297219555</v>
      </c>
      <c r="AM1013" s="68">
        <v>277.48267882587544</v>
      </c>
      <c r="AN1013" s="68">
        <v>2720.1073219416085</v>
      </c>
      <c r="AO1013" s="68">
        <v>420.85872469568324</v>
      </c>
      <c r="AP1013" s="68">
        <v>901.91516637803898</v>
      </c>
      <c r="AQ1013" s="68">
        <v>1884.3857571623093</v>
      </c>
      <c r="AR1013" s="68">
        <v>83.26954842418111</v>
      </c>
      <c r="AS1013" s="68">
        <v>2690.9073479162248</v>
      </c>
      <c r="AT1013" s="68">
        <v>600.43104299443917</v>
      </c>
      <c r="AU1013" s="68">
        <v>405.12209693270034</v>
      </c>
      <c r="AV1013" s="68">
        <v>0</v>
      </c>
      <c r="AW1013" s="68">
        <v>1537.1089640897994</v>
      </c>
      <c r="AX1013" s="68">
        <v>866.43348132300525</v>
      </c>
      <c r="AY1013" s="68">
        <v>420.38678563109886</v>
      </c>
      <c r="AZ1013" s="68">
        <v>0</v>
      </c>
      <c r="BA1013" s="68">
        <v>80.724989137352793</v>
      </c>
      <c r="BB1013" s="68">
        <v>5807.365274197693</v>
      </c>
      <c r="BC1013" s="68">
        <v>1595.1383877876756</v>
      </c>
      <c r="BD1013" s="68">
        <v>1204.0767809113272</v>
      </c>
      <c r="BE1013" s="68">
        <v>1101.3096986404485</v>
      </c>
      <c r="BF1013" s="68">
        <v>2071.6729988776619</v>
      </c>
      <c r="BG1013" s="68">
        <v>0</v>
      </c>
      <c r="BH1013" s="68">
        <v>2.6199565768396744</v>
      </c>
      <c r="BI1013" s="68">
        <v>119536.46300070941</v>
      </c>
      <c r="BJ1013" s="68">
        <v>0</v>
      </c>
      <c r="BK1013" s="68">
        <v>743.31316153234923</v>
      </c>
      <c r="BL1013" s="68">
        <v>0</v>
      </c>
      <c r="BM1013" s="68">
        <v>0</v>
      </c>
      <c r="BN1013" s="68">
        <v>0.22602640370676988</v>
      </c>
      <c r="BO1013" s="68">
        <v>193384.27903711412</v>
      </c>
    </row>
    <row r="1014" spans="1:67">
      <c r="A1014">
        <v>2008</v>
      </c>
      <c r="B1014" s="62" t="s">
        <v>647</v>
      </c>
      <c r="C1014" s="67" t="s">
        <v>712</v>
      </c>
      <c r="D1014" s="62" t="s">
        <v>725</v>
      </c>
      <c r="E1014" s="68">
        <v>0</v>
      </c>
      <c r="F1014" s="68">
        <v>0</v>
      </c>
      <c r="G1014" s="68">
        <v>0</v>
      </c>
      <c r="H1014" s="68">
        <v>0</v>
      </c>
      <c r="I1014" s="68">
        <v>1.166414580440567E-2</v>
      </c>
      <c r="J1014" s="68">
        <v>0</v>
      </c>
      <c r="K1014" s="68">
        <v>0</v>
      </c>
      <c r="L1014" s="68">
        <v>0</v>
      </c>
      <c r="M1014" s="68">
        <v>0</v>
      </c>
      <c r="N1014" s="68">
        <v>0</v>
      </c>
      <c r="O1014" s="68">
        <v>0</v>
      </c>
      <c r="P1014" s="68">
        <v>0</v>
      </c>
      <c r="Q1014" s="68">
        <v>0</v>
      </c>
      <c r="R1014" s="68">
        <v>0</v>
      </c>
      <c r="S1014" s="68">
        <v>0</v>
      </c>
      <c r="T1014" s="68">
        <v>0</v>
      </c>
      <c r="U1014" s="68">
        <v>0</v>
      </c>
      <c r="V1014" s="68">
        <v>0</v>
      </c>
      <c r="W1014" s="68">
        <v>0</v>
      </c>
      <c r="X1014" s="68">
        <v>0</v>
      </c>
      <c r="Y1014" s="68">
        <v>0</v>
      </c>
      <c r="Z1014" s="68">
        <v>0</v>
      </c>
      <c r="AA1014" s="68">
        <v>0</v>
      </c>
      <c r="AB1014" s="68">
        <v>0</v>
      </c>
      <c r="AC1014" s="68">
        <v>0</v>
      </c>
      <c r="AD1014" s="68">
        <v>0</v>
      </c>
      <c r="AE1014" s="68">
        <v>4.7723675222198655E-4</v>
      </c>
      <c r="AF1014" s="68">
        <v>2.0845159717063488</v>
      </c>
      <c r="AG1014" s="68">
        <v>11.355030825509264</v>
      </c>
      <c r="AH1014" s="68">
        <v>9.3168716476217455</v>
      </c>
      <c r="AI1014" s="68">
        <v>0</v>
      </c>
      <c r="AJ1014" s="68">
        <v>0</v>
      </c>
      <c r="AK1014" s="68">
        <v>0</v>
      </c>
      <c r="AL1014" s="68">
        <v>0</v>
      </c>
      <c r="AM1014" s="68">
        <v>0</v>
      </c>
      <c r="AN1014" s="68">
        <v>0</v>
      </c>
      <c r="AO1014" s="68">
        <v>0</v>
      </c>
      <c r="AP1014" s="68">
        <v>0</v>
      </c>
      <c r="AQ1014" s="68">
        <v>0</v>
      </c>
      <c r="AR1014" s="68">
        <v>0</v>
      </c>
      <c r="AS1014" s="68">
        <v>0</v>
      </c>
      <c r="AT1014" s="68">
        <v>0</v>
      </c>
      <c r="AU1014" s="68">
        <v>0</v>
      </c>
      <c r="AV1014" s="68">
        <v>0</v>
      </c>
      <c r="AW1014" s="68">
        <v>1.8871984202160491E-3</v>
      </c>
      <c r="AX1014" s="68">
        <v>0</v>
      </c>
      <c r="AY1014" s="68">
        <v>0</v>
      </c>
      <c r="AZ1014" s="68">
        <v>0</v>
      </c>
      <c r="BA1014" s="68">
        <v>0</v>
      </c>
      <c r="BB1014" s="68">
        <v>5.369507099662145E-2</v>
      </c>
      <c r="BC1014" s="68">
        <v>0</v>
      </c>
      <c r="BD1014" s="68">
        <v>0</v>
      </c>
      <c r="BE1014" s="68">
        <v>0</v>
      </c>
      <c r="BF1014" s="68">
        <v>0</v>
      </c>
      <c r="BG1014" s="68">
        <v>0</v>
      </c>
      <c r="BH1014" s="68">
        <v>0</v>
      </c>
      <c r="BI1014" s="68">
        <v>169.74863593036221</v>
      </c>
      <c r="BJ1014" s="68">
        <v>0</v>
      </c>
      <c r="BK1014" s="68">
        <v>59420.249389880097</v>
      </c>
      <c r="BL1014" s="68">
        <v>0</v>
      </c>
      <c r="BM1014" s="68">
        <v>0</v>
      </c>
      <c r="BN1014" s="68">
        <v>1.5538966326857917E-3</v>
      </c>
      <c r="BO1014" s="68">
        <v>59612.823721803899</v>
      </c>
    </row>
    <row r="1015" spans="1:67">
      <c r="A1015">
        <v>2008</v>
      </c>
      <c r="B1015" s="62" t="s">
        <v>648</v>
      </c>
      <c r="C1015" s="67" t="s">
        <v>713</v>
      </c>
      <c r="D1015" s="62" t="s">
        <v>725</v>
      </c>
      <c r="E1015" s="68">
        <v>0.10327201450637731</v>
      </c>
      <c r="F1015" s="68">
        <v>0</v>
      </c>
      <c r="G1015" s="68">
        <v>5.4621647930030114E-4</v>
      </c>
      <c r="H1015" s="68">
        <v>5.6341388159608735E-2</v>
      </c>
      <c r="I1015" s="68">
        <v>0.44486523387873622</v>
      </c>
      <c r="J1015" s="68">
        <v>0.2454639577416084</v>
      </c>
      <c r="K1015" s="68">
        <v>1.3777048107789271E-3</v>
      </c>
      <c r="L1015" s="68">
        <v>0.12091625702512772</v>
      </c>
      <c r="M1015" s="68">
        <v>0.36277855257400571</v>
      </c>
      <c r="N1015" s="68">
        <v>9.6092601625900179E-2</v>
      </c>
      <c r="O1015" s="68">
        <v>4.164222120019663E-2</v>
      </c>
      <c r="P1015" s="68">
        <v>5.2032130571893244E-2</v>
      </c>
      <c r="Q1015" s="68">
        <v>0.35144642551745758</v>
      </c>
      <c r="R1015" s="68">
        <v>0.62870451913132863</v>
      </c>
      <c r="S1015" s="68">
        <v>0.56157609780708029</v>
      </c>
      <c r="T1015" s="68">
        <v>1.4180155147948816</v>
      </c>
      <c r="U1015" s="68">
        <v>1.8501547081800434</v>
      </c>
      <c r="V1015" s="68">
        <v>0.59102015798772001</v>
      </c>
      <c r="W1015" s="68">
        <v>1.0128358901137762</v>
      </c>
      <c r="X1015" s="68">
        <v>3.1808986991210122</v>
      </c>
      <c r="Y1015" s="68">
        <v>1.2285677483957645E-3</v>
      </c>
      <c r="Z1015" s="68">
        <v>0.58019313925989802</v>
      </c>
      <c r="AA1015" s="68">
        <v>1.4199249033096356E-2</v>
      </c>
      <c r="AB1015" s="68">
        <v>19.272979828566406</v>
      </c>
      <c r="AC1015" s="68">
        <v>0</v>
      </c>
      <c r="AD1015" s="68">
        <v>0</v>
      </c>
      <c r="AE1015" s="68">
        <v>0.31449824487009231</v>
      </c>
      <c r="AF1015" s="68">
        <v>0.66575075740978706</v>
      </c>
      <c r="AG1015" s="68">
        <v>3.6265591029777995</v>
      </c>
      <c r="AH1015" s="68">
        <v>2.9756137349317173</v>
      </c>
      <c r="AI1015" s="68">
        <v>101.1930797255136</v>
      </c>
      <c r="AJ1015" s="68">
        <v>0</v>
      </c>
      <c r="AK1015" s="68">
        <v>0.63367862995888258</v>
      </c>
      <c r="AL1015" s="68">
        <v>0</v>
      </c>
      <c r="AM1015" s="68">
        <v>0.15456045964640769</v>
      </c>
      <c r="AN1015" s="68">
        <v>0</v>
      </c>
      <c r="AO1015" s="68">
        <v>6.5167000257662071E-3</v>
      </c>
      <c r="AP1015" s="68">
        <v>2.213869314049091</v>
      </c>
      <c r="AQ1015" s="68">
        <v>0</v>
      </c>
      <c r="AR1015" s="68">
        <v>1.460809889428708</v>
      </c>
      <c r="AS1015" s="68">
        <v>34.324881389433031</v>
      </c>
      <c r="AT1015" s="68">
        <v>7.9794574062442116</v>
      </c>
      <c r="AU1015" s="68">
        <v>10.706055130157123</v>
      </c>
      <c r="AV1015" s="68">
        <v>0</v>
      </c>
      <c r="AW1015" s="68">
        <v>2.3780617525052273E-3</v>
      </c>
      <c r="AX1015" s="68">
        <v>0</v>
      </c>
      <c r="AY1015" s="68">
        <v>28.930971678232204</v>
      </c>
      <c r="AZ1015" s="68">
        <v>0</v>
      </c>
      <c r="BA1015" s="68">
        <v>3.3565627328864173E-2</v>
      </c>
      <c r="BB1015" s="68">
        <v>3.1673062926296867</v>
      </c>
      <c r="BC1015" s="68">
        <v>4.8892832091825831</v>
      </c>
      <c r="BD1015" s="68">
        <v>22.095280613139025</v>
      </c>
      <c r="BE1015" s="68">
        <v>0</v>
      </c>
      <c r="BF1015" s="68">
        <v>9.1510287892366513</v>
      </c>
      <c r="BG1015" s="68">
        <v>0</v>
      </c>
      <c r="BH1015" s="68">
        <v>2.091008608440998E-2</v>
      </c>
      <c r="BI1015" s="68">
        <v>11210.509617516447</v>
      </c>
      <c r="BJ1015" s="68">
        <v>0</v>
      </c>
      <c r="BK1015" s="68">
        <v>37222.367644469603</v>
      </c>
      <c r="BL1015" s="68">
        <v>0</v>
      </c>
      <c r="BM1015" s="68">
        <v>0</v>
      </c>
      <c r="BN1015" s="68">
        <v>-5.4245502542471513E-4</v>
      </c>
      <c r="BO1015" s="68">
        <v>48698.41135544909</v>
      </c>
    </row>
    <row r="1016" spans="1:67">
      <c r="A1016">
        <v>2008</v>
      </c>
      <c r="B1016" s="62" t="s">
        <v>649</v>
      </c>
      <c r="C1016" s="67" t="s">
        <v>714</v>
      </c>
      <c r="D1016" s="62" t="s">
        <v>725</v>
      </c>
      <c r="E1016" s="68">
        <v>0</v>
      </c>
      <c r="F1016" s="68">
        <v>0</v>
      </c>
      <c r="G1016" s="68">
        <v>0</v>
      </c>
      <c r="H1016" s="68">
        <v>0</v>
      </c>
      <c r="I1016" s="68">
        <v>0</v>
      </c>
      <c r="J1016" s="68">
        <v>0</v>
      </c>
      <c r="K1016" s="68">
        <v>0</v>
      </c>
      <c r="L1016" s="68">
        <v>0</v>
      </c>
      <c r="M1016" s="68">
        <v>0</v>
      </c>
      <c r="N1016" s="68">
        <v>0</v>
      </c>
      <c r="O1016" s="68">
        <v>0</v>
      </c>
      <c r="P1016" s="68">
        <v>0</v>
      </c>
      <c r="Q1016" s="68">
        <v>0</v>
      </c>
      <c r="R1016" s="68">
        <v>0</v>
      </c>
      <c r="S1016" s="68">
        <v>0</v>
      </c>
      <c r="T1016" s="68">
        <v>0</v>
      </c>
      <c r="U1016" s="68">
        <v>0</v>
      </c>
      <c r="V1016" s="68">
        <v>0</v>
      </c>
      <c r="W1016" s="68">
        <v>0</v>
      </c>
      <c r="X1016" s="68">
        <v>0</v>
      </c>
      <c r="Y1016" s="68">
        <v>0</v>
      </c>
      <c r="Z1016" s="68">
        <v>0</v>
      </c>
      <c r="AA1016" s="68">
        <v>0</v>
      </c>
      <c r="AB1016" s="68">
        <v>0</v>
      </c>
      <c r="AC1016" s="68">
        <v>0</v>
      </c>
      <c r="AD1016" s="68">
        <v>0</v>
      </c>
      <c r="AE1016" s="68">
        <v>0</v>
      </c>
      <c r="AF1016" s="68">
        <v>0</v>
      </c>
      <c r="AG1016" s="68">
        <v>0</v>
      </c>
      <c r="AH1016" s="68">
        <v>0</v>
      </c>
      <c r="AI1016" s="68">
        <v>0</v>
      </c>
      <c r="AJ1016" s="68">
        <v>0</v>
      </c>
      <c r="AK1016" s="68">
        <v>0</v>
      </c>
      <c r="AL1016" s="68">
        <v>0</v>
      </c>
      <c r="AM1016" s="68">
        <v>0</v>
      </c>
      <c r="AN1016" s="68">
        <v>0</v>
      </c>
      <c r="AO1016" s="68">
        <v>0</v>
      </c>
      <c r="AP1016" s="68">
        <v>0</v>
      </c>
      <c r="AQ1016" s="68">
        <v>0</v>
      </c>
      <c r="AR1016" s="68">
        <v>0</v>
      </c>
      <c r="AS1016" s="68">
        <v>0</v>
      </c>
      <c r="AT1016" s="68">
        <v>0</v>
      </c>
      <c r="AU1016" s="68">
        <v>0</v>
      </c>
      <c r="AV1016" s="68">
        <v>0</v>
      </c>
      <c r="AW1016" s="68">
        <v>0</v>
      </c>
      <c r="AX1016" s="68">
        <v>0</v>
      </c>
      <c r="AY1016" s="68">
        <v>0</v>
      </c>
      <c r="AZ1016" s="68">
        <v>0</v>
      </c>
      <c r="BA1016" s="68">
        <v>0</v>
      </c>
      <c r="BB1016" s="68">
        <v>0</v>
      </c>
      <c r="BC1016" s="68">
        <v>0</v>
      </c>
      <c r="BD1016" s="68">
        <v>0</v>
      </c>
      <c r="BE1016" s="68">
        <v>0</v>
      </c>
      <c r="BF1016" s="68">
        <v>0</v>
      </c>
      <c r="BG1016" s="68">
        <v>0</v>
      </c>
      <c r="BH1016" s="68">
        <v>0</v>
      </c>
      <c r="BI1016" s="68">
        <v>10717.73643547911</v>
      </c>
      <c r="BJ1016" s="68">
        <v>0</v>
      </c>
      <c r="BK1016" s="68">
        <v>21288.638158835904</v>
      </c>
      <c r="BL1016" s="68">
        <v>0</v>
      </c>
      <c r="BM1016" s="68">
        <v>0</v>
      </c>
      <c r="BN1016" s="68">
        <v>-6.8015215219929814E-5</v>
      </c>
      <c r="BO1016" s="68">
        <v>32006.374526299798</v>
      </c>
    </row>
    <row r="1017" spans="1:67">
      <c r="A1017">
        <v>2008</v>
      </c>
      <c r="B1017" s="62" t="s">
        <v>650</v>
      </c>
      <c r="C1017" s="67" t="s">
        <v>715</v>
      </c>
      <c r="D1017" s="62" t="s">
        <v>725</v>
      </c>
      <c r="E1017" s="68">
        <v>5.7130527573798693</v>
      </c>
      <c r="F1017" s="68">
        <v>2.2432711529852423</v>
      </c>
      <c r="G1017" s="68">
        <v>1.6201249312802697</v>
      </c>
      <c r="H1017" s="68">
        <v>27.998725798937002</v>
      </c>
      <c r="I1017" s="68">
        <v>29.581173437663605</v>
      </c>
      <c r="J1017" s="68">
        <v>5.1669936543254513</v>
      </c>
      <c r="K1017" s="68">
        <v>0.88433035607362698</v>
      </c>
      <c r="L1017" s="68">
        <v>11.843777123153481</v>
      </c>
      <c r="M1017" s="68">
        <v>1.1272494388678158</v>
      </c>
      <c r="N1017" s="68">
        <v>0.87245704629965892</v>
      </c>
      <c r="O1017" s="68">
        <v>9.774238681698975</v>
      </c>
      <c r="P1017" s="68">
        <v>4.2933617421528227</v>
      </c>
      <c r="Q1017" s="68">
        <v>9.1338582281907215</v>
      </c>
      <c r="R1017" s="68">
        <v>12.548894169096661</v>
      </c>
      <c r="S1017" s="68">
        <v>10.028236211753255</v>
      </c>
      <c r="T1017" s="68">
        <v>8.7860013694914194</v>
      </c>
      <c r="U1017" s="68">
        <v>1.6984411821697647</v>
      </c>
      <c r="V1017" s="68">
        <v>5.0596195098088952</v>
      </c>
      <c r="W1017" s="68">
        <v>2.3842250919074242</v>
      </c>
      <c r="X1017" s="68">
        <v>23.006039438047758</v>
      </c>
      <c r="Y1017" s="68">
        <v>1.7016043152727125</v>
      </c>
      <c r="Z1017" s="68">
        <v>5.3450833986316351</v>
      </c>
      <c r="AA1017" s="68">
        <v>39.489381174438556</v>
      </c>
      <c r="AB1017" s="68">
        <v>1.6481718735005082</v>
      </c>
      <c r="AC1017" s="68">
        <v>0</v>
      </c>
      <c r="AD1017" s="68">
        <v>0.55690383933608956</v>
      </c>
      <c r="AE1017" s="68">
        <v>41.173546274730612</v>
      </c>
      <c r="AF1017" s="68">
        <v>16.257429961251933</v>
      </c>
      <c r="AG1017" s="68">
        <v>88.559464575586944</v>
      </c>
      <c r="AH1017" s="68">
        <v>72.663577696262521</v>
      </c>
      <c r="AI1017" s="68">
        <v>33.06589287912518</v>
      </c>
      <c r="AJ1017" s="68">
        <v>2.2402398510252995E-3</v>
      </c>
      <c r="AK1017" s="68">
        <v>18.052404905569723</v>
      </c>
      <c r="AL1017" s="68">
        <v>22.973913444071965</v>
      </c>
      <c r="AM1017" s="68">
        <v>2.9238906526243222</v>
      </c>
      <c r="AN1017" s="68">
        <v>265.38652291428645</v>
      </c>
      <c r="AO1017" s="68">
        <v>1.6533610088784572</v>
      </c>
      <c r="AP1017" s="68">
        <v>66.550540889962548</v>
      </c>
      <c r="AQ1017" s="68">
        <v>6.9921319177937393</v>
      </c>
      <c r="AR1017" s="68">
        <v>0.66611230760069207</v>
      </c>
      <c r="AS1017" s="68">
        <v>250.68371739607446</v>
      </c>
      <c r="AT1017" s="68">
        <v>40.724407515495443</v>
      </c>
      <c r="AU1017" s="68">
        <v>19.405419831798277</v>
      </c>
      <c r="AV1017" s="68">
        <v>0</v>
      </c>
      <c r="AW1017" s="68">
        <v>65.494630399565537</v>
      </c>
      <c r="AX1017" s="68">
        <v>27.531090945430044</v>
      </c>
      <c r="AY1017" s="68">
        <v>21.962936978276502</v>
      </c>
      <c r="AZ1017" s="68">
        <v>0</v>
      </c>
      <c r="BA1017" s="68">
        <v>0.53072791573032296</v>
      </c>
      <c r="BB1017" s="68">
        <v>79.488429892844778</v>
      </c>
      <c r="BC1017" s="68">
        <v>176.86233593446016</v>
      </c>
      <c r="BD1017" s="68">
        <v>77.12190299091445</v>
      </c>
      <c r="BE1017" s="68">
        <v>110.128155042496</v>
      </c>
      <c r="BF1017" s="68">
        <v>234.03088543425653</v>
      </c>
      <c r="BG1017" s="68">
        <v>0</v>
      </c>
      <c r="BH1017" s="68">
        <v>1.6915229233569484</v>
      </c>
      <c r="BI1017" s="68">
        <v>22029.916842115581</v>
      </c>
      <c r="BJ1017" s="68">
        <v>0</v>
      </c>
      <c r="BK1017" s="68">
        <v>563.77896421320543</v>
      </c>
      <c r="BL1017" s="68">
        <v>0</v>
      </c>
      <c r="BM1017" s="68">
        <v>0</v>
      </c>
      <c r="BN1017" s="68">
        <v>2.9566875673481263E-4</v>
      </c>
      <c r="BO1017" s="68">
        <v>24558.778510788299</v>
      </c>
    </row>
    <row r="1018" spans="1:67">
      <c r="A1018">
        <v>2008</v>
      </c>
      <c r="B1018" s="62" t="s">
        <v>651</v>
      </c>
      <c r="C1018" s="67" t="s">
        <v>716</v>
      </c>
      <c r="D1018" s="62" t="s">
        <v>725</v>
      </c>
      <c r="E1018" s="68">
        <v>0</v>
      </c>
      <c r="F1018" s="68">
        <v>0</v>
      </c>
      <c r="G1018" s="68">
        <v>0</v>
      </c>
      <c r="H1018" s="68">
        <v>0</v>
      </c>
      <c r="I1018" s="68">
        <v>0</v>
      </c>
      <c r="J1018" s="68">
        <v>0</v>
      </c>
      <c r="K1018" s="68">
        <v>0</v>
      </c>
      <c r="L1018" s="68">
        <v>0</v>
      </c>
      <c r="M1018" s="68">
        <v>0</v>
      </c>
      <c r="N1018" s="68">
        <v>0</v>
      </c>
      <c r="O1018" s="68">
        <v>0</v>
      </c>
      <c r="P1018" s="68">
        <v>0</v>
      </c>
      <c r="Q1018" s="68">
        <v>0</v>
      </c>
      <c r="R1018" s="68">
        <v>0</v>
      </c>
      <c r="S1018" s="68">
        <v>0</v>
      </c>
      <c r="T1018" s="68">
        <v>0</v>
      </c>
      <c r="U1018" s="68">
        <v>0</v>
      </c>
      <c r="V1018" s="68">
        <v>0</v>
      </c>
      <c r="W1018" s="68">
        <v>0</v>
      </c>
      <c r="X1018" s="68">
        <v>0</v>
      </c>
      <c r="Y1018" s="68">
        <v>0</v>
      </c>
      <c r="Z1018" s="68">
        <v>0</v>
      </c>
      <c r="AA1018" s="68">
        <v>0</v>
      </c>
      <c r="AB1018" s="68">
        <v>0</v>
      </c>
      <c r="AC1018" s="68">
        <v>0</v>
      </c>
      <c r="AD1018" s="68">
        <v>0</v>
      </c>
      <c r="AE1018" s="68">
        <v>0</v>
      </c>
      <c r="AF1018" s="68">
        <v>0</v>
      </c>
      <c r="AG1018" s="68">
        <v>0</v>
      </c>
      <c r="AH1018" s="68">
        <v>0</v>
      </c>
      <c r="AI1018" s="68">
        <v>0</v>
      </c>
      <c r="AJ1018" s="68">
        <v>0</v>
      </c>
      <c r="AK1018" s="68">
        <v>0</v>
      </c>
      <c r="AL1018" s="68">
        <v>0</v>
      </c>
      <c r="AM1018" s="68">
        <v>0</v>
      </c>
      <c r="AN1018" s="68">
        <v>0</v>
      </c>
      <c r="AO1018" s="68">
        <v>0</v>
      </c>
      <c r="AP1018" s="68">
        <v>0</v>
      </c>
      <c r="AQ1018" s="68">
        <v>0</v>
      </c>
      <c r="AR1018" s="68">
        <v>0</v>
      </c>
      <c r="AS1018" s="68">
        <v>0</v>
      </c>
      <c r="AT1018" s="68">
        <v>0</v>
      </c>
      <c r="AU1018" s="68">
        <v>0</v>
      </c>
      <c r="AV1018" s="68">
        <v>0</v>
      </c>
      <c r="AW1018" s="68">
        <v>0</v>
      </c>
      <c r="AX1018" s="68">
        <v>0</v>
      </c>
      <c r="AY1018" s="68">
        <v>0</v>
      </c>
      <c r="AZ1018" s="68">
        <v>0</v>
      </c>
      <c r="BA1018" s="68">
        <v>0</v>
      </c>
      <c r="BB1018" s="68">
        <v>0</v>
      </c>
      <c r="BC1018" s="68">
        <v>0</v>
      </c>
      <c r="BD1018" s="68">
        <v>0</v>
      </c>
      <c r="BE1018" s="68">
        <v>0</v>
      </c>
      <c r="BF1018" s="68">
        <v>0</v>
      </c>
      <c r="BG1018" s="68">
        <v>0</v>
      </c>
      <c r="BH1018" s="68">
        <v>0</v>
      </c>
      <c r="BI1018" s="68">
        <v>5230.7884163667577</v>
      </c>
      <c r="BJ1018" s="68">
        <v>0</v>
      </c>
      <c r="BK1018" s="68">
        <v>0</v>
      </c>
      <c r="BL1018" s="68">
        <v>0</v>
      </c>
      <c r="BM1018" s="68">
        <v>0</v>
      </c>
      <c r="BN1018" s="68">
        <v>-1.6641065758449258E-4</v>
      </c>
      <c r="BO1018" s="68">
        <v>5230.7882499561001</v>
      </c>
    </row>
    <row r="1019" spans="1:67">
      <c r="A1019">
        <v>2008</v>
      </c>
      <c r="B1019" s="62" t="s">
        <v>652</v>
      </c>
      <c r="C1019" s="67" t="s">
        <v>717</v>
      </c>
      <c r="D1019" s="62" t="s">
        <v>725</v>
      </c>
      <c r="E1019" s="68">
        <v>0</v>
      </c>
      <c r="F1019" s="68">
        <v>0</v>
      </c>
      <c r="G1019" s="68">
        <v>0</v>
      </c>
      <c r="H1019" s="68">
        <v>0</v>
      </c>
      <c r="I1019" s="68">
        <v>0</v>
      </c>
      <c r="J1019" s="68">
        <v>0</v>
      </c>
      <c r="K1019" s="68">
        <v>0</v>
      </c>
      <c r="L1019" s="68">
        <v>0</v>
      </c>
      <c r="M1019" s="68">
        <v>0</v>
      </c>
      <c r="N1019" s="68">
        <v>0</v>
      </c>
      <c r="O1019" s="68">
        <v>0</v>
      </c>
      <c r="P1019" s="68">
        <v>0</v>
      </c>
      <c r="Q1019" s="68">
        <v>0</v>
      </c>
      <c r="R1019" s="68">
        <v>0</v>
      </c>
      <c r="S1019" s="68">
        <v>0</v>
      </c>
      <c r="T1019" s="68">
        <v>0</v>
      </c>
      <c r="U1019" s="68">
        <v>0</v>
      </c>
      <c r="V1019" s="68">
        <v>0</v>
      </c>
      <c r="W1019" s="68">
        <v>0</v>
      </c>
      <c r="X1019" s="68">
        <v>0</v>
      </c>
      <c r="Y1019" s="68">
        <v>0</v>
      </c>
      <c r="Z1019" s="68">
        <v>0</v>
      </c>
      <c r="AA1019" s="68">
        <v>0</v>
      </c>
      <c r="AB1019" s="68">
        <v>0</v>
      </c>
      <c r="AC1019" s="68">
        <v>0</v>
      </c>
      <c r="AD1019" s="68">
        <v>0</v>
      </c>
      <c r="AE1019" s="68">
        <v>0</v>
      </c>
      <c r="AF1019" s="68">
        <v>0</v>
      </c>
      <c r="AG1019" s="68">
        <v>0</v>
      </c>
      <c r="AH1019" s="68">
        <v>0</v>
      </c>
      <c r="AI1019" s="68">
        <v>0</v>
      </c>
      <c r="AJ1019" s="68">
        <v>0</v>
      </c>
      <c r="AK1019" s="68">
        <v>0</v>
      </c>
      <c r="AL1019" s="68">
        <v>0</v>
      </c>
      <c r="AM1019" s="68">
        <v>0</v>
      </c>
      <c r="AN1019" s="68">
        <v>0</v>
      </c>
      <c r="AO1019" s="68">
        <v>0</v>
      </c>
      <c r="AP1019" s="68">
        <v>0</v>
      </c>
      <c r="AQ1019" s="68">
        <v>0</v>
      </c>
      <c r="AR1019" s="68">
        <v>0</v>
      </c>
      <c r="AS1019" s="68">
        <v>0</v>
      </c>
      <c r="AT1019" s="68">
        <v>0</v>
      </c>
      <c r="AU1019" s="68">
        <v>0</v>
      </c>
      <c r="AV1019" s="68">
        <v>0</v>
      </c>
      <c r="AW1019" s="68">
        <v>0</v>
      </c>
      <c r="AX1019" s="68">
        <v>0</v>
      </c>
      <c r="AY1019" s="68">
        <v>0</v>
      </c>
      <c r="AZ1019" s="68">
        <v>0</v>
      </c>
      <c r="BA1019" s="68">
        <v>0</v>
      </c>
      <c r="BB1019" s="68">
        <v>0</v>
      </c>
      <c r="BC1019" s="68">
        <v>0</v>
      </c>
      <c r="BD1019" s="68">
        <v>0</v>
      </c>
      <c r="BE1019" s="68">
        <v>0</v>
      </c>
      <c r="BF1019" s="68">
        <v>0</v>
      </c>
      <c r="BG1019" s="68">
        <v>0</v>
      </c>
      <c r="BH1019" s="68">
        <v>0</v>
      </c>
      <c r="BI1019" s="68">
        <v>1.2188170851330606</v>
      </c>
      <c r="BJ1019" s="68">
        <v>0</v>
      </c>
      <c r="BK1019" s="68">
        <v>47.125424442341618</v>
      </c>
      <c r="BL1019" s="68">
        <v>0</v>
      </c>
      <c r="BM1019" s="68">
        <v>0</v>
      </c>
      <c r="BN1019" s="68">
        <v>7.0312532329808164E-7</v>
      </c>
      <c r="BO1019" s="68">
        <v>48.344242230600003</v>
      </c>
    </row>
    <row r="1020" spans="1:67">
      <c r="A1020">
        <v>2008</v>
      </c>
      <c r="B1020" s="62" t="s">
        <v>597</v>
      </c>
      <c r="C1020" s="67" t="s">
        <v>664</v>
      </c>
      <c r="D1020" s="62" t="s">
        <v>726</v>
      </c>
      <c r="E1020" s="68">
        <v>1068.1025197361325</v>
      </c>
      <c r="F1020" s="68">
        <v>1.2641023218812526</v>
      </c>
      <c r="G1020" s="68">
        <v>1.4429065891429675</v>
      </c>
      <c r="H1020" s="68">
        <v>0.86105053797141484</v>
      </c>
      <c r="I1020" s="68">
        <v>6360.2936743823611</v>
      </c>
      <c r="J1020" s="68">
        <v>148.20030851260037</v>
      </c>
      <c r="K1020" s="68">
        <v>7.4426289778615065</v>
      </c>
      <c r="L1020" s="68">
        <v>0.30968754584046065</v>
      </c>
      <c r="M1020" s="68">
        <v>0.12544283730916361</v>
      </c>
      <c r="N1020" s="68">
        <v>0.31960371770170326</v>
      </c>
      <c r="O1020" s="68">
        <v>33.384884072875174</v>
      </c>
      <c r="P1020" s="68">
        <v>9.2753960066004275</v>
      </c>
      <c r="Q1020" s="68">
        <v>5.8480157923475744</v>
      </c>
      <c r="R1020" s="68">
        <v>0.42228163570880045</v>
      </c>
      <c r="S1020" s="68">
        <v>0.39041010119965019</v>
      </c>
      <c r="T1020" s="68">
        <v>0.64590440591553178</v>
      </c>
      <c r="U1020" s="68">
        <v>1.1614395790404506</v>
      </c>
      <c r="V1020" s="68">
        <v>2.5333159999893442</v>
      </c>
      <c r="W1020" s="68">
        <v>0.81038251551661933</v>
      </c>
      <c r="X1020" s="68">
        <v>2.3389085404214285</v>
      </c>
      <c r="Y1020" s="68">
        <v>0.57521741487934352</v>
      </c>
      <c r="Z1020" s="68">
        <v>10.44458316713887</v>
      </c>
      <c r="AA1020" s="68">
        <v>9.3596837707856997E-3</v>
      </c>
      <c r="AB1020" s="68">
        <v>13.351774366293894</v>
      </c>
      <c r="AC1020" s="68">
        <v>0.10445626738280961</v>
      </c>
      <c r="AD1020" s="68">
        <v>3.8778243874050839E-3</v>
      </c>
      <c r="AE1020" s="68">
        <v>13.725947015629028</v>
      </c>
      <c r="AF1020" s="68">
        <v>0.15299048626736644</v>
      </c>
      <c r="AG1020" s="68">
        <v>0.83695383054403849</v>
      </c>
      <c r="AH1020" s="68">
        <v>0.68451916486197062</v>
      </c>
      <c r="AI1020" s="68">
        <v>0.26283182551494649</v>
      </c>
      <c r="AJ1020" s="68">
        <v>7.1060693784579833E-3</v>
      </c>
      <c r="AK1020" s="68">
        <v>3.2872556225924172E-2</v>
      </c>
      <c r="AL1020" s="68">
        <v>6.2177146332907565E-2</v>
      </c>
      <c r="AM1020" s="68">
        <v>4.2239513956184114E-3</v>
      </c>
      <c r="AN1020" s="68">
        <v>1.946286589963663</v>
      </c>
      <c r="AO1020" s="68">
        <v>2.2214813686669062E-2</v>
      </c>
      <c r="AP1020" s="68">
        <v>3.505421171132142E-2</v>
      </c>
      <c r="AQ1020" s="68">
        <v>9.0292639666270713E-2</v>
      </c>
      <c r="AR1020" s="68">
        <v>2.6047846882170955E-3</v>
      </c>
      <c r="AS1020" s="68">
        <v>0.15263390363439946</v>
      </c>
      <c r="AT1020" s="68">
        <v>4.7226595409682048E-3</v>
      </c>
      <c r="AU1020" s="68">
        <v>7.788088788552805E-3</v>
      </c>
      <c r="AV1020" s="68">
        <v>0</v>
      </c>
      <c r="AW1020" s="68">
        <v>3.3753638476620926E-2</v>
      </c>
      <c r="AX1020" s="68">
        <v>1.8356768955331077E-2</v>
      </c>
      <c r="AY1020" s="68">
        <v>1.6506856814906795E-2</v>
      </c>
      <c r="AZ1020" s="68">
        <v>0</v>
      </c>
      <c r="BA1020" s="68">
        <v>1.1491255702408843E-2</v>
      </c>
      <c r="BB1020" s="68">
        <v>0.38293049811924862</v>
      </c>
      <c r="BC1020" s="68">
        <v>0.40136948378760595</v>
      </c>
      <c r="BD1020" s="68">
        <v>8.2602516162906259E-2</v>
      </c>
      <c r="BE1020" s="68">
        <v>0.65947315976098819</v>
      </c>
      <c r="BF1020" s="68">
        <v>0.30191167680707254</v>
      </c>
      <c r="BG1020" s="68">
        <v>0</v>
      </c>
      <c r="BH1020" s="68">
        <v>1.8171367859263739E-4</v>
      </c>
      <c r="BI1020" s="68">
        <v>1136.3947269382172</v>
      </c>
      <c r="BJ1020" s="68">
        <v>0</v>
      </c>
      <c r="BK1020" s="68">
        <v>1.4766341378380952E-3</v>
      </c>
      <c r="BL1020" s="68">
        <v>5.4160164593761992</v>
      </c>
      <c r="BM1020" s="68">
        <v>27.824469098360396</v>
      </c>
      <c r="BN1020" s="68">
        <v>0</v>
      </c>
      <c r="BO1020" s="68">
        <v>0</v>
      </c>
    </row>
    <row r="1021" spans="1:67">
      <c r="A1021">
        <v>2008</v>
      </c>
      <c r="B1021" s="62" t="s">
        <v>598</v>
      </c>
      <c r="C1021" s="67" t="s">
        <v>665</v>
      </c>
      <c r="D1021" s="62" t="s">
        <v>726</v>
      </c>
      <c r="E1021" s="68">
        <v>4.3024174056217603</v>
      </c>
      <c r="F1021" s="68">
        <v>2.9265206680147928</v>
      </c>
      <c r="G1021" s="68">
        <v>1.0065367981595647E-2</v>
      </c>
      <c r="H1021" s="68">
        <v>0.24956895862834561</v>
      </c>
      <c r="I1021" s="68">
        <v>26.704358714361128</v>
      </c>
      <c r="J1021" s="68">
        <v>1.4044130703203472</v>
      </c>
      <c r="K1021" s="68">
        <v>26.701372352654541</v>
      </c>
      <c r="L1021" s="68">
        <v>0.12970401128802597</v>
      </c>
      <c r="M1021" s="68">
        <v>5.5772739569254649E-3</v>
      </c>
      <c r="N1021" s="68">
        <v>4.4613398752406122E-2</v>
      </c>
      <c r="O1021" s="68">
        <v>0.53114033904062452</v>
      </c>
      <c r="P1021" s="68">
        <v>1.2222428675373738</v>
      </c>
      <c r="Q1021" s="68">
        <v>6.1662878560022314</v>
      </c>
      <c r="R1021" s="68">
        <v>0.10615047789494184</v>
      </c>
      <c r="S1021" s="68">
        <v>0.43318053583507382</v>
      </c>
      <c r="T1021" s="68">
        <v>0.32729104305479684</v>
      </c>
      <c r="U1021" s="68">
        <v>0.39048920614002713</v>
      </c>
      <c r="V1021" s="68">
        <v>0.23317303683871787</v>
      </c>
      <c r="W1021" s="68">
        <v>0.15548210122304948</v>
      </c>
      <c r="X1021" s="68">
        <v>0.46920584183220582</v>
      </c>
      <c r="Y1021" s="68">
        <v>5.687982316232168E-2</v>
      </c>
      <c r="Z1021" s="68">
        <v>1.7213465794599376</v>
      </c>
      <c r="AA1021" s="68">
        <v>7.853060504231955E-3</v>
      </c>
      <c r="AB1021" s="68">
        <v>0.1071507775538839</v>
      </c>
      <c r="AC1021" s="68">
        <v>6.5148630587797394E-4</v>
      </c>
      <c r="AD1021" s="68">
        <v>1.9865041303862812E-4</v>
      </c>
      <c r="AE1021" s="68">
        <v>2.6951163005180465</v>
      </c>
      <c r="AF1021" s="68">
        <v>8.8959349467416113E-2</v>
      </c>
      <c r="AG1021" s="68">
        <v>0.48524283933710272</v>
      </c>
      <c r="AH1021" s="68">
        <v>0.39792799071589668</v>
      </c>
      <c r="AI1021" s="68">
        <v>1.7445886189385713E-2</v>
      </c>
      <c r="AJ1021" s="68">
        <v>1.1723463743123271E-3</v>
      </c>
      <c r="AK1021" s="68">
        <v>4.6663467461921446E-3</v>
      </c>
      <c r="AL1021" s="68">
        <v>6.4112836633812035E-3</v>
      </c>
      <c r="AM1021" s="68">
        <v>4.3878608435252891E-4</v>
      </c>
      <c r="AN1021" s="68">
        <v>2.3121644335040888E-2</v>
      </c>
      <c r="AO1021" s="68">
        <v>2.0838338570648299E-3</v>
      </c>
      <c r="AP1021" s="68">
        <v>3.0920728122814829E-3</v>
      </c>
      <c r="AQ1021" s="68">
        <v>8.0230711483911157E-2</v>
      </c>
      <c r="AR1021" s="68">
        <v>2.2299978831945717E-4</v>
      </c>
      <c r="AS1021" s="68">
        <v>2.8071162992788255E-2</v>
      </c>
      <c r="AT1021" s="68">
        <v>5.7952700488680801E-4</v>
      </c>
      <c r="AU1021" s="68">
        <v>7.0536407539182906E-4</v>
      </c>
      <c r="AV1021" s="68">
        <v>0</v>
      </c>
      <c r="AW1021" s="68">
        <v>1.1936730242997679E-2</v>
      </c>
      <c r="AX1021" s="68">
        <v>9.2457394995163768E-4</v>
      </c>
      <c r="AY1021" s="68">
        <v>9.627290336583174E-4</v>
      </c>
      <c r="AZ1021" s="68">
        <v>0</v>
      </c>
      <c r="BA1021" s="68">
        <v>1.3665547968750185E-3</v>
      </c>
      <c r="BB1021" s="68">
        <v>3.0742322613411525E-2</v>
      </c>
      <c r="BC1021" s="68">
        <v>3.5890125172351829E-2</v>
      </c>
      <c r="BD1021" s="68">
        <v>8.3308047494794184E-3</v>
      </c>
      <c r="BE1021" s="68">
        <v>7.7679032860465003E-3</v>
      </c>
      <c r="BF1021" s="68">
        <v>2.1499875526549587E-2</v>
      </c>
      <c r="BG1021" s="68">
        <v>0</v>
      </c>
      <c r="BH1021" s="68">
        <v>1.1353357125828957E-4</v>
      </c>
      <c r="BI1021" s="68">
        <v>18.6319633188903</v>
      </c>
      <c r="BJ1021" s="68">
        <v>0</v>
      </c>
      <c r="BK1021" s="68">
        <v>1.5550904764920798E-4</v>
      </c>
      <c r="BL1021" s="68">
        <v>0.14044459713048113</v>
      </c>
      <c r="BM1021" s="68">
        <v>1.0251604331645511E-2</v>
      </c>
      <c r="BN1021" s="68">
        <v>0</v>
      </c>
      <c r="BO1021" s="68">
        <v>0</v>
      </c>
    </row>
    <row r="1022" spans="1:67">
      <c r="A1022">
        <v>2008</v>
      </c>
      <c r="B1022" s="62" t="s">
        <v>599</v>
      </c>
      <c r="C1022" s="67" t="s">
        <v>666</v>
      </c>
      <c r="D1022" s="62" t="s">
        <v>726</v>
      </c>
      <c r="E1022" s="68">
        <v>0.62907036538544037</v>
      </c>
      <c r="F1022" s="68">
        <v>2.4747624802247011E-2</v>
      </c>
      <c r="G1022" s="68">
        <v>1.1642160452959345</v>
      </c>
      <c r="H1022" s="68">
        <v>1.3239867073102283E-3</v>
      </c>
      <c r="I1022" s="68">
        <v>11.28636592954971</v>
      </c>
      <c r="J1022" s="68">
        <v>0.7769606751077569</v>
      </c>
      <c r="K1022" s="68">
        <v>0.21847560384627002</v>
      </c>
      <c r="L1022" s="68">
        <v>2.0227301275710926E-2</v>
      </c>
      <c r="M1022" s="68">
        <v>4.0925632673591708E-3</v>
      </c>
      <c r="N1022" s="68">
        <v>2.0303911565011943E-3</v>
      </c>
      <c r="O1022" s="68">
        <v>0.18063143767876433</v>
      </c>
      <c r="P1022" s="68">
        <v>0.26420646235066358</v>
      </c>
      <c r="Q1022" s="68">
        <v>5.7015720457420968E-2</v>
      </c>
      <c r="R1022" s="68">
        <v>6.6944614047324894E-3</v>
      </c>
      <c r="S1022" s="68">
        <v>8.9580378962293601E-3</v>
      </c>
      <c r="T1022" s="68">
        <v>3.3920485381052669E-3</v>
      </c>
      <c r="U1022" s="68">
        <v>4.4084500856508245E-2</v>
      </c>
      <c r="V1022" s="68">
        <v>1.3597716960666362E-2</v>
      </c>
      <c r="W1022" s="68">
        <v>3.2822458281252919E-3</v>
      </c>
      <c r="X1022" s="68">
        <v>9.8400846807047884E-3</v>
      </c>
      <c r="Y1022" s="68">
        <v>9.7551683862496011E-4</v>
      </c>
      <c r="Z1022" s="68">
        <v>5.135017215345275E-2</v>
      </c>
      <c r="AA1022" s="68">
        <v>1.5694792578598433E-4</v>
      </c>
      <c r="AB1022" s="68">
        <v>1.0766524456429101E-2</v>
      </c>
      <c r="AC1022" s="68">
        <v>5.0360579130106983E-3</v>
      </c>
      <c r="AD1022" s="68">
        <v>2.4919740577525306E-5</v>
      </c>
      <c r="AE1022" s="68">
        <v>8.1984163463864994E-3</v>
      </c>
      <c r="AF1022" s="68">
        <v>1.7938268690490873E-2</v>
      </c>
      <c r="AG1022" s="68">
        <v>9.8056175297864201E-2</v>
      </c>
      <c r="AH1022" s="68">
        <v>8.0189165603510859E-2</v>
      </c>
      <c r="AI1022" s="68">
        <v>5.056335932756029E-3</v>
      </c>
      <c r="AJ1022" s="68">
        <v>1.3796610366842428E-3</v>
      </c>
      <c r="AK1022" s="68">
        <v>1.7110404199171497E-3</v>
      </c>
      <c r="AL1022" s="68">
        <v>3.0611472452699985E-3</v>
      </c>
      <c r="AM1022" s="68">
        <v>1.8271106836441177E-4</v>
      </c>
      <c r="AN1022" s="68">
        <v>0.29829056503117179</v>
      </c>
      <c r="AO1022" s="68">
        <v>4.775525305791734E-3</v>
      </c>
      <c r="AP1022" s="68">
        <v>6.7536194408162843E-3</v>
      </c>
      <c r="AQ1022" s="68">
        <v>3.1294302950196323E-3</v>
      </c>
      <c r="AR1022" s="68">
        <v>1.0804603050885138E-3</v>
      </c>
      <c r="AS1022" s="68">
        <v>3.3640219148737049E-2</v>
      </c>
      <c r="AT1022" s="68">
        <v>1.2938193151622567E-4</v>
      </c>
      <c r="AU1022" s="68">
        <v>1.447188387910909E-3</v>
      </c>
      <c r="AV1022" s="68">
        <v>0</v>
      </c>
      <c r="AW1022" s="68">
        <v>1.2401368985656654E-3</v>
      </c>
      <c r="AX1022" s="68">
        <v>4.0528535013858681E-3</v>
      </c>
      <c r="AY1022" s="68">
        <v>3.0640559472186009E-3</v>
      </c>
      <c r="AZ1022" s="68">
        <v>0</v>
      </c>
      <c r="BA1022" s="68">
        <v>5.5467383990252545E-4</v>
      </c>
      <c r="BB1022" s="68">
        <v>3.1660896633499483E-2</v>
      </c>
      <c r="BC1022" s="68">
        <v>5.6517622892488073E-2</v>
      </c>
      <c r="BD1022" s="68">
        <v>1.4192313487270233E-2</v>
      </c>
      <c r="BE1022" s="68">
        <v>2.3328565458786418E-2</v>
      </c>
      <c r="BF1022" s="68">
        <v>4.9005738749882052E-3</v>
      </c>
      <c r="BG1022" s="68">
        <v>0</v>
      </c>
      <c r="BH1022" s="68">
        <v>3.2106462286719471E-5</v>
      </c>
      <c r="BI1022" s="68">
        <v>85.5400940623677</v>
      </c>
      <c r="BJ1022" s="68">
        <v>0</v>
      </c>
      <c r="BK1022" s="68">
        <v>6.2027458887849426E-5</v>
      </c>
      <c r="BL1022" s="68">
        <v>6.9149090032669738E-3</v>
      </c>
      <c r="BM1022" s="68">
        <v>1.4711831481258111E-3</v>
      </c>
      <c r="BN1022" s="68">
        <v>0</v>
      </c>
      <c r="BO1022" s="68">
        <v>0</v>
      </c>
    </row>
    <row r="1023" spans="1:67">
      <c r="A1023">
        <v>2008</v>
      </c>
      <c r="B1023" s="62" t="s">
        <v>600</v>
      </c>
      <c r="C1023" s="67" t="s">
        <v>111</v>
      </c>
      <c r="D1023" s="62" t="s">
        <v>726</v>
      </c>
      <c r="E1023" s="68">
        <v>10.634086085389528</v>
      </c>
      <c r="F1023" s="68">
        <v>0.22685003452078645</v>
      </c>
      <c r="G1023" s="68">
        <v>2.3519110229560489</v>
      </c>
      <c r="H1023" s="68">
        <v>33.845703180339314</v>
      </c>
      <c r="I1023" s="68">
        <v>16.479052183402175</v>
      </c>
      <c r="J1023" s="68">
        <v>3.6840614687546562</v>
      </c>
      <c r="K1023" s="68">
        <v>0.98208085904482267</v>
      </c>
      <c r="L1023" s="68">
        <v>3.8349356936368109</v>
      </c>
      <c r="M1023" s="68">
        <v>0.72278336157457035</v>
      </c>
      <c r="N1023" s="68">
        <v>1556.6085256479062</v>
      </c>
      <c r="O1023" s="68">
        <v>458.02721847104402</v>
      </c>
      <c r="P1023" s="68">
        <v>4.1071936173943717</v>
      </c>
      <c r="Q1023" s="68">
        <v>10.995674727078656</v>
      </c>
      <c r="R1023" s="68">
        <v>61.24872132698134</v>
      </c>
      <c r="S1023" s="68">
        <v>234.44480308148766</v>
      </c>
      <c r="T1023" s="68">
        <v>6.0741577751714875</v>
      </c>
      <c r="U1023" s="68">
        <v>24.071435857888776</v>
      </c>
      <c r="V1023" s="68">
        <v>6.3949285350047962</v>
      </c>
      <c r="W1023" s="68">
        <v>3.7603229325595144</v>
      </c>
      <c r="X1023" s="68">
        <v>13.473641473733977</v>
      </c>
      <c r="Y1023" s="68">
        <v>0.56286669646836829</v>
      </c>
      <c r="Z1023" s="68">
        <v>7.9336598497274524</v>
      </c>
      <c r="AA1023" s="68">
        <v>0.53779559590981785</v>
      </c>
      <c r="AB1023" s="68">
        <v>65.271797125572732</v>
      </c>
      <c r="AC1023" s="68">
        <v>2.1156204905238738</v>
      </c>
      <c r="AD1023" s="68">
        <v>0.16676737206730341</v>
      </c>
      <c r="AE1023" s="68">
        <v>105.41866059536272</v>
      </c>
      <c r="AF1023" s="68">
        <v>0.99411299358379202</v>
      </c>
      <c r="AG1023" s="68">
        <v>5.4119408520918437</v>
      </c>
      <c r="AH1023" s="68">
        <v>4.4372377399792535</v>
      </c>
      <c r="AI1023" s="68">
        <v>114.87794610549187</v>
      </c>
      <c r="AJ1023" s="68">
        <v>0.25534049939292497</v>
      </c>
      <c r="AK1023" s="68">
        <v>19.199852140173174</v>
      </c>
      <c r="AL1023" s="68">
        <v>1.3306289381832876</v>
      </c>
      <c r="AM1023" s="68">
        <v>1.2466243459273711</v>
      </c>
      <c r="AN1023" s="68">
        <v>3.9532105539551292</v>
      </c>
      <c r="AO1023" s="68">
        <v>0.29463419775360622</v>
      </c>
      <c r="AP1023" s="68">
        <v>0.39773330292173253</v>
      </c>
      <c r="AQ1023" s="68">
        <v>3.2592537925276317</v>
      </c>
      <c r="AR1023" s="68">
        <v>2.2072181895361961E-2</v>
      </c>
      <c r="AS1023" s="68">
        <v>0.62934026908696084</v>
      </c>
      <c r="AT1023" s="68">
        <v>3.4829561846273418E-3</v>
      </c>
      <c r="AU1023" s="68">
        <v>6.745496120058489E-2</v>
      </c>
      <c r="AV1023" s="68">
        <v>0</v>
      </c>
      <c r="AW1023" s="68">
        <v>1.2895615651786629</v>
      </c>
      <c r="AX1023" s="68">
        <v>0.27497415047345453</v>
      </c>
      <c r="AY1023" s="68">
        <v>0.39424356438773223</v>
      </c>
      <c r="AZ1023" s="68">
        <v>0</v>
      </c>
      <c r="BA1023" s="68">
        <v>0.15739257799812348</v>
      </c>
      <c r="BB1023" s="68">
        <v>11.726465792471448</v>
      </c>
      <c r="BC1023" s="68">
        <v>11.042741349237938</v>
      </c>
      <c r="BD1023" s="68">
        <v>1.0204066819712636</v>
      </c>
      <c r="BE1023" s="68">
        <v>3.4408478672812612</v>
      </c>
      <c r="BF1023" s="68">
        <v>2.9888963726041813</v>
      </c>
      <c r="BG1023" s="68">
        <v>0</v>
      </c>
      <c r="BH1023" s="68">
        <v>2.1283559262485038E-2</v>
      </c>
      <c r="BI1023" s="68">
        <v>155.2539606802757</v>
      </c>
      <c r="BJ1023" s="68">
        <v>0</v>
      </c>
      <c r="BK1023" s="68">
        <v>3.2021513034207155E-3</v>
      </c>
      <c r="BL1023" s="68">
        <v>20.89652290758476</v>
      </c>
      <c r="BM1023" s="68">
        <v>1.0828353723514077</v>
      </c>
      <c r="BN1023" s="68">
        <v>0</v>
      </c>
      <c r="BO1023" s="68">
        <v>0</v>
      </c>
    </row>
    <row r="1024" spans="1:67">
      <c r="A1024">
        <v>2008</v>
      </c>
      <c r="B1024" s="62" t="s">
        <v>601</v>
      </c>
      <c r="C1024" s="67" t="s">
        <v>667</v>
      </c>
      <c r="D1024" s="62" t="s">
        <v>726</v>
      </c>
      <c r="E1024" s="68">
        <v>643.77549562738193</v>
      </c>
      <c r="F1024" s="68">
        <v>0.28517340365232174</v>
      </c>
      <c r="G1024" s="68">
        <v>31.036353669154135</v>
      </c>
      <c r="H1024" s="68">
        <v>9.605344901758702</v>
      </c>
      <c r="I1024" s="68">
        <v>2531.5800545656339</v>
      </c>
      <c r="J1024" s="68">
        <v>77.250042111681182</v>
      </c>
      <c r="K1024" s="68">
        <v>0.57278315909097344</v>
      </c>
      <c r="L1024" s="68">
        <v>20.342504221158311</v>
      </c>
      <c r="M1024" s="68">
        <v>2.0291613245393751</v>
      </c>
      <c r="N1024" s="68">
        <v>2.7457034437012604</v>
      </c>
      <c r="O1024" s="68">
        <v>118.44003001406669</v>
      </c>
      <c r="P1024" s="68">
        <v>39.213379240371445</v>
      </c>
      <c r="Q1024" s="68">
        <v>19.32217585072857</v>
      </c>
      <c r="R1024" s="68">
        <v>10.772047911966887</v>
      </c>
      <c r="S1024" s="68">
        <v>10.124677729282045</v>
      </c>
      <c r="T1024" s="68">
        <v>2.9913717646204012</v>
      </c>
      <c r="U1024" s="68">
        <v>19.196380890969689</v>
      </c>
      <c r="V1024" s="68">
        <v>4.3600200281815145</v>
      </c>
      <c r="W1024" s="68">
        <v>2.4140656948129879</v>
      </c>
      <c r="X1024" s="68">
        <v>14.536147561578934</v>
      </c>
      <c r="Y1024" s="68">
        <v>0.35009432893298559</v>
      </c>
      <c r="Z1024" s="68">
        <v>7.6083555086981036</v>
      </c>
      <c r="AA1024" s="68">
        <v>0.10570746341078747</v>
      </c>
      <c r="AB1024" s="68">
        <v>20.510498168306142</v>
      </c>
      <c r="AC1024" s="68">
        <v>2.063440774469214</v>
      </c>
      <c r="AD1024" s="68">
        <v>4.4415897144637159E-2</v>
      </c>
      <c r="AE1024" s="68">
        <v>12.45466335608068</v>
      </c>
      <c r="AF1024" s="68">
        <v>20.777350716358598</v>
      </c>
      <c r="AG1024" s="68">
        <v>113.20498366843836</v>
      </c>
      <c r="AH1024" s="68">
        <v>92.835783773598877</v>
      </c>
      <c r="AI1024" s="68">
        <v>2.2455095349421974</v>
      </c>
      <c r="AJ1024" s="68">
        <v>0.1657224564155797</v>
      </c>
      <c r="AK1024" s="68">
        <v>1.1661344206953299</v>
      </c>
      <c r="AL1024" s="68">
        <v>3.3656198201465091</v>
      </c>
      <c r="AM1024" s="68">
        <v>4.8366290212051848E-2</v>
      </c>
      <c r="AN1024" s="68">
        <v>364.47530746805666</v>
      </c>
      <c r="AO1024" s="68">
        <v>0.67321078478467355</v>
      </c>
      <c r="AP1024" s="68">
        <v>0.98858823408786545</v>
      </c>
      <c r="AQ1024" s="68">
        <v>0.7264958097189349</v>
      </c>
      <c r="AR1024" s="68">
        <v>0.1183797454979256</v>
      </c>
      <c r="AS1024" s="68">
        <v>16.166053537110571</v>
      </c>
      <c r="AT1024" s="68">
        <v>2.9695002192580391E-2</v>
      </c>
      <c r="AU1024" s="68">
        <v>0.88592052713078773</v>
      </c>
      <c r="AV1024" s="68">
        <v>0</v>
      </c>
      <c r="AW1024" s="68">
        <v>0.30530588856274565</v>
      </c>
      <c r="AX1024" s="68">
        <v>0.57928053735958562</v>
      </c>
      <c r="AY1024" s="68">
        <v>0.67647018137018078</v>
      </c>
      <c r="AZ1024" s="68">
        <v>0</v>
      </c>
      <c r="BA1024" s="68">
        <v>0.39229881170982395</v>
      </c>
      <c r="BB1024" s="68">
        <v>13.243026731273986</v>
      </c>
      <c r="BC1024" s="68">
        <v>50.001800081954983</v>
      </c>
      <c r="BD1024" s="68">
        <v>2.609991721400263</v>
      </c>
      <c r="BE1024" s="68">
        <v>25.505322616946128</v>
      </c>
      <c r="BF1024" s="68">
        <v>3.4532516938682436</v>
      </c>
      <c r="BG1024" s="68">
        <v>0</v>
      </c>
      <c r="BH1024" s="68">
        <v>8.7597450649305741E-3</v>
      </c>
      <c r="BI1024" s="68">
        <v>7853.2874659527706</v>
      </c>
      <c r="BJ1024" s="68">
        <v>0</v>
      </c>
      <c r="BK1024" s="68">
        <v>7.4970082173078691E-3</v>
      </c>
      <c r="BL1024" s="68">
        <v>11.357189475388768</v>
      </c>
      <c r="BM1024" s="68">
        <v>0.69701034644933457</v>
      </c>
      <c r="BN1024" s="68">
        <v>0</v>
      </c>
      <c r="BO1024" s="68">
        <v>0</v>
      </c>
    </row>
    <row r="1025" spans="1:67">
      <c r="A1025">
        <v>2008</v>
      </c>
      <c r="B1025" s="62" t="s">
        <v>602</v>
      </c>
      <c r="C1025" s="67" t="s">
        <v>668</v>
      </c>
      <c r="D1025" s="62" t="s">
        <v>726</v>
      </c>
      <c r="E1025" s="68">
        <v>32.646303524947015</v>
      </c>
      <c r="F1025" s="68">
        <v>5.5310808446688249</v>
      </c>
      <c r="G1025" s="68">
        <v>6.401728041228659E-2</v>
      </c>
      <c r="H1025" s="68">
        <v>8.905084993441033</v>
      </c>
      <c r="I1025" s="68">
        <v>58.097198927427534</v>
      </c>
      <c r="J1025" s="68">
        <v>2242.0267272172823</v>
      </c>
      <c r="K1025" s="68">
        <v>10.166211670179113</v>
      </c>
      <c r="L1025" s="68">
        <v>148.85647361725594</v>
      </c>
      <c r="M1025" s="68">
        <v>16.062895335003819</v>
      </c>
      <c r="N1025" s="68">
        <v>21.388458899314109</v>
      </c>
      <c r="O1025" s="68">
        <v>55.262300000470098</v>
      </c>
      <c r="P1025" s="68">
        <v>4.8579069048315837</v>
      </c>
      <c r="Q1025" s="68">
        <v>117.11183342477837</v>
      </c>
      <c r="R1025" s="68">
        <v>11.047079780058279</v>
      </c>
      <c r="S1025" s="68">
        <v>25.001820205898763</v>
      </c>
      <c r="T1025" s="68">
        <v>22.958022081341841</v>
      </c>
      <c r="U1025" s="68">
        <v>108.05066954493371</v>
      </c>
      <c r="V1025" s="68">
        <v>38.947745085038278</v>
      </c>
      <c r="W1025" s="68">
        <v>29.818672328155071</v>
      </c>
      <c r="X1025" s="68">
        <v>764.81282707105458</v>
      </c>
      <c r="Y1025" s="68">
        <v>7.0706203828582463</v>
      </c>
      <c r="Z1025" s="68">
        <v>268.63274542696985</v>
      </c>
      <c r="AA1025" s="68">
        <v>9.3032984271084834E-2</v>
      </c>
      <c r="AB1025" s="68">
        <v>46.784866750099511</v>
      </c>
      <c r="AC1025" s="68">
        <v>1.0619587180580943</v>
      </c>
      <c r="AD1025" s="68">
        <v>1.7626466813364337</v>
      </c>
      <c r="AE1025" s="68">
        <v>60.315880205197338</v>
      </c>
      <c r="AF1025" s="68">
        <v>18.767383520675171</v>
      </c>
      <c r="AG1025" s="68">
        <v>102.24058033236201</v>
      </c>
      <c r="AH1025" s="68">
        <v>83.890585078120679</v>
      </c>
      <c r="AI1025" s="68">
        <v>40.306109071595138</v>
      </c>
      <c r="AJ1025" s="68">
        <v>4.124229617340873E-2</v>
      </c>
      <c r="AK1025" s="68">
        <v>7.2655745330813204E-2</v>
      </c>
      <c r="AL1025" s="68">
        <v>3.7316686702445052</v>
      </c>
      <c r="AM1025" s="68">
        <v>2.4901109269510395</v>
      </c>
      <c r="AN1025" s="68">
        <v>97.989278045942342</v>
      </c>
      <c r="AO1025" s="68">
        <v>0.22727643113931123</v>
      </c>
      <c r="AP1025" s="68">
        <v>0.44005136728615929</v>
      </c>
      <c r="AQ1025" s="68">
        <v>0.72988762255573447</v>
      </c>
      <c r="AR1025" s="68">
        <v>2.9324630730649136E-2</v>
      </c>
      <c r="AS1025" s="68">
        <v>1.0642788656465645</v>
      </c>
      <c r="AT1025" s="68">
        <v>2.0773491531493318E-3</v>
      </c>
      <c r="AU1025" s="68">
        <v>4.6494135737826889E-2</v>
      </c>
      <c r="AV1025" s="68">
        <v>0</v>
      </c>
      <c r="AW1025" s="68">
        <v>1.1105010539893219</v>
      </c>
      <c r="AX1025" s="68">
        <v>3.7144586019948624</v>
      </c>
      <c r="AY1025" s="68">
        <v>8.7980326560396556</v>
      </c>
      <c r="AZ1025" s="68">
        <v>0</v>
      </c>
      <c r="BA1025" s="68">
        <v>0.18627859605736627</v>
      </c>
      <c r="BB1025" s="68">
        <v>34.929745187349049</v>
      </c>
      <c r="BC1025" s="68">
        <v>58.508139885461631</v>
      </c>
      <c r="BD1025" s="68">
        <v>17.771785642516416</v>
      </c>
      <c r="BE1025" s="68">
        <v>138.32963931822928</v>
      </c>
      <c r="BF1025" s="68">
        <v>33.813885473676336</v>
      </c>
      <c r="BG1025" s="68">
        <v>0</v>
      </c>
      <c r="BH1025" s="68">
        <v>0.12153341471095372</v>
      </c>
      <c r="BI1025" s="68">
        <v>3650.9055810190521</v>
      </c>
      <c r="BJ1025" s="68">
        <v>0</v>
      </c>
      <c r="BK1025" s="68">
        <v>4.2398263757784096E-3</v>
      </c>
      <c r="BL1025" s="68">
        <v>16.028835598671314</v>
      </c>
      <c r="BM1025" s="68">
        <v>1.1814024957332097</v>
      </c>
      <c r="BN1025" s="68">
        <v>0</v>
      </c>
      <c r="BO1025" s="68">
        <v>0</v>
      </c>
    </row>
    <row r="1026" spans="1:67">
      <c r="A1026">
        <v>2008</v>
      </c>
      <c r="B1026" s="62" t="s">
        <v>603</v>
      </c>
      <c r="C1026" s="67" t="s">
        <v>669</v>
      </c>
      <c r="D1026" s="62" t="s">
        <v>726</v>
      </c>
      <c r="E1026" s="68">
        <v>8.8330928522386998</v>
      </c>
      <c r="F1026" s="68">
        <v>3.2076656406314935E-2</v>
      </c>
      <c r="G1026" s="68">
        <v>3.7867213526860601E-2</v>
      </c>
      <c r="H1026" s="68">
        <v>37.46834901556263</v>
      </c>
      <c r="I1026" s="68">
        <v>45.63075753264674</v>
      </c>
      <c r="J1026" s="68">
        <v>5.7701653707219567</v>
      </c>
      <c r="K1026" s="68">
        <v>115.86280150585418</v>
      </c>
      <c r="L1026" s="68">
        <v>13.750234875618819</v>
      </c>
      <c r="M1026" s="68">
        <v>0.88614908715137819</v>
      </c>
      <c r="N1026" s="68">
        <v>6.5275166732511423</v>
      </c>
      <c r="O1026" s="68">
        <v>8.4954053697891183</v>
      </c>
      <c r="P1026" s="68">
        <v>2.5033693442781884</v>
      </c>
      <c r="Q1026" s="68">
        <v>7.8585012270234227</v>
      </c>
      <c r="R1026" s="68">
        <v>15.949381164947813</v>
      </c>
      <c r="S1026" s="68">
        <v>6.2241516667797496</v>
      </c>
      <c r="T1026" s="68">
        <v>20.054635185037309</v>
      </c>
      <c r="U1026" s="68">
        <v>54.759123386188342</v>
      </c>
      <c r="V1026" s="68">
        <v>13.835467189464694</v>
      </c>
      <c r="W1026" s="68">
        <v>8.4169120040231427</v>
      </c>
      <c r="X1026" s="68">
        <v>26.674534764961091</v>
      </c>
      <c r="Y1026" s="68">
        <v>5.7086804689037161</v>
      </c>
      <c r="Z1026" s="68">
        <v>283.31825203792329</v>
      </c>
      <c r="AA1026" s="68">
        <v>9.1129632940799232E-2</v>
      </c>
      <c r="AB1026" s="68">
        <v>0.69782901437977285</v>
      </c>
      <c r="AC1026" s="68">
        <v>0.14707386594118604</v>
      </c>
      <c r="AD1026" s="68">
        <v>5.8622760984224399E-3</v>
      </c>
      <c r="AE1026" s="68">
        <v>392.04015310264396</v>
      </c>
      <c r="AF1026" s="68">
        <v>14.9439959676934</v>
      </c>
      <c r="AG1026" s="68">
        <v>81.399262374478099</v>
      </c>
      <c r="AH1026" s="68">
        <v>66.787896038493997</v>
      </c>
      <c r="AI1026" s="68">
        <v>0.65497460409303543</v>
      </c>
      <c r="AJ1026" s="68">
        <v>1.7542890450653291E-2</v>
      </c>
      <c r="AK1026" s="68">
        <v>3.2701907239482984E-2</v>
      </c>
      <c r="AL1026" s="68">
        <v>0.2195050556936666</v>
      </c>
      <c r="AM1026" s="68">
        <v>1.8475611641954139E-2</v>
      </c>
      <c r="AN1026" s="68">
        <v>0.49714115975917761</v>
      </c>
      <c r="AO1026" s="68">
        <v>5.2438233521344468E-2</v>
      </c>
      <c r="AP1026" s="68">
        <v>0.19322216560282635</v>
      </c>
      <c r="AQ1026" s="68">
        <v>13.063219992917986</v>
      </c>
      <c r="AR1026" s="68">
        <v>9.2831552498257187E-3</v>
      </c>
      <c r="AS1026" s="68">
        <v>0.3037616876406396</v>
      </c>
      <c r="AT1026" s="68">
        <v>1.1630157913552622E-3</v>
      </c>
      <c r="AU1026" s="68">
        <v>1.2716211525802473E-2</v>
      </c>
      <c r="AV1026" s="68">
        <v>0</v>
      </c>
      <c r="AW1026" s="68">
        <v>9.542209601420118E-2</v>
      </c>
      <c r="AX1026" s="68">
        <v>6.1858167642524775E-2</v>
      </c>
      <c r="AY1026" s="68">
        <v>7.8162958760849138E-2</v>
      </c>
      <c r="AZ1026" s="68">
        <v>0</v>
      </c>
      <c r="BA1026" s="68">
        <v>0.2072172795081913</v>
      </c>
      <c r="BB1026" s="68">
        <v>1.4304486602537543</v>
      </c>
      <c r="BC1026" s="68">
        <v>0.65356935550768269</v>
      </c>
      <c r="BD1026" s="68">
        <v>0.28009300706312545</v>
      </c>
      <c r="BE1026" s="68">
        <v>0.70633686811687824</v>
      </c>
      <c r="BF1026" s="68">
        <v>2.6033854145545745</v>
      </c>
      <c r="BG1026" s="68">
        <v>0</v>
      </c>
      <c r="BH1026" s="68">
        <v>9.1474560552676253E-4</v>
      </c>
      <c r="BI1026" s="68">
        <v>56.707567292618364</v>
      </c>
      <c r="BJ1026" s="68">
        <v>0</v>
      </c>
      <c r="BK1026" s="68">
        <v>7.5094074696290761E-4</v>
      </c>
      <c r="BL1026" s="68">
        <v>13.313639114097837</v>
      </c>
      <c r="BM1026" s="68">
        <v>0.89881054395811677</v>
      </c>
      <c r="BN1026" s="68">
        <v>0</v>
      </c>
      <c r="BO1026" s="68">
        <v>0</v>
      </c>
    </row>
    <row r="1027" spans="1:67">
      <c r="A1027">
        <v>2008</v>
      </c>
      <c r="B1027" s="62" t="s">
        <v>604</v>
      </c>
      <c r="C1027" s="67" t="s">
        <v>670</v>
      </c>
      <c r="D1027" s="62" t="s">
        <v>726</v>
      </c>
      <c r="E1027" s="68">
        <v>50.742525842211734</v>
      </c>
      <c r="F1027" s="68">
        <v>1.6999776133038924</v>
      </c>
      <c r="G1027" s="68">
        <v>0.37741880052583782</v>
      </c>
      <c r="H1027" s="68">
        <v>5.2266239254032154</v>
      </c>
      <c r="I1027" s="68">
        <v>408.64306719746673</v>
      </c>
      <c r="J1027" s="68">
        <v>93.525055632081902</v>
      </c>
      <c r="K1027" s="68">
        <v>5.3439787374795475</v>
      </c>
      <c r="L1027" s="68">
        <v>1523.1768868155216</v>
      </c>
      <c r="M1027" s="68">
        <v>317.21868684566522</v>
      </c>
      <c r="N1027" s="68">
        <v>10.779324710777029</v>
      </c>
      <c r="O1027" s="68">
        <v>204.51433176635513</v>
      </c>
      <c r="P1027" s="68">
        <v>52.67669755683734</v>
      </c>
      <c r="Q1027" s="68">
        <v>87.272711303214919</v>
      </c>
      <c r="R1027" s="68">
        <v>152.31795047530926</v>
      </c>
      <c r="S1027" s="68">
        <v>8.1264945487420999</v>
      </c>
      <c r="T1027" s="68">
        <v>60.608447865796528</v>
      </c>
      <c r="U1027" s="68">
        <v>379.87452562634826</v>
      </c>
      <c r="V1027" s="68">
        <v>84.418939109128715</v>
      </c>
      <c r="W1027" s="68">
        <v>41.217471476659057</v>
      </c>
      <c r="X1027" s="68">
        <v>161.12548836284293</v>
      </c>
      <c r="Y1027" s="68">
        <v>4.68884745728539</v>
      </c>
      <c r="Z1027" s="68">
        <v>150.01603964943479</v>
      </c>
      <c r="AA1027" s="68">
        <v>2.2047581260680884</v>
      </c>
      <c r="AB1027" s="68">
        <v>15.020664723311491</v>
      </c>
      <c r="AC1027" s="68">
        <v>4.3356577992060847</v>
      </c>
      <c r="AD1027" s="68">
        <v>0.36384439314174144</v>
      </c>
      <c r="AE1027" s="68">
        <v>75.64502061345452</v>
      </c>
      <c r="AF1027" s="68">
        <v>65.205182267030665</v>
      </c>
      <c r="AG1027" s="68">
        <v>355.19314640782125</v>
      </c>
      <c r="AH1027" s="68">
        <v>291.43226587991387</v>
      </c>
      <c r="AI1027" s="68">
        <v>21.961416921876623</v>
      </c>
      <c r="AJ1027" s="68">
        <v>2.4061439956169172E-2</v>
      </c>
      <c r="AK1027" s="68">
        <v>0.89857590185859504</v>
      </c>
      <c r="AL1027" s="68">
        <v>12.985006556240734</v>
      </c>
      <c r="AM1027" s="68">
        <v>1.718958120605991</v>
      </c>
      <c r="AN1027" s="68">
        <v>62.375297931753686</v>
      </c>
      <c r="AO1027" s="68">
        <v>14.958777230887671</v>
      </c>
      <c r="AP1027" s="68">
        <v>0.95897158866974075</v>
      </c>
      <c r="AQ1027" s="68">
        <v>1.9589956051505975</v>
      </c>
      <c r="AR1027" s="68">
        <v>0.20260029137408969</v>
      </c>
      <c r="AS1027" s="68">
        <v>137.95493016991318</v>
      </c>
      <c r="AT1027" s="68">
        <v>0.27822946752696281</v>
      </c>
      <c r="AU1027" s="68">
        <v>8.9970273110839862</v>
      </c>
      <c r="AV1027" s="68">
        <v>0</v>
      </c>
      <c r="AW1027" s="68">
        <v>46.409393667902791</v>
      </c>
      <c r="AX1027" s="68">
        <v>3.346999039871251</v>
      </c>
      <c r="AY1027" s="68">
        <v>31.214058868392996</v>
      </c>
      <c r="AZ1027" s="68">
        <v>0</v>
      </c>
      <c r="BA1027" s="68">
        <v>1.441681469156423</v>
      </c>
      <c r="BB1027" s="68">
        <v>115.99128771003991</v>
      </c>
      <c r="BC1027" s="68">
        <v>232.77425026312909</v>
      </c>
      <c r="BD1027" s="68">
        <v>44.869550795839373</v>
      </c>
      <c r="BE1027" s="68">
        <v>64.327910002317878</v>
      </c>
      <c r="BF1027" s="68">
        <v>32.624792721372621</v>
      </c>
      <c r="BG1027" s="68">
        <v>0</v>
      </c>
      <c r="BH1027" s="68">
        <v>0.74222922390899637</v>
      </c>
      <c r="BI1027" s="68">
        <v>165.68342829963981</v>
      </c>
      <c r="BJ1027" s="68">
        <v>0</v>
      </c>
      <c r="BK1027" s="68">
        <v>1.2749493324974027E-3</v>
      </c>
      <c r="BL1027" s="68">
        <v>6.3055891208409589</v>
      </c>
      <c r="BM1027" s="68">
        <v>0.38800889987135856</v>
      </c>
      <c r="BN1027" s="68">
        <v>0</v>
      </c>
      <c r="BO1027" s="68">
        <v>0</v>
      </c>
    </row>
    <row r="1028" spans="1:67">
      <c r="A1028">
        <v>2008</v>
      </c>
      <c r="B1028" s="62" t="s">
        <v>605</v>
      </c>
      <c r="C1028" s="67" t="s">
        <v>671</v>
      </c>
      <c r="D1028" s="62" t="s">
        <v>726</v>
      </c>
      <c r="E1028" s="68">
        <v>0.90133544837620383</v>
      </c>
      <c r="F1028" s="68">
        <v>6.9195899463761201E-2</v>
      </c>
      <c r="G1028" s="68">
        <v>9.2701618599104803E-3</v>
      </c>
      <c r="H1028" s="68">
        <v>1.2170130129250254</v>
      </c>
      <c r="I1028" s="68">
        <v>16.453898289862426</v>
      </c>
      <c r="J1028" s="68">
        <v>24.82453917262696</v>
      </c>
      <c r="K1028" s="68">
        <v>0.76294236909726076</v>
      </c>
      <c r="L1028" s="68">
        <v>13.906970928880293</v>
      </c>
      <c r="M1028" s="68">
        <v>30.204130338469643</v>
      </c>
      <c r="N1028" s="68">
        <v>0.7387588610228647</v>
      </c>
      <c r="O1028" s="68">
        <v>11.017931059329724</v>
      </c>
      <c r="P1028" s="68">
        <v>5.5646505162287863</v>
      </c>
      <c r="Q1028" s="68">
        <v>6.740135749243799</v>
      </c>
      <c r="R1028" s="68">
        <v>3.3488765054363436</v>
      </c>
      <c r="S1028" s="68">
        <v>1.5353649105574223</v>
      </c>
      <c r="T1028" s="68">
        <v>6.7972671214278346</v>
      </c>
      <c r="U1028" s="68">
        <v>58.068586687207869</v>
      </c>
      <c r="V1028" s="68">
        <v>15.772856068146998</v>
      </c>
      <c r="W1028" s="68">
        <v>5.1631865193540092</v>
      </c>
      <c r="X1028" s="68">
        <v>17.462091736469553</v>
      </c>
      <c r="Y1028" s="68">
        <v>1.0515987716595865</v>
      </c>
      <c r="Z1028" s="68">
        <v>16.767119345424373</v>
      </c>
      <c r="AA1028" s="68">
        <v>1.1941085127242048</v>
      </c>
      <c r="AB1028" s="68">
        <v>2.5470918314586544</v>
      </c>
      <c r="AC1028" s="68">
        <v>0.58266491872525861</v>
      </c>
      <c r="AD1028" s="68">
        <v>0.14966315114979326</v>
      </c>
      <c r="AE1028" s="68">
        <v>24.480032549152966</v>
      </c>
      <c r="AF1028" s="68">
        <v>4.4150723842807595</v>
      </c>
      <c r="AG1028" s="68">
        <v>24.053133497388327</v>
      </c>
      <c r="AH1028" s="68">
        <v>19.733646868737903</v>
      </c>
      <c r="AI1028" s="68">
        <v>10.291317085313782</v>
      </c>
      <c r="AJ1028" s="68">
        <v>0.13890322338882755</v>
      </c>
      <c r="AK1028" s="68">
        <v>0.73174071265114615</v>
      </c>
      <c r="AL1028" s="68">
        <v>8.15009539333521</v>
      </c>
      <c r="AM1028" s="68">
        <v>1.4270053420727351</v>
      </c>
      <c r="AN1028" s="68">
        <v>4.8250460878796835</v>
      </c>
      <c r="AO1028" s="68">
        <v>5.6871847333431162</v>
      </c>
      <c r="AP1028" s="68">
        <v>1.326102240758068</v>
      </c>
      <c r="AQ1028" s="68">
        <v>2.1441896171583079</v>
      </c>
      <c r="AR1028" s="68">
        <v>0.77308606125653978</v>
      </c>
      <c r="AS1028" s="68">
        <v>108.46558185638141</v>
      </c>
      <c r="AT1028" s="68">
        <v>0.1649518150235513</v>
      </c>
      <c r="AU1028" s="68">
        <v>4.6316184317544948</v>
      </c>
      <c r="AV1028" s="68">
        <v>0</v>
      </c>
      <c r="AW1028" s="68">
        <v>14.429596047691335</v>
      </c>
      <c r="AX1028" s="68">
        <v>7.9550422059947268</v>
      </c>
      <c r="AY1028" s="68">
        <v>15.158085247296199</v>
      </c>
      <c r="AZ1028" s="68">
        <v>0</v>
      </c>
      <c r="BA1028" s="68">
        <v>1.0806408125506399</v>
      </c>
      <c r="BB1028" s="68">
        <v>240.78149214895279</v>
      </c>
      <c r="BC1028" s="68">
        <v>32.933344959634155</v>
      </c>
      <c r="BD1028" s="68">
        <v>33.644039131413145</v>
      </c>
      <c r="BE1028" s="68">
        <v>26.756302618179788</v>
      </c>
      <c r="BF1028" s="68">
        <v>28.431337856304452</v>
      </c>
      <c r="BG1028" s="68">
        <v>0</v>
      </c>
      <c r="BH1028" s="68">
        <v>4.3523315319713457E-2</v>
      </c>
      <c r="BI1028" s="68">
        <v>26.008797164514796</v>
      </c>
      <c r="BJ1028" s="68">
        <v>0</v>
      </c>
      <c r="BK1028" s="68">
        <v>9.4084519596957933E-3</v>
      </c>
      <c r="BL1028" s="68">
        <v>8.7977881850759996</v>
      </c>
      <c r="BM1028" s="68">
        <v>0.44606777400521613</v>
      </c>
      <c r="BN1028" s="68">
        <v>0</v>
      </c>
      <c r="BO1028" s="68">
        <v>0</v>
      </c>
    </row>
    <row r="1029" spans="1:67">
      <c r="A1029">
        <v>2008</v>
      </c>
      <c r="B1029" s="62" t="s">
        <v>606</v>
      </c>
      <c r="C1029" s="67" t="s">
        <v>672</v>
      </c>
      <c r="D1029" s="62" t="s">
        <v>726</v>
      </c>
      <c r="E1029" s="68">
        <v>212.92507219989352</v>
      </c>
      <c r="F1029" s="68">
        <v>3.2820295816163862</v>
      </c>
      <c r="G1029" s="68">
        <v>59.644299249199968</v>
      </c>
      <c r="H1029" s="68">
        <v>359.9461578804594</v>
      </c>
      <c r="I1029" s="68">
        <v>373.89654010892133</v>
      </c>
      <c r="J1029" s="68">
        <v>62.782574650345062</v>
      </c>
      <c r="K1029" s="68">
        <v>26.970344834405989</v>
      </c>
      <c r="L1029" s="68">
        <v>69.6847673836631</v>
      </c>
      <c r="M1029" s="68">
        <v>13.985085902301329</v>
      </c>
      <c r="N1029" s="68">
        <v>4738.2987386805389</v>
      </c>
      <c r="O1029" s="68">
        <v>646.5108958265605</v>
      </c>
      <c r="P1029" s="68">
        <v>62.616780257504388</v>
      </c>
      <c r="Q1029" s="68">
        <v>157.44440810713127</v>
      </c>
      <c r="R1029" s="68">
        <v>266.05712012196608</v>
      </c>
      <c r="S1029" s="68">
        <v>187.87472040810201</v>
      </c>
      <c r="T1029" s="68">
        <v>63.365370919537099</v>
      </c>
      <c r="U1029" s="68">
        <v>60.548572352062969</v>
      </c>
      <c r="V1029" s="68">
        <v>35.153220991678154</v>
      </c>
      <c r="W1029" s="68">
        <v>23.64962233736491</v>
      </c>
      <c r="X1029" s="68">
        <v>61.743006138520094</v>
      </c>
      <c r="Y1029" s="68">
        <v>3.9363371081173995</v>
      </c>
      <c r="Z1029" s="68">
        <v>64.830547893396002</v>
      </c>
      <c r="AA1029" s="68">
        <v>12.632800582248638</v>
      </c>
      <c r="AB1029" s="68">
        <v>1314.5528913843139</v>
      </c>
      <c r="AC1029" s="68">
        <v>34.19471008496771</v>
      </c>
      <c r="AD1029" s="68">
        <v>5.2817357328899313</v>
      </c>
      <c r="AE1029" s="68">
        <v>725.58351004165456</v>
      </c>
      <c r="AF1029" s="68">
        <v>24.377695536344909</v>
      </c>
      <c r="AG1029" s="68">
        <v>132.81035459527823</v>
      </c>
      <c r="AH1029" s="68">
        <v>108.94840994191888</v>
      </c>
      <c r="AI1029" s="68">
        <v>3982.1989453773444</v>
      </c>
      <c r="AJ1029" s="68">
        <v>6.9162396501541634</v>
      </c>
      <c r="AK1029" s="68">
        <v>672.93334046325845</v>
      </c>
      <c r="AL1029" s="68">
        <v>27.25882304797133</v>
      </c>
      <c r="AM1029" s="68">
        <v>43.14735810149341</v>
      </c>
      <c r="AN1029" s="68">
        <v>104.19023898497257</v>
      </c>
      <c r="AO1029" s="68">
        <v>6.5949306260820819</v>
      </c>
      <c r="AP1029" s="68">
        <v>4.3619153327461646</v>
      </c>
      <c r="AQ1029" s="68">
        <v>63.641887595417963</v>
      </c>
      <c r="AR1029" s="68">
        <v>0.27167832504734035</v>
      </c>
      <c r="AS1029" s="68">
        <v>6.4085204762386114</v>
      </c>
      <c r="AT1029" s="68">
        <v>6.4178622290286284E-3</v>
      </c>
      <c r="AU1029" s="68">
        <v>1.7096974386360311</v>
      </c>
      <c r="AV1029" s="68">
        <v>0</v>
      </c>
      <c r="AW1029" s="68">
        <v>42.904920788500057</v>
      </c>
      <c r="AX1029" s="68">
        <v>4.1849100216085171</v>
      </c>
      <c r="AY1029" s="68">
        <v>10.25659688933499</v>
      </c>
      <c r="AZ1029" s="68">
        <v>0</v>
      </c>
      <c r="BA1029" s="68">
        <v>3.5570189812816468</v>
      </c>
      <c r="BB1029" s="68">
        <v>369.07701116505683</v>
      </c>
      <c r="BC1029" s="68">
        <v>350.20405790231018</v>
      </c>
      <c r="BD1029" s="68">
        <v>22.12509721001598</v>
      </c>
      <c r="BE1029" s="68">
        <v>82.407717740492984</v>
      </c>
      <c r="BF1029" s="68">
        <v>77.87848841403634</v>
      </c>
      <c r="BG1029" s="68">
        <v>0</v>
      </c>
      <c r="BH1029" s="68">
        <v>0.70783170700703013</v>
      </c>
      <c r="BI1029" s="68">
        <v>4157.240845963669</v>
      </c>
      <c r="BJ1029" s="68">
        <v>0</v>
      </c>
      <c r="BK1029" s="68">
        <v>9.0469194508878102E-3</v>
      </c>
      <c r="BL1029" s="68">
        <v>5.1138177961495819</v>
      </c>
      <c r="BM1029" s="68">
        <v>2.5312879394492329</v>
      </c>
      <c r="BN1029" s="68">
        <v>0</v>
      </c>
      <c r="BO1029" s="68">
        <v>0</v>
      </c>
    </row>
    <row r="1030" spans="1:67">
      <c r="A1030">
        <v>2008</v>
      </c>
      <c r="B1030" s="62" t="s">
        <v>607</v>
      </c>
      <c r="C1030" s="67" t="s">
        <v>673</v>
      </c>
      <c r="D1030" s="62" t="s">
        <v>726</v>
      </c>
      <c r="E1030" s="68">
        <v>1132.547182564062</v>
      </c>
      <c r="F1030" s="68">
        <v>11.159170259272488</v>
      </c>
      <c r="G1030" s="68">
        <v>8.1589949596098599</v>
      </c>
      <c r="H1030" s="68">
        <v>1350.7146234668442</v>
      </c>
      <c r="I1030" s="68">
        <v>899.35413523682973</v>
      </c>
      <c r="J1030" s="68">
        <v>525.39253316600593</v>
      </c>
      <c r="K1030" s="68">
        <v>52.890425841683438</v>
      </c>
      <c r="L1030" s="68">
        <v>260.42746758311512</v>
      </c>
      <c r="M1030" s="68">
        <v>96.574325951667376</v>
      </c>
      <c r="N1030" s="68">
        <v>374.38667606105423</v>
      </c>
      <c r="O1030" s="68">
        <v>8303.4755141878795</v>
      </c>
      <c r="P1030" s="68">
        <v>840.50289215924192</v>
      </c>
      <c r="Q1030" s="68">
        <v>2451.5848343761404</v>
      </c>
      <c r="R1030" s="68">
        <v>433.85081252494376</v>
      </c>
      <c r="S1030" s="68">
        <v>490.95535651969141</v>
      </c>
      <c r="T1030" s="68">
        <v>200.45430945792276</v>
      </c>
      <c r="U1030" s="68">
        <v>501.90331640867112</v>
      </c>
      <c r="V1030" s="68">
        <v>220.4527687586077</v>
      </c>
      <c r="W1030" s="68">
        <v>111.19841557400217</v>
      </c>
      <c r="X1030" s="68">
        <v>549.77060316672282</v>
      </c>
      <c r="Y1030" s="68">
        <v>14.657340409131427</v>
      </c>
      <c r="Z1030" s="68">
        <v>428.02234185706476</v>
      </c>
      <c r="AA1030" s="68">
        <v>8.3939843407266128</v>
      </c>
      <c r="AB1030" s="68">
        <v>2731.6433856885674</v>
      </c>
      <c r="AC1030" s="68">
        <v>216.49145372505697</v>
      </c>
      <c r="AD1030" s="68">
        <v>4.1193497754075388</v>
      </c>
      <c r="AE1030" s="68">
        <v>1057.3366038742847</v>
      </c>
      <c r="AF1030" s="68">
        <v>36.910072928146164</v>
      </c>
      <c r="AG1030" s="68">
        <v>201.08601513519511</v>
      </c>
      <c r="AH1030" s="68">
        <v>164.94992091664122</v>
      </c>
      <c r="AI1030" s="68">
        <v>180.64532500498677</v>
      </c>
      <c r="AJ1030" s="68">
        <v>0.26717669264167604</v>
      </c>
      <c r="AK1030" s="68">
        <v>7.0145773385783032</v>
      </c>
      <c r="AL1030" s="68">
        <v>36.873941447528701</v>
      </c>
      <c r="AM1030" s="68">
        <v>1.167677358730127</v>
      </c>
      <c r="AN1030" s="68">
        <v>212.21836146953387</v>
      </c>
      <c r="AO1030" s="68">
        <v>16.162587214847221</v>
      </c>
      <c r="AP1030" s="68">
        <v>35.511625481725218</v>
      </c>
      <c r="AQ1030" s="68">
        <v>34.591307849024027</v>
      </c>
      <c r="AR1030" s="68">
        <v>0.19786364001895923</v>
      </c>
      <c r="AS1030" s="68">
        <v>49.887231412059904</v>
      </c>
      <c r="AT1030" s="68">
        <v>9.890892716195604E-2</v>
      </c>
      <c r="AU1030" s="68">
        <v>2.8048279992627698</v>
      </c>
      <c r="AV1030" s="68">
        <v>0</v>
      </c>
      <c r="AW1030" s="68">
        <v>3.9219626734124606</v>
      </c>
      <c r="AX1030" s="68">
        <v>15.101621300312321</v>
      </c>
      <c r="AY1030" s="68">
        <v>13.469837400122993</v>
      </c>
      <c r="AZ1030" s="68">
        <v>0</v>
      </c>
      <c r="BA1030" s="68">
        <v>16.15997887025755</v>
      </c>
      <c r="BB1030" s="68">
        <v>240.93312554863752</v>
      </c>
      <c r="BC1030" s="68">
        <v>100.41946711644884</v>
      </c>
      <c r="BD1030" s="68">
        <v>41.703113439908435</v>
      </c>
      <c r="BE1030" s="68">
        <v>138.33157998346192</v>
      </c>
      <c r="BF1030" s="68">
        <v>228.26107321703731</v>
      </c>
      <c r="BG1030" s="68">
        <v>0</v>
      </c>
      <c r="BH1030" s="68">
        <v>6.1756812673717312E-2</v>
      </c>
      <c r="BI1030" s="68">
        <v>1615.2752956462054</v>
      </c>
      <c r="BJ1030" s="68">
        <v>0</v>
      </c>
      <c r="BK1030" s="68">
        <v>4.1245196806745009E-2</v>
      </c>
      <c r="BL1030" s="68">
        <v>49.83892400495273</v>
      </c>
      <c r="BM1030" s="68">
        <v>40.025289175625083</v>
      </c>
      <c r="BN1030" s="68">
        <v>0</v>
      </c>
      <c r="BO1030" s="68">
        <v>0</v>
      </c>
    </row>
    <row r="1031" spans="1:67">
      <c r="A1031">
        <v>2008</v>
      </c>
      <c r="B1031" s="62" t="s">
        <v>608</v>
      </c>
      <c r="C1031" s="67" t="s">
        <v>674</v>
      </c>
      <c r="D1031" s="62" t="s">
        <v>726</v>
      </c>
      <c r="E1031" s="68">
        <v>37.726914610564009</v>
      </c>
      <c r="F1031" s="68">
        <v>1.8148119795993678</v>
      </c>
      <c r="G1031" s="68">
        <v>1.037956345247959</v>
      </c>
      <c r="H1031" s="68">
        <v>19.068889398625249</v>
      </c>
      <c r="I1031" s="68">
        <v>50.619986026748514</v>
      </c>
      <c r="J1031" s="68">
        <v>9.6281722470780515</v>
      </c>
      <c r="K1031" s="68">
        <v>0.96660335455027413</v>
      </c>
      <c r="L1031" s="68">
        <v>9.0211103309973577</v>
      </c>
      <c r="M1031" s="68">
        <v>2.6353806658483037</v>
      </c>
      <c r="N1031" s="68">
        <v>7.2473063089366132</v>
      </c>
      <c r="O1031" s="68">
        <v>119.6802490263171</v>
      </c>
      <c r="P1031" s="68">
        <v>207.44570915238896</v>
      </c>
      <c r="Q1031" s="68">
        <v>35.548017105361296</v>
      </c>
      <c r="R1031" s="68">
        <v>6.6592251510569467</v>
      </c>
      <c r="S1031" s="68">
        <v>8.099620736157787</v>
      </c>
      <c r="T1031" s="68">
        <v>4.6217993110395108</v>
      </c>
      <c r="U1031" s="68">
        <v>117.01466878819792</v>
      </c>
      <c r="V1031" s="68">
        <v>8.1416994865664982</v>
      </c>
      <c r="W1031" s="68">
        <v>7.1693545355270425</v>
      </c>
      <c r="X1031" s="68">
        <v>23.130859171673208</v>
      </c>
      <c r="Y1031" s="68">
        <v>0.58293386418767468</v>
      </c>
      <c r="Z1031" s="68">
        <v>12.791865722057734</v>
      </c>
      <c r="AA1031" s="68">
        <v>0.23530914003012743</v>
      </c>
      <c r="AB1031" s="68">
        <v>38.475581214233067</v>
      </c>
      <c r="AC1031" s="68">
        <v>3.1881000541233067</v>
      </c>
      <c r="AD1031" s="68">
        <v>7.1644982284965186E-2</v>
      </c>
      <c r="AE1031" s="68">
        <v>22.755592069761221</v>
      </c>
      <c r="AF1031" s="68">
        <v>1.2482231143999822</v>
      </c>
      <c r="AG1031" s="68">
        <v>6.7931688194185185</v>
      </c>
      <c r="AH1031" s="68">
        <v>5.5577596762374375</v>
      </c>
      <c r="AI1031" s="68">
        <v>5.4057335913055047</v>
      </c>
      <c r="AJ1031" s="68">
        <v>8.7540064549554944E-2</v>
      </c>
      <c r="AK1031" s="68">
        <v>0.41488507176461631</v>
      </c>
      <c r="AL1031" s="68">
        <v>0.97658420398003609</v>
      </c>
      <c r="AM1031" s="68">
        <v>5.4062406140251033E-2</v>
      </c>
      <c r="AN1031" s="68">
        <v>4.440084672350217</v>
      </c>
      <c r="AO1031" s="68">
        <v>0.4194899524207214</v>
      </c>
      <c r="AP1031" s="68">
        <v>0.84046404264624652</v>
      </c>
      <c r="AQ1031" s="68">
        <v>2.2619635918777625</v>
      </c>
      <c r="AR1031" s="68">
        <v>4.4376048857470457E-2</v>
      </c>
      <c r="AS1031" s="68">
        <v>1.7442343712342465</v>
      </c>
      <c r="AT1031" s="68">
        <v>1.3996763117058431E-2</v>
      </c>
      <c r="AU1031" s="68">
        <v>8.1146002413049548E-2</v>
      </c>
      <c r="AV1031" s="68">
        <v>0</v>
      </c>
      <c r="AW1031" s="68">
        <v>0.42214336012253845</v>
      </c>
      <c r="AX1031" s="68">
        <v>0.44852230939282772</v>
      </c>
      <c r="AY1031" s="68">
        <v>0.45917168684248705</v>
      </c>
      <c r="AZ1031" s="68">
        <v>0</v>
      </c>
      <c r="BA1031" s="68">
        <v>1.5744944943468702</v>
      </c>
      <c r="BB1031" s="68">
        <v>6.8824131687578012</v>
      </c>
      <c r="BC1031" s="68">
        <v>206.87702935096718</v>
      </c>
      <c r="BD1031" s="68">
        <v>1.5022534526612623</v>
      </c>
      <c r="BE1031" s="68">
        <v>230.82709090973924</v>
      </c>
      <c r="BF1031" s="68">
        <v>5.1987675140716094</v>
      </c>
      <c r="BG1031" s="68">
        <v>0</v>
      </c>
      <c r="BH1031" s="68">
        <v>0.2099691914414526</v>
      </c>
      <c r="BI1031" s="68">
        <v>3025.0521514332086</v>
      </c>
      <c r="BJ1031" s="68">
        <v>0</v>
      </c>
      <c r="BK1031" s="68">
        <v>3.1751510856741189E-2</v>
      </c>
      <c r="BL1031" s="68">
        <v>20.1507381555062</v>
      </c>
      <c r="BM1031" s="68">
        <v>1.2405897927749465</v>
      </c>
      <c r="BN1031" s="68">
        <v>0</v>
      </c>
      <c r="BO1031" s="68">
        <v>0</v>
      </c>
    </row>
    <row r="1032" spans="1:67">
      <c r="A1032">
        <v>2008</v>
      </c>
      <c r="B1032" s="62" t="s">
        <v>609</v>
      </c>
      <c r="C1032" s="67" t="s">
        <v>675</v>
      </c>
      <c r="D1032" s="62" t="s">
        <v>726</v>
      </c>
      <c r="E1032" s="68">
        <v>71.735114636684088</v>
      </c>
      <c r="F1032" s="68">
        <v>9.6767476628562115</v>
      </c>
      <c r="G1032" s="68">
        <v>0.97108682550306769</v>
      </c>
      <c r="H1032" s="68">
        <v>18.495191778704935</v>
      </c>
      <c r="I1032" s="68">
        <v>921.41617396823563</v>
      </c>
      <c r="J1032" s="68">
        <v>177.26426819770978</v>
      </c>
      <c r="K1032" s="68">
        <v>22.549493584495842</v>
      </c>
      <c r="L1032" s="68">
        <v>71.024507094861292</v>
      </c>
      <c r="M1032" s="68">
        <v>46.328498994313797</v>
      </c>
      <c r="N1032" s="68">
        <v>17.124270853872908</v>
      </c>
      <c r="O1032" s="68">
        <v>197.26858384874251</v>
      </c>
      <c r="P1032" s="68">
        <v>36.838841236452744</v>
      </c>
      <c r="Q1032" s="68">
        <v>264.81784590539166</v>
      </c>
      <c r="R1032" s="68">
        <v>30.356983889486902</v>
      </c>
      <c r="S1032" s="68">
        <v>26.772239029415864</v>
      </c>
      <c r="T1032" s="68">
        <v>135.52882027379925</v>
      </c>
      <c r="U1032" s="68">
        <v>800.16866424840873</v>
      </c>
      <c r="V1032" s="68">
        <v>334.612163917369</v>
      </c>
      <c r="W1032" s="68">
        <v>151.81412755110793</v>
      </c>
      <c r="X1032" s="68">
        <v>2069.000496831854</v>
      </c>
      <c r="Y1032" s="68">
        <v>27.686588898233783</v>
      </c>
      <c r="Z1032" s="68">
        <v>391.67686904131972</v>
      </c>
      <c r="AA1032" s="68">
        <v>1.090362229565508</v>
      </c>
      <c r="AB1032" s="68">
        <v>17.525778571327866</v>
      </c>
      <c r="AC1032" s="68">
        <v>0.81410505036899028</v>
      </c>
      <c r="AD1032" s="68">
        <v>1.5516212774363716</v>
      </c>
      <c r="AE1032" s="68">
        <v>929.66631379327953</v>
      </c>
      <c r="AF1032" s="68">
        <v>81.869571453968291</v>
      </c>
      <c r="AG1032" s="68">
        <v>445.97596883366361</v>
      </c>
      <c r="AH1032" s="68">
        <v>365.91251715983799</v>
      </c>
      <c r="AI1032" s="68">
        <v>183.44784112903619</v>
      </c>
      <c r="AJ1032" s="68">
        <v>0.18583412809976563</v>
      </c>
      <c r="AK1032" s="68">
        <v>0.16916360310434853</v>
      </c>
      <c r="AL1032" s="68">
        <v>50.484855217196994</v>
      </c>
      <c r="AM1032" s="68">
        <v>0.16298886961922046</v>
      </c>
      <c r="AN1032" s="68">
        <v>54.487136343491962</v>
      </c>
      <c r="AO1032" s="68">
        <v>0.31214870797813909</v>
      </c>
      <c r="AP1032" s="68">
        <v>0.68629105278033897</v>
      </c>
      <c r="AQ1032" s="68">
        <v>4.4537394474870071</v>
      </c>
      <c r="AR1032" s="68">
        <v>2.3791350627777812E-2</v>
      </c>
      <c r="AS1032" s="68">
        <v>5.1332872312772224</v>
      </c>
      <c r="AT1032" s="68">
        <v>4.4507758973137274E-3</v>
      </c>
      <c r="AU1032" s="68">
        <v>7.7558867353466912E-2</v>
      </c>
      <c r="AV1032" s="68">
        <v>0</v>
      </c>
      <c r="AW1032" s="68">
        <v>0.47309834558895442</v>
      </c>
      <c r="AX1032" s="68">
        <v>0.46646345358234287</v>
      </c>
      <c r="AY1032" s="68">
        <v>0.60721800086087063</v>
      </c>
      <c r="AZ1032" s="68">
        <v>0</v>
      </c>
      <c r="BA1032" s="68">
        <v>0.83245655018225584</v>
      </c>
      <c r="BB1032" s="68">
        <v>58.690463459159012</v>
      </c>
      <c r="BC1032" s="68">
        <v>34.801649165723973</v>
      </c>
      <c r="BD1032" s="68">
        <v>5.1164103674849661</v>
      </c>
      <c r="BE1032" s="68">
        <v>58.106314013773051</v>
      </c>
      <c r="BF1032" s="68">
        <v>12.834824803613664</v>
      </c>
      <c r="BG1032" s="68">
        <v>0</v>
      </c>
      <c r="BH1032" s="68">
        <v>3.1092846902963153E-2</v>
      </c>
      <c r="BI1032" s="68">
        <v>1719.3881420876112</v>
      </c>
      <c r="BJ1032" s="68">
        <v>0</v>
      </c>
      <c r="BK1032" s="68">
        <v>3.9680027031355125E-3</v>
      </c>
      <c r="BL1032" s="68">
        <v>91.240856941089049</v>
      </c>
      <c r="BM1032" s="68">
        <v>5.3160301013412186</v>
      </c>
      <c r="BN1032" s="68">
        <v>0</v>
      </c>
      <c r="BO1032" s="68">
        <v>0</v>
      </c>
    </row>
    <row r="1033" spans="1:67">
      <c r="A1033">
        <v>2008</v>
      </c>
      <c r="B1033" s="62" t="s">
        <v>610</v>
      </c>
      <c r="C1033" s="67" t="s">
        <v>676</v>
      </c>
      <c r="D1033" s="62" t="s">
        <v>726</v>
      </c>
      <c r="E1033" s="68">
        <v>1.4248528734347081</v>
      </c>
      <c r="F1033" s="68">
        <v>5.2551895154124055E-2</v>
      </c>
      <c r="G1033" s="68">
        <v>0.57408187027463697</v>
      </c>
      <c r="H1033" s="68">
        <v>35.437971574426051</v>
      </c>
      <c r="I1033" s="68">
        <v>150.97179938694123</v>
      </c>
      <c r="J1033" s="68">
        <v>8.168296764081278</v>
      </c>
      <c r="K1033" s="68">
        <v>2.1022580259154053</v>
      </c>
      <c r="L1033" s="68">
        <v>1.6505201873293409</v>
      </c>
      <c r="M1033" s="68">
        <v>0.78134140269209729</v>
      </c>
      <c r="N1033" s="68">
        <v>6.8269708091662284</v>
      </c>
      <c r="O1033" s="68">
        <v>12.224426159971514</v>
      </c>
      <c r="P1033" s="68">
        <v>5.5201758200699604</v>
      </c>
      <c r="Q1033" s="68">
        <v>7.2894387121145376</v>
      </c>
      <c r="R1033" s="68">
        <v>167.37718741914799</v>
      </c>
      <c r="S1033" s="68">
        <v>6.6373232423219228</v>
      </c>
      <c r="T1033" s="68">
        <v>22.653530489809388</v>
      </c>
      <c r="U1033" s="68">
        <v>38.651812115930205</v>
      </c>
      <c r="V1033" s="68">
        <v>30.002568454099748</v>
      </c>
      <c r="W1033" s="68">
        <v>9.5909762824236289</v>
      </c>
      <c r="X1033" s="68">
        <v>66.598647198784391</v>
      </c>
      <c r="Y1033" s="68">
        <v>2.2743819380013464</v>
      </c>
      <c r="Z1033" s="68">
        <v>24.057356123218302</v>
      </c>
      <c r="AA1033" s="68">
        <v>1.1140751980837893</v>
      </c>
      <c r="AB1033" s="68">
        <v>3.626204115998267</v>
      </c>
      <c r="AC1033" s="68">
        <v>0.39789009573425826</v>
      </c>
      <c r="AD1033" s="68">
        <v>1.5516416675811627E-2</v>
      </c>
      <c r="AE1033" s="68">
        <v>1195.859877003564</v>
      </c>
      <c r="AF1033" s="68">
        <v>3.8748891620365464</v>
      </c>
      <c r="AG1033" s="68">
        <v>21.109959174043201</v>
      </c>
      <c r="AH1033" s="68">
        <v>17.312016181026728</v>
      </c>
      <c r="AI1033" s="68">
        <v>5.0862503845725833</v>
      </c>
      <c r="AJ1033" s="68">
        <v>7.093761654905173E-2</v>
      </c>
      <c r="AK1033" s="68">
        <v>0.25027794366030415</v>
      </c>
      <c r="AL1033" s="68">
        <v>1.4086534566092181</v>
      </c>
      <c r="AM1033" s="68">
        <v>4.6953012466693388E-2</v>
      </c>
      <c r="AN1033" s="68">
        <v>22.733815048555243</v>
      </c>
      <c r="AO1033" s="68">
        <v>0.19806742657505702</v>
      </c>
      <c r="AP1033" s="68">
        <v>0.3240734049538857</v>
      </c>
      <c r="AQ1033" s="68">
        <v>0.73956898683260286</v>
      </c>
      <c r="AR1033" s="68">
        <v>3.9002317668348392E-2</v>
      </c>
      <c r="AS1033" s="68">
        <v>0.93415046317661532</v>
      </c>
      <c r="AT1033" s="68">
        <v>2.1392905626690909E-3</v>
      </c>
      <c r="AU1033" s="68">
        <v>3.6143669197317992E-2</v>
      </c>
      <c r="AV1033" s="68">
        <v>0</v>
      </c>
      <c r="AW1033" s="68">
        <v>0.46976827857875741</v>
      </c>
      <c r="AX1033" s="68">
        <v>0.18739515064128351</v>
      </c>
      <c r="AY1033" s="68">
        <v>0.17036376344850651</v>
      </c>
      <c r="AZ1033" s="68">
        <v>0</v>
      </c>
      <c r="BA1033" s="68">
        <v>6.9025678399602428E-2</v>
      </c>
      <c r="BB1033" s="68">
        <v>9.4558897353328266</v>
      </c>
      <c r="BC1033" s="68">
        <v>1.3444679760392093</v>
      </c>
      <c r="BD1033" s="68">
        <v>0.64041143695575131</v>
      </c>
      <c r="BE1033" s="68">
        <v>3.4026061253929409</v>
      </c>
      <c r="BF1033" s="68">
        <v>1.5110486660045814</v>
      </c>
      <c r="BG1033" s="68">
        <v>0</v>
      </c>
      <c r="BH1033" s="68">
        <v>2.2096827353400008E-3</v>
      </c>
      <c r="BI1033" s="68">
        <v>142.9194916018283</v>
      </c>
      <c r="BJ1033" s="68">
        <v>0</v>
      </c>
      <c r="BK1033" s="68">
        <v>2.056027287671275E-3</v>
      </c>
      <c r="BL1033" s="68">
        <v>16.154390968675436</v>
      </c>
      <c r="BM1033" s="68">
        <v>41.157325910091778</v>
      </c>
      <c r="BN1033" s="68">
        <v>0</v>
      </c>
      <c r="BO1033" s="68">
        <v>0</v>
      </c>
    </row>
    <row r="1034" spans="1:67">
      <c r="A1034">
        <v>2008</v>
      </c>
      <c r="B1034" s="62" t="s">
        <v>611</v>
      </c>
      <c r="C1034" s="67" t="s">
        <v>677</v>
      </c>
      <c r="D1034" s="62" t="s">
        <v>726</v>
      </c>
      <c r="E1034" s="68">
        <v>42.265553868927746</v>
      </c>
      <c r="F1034" s="68">
        <v>0.54573222120238485</v>
      </c>
      <c r="G1034" s="68">
        <v>0.32333668222151096</v>
      </c>
      <c r="H1034" s="68">
        <v>251.70602730400859</v>
      </c>
      <c r="I1034" s="68">
        <v>15.128650651275178</v>
      </c>
      <c r="J1034" s="68">
        <v>22.450990382667463</v>
      </c>
      <c r="K1034" s="68">
        <v>3.3963704788241973</v>
      </c>
      <c r="L1034" s="68">
        <v>12.380514404354626</v>
      </c>
      <c r="M1034" s="68">
        <v>3.6471267088229977</v>
      </c>
      <c r="N1034" s="68">
        <v>25.223234178127871</v>
      </c>
      <c r="O1034" s="68">
        <v>39.826532981692999</v>
      </c>
      <c r="P1034" s="68">
        <v>2.9105401860894431</v>
      </c>
      <c r="Q1034" s="68">
        <v>78.912805513660416</v>
      </c>
      <c r="R1034" s="68">
        <v>65.35490593060176</v>
      </c>
      <c r="S1034" s="68">
        <v>3146.6529209999271</v>
      </c>
      <c r="T1034" s="68">
        <v>1699.0455890956553</v>
      </c>
      <c r="U1034" s="68">
        <v>327.57521973108942</v>
      </c>
      <c r="V1034" s="68">
        <v>1078.7394058263958</v>
      </c>
      <c r="W1034" s="68">
        <v>694.50766267160645</v>
      </c>
      <c r="X1034" s="68">
        <v>2247.6310199779764</v>
      </c>
      <c r="Y1034" s="68">
        <v>168.45262440638507</v>
      </c>
      <c r="Z1034" s="68">
        <v>426.56197711155636</v>
      </c>
      <c r="AA1034" s="68">
        <v>53.774880000525606</v>
      </c>
      <c r="AB1034" s="68">
        <v>15.583797394265677</v>
      </c>
      <c r="AC1034" s="68">
        <v>1.0183445903494261</v>
      </c>
      <c r="AD1034" s="68">
        <v>4.6996455388648203E-2</v>
      </c>
      <c r="AE1034" s="68">
        <v>3399.4979588840811</v>
      </c>
      <c r="AF1034" s="68">
        <v>5.2135656980286385</v>
      </c>
      <c r="AG1034" s="68">
        <v>28.399749484609821</v>
      </c>
      <c r="AH1034" s="68">
        <v>23.296063181862966</v>
      </c>
      <c r="AI1034" s="68">
        <v>10.529974656412165</v>
      </c>
      <c r="AJ1034" s="68">
        <v>0.22947386716720908</v>
      </c>
      <c r="AK1034" s="68">
        <v>1.1844096874534535</v>
      </c>
      <c r="AL1034" s="68">
        <v>1.9954108698492006</v>
      </c>
      <c r="AM1034" s="68">
        <v>0.15270393036964439</v>
      </c>
      <c r="AN1034" s="68">
        <v>2.0693168492555158</v>
      </c>
      <c r="AO1034" s="68">
        <v>2.7895696963390924</v>
      </c>
      <c r="AP1034" s="68">
        <v>0.94094335777651417</v>
      </c>
      <c r="AQ1034" s="68">
        <v>4.199109536144058</v>
      </c>
      <c r="AR1034" s="68">
        <v>4.4989785595774594E-2</v>
      </c>
      <c r="AS1034" s="68">
        <v>1.1625280633031525</v>
      </c>
      <c r="AT1034" s="68">
        <v>2.0898278370183794E-3</v>
      </c>
      <c r="AU1034" s="68">
        <v>4.6468534689395144E-2</v>
      </c>
      <c r="AV1034" s="68">
        <v>0</v>
      </c>
      <c r="AW1034" s="68">
        <v>0.3048414430573177</v>
      </c>
      <c r="AX1034" s="68">
        <v>0.33138098345647071</v>
      </c>
      <c r="AY1034" s="68">
        <v>0.67878984298123746</v>
      </c>
      <c r="AZ1034" s="68">
        <v>0</v>
      </c>
      <c r="BA1034" s="68">
        <v>0.22098479205349716</v>
      </c>
      <c r="BB1034" s="68">
        <v>10.029797689936174</v>
      </c>
      <c r="BC1034" s="68">
        <v>3.7008618958528938</v>
      </c>
      <c r="BD1034" s="68">
        <v>1.2570053350413848</v>
      </c>
      <c r="BE1034" s="68">
        <v>3.9845957821089568</v>
      </c>
      <c r="BF1034" s="68">
        <v>2.8995975775222878</v>
      </c>
      <c r="BG1034" s="68">
        <v>0</v>
      </c>
      <c r="BH1034" s="68">
        <v>4.8814046858788344E-3</v>
      </c>
      <c r="BI1034" s="68">
        <v>165.69918839718218</v>
      </c>
      <c r="BJ1034" s="68">
        <v>0</v>
      </c>
      <c r="BK1034" s="68">
        <v>2.879135717083378E-3</v>
      </c>
      <c r="BL1034" s="68">
        <v>99.766859960994509</v>
      </c>
      <c r="BM1034" s="68">
        <v>9.5277725472407386</v>
      </c>
      <c r="BN1034" s="68">
        <v>0</v>
      </c>
      <c r="BO1034" s="68">
        <v>0</v>
      </c>
    </row>
    <row r="1035" spans="1:67">
      <c r="A1035">
        <v>2008</v>
      </c>
      <c r="B1035" s="62" t="s">
        <v>612</v>
      </c>
      <c r="C1035" s="67" t="s">
        <v>678</v>
      </c>
      <c r="D1035" s="62" t="s">
        <v>726</v>
      </c>
      <c r="E1035" s="68">
        <v>52.14852199790738</v>
      </c>
      <c r="F1035" s="68">
        <v>7.2790758307752839</v>
      </c>
      <c r="G1035" s="68">
        <v>0.3335063502678583</v>
      </c>
      <c r="H1035" s="68">
        <v>309.87322913700905</v>
      </c>
      <c r="I1035" s="68">
        <v>322.78682633404429</v>
      </c>
      <c r="J1035" s="68">
        <v>55.532345406854276</v>
      </c>
      <c r="K1035" s="68">
        <v>14.148922647832306</v>
      </c>
      <c r="L1035" s="68">
        <v>13.156849712115388</v>
      </c>
      <c r="M1035" s="68">
        <v>5.0479155785464647</v>
      </c>
      <c r="N1035" s="68">
        <v>404.64591302267672</v>
      </c>
      <c r="O1035" s="68">
        <v>83.93271809517735</v>
      </c>
      <c r="P1035" s="68">
        <v>2.9792413616016806</v>
      </c>
      <c r="Q1035" s="68">
        <v>137.20341316383565</v>
      </c>
      <c r="R1035" s="68">
        <v>35.968725332989436</v>
      </c>
      <c r="S1035" s="68">
        <v>466.80015131144864</v>
      </c>
      <c r="T1035" s="68">
        <v>1177.5199148260554</v>
      </c>
      <c r="U1035" s="68">
        <v>824.72626924029953</v>
      </c>
      <c r="V1035" s="68">
        <v>524.95938641203679</v>
      </c>
      <c r="W1035" s="68">
        <v>338.89978101181936</v>
      </c>
      <c r="X1035" s="68">
        <v>2017.4929082240794</v>
      </c>
      <c r="Y1035" s="68">
        <v>40.314300771938463</v>
      </c>
      <c r="Z1035" s="68">
        <v>261.88054360206269</v>
      </c>
      <c r="AA1035" s="68">
        <v>10.566215543423819</v>
      </c>
      <c r="AB1035" s="68">
        <v>48.117695305122531</v>
      </c>
      <c r="AC1035" s="68">
        <v>9.6708365264753233</v>
      </c>
      <c r="AD1035" s="68">
        <v>0.41837029778587931</v>
      </c>
      <c r="AE1035" s="68">
        <v>2535.3846126429321</v>
      </c>
      <c r="AF1035" s="68">
        <v>23.703748551079173</v>
      </c>
      <c r="AG1035" s="68">
        <v>129.1132499683419</v>
      </c>
      <c r="AH1035" s="68">
        <v>105.92683641223657</v>
      </c>
      <c r="AI1035" s="68">
        <v>29.033601159151306</v>
      </c>
      <c r="AJ1035" s="68">
        <v>1.0660358681311797</v>
      </c>
      <c r="AK1035" s="68">
        <v>1.7153770550475154</v>
      </c>
      <c r="AL1035" s="68">
        <v>20.090011799704673</v>
      </c>
      <c r="AM1035" s="68">
        <v>0.7133327022215703</v>
      </c>
      <c r="AN1035" s="68">
        <v>13.915431187535889</v>
      </c>
      <c r="AO1035" s="68">
        <v>4.6559746377724007</v>
      </c>
      <c r="AP1035" s="68">
        <v>22.085314683763301</v>
      </c>
      <c r="AQ1035" s="68">
        <v>15.764557833422748</v>
      </c>
      <c r="AR1035" s="68">
        <v>3.431854119338569E-2</v>
      </c>
      <c r="AS1035" s="68">
        <v>0.87547118551233893</v>
      </c>
      <c r="AT1035" s="68">
        <v>4.4788350349012351E-3</v>
      </c>
      <c r="AU1035" s="68">
        <v>3.2926042531769679E-2</v>
      </c>
      <c r="AV1035" s="68">
        <v>0</v>
      </c>
      <c r="AW1035" s="68">
        <v>0.89837401146760265</v>
      </c>
      <c r="AX1035" s="68">
        <v>1.0149717802198461</v>
      </c>
      <c r="AY1035" s="68">
        <v>2.8066770558453524</v>
      </c>
      <c r="AZ1035" s="68">
        <v>0</v>
      </c>
      <c r="BA1035" s="68">
        <v>0.55555953155086113</v>
      </c>
      <c r="BB1035" s="68">
        <v>30.777862521770377</v>
      </c>
      <c r="BC1035" s="68">
        <v>66.406600130371558</v>
      </c>
      <c r="BD1035" s="68">
        <v>11.160130862837589</v>
      </c>
      <c r="BE1035" s="68">
        <v>13.889274495483258</v>
      </c>
      <c r="BF1035" s="68">
        <v>36.973569440402088</v>
      </c>
      <c r="BG1035" s="68">
        <v>0</v>
      </c>
      <c r="BH1035" s="68">
        <v>5.9014342162425674E-2</v>
      </c>
      <c r="BI1035" s="68">
        <v>1729.1344202272276</v>
      </c>
      <c r="BJ1035" s="68">
        <v>0</v>
      </c>
      <c r="BK1035" s="68">
        <v>6.8198867966351353E-3</v>
      </c>
      <c r="BL1035" s="68">
        <v>1141.2659895000245</v>
      </c>
      <c r="BM1035" s="68">
        <v>165.22736907122925</v>
      </c>
      <c r="BN1035" s="68">
        <v>0</v>
      </c>
      <c r="BO1035" s="68">
        <v>0</v>
      </c>
    </row>
    <row r="1036" spans="1:67">
      <c r="A1036">
        <v>2008</v>
      </c>
      <c r="B1036" s="62" t="s">
        <v>613</v>
      </c>
      <c r="C1036" s="67" t="s">
        <v>679</v>
      </c>
      <c r="D1036" s="62" t="s">
        <v>726</v>
      </c>
      <c r="E1036" s="68">
        <v>5.8459226721376716</v>
      </c>
      <c r="F1036" s="68">
        <v>8.2260794493744491</v>
      </c>
      <c r="G1036" s="68">
        <v>0.14123661879133112</v>
      </c>
      <c r="H1036" s="68">
        <v>19.280210951251146</v>
      </c>
      <c r="I1036" s="68">
        <v>49.437591118074359</v>
      </c>
      <c r="J1036" s="68">
        <v>203.16183556445301</v>
      </c>
      <c r="K1036" s="68">
        <v>2.295663881853097</v>
      </c>
      <c r="L1036" s="68">
        <v>13.027960051662268</v>
      </c>
      <c r="M1036" s="68">
        <v>42.191042677297112</v>
      </c>
      <c r="N1036" s="68">
        <v>25.236240123086414</v>
      </c>
      <c r="O1036" s="68">
        <v>74.193942379155047</v>
      </c>
      <c r="P1036" s="68">
        <v>3.4273690241888115</v>
      </c>
      <c r="Q1036" s="68">
        <v>173.07961790423784</v>
      </c>
      <c r="R1036" s="68">
        <v>21.362881865324489</v>
      </c>
      <c r="S1036" s="68">
        <v>87.532139347609359</v>
      </c>
      <c r="T1036" s="68">
        <v>277.34975186937214</v>
      </c>
      <c r="U1036" s="68">
        <v>26926.775716233613</v>
      </c>
      <c r="V1036" s="68">
        <v>2512.026766274791</v>
      </c>
      <c r="W1036" s="68">
        <v>506.82657982216398</v>
      </c>
      <c r="X1036" s="68">
        <v>2404.9025906008646</v>
      </c>
      <c r="Y1036" s="68">
        <v>95.238062348942563</v>
      </c>
      <c r="Z1036" s="68">
        <v>1258.4928630399525</v>
      </c>
      <c r="AA1036" s="68">
        <v>69.931781130407757</v>
      </c>
      <c r="AB1036" s="68">
        <v>188.45236016804648</v>
      </c>
      <c r="AC1036" s="68">
        <v>0.76317901515455477</v>
      </c>
      <c r="AD1036" s="68">
        <v>5.3248087798851193E-2</v>
      </c>
      <c r="AE1036" s="68">
        <v>273.6011236336729</v>
      </c>
      <c r="AF1036" s="68">
        <v>23.351104972449225</v>
      </c>
      <c r="AG1036" s="68">
        <v>127.21478465897557</v>
      </c>
      <c r="AH1036" s="68">
        <v>104.34927275500675</v>
      </c>
      <c r="AI1036" s="68">
        <v>27.651652191451102</v>
      </c>
      <c r="AJ1036" s="68">
        <v>0.33598374897612476</v>
      </c>
      <c r="AK1036" s="68">
        <v>3.0265496148189088</v>
      </c>
      <c r="AL1036" s="68">
        <v>25.794142417742773</v>
      </c>
      <c r="AM1036" s="68">
        <v>1.4753345302177452</v>
      </c>
      <c r="AN1036" s="68">
        <v>12.420007270808851</v>
      </c>
      <c r="AO1036" s="68">
        <v>0.63163359358987803</v>
      </c>
      <c r="AP1036" s="68">
        <v>121.66035150623561</v>
      </c>
      <c r="AQ1036" s="68">
        <v>2181.7081429564023</v>
      </c>
      <c r="AR1036" s="68">
        <v>3.5651321689609494</v>
      </c>
      <c r="AS1036" s="68">
        <v>79.036783708428302</v>
      </c>
      <c r="AT1036" s="68">
        <v>0.14586179299139612</v>
      </c>
      <c r="AU1036" s="68">
        <v>3.9029378284082319</v>
      </c>
      <c r="AV1036" s="68">
        <v>0</v>
      </c>
      <c r="AW1036" s="68">
        <v>0.79442175486895639</v>
      </c>
      <c r="AX1036" s="68">
        <v>135.99098365237961</v>
      </c>
      <c r="AY1036" s="68">
        <v>17.632215272961538</v>
      </c>
      <c r="AZ1036" s="68">
        <v>0</v>
      </c>
      <c r="BA1036" s="68">
        <v>0.1683565115722345</v>
      </c>
      <c r="BB1036" s="68">
        <v>58.489214660302757</v>
      </c>
      <c r="BC1036" s="68">
        <v>144.61762993745185</v>
      </c>
      <c r="BD1036" s="68">
        <v>34.413600923074831</v>
      </c>
      <c r="BE1036" s="68">
        <v>78.269367408305342</v>
      </c>
      <c r="BF1036" s="68">
        <v>34.763238561789215</v>
      </c>
      <c r="BG1036" s="68">
        <v>0</v>
      </c>
      <c r="BH1036" s="68">
        <v>0.24435962571665915</v>
      </c>
      <c r="BI1036" s="68">
        <v>4590.0055701124111</v>
      </c>
      <c r="BJ1036" s="68">
        <v>0</v>
      </c>
      <c r="BK1036" s="68">
        <v>5.613180707682356E-2</v>
      </c>
      <c r="BL1036" s="68">
        <v>6904.9807641011157</v>
      </c>
      <c r="BM1036" s="68">
        <v>196.45391820907474</v>
      </c>
      <c r="BN1036" s="68">
        <v>0</v>
      </c>
      <c r="BO1036" s="68">
        <v>0</v>
      </c>
    </row>
    <row r="1037" spans="1:67">
      <c r="A1037">
        <v>2008</v>
      </c>
      <c r="B1037" s="62" t="s">
        <v>614</v>
      </c>
      <c r="C1037" s="67" t="s">
        <v>680</v>
      </c>
      <c r="D1037" s="62" t="s">
        <v>726</v>
      </c>
      <c r="E1037" s="68">
        <v>4.2128145435944679</v>
      </c>
      <c r="F1037" s="68">
        <v>0.17056014226419719</v>
      </c>
      <c r="G1037" s="68">
        <v>6.4971237135149365E-2</v>
      </c>
      <c r="H1037" s="68">
        <v>23.344921331061688</v>
      </c>
      <c r="I1037" s="68">
        <v>17.656879697498798</v>
      </c>
      <c r="J1037" s="68">
        <v>43.981566623692579</v>
      </c>
      <c r="K1037" s="68">
        <v>2.1788361539282604</v>
      </c>
      <c r="L1037" s="68">
        <v>7.038405353174606</v>
      </c>
      <c r="M1037" s="68">
        <v>9.467000068867673</v>
      </c>
      <c r="N1037" s="68">
        <v>2.3889044642883057</v>
      </c>
      <c r="O1037" s="68">
        <v>29.611585109476795</v>
      </c>
      <c r="P1037" s="68">
        <v>1.3896745604244733</v>
      </c>
      <c r="Q1037" s="68">
        <v>107.33869821441594</v>
      </c>
      <c r="R1037" s="68">
        <v>12.164361373920775</v>
      </c>
      <c r="S1037" s="68">
        <v>210.32898702659094</v>
      </c>
      <c r="T1037" s="68">
        <v>212.57065164582406</v>
      </c>
      <c r="U1037" s="68">
        <v>3719.2618420126628</v>
      </c>
      <c r="V1037" s="68">
        <v>2008.054909461358</v>
      </c>
      <c r="W1037" s="68">
        <v>437.40651596519626</v>
      </c>
      <c r="X1037" s="68">
        <v>1839.5009138596961</v>
      </c>
      <c r="Y1037" s="68">
        <v>86.318253082243984</v>
      </c>
      <c r="Z1037" s="68">
        <v>204.83527428514921</v>
      </c>
      <c r="AA1037" s="68">
        <v>45.410275972961465</v>
      </c>
      <c r="AB1037" s="68">
        <v>391.89569630591228</v>
      </c>
      <c r="AC1037" s="68">
        <v>0.40445047735805645</v>
      </c>
      <c r="AD1037" s="68">
        <v>5.903014744700287E-2</v>
      </c>
      <c r="AE1037" s="68">
        <v>2197.3921492925433</v>
      </c>
      <c r="AF1037" s="68">
        <v>7.5830695143927898</v>
      </c>
      <c r="AG1037" s="68">
        <v>41.318839722352465</v>
      </c>
      <c r="AH1037" s="68">
        <v>33.883138761295264</v>
      </c>
      <c r="AI1037" s="68">
        <v>126.46282539981043</v>
      </c>
      <c r="AJ1037" s="68">
        <v>0.43098755298315461</v>
      </c>
      <c r="AK1037" s="68">
        <v>10.147667060499007</v>
      </c>
      <c r="AL1037" s="68">
        <v>6.5305769086908088</v>
      </c>
      <c r="AM1037" s="68">
        <v>4.5413936779206363</v>
      </c>
      <c r="AN1037" s="68">
        <v>66.644048317159218</v>
      </c>
      <c r="AO1037" s="68">
        <v>0.26704283169843035</v>
      </c>
      <c r="AP1037" s="68">
        <v>22.941228917065729</v>
      </c>
      <c r="AQ1037" s="68">
        <v>461.15225005531659</v>
      </c>
      <c r="AR1037" s="68">
        <v>0.16307141801915104</v>
      </c>
      <c r="AS1037" s="68">
        <v>1.8281365525959181</v>
      </c>
      <c r="AT1037" s="68">
        <v>5.70016468288912E-3</v>
      </c>
      <c r="AU1037" s="68">
        <v>7.8990714994336908E-2</v>
      </c>
      <c r="AV1037" s="68">
        <v>0</v>
      </c>
      <c r="AW1037" s="68">
        <v>0.22866587742958233</v>
      </c>
      <c r="AX1037" s="68">
        <v>2.0798427308974272</v>
      </c>
      <c r="AY1037" s="68">
        <v>2.0205699844561265</v>
      </c>
      <c r="AZ1037" s="68">
        <v>0</v>
      </c>
      <c r="BA1037" s="68">
        <v>0.15586671913505029</v>
      </c>
      <c r="BB1037" s="68">
        <v>51.304082880883094</v>
      </c>
      <c r="BC1037" s="68">
        <v>78.974037450066689</v>
      </c>
      <c r="BD1037" s="68">
        <v>16.316183553186537</v>
      </c>
      <c r="BE1037" s="68">
        <v>23.876521945818457</v>
      </c>
      <c r="BF1037" s="68">
        <v>8.5108506439144627</v>
      </c>
      <c r="BG1037" s="68">
        <v>0</v>
      </c>
      <c r="BH1037" s="68">
        <v>0.17452386701613221</v>
      </c>
      <c r="BI1037" s="68">
        <v>2446.1532366017127</v>
      </c>
      <c r="BJ1037" s="68">
        <v>0</v>
      </c>
      <c r="BK1037" s="68">
        <v>1.0500020642386877E-2</v>
      </c>
      <c r="BL1037" s="68">
        <v>1598.3381232452093</v>
      </c>
      <c r="BM1037" s="68">
        <v>248.37885993566246</v>
      </c>
      <c r="BN1037" s="68">
        <v>0</v>
      </c>
      <c r="BO1037" s="68">
        <v>0</v>
      </c>
    </row>
    <row r="1038" spans="1:67">
      <c r="A1038">
        <v>2008</v>
      </c>
      <c r="B1038" s="62" t="s">
        <v>615</v>
      </c>
      <c r="C1038" s="67" t="s">
        <v>681</v>
      </c>
      <c r="D1038" s="62" t="s">
        <v>726</v>
      </c>
      <c r="E1038" s="68">
        <v>29.979165448187874</v>
      </c>
      <c r="F1038" s="68">
        <v>0.6446508218237581</v>
      </c>
      <c r="G1038" s="68">
        <v>2.8705271358940889</v>
      </c>
      <c r="H1038" s="68">
        <v>330.25634740822233</v>
      </c>
      <c r="I1038" s="68">
        <v>230.52144900551465</v>
      </c>
      <c r="J1038" s="68">
        <v>139.04657798552418</v>
      </c>
      <c r="K1038" s="68">
        <v>22.620327095573163</v>
      </c>
      <c r="L1038" s="68">
        <v>37.795387396651201</v>
      </c>
      <c r="M1038" s="68">
        <v>13.174496916896368</v>
      </c>
      <c r="N1038" s="68">
        <v>7.8945860419140912</v>
      </c>
      <c r="O1038" s="68">
        <v>59.426532666344499</v>
      </c>
      <c r="P1038" s="68">
        <v>9.218314675298739</v>
      </c>
      <c r="Q1038" s="68">
        <v>111.97984292817399</v>
      </c>
      <c r="R1038" s="68">
        <v>80.344905893503196</v>
      </c>
      <c r="S1038" s="68">
        <v>233.02239855079677</v>
      </c>
      <c r="T1038" s="68">
        <v>283.76889978503766</v>
      </c>
      <c r="U1038" s="68">
        <v>3917.8655965444054</v>
      </c>
      <c r="V1038" s="68">
        <v>578.51003840129954</v>
      </c>
      <c r="W1038" s="68">
        <v>1362.9708845501677</v>
      </c>
      <c r="X1038" s="68">
        <v>2315.0680772964779</v>
      </c>
      <c r="Y1038" s="68">
        <v>93.996755279808355</v>
      </c>
      <c r="Z1038" s="68">
        <v>245.296235945783</v>
      </c>
      <c r="AA1038" s="68">
        <v>43.521829956419616</v>
      </c>
      <c r="AB1038" s="68">
        <v>24.987383848946614</v>
      </c>
      <c r="AC1038" s="68">
        <v>0.73728627953031722</v>
      </c>
      <c r="AD1038" s="68">
        <v>6.1650576493428995</v>
      </c>
      <c r="AE1038" s="68">
        <v>871.6256258574482</v>
      </c>
      <c r="AF1038" s="68">
        <v>40.320028391480349</v>
      </c>
      <c r="AG1038" s="68">
        <v>219.58656310079223</v>
      </c>
      <c r="AH1038" s="68">
        <v>180.14145538310612</v>
      </c>
      <c r="AI1038" s="68">
        <v>791.18813202349941</v>
      </c>
      <c r="AJ1038" s="68">
        <v>55.584791578032736</v>
      </c>
      <c r="AK1038" s="68">
        <v>2.2515868675065445</v>
      </c>
      <c r="AL1038" s="68">
        <v>269.21533493333783</v>
      </c>
      <c r="AM1038" s="68">
        <v>0.85463628877319286</v>
      </c>
      <c r="AN1038" s="68">
        <v>9.2568359310804151</v>
      </c>
      <c r="AO1038" s="68">
        <v>11.608415960878087</v>
      </c>
      <c r="AP1038" s="68">
        <v>16.989715053022486</v>
      </c>
      <c r="AQ1038" s="68">
        <v>109.15400489720683</v>
      </c>
      <c r="AR1038" s="68">
        <v>8.8725182746945158E-2</v>
      </c>
      <c r="AS1038" s="68">
        <v>1.5589462888596666</v>
      </c>
      <c r="AT1038" s="68">
        <v>1.1546994375063086E-2</v>
      </c>
      <c r="AU1038" s="68">
        <v>6.2683176913246014E-2</v>
      </c>
      <c r="AV1038" s="68">
        <v>0</v>
      </c>
      <c r="AW1038" s="68">
        <v>0.73884967040058558</v>
      </c>
      <c r="AX1038" s="68">
        <v>8.4928845889236957</v>
      </c>
      <c r="AY1038" s="68">
        <v>4.9100803431729672</v>
      </c>
      <c r="AZ1038" s="68">
        <v>0</v>
      </c>
      <c r="BA1038" s="68">
        <v>2.5815714544938024</v>
      </c>
      <c r="BB1038" s="68">
        <v>120.17459806953481</v>
      </c>
      <c r="BC1038" s="68">
        <v>4.9729701475256523</v>
      </c>
      <c r="BD1038" s="68">
        <v>1.6733672853431378</v>
      </c>
      <c r="BE1038" s="68">
        <v>8.9636821657048635</v>
      </c>
      <c r="BF1038" s="68">
        <v>17.160808508422896</v>
      </c>
      <c r="BG1038" s="68">
        <v>0</v>
      </c>
      <c r="BH1038" s="68">
        <v>6.338637747099393E-3</v>
      </c>
      <c r="BI1038" s="68">
        <v>780.55065961871355</v>
      </c>
      <c r="BJ1038" s="68">
        <v>0</v>
      </c>
      <c r="BK1038" s="68">
        <v>2.8652115837153561E-2</v>
      </c>
      <c r="BL1038" s="68">
        <v>16337.694919628313</v>
      </c>
      <c r="BM1038" s="68">
        <v>308.07248272670097</v>
      </c>
      <c r="BN1038" s="68">
        <v>0</v>
      </c>
      <c r="BO1038" s="68">
        <v>0</v>
      </c>
    </row>
    <row r="1039" spans="1:67">
      <c r="A1039">
        <v>2008</v>
      </c>
      <c r="B1039" s="62" t="s">
        <v>616</v>
      </c>
      <c r="C1039" s="67" t="s">
        <v>682</v>
      </c>
      <c r="D1039" s="62" t="s">
        <v>726</v>
      </c>
      <c r="E1039" s="68">
        <v>18.873832920724819</v>
      </c>
      <c r="F1039" s="68">
        <v>8.5606691890436681E-2</v>
      </c>
      <c r="G1039" s="68">
        <v>2.0073410472345841</v>
      </c>
      <c r="H1039" s="68">
        <v>76.869408337583437</v>
      </c>
      <c r="I1039" s="68">
        <v>225.73572482299448</v>
      </c>
      <c r="J1039" s="68">
        <v>45.408575965505776</v>
      </c>
      <c r="K1039" s="68">
        <v>2.5018250383314911</v>
      </c>
      <c r="L1039" s="68">
        <v>9.2076291120247014</v>
      </c>
      <c r="M1039" s="68">
        <v>3.2551690709520611</v>
      </c>
      <c r="N1039" s="68">
        <v>1.8983355130763244</v>
      </c>
      <c r="O1039" s="68">
        <v>9.1797259838746577</v>
      </c>
      <c r="P1039" s="68">
        <v>3.5233901349461716</v>
      </c>
      <c r="Q1039" s="68">
        <v>53.224087496926742</v>
      </c>
      <c r="R1039" s="68">
        <v>54.358862673182927</v>
      </c>
      <c r="S1039" s="68">
        <v>47.572176933970553</v>
      </c>
      <c r="T1039" s="68">
        <v>76.397078994069389</v>
      </c>
      <c r="U1039" s="68">
        <v>279.77537838619554</v>
      </c>
      <c r="V1039" s="68">
        <v>144.04715720379835</v>
      </c>
      <c r="W1039" s="68">
        <v>128.97430963189115</v>
      </c>
      <c r="X1039" s="68">
        <v>10761.932656830824</v>
      </c>
      <c r="Y1039" s="68">
        <v>32.217612172034968</v>
      </c>
      <c r="Z1039" s="68">
        <v>54.838950266940074</v>
      </c>
      <c r="AA1039" s="68">
        <v>9.2331023630563287</v>
      </c>
      <c r="AB1039" s="68">
        <v>32.886749226661173</v>
      </c>
      <c r="AC1039" s="68">
        <v>0.29417380874864729</v>
      </c>
      <c r="AD1039" s="68">
        <v>9.6748360721573068</v>
      </c>
      <c r="AE1039" s="68">
        <v>213.07406324596522</v>
      </c>
      <c r="AF1039" s="68">
        <v>99.828543997276071</v>
      </c>
      <c r="AG1039" s="68">
        <v>543.27513988618466</v>
      </c>
      <c r="AH1039" s="68">
        <v>445.75183052315469</v>
      </c>
      <c r="AI1039" s="68">
        <v>1975.3480251655542</v>
      </c>
      <c r="AJ1039" s="68">
        <v>0.99477313807558465</v>
      </c>
      <c r="AK1039" s="68">
        <v>1.5378033152943136</v>
      </c>
      <c r="AL1039" s="68">
        <v>178.37783219170714</v>
      </c>
      <c r="AM1039" s="68">
        <v>13.873804324348853</v>
      </c>
      <c r="AN1039" s="68">
        <v>3.5749492007595589</v>
      </c>
      <c r="AO1039" s="68">
        <v>5.3708987874823828</v>
      </c>
      <c r="AP1039" s="68">
        <v>14.433683681297907</v>
      </c>
      <c r="AQ1039" s="68">
        <v>339.94275064249132</v>
      </c>
      <c r="AR1039" s="68">
        <v>0.35614700038470315</v>
      </c>
      <c r="AS1039" s="68">
        <v>9.5805421165277664</v>
      </c>
      <c r="AT1039" s="68">
        <v>0.23377252002316096</v>
      </c>
      <c r="AU1039" s="68">
        <v>0.48638390668584813</v>
      </c>
      <c r="AV1039" s="68">
        <v>0</v>
      </c>
      <c r="AW1039" s="68">
        <v>1.099302966330598</v>
      </c>
      <c r="AX1039" s="68">
        <v>0.50940800820914278</v>
      </c>
      <c r="AY1039" s="68">
        <v>1.3497670221014215</v>
      </c>
      <c r="AZ1039" s="68">
        <v>0</v>
      </c>
      <c r="BA1039" s="68">
        <v>0.42957461487094606</v>
      </c>
      <c r="BB1039" s="68">
        <v>51.444046542007378</v>
      </c>
      <c r="BC1039" s="68">
        <v>34.300866637589792</v>
      </c>
      <c r="BD1039" s="68">
        <v>4.3590542626759152</v>
      </c>
      <c r="BE1039" s="68">
        <v>15.641255044105849</v>
      </c>
      <c r="BF1039" s="68">
        <v>18.363766619902151</v>
      </c>
      <c r="BG1039" s="68">
        <v>0</v>
      </c>
      <c r="BH1039" s="68">
        <v>1.279541109875771E-2</v>
      </c>
      <c r="BI1039" s="68">
        <v>3737.0641456064268</v>
      </c>
      <c r="BJ1039" s="68">
        <v>0</v>
      </c>
      <c r="BK1039" s="68">
        <v>0.10935025623418704</v>
      </c>
      <c r="BL1039" s="68">
        <v>6873.5040172961362</v>
      </c>
      <c r="BM1039" s="68">
        <v>640.38678301868822</v>
      </c>
      <c r="BN1039" s="68">
        <v>0</v>
      </c>
      <c r="BO1039" s="68">
        <v>0</v>
      </c>
    </row>
    <row r="1040" spans="1:67">
      <c r="A1040">
        <v>2008</v>
      </c>
      <c r="B1040" s="62" t="s">
        <v>617</v>
      </c>
      <c r="C1040" s="67" t="s">
        <v>683</v>
      </c>
      <c r="D1040" s="62" t="s">
        <v>726</v>
      </c>
      <c r="E1040" s="68">
        <v>1.2466721780084333</v>
      </c>
      <c r="F1040" s="68">
        <v>7.2417939823038943E-2</v>
      </c>
      <c r="G1040" s="68">
        <v>3.6967981022670911E-2</v>
      </c>
      <c r="H1040" s="68">
        <v>5.4747019061308535</v>
      </c>
      <c r="I1040" s="68">
        <v>18.218899461752766</v>
      </c>
      <c r="J1040" s="68">
        <v>4.5589431922248904</v>
      </c>
      <c r="K1040" s="68">
        <v>0.44005110787057217</v>
      </c>
      <c r="L1040" s="68">
        <v>0.8695569558632652</v>
      </c>
      <c r="M1040" s="68">
        <v>1.2947577444317548</v>
      </c>
      <c r="N1040" s="68">
        <v>2.4621326665205054</v>
      </c>
      <c r="O1040" s="68">
        <v>3.8429511399280862</v>
      </c>
      <c r="P1040" s="68">
        <v>0.23326837805967632</v>
      </c>
      <c r="Q1040" s="68">
        <v>11.041802938374413</v>
      </c>
      <c r="R1040" s="68">
        <v>7.0855240911591464</v>
      </c>
      <c r="S1040" s="68">
        <v>19.851040782807644</v>
      </c>
      <c r="T1040" s="68">
        <v>26.354796996872949</v>
      </c>
      <c r="U1040" s="68">
        <v>208.39497164267323</v>
      </c>
      <c r="V1040" s="68">
        <v>87.639915414270121</v>
      </c>
      <c r="W1040" s="68">
        <v>53.982516065365182</v>
      </c>
      <c r="X1040" s="68">
        <v>134.66209438208892</v>
      </c>
      <c r="Y1040" s="68">
        <v>426.66727119110209</v>
      </c>
      <c r="Z1040" s="68">
        <v>19.885919987084737</v>
      </c>
      <c r="AA1040" s="68">
        <v>0.84932024224932168</v>
      </c>
      <c r="AB1040" s="68">
        <v>3.8617782004255932</v>
      </c>
      <c r="AC1040" s="68">
        <v>0.38100451816622005</v>
      </c>
      <c r="AD1040" s="68">
        <v>7.0953724053959513E-2</v>
      </c>
      <c r="AE1040" s="68">
        <v>41.787345994349209</v>
      </c>
      <c r="AF1040" s="68">
        <v>3.7628023535764643</v>
      </c>
      <c r="AG1040" s="68">
        <v>20.488329749503528</v>
      </c>
      <c r="AH1040" s="68">
        <v>16.805592501127641</v>
      </c>
      <c r="AI1040" s="68">
        <v>19.757344219279169</v>
      </c>
      <c r="AJ1040" s="68">
        <v>0.53815497021601399</v>
      </c>
      <c r="AK1040" s="68">
        <v>95.033991242806451</v>
      </c>
      <c r="AL1040" s="68">
        <v>2.7792420050153313</v>
      </c>
      <c r="AM1040" s="68">
        <v>12.698983760286833</v>
      </c>
      <c r="AN1040" s="68">
        <v>17.672178726716592</v>
      </c>
      <c r="AO1040" s="68">
        <v>0.37615764648318356</v>
      </c>
      <c r="AP1040" s="68">
        <v>1.0061774765517424</v>
      </c>
      <c r="AQ1040" s="68">
        <v>8.5183276601400291</v>
      </c>
      <c r="AR1040" s="68">
        <v>6.4508694005094763E-2</v>
      </c>
      <c r="AS1040" s="68">
        <v>1.423437163470763</v>
      </c>
      <c r="AT1040" s="68">
        <v>3.5067251064488884E-3</v>
      </c>
      <c r="AU1040" s="68">
        <v>5.2454535583452644E-2</v>
      </c>
      <c r="AV1040" s="68">
        <v>0</v>
      </c>
      <c r="AW1040" s="68">
        <v>0.10020186973699716</v>
      </c>
      <c r="AX1040" s="68">
        <v>0.55073960231789654</v>
      </c>
      <c r="AY1040" s="68">
        <v>0.27545639915314163</v>
      </c>
      <c r="AZ1040" s="68">
        <v>0</v>
      </c>
      <c r="BA1040" s="68">
        <v>5.4380778375018514E-2</v>
      </c>
      <c r="BB1040" s="68">
        <v>3.0048453061806328</v>
      </c>
      <c r="BC1040" s="68">
        <v>9.4046743566512525</v>
      </c>
      <c r="BD1040" s="68">
        <v>1.0139995510844879</v>
      </c>
      <c r="BE1040" s="68">
        <v>1.0598567033229569</v>
      </c>
      <c r="BF1040" s="68">
        <v>3.1968949949355547</v>
      </c>
      <c r="BG1040" s="68">
        <v>0</v>
      </c>
      <c r="BH1040" s="68">
        <v>3.6640972034029033E-3</v>
      </c>
      <c r="BI1040" s="68">
        <v>288.43392892563759</v>
      </c>
      <c r="BJ1040" s="68">
        <v>0</v>
      </c>
      <c r="BK1040" s="68">
        <v>3.9653953968265321E-2</v>
      </c>
      <c r="BL1040" s="68">
        <v>1330.4989473380072</v>
      </c>
      <c r="BM1040" s="68">
        <v>36.175683410010485</v>
      </c>
      <c r="BN1040" s="68">
        <v>0</v>
      </c>
      <c r="BO1040" s="68">
        <v>0</v>
      </c>
    </row>
    <row r="1041" spans="1:67">
      <c r="A1041">
        <v>2008</v>
      </c>
      <c r="B1041" s="62" t="s">
        <v>618</v>
      </c>
      <c r="C1041" s="67" t="s">
        <v>684</v>
      </c>
      <c r="D1041" s="62" t="s">
        <v>726</v>
      </c>
      <c r="E1041" s="68">
        <v>2.935720542968284</v>
      </c>
      <c r="F1041" s="68">
        <v>0.14191336556120368</v>
      </c>
      <c r="G1041" s="68">
        <v>0.21708736126083195</v>
      </c>
      <c r="H1041" s="68">
        <v>12.692810140959052</v>
      </c>
      <c r="I1041" s="68">
        <v>20.258373142419309</v>
      </c>
      <c r="J1041" s="68">
        <v>55.0860218575353</v>
      </c>
      <c r="K1041" s="68">
        <v>4.0844687940431514</v>
      </c>
      <c r="L1041" s="68">
        <v>7.3183641076479082</v>
      </c>
      <c r="M1041" s="68">
        <v>4.8217973316860503</v>
      </c>
      <c r="N1041" s="68">
        <v>4.9399214983961111</v>
      </c>
      <c r="O1041" s="68">
        <v>16.531027573663785</v>
      </c>
      <c r="P1041" s="68">
        <v>2.9160257076398857</v>
      </c>
      <c r="Q1041" s="68">
        <v>23.558384722768409</v>
      </c>
      <c r="R1041" s="68">
        <v>9.4507134248690665</v>
      </c>
      <c r="S1041" s="68">
        <v>15.691869489263361</v>
      </c>
      <c r="T1041" s="68">
        <v>22.704503611225661</v>
      </c>
      <c r="U1041" s="68">
        <v>517.81966093921301</v>
      </c>
      <c r="V1041" s="68">
        <v>40.005563581057906</v>
      </c>
      <c r="W1041" s="68">
        <v>27.705659737648645</v>
      </c>
      <c r="X1041" s="68">
        <v>82.610951136771234</v>
      </c>
      <c r="Y1041" s="68">
        <v>6.4694116517295228</v>
      </c>
      <c r="Z1041" s="68">
        <v>226.39894716045765</v>
      </c>
      <c r="AA1041" s="68">
        <v>1.9508465527668613</v>
      </c>
      <c r="AB1041" s="68">
        <v>11.769127490488691</v>
      </c>
      <c r="AC1041" s="68">
        <v>14.059223187541143</v>
      </c>
      <c r="AD1041" s="68">
        <v>9.5285348055829236E-2</v>
      </c>
      <c r="AE1041" s="68">
        <v>135.42913002560817</v>
      </c>
      <c r="AF1041" s="68">
        <v>8.6340767055067555</v>
      </c>
      <c r="AG1041" s="68">
        <v>47.026060470865467</v>
      </c>
      <c r="AH1041" s="68">
        <v>38.583242959565908</v>
      </c>
      <c r="AI1041" s="68">
        <v>8.2350896829882316</v>
      </c>
      <c r="AJ1041" s="68">
        <v>0.13710392778677272</v>
      </c>
      <c r="AK1041" s="68">
        <v>0.98860305250200076</v>
      </c>
      <c r="AL1041" s="68">
        <v>5.7887632006151675</v>
      </c>
      <c r="AM1041" s="68">
        <v>2.3307053645657092</v>
      </c>
      <c r="AN1041" s="68">
        <v>49.91903892542895</v>
      </c>
      <c r="AO1041" s="68">
        <v>0.37472993466303611</v>
      </c>
      <c r="AP1041" s="68">
        <v>4.2934079072148714</v>
      </c>
      <c r="AQ1041" s="68">
        <v>9.7553525088660926</v>
      </c>
      <c r="AR1041" s="68">
        <v>0.17105458041057992</v>
      </c>
      <c r="AS1041" s="68">
        <v>9.4551663058186151</v>
      </c>
      <c r="AT1041" s="68">
        <v>9.6815732443222332E-3</v>
      </c>
      <c r="AU1041" s="68">
        <v>0.2517453353049306</v>
      </c>
      <c r="AV1041" s="68">
        <v>0</v>
      </c>
      <c r="AW1041" s="68">
        <v>7.8956517661560106</v>
      </c>
      <c r="AX1041" s="68">
        <v>1.3257200534874021</v>
      </c>
      <c r="AY1041" s="68">
        <v>6.0784608810780334</v>
      </c>
      <c r="AZ1041" s="68">
        <v>0</v>
      </c>
      <c r="BA1041" s="68">
        <v>2.3656007157943768</v>
      </c>
      <c r="BB1041" s="68">
        <v>23.263966815100307</v>
      </c>
      <c r="BC1041" s="68">
        <v>33.331267072156997</v>
      </c>
      <c r="BD1041" s="68">
        <v>24.544475847215427</v>
      </c>
      <c r="BE1041" s="68">
        <v>78.148023975578724</v>
      </c>
      <c r="BF1041" s="68">
        <v>24.349521703087337</v>
      </c>
      <c r="BG1041" s="68">
        <v>0</v>
      </c>
      <c r="BH1041" s="68">
        <v>1.0602980737540782E-2</v>
      </c>
      <c r="BI1041" s="68">
        <v>3633.3247349914022</v>
      </c>
      <c r="BJ1041" s="68">
        <v>0</v>
      </c>
      <c r="BK1041" s="68">
        <v>5.5311477563713433E-3</v>
      </c>
      <c r="BL1041" s="68">
        <v>2323.1802027493541</v>
      </c>
      <c r="BM1041" s="68">
        <v>153.35947310789325</v>
      </c>
      <c r="BN1041" s="68">
        <v>0</v>
      </c>
      <c r="BO1041" s="68">
        <v>0</v>
      </c>
    </row>
    <row r="1042" spans="1:67">
      <c r="A1042">
        <v>2008</v>
      </c>
      <c r="B1042" s="62" t="s">
        <v>619</v>
      </c>
      <c r="C1042" s="67" t="s">
        <v>685</v>
      </c>
      <c r="D1042" s="62" t="s">
        <v>726</v>
      </c>
      <c r="E1042" s="68">
        <v>0.11890139644265348</v>
      </c>
      <c r="F1042" s="68">
        <v>7.9779701020562532E-3</v>
      </c>
      <c r="G1042" s="68">
        <v>6.1806593733591169E-3</v>
      </c>
      <c r="H1042" s="68">
        <v>0.69988835707668451</v>
      </c>
      <c r="I1042" s="68">
        <v>0.75696933837459834</v>
      </c>
      <c r="J1042" s="68">
        <v>0.42433680675451257</v>
      </c>
      <c r="K1042" s="68">
        <v>5.074640829434119E-2</v>
      </c>
      <c r="L1042" s="68">
        <v>0.23979750661274363</v>
      </c>
      <c r="M1042" s="68">
        <v>8.7931498754871149E-2</v>
      </c>
      <c r="N1042" s="68">
        <v>0.1664358938068107</v>
      </c>
      <c r="O1042" s="68">
        <v>0.34296759541817606</v>
      </c>
      <c r="P1042" s="68">
        <v>6.3803004204538327E-2</v>
      </c>
      <c r="Q1042" s="68">
        <v>0.45870952785921348</v>
      </c>
      <c r="R1042" s="68">
        <v>0.22190040472754585</v>
      </c>
      <c r="S1042" s="68">
        <v>0.90141438452814204</v>
      </c>
      <c r="T1042" s="68">
        <v>1.2330039201346294</v>
      </c>
      <c r="U1042" s="68">
        <v>19.669589390311934</v>
      </c>
      <c r="V1042" s="68">
        <v>3.9124233915185416</v>
      </c>
      <c r="W1042" s="68">
        <v>3.0118716766751077</v>
      </c>
      <c r="X1042" s="68">
        <v>7.9005515953822307</v>
      </c>
      <c r="Y1042" s="68">
        <v>1.9506621580273178</v>
      </c>
      <c r="Z1042" s="68">
        <v>1.2187686715291843</v>
      </c>
      <c r="AA1042" s="68">
        <v>0.13779544824950005</v>
      </c>
      <c r="AB1042" s="68">
        <v>0.53888224249186734</v>
      </c>
      <c r="AC1042" s="68">
        <v>5.8011649968846793E-2</v>
      </c>
      <c r="AD1042" s="68">
        <v>1.1520355080897771E-2</v>
      </c>
      <c r="AE1042" s="68">
        <v>4.2322835735811344</v>
      </c>
      <c r="AF1042" s="68">
        <v>0.14188133977363107</v>
      </c>
      <c r="AG1042" s="68">
        <v>0.76820745712772687</v>
      </c>
      <c r="AH1042" s="68">
        <v>0.62723414035714153</v>
      </c>
      <c r="AI1042" s="68">
        <v>1.6489800423220691</v>
      </c>
      <c r="AJ1042" s="68">
        <v>0.10489501119554683</v>
      </c>
      <c r="AK1042" s="68">
        <v>0.40591552484170751</v>
      </c>
      <c r="AL1042" s="68">
        <v>0.48148316620602544</v>
      </c>
      <c r="AM1042" s="68">
        <v>5.9260381485869665E-2</v>
      </c>
      <c r="AN1042" s="68">
        <v>0.22751958979682443</v>
      </c>
      <c r="AO1042" s="68">
        <v>7.1983289081861815E-2</v>
      </c>
      <c r="AP1042" s="68">
        <v>0.16440985990020018</v>
      </c>
      <c r="AQ1042" s="68">
        <v>1.3643829317688558</v>
      </c>
      <c r="AR1042" s="68">
        <v>1.2483991133247756E-2</v>
      </c>
      <c r="AS1042" s="68">
        <v>0.2919173753327392</v>
      </c>
      <c r="AT1042" s="68">
        <v>3.5636484039355178E-3</v>
      </c>
      <c r="AU1042" s="68">
        <v>1.1406273593028919E-2</v>
      </c>
      <c r="AV1042" s="68">
        <v>0</v>
      </c>
      <c r="AW1042" s="68">
        <v>3.1236725593241348E-2</v>
      </c>
      <c r="AX1042" s="68">
        <v>0.10492181361680757</v>
      </c>
      <c r="AY1042" s="68">
        <v>5.0090712006602547E-2</v>
      </c>
      <c r="AZ1042" s="68">
        <v>0</v>
      </c>
      <c r="BA1042" s="68">
        <v>9.0678754212855095E-3</v>
      </c>
      <c r="BB1042" s="68">
        <v>0.56606788835061062</v>
      </c>
      <c r="BC1042" s="68">
        <v>0.45728982556424813</v>
      </c>
      <c r="BD1042" s="68">
        <v>0.18430086475047242</v>
      </c>
      <c r="BE1042" s="68">
        <v>0.16580177083416209</v>
      </c>
      <c r="BF1042" s="68">
        <v>0.12999298712511567</v>
      </c>
      <c r="BG1042" s="68">
        <v>0</v>
      </c>
      <c r="BH1042" s="68">
        <v>7.0758301993156629E-4</v>
      </c>
      <c r="BI1042" s="68">
        <v>8.177676446012093</v>
      </c>
      <c r="BJ1042" s="68">
        <v>0</v>
      </c>
      <c r="BK1042" s="68">
        <v>2.4928615843325583E-3</v>
      </c>
      <c r="BL1042" s="68">
        <v>58.176496641850946</v>
      </c>
      <c r="BM1042" s="68">
        <v>1.5386242722286285</v>
      </c>
      <c r="BN1042" s="68">
        <v>0</v>
      </c>
      <c r="BO1042" s="68">
        <v>0</v>
      </c>
    </row>
    <row r="1043" spans="1:67">
      <c r="A1043">
        <v>2008</v>
      </c>
      <c r="B1043" s="62" t="s">
        <v>620</v>
      </c>
      <c r="C1043" s="67" t="s">
        <v>686</v>
      </c>
      <c r="D1043" s="62" t="s">
        <v>726</v>
      </c>
      <c r="E1043" s="68">
        <v>3.2280661104363695</v>
      </c>
      <c r="F1043" s="68">
        <v>7.1964383450246069E-2</v>
      </c>
      <c r="G1043" s="68">
        <v>8.0142077382697657E-2</v>
      </c>
      <c r="H1043" s="68">
        <v>5.2673736631059604</v>
      </c>
      <c r="I1043" s="68">
        <v>10.283428418859268</v>
      </c>
      <c r="J1043" s="68">
        <v>2.8655364360068445</v>
      </c>
      <c r="K1043" s="68">
        <v>0.43677298578097395</v>
      </c>
      <c r="L1043" s="68">
        <v>3.0747794067017966</v>
      </c>
      <c r="M1043" s="68">
        <v>0.49605828452805134</v>
      </c>
      <c r="N1043" s="68">
        <v>3.242537787179101</v>
      </c>
      <c r="O1043" s="68">
        <v>4.9875324745491598</v>
      </c>
      <c r="P1043" s="68">
        <v>0.60610787564111346</v>
      </c>
      <c r="Q1043" s="68">
        <v>3.568671210640221</v>
      </c>
      <c r="R1043" s="68">
        <v>4.9790550499091317</v>
      </c>
      <c r="S1043" s="68">
        <v>13.031000481135399</v>
      </c>
      <c r="T1043" s="68">
        <v>3.1095011833396762</v>
      </c>
      <c r="U1043" s="68">
        <v>5.8630321170468287</v>
      </c>
      <c r="V1043" s="68">
        <v>3.4206393135853386</v>
      </c>
      <c r="W1043" s="68">
        <v>1.4170333507575226</v>
      </c>
      <c r="X1043" s="68">
        <v>7.1424690684499321</v>
      </c>
      <c r="Y1043" s="68">
        <v>0.35946561740182731</v>
      </c>
      <c r="Z1043" s="68">
        <v>1.7722748145833567</v>
      </c>
      <c r="AA1043" s="68">
        <v>0.20297132413973296</v>
      </c>
      <c r="AB1043" s="68">
        <v>2.4868509607298215</v>
      </c>
      <c r="AC1043" s="68">
        <v>0.36772312806115326</v>
      </c>
      <c r="AD1043" s="68">
        <v>2.2415479854614635E-2</v>
      </c>
      <c r="AE1043" s="68">
        <v>8.6604556033033226</v>
      </c>
      <c r="AF1043" s="68">
        <v>2.2126750793145016</v>
      </c>
      <c r="AG1043" s="68">
        <v>12.054941059842278</v>
      </c>
      <c r="AH1043" s="68">
        <v>9.8989751091970923</v>
      </c>
      <c r="AI1043" s="68">
        <v>2.9160497049063911</v>
      </c>
      <c r="AJ1043" s="68">
        <v>8.7489811206347357E-2</v>
      </c>
      <c r="AK1043" s="68">
        <v>0.15832631317816376</v>
      </c>
      <c r="AL1043" s="68">
        <v>1.0281254146426493</v>
      </c>
      <c r="AM1043" s="68">
        <v>0.31300840951626535</v>
      </c>
      <c r="AN1043" s="68">
        <v>10.499331077034618</v>
      </c>
      <c r="AO1043" s="68">
        <v>0.25875959725729297</v>
      </c>
      <c r="AP1043" s="68">
        <v>0.75639936733321533</v>
      </c>
      <c r="AQ1043" s="68">
        <v>2.2337363310150353</v>
      </c>
      <c r="AR1043" s="68">
        <v>7.3893641507885716E-2</v>
      </c>
      <c r="AS1043" s="68">
        <v>2.3202648848071248</v>
      </c>
      <c r="AT1043" s="68">
        <v>2.4741740814304913E-2</v>
      </c>
      <c r="AU1043" s="68">
        <v>6.6209572863501515E-2</v>
      </c>
      <c r="AV1043" s="68">
        <v>0</v>
      </c>
      <c r="AW1043" s="68">
        <v>1.0970032020726137</v>
      </c>
      <c r="AX1043" s="68">
        <v>0.26986986282657494</v>
      </c>
      <c r="AY1043" s="68">
        <v>0.36442382578554211</v>
      </c>
      <c r="AZ1043" s="68">
        <v>0</v>
      </c>
      <c r="BA1043" s="68">
        <v>0.14903753973108066</v>
      </c>
      <c r="BB1043" s="68">
        <v>12.003243879888801</v>
      </c>
      <c r="BC1043" s="68">
        <v>7.573312267688916</v>
      </c>
      <c r="BD1043" s="68">
        <v>5.5470208811390487</v>
      </c>
      <c r="BE1043" s="68">
        <v>4.2530490275019215</v>
      </c>
      <c r="BF1043" s="68">
        <v>3.6798574067690373</v>
      </c>
      <c r="BG1043" s="68">
        <v>0</v>
      </c>
      <c r="BH1043" s="68">
        <v>2.7885537334191919E-2</v>
      </c>
      <c r="BI1043" s="68">
        <v>30.152476326729595</v>
      </c>
      <c r="BJ1043" s="68">
        <v>0</v>
      </c>
      <c r="BK1043" s="68">
        <v>7.6339166822038786E-3</v>
      </c>
      <c r="BL1043" s="68">
        <v>5.7875279424554487</v>
      </c>
      <c r="BM1043" s="68">
        <v>0.37917993059814592</v>
      </c>
      <c r="BN1043" s="68">
        <v>0</v>
      </c>
      <c r="BO1043" s="68">
        <v>0</v>
      </c>
    </row>
    <row r="1044" spans="1:67">
      <c r="A1044">
        <v>2008</v>
      </c>
      <c r="B1044" s="62" t="s">
        <v>621</v>
      </c>
      <c r="C1044" s="67" t="s">
        <v>135</v>
      </c>
      <c r="D1044" s="62" t="s">
        <v>726</v>
      </c>
      <c r="E1044" s="68">
        <v>4.7644895632861554E-2</v>
      </c>
      <c r="F1044" s="68">
        <v>1.2523147798199255E-3</v>
      </c>
      <c r="G1044" s="68">
        <v>3.6459347035996334E-3</v>
      </c>
      <c r="H1044" s="68">
        <v>7.5093843000629046E-2</v>
      </c>
      <c r="I1044" s="68">
        <v>0.13270846828053851</v>
      </c>
      <c r="J1044" s="68">
        <v>3.8552313468772914E-2</v>
      </c>
      <c r="K1044" s="68">
        <v>6.0447715446393744E-3</v>
      </c>
      <c r="L1044" s="68">
        <v>2.9977845581193395E-2</v>
      </c>
      <c r="M1044" s="68">
        <v>8.3269853085129169E-3</v>
      </c>
      <c r="N1044" s="68">
        <v>0.26114969532232596</v>
      </c>
      <c r="O1044" s="68">
        <v>0.14619761438755019</v>
      </c>
      <c r="P1044" s="68">
        <v>2.0398697977920599E-2</v>
      </c>
      <c r="Q1044" s="68">
        <v>6.2002585774489263E-2</v>
      </c>
      <c r="R1044" s="68">
        <v>5.4709508866751549E-2</v>
      </c>
      <c r="S1044" s="68">
        <v>0.12928854334965939</v>
      </c>
      <c r="T1044" s="68">
        <v>6.3209693177689902E-2</v>
      </c>
      <c r="U1044" s="68">
        <v>0.60016609510925867</v>
      </c>
      <c r="V1044" s="68">
        <v>0.20797478792857102</v>
      </c>
      <c r="W1044" s="68">
        <v>7.7989027959115859E-2</v>
      </c>
      <c r="X1044" s="68">
        <v>0.23921346822664769</v>
      </c>
      <c r="Y1044" s="68">
        <v>1.0499094903968505E-2</v>
      </c>
      <c r="Z1044" s="68">
        <v>6.6370299810351613E-2</v>
      </c>
      <c r="AA1044" s="68">
        <v>6.3753881728574081E-3</v>
      </c>
      <c r="AB1044" s="68">
        <v>0.16463643953102899</v>
      </c>
      <c r="AC1044" s="68">
        <v>3.3927502100132213E-2</v>
      </c>
      <c r="AD1044" s="68">
        <v>6.5138342086331843E-4</v>
      </c>
      <c r="AE1044" s="68">
        <v>0.27539633389126444</v>
      </c>
      <c r="AF1044" s="68">
        <v>2.6216005331467646E-2</v>
      </c>
      <c r="AG1044" s="68">
        <v>0.14289120181760212</v>
      </c>
      <c r="AH1044" s="68">
        <v>0.11717668075339244</v>
      </c>
      <c r="AI1044" s="68">
        <v>0.25931532059165496</v>
      </c>
      <c r="AJ1044" s="68">
        <v>9.5787130168268619E-3</v>
      </c>
      <c r="AK1044" s="68">
        <v>3.7233994857480593E-2</v>
      </c>
      <c r="AL1044" s="68">
        <v>1.8161467390753267E-2</v>
      </c>
      <c r="AM1044" s="68">
        <v>5.4234578906919816E-3</v>
      </c>
      <c r="AN1044" s="68">
        <v>9.5344607529617195E-2</v>
      </c>
      <c r="AO1044" s="68">
        <v>2.8525124955792607E-2</v>
      </c>
      <c r="AP1044" s="68">
        <v>4.4165134706936393E-2</v>
      </c>
      <c r="AQ1044" s="68">
        <v>6.3540758540518369E-2</v>
      </c>
      <c r="AR1044" s="68">
        <v>6.4586254585879991E-3</v>
      </c>
      <c r="AS1044" s="68">
        <v>0.14255849686302385</v>
      </c>
      <c r="AT1044" s="68">
        <v>6.2796215995656452E-4</v>
      </c>
      <c r="AU1044" s="68">
        <v>5.0863164188032946E-3</v>
      </c>
      <c r="AV1044" s="68">
        <v>0</v>
      </c>
      <c r="AW1044" s="68">
        <v>1.5613010769836309E-2</v>
      </c>
      <c r="AX1044" s="68">
        <v>2.4794415746495962E-2</v>
      </c>
      <c r="AY1044" s="68">
        <v>1.9725796985607096E-2</v>
      </c>
      <c r="AZ1044" s="68">
        <v>0</v>
      </c>
      <c r="BA1044" s="68">
        <v>3.4770647385547384E-3</v>
      </c>
      <c r="BB1044" s="68">
        <v>0.23676052093355549</v>
      </c>
      <c r="BC1044" s="68">
        <v>0.17883200382394093</v>
      </c>
      <c r="BD1044" s="68">
        <v>0.11425915023506128</v>
      </c>
      <c r="BE1044" s="68">
        <v>7.3032965721265566E-2</v>
      </c>
      <c r="BF1044" s="68">
        <v>5.1834303462038545E-2</v>
      </c>
      <c r="BG1044" s="68">
        <v>0</v>
      </c>
      <c r="BH1044" s="68">
        <v>4.004541353007004E-4</v>
      </c>
      <c r="BI1044" s="68">
        <v>1.0639260638214914</v>
      </c>
      <c r="BJ1044" s="68">
        <v>0</v>
      </c>
      <c r="BK1044" s="68">
        <v>1.911895558811667E-4</v>
      </c>
      <c r="BL1044" s="68">
        <v>0.92548634855394263</v>
      </c>
      <c r="BM1044" s="68">
        <v>3.5878774733343104E-2</v>
      </c>
      <c r="BN1044" s="68">
        <v>0</v>
      </c>
      <c r="BO1044" s="68">
        <v>0</v>
      </c>
    </row>
    <row r="1045" spans="1:67">
      <c r="A1045">
        <v>2008</v>
      </c>
      <c r="B1045" s="62" t="s">
        <v>622</v>
      </c>
      <c r="C1045" s="67" t="s">
        <v>687</v>
      </c>
      <c r="D1045" s="62" t="s">
        <v>726</v>
      </c>
      <c r="E1045" s="68">
        <v>0.45391224504753058</v>
      </c>
      <c r="F1045" s="68">
        <v>7.3255500579881274E-3</v>
      </c>
      <c r="G1045" s="68">
        <v>6.7922394071673088E-3</v>
      </c>
      <c r="H1045" s="68">
        <v>0.72529388645976689</v>
      </c>
      <c r="I1045" s="68">
        <v>0.69047681623269375</v>
      </c>
      <c r="J1045" s="68">
        <v>0.32556053673889385</v>
      </c>
      <c r="K1045" s="68">
        <v>3.0411804209744635E-2</v>
      </c>
      <c r="L1045" s="68">
        <v>0.1896140905530207</v>
      </c>
      <c r="M1045" s="68">
        <v>6.438408330312527E-2</v>
      </c>
      <c r="N1045" s="68">
        <v>0.48781627400164895</v>
      </c>
      <c r="O1045" s="68">
        <v>2.6392519527548974</v>
      </c>
      <c r="P1045" s="68">
        <v>0.26869533307561094</v>
      </c>
      <c r="Q1045" s="68">
        <v>0.87749832202453848</v>
      </c>
      <c r="R1045" s="68">
        <v>0.25637457447920414</v>
      </c>
      <c r="S1045" s="68">
        <v>3.7159253999686013</v>
      </c>
      <c r="T1045" s="68">
        <v>2.0461755256288483</v>
      </c>
      <c r="U1045" s="68">
        <v>2.6246574201911508</v>
      </c>
      <c r="V1045" s="68">
        <v>1.6761659335455603</v>
      </c>
      <c r="W1045" s="68">
        <v>0.91903758722972995</v>
      </c>
      <c r="X1045" s="68">
        <v>3.256393134446526</v>
      </c>
      <c r="Y1045" s="68">
        <v>0.20771651365445137</v>
      </c>
      <c r="Z1045" s="68">
        <v>0.83935259732666823</v>
      </c>
      <c r="AA1045" s="68">
        <v>7.1666204443773224E-2</v>
      </c>
      <c r="AB1045" s="68">
        <v>1.0050222946544038</v>
      </c>
      <c r="AC1045" s="68">
        <v>0.14684684789737745</v>
      </c>
      <c r="AD1045" s="68">
        <v>2.2794857684594661E-3</v>
      </c>
      <c r="AE1045" s="68">
        <v>4.5672850351641205</v>
      </c>
      <c r="AF1045" s="68">
        <v>6.9294440918114791E-2</v>
      </c>
      <c r="AG1045" s="68">
        <v>0.38083135285843972</v>
      </c>
      <c r="AH1045" s="68">
        <v>0.30809689270849844</v>
      </c>
      <c r="AI1045" s="68">
        <v>0.28503902548151794</v>
      </c>
      <c r="AJ1045" s="68">
        <v>2.3452940670338519E-2</v>
      </c>
      <c r="AK1045" s="68">
        <v>3.8262080028871527E-2</v>
      </c>
      <c r="AL1045" s="68">
        <v>4.1817652820664526E-2</v>
      </c>
      <c r="AM1045" s="68">
        <v>6.4458661490541212E-3</v>
      </c>
      <c r="AN1045" s="68">
        <v>0.19558035372559693</v>
      </c>
      <c r="AO1045" s="68">
        <v>8.4164151149938748E-2</v>
      </c>
      <c r="AP1045" s="68">
        <v>0.12484880906007841</v>
      </c>
      <c r="AQ1045" s="68">
        <v>0.18619084447875234</v>
      </c>
      <c r="AR1045" s="68">
        <v>1.7262837845425295E-2</v>
      </c>
      <c r="AS1045" s="68">
        <v>0.39327284050177252</v>
      </c>
      <c r="AT1045" s="68">
        <v>4.6485300774199113E-3</v>
      </c>
      <c r="AU1045" s="68">
        <v>1.4792427958236766E-2</v>
      </c>
      <c r="AV1045" s="68">
        <v>0</v>
      </c>
      <c r="AW1045" s="68">
        <v>3.3070752660150457E-2</v>
      </c>
      <c r="AX1045" s="68">
        <v>7.4721320852752682E-2</v>
      </c>
      <c r="AY1045" s="68">
        <v>5.5800761881496366E-2</v>
      </c>
      <c r="AZ1045" s="68">
        <v>0</v>
      </c>
      <c r="BA1045" s="68">
        <v>1.1906628852031521E-2</v>
      </c>
      <c r="BB1045" s="68">
        <v>0.53479126341319061</v>
      </c>
      <c r="BC1045" s="68">
        <v>0.40443015463911797</v>
      </c>
      <c r="BD1045" s="68">
        <v>0.25024850717292935</v>
      </c>
      <c r="BE1045" s="68">
        <v>0.18038067440386671</v>
      </c>
      <c r="BF1045" s="68">
        <v>0.15868816360420149</v>
      </c>
      <c r="BG1045" s="68">
        <v>0</v>
      </c>
      <c r="BH1045" s="68">
        <v>6.2516532636473798E-4</v>
      </c>
      <c r="BI1045" s="68">
        <v>4.8556126113245099</v>
      </c>
      <c r="BJ1045" s="68">
        <v>0</v>
      </c>
      <c r="BK1045" s="68">
        <v>8.6809444222147279E-4</v>
      </c>
      <c r="BL1045" s="68">
        <v>1.1988858915933542</v>
      </c>
      <c r="BM1045" s="68">
        <v>7.0176981118457937E-2</v>
      </c>
      <c r="BN1045" s="68">
        <v>0</v>
      </c>
      <c r="BO1045" s="68">
        <v>0</v>
      </c>
    </row>
    <row r="1046" spans="1:67">
      <c r="A1046">
        <v>2008</v>
      </c>
      <c r="B1046" s="62" t="s">
        <v>623</v>
      </c>
      <c r="C1046" s="67" t="s">
        <v>688</v>
      </c>
      <c r="D1046" s="62" t="s">
        <v>726</v>
      </c>
      <c r="E1046" s="68">
        <v>0.21215322596881714</v>
      </c>
      <c r="F1046" s="68">
        <v>9.782141318512903E-3</v>
      </c>
      <c r="G1046" s="68">
        <v>1.4432042281097606E-2</v>
      </c>
      <c r="H1046" s="68">
        <v>1.0849863847752155</v>
      </c>
      <c r="I1046" s="68">
        <v>1.5583910300942005</v>
      </c>
      <c r="J1046" s="68">
        <v>0.62232043844366547</v>
      </c>
      <c r="K1046" s="68">
        <v>0.19651449022374556</v>
      </c>
      <c r="L1046" s="68">
        <v>0.18772480860069826</v>
      </c>
      <c r="M1046" s="68">
        <v>6.7631191309945382E-2</v>
      </c>
      <c r="N1046" s="68">
        <v>1.3384073117265984</v>
      </c>
      <c r="O1046" s="68">
        <v>0.86154503494805978</v>
      </c>
      <c r="P1046" s="68">
        <v>0.1060236742374271</v>
      </c>
      <c r="Q1046" s="68">
        <v>0.52319541003948733</v>
      </c>
      <c r="R1046" s="68">
        <v>0.78148855133123185</v>
      </c>
      <c r="S1046" s="68">
        <v>1.0712662332729732</v>
      </c>
      <c r="T1046" s="68">
        <v>1.378211050263247</v>
      </c>
      <c r="U1046" s="68">
        <v>11.057390862302309</v>
      </c>
      <c r="V1046" s="68">
        <v>2.6274075138457063</v>
      </c>
      <c r="W1046" s="68">
        <v>3.0891039109243308</v>
      </c>
      <c r="X1046" s="68">
        <v>10.148649276177398</v>
      </c>
      <c r="Y1046" s="68">
        <v>0.25812256402747469</v>
      </c>
      <c r="Z1046" s="68">
        <v>1.2387121656885545</v>
      </c>
      <c r="AA1046" s="68">
        <v>0.12949430439179677</v>
      </c>
      <c r="AB1046" s="68">
        <v>0.50197915751082822</v>
      </c>
      <c r="AC1046" s="68">
        <v>7.1936323564367632E-2</v>
      </c>
      <c r="AD1046" s="68">
        <v>1.8311713812177166E-2</v>
      </c>
      <c r="AE1046" s="68">
        <v>8.097244915330819</v>
      </c>
      <c r="AF1046" s="68">
        <v>0.2510514710443934</v>
      </c>
      <c r="AG1046" s="68">
        <v>1.3677169786553325</v>
      </c>
      <c r="AH1046" s="68">
        <v>1.1217688317583825</v>
      </c>
      <c r="AI1046" s="68">
        <v>2.5058386153935324</v>
      </c>
      <c r="AJ1046" s="68">
        <v>0.13102471833411306</v>
      </c>
      <c r="AK1046" s="68">
        <v>0.11270809018343346</v>
      </c>
      <c r="AL1046" s="68">
        <v>0.63801154773652824</v>
      </c>
      <c r="AM1046" s="68">
        <v>1.7873321608780576E-2</v>
      </c>
      <c r="AN1046" s="68">
        <v>0.4595118326747325</v>
      </c>
      <c r="AO1046" s="68">
        <v>9.6260175487787453E-2</v>
      </c>
      <c r="AP1046" s="68">
        <v>0.15641506244185305</v>
      </c>
      <c r="AQ1046" s="68">
        <v>0.77581230456525829</v>
      </c>
      <c r="AR1046" s="68">
        <v>1.3949511207989887E-2</v>
      </c>
      <c r="AS1046" s="68">
        <v>0.36931375277012013</v>
      </c>
      <c r="AT1046" s="68">
        <v>8.8433566618252857E-2</v>
      </c>
      <c r="AU1046" s="68">
        <v>1.9367241914361292E-2</v>
      </c>
      <c r="AV1046" s="68">
        <v>0</v>
      </c>
      <c r="AW1046" s="68">
        <v>0.1084967416345046</v>
      </c>
      <c r="AX1046" s="68">
        <v>7.6981048069229729E-2</v>
      </c>
      <c r="AY1046" s="68">
        <v>5.6135175766611034E-2</v>
      </c>
      <c r="AZ1046" s="68">
        <v>0</v>
      </c>
      <c r="BA1046" s="68">
        <v>1.3525480202671377E-2</v>
      </c>
      <c r="BB1046" s="68">
        <v>0.95538480446322294</v>
      </c>
      <c r="BC1046" s="68">
        <v>0.67042179146164071</v>
      </c>
      <c r="BD1046" s="68">
        <v>0.27205582659733268</v>
      </c>
      <c r="BE1046" s="68">
        <v>0.20509241818322665</v>
      </c>
      <c r="BF1046" s="68">
        <v>0.25417898369460223</v>
      </c>
      <c r="BG1046" s="68">
        <v>0</v>
      </c>
      <c r="BH1046" s="68">
        <v>7.4022143620065567E-4</v>
      </c>
      <c r="BI1046" s="68">
        <v>9.6981445261128734</v>
      </c>
      <c r="BJ1046" s="68">
        <v>0</v>
      </c>
      <c r="BK1046" s="68">
        <v>2.090674325882428E-2</v>
      </c>
      <c r="BL1046" s="68">
        <v>40.869911610300676</v>
      </c>
      <c r="BM1046" s="68">
        <v>1.2765292469860148</v>
      </c>
      <c r="BN1046" s="68">
        <v>0</v>
      </c>
      <c r="BO1046" s="68">
        <v>0</v>
      </c>
    </row>
    <row r="1047" spans="1:67">
      <c r="A1047">
        <v>2008</v>
      </c>
      <c r="B1047" s="62" t="s">
        <v>624</v>
      </c>
      <c r="C1047" s="67" t="s">
        <v>689</v>
      </c>
      <c r="D1047" s="62" t="s">
        <v>726</v>
      </c>
      <c r="E1047" s="68">
        <v>1.5066441645823934</v>
      </c>
      <c r="F1047" s="68">
        <v>4.4514008482655333E-2</v>
      </c>
      <c r="G1047" s="68">
        <v>6.9407498864412095E-2</v>
      </c>
      <c r="H1047" s="68">
        <v>1.7241266168275624</v>
      </c>
      <c r="I1047" s="68">
        <v>6.4509382610924302</v>
      </c>
      <c r="J1047" s="68">
        <v>1.5918229197431786</v>
      </c>
      <c r="K1047" s="68">
        <v>0.26334786320975723</v>
      </c>
      <c r="L1047" s="68">
        <v>0.96924276740732995</v>
      </c>
      <c r="M1047" s="68">
        <v>0.29121689725132738</v>
      </c>
      <c r="N1047" s="68">
        <v>1.3478016362506275</v>
      </c>
      <c r="O1047" s="68">
        <v>4.0133461405830939</v>
      </c>
      <c r="P1047" s="68">
        <v>1.0486097735214643</v>
      </c>
      <c r="Q1047" s="68">
        <v>1.6938927379628557</v>
      </c>
      <c r="R1047" s="68">
        <v>1.0744469398149961</v>
      </c>
      <c r="S1047" s="68">
        <v>2.3551149056906358</v>
      </c>
      <c r="T1047" s="68">
        <v>1.8545175412472343</v>
      </c>
      <c r="U1047" s="68">
        <v>18.389642777068506</v>
      </c>
      <c r="V1047" s="68">
        <v>3.5282718582628827</v>
      </c>
      <c r="W1047" s="68">
        <v>1.9386100894235989</v>
      </c>
      <c r="X1047" s="68">
        <v>70.772791262073881</v>
      </c>
      <c r="Y1047" s="68">
        <v>0.40266852423498539</v>
      </c>
      <c r="Z1047" s="68">
        <v>2.0945953932107151</v>
      </c>
      <c r="AA1047" s="68">
        <v>0.16839379005070607</v>
      </c>
      <c r="AB1047" s="68">
        <v>2.1891508648315581</v>
      </c>
      <c r="AC1047" s="68">
        <v>0.24980529475763383</v>
      </c>
      <c r="AD1047" s="68">
        <v>7.3789050853223959E-2</v>
      </c>
      <c r="AE1047" s="68">
        <v>8.1549882180189233</v>
      </c>
      <c r="AF1047" s="68">
        <v>2.233280769481206</v>
      </c>
      <c r="AG1047" s="68">
        <v>4.629422259042161</v>
      </c>
      <c r="AH1047" s="68">
        <v>3.7645561980227944</v>
      </c>
      <c r="AI1047" s="68">
        <v>14.403786893436775</v>
      </c>
      <c r="AJ1047" s="68">
        <v>9.5732199189258071E-2</v>
      </c>
      <c r="AK1047" s="68">
        <v>0.43912909231040276</v>
      </c>
      <c r="AL1047" s="68">
        <v>1.3444356895234666</v>
      </c>
      <c r="AM1047" s="68">
        <v>0.13193082464468092</v>
      </c>
      <c r="AN1047" s="68">
        <v>0.9079232135771812</v>
      </c>
      <c r="AO1047" s="68">
        <v>0.20117961922232364</v>
      </c>
      <c r="AP1047" s="68">
        <v>0.39333386696373634</v>
      </c>
      <c r="AQ1047" s="68">
        <v>3.7896428046768307</v>
      </c>
      <c r="AR1047" s="68">
        <v>3.8258935940201425E-2</v>
      </c>
      <c r="AS1047" s="68">
        <v>1.183969136267597</v>
      </c>
      <c r="AT1047" s="68">
        <v>0.18105894117356777</v>
      </c>
      <c r="AU1047" s="68">
        <v>4.8288762345067765E-2</v>
      </c>
      <c r="AV1047" s="68">
        <v>0</v>
      </c>
      <c r="AW1047" s="68">
        <v>0.20266691413208848</v>
      </c>
      <c r="AX1047" s="68">
        <v>0.23887287938592733</v>
      </c>
      <c r="AY1047" s="68">
        <v>0.16231108423394583</v>
      </c>
      <c r="AZ1047" s="68">
        <v>0</v>
      </c>
      <c r="BA1047" s="68">
        <v>3.5356166969881322E-2</v>
      </c>
      <c r="BB1047" s="68">
        <v>2.0206700266441868</v>
      </c>
      <c r="BC1047" s="68">
        <v>2.3843594752213386</v>
      </c>
      <c r="BD1047" s="68">
        <v>0.6197735204227931</v>
      </c>
      <c r="BE1047" s="68">
        <v>1.423256804591468</v>
      </c>
      <c r="BF1047" s="68">
        <v>0.61353761718715261</v>
      </c>
      <c r="BG1047" s="68">
        <v>0</v>
      </c>
      <c r="BH1047" s="68">
        <v>3.4199928503190159E-3</v>
      </c>
      <c r="BI1047" s="68">
        <v>62.760583760659955</v>
      </c>
      <c r="BJ1047" s="68">
        <v>0</v>
      </c>
      <c r="BK1047" s="68">
        <v>9.909783467144188E-3</v>
      </c>
      <c r="BL1047" s="68">
        <v>53.079885185419194</v>
      </c>
      <c r="BM1047" s="68">
        <v>4.1958526867761954</v>
      </c>
      <c r="BN1047" s="68">
        <v>0</v>
      </c>
      <c r="BO1047" s="68">
        <v>0</v>
      </c>
    </row>
    <row r="1048" spans="1:67">
      <c r="A1048">
        <v>2008</v>
      </c>
      <c r="B1048" s="62" t="s">
        <v>625</v>
      </c>
      <c r="C1048" s="67" t="s">
        <v>690</v>
      </c>
      <c r="D1048" s="62" t="s">
        <v>726</v>
      </c>
      <c r="E1048" s="68">
        <v>22.518900365666024</v>
      </c>
      <c r="F1048" s="68">
        <v>0.6251197186631744</v>
      </c>
      <c r="G1048" s="68">
        <v>1.2408596287904328</v>
      </c>
      <c r="H1048" s="68">
        <v>23.677283473659077</v>
      </c>
      <c r="I1048" s="68">
        <v>72.194502637910418</v>
      </c>
      <c r="J1048" s="68">
        <v>35.867160517985816</v>
      </c>
      <c r="K1048" s="68">
        <v>3.6462710918563421</v>
      </c>
      <c r="L1048" s="68">
        <v>12.543858417125996</v>
      </c>
      <c r="M1048" s="68">
        <v>3.5464531682257365</v>
      </c>
      <c r="N1048" s="68">
        <v>83.752242068177281</v>
      </c>
      <c r="O1048" s="68">
        <v>76.160210371684201</v>
      </c>
      <c r="P1048" s="68">
        <v>19.042151126282736</v>
      </c>
      <c r="Q1048" s="68">
        <v>26.119063785285274</v>
      </c>
      <c r="R1048" s="68">
        <v>13.308779901882865</v>
      </c>
      <c r="S1048" s="68">
        <v>39.214439981715628</v>
      </c>
      <c r="T1048" s="68">
        <v>32.593003750123728</v>
      </c>
      <c r="U1048" s="68">
        <v>308.6639194366511</v>
      </c>
      <c r="V1048" s="68">
        <v>58.28726125738352</v>
      </c>
      <c r="W1048" s="68">
        <v>29.731702450526384</v>
      </c>
      <c r="X1048" s="68">
        <v>149.34654876360875</v>
      </c>
      <c r="Y1048" s="68">
        <v>4.8434440443595479</v>
      </c>
      <c r="Z1048" s="68">
        <v>33.971580089790365</v>
      </c>
      <c r="AA1048" s="68">
        <v>2.1187632090677777</v>
      </c>
      <c r="AB1048" s="68">
        <v>40.42515775185354</v>
      </c>
      <c r="AC1048" s="68">
        <v>2.6850754229647058</v>
      </c>
      <c r="AD1048" s="68">
        <v>0.25101257945891037</v>
      </c>
      <c r="AE1048" s="68">
        <v>129.59939204343087</v>
      </c>
      <c r="AF1048" s="68">
        <v>3.2019500229808333</v>
      </c>
      <c r="AG1048" s="68">
        <v>25.78763174038</v>
      </c>
      <c r="AH1048" s="68">
        <v>14.408403402155592</v>
      </c>
      <c r="AI1048" s="68">
        <v>64.418588266159901</v>
      </c>
      <c r="AJ1048" s="68">
        <v>0.87156317197463062</v>
      </c>
      <c r="AK1048" s="68">
        <v>8.3905739665664978</v>
      </c>
      <c r="AL1048" s="68">
        <v>4.7906358874365127</v>
      </c>
      <c r="AM1048" s="68">
        <v>0.74137220243022761</v>
      </c>
      <c r="AN1048" s="68">
        <v>11.962532514091439</v>
      </c>
      <c r="AO1048" s="68">
        <v>0.99731656291459936</v>
      </c>
      <c r="AP1048" s="68">
        <v>3.1085356861274285</v>
      </c>
      <c r="AQ1048" s="68">
        <v>26.54822521828218</v>
      </c>
      <c r="AR1048" s="68">
        <v>0.15397154681661845</v>
      </c>
      <c r="AS1048" s="68">
        <v>5.1480346703080127</v>
      </c>
      <c r="AT1048" s="68">
        <v>0.18208648429661892</v>
      </c>
      <c r="AU1048" s="68">
        <v>0.25137478753910059</v>
      </c>
      <c r="AV1048" s="68">
        <v>0</v>
      </c>
      <c r="AW1048" s="68">
        <v>1.4351354103480962</v>
      </c>
      <c r="AX1048" s="68">
        <v>1.9272068224908248</v>
      </c>
      <c r="AY1048" s="68">
        <v>1.284395271105387</v>
      </c>
      <c r="AZ1048" s="68">
        <v>0</v>
      </c>
      <c r="BA1048" s="68">
        <v>0.37117758851361216</v>
      </c>
      <c r="BB1048" s="68">
        <v>14.644678362981617</v>
      </c>
      <c r="BC1048" s="68">
        <v>27.21101689763082</v>
      </c>
      <c r="BD1048" s="68">
        <v>3.8399673258087512</v>
      </c>
      <c r="BE1048" s="68">
        <v>22.053579831416169</v>
      </c>
      <c r="BF1048" s="68">
        <v>5.6706204533846751</v>
      </c>
      <c r="BG1048" s="68">
        <v>0</v>
      </c>
      <c r="BH1048" s="68">
        <v>3.6001765951593198E-2</v>
      </c>
      <c r="BI1048" s="68">
        <v>611.42572663008877</v>
      </c>
      <c r="BJ1048" s="68">
        <v>0</v>
      </c>
      <c r="BK1048" s="68">
        <v>2.1684963656043804E-2</v>
      </c>
      <c r="BL1048" s="68">
        <v>296.84651559686097</v>
      </c>
      <c r="BM1048" s="68">
        <v>14.610057038147353</v>
      </c>
      <c r="BN1048" s="68">
        <v>0</v>
      </c>
      <c r="BO1048" s="68">
        <v>0</v>
      </c>
    </row>
    <row r="1049" spans="1:67">
      <c r="A1049">
        <v>2008</v>
      </c>
      <c r="B1049" s="62" t="s">
        <v>626</v>
      </c>
      <c r="C1049" s="67" t="s">
        <v>691</v>
      </c>
      <c r="D1049" s="62" t="s">
        <v>726</v>
      </c>
      <c r="E1049" s="68">
        <v>17.389607283711719</v>
      </c>
      <c r="F1049" s="68">
        <v>0.2412022176940371</v>
      </c>
      <c r="G1049" s="68">
        <v>0.75932161306438084</v>
      </c>
      <c r="H1049" s="68">
        <v>7.3078339643517989</v>
      </c>
      <c r="I1049" s="68">
        <v>66.780010674418477</v>
      </c>
      <c r="J1049" s="68">
        <v>18.370575941667724</v>
      </c>
      <c r="K1049" s="68">
        <v>1.4903709842025201</v>
      </c>
      <c r="L1049" s="68">
        <v>5.7162806270144859</v>
      </c>
      <c r="M1049" s="68">
        <v>1.571874463957954</v>
      </c>
      <c r="N1049" s="68">
        <v>9.2876003780893726</v>
      </c>
      <c r="O1049" s="68">
        <v>25.289609215265131</v>
      </c>
      <c r="P1049" s="68">
        <v>6.3124437317088482</v>
      </c>
      <c r="Q1049" s="68">
        <v>8.7572387949205961</v>
      </c>
      <c r="R1049" s="68">
        <v>4.6897096296133034</v>
      </c>
      <c r="S1049" s="68">
        <v>13.565925712746044</v>
      </c>
      <c r="T1049" s="68">
        <v>8.8984435854556594</v>
      </c>
      <c r="U1049" s="68">
        <v>124.70690790145696</v>
      </c>
      <c r="V1049" s="68">
        <v>17.567630796020374</v>
      </c>
      <c r="W1049" s="68">
        <v>7.6570291621123499</v>
      </c>
      <c r="X1049" s="68">
        <v>50.282962910870054</v>
      </c>
      <c r="Y1049" s="68">
        <v>1.5343391033746945</v>
      </c>
      <c r="Z1049" s="68">
        <v>13.409714984097542</v>
      </c>
      <c r="AA1049" s="68">
        <v>0.7287737962844465</v>
      </c>
      <c r="AB1049" s="68">
        <v>12.059207380972676</v>
      </c>
      <c r="AC1049" s="68">
        <v>1.074422568470037</v>
      </c>
      <c r="AD1049" s="68">
        <v>9.7806384843747193E-2</v>
      </c>
      <c r="AE1049" s="68">
        <v>41.516592294887857</v>
      </c>
      <c r="AF1049" s="68">
        <v>1.2186095153605274</v>
      </c>
      <c r="AG1049" s="68">
        <v>6.7435222586584267</v>
      </c>
      <c r="AH1049" s="68">
        <v>12.446353326498638</v>
      </c>
      <c r="AI1049" s="68">
        <v>16.352653747722535</v>
      </c>
      <c r="AJ1049" s="68">
        <v>0.31321467606242526</v>
      </c>
      <c r="AK1049" s="68">
        <v>1.9093437470667587</v>
      </c>
      <c r="AL1049" s="68">
        <v>1.4890474352694225</v>
      </c>
      <c r="AM1049" s="68">
        <v>0.21596771021702243</v>
      </c>
      <c r="AN1049" s="68">
        <v>9.4738420622051649</v>
      </c>
      <c r="AO1049" s="68">
        <v>0.43669325203341014</v>
      </c>
      <c r="AP1049" s="68">
        <v>1.2168011540104393</v>
      </c>
      <c r="AQ1049" s="68">
        <v>11.773226380652991</v>
      </c>
      <c r="AR1049" s="68">
        <v>8.1174149341999069E-2</v>
      </c>
      <c r="AS1049" s="68">
        <v>3.0077750392679348</v>
      </c>
      <c r="AT1049" s="68">
        <v>9.941020402496302E-2</v>
      </c>
      <c r="AU1049" s="68">
        <v>0.14242911804050506</v>
      </c>
      <c r="AV1049" s="68">
        <v>0</v>
      </c>
      <c r="AW1049" s="68">
        <v>0.58505255680478807</v>
      </c>
      <c r="AX1049" s="68">
        <v>0.96984683089819201</v>
      </c>
      <c r="AY1049" s="68">
        <v>0.57246250182427516</v>
      </c>
      <c r="AZ1049" s="68">
        <v>0</v>
      </c>
      <c r="BA1049" s="68">
        <v>0.14451117522245988</v>
      </c>
      <c r="BB1049" s="68">
        <v>5.7607585763529174</v>
      </c>
      <c r="BC1049" s="68">
        <v>10.07055867648752</v>
      </c>
      <c r="BD1049" s="68">
        <v>1.8989349705479097</v>
      </c>
      <c r="BE1049" s="68">
        <v>8.4466123673332163</v>
      </c>
      <c r="BF1049" s="68">
        <v>2.3521611420110444</v>
      </c>
      <c r="BG1049" s="68">
        <v>0</v>
      </c>
      <c r="BH1049" s="68">
        <v>1.2618305875942006E-2</v>
      </c>
      <c r="BI1049" s="68">
        <v>351.02292587564955</v>
      </c>
      <c r="BJ1049" s="68">
        <v>0</v>
      </c>
      <c r="BK1049" s="68">
        <v>4.4886979509571549E-3</v>
      </c>
      <c r="BL1049" s="68">
        <v>107.34928340546277</v>
      </c>
      <c r="BM1049" s="68">
        <v>4.8405913443857571</v>
      </c>
      <c r="BN1049" s="68">
        <v>0</v>
      </c>
      <c r="BO1049" s="68">
        <v>0</v>
      </c>
    </row>
    <row r="1050" spans="1:67">
      <c r="A1050">
        <v>2008</v>
      </c>
      <c r="B1050" s="62" t="s">
        <v>627</v>
      </c>
      <c r="C1050" s="67" t="s">
        <v>692</v>
      </c>
      <c r="D1050" s="62" t="s">
        <v>726</v>
      </c>
      <c r="E1050" s="68">
        <v>1.9654744135870617</v>
      </c>
      <c r="F1050" s="68">
        <v>8.2622950901267922E-2</v>
      </c>
      <c r="G1050" s="68">
        <v>0.10145924658538454</v>
      </c>
      <c r="H1050" s="68">
        <v>2.5768763585364427</v>
      </c>
      <c r="I1050" s="68">
        <v>6.4343419200146972</v>
      </c>
      <c r="J1050" s="68">
        <v>7.0191811169214295</v>
      </c>
      <c r="K1050" s="68">
        <v>0.52994872800754467</v>
      </c>
      <c r="L1050" s="68">
        <v>1.4596187096824957</v>
      </c>
      <c r="M1050" s="68">
        <v>0.37708721681539992</v>
      </c>
      <c r="N1050" s="68">
        <v>25.285087895160466</v>
      </c>
      <c r="O1050" s="68">
        <v>13.676482253552527</v>
      </c>
      <c r="P1050" s="68">
        <v>2.1560960479216513</v>
      </c>
      <c r="Q1050" s="68">
        <v>3.133123440986437</v>
      </c>
      <c r="R1050" s="68">
        <v>1.8770991621623208</v>
      </c>
      <c r="S1050" s="68">
        <v>6.063720580023622</v>
      </c>
      <c r="T1050" s="68">
        <v>3.0641974966054599</v>
      </c>
      <c r="U1050" s="68">
        <v>27.290700700300473</v>
      </c>
      <c r="V1050" s="68">
        <v>5.56067361027233</v>
      </c>
      <c r="W1050" s="68">
        <v>3.6697262813246541</v>
      </c>
      <c r="X1050" s="68">
        <v>18.652063548743993</v>
      </c>
      <c r="Y1050" s="68">
        <v>1.5628778179627392</v>
      </c>
      <c r="Z1050" s="68">
        <v>4.0874494428235391</v>
      </c>
      <c r="AA1050" s="68">
        <v>0.18677635127061951</v>
      </c>
      <c r="AB1050" s="68">
        <v>3.4435253251061049</v>
      </c>
      <c r="AC1050" s="68">
        <v>0.24607467374643399</v>
      </c>
      <c r="AD1050" s="68">
        <v>3.1517836992877843E-2</v>
      </c>
      <c r="AE1050" s="68">
        <v>12.669487430284418</v>
      </c>
      <c r="AF1050" s="68">
        <v>0.58017467278973112</v>
      </c>
      <c r="AG1050" s="68">
        <v>3.1315490428107191</v>
      </c>
      <c r="AH1050" s="68">
        <v>2.5675621884098829</v>
      </c>
      <c r="AI1050" s="68">
        <v>5.06447000705682</v>
      </c>
      <c r="AJ1050" s="68">
        <v>0.15408023733700332</v>
      </c>
      <c r="AK1050" s="68">
        <v>1.2087413296953757</v>
      </c>
      <c r="AL1050" s="68">
        <v>0.7228255231442251</v>
      </c>
      <c r="AM1050" s="68">
        <v>8.0566536177722886E-2</v>
      </c>
      <c r="AN1050" s="68">
        <v>1.3168945217561221</v>
      </c>
      <c r="AO1050" s="68">
        <v>0.10234332038726612</v>
      </c>
      <c r="AP1050" s="68">
        <v>0.28259677192104377</v>
      </c>
      <c r="AQ1050" s="68">
        <v>2.0280329134743083</v>
      </c>
      <c r="AR1050" s="68">
        <v>1.8189091159469213E-2</v>
      </c>
      <c r="AS1050" s="68">
        <v>0.44381633522331232</v>
      </c>
      <c r="AT1050" s="68">
        <v>3.4657911151532939E-2</v>
      </c>
      <c r="AU1050" s="68">
        <v>2.1233219403559461E-2</v>
      </c>
      <c r="AV1050" s="68">
        <v>0</v>
      </c>
      <c r="AW1050" s="68">
        <v>0.16452957321141565</v>
      </c>
      <c r="AX1050" s="68">
        <v>0.15359101286186572</v>
      </c>
      <c r="AY1050" s="68">
        <v>0.12400520223060266</v>
      </c>
      <c r="AZ1050" s="68">
        <v>0</v>
      </c>
      <c r="BA1050" s="68">
        <v>3.9462819398222562E-2</v>
      </c>
      <c r="BB1050" s="68">
        <v>1.4493540065874533</v>
      </c>
      <c r="BC1050" s="68">
        <v>2.9662474234880705</v>
      </c>
      <c r="BD1050" s="68">
        <v>0.39629924723556109</v>
      </c>
      <c r="BE1050" s="68">
        <v>2.4883972800766267</v>
      </c>
      <c r="BF1050" s="68">
        <v>0.63034660457373692</v>
      </c>
      <c r="BG1050" s="68">
        <v>0</v>
      </c>
      <c r="BH1050" s="68">
        <v>3.3603181342415239E-3</v>
      </c>
      <c r="BI1050" s="68">
        <v>59.871609586916144</v>
      </c>
      <c r="BJ1050" s="68">
        <v>0</v>
      </c>
      <c r="BK1050" s="68">
        <v>1.446354209653794E-2</v>
      </c>
      <c r="BL1050" s="68">
        <v>25.070108815537402</v>
      </c>
      <c r="BM1050" s="68">
        <v>2.6853163686199353</v>
      </c>
      <c r="BN1050" s="68">
        <v>0</v>
      </c>
      <c r="BO1050" s="68">
        <v>0</v>
      </c>
    </row>
    <row r="1051" spans="1:67">
      <c r="A1051">
        <v>2008</v>
      </c>
      <c r="B1051" s="62" t="s">
        <v>628</v>
      </c>
      <c r="C1051" s="67" t="s">
        <v>693</v>
      </c>
      <c r="D1051" s="62" t="s">
        <v>726</v>
      </c>
      <c r="E1051" s="68">
        <v>0.10094656999695535</v>
      </c>
      <c r="F1051" s="68">
        <v>2.6420945403339904E-3</v>
      </c>
      <c r="G1051" s="68">
        <v>9.2036927489068041E-3</v>
      </c>
      <c r="H1051" s="68">
        <v>0.11928962166527615</v>
      </c>
      <c r="I1051" s="68">
        <v>0.37957219095219386</v>
      </c>
      <c r="J1051" s="68">
        <v>0.19210929080280545</v>
      </c>
      <c r="K1051" s="68">
        <v>1.7829867886716682E-2</v>
      </c>
      <c r="L1051" s="68">
        <v>5.7856618841962804E-2</v>
      </c>
      <c r="M1051" s="68">
        <v>1.9474061382020947E-2</v>
      </c>
      <c r="N1051" s="68">
        <v>0.16206773531716492</v>
      </c>
      <c r="O1051" s="68">
        <v>0.23833049503478629</v>
      </c>
      <c r="P1051" s="68">
        <v>8.0942827097023842E-2</v>
      </c>
      <c r="Q1051" s="68">
        <v>0.11874649198885252</v>
      </c>
      <c r="R1051" s="68">
        <v>5.6412315090115933E-2</v>
      </c>
      <c r="S1051" s="68">
        <v>0.12757313318084082</v>
      </c>
      <c r="T1051" s="68">
        <v>0.14562950612896908</v>
      </c>
      <c r="U1051" s="68">
        <v>1.3690776557662923</v>
      </c>
      <c r="V1051" s="68">
        <v>0.26659205527019647</v>
      </c>
      <c r="W1051" s="68">
        <v>0.12598931430213872</v>
      </c>
      <c r="X1051" s="68">
        <v>0.76646468471924856</v>
      </c>
      <c r="Y1051" s="68">
        <v>2.9795174763514572E-2</v>
      </c>
      <c r="Z1051" s="68">
        <v>0.17290066334283882</v>
      </c>
      <c r="AA1051" s="68">
        <v>1.3762610729529124E-2</v>
      </c>
      <c r="AB1051" s="68">
        <v>0.12827907959857157</v>
      </c>
      <c r="AC1051" s="68">
        <v>9.9568189270132744E-3</v>
      </c>
      <c r="AD1051" s="68">
        <v>3.0027913547833081E-3</v>
      </c>
      <c r="AE1051" s="68">
        <v>0.52600282875013005</v>
      </c>
      <c r="AF1051" s="68">
        <v>7.5055716679242573E-2</v>
      </c>
      <c r="AG1051" s="68">
        <v>0.40521478024573104</v>
      </c>
      <c r="AH1051" s="68">
        <v>0.33356213292221465</v>
      </c>
      <c r="AI1051" s="68">
        <v>0.37416256568703088</v>
      </c>
      <c r="AJ1051" s="68">
        <v>1.503344338703212E-2</v>
      </c>
      <c r="AK1051" s="68">
        <v>0.14625735658219369</v>
      </c>
      <c r="AL1051" s="68">
        <v>5.3421938613618332E-2</v>
      </c>
      <c r="AM1051" s="68">
        <v>6.563489966837404E-3</v>
      </c>
      <c r="AN1051" s="68">
        <v>0.23510857598318027</v>
      </c>
      <c r="AO1051" s="68">
        <v>1.6908024838507674E-2</v>
      </c>
      <c r="AP1051" s="68">
        <v>2.607362121201267E-2</v>
      </c>
      <c r="AQ1051" s="68">
        <v>0.17008342358484679</v>
      </c>
      <c r="AR1051" s="68">
        <v>2.6130588350443637E-3</v>
      </c>
      <c r="AS1051" s="68">
        <v>0.10961033370975658</v>
      </c>
      <c r="AT1051" s="68">
        <v>9.3964651492663091E-3</v>
      </c>
      <c r="AU1051" s="68">
        <v>4.6307085076802337E-3</v>
      </c>
      <c r="AV1051" s="68">
        <v>0</v>
      </c>
      <c r="AW1051" s="68">
        <v>7.2831871488183403E-2</v>
      </c>
      <c r="AX1051" s="68">
        <v>1.4414991128816945E-2</v>
      </c>
      <c r="AY1051" s="68">
        <v>9.9717951444104405E-3</v>
      </c>
      <c r="AZ1051" s="68">
        <v>0</v>
      </c>
      <c r="BA1051" s="68">
        <v>3.072006915366484E-3</v>
      </c>
      <c r="BB1051" s="68">
        <v>0.29222845210259379</v>
      </c>
      <c r="BC1051" s="68">
        <v>0.34628621981237484</v>
      </c>
      <c r="BD1051" s="68">
        <v>8.1513427712076342E-2</v>
      </c>
      <c r="BE1051" s="68">
        <v>0.11298886735738027</v>
      </c>
      <c r="BF1051" s="68">
        <v>0.1096573006172506</v>
      </c>
      <c r="BG1051" s="68">
        <v>0</v>
      </c>
      <c r="BH1051" s="68">
        <v>3.7559115299660322E-4</v>
      </c>
      <c r="BI1051" s="68">
        <v>4.6710231591244016</v>
      </c>
      <c r="BJ1051" s="68">
        <v>0</v>
      </c>
      <c r="BK1051" s="68">
        <v>5.9442197244303542E-4</v>
      </c>
      <c r="BL1051" s="68">
        <v>1.546899945120642</v>
      </c>
      <c r="BM1051" s="68">
        <v>7.3229093008935611E-2</v>
      </c>
      <c r="BN1051" s="68">
        <v>0</v>
      </c>
      <c r="BO1051" s="68">
        <v>0</v>
      </c>
    </row>
    <row r="1052" spans="1:67">
      <c r="A1052">
        <v>2008</v>
      </c>
      <c r="B1052" s="62" t="s">
        <v>629</v>
      </c>
      <c r="C1052" s="67" t="s">
        <v>694</v>
      </c>
      <c r="D1052" s="62" t="s">
        <v>726</v>
      </c>
      <c r="E1052" s="68">
        <v>31.127291828739143</v>
      </c>
      <c r="F1052" s="68">
        <v>6.411269616296375E-2</v>
      </c>
      <c r="G1052" s="68">
        <v>0.33690935997223825</v>
      </c>
      <c r="H1052" s="68">
        <v>18.468837506892648</v>
      </c>
      <c r="I1052" s="68">
        <v>72.560158049558225</v>
      </c>
      <c r="J1052" s="68">
        <v>65.286202650891582</v>
      </c>
      <c r="K1052" s="68">
        <v>5.6931004490038601</v>
      </c>
      <c r="L1052" s="68">
        <v>11.571384898610894</v>
      </c>
      <c r="M1052" s="68">
        <v>5.3896195823725535</v>
      </c>
      <c r="N1052" s="68">
        <v>11.656795495662882</v>
      </c>
      <c r="O1052" s="68">
        <v>39.330616231703722</v>
      </c>
      <c r="P1052" s="68">
        <v>9.5786826735114694</v>
      </c>
      <c r="Q1052" s="68">
        <v>30.088710621439773</v>
      </c>
      <c r="R1052" s="68">
        <v>25.290138801782572</v>
      </c>
      <c r="S1052" s="68">
        <v>93.031333351251334</v>
      </c>
      <c r="T1052" s="68">
        <v>79.573833888970441</v>
      </c>
      <c r="U1052" s="68">
        <v>830.7842789977276</v>
      </c>
      <c r="V1052" s="68">
        <v>291.07300756939958</v>
      </c>
      <c r="W1052" s="68">
        <v>105.53788365831706</v>
      </c>
      <c r="X1052" s="68">
        <v>352.44413763610055</v>
      </c>
      <c r="Y1052" s="68">
        <v>20.561341967762164</v>
      </c>
      <c r="Z1052" s="68">
        <v>108.49871073407189</v>
      </c>
      <c r="AA1052" s="68">
        <v>1.1001430870905535</v>
      </c>
      <c r="AB1052" s="68">
        <v>66.628102982625265</v>
      </c>
      <c r="AC1052" s="68">
        <v>0.53936149733425065</v>
      </c>
      <c r="AD1052" s="68">
        <v>0.10581027037712101</v>
      </c>
      <c r="AE1052" s="68">
        <v>29.030471336172351</v>
      </c>
      <c r="AF1052" s="68">
        <v>9.123279692722102</v>
      </c>
      <c r="AG1052" s="68">
        <v>49.698185171152339</v>
      </c>
      <c r="AH1052" s="68">
        <v>40.77740576058509</v>
      </c>
      <c r="AI1052" s="68">
        <v>34.857202681893611</v>
      </c>
      <c r="AJ1052" s="68">
        <v>7.6283825500319688E-2</v>
      </c>
      <c r="AK1052" s="68">
        <v>13.272153525785345</v>
      </c>
      <c r="AL1052" s="68">
        <v>23.737235014342776</v>
      </c>
      <c r="AM1052" s="68">
        <v>2.80281752476834</v>
      </c>
      <c r="AN1052" s="68">
        <v>2.9528306981056724</v>
      </c>
      <c r="AO1052" s="68">
        <v>8.5737029348010783</v>
      </c>
      <c r="AP1052" s="68">
        <v>21.339755103888429</v>
      </c>
      <c r="AQ1052" s="68">
        <v>45.10539701856375</v>
      </c>
      <c r="AR1052" s="68">
        <v>0.99195289983924739</v>
      </c>
      <c r="AS1052" s="68">
        <v>430.10271417750829</v>
      </c>
      <c r="AT1052" s="68">
        <v>0.77090389436498563</v>
      </c>
      <c r="AU1052" s="68">
        <v>7.7276298480450425</v>
      </c>
      <c r="AV1052" s="68">
        <v>0</v>
      </c>
      <c r="AW1052" s="68">
        <v>159.36153110303812</v>
      </c>
      <c r="AX1052" s="68">
        <v>0.17166471750313284</v>
      </c>
      <c r="AY1052" s="68">
        <v>3.4279738820207788</v>
      </c>
      <c r="AZ1052" s="68">
        <v>0</v>
      </c>
      <c r="BA1052" s="68">
        <v>0.60446195660679691</v>
      </c>
      <c r="BB1052" s="68">
        <v>107.05107685628782</v>
      </c>
      <c r="BC1052" s="68">
        <v>273.07836754694506</v>
      </c>
      <c r="BD1052" s="68">
        <v>44.630083142979807</v>
      </c>
      <c r="BE1052" s="68">
        <v>34.820688283684945</v>
      </c>
      <c r="BF1052" s="68">
        <v>20.629254614720239</v>
      </c>
      <c r="BG1052" s="68">
        <v>0</v>
      </c>
      <c r="BH1052" s="68">
        <v>1.9739139980295632</v>
      </c>
      <c r="BI1052" s="68">
        <v>2373.996320569684</v>
      </c>
      <c r="BJ1052" s="68">
        <v>0</v>
      </c>
      <c r="BK1052" s="68">
        <v>1.4929037584250412E-3</v>
      </c>
      <c r="BL1052" s="68">
        <v>1.1392709564560086</v>
      </c>
      <c r="BM1052" s="68">
        <v>3.505061056761203E-2</v>
      </c>
      <c r="BN1052" s="68">
        <v>0</v>
      </c>
      <c r="BO1052" s="68">
        <v>0</v>
      </c>
    </row>
    <row r="1053" spans="1:67">
      <c r="A1053">
        <v>2008</v>
      </c>
      <c r="B1053" s="62" t="s">
        <v>630</v>
      </c>
      <c r="C1053" s="67" t="s">
        <v>695</v>
      </c>
      <c r="D1053" s="62" t="s">
        <v>726</v>
      </c>
      <c r="E1053" s="68">
        <v>0.82648297636474599</v>
      </c>
      <c r="F1053" s="68">
        <v>1.5141585603704094E-2</v>
      </c>
      <c r="G1053" s="68">
        <v>0.91307579407089501</v>
      </c>
      <c r="H1053" s="68">
        <v>1.0346882423909702</v>
      </c>
      <c r="I1053" s="68">
        <v>4.9121561369524418</v>
      </c>
      <c r="J1053" s="68">
        <v>2.6640597014213352</v>
      </c>
      <c r="K1053" s="68">
        <v>0.20602299572779728</v>
      </c>
      <c r="L1053" s="68">
        <v>0.8442908664073806</v>
      </c>
      <c r="M1053" s="68">
        <v>0.21604981521806982</v>
      </c>
      <c r="N1053" s="68">
        <v>1.6166284735287331</v>
      </c>
      <c r="O1053" s="68">
        <v>3.2613106552276308</v>
      </c>
      <c r="P1053" s="68">
        <v>0.98591192336627409</v>
      </c>
      <c r="Q1053" s="68">
        <v>1.9396347470022248</v>
      </c>
      <c r="R1053" s="68">
        <v>0.83025500357483983</v>
      </c>
      <c r="S1053" s="68">
        <v>4.3527253273274482</v>
      </c>
      <c r="T1053" s="68">
        <v>1.8085099412108923</v>
      </c>
      <c r="U1053" s="68">
        <v>7.3552702280467699</v>
      </c>
      <c r="V1053" s="68">
        <v>2.4913616688918356</v>
      </c>
      <c r="W1053" s="68">
        <v>1.6130089107411685</v>
      </c>
      <c r="X1053" s="68">
        <v>10.778716545485292</v>
      </c>
      <c r="Y1053" s="68">
        <v>2.909098646978606</v>
      </c>
      <c r="Z1053" s="68">
        <v>2.1922606755329888</v>
      </c>
      <c r="AA1053" s="68">
        <v>7.0592771769771134E-2</v>
      </c>
      <c r="AB1053" s="68">
        <v>1.8332988566363668</v>
      </c>
      <c r="AC1053" s="68">
        <v>0.14833802366734239</v>
      </c>
      <c r="AD1053" s="68">
        <v>0.13057321360700555</v>
      </c>
      <c r="AE1053" s="68">
        <v>4.6818024622497916</v>
      </c>
      <c r="AF1053" s="68">
        <v>2.3690000613630207</v>
      </c>
      <c r="AG1053" s="68">
        <v>12.886336888562989</v>
      </c>
      <c r="AH1053" s="68">
        <v>10.572518781387478</v>
      </c>
      <c r="AI1053" s="68">
        <v>30.309900429160024</v>
      </c>
      <c r="AJ1053" s="68">
        <v>1.5602919374818189</v>
      </c>
      <c r="AK1053" s="68">
        <v>18.747673270673108</v>
      </c>
      <c r="AL1053" s="68">
        <v>1.9250717279268938</v>
      </c>
      <c r="AM1053" s="68">
        <v>0.14345231999691166</v>
      </c>
      <c r="AN1053" s="68">
        <v>0.688244580939676</v>
      </c>
      <c r="AO1053" s="68">
        <v>0.26249851210589437</v>
      </c>
      <c r="AP1053" s="68">
        <v>0.23341409543323055</v>
      </c>
      <c r="AQ1053" s="68">
        <v>0.7925711675926721</v>
      </c>
      <c r="AR1053" s="68">
        <v>0.19850378140202618</v>
      </c>
      <c r="AS1053" s="68">
        <v>1.5704629684848941</v>
      </c>
      <c r="AT1053" s="68">
        <v>4.4530199713718452E-2</v>
      </c>
      <c r="AU1053" s="68">
        <v>4.1320266214011497E-2</v>
      </c>
      <c r="AV1053" s="68">
        <v>0</v>
      </c>
      <c r="AW1053" s="68">
        <v>0.50254584237032929</v>
      </c>
      <c r="AX1053" s="68">
        <v>0.19794739179282272</v>
      </c>
      <c r="AY1053" s="68">
        <v>0.10698992546630018</v>
      </c>
      <c r="AZ1053" s="68">
        <v>0</v>
      </c>
      <c r="BA1053" s="68">
        <v>4.4358299033918996E-2</v>
      </c>
      <c r="BB1053" s="68">
        <v>2.6583850177744792</v>
      </c>
      <c r="BC1053" s="68">
        <v>6.5563641694266614</v>
      </c>
      <c r="BD1053" s="68">
        <v>0.49638379748919037</v>
      </c>
      <c r="BE1053" s="68">
        <v>0.81653825236450639</v>
      </c>
      <c r="BF1053" s="68">
        <v>0.40547398992103761</v>
      </c>
      <c r="BG1053" s="68">
        <v>0</v>
      </c>
      <c r="BH1053" s="68">
        <v>5.9811961105566743E-3</v>
      </c>
      <c r="BI1053" s="68">
        <v>92.618945248635839</v>
      </c>
      <c r="BJ1053" s="68">
        <v>0</v>
      </c>
      <c r="BK1053" s="68">
        <v>2.889598804871771E-3</v>
      </c>
      <c r="BL1053" s="68">
        <v>5.999810057847073</v>
      </c>
      <c r="BM1053" s="68">
        <v>0.43050029845564952</v>
      </c>
      <c r="BN1053" s="68">
        <v>0</v>
      </c>
      <c r="BO1053" s="68">
        <v>0</v>
      </c>
    </row>
    <row r="1054" spans="1:67">
      <c r="A1054">
        <v>2008</v>
      </c>
      <c r="B1054" s="62" t="s">
        <v>631</v>
      </c>
      <c r="C1054" s="67" t="s">
        <v>696</v>
      </c>
      <c r="D1054" s="62" t="s">
        <v>726</v>
      </c>
      <c r="E1054" s="68">
        <v>6.5099408501812395E-2</v>
      </c>
      <c r="F1054" s="68">
        <v>1.8313946447724844E-3</v>
      </c>
      <c r="G1054" s="68">
        <v>1.2137195090736977E-2</v>
      </c>
      <c r="H1054" s="68">
        <v>9.1710086430263182E-2</v>
      </c>
      <c r="I1054" s="68">
        <v>0.20773255431829776</v>
      </c>
      <c r="J1054" s="68">
        <v>0.10970074378368778</v>
      </c>
      <c r="K1054" s="68">
        <v>8.7942562803894429E-3</v>
      </c>
      <c r="L1054" s="68">
        <v>2.9796895932076954E-2</v>
      </c>
      <c r="M1054" s="68">
        <v>1.2245596315681718E-2</v>
      </c>
      <c r="N1054" s="68">
        <v>4.5330868763181487E-2</v>
      </c>
      <c r="O1054" s="68">
        <v>0.12114337917135527</v>
      </c>
      <c r="P1054" s="68">
        <v>2.58809848699506E-2</v>
      </c>
      <c r="Q1054" s="68">
        <v>6.3048527353503497E-2</v>
      </c>
      <c r="R1054" s="68">
        <v>5.0215152429436798E-2</v>
      </c>
      <c r="S1054" s="68">
        <v>0.14733239660638006</v>
      </c>
      <c r="T1054" s="68">
        <v>0.1147804643904846</v>
      </c>
      <c r="U1054" s="68">
        <v>0.9733794085938432</v>
      </c>
      <c r="V1054" s="68">
        <v>0.32326781831735235</v>
      </c>
      <c r="W1054" s="68">
        <v>0.12268325727821794</v>
      </c>
      <c r="X1054" s="68">
        <v>0.44188844317386261</v>
      </c>
      <c r="Y1054" s="68">
        <v>2.4904253413779959E-2</v>
      </c>
      <c r="Z1054" s="68">
        <v>0.13553870119201239</v>
      </c>
      <c r="AA1054" s="68">
        <v>4.6043083686882385E-3</v>
      </c>
      <c r="AB1054" s="68">
        <v>0.14266670359046479</v>
      </c>
      <c r="AC1054" s="68">
        <v>4.0186944464777545E-2</v>
      </c>
      <c r="AD1054" s="68">
        <v>2.1361049224198196E-3</v>
      </c>
      <c r="AE1054" s="68">
        <v>0.42328385765972176</v>
      </c>
      <c r="AF1054" s="68">
        <v>6.1130802310721093E-2</v>
      </c>
      <c r="AG1054" s="68">
        <v>0.33308721310048672</v>
      </c>
      <c r="AH1054" s="68">
        <v>0.27447785405703939</v>
      </c>
      <c r="AI1054" s="68">
        <v>0.46569502098905818</v>
      </c>
      <c r="AJ1054" s="68">
        <v>3.0698829246165186E-2</v>
      </c>
      <c r="AK1054" s="68">
        <v>0.24103057474140824</v>
      </c>
      <c r="AL1054" s="68">
        <v>5.5862031353268268E-2</v>
      </c>
      <c r="AM1054" s="68">
        <v>7.5753010173684925E-3</v>
      </c>
      <c r="AN1054" s="68">
        <v>7.2235957288234939E-2</v>
      </c>
      <c r="AO1054" s="68">
        <v>4.7449813047896298E-2</v>
      </c>
      <c r="AP1054" s="68">
        <v>7.3568568216477725E-2</v>
      </c>
      <c r="AQ1054" s="68">
        <v>0.13337635952578702</v>
      </c>
      <c r="AR1054" s="68">
        <v>1.1786630945339147E-2</v>
      </c>
      <c r="AS1054" s="68">
        <v>0.70366311849836538</v>
      </c>
      <c r="AT1054" s="68">
        <v>8.5656682520520416E-2</v>
      </c>
      <c r="AU1054" s="68">
        <v>1.9503481422568018E-2</v>
      </c>
      <c r="AV1054" s="68">
        <v>0</v>
      </c>
      <c r="AW1054" s="68">
        <v>0.15652321843110142</v>
      </c>
      <c r="AX1054" s="68">
        <v>4.6204135483531097E-2</v>
      </c>
      <c r="AY1054" s="68">
        <v>3.703890308815487E-2</v>
      </c>
      <c r="AZ1054" s="68">
        <v>0</v>
      </c>
      <c r="BA1054" s="68">
        <v>6.8446171199281923E-3</v>
      </c>
      <c r="BB1054" s="68">
        <v>0.43269901611620298</v>
      </c>
      <c r="BC1054" s="68">
        <v>0.59201185656497657</v>
      </c>
      <c r="BD1054" s="68">
        <v>0.15992191693174487</v>
      </c>
      <c r="BE1054" s="68">
        <v>8.1269994661601203E-2</v>
      </c>
      <c r="BF1054" s="68">
        <v>6.4689157124664498E-2</v>
      </c>
      <c r="BG1054" s="68">
        <v>0</v>
      </c>
      <c r="BH1054" s="68">
        <v>2.4080427089481979E-3</v>
      </c>
      <c r="BI1054" s="68">
        <v>4.1522899084120617</v>
      </c>
      <c r="BJ1054" s="68">
        <v>0</v>
      </c>
      <c r="BK1054" s="68">
        <v>7.8155395811661983E-3</v>
      </c>
      <c r="BL1054" s="68">
        <v>0.24697733866209051</v>
      </c>
      <c r="BM1054" s="68">
        <v>1.0260251499534124E-2</v>
      </c>
      <c r="BN1054" s="68">
        <v>0</v>
      </c>
      <c r="BO1054" s="68">
        <v>0</v>
      </c>
    </row>
    <row r="1055" spans="1:67">
      <c r="A1055">
        <v>2008</v>
      </c>
      <c r="B1055" s="62" t="s">
        <v>632</v>
      </c>
      <c r="C1055" s="67" t="s">
        <v>697</v>
      </c>
      <c r="D1055" s="62" t="s">
        <v>726</v>
      </c>
      <c r="E1055" s="68">
        <v>7.7188604814362876</v>
      </c>
      <c r="F1055" s="68">
        <v>8.6579331065215759E-3</v>
      </c>
      <c r="G1055" s="68">
        <v>0.45157375785736314</v>
      </c>
      <c r="H1055" s="68">
        <v>0.56637807548805075</v>
      </c>
      <c r="I1055" s="68">
        <v>30.807642212127231</v>
      </c>
      <c r="J1055" s="68">
        <v>0.82704241475391449</v>
      </c>
      <c r="K1055" s="68">
        <v>1.3014318116323219E-2</v>
      </c>
      <c r="L1055" s="68">
        <v>0.32097892769573522</v>
      </c>
      <c r="M1055" s="68">
        <v>8.0967635052356657E-2</v>
      </c>
      <c r="N1055" s="68">
        <v>0.10010197770798832</v>
      </c>
      <c r="O1055" s="68">
        <v>1.1280202327977067</v>
      </c>
      <c r="P1055" s="68">
        <v>0.69382301520637091</v>
      </c>
      <c r="Q1055" s="68">
        <v>0.14371742938558202</v>
      </c>
      <c r="R1055" s="68">
        <v>0.21456836154035003</v>
      </c>
      <c r="S1055" s="68">
        <v>0.33030464244076224</v>
      </c>
      <c r="T1055" s="68">
        <v>0.16690998244027172</v>
      </c>
      <c r="U1055" s="68">
        <v>1.004362404756888</v>
      </c>
      <c r="V1055" s="68">
        <v>0.39907748022611189</v>
      </c>
      <c r="W1055" s="68">
        <v>0.12764668099677168</v>
      </c>
      <c r="X1055" s="68">
        <v>0.87573621721918093</v>
      </c>
      <c r="Y1055" s="68">
        <v>1.9302558302483366E-2</v>
      </c>
      <c r="Z1055" s="68">
        <v>0.21215611326141265</v>
      </c>
      <c r="AA1055" s="68">
        <v>5.9699131420900248E-2</v>
      </c>
      <c r="AB1055" s="68">
        <v>0.33836604305671825</v>
      </c>
      <c r="AC1055" s="68">
        <v>9.8875261832655117E-2</v>
      </c>
      <c r="AD1055" s="68">
        <v>1.1268023419946174E-2</v>
      </c>
      <c r="AE1055" s="68">
        <v>2.4410528013109074</v>
      </c>
      <c r="AF1055" s="68">
        <v>0.42829559781355936</v>
      </c>
      <c r="AG1055" s="68">
        <v>2.3289429343112324</v>
      </c>
      <c r="AH1055" s="68">
        <v>1.9364543803741106</v>
      </c>
      <c r="AI1055" s="68">
        <v>1.5420509893328189</v>
      </c>
      <c r="AJ1055" s="68">
        <v>0.10985242586776561</v>
      </c>
      <c r="AK1055" s="68">
        <v>0.43554961977407103</v>
      </c>
      <c r="AL1055" s="68">
        <v>0.15495266888894943</v>
      </c>
      <c r="AM1055" s="68">
        <v>3.7930819049717845E-2</v>
      </c>
      <c r="AN1055" s="68">
        <v>4.6679572469418309</v>
      </c>
      <c r="AO1055" s="68">
        <v>0.17843946864062221</v>
      </c>
      <c r="AP1055" s="68">
        <v>0.16671610340595627</v>
      </c>
      <c r="AQ1055" s="68">
        <v>0.60985409198573692</v>
      </c>
      <c r="AR1055" s="68">
        <v>2.9902236022204359E-2</v>
      </c>
      <c r="AS1055" s="68">
        <v>1.0487310528933254</v>
      </c>
      <c r="AT1055" s="68">
        <v>4.2061014515395678E-2</v>
      </c>
      <c r="AU1055" s="68">
        <v>0.12579068525453801</v>
      </c>
      <c r="AV1055" s="68">
        <v>0</v>
      </c>
      <c r="AW1055" s="68">
        <v>0.13344785628409436</v>
      </c>
      <c r="AX1055" s="68">
        <v>7.7391697605584661E-2</v>
      </c>
      <c r="AY1055" s="68">
        <v>0.14379558626459812</v>
      </c>
      <c r="AZ1055" s="68">
        <v>0</v>
      </c>
      <c r="BA1055" s="68">
        <v>2.5197503959813551E-2</v>
      </c>
      <c r="BB1055" s="68">
        <v>1.7615233908048791</v>
      </c>
      <c r="BC1055" s="68">
        <v>6.247749101888</v>
      </c>
      <c r="BD1055" s="68">
        <v>0.91780627278061222</v>
      </c>
      <c r="BE1055" s="68">
        <v>0.90380428966987969</v>
      </c>
      <c r="BF1055" s="68">
        <v>0.40909782147240881</v>
      </c>
      <c r="BG1055" s="68">
        <v>0</v>
      </c>
      <c r="BH1055" s="68">
        <v>8.2687390906710685E-3</v>
      </c>
      <c r="BI1055" s="68">
        <v>196.57569964659484</v>
      </c>
      <c r="BJ1055" s="68">
        <v>0</v>
      </c>
      <c r="BK1055" s="68">
        <v>4.1327614508601375E-4</v>
      </c>
      <c r="BL1055" s="68">
        <v>0.41726800057871744</v>
      </c>
      <c r="BM1055" s="68">
        <v>1.8332296661260832E-2</v>
      </c>
      <c r="BN1055" s="68">
        <v>0</v>
      </c>
      <c r="BO1055" s="68">
        <v>0</v>
      </c>
    </row>
    <row r="1056" spans="1:67">
      <c r="A1056">
        <v>2008</v>
      </c>
      <c r="B1056" s="62" t="s">
        <v>633</v>
      </c>
      <c r="C1056" s="67" t="s">
        <v>698</v>
      </c>
      <c r="D1056" s="62" t="s">
        <v>726</v>
      </c>
      <c r="E1056" s="68">
        <v>0.17301034492465736</v>
      </c>
      <c r="F1056" s="68">
        <v>9.2287710354014892E-3</v>
      </c>
      <c r="G1056" s="68">
        <v>1.4142584640430055E-3</v>
      </c>
      <c r="H1056" s="68">
        <v>0.17066555161087676</v>
      </c>
      <c r="I1056" s="68">
        <v>1.8482191889121897</v>
      </c>
      <c r="J1056" s="68">
        <v>1.206890532728643</v>
      </c>
      <c r="K1056" s="68">
        <v>6.9918535865434991E-2</v>
      </c>
      <c r="L1056" s="68">
        <v>0.62127611523114645</v>
      </c>
      <c r="M1056" s="68">
        <v>2.8637897446975185</v>
      </c>
      <c r="N1056" s="68">
        <v>4.8465453216545787E-2</v>
      </c>
      <c r="O1056" s="68">
        <v>1.3991558304981788</v>
      </c>
      <c r="P1056" s="68">
        <v>0.58545962103070948</v>
      </c>
      <c r="Q1056" s="68">
        <v>0.61044410373012159</v>
      </c>
      <c r="R1056" s="68">
        <v>0.28950722151934966</v>
      </c>
      <c r="S1056" s="68">
        <v>0.19334933878531321</v>
      </c>
      <c r="T1056" s="68">
        <v>0.80104746154243434</v>
      </c>
      <c r="U1056" s="68">
        <v>7.4749876388779848</v>
      </c>
      <c r="V1056" s="68">
        <v>2.3075299300605217</v>
      </c>
      <c r="W1056" s="68">
        <v>0.6500328999197782</v>
      </c>
      <c r="X1056" s="68">
        <v>1.2643986652994859</v>
      </c>
      <c r="Y1056" s="68">
        <v>0.10299240190452442</v>
      </c>
      <c r="Z1056" s="68">
        <v>1.5565650370134221</v>
      </c>
      <c r="AA1056" s="68">
        <v>0.12312631631946092</v>
      </c>
      <c r="AB1056" s="68">
        <v>1.0436844507526222</v>
      </c>
      <c r="AC1056" s="68">
        <v>0.55299555709381121</v>
      </c>
      <c r="AD1056" s="68">
        <v>1.4287124197528034E-2</v>
      </c>
      <c r="AE1056" s="68">
        <v>2.4634342956630766</v>
      </c>
      <c r="AF1056" s="68">
        <v>0.5052912903810145</v>
      </c>
      <c r="AG1056" s="68">
        <v>2.7544554633359355</v>
      </c>
      <c r="AH1056" s="68">
        <v>2.2581132742139181</v>
      </c>
      <c r="AI1056" s="68">
        <v>1.3717852447169152</v>
      </c>
      <c r="AJ1056" s="68">
        <v>0.14695619377924468</v>
      </c>
      <c r="AK1056" s="68">
        <v>0.10125779717371175</v>
      </c>
      <c r="AL1056" s="68">
        <v>0.84534633812582449</v>
      </c>
      <c r="AM1056" s="68">
        <v>0.15253783729573722</v>
      </c>
      <c r="AN1056" s="68">
        <v>0.53313666043177443</v>
      </c>
      <c r="AO1056" s="68">
        <v>1.0212685792413492</v>
      </c>
      <c r="AP1056" s="68">
        <v>0.78847757491853998</v>
      </c>
      <c r="AQ1056" s="68">
        <v>0.32420985127773105</v>
      </c>
      <c r="AR1056" s="68">
        <v>0.18261792506540039</v>
      </c>
      <c r="AS1056" s="68">
        <v>12.909789981984492</v>
      </c>
      <c r="AT1056" s="68">
        <v>2.2009215986868162E-2</v>
      </c>
      <c r="AU1056" s="68">
        <v>0.53378709192910401</v>
      </c>
      <c r="AV1056" s="68">
        <v>0</v>
      </c>
      <c r="AW1056" s="68">
        <v>1.4832387419731012</v>
      </c>
      <c r="AX1056" s="68">
        <v>1.17109263516859</v>
      </c>
      <c r="AY1056" s="68">
        <v>1.769515479039184</v>
      </c>
      <c r="AZ1056" s="68">
        <v>0</v>
      </c>
      <c r="BA1056" s="68">
        <v>0.141033735621933</v>
      </c>
      <c r="BB1056" s="68">
        <v>25.965510665373028</v>
      </c>
      <c r="BC1056" s="68">
        <v>4.8406049953667507</v>
      </c>
      <c r="BD1056" s="68">
        <v>4.5920880407203555</v>
      </c>
      <c r="BE1056" s="68">
        <v>3.0343809165198259</v>
      </c>
      <c r="BF1056" s="68">
        <v>3.0816568315946022</v>
      </c>
      <c r="BG1056" s="68">
        <v>0</v>
      </c>
      <c r="BH1056" s="68">
        <v>6.920936410880007E-3</v>
      </c>
      <c r="BI1056" s="68">
        <v>4.7362132371162389</v>
      </c>
      <c r="BJ1056" s="68">
        <v>0</v>
      </c>
      <c r="BK1056" s="68">
        <v>2.044373760846134E-2</v>
      </c>
      <c r="BL1056" s="68">
        <v>1.7386284373752039</v>
      </c>
      <c r="BM1056" s="68">
        <v>4.6857784881754017E-2</v>
      </c>
      <c r="BN1056" s="68">
        <v>0</v>
      </c>
      <c r="BO1056" s="68">
        <v>0</v>
      </c>
    </row>
    <row r="1057" spans="1:67">
      <c r="A1057">
        <v>2008</v>
      </c>
      <c r="B1057" s="62" t="s">
        <v>634</v>
      </c>
      <c r="C1057" s="67" t="s">
        <v>699</v>
      </c>
      <c r="D1057" s="62" t="s">
        <v>726</v>
      </c>
      <c r="E1057" s="68">
        <v>0.13262724993578209</v>
      </c>
      <c r="F1057" s="68">
        <v>5.6635309022253413E-3</v>
      </c>
      <c r="G1057" s="68">
        <v>4.4810652530270449E-3</v>
      </c>
      <c r="H1057" s="68">
        <v>7.9941106293667297E-2</v>
      </c>
      <c r="I1057" s="68">
        <v>0.55226134086734424</v>
      </c>
      <c r="J1057" s="68">
        <v>0.12931758525733733</v>
      </c>
      <c r="K1057" s="68">
        <v>5.9968897609243175E-3</v>
      </c>
      <c r="L1057" s="68">
        <v>3.7849546621243915E-2</v>
      </c>
      <c r="M1057" s="68">
        <v>5.4942566160383371E-2</v>
      </c>
      <c r="N1057" s="68">
        <v>4.8048175281711493E-2</v>
      </c>
      <c r="O1057" s="68">
        <v>0.27535440123057386</v>
      </c>
      <c r="P1057" s="68">
        <v>3.732896044966974E-2</v>
      </c>
      <c r="Q1057" s="68">
        <v>0.1050103175475105</v>
      </c>
      <c r="R1057" s="68">
        <v>3.8385931315912558E-2</v>
      </c>
      <c r="S1057" s="68">
        <v>0.10694027560889374</v>
      </c>
      <c r="T1057" s="68">
        <v>0.21380763911492828</v>
      </c>
      <c r="U1057" s="68">
        <v>6.8310572942159098</v>
      </c>
      <c r="V1057" s="68">
        <v>0.96221272562235738</v>
      </c>
      <c r="W1057" s="68">
        <v>0.26156369078678621</v>
      </c>
      <c r="X1057" s="68">
        <v>0.87015415856878253</v>
      </c>
      <c r="Y1057" s="68">
        <v>3.0814584167063161E-2</v>
      </c>
      <c r="Z1057" s="68">
        <v>0.3912967684129211</v>
      </c>
      <c r="AA1057" s="68">
        <v>2.2941218952292258E-2</v>
      </c>
      <c r="AB1057" s="68">
        <v>0.43071870669922602</v>
      </c>
      <c r="AC1057" s="68">
        <v>0.22469734950566889</v>
      </c>
      <c r="AD1057" s="68">
        <v>1.4426101006318817E-3</v>
      </c>
      <c r="AE1057" s="68">
        <v>0.46511945685909428</v>
      </c>
      <c r="AF1057" s="68">
        <v>0.13450415807087296</v>
      </c>
      <c r="AG1057" s="68">
        <v>0.72647506812085449</v>
      </c>
      <c r="AH1057" s="68">
        <v>0.59820703520643148</v>
      </c>
      <c r="AI1057" s="68">
        <v>0.28041441682904023</v>
      </c>
      <c r="AJ1057" s="68">
        <v>6.4017796182040926E-2</v>
      </c>
      <c r="AK1057" s="68">
        <v>3.8842683598207597E-2</v>
      </c>
      <c r="AL1057" s="68">
        <v>5.2283917326385466E-2</v>
      </c>
      <c r="AM1057" s="68">
        <v>8.6141337263865112E-3</v>
      </c>
      <c r="AN1057" s="68">
        <v>1.2483394321990204</v>
      </c>
      <c r="AO1057" s="68">
        <v>0.56026769716788305</v>
      </c>
      <c r="AP1057" s="68">
        <v>49.172626180939503</v>
      </c>
      <c r="AQ1057" s="68">
        <v>5.7257368070874799</v>
      </c>
      <c r="AR1057" s="68">
        <v>4.8628978157658438E-2</v>
      </c>
      <c r="AS1057" s="68">
        <v>3.9805743179917785</v>
      </c>
      <c r="AT1057" s="68">
        <v>5.0499013561305484</v>
      </c>
      <c r="AU1057" s="68">
        <v>3.8819779765176352E-2</v>
      </c>
      <c r="AV1057" s="68">
        <v>0</v>
      </c>
      <c r="AW1057" s="68">
        <v>3.6864580932167184</v>
      </c>
      <c r="AX1057" s="68">
        <v>0.20567395091973872</v>
      </c>
      <c r="AY1057" s="68">
        <v>18.107692064083192</v>
      </c>
      <c r="AZ1057" s="68">
        <v>0</v>
      </c>
      <c r="BA1057" s="68">
        <v>0.93960042146880851</v>
      </c>
      <c r="BB1057" s="68">
        <v>1.8421198009261528</v>
      </c>
      <c r="BC1057" s="68">
        <v>66.76482709172636</v>
      </c>
      <c r="BD1057" s="68">
        <v>4.6822863187554171</v>
      </c>
      <c r="BE1057" s="68">
        <v>6.8816534066408614</v>
      </c>
      <c r="BF1057" s="68">
        <v>0.18729642249765791</v>
      </c>
      <c r="BG1057" s="68">
        <v>0</v>
      </c>
      <c r="BH1057" s="68">
        <v>0.15297629341402902</v>
      </c>
      <c r="BI1057" s="68">
        <v>460.85526270429608</v>
      </c>
      <c r="BJ1057" s="68">
        <v>0</v>
      </c>
      <c r="BK1057" s="68">
        <v>0.79163928695475605</v>
      </c>
      <c r="BL1057" s="68">
        <v>3.7170536224060919</v>
      </c>
      <c r="BM1057" s="68">
        <v>0.1026976161155433</v>
      </c>
      <c r="BN1057" s="68">
        <v>0</v>
      </c>
      <c r="BO1057" s="68">
        <v>0</v>
      </c>
    </row>
    <row r="1058" spans="1:67">
      <c r="A1058">
        <v>2008</v>
      </c>
      <c r="B1058" s="62" t="s">
        <v>635</v>
      </c>
      <c r="C1058" s="67" t="s">
        <v>700</v>
      </c>
      <c r="D1058" s="62" t="s">
        <v>726</v>
      </c>
      <c r="E1058" s="68">
        <v>0.23561005668741369</v>
      </c>
      <c r="F1058" s="68">
        <v>0.18492150356498868</v>
      </c>
      <c r="G1058" s="68">
        <v>0.13355523051104234</v>
      </c>
      <c r="H1058" s="68">
        <v>2.1432985554624784</v>
      </c>
      <c r="I1058" s="68">
        <v>5.0311145790652496</v>
      </c>
      <c r="J1058" s="68">
        <v>0.84865615321526844</v>
      </c>
      <c r="K1058" s="68">
        <v>0.11747592914701752</v>
      </c>
      <c r="L1058" s="68">
        <v>0.31301988982942625</v>
      </c>
      <c r="M1058" s="68">
        <v>0.45027868628457446</v>
      </c>
      <c r="N1058" s="68">
        <v>0.757581356424751</v>
      </c>
      <c r="O1058" s="68">
        <v>1.9391543312724617</v>
      </c>
      <c r="P1058" s="68">
        <v>0.54223104635597896</v>
      </c>
      <c r="Q1058" s="68">
        <v>0.86787516839841916</v>
      </c>
      <c r="R1058" s="68">
        <v>1.1325010113424245</v>
      </c>
      <c r="S1058" s="68">
        <v>0.39749580444490384</v>
      </c>
      <c r="T1058" s="68">
        <v>1.2012711316523792</v>
      </c>
      <c r="U1058" s="68">
        <v>14.034774148721162</v>
      </c>
      <c r="V1058" s="68">
        <v>2.8601471322738945</v>
      </c>
      <c r="W1058" s="68">
        <v>0.85351148739294413</v>
      </c>
      <c r="X1058" s="68">
        <v>3.0404186002115807</v>
      </c>
      <c r="Y1058" s="68">
        <v>0.10756055467332615</v>
      </c>
      <c r="Z1058" s="68">
        <v>1.3985722946688748</v>
      </c>
      <c r="AA1058" s="68">
        <v>0.5672356153638467</v>
      </c>
      <c r="AB1058" s="68">
        <v>2.0181046857613651</v>
      </c>
      <c r="AC1058" s="68">
        <v>0.94777855370838071</v>
      </c>
      <c r="AD1058" s="68">
        <v>7.3565898119523021E-2</v>
      </c>
      <c r="AE1058" s="68">
        <v>20.613839652415201</v>
      </c>
      <c r="AF1058" s="68">
        <v>1.6291667820384514</v>
      </c>
      <c r="AG1058" s="68">
        <v>8.8792347805602123</v>
      </c>
      <c r="AH1058" s="68">
        <v>7.2876355246703266</v>
      </c>
      <c r="AI1058" s="68">
        <v>7.5666729120278644</v>
      </c>
      <c r="AJ1058" s="68">
        <v>0.2739615364422654</v>
      </c>
      <c r="AK1058" s="68">
        <v>1.7717662204353311</v>
      </c>
      <c r="AL1058" s="68">
        <v>1.0243897343437216</v>
      </c>
      <c r="AM1058" s="68">
        <v>0.46900271354173062</v>
      </c>
      <c r="AN1058" s="68">
        <v>3.420681208582768</v>
      </c>
      <c r="AO1058" s="68">
        <v>1.0485379609726597</v>
      </c>
      <c r="AP1058" s="68">
        <v>6.5820306518800225</v>
      </c>
      <c r="AQ1058" s="68">
        <v>28.728069151127801</v>
      </c>
      <c r="AR1058" s="68">
        <v>0.22607442555939466</v>
      </c>
      <c r="AS1058" s="68">
        <v>13.476957330419122</v>
      </c>
      <c r="AT1058" s="68">
        <v>43.298844727630005</v>
      </c>
      <c r="AU1058" s="68">
        <v>2.9039092295188782</v>
      </c>
      <c r="AV1058" s="68">
        <v>0</v>
      </c>
      <c r="AW1058" s="68">
        <v>4.9849505477829954</v>
      </c>
      <c r="AX1058" s="68">
        <v>1.4147945115992848</v>
      </c>
      <c r="AY1058" s="68">
        <v>2.3693937522447723</v>
      </c>
      <c r="AZ1058" s="68">
        <v>0</v>
      </c>
      <c r="BA1058" s="68">
        <v>0.38396153723380166</v>
      </c>
      <c r="BB1058" s="68">
        <v>16.920356630913442</v>
      </c>
      <c r="BC1058" s="68">
        <v>23.457952392904755</v>
      </c>
      <c r="BD1058" s="68">
        <v>7.6197276164818009</v>
      </c>
      <c r="BE1058" s="68">
        <v>4.4036109388565574</v>
      </c>
      <c r="BF1058" s="68">
        <v>3.7882636232633966</v>
      </c>
      <c r="BG1058" s="68">
        <v>0</v>
      </c>
      <c r="BH1058" s="68">
        <v>4.0500514888864081E-2</v>
      </c>
      <c r="BI1058" s="68">
        <v>162.28207587546271</v>
      </c>
      <c r="BJ1058" s="68">
        <v>0</v>
      </c>
      <c r="BK1058" s="68">
        <v>7.2089533815851647E-2</v>
      </c>
      <c r="BL1058" s="68">
        <v>4.4462634089356277</v>
      </c>
      <c r="BM1058" s="68">
        <v>0.16087549331243156</v>
      </c>
      <c r="BN1058" s="68">
        <v>0</v>
      </c>
      <c r="BO1058" s="68">
        <v>0</v>
      </c>
    </row>
    <row r="1059" spans="1:67">
      <c r="A1059">
        <v>2008</v>
      </c>
      <c r="B1059" s="62" t="s">
        <v>636</v>
      </c>
      <c r="C1059" s="67" t="s">
        <v>701</v>
      </c>
      <c r="D1059" s="62" t="s">
        <v>726</v>
      </c>
      <c r="E1059" s="68">
        <v>0.20797974143825962</v>
      </c>
      <c r="F1059" s="68">
        <v>1.5417225793434981E-2</v>
      </c>
      <c r="G1059" s="68">
        <v>5.5009602588139191E-3</v>
      </c>
      <c r="H1059" s="68">
        <v>0.18381824663262902</v>
      </c>
      <c r="I1059" s="68">
        <v>0.93967959468962392</v>
      </c>
      <c r="J1059" s="68">
        <v>0.25462538672908636</v>
      </c>
      <c r="K1059" s="68">
        <v>1.495697642346409E-2</v>
      </c>
      <c r="L1059" s="68">
        <v>8.9606040367473605E-2</v>
      </c>
      <c r="M1059" s="68">
        <v>9.2397102402302103E-2</v>
      </c>
      <c r="N1059" s="68">
        <v>5.1315509350866831E-2</v>
      </c>
      <c r="O1059" s="68">
        <v>0.64730419255302629</v>
      </c>
      <c r="P1059" s="68">
        <v>8.9329305129441428E-2</v>
      </c>
      <c r="Q1059" s="68">
        <v>0.24672067767807379</v>
      </c>
      <c r="R1059" s="68">
        <v>0.10212406988461512</v>
      </c>
      <c r="S1059" s="68">
        <v>0.19852353665209208</v>
      </c>
      <c r="T1059" s="68">
        <v>0.47097621708644855</v>
      </c>
      <c r="U1059" s="68">
        <v>20.096142657035244</v>
      </c>
      <c r="V1059" s="68">
        <v>2.7274594593587675</v>
      </c>
      <c r="W1059" s="68">
        <v>0.63479100281374556</v>
      </c>
      <c r="X1059" s="68">
        <v>2.1358898527868857</v>
      </c>
      <c r="Y1059" s="68">
        <v>8.0225463831505472E-2</v>
      </c>
      <c r="Z1059" s="68">
        <v>1.0913891354898362</v>
      </c>
      <c r="AA1059" s="68">
        <v>6.7230241686118963E-2</v>
      </c>
      <c r="AB1059" s="68">
        <v>1.1778467503340588</v>
      </c>
      <c r="AC1059" s="68">
        <v>0.63224227647944464</v>
      </c>
      <c r="AD1059" s="68">
        <v>4.4426809839233378E-3</v>
      </c>
      <c r="AE1059" s="68">
        <v>0.78150749708170131</v>
      </c>
      <c r="AF1059" s="68">
        <v>0.25396031494005278</v>
      </c>
      <c r="AG1059" s="68">
        <v>1.3954080425719642</v>
      </c>
      <c r="AH1059" s="68">
        <v>1.1317543491351589</v>
      </c>
      <c r="AI1059" s="68">
        <v>0.74763901988885328</v>
      </c>
      <c r="AJ1059" s="68">
        <v>0.18118393909361896</v>
      </c>
      <c r="AK1059" s="68">
        <v>0.13384312775913568</v>
      </c>
      <c r="AL1059" s="68">
        <v>0.14232097450280257</v>
      </c>
      <c r="AM1059" s="68">
        <v>2.6472367612571209E-2</v>
      </c>
      <c r="AN1059" s="68">
        <v>0.52555177174398426</v>
      </c>
      <c r="AO1059" s="68">
        <v>0.60845043037754543</v>
      </c>
      <c r="AP1059" s="68">
        <v>0.94594695246662175</v>
      </c>
      <c r="AQ1059" s="68">
        <v>1.7090162422915411</v>
      </c>
      <c r="AR1059" s="68">
        <v>0.13832060603888424</v>
      </c>
      <c r="AS1059" s="68">
        <v>2.9942895849012081</v>
      </c>
      <c r="AT1059" s="68">
        <v>0.10256995061878191</v>
      </c>
      <c r="AU1059" s="68">
        <v>0.1137982373676658</v>
      </c>
      <c r="AV1059" s="68">
        <v>0</v>
      </c>
      <c r="AW1059" s="68">
        <v>0.19837049591513367</v>
      </c>
      <c r="AX1059" s="68">
        <v>0.59009719390096871</v>
      </c>
      <c r="AY1059" s="68">
        <v>0.39439231137203429</v>
      </c>
      <c r="AZ1059" s="68">
        <v>0</v>
      </c>
      <c r="BA1059" s="68">
        <v>4.8240976161945177E-2</v>
      </c>
      <c r="BB1059" s="68">
        <v>3.295149037472676</v>
      </c>
      <c r="BC1059" s="68">
        <v>2.6593029091317866</v>
      </c>
      <c r="BD1059" s="68">
        <v>1.7778128415406074</v>
      </c>
      <c r="BE1059" s="68">
        <v>0.74382442041325592</v>
      </c>
      <c r="BF1059" s="68">
        <v>0.56813108325777895</v>
      </c>
      <c r="BG1059" s="68">
        <v>0</v>
      </c>
      <c r="BH1059" s="68">
        <v>4.1577207465981455E-3</v>
      </c>
      <c r="BI1059" s="68">
        <v>9.0033471793065161</v>
      </c>
      <c r="BJ1059" s="68">
        <v>0</v>
      </c>
      <c r="BK1059" s="68">
        <v>2.6543429229742746E-2</v>
      </c>
      <c r="BL1059" s="68">
        <v>4.7452204903102668</v>
      </c>
      <c r="BM1059" s="68">
        <v>0.11797817186974768</v>
      </c>
      <c r="BN1059" s="68">
        <v>0</v>
      </c>
      <c r="BO1059" s="68">
        <v>0</v>
      </c>
    </row>
    <row r="1060" spans="1:67">
      <c r="A1060">
        <v>2008</v>
      </c>
      <c r="B1060" s="62" t="s">
        <v>637</v>
      </c>
      <c r="C1060" s="67" t="s">
        <v>702</v>
      </c>
      <c r="D1060" s="62" t="s">
        <v>726</v>
      </c>
      <c r="E1060" s="68">
        <v>16.123537959991452</v>
      </c>
      <c r="F1060" s="68">
        <v>1.072161081768467</v>
      </c>
      <c r="G1060" s="68">
        <v>0.71442598948324121</v>
      </c>
      <c r="H1060" s="68">
        <v>37.382117601888304</v>
      </c>
      <c r="I1060" s="68">
        <v>31.359318790432091</v>
      </c>
      <c r="J1060" s="68">
        <v>5.4941478220110334</v>
      </c>
      <c r="K1060" s="68">
        <v>0.88614268871405266</v>
      </c>
      <c r="L1060" s="68">
        <v>4.0807474758533893</v>
      </c>
      <c r="M1060" s="68">
        <v>0.72297243589672977</v>
      </c>
      <c r="N1060" s="68">
        <v>8.4346295257430484</v>
      </c>
      <c r="O1060" s="68">
        <v>14.878521771215592</v>
      </c>
      <c r="P1060" s="68">
        <v>3.0882270879717169</v>
      </c>
      <c r="Q1060" s="68">
        <v>6.315036946954053</v>
      </c>
      <c r="R1060" s="68">
        <v>11.919472106512554</v>
      </c>
      <c r="S1060" s="68">
        <v>12.427541111995041</v>
      </c>
      <c r="T1060" s="68">
        <v>7.7497605509229466</v>
      </c>
      <c r="U1060" s="68">
        <v>8.8426750593229677</v>
      </c>
      <c r="V1060" s="68">
        <v>5.0690634429027064</v>
      </c>
      <c r="W1060" s="68">
        <v>2.9933464181974747</v>
      </c>
      <c r="X1060" s="68">
        <v>29.453509764331884</v>
      </c>
      <c r="Y1060" s="68">
        <v>0.97485374407390801</v>
      </c>
      <c r="Z1060" s="68">
        <v>3.9951683971126375</v>
      </c>
      <c r="AA1060" s="68">
        <v>0.68928877350809881</v>
      </c>
      <c r="AB1060" s="68">
        <v>8.2084577812662083</v>
      </c>
      <c r="AC1060" s="68">
        <v>0.38869290658452793</v>
      </c>
      <c r="AD1060" s="68">
        <v>0.17306898019821365</v>
      </c>
      <c r="AE1060" s="68">
        <v>193.88428370640696</v>
      </c>
      <c r="AF1060" s="68">
        <v>7.1935353662343404</v>
      </c>
      <c r="AG1060" s="68">
        <v>39.205434259340819</v>
      </c>
      <c r="AH1060" s="68">
        <v>32.152948439734629</v>
      </c>
      <c r="AI1060" s="68">
        <v>36.586162225532831</v>
      </c>
      <c r="AJ1060" s="68">
        <v>1.3498652940321623</v>
      </c>
      <c r="AK1060" s="68">
        <v>9.3849288757431566</v>
      </c>
      <c r="AL1060" s="68">
        <v>6.4969825468363274</v>
      </c>
      <c r="AM1060" s="68">
        <v>2.9444420352112211</v>
      </c>
      <c r="AN1060" s="68">
        <v>17.325441320822321</v>
      </c>
      <c r="AO1060" s="68">
        <v>1.0853121756153468</v>
      </c>
      <c r="AP1060" s="68">
        <v>2.6971606169745401</v>
      </c>
      <c r="AQ1060" s="68">
        <v>46.327826267468893</v>
      </c>
      <c r="AR1060" s="68">
        <v>0.58917131307805326</v>
      </c>
      <c r="AS1060" s="68">
        <v>128.8256794686074</v>
      </c>
      <c r="AT1060" s="68">
        <v>58.238967406654368</v>
      </c>
      <c r="AU1060" s="68">
        <v>4.4298950635022187</v>
      </c>
      <c r="AV1060" s="68">
        <v>0</v>
      </c>
      <c r="AW1060" s="68">
        <v>15.338136212873264</v>
      </c>
      <c r="AX1060" s="68">
        <v>9.246636072258525</v>
      </c>
      <c r="AY1060" s="68">
        <v>7.3395086037616686</v>
      </c>
      <c r="AZ1060" s="68">
        <v>0</v>
      </c>
      <c r="BA1060" s="68">
        <v>1.9831786556594682</v>
      </c>
      <c r="BB1060" s="68">
        <v>82.468288256092833</v>
      </c>
      <c r="BC1060" s="68">
        <v>103.94418099002715</v>
      </c>
      <c r="BD1060" s="68">
        <v>10.513063056830363</v>
      </c>
      <c r="BE1060" s="68">
        <v>4.0438769365004053</v>
      </c>
      <c r="BF1060" s="68">
        <v>6.9937967438212016</v>
      </c>
      <c r="BG1060" s="68">
        <v>0</v>
      </c>
      <c r="BH1060" s="68">
        <v>0.44304701377463096</v>
      </c>
      <c r="BI1060" s="68">
        <v>672.71820930295576</v>
      </c>
      <c r="BJ1060" s="68">
        <v>0</v>
      </c>
      <c r="BK1060" s="68">
        <v>4.7659838289609873</v>
      </c>
      <c r="BL1060" s="68">
        <v>9.1254336748281091</v>
      </c>
      <c r="BM1060" s="68">
        <v>0.7327252392744964</v>
      </c>
      <c r="BN1060" s="68">
        <v>0</v>
      </c>
      <c r="BO1060" s="68">
        <v>0</v>
      </c>
    </row>
    <row r="1061" spans="1:67">
      <c r="A1061">
        <v>2008</v>
      </c>
      <c r="B1061" s="62" t="s">
        <v>638</v>
      </c>
      <c r="C1061" s="67" t="s">
        <v>703</v>
      </c>
      <c r="D1061" s="62" t="s">
        <v>726</v>
      </c>
      <c r="E1061" s="68">
        <v>143.5428186959106</v>
      </c>
      <c r="F1061" s="68">
        <v>39.287818639838797</v>
      </c>
      <c r="G1061" s="68">
        <v>8.6847191591670683</v>
      </c>
      <c r="H1061" s="68">
        <v>265.82066435370734</v>
      </c>
      <c r="I1061" s="68">
        <v>109.63104574145628</v>
      </c>
      <c r="J1061" s="68">
        <v>25.618992811138774</v>
      </c>
      <c r="K1061" s="68">
        <v>6.2355776508862606</v>
      </c>
      <c r="L1061" s="68">
        <v>50.625705473104418</v>
      </c>
      <c r="M1061" s="68">
        <v>3.8426100162142829</v>
      </c>
      <c r="N1061" s="68">
        <v>8.6245947966768899</v>
      </c>
      <c r="O1061" s="68">
        <v>110.31918632609319</v>
      </c>
      <c r="P1061" s="68">
        <v>23.991398245447087</v>
      </c>
      <c r="Q1061" s="68">
        <v>52.66311786997278</v>
      </c>
      <c r="R1061" s="68">
        <v>66.649254431218935</v>
      </c>
      <c r="S1061" s="68">
        <v>38.022596783247145</v>
      </c>
      <c r="T1061" s="68">
        <v>49.414111407237293</v>
      </c>
      <c r="U1061" s="68">
        <v>313.80513880475075</v>
      </c>
      <c r="V1061" s="68">
        <v>101.11700182127471</v>
      </c>
      <c r="W1061" s="68">
        <v>25.560393156731312</v>
      </c>
      <c r="X1061" s="68">
        <v>137.18669924405185</v>
      </c>
      <c r="Y1061" s="68">
        <v>11.437033704914372</v>
      </c>
      <c r="Z1061" s="68">
        <v>46.027512900423915</v>
      </c>
      <c r="AA1061" s="68">
        <v>2.9140127352379102</v>
      </c>
      <c r="AB1061" s="68">
        <v>110.93220713897597</v>
      </c>
      <c r="AC1061" s="68">
        <v>11.970561479482276</v>
      </c>
      <c r="AD1061" s="68">
        <v>1.91420043547221</v>
      </c>
      <c r="AE1061" s="68">
        <v>637.68801588101655</v>
      </c>
      <c r="AF1061" s="68">
        <v>1.3471100167081338</v>
      </c>
      <c r="AG1061" s="68">
        <v>7.3381430672763441</v>
      </c>
      <c r="AH1061" s="68">
        <v>6.0209915538057235</v>
      </c>
      <c r="AI1061" s="68">
        <v>450.60094944209646</v>
      </c>
      <c r="AJ1061" s="68">
        <v>47.544453848531184</v>
      </c>
      <c r="AK1061" s="68">
        <v>318.88385233585046</v>
      </c>
      <c r="AL1061" s="68">
        <v>128.62331231574177</v>
      </c>
      <c r="AM1061" s="68">
        <v>79.068620355333294</v>
      </c>
      <c r="AN1061" s="68">
        <v>106.38340340017979</v>
      </c>
      <c r="AO1061" s="68">
        <v>9.8164096505123464</v>
      </c>
      <c r="AP1061" s="68">
        <v>6.6789212195624561</v>
      </c>
      <c r="AQ1061" s="68">
        <v>330.08048003352275</v>
      </c>
      <c r="AR1061" s="68">
        <v>18.450318455075532</v>
      </c>
      <c r="AS1061" s="68">
        <v>82.424976373481002</v>
      </c>
      <c r="AT1061" s="68">
        <v>495.69869275642247</v>
      </c>
      <c r="AU1061" s="68">
        <v>0.8539958398252776</v>
      </c>
      <c r="AV1061" s="68">
        <v>0</v>
      </c>
      <c r="AW1061" s="68">
        <v>18.613638653652828</v>
      </c>
      <c r="AX1061" s="68">
        <v>82.68844517101823</v>
      </c>
      <c r="AY1061" s="68">
        <v>58.20693153268617</v>
      </c>
      <c r="AZ1061" s="68">
        <v>0</v>
      </c>
      <c r="BA1061" s="68">
        <v>5.562937508437475</v>
      </c>
      <c r="BB1061" s="68">
        <v>494.75289916669601</v>
      </c>
      <c r="BC1061" s="68">
        <v>0.84864436403272203</v>
      </c>
      <c r="BD1061" s="68">
        <v>82.929376635756</v>
      </c>
      <c r="BE1061" s="68">
        <v>32.30296196624429</v>
      </c>
      <c r="BF1061" s="68">
        <v>88.407457681378929</v>
      </c>
      <c r="BG1061" s="68">
        <v>0</v>
      </c>
      <c r="BH1061" s="68">
        <v>3.3251693152581861E-3</v>
      </c>
      <c r="BI1061" s="68">
        <v>3493.1783453066651</v>
      </c>
      <c r="BJ1061" s="68">
        <v>0</v>
      </c>
      <c r="BK1061" s="68">
        <v>3.5525914464169195E-2</v>
      </c>
      <c r="BL1061" s="68">
        <v>0.40228140300986004</v>
      </c>
      <c r="BM1061" s="68">
        <v>2.8362940666518517E-2</v>
      </c>
      <c r="BN1061" s="68">
        <v>0</v>
      </c>
      <c r="BO1061" s="68">
        <v>0</v>
      </c>
    </row>
    <row r="1062" spans="1:67">
      <c r="A1062">
        <v>2008</v>
      </c>
      <c r="B1062" s="62" t="s">
        <v>639</v>
      </c>
      <c r="C1062" s="67" t="s">
        <v>704</v>
      </c>
      <c r="D1062" s="62" t="s">
        <v>726</v>
      </c>
      <c r="E1062" s="68">
        <v>0.36909700141261437</v>
      </c>
      <c r="F1062" s="68">
        <v>7.10728360353889E-2</v>
      </c>
      <c r="G1062" s="68">
        <v>2.0311499426533545E-2</v>
      </c>
      <c r="H1062" s="68">
        <v>0.74072401075634953</v>
      </c>
      <c r="I1062" s="68">
        <v>0.49228947996448846</v>
      </c>
      <c r="J1062" s="68">
        <v>9.949479312155772E-2</v>
      </c>
      <c r="K1062" s="68">
        <v>1.8504474119049194E-2</v>
      </c>
      <c r="L1062" s="68">
        <v>0.11859102356834297</v>
      </c>
      <c r="M1062" s="68">
        <v>1.7953428762241139E-2</v>
      </c>
      <c r="N1062" s="68">
        <v>8.1638209934713074E-2</v>
      </c>
      <c r="O1062" s="68">
        <v>0.3308955034509049</v>
      </c>
      <c r="P1062" s="68">
        <v>7.0789816498573785E-2</v>
      </c>
      <c r="Q1062" s="68">
        <v>0.14811115728150465</v>
      </c>
      <c r="R1062" s="68">
        <v>0.20962847863327616</v>
      </c>
      <c r="S1062" s="68">
        <v>0.1689372689384821</v>
      </c>
      <c r="T1062" s="68">
        <v>0.16567182615967091</v>
      </c>
      <c r="U1062" s="68">
        <v>0.87049061669361039</v>
      </c>
      <c r="V1062" s="68">
        <v>0.28506228695899849</v>
      </c>
      <c r="W1062" s="68">
        <v>9.4603379941959054E-2</v>
      </c>
      <c r="X1062" s="68">
        <v>0.42017185538378632</v>
      </c>
      <c r="Y1062" s="68">
        <v>2.848205328175105E-2</v>
      </c>
      <c r="Z1062" s="68">
        <v>0.1343358212342845</v>
      </c>
      <c r="AA1062" s="68">
        <v>1.4449220374795025E-2</v>
      </c>
      <c r="AB1062" s="68">
        <v>0.30550020717169213</v>
      </c>
      <c r="AC1062" s="68">
        <v>6.1936526316998808E-2</v>
      </c>
      <c r="AD1062" s="68">
        <v>5.3012552600838619E-3</v>
      </c>
      <c r="AE1062" s="68">
        <v>2.5868879259247626</v>
      </c>
      <c r="AF1062" s="68">
        <v>9.3277378586420948E-2</v>
      </c>
      <c r="AG1062" s="68">
        <v>0.50921528110455028</v>
      </c>
      <c r="AH1062" s="68">
        <v>0.41694312006054096</v>
      </c>
      <c r="AI1062" s="68">
        <v>1.0563366465846999</v>
      </c>
      <c r="AJ1062" s="68">
        <v>0.1000012697099564</v>
      </c>
      <c r="AK1062" s="68">
        <v>0.60754223357026527</v>
      </c>
      <c r="AL1062" s="68">
        <v>0.27313746345656359</v>
      </c>
      <c r="AM1062" s="68">
        <v>0.15092892455487514</v>
      </c>
      <c r="AN1062" s="68">
        <v>0.42275181315343252</v>
      </c>
      <c r="AO1062" s="68">
        <v>6.7200894493186114E-2</v>
      </c>
      <c r="AP1062" s="68">
        <v>8.9579623146972251E-2</v>
      </c>
      <c r="AQ1062" s="68">
        <v>0.92964774452935739</v>
      </c>
      <c r="AR1062" s="68">
        <v>4.2788719401758872E-2</v>
      </c>
      <c r="AS1062" s="68">
        <v>1.3422399230030264</v>
      </c>
      <c r="AT1062" s="68">
        <v>1.2414827737892655</v>
      </c>
      <c r="AU1062" s="68">
        <v>4.3845794462922694E-2</v>
      </c>
      <c r="AV1062" s="68">
        <v>0</v>
      </c>
      <c r="AW1062" s="68">
        <v>0.18512976726170649</v>
      </c>
      <c r="AX1062" s="68">
        <v>0.23739447659405769</v>
      </c>
      <c r="AY1062" s="68">
        <v>0.17455158838676005</v>
      </c>
      <c r="AZ1062" s="68">
        <v>0</v>
      </c>
      <c r="BA1062" s="68">
        <v>2.7895850021958428E-2</v>
      </c>
      <c r="BB1062" s="68">
        <v>1.7270914333712302</v>
      </c>
      <c r="BC1062" s="68">
        <v>1.0646375118800755</v>
      </c>
      <c r="BD1062" s="68">
        <v>0.35074967758177672</v>
      </c>
      <c r="BE1062" s="68">
        <v>0.13759067833909483</v>
      </c>
      <c r="BF1062" s="68">
        <v>0.26635930650257889</v>
      </c>
      <c r="BG1062" s="68">
        <v>0</v>
      </c>
      <c r="BH1062" s="68">
        <v>3.7442872129934534E-3</v>
      </c>
      <c r="BI1062" s="68">
        <v>11.75833851246362</v>
      </c>
      <c r="BJ1062" s="68">
        <v>0</v>
      </c>
      <c r="BK1062" s="68">
        <v>3.7361131226510649E-2</v>
      </c>
      <c r="BL1062" s="68">
        <v>0.33944003644518711</v>
      </c>
      <c r="BM1062" s="68">
        <v>6.8740568627326994E-3</v>
      </c>
      <c r="BN1062" s="68">
        <v>0</v>
      </c>
      <c r="BO1062" s="68">
        <v>0</v>
      </c>
    </row>
    <row r="1063" spans="1:67">
      <c r="A1063">
        <v>2008</v>
      </c>
      <c r="B1063" s="62" t="s">
        <v>640</v>
      </c>
      <c r="C1063" s="67" t="s">
        <v>705</v>
      </c>
      <c r="D1063" s="62" t="s">
        <v>726</v>
      </c>
      <c r="E1063" s="68">
        <v>6.4194677437630077E-2</v>
      </c>
      <c r="F1063" s="68">
        <v>8.3654455210804071E-3</v>
      </c>
      <c r="G1063" s="68">
        <v>4.104184675620258E-3</v>
      </c>
      <c r="H1063" s="68">
        <v>0.14196848737320325</v>
      </c>
      <c r="I1063" s="68">
        <v>0.20128455834773357</v>
      </c>
      <c r="J1063" s="68">
        <v>6.240047858200827E-2</v>
      </c>
      <c r="K1063" s="68">
        <v>1.8489339985297858E-2</v>
      </c>
      <c r="L1063" s="68">
        <v>0.16309620715428552</v>
      </c>
      <c r="M1063" s="68">
        <v>3.9305414142690273E-2</v>
      </c>
      <c r="N1063" s="68">
        <v>3.7741099177146811E-2</v>
      </c>
      <c r="O1063" s="68">
        <v>0.12212224675747541</v>
      </c>
      <c r="P1063" s="68">
        <v>2.9146348266793808E-2</v>
      </c>
      <c r="Q1063" s="68">
        <v>6.8757312586206987E-2</v>
      </c>
      <c r="R1063" s="68">
        <v>5.760175273278019E-2</v>
      </c>
      <c r="S1063" s="68">
        <v>7.2854278058515118E-2</v>
      </c>
      <c r="T1063" s="68">
        <v>0.13829846183313571</v>
      </c>
      <c r="U1063" s="68">
        <v>0.52761368222351324</v>
      </c>
      <c r="V1063" s="68">
        <v>0.16154113764814043</v>
      </c>
      <c r="W1063" s="68">
        <v>6.8953417867286371E-2</v>
      </c>
      <c r="X1063" s="68">
        <v>0.39248739571554825</v>
      </c>
      <c r="Y1063" s="68">
        <v>1.2416688436781885E-2</v>
      </c>
      <c r="Z1063" s="68">
        <v>0.11573822998809161</v>
      </c>
      <c r="AA1063" s="68">
        <v>1.1347393909876024E-2</v>
      </c>
      <c r="AB1063" s="68">
        <v>8.0493806881227481E-2</v>
      </c>
      <c r="AC1063" s="68">
        <v>2.5748639876309775E-2</v>
      </c>
      <c r="AD1063" s="68">
        <v>2.7145554162617829E-3</v>
      </c>
      <c r="AE1063" s="68">
        <v>0.51713621924151831</v>
      </c>
      <c r="AF1063" s="68">
        <v>7.8297514430574935E-2</v>
      </c>
      <c r="AG1063" s="68">
        <v>0.42550475659676834</v>
      </c>
      <c r="AH1063" s="68">
        <v>0.34960373379309317</v>
      </c>
      <c r="AI1063" s="68">
        <v>0.21591661500025847</v>
      </c>
      <c r="AJ1063" s="68">
        <v>2.2323274998865657E-2</v>
      </c>
      <c r="AK1063" s="68">
        <v>0.12387261705160446</v>
      </c>
      <c r="AL1063" s="68">
        <v>6.5245971703634498E-2</v>
      </c>
      <c r="AM1063" s="68">
        <v>1.9999743078792723E-2</v>
      </c>
      <c r="AN1063" s="68">
        <v>0.26969575037688243</v>
      </c>
      <c r="AO1063" s="68">
        <v>3.7514722746550648E-2</v>
      </c>
      <c r="AP1063" s="68">
        <v>4.6287830305301036E-2</v>
      </c>
      <c r="AQ1063" s="68">
        <v>0.17003192747582779</v>
      </c>
      <c r="AR1063" s="68">
        <v>9.1361918865224979E-3</v>
      </c>
      <c r="AS1063" s="68">
        <v>0.20104066514376304</v>
      </c>
      <c r="AT1063" s="68">
        <v>0.10258911160548059</v>
      </c>
      <c r="AU1063" s="68">
        <v>8.5103007749281236E-3</v>
      </c>
      <c r="AV1063" s="68">
        <v>0</v>
      </c>
      <c r="AW1063" s="68">
        <v>8.3590879278561653E-2</v>
      </c>
      <c r="AX1063" s="68">
        <v>4.0415622043264571E-2</v>
      </c>
      <c r="AY1063" s="68">
        <v>3.1909675953629354E-2</v>
      </c>
      <c r="AZ1063" s="68">
        <v>0</v>
      </c>
      <c r="BA1063" s="68">
        <v>4.9010436773100387E-3</v>
      </c>
      <c r="BB1063" s="68">
        <v>0.48960146082972622</v>
      </c>
      <c r="BC1063" s="68">
        <v>0.36863846433464176</v>
      </c>
      <c r="BD1063" s="68">
        <v>0.15352076949831506</v>
      </c>
      <c r="BE1063" s="68">
        <v>7.3941881198386267E-2</v>
      </c>
      <c r="BF1063" s="68">
        <v>0.14820827953959531</v>
      </c>
      <c r="BG1063" s="68">
        <v>0</v>
      </c>
      <c r="BH1063" s="68">
        <v>3.6437614137585506E-4</v>
      </c>
      <c r="BI1063" s="68">
        <v>2.894363412308719</v>
      </c>
      <c r="BJ1063" s="68">
        <v>0</v>
      </c>
      <c r="BK1063" s="68">
        <v>2.8401688881915599E-3</v>
      </c>
      <c r="BL1063" s="68">
        <v>0.74240523743046061</v>
      </c>
      <c r="BM1063" s="68">
        <v>4.7153539352147042E-2</v>
      </c>
      <c r="BN1063" s="68">
        <v>0</v>
      </c>
      <c r="BO1063" s="68">
        <v>0</v>
      </c>
    </row>
    <row r="1064" spans="1:67">
      <c r="A1064">
        <v>2008</v>
      </c>
      <c r="B1064" s="62" t="s">
        <v>641</v>
      </c>
      <c r="C1064" s="67" t="s">
        <v>706</v>
      </c>
      <c r="D1064" s="62" t="s">
        <v>726</v>
      </c>
      <c r="E1064" s="68">
        <v>0.17017644776622681</v>
      </c>
      <c r="F1064" s="68">
        <v>8.7771482243024276E-3</v>
      </c>
      <c r="G1064" s="68">
        <v>5.5657364689618259E-3</v>
      </c>
      <c r="H1064" s="68">
        <v>0.18019055698450995</v>
      </c>
      <c r="I1064" s="68">
        <v>0.74383841909083781</v>
      </c>
      <c r="J1064" s="68">
        <v>0.15632331284574849</v>
      </c>
      <c r="K1064" s="68">
        <v>1.2735879071585139E-2</v>
      </c>
      <c r="L1064" s="68">
        <v>5.1218630282030497E-2</v>
      </c>
      <c r="M1064" s="68">
        <v>5.8695310282920174E-2</v>
      </c>
      <c r="N1064" s="68">
        <v>4.0671933115514286E-2</v>
      </c>
      <c r="O1064" s="68">
        <v>0.50061680097697003</v>
      </c>
      <c r="P1064" s="68">
        <v>7.7562245897039833E-2</v>
      </c>
      <c r="Q1064" s="68">
        <v>0.14257418921040438</v>
      </c>
      <c r="R1064" s="68">
        <v>8.305821696263388E-2</v>
      </c>
      <c r="S1064" s="68">
        <v>0.10528965398823649</v>
      </c>
      <c r="T1064" s="68">
        <v>0.27697015810265591</v>
      </c>
      <c r="U1064" s="68">
        <v>3.5461966278924133</v>
      </c>
      <c r="V1064" s="68">
        <v>1.0835456542275412</v>
      </c>
      <c r="W1064" s="68">
        <v>0.24810295688794834</v>
      </c>
      <c r="X1064" s="68">
        <v>0.60415005579958225</v>
      </c>
      <c r="Y1064" s="68">
        <v>3.1660901848725546E-2</v>
      </c>
      <c r="Z1064" s="68">
        <v>0.32175417298250319</v>
      </c>
      <c r="AA1064" s="68">
        <v>2.7216615307833411E-2</v>
      </c>
      <c r="AB1064" s="68">
        <v>0.87597098569666676</v>
      </c>
      <c r="AC1064" s="68">
        <v>0.51821431173964583</v>
      </c>
      <c r="AD1064" s="68">
        <v>5.1094755474040687E-3</v>
      </c>
      <c r="AE1064" s="68">
        <v>0.62853661044802078</v>
      </c>
      <c r="AF1064" s="68">
        <v>0.25107477989874749</v>
      </c>
      <c r="AG1064" s="68">
        <v>1.3703400440263183</v>
      </c>
      <c r="AH1064" s="68">
        <v>1.124069572800463</v>
      </c>
      <c r="AI1064" s="68">
        <v>0.61444883028358832</v>
      </c>
      <c r="AJ1064" s="68">
        <v>0.15312419199560412</v>
      </c>
      <c r="AK1064" s="68">
        <v>0.16515527749852374</v>
      </c>
      <c r="AL1064" s="68">
        <v>0.12510104099544811</v>
      </c>
      <c r="AM1064" s="68">
        <v>2.5655156525497332E-2</v>
      </c>
      <c r="AN1064" s="68">
        <v>0.63781227174428201</v>
      </c>
      <c r="AO1064" s="68">
        <v>0.51098392310184937</v>
      </c>
      <c r="AP1064" s="68">
        <v>0.71414156240425497</v>
      </c>
      <c r="AQ1064" s="68">
        <v>0.3969245442566891</v>
      </c>
      <c r="AR1064" s="68">
        <v>0.1130474345581938</v>
      </c>
      <c r="AS1064" s="68">
        <v>2.5004625901156783</v>
      </c>
      <c r="AT1064" s="68">
        <v>5.1436460249150322E-2</v>
      </c>
      <c r="AU1064" s="68">
        <v>9.2476604580985805E-2</v>
      </c>
      <c r="AV1064" s="68">
        <v>0</v>
      </c>
      <c r="AW1064" s="68">
        <v>0.22423883421437241</v>
      </c>
      <c r="AX1064" s="68">
        <v>0.42635025624293355</v>
      </c>
      <c r="AY1064" s="68">
        <v>0.31618674885697617</v>
      </c>
      <c r="AZ1064" s="68">
        <v>0</v>
      </c>
      <c r="BA1064" s="68">
        <v>4.1068941788465034E-2</v>
      </c>
      <c r="BB1064" s="68">
        <v>2.9505729766881093</v>
      </c>
      <c r="BC1064" s="68">
        <v>2.3228454813251527</v>
      </c>
      <c r="BD1064" s="68">
        <v>1.5102368720414043</v>
      </c>
      <c r="BE1064" s="68">
        <v>0.59703340747181322</v>
      </c>
      <c r="BF1064" s="68">
        <v>0.55015725449224484</v>
      </c>
      <c r="BG1064" s="68">
        <v>0</v>
      </c>
      <c r="BH1064" s="68">
        <v>3.4111788173564104E-3</v>
      </c>
      <c r="BI1064" s="68">
        <v>7.6670677107789373</v>
      </c>
      <c r="BJ1064" s="68">
        <v>0</v>
      </c>
      <c r="BK1064" s="68">
        <v>9.5463839511008806E-3</v>
      </c>
      <c r="BL1064" s="68">
        <v>1.03748862246387</v>
      </c>
      <c r="BM1064" s="68">
        <v>3.6640391525192717E-2</v>
      </c>
      <c r="BN1064" s="68">
        <v>0</v>
      </c>
      <c r="BO1064" s="68">
        <v>0</v>
      </c>
    </row>
    <row r="1065" spans="1:67">
      <c r="A1065">
        <v>2008</v>
      </c>
      <c r="B1065" s="62" t="s">
        <v>642</v>
      </c>
      <c r="C1065" s="67" t="s">
        <v>707</v>
      </c>
      <c r="D1065" s="62" t="s">
        <v>726</v>
      </c>
      <c r="E1065" s="68">
        <v>0.20982688848370601</v>
      </c>
      <c r="F1065" s="68">
        <v>1.2388623912001274E-2</v>
      </c>
      <c r="G1065" s="68">
        <v>2.8301897409878998E-3</v>
      </c>
      <c r="H1065" s="68">
        <v>0.22117748073934146</v>
      </c>
      <c r="I1065" s="68">
        <v>0.95906970088310828</v>
      </c>
      <c r="J1065" s="68">
        <v>0.18537579908010457</v>
      </c>
      <c r="K1065" s="68">
        <v>1.7289499808974734E-2</v>
      </c>
      <c r="L1065" s="68">
        <v>0.18212450200095417</v>
      </c>
      <c r="M1065" s="68">
        <v>8.9449558788012598E-2</v>
      </c>
      <c r="N1065" s="68">
        <v>8.7721545295086217E-2</v>
      </c>
      <c r="O1065" s="68">
        <v>0.69071913817891972</v>
      </c>
      <c r="P1065" s="68">
        <v>8.1616866334214458E-2</v>
      </c>
      <c r="Q1065" s="68">
        <v>0.20251174531452848</v>
      </c>
      <c r="R1065" s="68">
        <v>0.10039595274077201</v>
      </c>
      <c r="S1065" s="68">
        <v>0.26984874061538316</v>
      </c>
      <c r="T1065" s="68">
        <v>0.54366803099537531</v>
      </c>
      <c r="U1065" s="68">
        <v>7.0141305745510332</v>
      </c>
      <c r="V1065" s="68">
        <v>1.7818002558206416</v>
      </c>
      <c r="W1065" s="68">
        <v>0.75052090572456964</v>
      </c>
      <c r="X1065" s="68">
        <v>1.9054144770332491</v>
      </c>
      <c r="Y1065" s="68">
        <v>6.79513715010297E-2</v>
      </c>
      <c r="Z1065" s="68">
        <v>0.5261094135715807</v>
      </c>
      <c r="AA1065" s="68">
        <v>3.3419105946058542E-2</v>
      </c>
      <c r="AB1065" s="68">
        <v>1.193695741871901</v>
      </c>
      <c r="AC1065" s="68">
        <v>0.68055547696977092</v>
      </c>
      <c r="AD1065" s="68">
        <v>3.31600307365471E-3</v>
      </c>
      <c r="AE1065" s="68">
        <v>1.151113132308645</v>
      </c>
      <c r="AF1065" s="68">
        <v>0.21259586909921019</v>
      </c>
      <c r="AG1065" s="68">
        <v>1.0506344705925699</v>
      </c>
      <c r="AH1065" s="68">
        <v>0.8618190519360629</v>
      </c>
      <c r="AI1065" s="68">
        <v>0.8581320688097287</v>
      </c>
      <c r="AJ1065" s="68">
        <v>0.19616421715809607</v>
      </c>
      <c r="AK1065" s="68">
        <v>5.2981349578668541E-2</v>
      </c>
      <c r="AL1065" s="68">
        <v>0.15649465322103037</v>
      </c>
      <c r="AM1065" s="68">
        <v>2.1042192905343635E-2</v>
      </c>
      <c r="AN1065" s="68">
        <v>0.23935153838100759</v>
      </c>
      <c r="AO1065" s="68">
        <v>0.63799361044128178</v>
      </c>
      <c r="AP1065" s="68">
        <v>0.90482635916558141</v>
      </c>
      <c r="AQ1065" s="68">
        <v>0.4526921370066711</v>
      </c>
      <c r="AR1065" s="68">
        <v>0.14479460769997377</v>
      </c>
      <c r="AS1065" s="68">
        <v>3.0648123741623841</v>
      </c>
      <c r="AT1065" s="68">
        <v>6.7174701349662184E-3</v>
      </c>
      <c r="AU1065" s="68">
        <v>0.10986742804769736</v>
      </c>
      <c r="AV1065" s="68">
        <v>0</v>
      </c>
      <c r="AW1065" s="68">
        <v>0.10940667295381593</v>
      </c>
      <c r="AX1065" s="68">
        <v>0.54515568561326011</v>
      </c>
      <c r="AY1065" s="68">
        <v>0.39842027463003105</v>
      </c>
      <c r="AZ1065" s="68">
        <v>0</v>
      </c>
      <c r="BA1065" s="68">
        <v>4.8825676613234642E-2</v>
      </c>
      <c r="BB1065" s="68">
        <v>3.1373336408475847</v>
      </c>
      <c r="BC1065" s="68">
        <v>2.3744087613485885</v>
      </c>
      <c r="BD1065" s="68">
        <v>1.7795810016306974</v>
      </c>
      <c r="BE1065" s="68">
        <v>0.70064875700433082</v>
      </c>
      <c r="BF1065" s="68">
        <v>0.44739734352810717</v>
      </c>
      <c r="BG1065" s="68">
        <v>0</v>
      </c>
      <c r="BH1065" s="68">
        <v>4.0795412700927926E-3</v>
      </c>
      <c r="BI1065" s="68">
        <v>6.0975566051109702</v>
      </c>
      <c r="BJ1065" s="68">
        <v>0</v>
      </c>
      <c r="BK1065" s="68">
        <v>8.050445534058339E-3</v>
      </c>
      <c r="BL1065" s="68">
        <v>8.0453579195598852</v>
      </c>
      <c r="BM1065" s="68">
        <v>0.21342003691802375</v>
      </c>
      <c r="BN1065" s="68">
        <v>0</v>
      </c>
      <c r="BO1065" s="68">
        <v>0</v>
      </c>
    </row>
    <row r="1066" spans="1:67">
      <c r="A1066">
        <v>2008</v>
      </c>
      <c r="B1066" s="62" t="s">
        <v>643</v>
      </c>
      <c r="C1066" s="67" t="s">
        <v>708</v>
      </c>
      <c r="D1066" s="62" t="s">
        <v>726</v>
      </c>
      <c r="E1066" s="68">
        <v>0.84486054888371775</v>
      </c>
      <c r="F1066" s="68">
        <v>5.4905600748612678E-2</v>
      </c>
      <c r="G1066" s="68">
        <v>6.0383199967763493E-3</v>
      </c>
      <c r="H1066" s="68">
        <v>0.50806477372029912</v>
      </c>
      <c r="I1066" s="68">
        <v>3.5494885141400534</v>
      </c>
      <c r="J1066" s="68">
        <v>0.38605215302366513</v>
      </c>
      <c r="K1066" s="68">
        <v>2.7548286496513502E-2</v>
      </c>
      <c r="L1066" s="68">
        <v>0.14429409486658168</v>
      </c>
      <c r="M1066" s="68">
        <v>0.2355825750178091</v>
      </c>
      <c r="N1066" s="68">
        <v>8.3751522479455623E-2</v>
      </c>
      <c r="O1066" s="68">
        <v>2.8728128407542783</v>
      </c>
      <c r="P1066" s="68">
        <v>0.94395201783433325</v>
      </c>
      <c r="Q1066" s="68">
        <v>0.55458091990292746</v>
      </c>
      <c r="R1066" s="68">
        <v>0.2183415540121679</v>
      </c>
      <c r="S1066" s="68">
        <v>0.33941091548403313</v>
      </c>
      <c r="T1066" s="68">
        <v>1.1335712635912496</v>
      </c>
      <c r="U1066" s="68">
        <v>17.156616008693192</v>
      </c>
      <c r="V1066" s="68">
        <v>5.3686842395739696</v>
      </c>
      <c r="W1066" s="68">
        <v>1.0371056843601019</v>
      </c>
      <c r="X1066" s="68">
        <v>1.8933901972688914</v>
      </c>
      <c r="Y1066" s="68">
        <v>5.7926436722494937E-2</v>
      </c>
      <c r="Z1066" s="68">
        <v>1.3556322613269782</v>
      </c>
      <c r="AA1066" s="68">
        <v>4.2318359339792597E-2</v>
      </c>
      <c r="AB1066" s="68">
        <v>4.9967814602474885</v>
      </c>
      <c r="AC1066" s="68">
        <v>2.9928255537292485</v>
      </c>
      <c r="AD1066" s="68">
        <v>3.3661988941349891E-3</v>
      </c>
      <c r="AE1066" s="68">
        <v>1.1317747108350869</v>
      </c>
      <c r="AF1066" s="68">
        <v>0.74419938298911803</v>
      </c>
      <c r="AG1066" s="68">
        <v>3.9594012547051589</v>
      </c>
      <c r="AH1066" s="68">
        <v>3.2477824042443313</v>
      </c>
      <c r="AI1066" s="68">
        <v>2.5013561094222916</v>
      </c>
      <c r="AJ1066" s="68">
        <v>0.78306579634885365</v>
      </c>
      <c r="AK1066" s="68">
        <v>0.19199605489020838</v>
      </c>
      <c r="AL1066" s="68">
        <v>0.29284452546159667</v>
      </c>
      <c r="AM1066" s="68">
        <v>9.0565686832060011E-2</v>
      </c>
      <c r="AN1066" s="68">
        <v>0.85578228890167041</v>
      </c>
      <c r="AO1066" s="68">
        <v>2.8284771155372486</v>
      </c>
      <c r="AP1066" s="68">
        <v>3.9251456940573082</v>
      </c>
      <c r="AQ1066" s="68">
        <v>1.1195098926894511</v>
      </c>
      <c r="AR1066" s="68">
        <v>0.63718049411259337</v>
      </c>
      <c r="AS1066" s="68">
        <v>13.671420191150045</v>
      </c>
      <c r="AT1066" s="68">
        <v>2.2319813338337699E-2</v>
      </c>
      <c r="AU1066" s="68">
        <v>0.49879005863158099</v>
      </c>
      <c r="AV1066" s="68">
        <v>0</v>
      </c>
      <c r="AW1066" s="68">
        <v>0.49004176559499529</v>
      </c>
      <c r="AX1066" s="68">
        <v>2.3543570515453451</v>
      </c>
      <c r="AY1066" s="68">
        <v>1.767478297309921</v>
      </c>
      <c r="AZ1066" s="68">
        <v>0</v>
      </c>
      <c r="BA1066" s="68">
        <v>0.21517626795737232</v>
      </c>
      <c r="BB1066" s="68">
        <v>13.888970731207007</v>
      </c>
      <c r="BC1066" s="68">
        <v>10.714244036793142</v>
      </c>
      <c r="BD1066" s="68">
        <v>7.7905790191365174</v>
      </c>
      <c r="BE1066" s="68">
        <v>3.604694298859636</v>
      </c>
      <c r="BF1066" s="68">
        <v>1.8590036255186841</v>
      </c>
      <c r="BG1066" s="68">
        <v>0</v>
      </c>
      <c r="BH1066" s="68">
        <v>1.8049358211650234E-2</v>
      </c>
      <c r="BI1066" s="68">
        <v>25.340135536323878</v>
      </c>
      <c r="BJ1066" s="68">
        <v>0</v>
      </c>
      <c r="BK1066" s="68">
        <v>2.269100806519845</v>
      </c>
      <c r="BL1066" s="68">
        <v>2.8137980196176438</v>
      </c>
      <c r="BM1066" s="68">
        <v>6.2626923992305142E-2</v>
      </c>
      <c r="BN1066" s="68">
        <v>0</v>
      </c>
      <c r="BO1066" s="68">
        <v>0</v>
      </c>
    </row>
    <row r="1067" spans="1:67">
      <c r="A1067">
        <v>2008</v>
      </c>
      <c r="B1067" s="62" t="s">
        <v>644</v>
      </c>
      <c r="C1067" s="67" t="s">
        <v>709</v>
      </c>
      <c r="D1067" s="62" t="s">
        <v>726</v>
      </c>
      <c r="E1067" s="68">
        <v>5.2509101497248967E-2</v>
      </c>
      <c r="F1067" s="68">
        <v>3.0312266742773108E-3</v>
      </c>
      <c r="G1067" s="68">
        <v>4.8776868117027071E-4</v>
      </c>
      <c r="H1067" s="68">
        <v>2.3243617827061896E-2</v>
      </c>
      <c r="I1067" s="68">
        <v>0.23019154790933771</v>
      </c>
      <c r="J1067" s="68">
        <v>3.0513625695230931E-2</v>
      </c>
      <c r="K1067" s="68">
        <v>2.9566309587008969E-3</v>
      </c>
      <c r="L1067" s="68">
        <v>2.504305928961862E-2</v>
      </c>
      <c r="M1067" s="68">
        <v>2.9127982845936658E-2</v>
      </c>
      <c r="N1067" s="68">
        <v>7.3473099258306272E-3</v>
      </c>
      <c r="O1067" s="68">
        <v>0.1813383741053779</v>
      </c>
      <c r="P1067" s="68">
        <v>2.2381697191655094E-2</v>
      </c>
      <c r="Q1067" s="68">
        <v>3.7358389057363751E-2</v>
      </c>
      <c r="R1067" s="68">
        <v>1.7037584443143905E-2</v>
      </c>
      <c r="S1067" s="68">
        <v>2.4363108611250853E-2</v>
      </c>
      <c r="T1067" s="68">
        <v>7.9576666605160162E-2</v>
      </c>
      <c r="U1067" s="68">
        <v>1.1610680064098042</v>
      </c>
      <c r="V1067" s="68">
        <v>0.36649698183259288</v>
      </c>
      <c r="W1067" s="68">
        <v>6.6852758018714903E-2</v>
      </c>
      <c r="X1067" s="68">
        <v>0.13862878785239813</v>
      </c>
      <c r="Y1067" s="68">
        <v>4.2742793653385829E-3</v>
      </c>
      <c r="Z1067" s="68">
        <v>9.8860002466070102E-2</v>
      </c>
      <c r="AA1067" s="68">
        <v>3.8786555720056706E-3</v>
      </c>
      <c r="AB1067" s="68">
        <v>0.32582738185175258</v>
      </c>
      <c r="AC1067" s="68">
        <v>0.19540660659302894</v>
      </c>
      <c r="AD1067" s="68">
        <v>4.3431302148708487E-4</v>
      </c>
      <c r="AE1067" s="68">
        <v>0.11543711969773755</v>
      </c>
      <c r="AF1067" s="68">
        <v>5.2801926750140962E-2</v>
      </c>
      <c r="AG1067" s="68">
        <v>0.28702317680038647</v>
      </c>
      <c r="AH1067" s="68">
        <v>0.23706811302078329</v>
      </c>
      <c r="AI1067" s="68">
        <v>0.16503791457607739</v>
      </c>
      <c r="AJ1067" s="68">
        <v>5.1794295909417053E-2</v>
      </c>
      <c r="AK1067" s="68">
        <v>1.6441767360581762E-2</v>
      </c>
      <c r="AL1067" s="68">
        <v>2.3106882330742984E-2</v>
      </c>
      <c r="AM1067" s="68">
        <v>6.3441927028663981E-3</v>
      </c>
      <c r="AN1067" s="68">
        <v>7.7671090471500615E-2</v>
      </c>
      <c r="AO1067" s="68">
        <v>0.18495599434576621</v>
      </c>
      <c r="AP1067" s="68">
        <v>0.27888663321129165</v>
      </c>
      <c r="AQ1067" s="68">
        <v>8.1336002828346035E-2</v>
      </c>
      <c r="AR1067" s="68">
        <v>4.1954283374956623E-2</v>
      </c>
      <c r="AS1067" s="68">
        <v>0.92633277034936168</v>
      </c>
      <c r="AT1067" s="68">
        <v>6.710860596206362E-3</v>
      </c>
      <c r="AU1067" s="68">
        <v>3.3423374412060253E-2</v>
      </c>
      <c r="AV1067" s="68">
        <v>0</v>
      </c>
      <c r="AW1067" s="68">
        <v>4.043139177846209E-2</v>
      </c>
      <c r="AX1067" s="68">
        <v>0.15728971175264272</v>
      </c>
      <c r="AY1067" s="68">
        <v>0.1273850417743487</v>
      </c>
      <c r="AZ1067" s="68">
        <v>0</v>
      </c>
      <c r="BA1067" s="68">
        <v>1.4691403621161411E-2</v>
      </c>
      <c r="BB1067" s="68">
        <v>0.98956872974889076</v>
      </c>
      <c r="BC1067" s="68">
        <v>0.7281834258709956</v>
      </c>
      <c r="BD1067" s="68">
        <v>0.52781244886327472</v>
      </c>
      <c r="BE1067" s="68">
        <v>0.20912037941569103</v>
      </c>
      <c r="BF1067" s="68">
        <v>0.13867394464395624</v>
      </c>
      <c r="BG1067" s="68">
        <v>0</v>
      </c>
      <c r="BH1067" s="68">
        <v>1.2502898509532329E-3</v>
      </c>
      <c r="BI1067" s="68">
        <v>1.6695621273606129</v>
      </c>
      <c r="BJ1067" s="68">
        <v>0</v>
      </c>
      <c r="BK1067" s="68">
        <v>1.4757692571649083E-3</v>
      </c>
      <c r="BL1067" s="68">
        <v>0.16388707558001506</v>
      </c>
      <c r="BM1067" s="68">
        <v>6.7628824396841368E-3</v>
      </c>
      <c r="BN1067" s="68">
        <v>0</v>
      </c>
      <c r="BO1067" s="68">
        <v>0</v>
      </c>
    </row>
    <row r="1068" spans="1:67">
      <c r="A1068">
        <v>2008</v>
      </c>
      <c r="B1068" s="62" t="s">
        <v>645</v>
      </c>
      <c r="C1068" s="67" t="s">
        <v>710</v>
      </c>
      <c r="D1068" s="62" t="s">
        <v>726</v>
      </c>
      <c r="E1068" s="68">
        <v>20.692945653732384</v>
      </c>
      <c r="F1068" s="68">
        <v>1.3315945176530266</v>
      </c>
      <c r="G1068" s="68">
        <v>1.0905194488449241E-2</v>
      </c>
      <c r="H1068" s="68">
        <v>3.6717862752006845</v>
      </c>
      <c r="I1068" s="68">
        <v>90.431900948291897</v>
      </c>
      <c r="J1068" s="68">
        <v>8.0678065289817553</v>
      </c>
      <c r="K1068" s="68">
        <v>0.41458489282109473</v>
      </c>
      <c r="L1068" s="68">
        <v>1.7123838199090642</v>
      </c>
      <c r="M1068" s="68">
        <v>6.2965464892055731</v>
      </c>
      <c r="N1068" s="68">
        <v>1.0156786707036656</v>
      </c>
      <c r="O1068" s="68">
        <v>70.780244301715726</v>
      </c>
      <c r="P1068" s="68">
        <v>7.2164109601450814</v>
      </c>
      <c r="Q1068" s="68">
        <v>10.850692885911741</v>
      </c>
      <c r="R1068" s="68">
        <v>4.007598250450723</v>
      </c>
      <c r="S1068" s="68">
        <v>6.15861951001754</v>
      </c>
      <c r="T1068" s="68">
        <v>30.543970968110493</v>
      </c>
      <c r="U1068" s="68">
        <v>470.83605846627108</v>
      </c>
      <c r="V1068" s="68">
        <v>155.00126032573843</v>
      </c>
      <c r="W1068" s="68">
        <v>24.439651534625831</v>
      </c>
      <c r="X1068" s="68">
        <v>36.10614871820497</v>
      </c>
      <c r="Y1068" s="68">
        <v>0.84011283996072406</v>
      </c>
      <c r="Z1068" s="68">
        <v>36.246520976853958</v>
      </c>
      <c r="AA1068" s="68">
        <v>0.68740028331366354</v>
      </c>
      <c r="AB1068" s="68">
        <v>146.03244329594602</v>
      </c>
      <c r="AC1068" s="68">
        <v>90.28180551804364</v>
      </c>
      <c r="AD1068" s="68">
        <v>6.5670513294180284E-3</v>
      </c>
      <c r="AE1068" s="68">
        <v>22.075919230199531</v>
      </c>
      <c r="AF1068" s="68">
        <v>18.865484144683432</v>
      </c>
      <c r="AG1068" s="68">
        <v>102.76132652983213</v>
      </c>
      <c r="AH1068" s="68">
        <v>84.321508929055838</v>
      </c>
      <c r="AI1068" s="68">
        <v>64.550524164933208</v>
      </c>
      <c r="AJ1068" s="68">
        <v>23.380924415196482</v>
      </c>
      <c r="AK1068" s="68">
        <v>2.8163260678545372</v>
      </c>
      <c r="AL1068" s="68">
        <v>6.2728217011907121</v>
      </c>
      <c r="AM1068" s="68">
        <v>2.3144475125019839</v>
      </c>
      <c r="AN1068" s="68">
        <v>16.552872460814548</v>
      </c>
      <c r="AO1068" s="68">
        <v>83.704647537170089</v>
      </c>
      <c r="AP1068" s="68">
        <v>117.61293097478085</v>
      </c>
      <c r="AQ1068" s="68">
        <v>25.495460478730536</v>
      </c>
      <c r="AR1068" s="68">
        <v>19.239987792538379</v>
      </c>
      <c r="AS1068" s="68">
        <v>403.26588604068695</v>
      </c>
      <c r="AT1068" s="68">
        <v>0.25698847809365866</v>
      </c>
      <c r="AU1068" s="68">
        <v>14.324211208095345</v>
      </c>
      <c r="AV1068" s="68">
        <v>0</v>
      </c>
      <c r="AW1068" s="68">
        <v>10.271232740488223</v>
      </c>
      <c r="AX1068" s="68">
        <v>70.779384881947507</v>
      </c>
      <c r="AY1068" s="68">
        <v>52.095578351463459</v>
      </c>
      <c r="AZ1068" s="68">
        <v>0</v>
      </c>
      <c r="BA1068" s="68">
        <v>6.2435558853891973</v>
      </c>
      <c r="BB1068" s="68">
        <v>396.1849352237569</v>
      </c>
      <c r="BC1068" s="68">
        <v>295.91058816151588</v>
      </c>
      <c r="BD1068" s="68">
        <v>232.43099470206292</v>
      </c>
      <c r="BE1068" s="68">
        <v>87.565619937734169</v>
      </c>
      <c r="BF1068" s="68">
        <v>51.409357326211691</v>
      </c>
      <c r="BG1068" s="68">
        <v>0</v>
      </c>
      <c r="BH1068" s="68">
        <v>0.52078216653671017</v>
      </c>
      <c r="BI1068" s="68">
        <v>493.09268689757238</v>
      </c>
      <c r="BJ1068" s="68">
        <v>0</v>
      </c>
      <c r="BK1068" s="68">
        <v>4.6704848163642782E-3</v>
      </c>
      <c r="BL1068" s="68">
        <v>0.97528001158266098</v>
      </c>
      <c r="BM1068" s="68">
        <v>2.7243435935820771E-2</v>
      </c>
      <c r="BN1068" s="68">
        <v>0</v>
      </c>
      <c r="BO1068" s="68">
        <v>0</v>
      </c>
    </row>
    <row r="1069" spans="1:67">
      <c r="A1069">
        <v>2008</v>
      </c>
      <c r="B1069" s="62" t="s">
        <v>646</v>
      </c>
      <c r="C1069" s="67" t="s">
        <v>711</v>
      </c>
      <c r="D1069" s="62" t="s">
        <v>726</v>
      </c>
      <c r="E1069" s="68">
        <v>7.6729736276754066</v>
      </c>
      <c r="F1069" s="68">
        <v>0.18161731834691291</v>
      </c>
      <c r="G1069" s="68">
        <v>0.74605252403861178</v>
      </c>
      <c r="H1069" s="68">
        <v>19.248068858906876</v>
      </c>
      <c r="I1069" s="68">
        <v>34.26381777527763</v>
      </c>
      <c r="J1069" s="68">
        <v>8.3603636303181812</v>
      </c>
      <c r="K1069" s="68">
        <v>0.99821830118034505</v>
      </c>
      <c r="L1069" s="68">
        <v>4.3804572984676806</v>
      </c>
      <c r="M1069" s="68">
        <v>3.1859356509638448</v>
      </c>
      <c r="N1069" s="68">
        <v>0.57526152900649341</v>
      </c>
      <c r="O1069" s="68">
        <v>14.815809725750363</v>
      </c>
      <c r="P1069" s="68">
        <v>4.9727673626611137</v>
      </c>
      <c r="Q1069" s="68">
        <v>8.8945934670253664</v>
      </c>
      <c r="R1069" s="68">
        <v>7.4149950853641968</v>
      </c>
      <c r="S1069" s="68">
        <v>5.0273080697709585</v>
      </c>
      <c r="T1069" s="68">
        <v>11.179849219187664</v>
      </c>
      <c r="U1069" s="68">
        <v>66.94941794503778</v>
      </c>
      <c r="V1069" s="68">
        <v>23.95418531119261</v>
      </c>
      <c r="W1069" s="68">
        <v>5.8860864136057076</v>
      </c>
      <c r="X1069" s="68">
        <v>43.115123704089456</v>
      </c>
      <c r="Y1069" s="68">
        <v>1.2920660897718836</v>
      </c>
      <c r="Z1069" s="68">
        <v>11.854182103307886</v>
      </c>
      <c r="AA1069" s="68">
        <v>2.8390150490337125</v>
      </c>
      <c r="AB1069" s="68">
        <v>17.507224434771437</v>
      </c>
      <c r="AC1069" s="68">
        <v>10.161262053700973</v>
      </c>
      <c r="AD1069" s="68">
        <v>0.72900060711008097</v>
      </c>
      <c r="AE1069" s="68">
        <v>39.826777580375825</v>
      </c>
      <c r="AF1069" s="68">
        <v>22.9843189437921</v>
      </c>
      <c r="AG1069" s="68">
        <v>125.19151599964903</v>
      </c>
      <c r="AH1069" s="68">
        <v>102.73154117174201</v>
      </c>
      <c r="AI1069" s="68">
        <v>40.130365384402168</v>
      </c>
      <c r="AJ1069" s="68">
        <v>5.1642803718758756</v>
      </c>
      <c r="AK1069" s="68">
        <v>22.347210162241268</v>
      </c>
      <c r="AL1069" s="68">
        <v>12.347533962020684</v>
      </c>
      <c r="AM1069" s="68">
        <v>1.9406235583374296</v>
      </c>
      <c r="AN1069" s="68">
        <v>85.040709276264636</v>
      </c>
      <c r="AO1069" s="68">
        <v>14.033775130215117</v>
      </c>
      <c r="AP1069" s="68">
        <v>17.592528342339143</v>
      </c>
      <c r="AQ1069" s="68">
        <v>30.233285671312586</v>
      </c>
      <c r="AR1069" s="68">
        <v>2.5673417770095877</v>
      </c>
      <c r="AS1069" s="68">
        <v>68.727978761767432</v>
      </c>
      <c r="AT1069" s="68">
        <v>3.8979965842396864</v>
      </c>
      <c r="AU1069" s="68">
        <v>2.8793172271133698</v>
      </c>
      <c r="AV1069" s="68">
        <v>0</v>
      </c>
      <c r="AW1069" s="68">
        <v>25.31927062057947</v>
      </c>
      <c r="AX1069" s="68">
        <v>10.364600675313758</v>
      </c>
      <c r="AY1069" s="68">
        <v>7.621009867456789</v>
      </c>
      <c r="AZ1069" s="68">
        <v>0</v>
      </c>
      <c r="BA1069" s="68">
        <v>1.3697596247694068</v>
      </c>
      <c r="BB1069" s="68">
        <v>140.96100968803833</v>
      </c>
      <c r="BC1069" s="68">
        <v>124.2517641906433</v>
      </c>
      <c r="BD1069" s="68">
        <v>52.390118691707023</v>
      </c>
      <c r="BE1069" s="68">
        <v>21.875240669547622</v>
      </c>
      <c r="BF1069" s="68">
        <v>43.303468650196415</v>
      </c>
      <c r="BG1069" s="68">
        <v>0</v>
      </c>
      <c r="BH1069" s="68">
        <v>0.10289158557355402</v>
      </c>
      <c r="BI1069" s="68">
        <v>668.75195857049789</v>
      </c>
      <c r="BJ1069" s="68">
        <v>0</v>
      </c>
      <c r="BK1069" s="68">
        <v>0.14321633173143256</v>
      </c>
      <c r="BL1069" s="68">
        <v>18.427504131904676</v>
      </c>
      <c r="BM1069" s="68">
        <v>1.620258745495341</v>
      </c>
      <c r="BN1069" s="68">
        <v>0</v>
      </c>
      <c r="BO1069" s="68">
        <v>0</v>
      </c>
    </row>
    <row r="1070" spans="1:67">
      <c r="A1070">
        <v>2008</v>
      </c>
      <c r="B1070" s="62" t="s">
        <v>647</v>
      </c>
      <c r="C1070" s="67" t="s">
        <v>712</v>
      </c>
      <c r="D1070" s="62" t="s">
        <v>726</v>
      </c>
      <c r="E1070" s="68">
        <v>5.7189523237976605</v>
      </c>
      <c r="F1070" s="68">
        <v>0.7859822063930697</v>
      </c>
      <c r="G1070" s="68">
        <v>0.267917745645609</v>
      </c>
      <c r="H1070" s="68">
        <v>4.8250596815014068</v>
      </c>
      <c r="I1070" s="68">
        <v>19.294146245439421</v>
      </c>
      <c r="J1070" s="68">
        <v>19.562490519647348</v>
      </c>
      <c r="K1070" s="68">
        <v>1.584222851662175</v>
      </c>
      <c r="L1070" s="68">
        <v>6.1795832609842947</v>
      </c>
      <c r="M1070" s="68">
        <v>1.6468643322165226</v>
      </c>
      <c r="N1070" s="68">
        <v>1.1331470948772278</v>
      </c>
      <c r="O1070" s="68">
        <v>5.0257930008280329</v>
      </c>
      <c r="P1070" s="68">
        <v>1.0828197718551571</v>
      </c>
      <c r="Q1070" s="68">
        <v>3.0798150977685523</v>
      </c>
      <c r="R1070" s="68">
        <v>2.0493842823522561</v>
      </c>
      <c r="S1070" s="68">
        <v>1.9180542225467367</v>
      </c>
      <c r="T1070" s="68">
        <v>1.7965728808455199</v>
      </c>
      <c r="U1070" s="68">
        <v>13.914598874425288</v>
      </c>
      <c r="V1070" s="68">
        <v>3.9954206791370233</v>
      </c>
      <c r="W1070" s="68">
        <v>1.2672468040513754</v>
      </c>
      <c r="X1070" s="68">
        <v>10.75071746620857</v>
      </c>
      <c r="Y1070" s="68">
        <v>0.41652142054648333</v>
      </c>
      <c r="Z1070" s="68">
        <v>4.8589978240462264</v>
      </c>
      <c r="AA1070" s="68">
        <v>0.12062569698967332</v>
      </c>
      <c r="AB1070" s="68">
        <v>3.9015665277849152</v>
      </c>
      <c r="AC1070" s="68">
        <v>1.0423337100882404</v>
      </c>
      <c r="AD1070" s="68">
        <v>5.8236845296280766E-2</v>
      </c>
      <c r="AE1070" s="68">
        <v>12.398642997130457</v>
      </c>
      <c r="AF1070" s="68">
        <v>1.0112347595745295</v>
      </c>
      <c r="AG1070" s="68">
        <v>5.5074837703901585</v>
      </c>
      <c r="AH1070" s="68">
        <v>4.5306792457863132</v>
      </c>
      <c r="AI1070" s="68">
        <v>9.3427575620773986</v>
      </c>
      <c r="AJ1070" s="68">
        <v>0.97093568888430026</v>
      </c>
      <c r="AK1070" s="68">
        <v>5.4964161378434433</v>
      </c>
      <c r="AL1070" s="68">
        <v>2.4169977237156939</v>
      </c>
      <c r="AM1070" s="68">
        <v>1.2843751278292004</v>
      </c>
      <c r="AN1070" s="68">
        <v>4.8371359144659127</v>
      </c>
      <c r="AO1070" s="68">
        <v>1.0521342819400576</v>
      </c>
      <c r="AP1070" s="68">
        <v>1.3338238749901694</v>
      </c>
      <c r="AQ1070" s="68">
        <v>5.6368866721044233</v>
      </c>
      <c r="AR1070" s="68">
        <v>0.46143811357785269</v>
      </c>
      <c r="AS1070" s="68">
        <v>7.4323011091924256</v>
      </c>
      <c r="AT1070" s="68">
        <v>7.3905842609758965</v>
      </c>
      <c r="AU1070" s="68">
        <v>0.26195712601487953</v>
      </c>
      <c r="AV1070" s="68">
        <v>0</v>
      </c>
      <c r="AW1070" s="68">
        <v>1.0699869977238379</v>
      </c>
      <c r="AX1070" s="68">
        <v>2.0468168158410105</v>
      </c>
      <c r="AY1070" s="68">
        <v>1.8272162242992778</v>
      </c>
      <c r="AZ1070" s="68">
        <v>0</v>
      </c>
      <c r="BA1070" s="68">
        <v>0.18696309553458407</v>
      </c>
      <c r="BB1070" s="68">
        <v>17.459732248509297</v>
      </c>
      <c r="BC1070" s="68">
        <v>6.0418187689925151</v>
      </c>
      <c r="BD1070" s="68">
        <v>4.7040295402272552</v>
      </c>
      <c r="BE1070" s="68">
        <v>3.6796883216872232</v>
      </c>
      <c r="BF1070" s="68">
        <v>3.2557407345008404</v>
      </c>
      <c r="BG1070" s="68">
        <v>0</v>
      </c>
      <c r="BH1070" s="68">
        <v>1.0925371421591692E-2</v>
      </c>
      <c r="BI1070" s="68">
        <v>102.47884858571271</v>
      </c>
      <c r="BJ1070" s="68">
        <v>0</v>
      </c>
      <c r="BK1070" s="68">
        <v>9.4629725651196359E-2</v>
      </c>
      <c r="BL1070" s="68">
        <v>9.5566633136821739</v>
      </c>
      <c r="BM1070" s="68">
        <v>0.61586112392435033</v>
      </c>
      <c r="BN1070" s="68">
        <v>0</v>
      </c>
      <c r="BO1070" s="68">
        <v>0</v>
      </c>
    </row>
    <row r="1071" spans="1:67">
      <c r="A1071">
        <v>2008</v>
      </c>
      <c r="B1071" s="62" t="s">
        <v>648</v>
      </c>
      <c r="C1071" s="67" t="s">
        <v>713</v>
      </c>
      <c r="D1071" s="62" t="s">
        <v>726</v>
      </c>
      <c r="E1071" s="68">
        <v>0.22921925947598926</v>
      </c>
      <c r="F1071" s="68">
        <v>8.018323523618625E-3</v>
      </c>
      <c r="G1071" s="68">
        <v>7.5524556830945059E-3</v>
      </c>
      <c r="H1071" s="68">
        <v>0.14828087848937824</v>
      </c>
      <c r="I1071" s="68">
        <v>0.99968955061157572</v>
      </c>
      <c r="J1071" s="68">
        <v>0.16806207414530402</v>
      </c>
      <c r="K1071" s="68">
        <v>1.7555585701129528E-2</v>
      </c>
      <c r="L1071" s="68">
        <v>6.2516925984109434E-2</v>
      </c>
      <c r="M1071" s="68">
        <v>0.17097335695970992</v>
      </c>
      <c r="N1071" s="68">
        <v>2.5458443939285064E-2</v>
      </c>
      <c r="O1071" s="68">
        <v>0.52991953586851992</v>
      </c>
      <c r="P1071" s="68">
        <v>9.1694303882931705E-2</v>
      </c>
      <c r="Q1071" s="68">
        <v>0.14720703699577625</v>
      </c>
      <c r="R1071" s="68">
        <v>6.7063855308400477E-2</v>
      </c>
      <c r="S1071" s="68">
        <v>0.10552775136989592</v>
      </c>
      <c r="T1071" s="68">
        <v>0.25178597627093502</v>
      </c>
      <c r="U1071" s="68">
        <v>3.7680593115983667</v>
      </c>
      <c r="V1071" s="68">
        <v>0.98043745599352272</v>
      </c>
      <c r="W1071" s="68">
        <v>0.43495997224403621</v>
      </c>
      <c r="X1071" s="68">
        <v>0.81772901258966169</v>
      </c>
      <c r="Y1071" s="68">
        <v>2.9658737059941397E-2</v>
      </c>
      <c r="Z1071" s="68">
        <v>0.33633193495248459</v>
      </c>
      <c r="AA1071" s="68">
        <v>2.2909433689070436E-2</v>
      </c>
      <c r="AB1071" s="68">
        <v>0.75911567567905702</v>
      </c>
      <c r="AC1071" s="68">
        <v>0.43999233530051013</v>
      </c>
      <c r="AD1071" s="68">
        <v>3.0035772940379948E-3</v>
      </c>
      <c r="AE1071" s="68">
        <v>0.48668936579404776</v>
      </c>
      <c r="AF1071" s="68">
        <v>0.14867383536145068</v>
      </c>
      <c r="AG1071" s="68">
        <v>0.80937454337050951</v>
      </c>
      <c r="AH1071" s="68">
        <v>0.66705797618533225</v>
      </c>
      <c r="AI1071" s="68">
        <v>0.59322367034283108</v>
      </c>
      <c r="AJ1071" s="68">
        <v>0.12860585881936523</v>
      </c>
      <c r="AK1071" s="68">
        <v>5.1068128368008982E-2</v>
      </c>
      <c r="AL1071" s="68">
        <v>0.1400560276008469</v>
      </c>
      <c r="AM1071" s="68">
        <v>2.0816628363802964E-2</v>
      </c>
      <c r="AN1071" s="68">
        <v>0.2555345909758675</v>
      </c>
      <c r="AO1071" s="68">
        <v>0.43925436918454897</v>
      </c>
      <c r="AP1071" s="68">
        <v>0.58416720133553635</v>
      </c>
      <c r="AQ1071" s="68">
        <v>0.23384571270923354</v>
      </c>
      <c r="AR1071" s="68">
        <v>9.6740738468617277E-2</v>
      </c>
      <c r="AS1071" s="68">
        <v>2.4825134958593815</v>
      </c>
      <c r="AT1071" s="68">
        <v>1.055833186326878E-2</v>
      </c>
      <c r="AU1071" s="68">
        <v>9.4033749973491079E-2</v>
      </c>
      <c r="AV1071" s="68">
        <v>0</v>
      </c>
      <c r="AW1071" s="68">
        <v>0.14762016182097934</v>
      </c>
      <c r="AX1071" s="68">
        <v>0.3836394954473954</v>
      </c>
      <c r="AY1071" s="68">
        <v>0.32603388810627221</v>
      </c>
      <c r="AZ1071" s="68">
        <v>0</v>
      </c>
      <c r="BA1071" s="68">
        <v>3.6900683881139019E-2</v>
      </c>
      <c r="BB1071" s="68">
        <v>3.1825143621416725</v>
      </c>
      <c r="BC1071" s="68">
        <v>1.7574357045171458</v>
      </c>
      <c r="BD1071" s="68">
        <v>1.3121288978624097</v>
      </c>
      <c r="BE1071" s="68">
        <v>0.57504545980565247</v>
      </c>
      <c r="BF1071" s="68">
        <v>0.43229188631676652</v>
      </c>
      <c r="BG1071" s="68">
        <v>0</v>
      </c>
      <c r="BH1071" s="68">
        <v>2.8552446322066571E-3</v>
      </c>
      <c r="BI1071" s="68">
        <v>6.1749417558352597</v>
      </c>
      <c r="BJ1071" s="68">
        <v>0</v>
      </c>
      <c r="BK1071" s="68">
        <v>0.10376168080497289</v>
      </c>
      <c r="BL1071" s="68">
        <v>5.4766899570722503</v>
      </c>
      <c r="BM1071" s="68">
        <v>0.11610517882358332</v>
      </c>
      <c r="BN1071" s="68">
        <v>0</v>
      </c>
      <c r="BO1071" s="68">
        <v>0</v>
      </c>
    </row>
    <row r="1072" spans="1:67">
      <c r="A1072">
        <v>2008</v>
      </c>
      <c r="B1072" s="62" t="s">
        <v>649</v>
      </c>
      <c r="C1072" s="67" t="s">
        <v>714</v>
      </c>
      <c r="D1072" s="62" t="s">
        <v>726</v>
      </c>
      <c r="E1072" s="68">
        <v>0.3043300258241326</v>
      </c>
      <c r="F1072" s="68">
        <v>4.2349546164276858E-2</v>
      </c>
      <c r="G1072" s="68">
        <v>1.1076636961742329E-2</v>
      </c>
      <c r="H1072" s="68">
        <v>0.24453684377390397</v>
      </c>
      <c r="I1072" s="68">
        <v>1.3652545097724382</v>
      </c>
      <c r="J1072" s="68">
        <v>1.0475425730184518</v>
      </c>
      <c r="K1072" s="68">
        <v>5.3850898170470785E-2</v>
      </c>
      <c r="L1072" s="68">
        <v>0.1576961004704861</v>
      </c>
      <c r="M1072" s="68">
        <v>0.23576670878170242</v>
      </c>
      <c r="N1072" s="68">
        <v>0.18298741908816599</v>
      </c>
      <c r="O1072" s="68">
        <v>0.84463632783758158</v>
      </c>
      <c r="P1072" s="68">
        <v>0.15450573554239549</v>
      </c>
      <c r="Q1072" s="68">
        <v>0.86186045704594672</v>
      </c>
      <c r="R1072" s="68">
        <v>0.18620716449343147</v>
      </c>
      <c r="S1072" s="68">
        <v>0.5615469958833661</v>
      </c>
      <c r="T1072" s="68">
        <v>1.4074679148377363</v>
      </c>
      <c r="U1072" s="68">
        <v>115.80485627446578</v>
      </c>
      <c r="V1072" s="68">
        <v>11.245746758101561</v>
      </c>
      <c r="W1072" s="68">
        <v>2.3298881036581109</v>
      </c>
      <c r="X1072" s="68">
        <v>10.681901652357771</v>
      </c>
      <c r="Y1072" s="68">
        <v>0.4094141334217018</v>
      </c>
      <c r="Z1072" s="68">
        <v>5.6594003557609822</v>
      </c>
      <c r="AA1072" s="68">
        <v>0.31088518802903525</v>
      </c>
      <c r="AB1072" s="68">
        <v>1.484927902796453</v>
      </c>
      <c r="AC1072" s="68">
        <v>0.38888063511574333</v>
      </c>
      <c r="AD1072" s="68">
        <v>3.6428122543729941E-3</v>
      </c>
      <c r="AE1072" s="68">
        <v>1.8365006660387464</v>
      </c>
      <c r="AF1072" s="68">
        <v>0.25191515389537544</v>
      </c>
      <c r="AG1072" s="68">
        <v>1.3715855208722914</v>
      </c>
      <c r="AH1072" s="68">
        <v>1.2359969137620332</v>
      </c>
      <c r="AI1072" s="68">
        <v>0.65715424886471174</v>
      </c>
      <c r="AJ1072" s="68">
        <v>0.11104184523993213</v>
      </c>
      <c r="AK1072" s="68">
        <v>0.11008962374354338</v>
      </c>
      <c r="AL1072" s="68">
        <v>0.19245696647426055</v>
      </c>
      <c r="AM1072" s="68">
        <v>2.2971740444332804E-2</v>
      </c>
      <c r="AN1072" s="68">
        <v>0.49488907854611075</v>
      </c>
      <c r="AO1072" s="68">
        <v>0.36779584199084825</v>
      </c>
      <c r="AP1072" s="68">
        <v>1.020602454194766</v>
      </c>
      <c r="AQ1072" s="68">
        <v>9.411097353031332</v>
      </c>
      <c r="AR1072" s="68">
        <v>9.6424759494063234E-2</v>
      </c>
      <c r="AS1072" s="68">
        <v>2.1181966850125513</v>
      </c>
      <c r="AT1072" s="68">
        <v>1.2906981843894752E-2</v>
      </c>
      <c r="AU1072" s="68">
        <v>8.1905779304368459E-2</v>
      </c>
      <c r="AV1072" s="68">
        <v>0</v>
      </c>
      <c r="AW1072" s="68">
        <v>0.12842185684908561</v>
      </c>
      <c r="AX1072" s="68">
        <v>0.87910786344732461</v>
      </c>
      <c r="AY1072" s="68">
        <v>0.30468286217240881</v>
      </c>
      <c r="AZ1072" s="68">
        <v>0</v>
      </c>
      <c r="BA1072" s="68">
        <v>3.0979816747456843E-2</v>
      </c>
      <c r="BB1072" s="68">
        <v>2.2753109944667278</v>
      </c>
      <c r="BC1072" s="68">
        <v>2.2910888929300572</v>
      </c>
      <c r="BD1072" s="68">
        <v>1.2154203099372201</v>
      </c>
      <c r="BE1072" s="68">
        <v>0.87553738626028799</v>
      </c>
      <c r="BF1072" s="68">
        <v>0.50334005270729654</v>
      </c>
      <c r="BG1072" s="68">
        <v>0</v>
      </c>
      <c r="BH1072" s="68">
        <v>3.5077874117804718E-3</v>
      </c>
      <c r="BI1072" s="68">
        <v>15.110525917406171</v>
      </c>
      <c r="BJ1072" s="68">
        <v>0</v>
      </c>
      <c r="BK1072" s="68">
        <v>5.7262518819013539E-3</v>
      </c>
      <c r="BL1072" s="68">
        <v>11.70238824817833</v>
      </c>
      <c r="BM1072" s="68">
        <v>0.35266198598814191</v>
      </c>
      <c r="BN1072" s="68">
        <v>0</v>
      </c>
      <c r="BO1072" s="68">
        <v>0</v>
      </c>
    </row>
    <row r="1073" spans="1:67">
      <c r="A1073">
        <v>2008</v>
      </c>
      <c r="B1073" s="62" t="s">
        <v>650</v>
      </c>
      <c r="C1073" s="67" t="s">
        <v>715</v>
      </c>
      <c r="D1073" s="62" t="s">
        <v>726</v>
      </c>
      <c r="E1073" s="68">
        <v>0.48872839341634638</v>
      </c>
      <c r="F1073" s="68">
        <v>7.2540155181426737E-3</v>
      </c>
      <c r="G1073" s="68">
        <v>2.3514489639353431E-2</v>
      </c>
      <c r="H1073" s="68">
        <v>0.19213312431243751</v>
      </c>
      <c r="I1073" s="68">
        <v>2.0373725822670736</v>
      </c>
      <c r="J1073" s="68">
        <v>0.54707666207732653</v>
      </c>
      <c r="K1073" s="68">
        <v>6.2899318829899256E-2</v>
      </c>
      <c r="L1073" s="68">
        <v>0.13001658696394419</v>
      </c>
      <c r="M1073" s="68">
        <v>7.4446874877748606E-2</v>
      </c>
      <c r="N1073" s="68">
        <v>4.7448329658122762E-2</v>
      </c>
      <c r="O1073" s="68">
        <v>0.43054801290361899</v>
      </c>
      <c r="P1073" s="68">
        <v>8.7679311047592065E-2</v>
      </c>
      <c r="Q1073" s="68">
        <v>0.18822340959545955</v>
      </c>
      <c r="R1073" s="68">
        <v>0.11196952691502177</v>
      </c>
      <c r="S1073" s="68">
        <v>0.16684344482013333</v>
      </c>
      <c r="T1073" s="68">
        <v>0.26829279472147571</v>
      </c>
      <c r="U1073" s="68">
        <v>6.6927526189534809</v>
      </c>
      <c r="V1073" s="68">
        <v>1.0530506663625729</v>
      </c>
      <c r="W1073" s="68">
        <v>0.32959648805944169</v>
      </c>
      <c r="X1073" s="68">
        <v>3.1993624850511977</v>
      </c>
      <c r="Y1073" s="68">
        <v>4.7807708484242983E-2</v>
      </c>
      <c r="Z1073" s="68">
        <v>0.78439370732234304</v>
      </c>
      <c r="AA1073" s="68">
        <v>3.4642029361144792E-2</v>
      </c>
      <c r="AB1073" s="68">
        <v>0.54751826200797482</v>
      </c>
      <c r="AC1073" s="68">
        <v>0.28662936309781789</v>
      </c>
      <c r="AD1073" s="68">
        <v>6.1920107911128553E-3</v>
      </c>
      <c r="AE1073" s="68">
        <v>0.92045557177443382</v>
      </c>
      <c r="AF1073" s="68">
        <v>0.20414919077794538</v>
      </c>
      <c r="AG1073" s="68">
        <v>1.1044079766263857</v>
      </c>
      <c r="AH1073" s="68">
        <v>0.94232551026344924</v>
      </c>
      <c r="AI1073" s="68">
        <v>0.8625045158880269</v>
      </c>
      <c r="AJ1073" s="68">
        <v>8.5588779109107505E-2</v>
      </c>
      <c r="AK1073" s="68">
        <v>0.12025733492492237</v>
      </c>
      <c r="AL1073" s="68">
        <v>0.13877223580579282</v>
      </c>
      <c r="AM1073" s="68">
        <v>2.14904459559974E-2</v>
      </c>
      <c r="AN1073" s="68">
        <v>0.70748824502359664</v>
      </c>
      <c r="AO1073" s="68">
        <v>0.27581311190611951</v>
      </c>
      <c r="AP1073" s="68">
        <v>0.58714322298298649</v>
      </c>
      <c r="AQ1073" s="68">
        <v>0.66690581030105389</v>
      </c>
      <c r="AR1073" s="68">
        <v>6.0048850379656515E-2</v>
      </c>
      <c r="AS1073" s="68">
        <v>1.4125300548520983</v>
      </c>
      <c r="AT1073" s="68">
        <v>3.6660000556626868E-2</v>
      </c>
      <c r="AU1073" s="68">
        <v>5.3557992621625972E-2</v>
      </c>
      <c r="AV1073" s="68">
        <v>0</v>
      </c>
      <c r="AW1073" s="68">
        <v>0.16643448903327257</v>
      </c>
      <c r="AX1073" s="68">
        <v>0.24885334366630329</v>
      </c>
      <c r="AY1073" s="68">
        <v>0.25421813344411337</v>
      </c>
      <c r="AZ1073" s="68">
        <v>0</v>
      </c>
      <c r="BA1073" s="68">
        <v>2.9138073562939081E-2</v>
      </c>
      <c r="BB1073" s="68">
        <v>1.8042161753147761</v>
      </c>
      <c r="BC1073" s="68">
        <v>1.7476750077853598</v>
      </c>
      <c r="BD1073" s="68">
        <v>0.88234697789347882</v>
      </c>
      <c r="BE1073" s="68">
        <v>0.51055109719656622</v>
      </c>
      <c r="BF1073" s="68">
        <v>0.37688457673206105</v>
      </c>
      <c r="BG1073" s="68">
        <v>0</v>
      </c>
      <c r="BH1073" s="68">
        <v>2.5786903394173803E-3</v>
      </c>
      <c r="BI1073" s="68">
        <v>20.447158469837831</v>
      </c>
      <c r="BJ1073" s="68">
        <v>0</v>
      </c>
      <c r="BK1073" s="68">
        <v>9.3650912614860245E-3</v>
      </c>
      <c r="BL1073" s="68">
        <v>5.0509059362582045</v>
      </c>
      <c r="BM1073" s="68">
        <v>0.27229424354700427</v>
      </c>
      <c r="BN1073" s="68">
        <v>0</v>
      </c>
      <c r="BO1073" s="68">
        <v>0</v>
      </c>
    </row>
    <row r="1074" spans="1:67">
      <c r="A1074">
        <v>2008</v>
      </c>
      <c r="B1074" s="62" t="s">
        <v>651</v>
      </c>
      <c r="C1074" s="67" t="s">
        <v>716</v>
      </c>
      <c r="D1074" s="62" t="s">
        <v>726</v>
      </c>
      <c r="E1074" s="68">
        <v>3.9388824616898364E-4</v>
      </c>
      <c r="F1074" s="68">
        <v>8.9785908547258682E-6</v>
      </c>
      <c r="G1074" s="68">
        <v>2.4326332798369124E-5</v>
      </c>
      <c r="H1074" s="68">
        <v>4.5001159084382894E-4</v>
      </c>
      <c r="I1074" s="68">
        <v>1.6851628679252139E-3</v>
      </c>
      <c r="J1074" s="68">
        <v>3.3340223468236041E-4</v>
      </c>
      <c r="K1074" s="68">
        <v>4.3321072777110436E-5</v>
      </c>
      <c r="L1074" s="68">
        <v>2.0206140682447609E-4</v>
      </c>
      <c r="M1074" s="68">
        <v>9.0997483487463766E-5</v>
      </c>
      <c r="N1074" s="68">
        <v>2.1590736826116683E-4</v>
      </c>
      <c r="O1074" s="68">
        <v>8.8913376905441906E-4</v>
      </c>
      <c r="P1074" s="68">
        <v>1.8547338396909701E-4</v>
      </c>
      <c r="Q1074" s="68">
        <v>2.7553403642745374E-4</v>
      </c>
      <c r="R1074" s="68">
        <v>2.314161832177478E-4</v>
      </c>
      <c r="S1074" s="68">
        <v>5.4284842074856659E-4</v>
      </c>
      <c r="T1074" s="68">
        <v>3.9870772951678302E-4</v>
      </c>
      <c r="U1074" s="68">
        <v>2.0503827117465036E-3</v>
      </c>
      <c r="V1074" s="68">
        <v>7.4532690562145992E-4</v>
      </c>
      <c r="W1074" s="68">
        <v>2.2806961878675834E-4</v>
      </c>
      <c r="X1074" s="68">
        <v>1.2865567007379469E-3</v>
      </c>
      <c r="Y1074" s="68">
        <v>4.7898966114262919E-5</v>
      </c>
      <c r="Z1074" s="68">
        <v>3.3079849504660444E-4</v>
      </c>
      <c r="AA1074" s="68">
        <v>5.1605239630827359E-5</v>
      </c>
      <c r="AB1074" s="68">
        <v>7.8889568654164847E-4</v>
      </c>
      <c r="AC1074" s="68">
        <v>3.2481277071552466E-4</v>
      </c>
      <c r="AD1074" s="68">
        <v>1.1857638214057656E-5</v>
      </c>
      <c r="AE1074" s="68">
        <v>1.8009360562008087E-3</v>
      </c>
      <c r="AF1074" s="68">
        <v>3.1935062550366962E-4</v>
      </c>
      <c r="AG1074" s="68">
        <v>1.7683042002031128E-3</v>
      </c>
      <c r="AH1074" s="68">
        <v>1.7485106152799815E-3</v>
      </c>
      <c r="AI1074" s="68">
        <v>1.1193008730084188E-3</v>
      </c>
      <c r="AJ1074" s="68">
        <v>1.214927825871875E-4</v>
      </c>
      <c r="AK1074" s="68">
        <v>3.4725244952800433E-4</v>
      </c>
      <c r="AL1074" s="68">
        <v>1.8908002350401986E-4</v>
      </c>
      <c r="AM1074" s="68">
        <v>3.436880202561448E-5</v>
      </c>
      <c r="AN1074" s="68">
        <v>1.1849806008369396E-3</v>
      </c>
      <c r="AO1074" s="68">
        <v>3.4943019679283856E-4</v>
      </c>
      <c r="AP1074" s="68">
        <v>5.0600477159905462E-4</v>
      </c>
      <c r="AQ1074" s="68">
        <v>5.5345086063897906E-4</v>
      </c>
      <c r="AR1074" s="68">
        <v>7.0911329479019926E-5</v>
      </c>
      <c r="AS1074" s="68">
        <v>1.7155748055836858E-3</v>
      </c>
      <c r="AT1074" s="68">
        <v>4.8877744163486027E-5</v>
      </c>
      <c r="AU1074" s="68">
        <v>7.2112068097905383E-5</v>
      </c>
      <c r="AV1074" s="68">
        <v>0</v>
      </c>
      <c r="AW1074" s="68">
        <v>3.404655599803456E-4</v>
      </c>
      <c r="AX1074" s="68">
        <v>2.7655598589413992E-4</v>
      </c>
      <c r="AY1074" s="68">
        <v>2.2682364922434282E-4</v>
      </c>
      <c r="AZ1074" s="68">
        <v>0</v>
      </c>
      <c r="BA1074" s="68">
        <v>3.3120429365161889E-5</v>
      </c>
      <c r="BB1074" s="68">
        <v>2.6582328488934793E-3</v>
      </c>
      <c r="BC1074" s="68">
        <v>2.6601743860088728E-3</v>
      </c>
      <c r="BD1074" s="68">
        <v>1.1694301115284357E-3</v>
      </c>
      <c r="BE1074" s="68">
        <v>6.1532449032606837E-4</v>
      </c>
      <c r="BF1074" s="68">
        <v>6.8111139663887743E-4</v>
      </c>
      <c r="BG1074" s="68">
        <v>0</v>
      </c>
      <c r="BH1074" s="68">
        <v>3.1363563217526925E-6</v>
      </c>
      <c r="BI1074" s="68">
        <v>1.5308685266667486E-2</v>
      </c>
      <c r="BJ1074" s="68">
        <v>0</v>
      </c>
      <c r="BK1074" s="68">
        <v>9.4104656681765974E-6</v>
      </c>
      <c r="BL1074" s="68">
        <v>1.0448323753830228E-4</v>
      </c>
      <c r="BM1074" s="68">
        <v>1.6677080574142281E-5</v>
      </c>
      <c r="BN1074" s="68">
        <v>0</v>
      </c>
      <c r="BO1074" s="68">
        <v>0</v>
      </c>
    </row>
    <row r="1075" spans="1:67">
      <c r="A1075">
        <v>2008</v>
      </c>
      <c r="B1075" s="62" t="s">
        <v>652</v>
      </c>
      <c r="C1075" s="67" t="s">
        <v>717</v>
      </c>
      <c r="D1075" s="62" t="s">
        <v>726</v>
      </c>
      <c r="E1075" s="68">
        <v>0</v>
      </c>
      <c r="F1075" s="68">
        <v>0</v>
      </c>
      <c r="G1075" s="68">
        <v>0</v>
      </c>
      <c r="H1075" s="68">
        <v>0</v>
      </c>
      <c r="I1075" s="68">
        <v>0</v>
      </c>
      <c r="J1075" s="68">
        <v>0</v>
      </c>
      <c r="K1075" s="68">
        <v>0</v>
      </c>
      <c r="L1075" s="68">
        <v>0</v>
      </c>
      <c r="M1075" s="68">
        <v>0</v>
      </c>
      <c r="N1075" s="68">
        <v>0</v>
      </c>
      <c r="O1075" s="68">
        <v>0</v>
      </c>
      <c r="P1075" s="68">
        <v>0</v>
      </c>
      <c r="Q1075" s="68">
        <v>0</v>
      </c>
      <c r="R1075" s="68">
        <v>0</v>
      </c>
      <c r="S1075" s="68">
        <v>0</v>
      </c>
      <c r="T1075" s="68">
        <v>0</v>
      </c>
      <c r="U1075" s="68">
        <v>0</v>
      </c>
      <c r="V1075" s="68">
        <v>0</v>
      </c>
      <c r="W1075" s="68">
        <v>0</v>
      </c>
      <c r="X1075" s="68">
        <v>0</v>
      </c>
      <c r="Y1075" s="68">
        <v>0</v>
      </c>
      <c r="Z1075" s="68">
        <v>0</v>
      </c>
      <c r="AA1075" s="68">
        <v>0</v>
      </c>
      <c r="AB1075" s="68">
        <v>0</v>
      </c>
      <c r="AC1075" s="68">
        <v>0</v>
      </c>
      <c r="AD1075" s="68">
        <v>0</v>
      </c>
      <c r="AE1075" s="68">
        <v>0</v>
      </c>
      <c r="AF1075" s="68">
        <v>0</v>
      </c>
      <c r="AG1075" s="68">
        <v>0</v>
      </c>
      <c r="AH1075" s="68">
        <v>0</v>
      </c>
      <c r="AI1075" s="68">
        <v>0</v>
      </c>
      <c r="AJ1075" s="68">
        <v>0</v>
      </c>
      <c r="AK1075" s="68">
        <v>0</v>
      </c>
      <c r="AL1075" s="68">
        <v>0</v>
      </c>
      <c r="AM1075" s="68">
        <v>0</v>
      </c>
      <c r="AN1075" s="68">
        <v>0</v>
      </c>
      <c r="AO1075" s="68">
        <v>0</v>
      </c>
      <c r="AP1075" s="68">
        <v>0</v>
      </c>
      <c r="AQ1075" s="68">
        <v>0</v>
      </c>
      <c r="AR1075" s="68">
        <v>0</v>
      </c>
      <c r="AS1075" s="68">
        <v>0</v>
      </c>
      <c r="AT1075" s="68">
        <v>0</v>
      </c>
      <c r="AU1075" s="68">
        <v>0</v>
      </c>
      <c r="AV1075" s="68">
        <v>0</v>
      </c>
      <c r="AW1075" s="68">
        <v>0</v>
      </c>
      <c r="AX1075" s="68">
        <v>0</v>
      </c>
      <c r="AY1075" s="68">
        <v>0</v>
      </c>
      <c r="AZ1075" s="68">
        <v>0</v>
      </c>
      <c r="BA1075" s="68">
        <v>0</v>
      </c>
      <c r="BB1075" s="68">
        <v>0</v>
      </c>
      <c r="BC1075" s="68">
        <v>0</v>
      </c>
      <c r="BD1075" s="68">
        <v>0</v>
      </c>
      <c r="BE1075" s="68">
        <v>0</v>
      </c>
      <c r="BF1075" s="68">
        <v>0</v>
      </c>
      <c r="BG1075" s="68">
        <v>0</v>
      </c>
      <c r="BH1075" s="68">
        <v>0</v>
      </c>
      <c r="BI1075" s="68">
        <v>0</v>
      </c>
      <c r="BJ1075" s="68">
        <v>0</v>
      </c>
      <c r="BK1075" s="68">
        <v>0</v>
      </c>
      <c r="BL1075" s="68">
        <v>0</v>
      </c>
      <c r="BM1075" s="68">
        <v>0</v>
      </c>
      <c r="BN1075" s="68">
        <v>0</v>
      </c>
      <c r="BO1075" s="68">
        <v>0</v>
      </c>
    </row>
    <row r="1076" spans="1:67">
      <c r="A1076">
        <v>2008</v>
      </c>
      <c r="B1076" s="69" t="s">
        <v>727</v>
      </c>
      <c r="C1076" s="69" t="s">
        <v>728</v>
      </c>
      <c r="D1076" s="62" t="s">
        <v>729</v>
      </c>
      <c r="E1076" s="68">
        <v>18367.115089829978</v>
      </c>
      <c r="F1076" s="68">
        <v>400.06957022986586</v>
      </c>
      <c r="G1076" s="68">
        <v>887.89362704003554</v>
      </c>
      <c r="H1076" s="68">
        <v>16158.06432377895</v>
      </c>
      <c r="I1076" s="68">
        <v>78810.720110072565</v>
      </c>
      <c r="J1076" s="68">
        <v>13338.413886387943</v>
      </c>
      <c r="K1076" s="68">
        <v>2539.3052132910443</v>
      </c>
      <c r="L1076" s="68">
        <v>8749.3530427771639</v>
      </c>
      <c r="M1076" s="68">
        <v>2484.0075337674589</v>
      </c>
      <c r="N1076" s="68">
        <v>61454.924682420875</v>
      </c>
      <c r="O1076" s="68">
        <v>45090.942535597016</v>
      </c>
      <c r="P1076" s="68">
        <v>7339.0748592090968</v>
      </c>
      <c r="Q1076" s="68">
        <v>12792.965083727866</v>
      </c>
      <c r="R1076" s="68">
        <v>10203.402806049631</v>
      </c>
      <c r="S1076" s="68">
        <v>27246.373055534772</v>
      </c>
      <c r="T1076" s="68">
        <v>14098.537056570236</v>
      </c>
      <c r="U1076" s="68">
        <v>56089.133485597034</v>
      </c>
      <c r="V1076" s="68">
        <v>15748.120287799553</v>
      </c>
      <c r="W1076" s="68">
        <v>8609.9745848653401</v>
      </c>
      <c r="X1076" s="68">
        <v>59059.33038642523</v>
      </c>
      <c r="Y1076" s="68">
        <v>2314.8792158101674</v>
      </c>
      <c r="Z1076" s="68">
        <v>12375.393389941944</v>
      </c>
      <c r="AA1076" s="68">
        <v>1049.6758326035995</v>
      </c>
      <c r="AB1076" s="68">
        <v>18741.694449370352</v>
      </c>
      <c r="AC1076" s="68">
        <v>1347.521364124656</v>
      </c>
      <c r="AD1076" s="68">
        <v>225.68351326086818</v>
      </c>
      <c r="AE1076" s="68">
        <v>76206.415566126801</v>
      </c>
      <c r="AF1076" s="68">
        <v>4385.1404670121301</v>
      </c>
      <c r="AG1076" s="68">
        <v>23899.789269865199</v>
      </c>
      <c r="AH1076" s="68">
        <v>19611.667318458949</v>
      </c>
      <c r="AI1076" s="68">
        <v>36593.700902818804</v>
      </c>
      <c r="AJ1076" s="68">
        <v>541.66281177964834</v>
      </c>
      <c r="AK1076" s="68">
        <v>6374.7058594845266</v>
      </c>
      <c r="AL1076" s="68">
        <v>3923.7599932280605</v>
      </c>
      <c r="AM1076" s="68">
        <v>964.05845670438259</v>
      </c>
      <c r="AN1076" s="68">
        <v>11925.126285543052</v>
      </c>
      <c r="AO1076" s="68">
        <v>1160.7630914667679</v>
      </c>
      <c r="AP1076" s="68">
        <v>2705.8361611419696</v>
      </c>
      <c r="AQ1076" s="68">
        <v>11891.263603744841</v>
      </c>
      <c r="AR1076" s="68">
        <v>273.96271245170459</v>
      </c>
      <c r="AS1076" s="68">
        <v>11162.992263064316</v>
      </c>
      <c r="AT1076" s="68">
        <v>6703.0656170257671</v>
      </c>
      <c r="AU1076" s="68">
        <v>948.1358674833466</v>
      </c>
      <c r="AV1076" s="68">
        <v>0</v>
      </c>
      <c r="AW1076" s="68">
        <v>4888.5875813012408</v>
      </c>
      <c r="AX1076" s="68">
        <v>1913.1214608775163</v>
      </c>
      <c r="AY1076" s="68">
        <v>1957.2565057940076</v>
      </c>
      <c r="AZ1076" s="68">
        <v>0</v>
      </c>
      <c r="BA1076" s="68">
        <v>395.60722928558584</v>
      </c>
      <c r="BB1076" s="68">
        <v>21932.673650266755</v>
      </c>
      <c r="BC1076" s="68">
        <v>18562.810558946963</v>
      </c>
      <c r="BD1076" s="68">
        <v>5943.3476899239404</v>
      </c>
      <c r="BE1076" s="68">
        <v>9884.1135547989325</v>
      </c>
      <c r="BF1076" s="68">
        <v>6568.1580832586242</v>
      </c>
      <c r="BG1076" s="68">
        <v>0</v>
      </c>
      <c r="BH1076" s="68">
        <v>41.634743566223037</v>
      </c>
      <c r="BI1076" s="68">
        <v>702776.97552813508</v>
      </c>
      <c r="BJ1076" s="68">
        <v>0</v>
      </c>
      <c r="BK1076" s="68">
        <v>120995.69004229776</v>
      </c>
      <c r="BL1076" s="68">
        <v>250672.4946125854</v>
      </c>
      <c r="BM1076" s="68">
        <v>14732.101685942882</v>
      </c>
      <c r="BN1076" s="68">
        <v>0</v>
      </c>
      <c r="BO1076" s="68">
        <v>0</v>
      </c>
    </row>
    <row r="1077" spans="1:67">
      <c r="A1077">
        <v>2008</v>
      </c>
      <c r="B1077" s="70" t="s">
        <v>730</v>
      </c>
      <c r="C1077" s="70" t="s">
        <v>731</v>
      </c>
      <c r="D1077" s="62" t="s">
        <v>729</v>
      </c>
      <c r="E1077" s="68">
        <v>-225.09526653131468</v>
      </c>
      <c r="F1077" s="68">
        <v>-4.0672292085465314</v>
      </c>
      <c r="G1077" s="68">
        <v>-102.8877238619646</v>
      </c>
      <c r="H1077" s="68">
        <v>-481.94652815034539</v>
      </c>
      <c r="I1077" s="68">
        <v>296.87174935831666</v>
      </c>
      <c r="J1077" s="68">
        <v>-43.489633075045312</v>
      </c>
      <c r="K1077" s="68">
        <v>-39.268477008126332</v>
      </c>
      <c r="L1077" s="68">
        <v>-101.27080121583029</v>
      </c>
      <c r="M1077" s="68">
        <v>-17.590983720933437</v>
      </c>
      <c r="N1077" s="68">
        <v>156.99051766211608</v>
      </c>
      <c r="O1077" s="68">
        <v>-271.0461238513771</v>
      </c>
      <c r="P1077" s="68">
        <v>-2.6415236174051064</v>
      </c>
      <c r="Q1077" s="68">
        <v>-28.564867703362761</v>
      </c>
      <c r="R1077" s="68">
        <v>-398.41940540279961</v>
      </c>
      <c r="S1077" s="68">
        <v>-160.0186343754207</v>
      </c>
      <c r="T1077" s="68">
        <v>-71.132465232893793</v>
      </c>
      <c r="U1077" s="68">
        <v>-19.94629980041703</v>
      </c>
      <c r="V1077" s="68">
        <v>-5.1146380797190245</v>
      </c>
      <c r="W1077" s="68">
        <v>-10.466849144084184</v>
      </c>
      <c r="X1077" s="68">
        <v>49.731393364900725</v>
      </c>
      <c r="Y1077" s="68">
        <v>-1.95384075723728</v>
      </c>
      <c r="Z1077" s="68">
        <v>-40.289851098210661</v>
      </c>
      <c r="AA1077" s="68">
        <v>-18.824456549522242</v>
      </c>
      <c r="AB1077" s="68">
        <v>-1880.2898528928974</v>
      </c>
      <c r="AC1077" s="68">
        <v>-39.284633764050724</v>
      </c>
      <c r="AD1077" s="68">
        <v>-8.2811221863345068</v>
      </c>
      <c r="AE1077" s="68">
        <v>-751.5401777331881</v>
      </c>
      <c r="AF1077" s="68">
        <v>-47.11421881196911</v>
      </c>
      <c r="AG1077" s="68">
        <v>-256.77912959088462</v>
      </c>
      <c r="AH1077" s="68">
        <v>-210.70735104992394</v>
      </c>
      <c r="AI1077" s="68">
        <v>-6414.2674928680581</v>
      </c>
      <c r="AJ1077" s="68">
        <v>-12.424388746586423</v>
      </c>
      <c r="AK1077" s="68">
        <v>-1144.482427020258</v>
      </c>
      <c r="AL1077" s="68">
        <v>-43.741043025027309</v>
      </c>
      <c r="AM1077" s="68">
        <v>-76.071483259251551</v>
      </c>
      <c r="AN1077" s="68">
        <v>-168.16462182150596</v>
      </c>
      <c r="AO1077" s="68">
        <v>-10.760193447827863</v>
      </c>
      <c r="AP1077" s="68">
        <v>-13.562718692594824</v>
      </c>
      <c r="AQ1077" s="68">
        <v>-114.2754461276368</v>
      </c>
      <c r="AR1077" s="68">
        <v>-0.70693556809552971</v>
      </c>
      <c r="AS1077" s="68">
        <v>-30.771377824767349</v>
      </c>
      <c r="AT1077" s="68">
        <v>-0.24829751920357729</v>
      </c>
      <c r="AU1077" s="68">
        <v>-3.8644932552011926</v>
      </c>
      <c r="AV1077" s="68">
        <v>0</v>
      </c>
      <c r="AW1077" s="68">
        <v>-83.515679020277958</v>
      </c>
      <c r="AX1077" s="68">
        <v>-6.0745369390793824</v>
      </c>
      <c r="AY1077" s="68">
        <v>-20.769442768792917</v>
      </c>
      <c r="AZ1077" s="68">
        <v>0</v>
      </c>
      <c r="BA1077" s="68">
        <v>-5.0700572700303486</v>
      </c>
      <c r="BB1077" s="68">
        <v>-671.03367736782729</v>
      </c>
      <c r="BC1077" s="68">
        <v>-620.58899185315192</v>
      </c>
      <c r="BD1077" s="68">
        <v>-75.086578732027405</v>
      </c>
      <c r="BE1077" s="68">
        <v>-131.51284938883484</v>
      </c>
      <c r="BF1077" s="68">
        <v>-129.0122524246749</v>
      </c>
      <c r="BG1077" s="68">
        <v>0</v>
      </c>
      <c r="BH1077" s="68">
        <v>-1.2514703517653631</v>
      </c>
      <c r="BI1077" s="68">
        <v>41327.842814859934</v>
      </c>
      <c r="BJ1077" s="68">
        <v>0</v>
      </c>
      <c r="BK1077" s="68">
        <v>0</v>
      </c>
      <c r="BL1077" s="68">
        <v>1798.7382067650035</v>
      </c>
      <c r="BM1077" s="68">
        <v>0</v>
      </c>
      <c r="BN1077" s="68">
        <v>0</v>
      </c>
      <c r="BO1077" s="68">
        <v>0</v>
      </c>
    </row>
    <row r="1078" spans="1:67">
      <c r="A1078">
        <v>2008</v>
      </c>
      <c r="B1078" s="70" t="s">
        <v>732</v>
      </c>
      <c r="C1078" s="70" t="s">
        <v>733</v>
      </c>
      <c r="D1078" s="62" t="s">
        <v>729</v>
      </c>
      <c r="E1078" s="68">
        <v>0</v>
      </c>
      <c r="F1078" s="68">
        <v>0</v>
      </c>
      <c r="G1078" s="68">
        <v>0</v>
      </c>
      <c r="H1078" s="68">
        <v>0</v>
      </c>
      <c r="I1078" s="68">
        <v>0</v>
      </c>
      <c r="J1078" s="68">
        <v>0</v>
      </c>
      <c r="K1078" s="68">
        <v>0</v>
      </c>
      <c r="L1078" s="68">
        <v>0</v>
      </c>
      <c r="M1078" s="68">
        <v>0</v>
      </c>
      <c r="N1078" s="68">
        <v>0</v>
      </c>
      <c r="O1078" s="68">
        <v>0</v>
      </c>
      <c r="P1078" s="68">
        <v>0</v>
      </c>
      <c r="Q1078" s="68">
        <v>0</v>
      </c>
      <c r="R1078" s="68">
        <v>0</v>
      </c>
      <c r="S1078" s="68">
        <v>0</v>
      </c>
      <c r="T1078" s="68">
        <v>0</v>
      </c>
      <c r="U1078" s="68">
        <v>0</v>
      </c>
      <c r="V1078" s="68">
        <v>0</v>
      </c>
      <c r="W1078" s="68">
        <v>0</v>
      </c>
      <c r="X1078" s="68">
        <v>0</v>
      </c>
      <c r="Y1078" s="68">
        <v>0</v>
      </c>
      <c r="Z1078" s="68">
        <v>0</v>
      </c>
      <c r="AA1078" s="68">
        <v>0</v>
      </c>
      <c r="AB1078" s="68">
        <v>0</v>
      </c>
      <c r="AC1078" s="68">
        <v>0</v>
      </c>
      <c r="AD1078" s="68">
        <v>0</v>
      </c>
      <c r="AE1078" s="68">
        <v>0</v>
      </c>
      <c r="AF1078" s="68">
        <v>0</v>
      </c>
      <c r="AG1078" s="68">
        <v>0</v>
      </c>
      <c r="AH1078" s="68">
        <v>0</v>
      </c>
      <c r="AI1078" s="68">
        <v>0</v>
      </c>
      <c r="AJ1078" s="68">
        <v>0</v>
      </c>
      <c r="AK1078" s="68">
        <v>0</v>
      </c>
      <c r="AL1078" s="68">
        <v>0</v>
      </c>
      <c r="AM1078" s="68">
        <v>0</v>
      </c>
      <c r="AN1078" s="68">
        <v>0</v>
      </c>
      <c r="AO1078" s="68">
        <v>0</v>
      </c>
      <c r="AP1078" s="68">
        <v>0</v>
      </c>
      <c r="AQ1078" s="68">
        <v>0</v>
      </c>
      <c r="AR1078" s="68">
        <v>0</v>
      </c>
      <c r="AS1078" s="68">
        <v>0</v>
      </c>
      <c r="AT1078" s="68">
        <v>0</v>
      </c>
      <c r="AU1078" s="68">
        <v>0</v>
      </c>
      <c r="AV1078" s="68">
        <v>0</v>
      </c>
      <c r="AW1078" s="68">
        <v>0</v>
      </c>
      <c r="AX1078" s="68">
        <v>0</v>
      </c>
      <c r="AY1078" s="68">
        <v>0</v>
      </c>
      <c r="AZ1078" s="68">
        <v>0</v>
      </c>
      <c r="BA1078" s="68">
        <v>0</v>
      </c>
      <c r="BB1078" s="68">
        <v>0</v>
      </c>
      <c r="BC1078" s="68">
        <v>0</v>
      </c>
      <c r="BD1078" s="68">
        <v>0</v>
      </c>
      <c r="BE1078" s="68">
        <v>0</v>
      </c>
      <c r="BF1078" s="68">
        <v>0</v>
      </c>
      <c r="BG1078" s="68">
        <v>0</v>
      </c>
      <c r="BH1078" s="68">
        <v>0</v>
      </c>
      <c r="BI1078" s="68">
        <v>0</v>
      </c>
      <c r="BJ1078" s="68">
        <v>0</v>
      </c>
      <c r="BK1078" s="68">
        <v>0</v>
      </c>
      <c r="BL1078" s="68">
        <v>0</v>
      </c>
      <c r="BM1078" s="68">
        <v>0</v>
      </c>
      <c r="BN1078" s="68">
        <v>0</v>
      </c>
      <c r="BO1078" s="68">
        <v>0</v>
      </c>
    </row>
    <row r="1079" spans="1:67">
      <c r="A1079">
        <v>2008</v>
      </c>
      <c r="B1079" s="70" t="s">
        <v>734</v>
      </c>
      <c r="C1079" s="70" t="s">
        <v>735</v>
      </c>
      <c r="D1079" s="62" t="s">
        <v>729</v>
      </c>
      <c r="E1079" s="68">
        <v>0</v>
      </c>
      <c r="F1079" s="68">
        <v>0</v>
      </c>
      <c r="G1079" s="68">
        <v>0</v>
      </c>
      <c r="H1079" s="68">
        <v>0</v>
      </c>
      <c r="I1079" s="68">
        <v>0</v>
      </c>
      <c r="J1079" s="68">
        <v>0</v>
      </c>
      <c r="K1079" s="68">
        <v>0</v>
      </c>
      <c r="L1079" s="68">
        <v>0</v>
      </c>
      <c r="M1079" s="68">
        <v>0</v>
      </c>
      <c r="N1079" s="68">
        <v>0</v>
      </c>
      <c r="O1079" s="68">
        <v>0</v>
      </c>
      <c r="P1079" s="68">
        <v>0</v>
      </c>
      <c r="Q1079" s="68">
        <v>0</v>
      </c>
      <c r="R1079" s="68">
        <v>0</v>
      </c>
      <c r="S1079" s="68">
        <v>0</v>
      </c>
      <c r="T1079" s="68">
        <v>0</v>
      </c>
      <c r="U1079" s="68">
        <v>0</v>
      </c>
      <c r="V1079" s="68">
        <v>0</v>
      </c>
      <c r="W1079" s="68">
        <v>0</v>
      </c>
      <c r="X1079" s="68">
        <v>0</v>
      </c>
      <c r="Y1079" s="68">
        <v>0</v>
      </c>
      <c r="Z1079" s="68">
        <v>0</v>
      </c>
      <c r="AA1079" s="68">
        <v>0</v>
      </c>
      <c r="AB1079" s="68">
        <v>0</v>
      </c>
      <c r="AC1079" s="68">
        <v>0</v>
      </c>
      <c r="AD1079" s="68">
        <v>0</v>
      </c>
      <c r="AE1079" s="68">
        <v>0</v>
      </c>
      <c r="AF1079" s="68">
        <v>0</v>
      </c>
      <c r="AG1079" s="68">
        <v>0</v>
      </c>
      <c r="AH1079" s="68">
        <v>0</v>
      </c>
      <c r="AI1079" s="68">
        <v>0</v>
      </c>
      <c r="AJ1079" s="68">
        <v>0</v>
      </c>
      <c r="AK1079" s="68">
        <v>0</v>
      </c>
      <c r="AL1079" s="68">
        <v>0</v>
      </c>
      <c r="AM1079" s="68">
        <v>0</v>
      </c>
      <c r="AN1079" s="68">
        <v>0</v>
      </c>
      <c r="AO1079" s="68">
        <v>0</v>
      </c>
      <c r="AP1079" s="68">
        <v>0</v>
      </c>
      <c r="AQ1079" s="68">
        <v>0</v>
      </c>
      <c r="AR1079" s="68">
        <v>0</v>
      </c>
      <c r="AS1079" s="68">
        <v>0</v>
      </c>
      <c r="AT1079" s="68">
        <v>0</v>
      </c>
      <c r="AU1079" s="68">
        <v>0</v>
      </c>
      <c r="AV1079" s="68">
        <v>0</v>
      </c>
      <c r="AW1079" s="68">
        <v>0</v>
      </c>
      <c r="AX1079" s="68">
        <v>0</v>
      </c>
      <c r="AY1079" s="68">
        <v>0</v>
      </c>
      <c r="AZ1079" s="68">
        <v>0</v>
      </c>
      <c r="BA1079" s="68">
        <v>0</v>
      </c>
      <c r="BB1079" s="68">
        <v>0</v>
      </c>
      <c r="BC1079" s="68">
        <v>0</v>
      </c>
      <c r="BD1079" s="68">
        <v>0</v>
      </c>
      <c r="BE1079" s="68">
        <v>0</v>
      </c>
      <c r="BF1079" s="68">
        <v>0</v>
      </c>
      <c r="BG1079" s="68">
        <v>0</v>
      </c>
      <c r="BH1079" s="68">
        <v>0</v>
      </c>
      <c r="BI1079" s="68">
        <v>8771.9908944080998</v>
      </c>
      <c r="BJ1079" s="68">
        <v>0</v>
      </c>
      <c r="BK1079" s="68">
        <v>118.03893991379996</v>
      </c>
      <c r="BL1079" s="68">
        <v>0</v>
      </c>
      <c r="BM1079" s="68">
        <v>0</v>
      </c>
      <c r="BN1079" s="68">
        <v>0</v>
      </c>
      <c r="BO1079" s="68">
        <v>0</v>
      </c>
    </row>
    <row r="1080" spans="1:67">
      <c r="A1080">
        <v>2008</v>
      </c>
      <c r="B1080" s="70" t="s">
        <v>736</v>
      </c>
      <c r="C1080" s="70" t="s">
        <v>737</v>
      </c>
      <c r="D1080" s="62" t="s">
        <v>729</v>
      </c>
      <c r="E1080" s="68">
        <v>0</v>
      </c>
      <c r="F1080" s="68">
        <v>0</v>
      </c>
      <c r="G1080" s="68">
        <v>0</v>
      </c>
      <c r="H1080" s="68">
        <v>0</v>
      </c>
      <c r="I1080" s="68">
        <v>0</v>
      </c>
      <c r="J1080" s="68">
        <v>0</v>
      </c>
      <c r="K1080" s="68">
        <v>0</v>
      </c>
      <c r="L1080" s="68">
        <v>0</v>
      </c>
      <c r="M1080" s="68">
        <v>0</v>
      </c>
      <c r="N1080" s="68">
        <v>0</v>
      </c>
      <c r="O1080" s="68">
        <v>0</v>
      </c>
      <c r="P1080" s="68">
        <v>0</v>
      </c>
      <c r="Q1080" s="68">
        <v>0</v>
      </c>
      <c r="R1080" s="68">
        <v>0</v>
      </c>
      <c r="S1080" s="68">
        <v>0</v>
      </c>
      <c r="T1080" s="68">
        <v>0</v>
      </c>
      <c r="U1080" s="68">
        <v>0</v>
      </c>
      <c r="V1080" s="68">
        <v>0</v>
      </c>
      <c r="W1080" s="68">
        <v>0</v>
      </c>
      <c r="X1080" s="68">
        <v>0</v>
      </c>
      <c r="Y1080" s="68">
        <v>0</v>
      </c>
      <c r="Z1080" s="68">
        <v>0</v>
      </c>
      <c r="AA1080" s="68">
        <v>0</v>
      </c>
      <c r="AB1080" s="68">
        <v>0</v>
      </c>
      <c r="AC1080" s="68">
        <v>0</v>
      </c>
      <c r="AD1080" s="68">
        <v>0</v>
      </c>
      <c r="AE1080" s="68">
        <v>0</v>
      </c>
      <c r="AF1080" s="68">
        <v>0</v>
      </c>
      <c r="AG1080" s="68">
        <v>0</v>
      </c>
      <c r="AH1080" s="68">
        <v>0</v>
      </c>
      <c r="AI1080" s="68">
        <v>0</v>
      </c>
      <c r="AJ1080" s="68">
        <v>0</v>
      </c>
      <c r="AK1080" s="68">
        <v>0</v>
      </c>
      <c r="AL1080" s="68">
        <v>0</v>
      </c>
      <c r="AM1080" s="68">
        <v>0</v>
      </c>
      <c r="AN1080" s="68">
        <v>0</v>
      </c>
      <c r="AO1080" s="68">
        <v>0</v>
      </c>
      <c r="AP1080" s="68">
        <v>0</v>
      </c>
      <c r="AQ1080" s="68">
        <v>0</v>
      </c>
      <c r="AR1080" s="68">
        <v>0</v>
      </c>
      <c r="AS1080" s="68">
        <v>0</v>
      </c>
      <c r="AT1080" s="68">
        <v>0</v>
      </c>
      <c r="AU1080" s="68">
        <v>0</v>
      </c>
      <c r="AV1080" s="68">
        <v>0</v>
      </c>
      <c r="AW1080" s="68">
        <v>0</v>
      </c>
      <c r="AX1080" s="68">
        <v>0</v>
      </c>
      <c r="AY1080" s="68">
        <v>0</v>
      </c>
      <c r="AZ1080" s="68">
        <v>0</v>
      </c>
      <c r="BA1080" s="68">
        <v>0</v>
      </c>
      <c r="BB1080" s="68">
        <v>0</v>
      </c>
      <c r="BC1080" s="68">
        <v>0</v>
      </c>
      <c r="BD1080" s="68">
        <v>0</v>
      </c>
      <c r="BE1080" s="68">
        <v>0</v>
      </c>
      <c r="BF1080" s="68">
        <v>0</v>
      </c>
      <c r="BG1080" s="68">
        <v>0</v>
      </c>
      <c r="BH1080" s="68">
        <v>0</v>
      </c>
      <c r="BI1080" s="68">
        <v>-13491.321399303299</v>
      </c>
      <c r="BJ1080" s="68">
        <v>0</v>
      </c>
      <c r="BK1080" s="68">
        <v>0</v>
      </c>
      <c r="BL1080" s="68">
        <v>0</v>
      </c>
      <c r="BM1080" s="68">
        <v>0</v>
      </c>
      <c r="BN1080" s="68">
        <v>0</v>
      </c>
      <c r="BO1080" s="68">
        <v>0</v>
      </c>
    </row>
    <row r="1081" spans="1:67">
      <c r="A1081">
        <v>2008</v>
      </c>
      <c r="B1081" s="69" t="s">
        <v>738</v>
      </c>
      <c r="C1081" s="69" t="s">
        <v>739</v>
      </c>
      <c r="D1081" s="62" t="s">
        <v>729</v>
      </c>
      <c r="E1081" s="68">
        <v>33252.048495755997</v>
      </c>
      <c r="F1081" s="68">
        <v>1375.8074457119999</v>
      </c>
      <c r="G1081" s="68">
        <v>996.18141588030028</v>
      </c>
      <c r="H1081" s="68">
        <v>95607.840177245103</v>
      </c>
      <c r="I1081" s="68">
        <v>50316.631219326613</v>
      </c>
      <c r="J1081" s="68">
        <v>9317.9903161733964</v>
      </c>
      <c r="K1081" s="68">
        <v>1741.6878382802997</v>
      </c>
      <c r="L1081" s="68">
        <v>3692.3647683054005</v>
      </c>
      <c r="M1081" s="68">
        <v>1490.0984572412997</v>
      </c>
      <c r="N1081" s="68">
        <v>7861.8782131239577</v>
      </c>
      <c r="O1081" s="68">
        <v>15730.055429746481</v>
      </c>
      <c r="P1081" s="68">
        <v>8626.3397527341003</v>
      </c>
      <c r="Q1081" s="68">
        <v>4991.7587122223958</v>
      </c>
      <c r="R1081" s="68">
        <v>10306.021200262503</v>
      </c>
      <c r="S1081" s="68">
        <v>13299.769942094688</v>
      </c>
      <c r="T1081" s="68">
        <v>6392.8837337132945</v>
      </c>
      <c r="U1081" s="68">
        <v>8135.4632970272723</v>
      </c>
      <c r="V1081" s="68">
        <v>5956.6539684396057</v>
      </c>
      <c r="W1081" s="68">
        <v>5976.5264646617998</v>
      </c>
      <c r="X1081" s="68">
        <v>21909.335890974915</v>
      </c>
      <c r="Y1081" s="68">
        <v>1385.5701895317009</v>
      </c>
      <c r="Z1081" s="68">
        <v>6639.8260280259046</v>
      </c>
      <c r="AA1081" s="68">
        <v>1338.1440515138993</v>
      </c>
      <c r="AB1081" s="68">
        <v>19719.048174774907</v>
      </c>
      <c r="AC1081" s="68">
        <v>3174.79312725</v>
      </c>
      <c r="AD1081" s="68">
        <v>340.82543012910003</v>
      </c>
      <c r="AE1081" s="68">
        <v>93433.922237403269</v>
      </c>
      <c r="AF1081" s="68">
        <v>9541.7377776452522</v>
      </c>
      <c r="AG1081" s="68">
        <v>82288.205192870679</v>
      </c>
      <c r="AH1081" s="68">
        <v>73809.897747822382</v>
      </c>
      <c r="AI1081" s="68">
        <v>53731.726793014503</v>
      </c>
      <c r="AJ1081" s="68">
        <v>876.83439502350006</v>
      </c>
      <c r="AK1081" s="68">
        <v>1985.3602021856989</v>
      </c>
      <c r="AL1081" s="68">
        <v>5552.5015569017996</v>
      </c>
      <c r="AM1081" s="68">
        <v>1359.1451414810997</v>
      </c>
      <c r="AN1081" s="68">
        <v>25184.635775548195</v>
      </c>
      <c r="AO1081" s="68">
        <v>1436.4798295923001</v>
      </c>
      <c r="AP1081" s="68">
        <v>1872.2369452446001</v>
      </c>
      <c r="AQ1081" s="68">
        <v>25517.54282879219</v>
      </c>
      <c r="AR1081" s="68">
        <v>588.22641394770005</v>
      </c>
      <c r="AS1081" s="68">
        <v>31482.4919159325</v>
      </c>
      <c r="AT1081" s="68">
        <v>1783.6840353081004</v>
      </c>
      <c r="AU1081" s="68">
        <v>2137.1908705265996</v>
      </c>
      <c r="AV1081" s="68">
        <v>0</v>
      </c>
      <c r="AW1081" s="68">
        <v>18965.262316141499</v>
      </c>
      <c r="AX1081" s="68">
        <v>3203.5389085107004</v>
      </c>
      <c r="AY1081" s="68">
        <v>4892.386259600401</v>
      </c>
      <c r="AZ1081" s="68">
        <v>0</v>
      </c>
      <c r="BA1081" s="68">
        <v>1533.5566590819003</v>
      </c>
      <c r="BB1081" s="68">
        <v>171958.26663551401</v>
      </c>
      <c r="BC1081" s="68">
        <v>41515.856470615807</v>
      </c>
      <c r="BD1081" s="68">
        <v>42801.244158231893</v>
      </c>
      <c r="BE1081" s="68">
        <v>22147.445964744296</v>
      </c>
      <c r="BF1081" s="68">
        <v>18057.519409771499</v>
      </c>
      <c r="BG1081" s="68">
        <v>5230.7882499561001</v>
      </c>
      <c r="BH1081" s="68">
        <v>7.6975532414999916</v>
      </c>
      <c r="BI1081" s="68">
        <v>0</v>
      </c>
      <c r="BJ1081" s="68">
        <v>0</v>
      </c>
      <c r="BK1081" s="68">
        <v>0</v>
      </c>
      <c r="BL1081" s="68">
        <v>0</v>
      </c>
      <c r="BM1081" s="68">
        <v>0</v>
      </c>
      <c r="BN1081" s="68">
        <v>0</v>
      </c>
      <c r="BO1081" s="68">
        <v>0</v>
      </c>
    </row>
    <row r="1082" spans="1:67">
      <c r="A1082">
        <v>2008</v>
      </c>
      <c r="B1082" s="70" t="s">
        <v>740</v>
      </c>
      <c r="C1082" s="70" t="s">
        <v>741</v>
      </c>
      <c r="D1082" s="62" t="s">
        <v>729</v>
      </c>
      <c r="E1082" s="68">
        <v>349.79205173291768</v>
      </c>
      <c r="F1082" s="68">
        <v>5.860884248974318</v>
      </c>
      <c r="G1082" s="68">
        <v>11.313169656480378</v>
      </c>
      <c r="H1082" s="68">
        <v>317.02820794755485</v>
      </c>
      <c r="I1082" s="68">
        <v>1295.8357187817041</v>
      </c>
      <c r="J1082" s="68">
        <v>393.36773733731059</v>
      </c>
      <c r="K1082" s="68">
        <v>34.254057761541375</v>
      </c>
      <c r="L1082" s="68">
        <v>256.71451948462885</v>
      </c>
      <c r="M1082" s="68">
        <v>70.525900655426952</v>
      </c>
      <c r="N1082" s="68">
        <v>747.47486398395188</v>
      </c>
      <c r="O1082" s="68">
        <v>1116.8413206356524</v>
      </c>
      <c r="P1082" s="68">
        <v>139.04979447029132</v>
      </c>
      <c r="Q1082" s="68">
        <v>416.42637170726488</v>
      </c>
      <c r="R1082" s="68">
        <v>157.93060700994664</v>
      </c>
      <c r="S1082" s="68">
        <v>587.12453108775685</v>
      </c>
      <c r="T1082" s="68">
        <v>492.09602039251422</v>
      </c>
      <c r="U1082" s="68">
        <v>3927.525374549773</v>
      </c>
      <c r="V1082" s="68">
        <v>849.73518309224846</v>
      </c>
      <c r="W1082" s="68">
        <v>449.60099990086519</v>
      </c>
      <c r="X1082" s="68">
        <v>2957.2692415731963</v>
      </c>
      <c r="Y1082" s="68">
        <v>101.80596244240401</v>
      </c>
      <c r="Z1082" s="68">
        <v>465.00138433696594</v>
      </c>
      <c r="AA1082" s="68">
        <v>28.811669561506953</v>
      </c>
      <c r="AB1082" s="68">
        <v>518.51911292167347</v>
      </c>
      <c r="AC1082" s="68">
        <v>30.446601125575523</v>
      </c>
      <c r="AD1082" s="68">
        <v>3.3743851025039451</v>
      </c>
      <c r="AE1082" s="68">
        <v>1636.548466485167</v>
      </c>
      <c r="AF1082" s="68">
        <v>55.331385996351578</v>
      </c>
      <c r="AG1082" s="68">
        <v>301.40787437100732</v>
      </c>
      <c r="AH1082" s="68">
        <v>247.30700574058494</v>
      </c>
      <c r="AI1082" s="68">
        <v>799.71630633950519</v>
      </c>
      <c r="AJ1082" s="68">
        <v>7.7704076187064768</v>
      </c>
      <c r="AK1082" s="68">
        <v>77.631839927506348</v>
      </c>
      <c r="AL1082" s="68">
        <v>76.955298387845161</v>
      </c>
      <c r="AM1082" s="68">
        <v>8.9031162907147969</v>
      </c>
      <c r="AN1082" s="68">
        <v>117.14825008682416</v>
      </c>
      <c r="AO1082" s="68">
        <v>7.900741428276512</v>
      </c>
      <c r="AP1082" s="68">
        <v>25.574645901033488</v>
      </c>
      <c r="AQ1082" s="68">
        <v>330.63488254743305</v>
      </c>
      <c r="AR1082" s="68">
        <v>0.56934773915072034</v>
      </c>
      <c r="AS1082" s="68">
        <v>50.171488154047957</v>
      </c>
      <c r="AT1082" s="68">
        <v>0.10786300034357542</v>
      </c>
      <c r="AU1082" s="68">
        <v>2.7812224526858698</v>
      </c>
      <c r="AV1082" s="68">
        <v>0</v>
      </c>
      <c r="AW1082" s="68">
        <v>13.895680341602844</v>
      </c>
      <c r="AX1082" s="68">
        <v>18.255859095018675</v>
      </c>
      <c r="AY1082" s="68">
        <v>13.005250121261124</v>
      </c>
      <c r="AZ1082" s="68">
        <v>0</v>
      </c>
      <c r="BA1082" s="68">
        <v>3.4776578869167949</v>
      </c>
      <c r="BB1082" s="68">
        <v>164.37245575730452</v>
      </c>
      <c r="BC1082" s="68">
        <v>154.74571340428975</v>
      </c>
      <c r="BD1082" s="68">
        <v>28.90609099640259</v>
      </c>
      <c r="BE1082" s="68">
        <v>106.3278573262821</v>
      </c>
      <c r="BF1082" s="68">
        <v>62.113270088808036</v>
      </c>
      <c r="BG1082" s="68">
        <v>0</v>
      </c>
      <c r="BH1082" s="68">
        <v>0.26341589900992407</v>
      </c>
      <c r="BI1082" s="68">
        <v>4342.043619265356</v>
      </c>
      <c r="BJ1082" s="68">
        <v>0</v>
      </c>
      <c r="BK1082" s="68">
        <v>0</v>
      </c>
      <c r="BL1082" s="68">
        <v>4106.6241974454515</v>
      </c>
      <c r="BM1082" s="68">
        <v>208.89704639914288</v>
      </c>
      <c r="BN1082" s="68">
        <v>0</v>
      </c>
      <c r="BO1082" s="68">
        <v>0</v>
      </c>
    </row>
    <row r="1083" spans="1:67">
      <c r="A1083">
        <v>2008</v>
      </c>
      <c r="B1083" s="71" t="s">
        <v>659</v>
      </c>
      <c r="C1083" s="72" t="s">
        <v>742</v>
      </c>
      <c r="D1083" s="62" t="s">
        <v>729</v>
      </c>
      <c r="E1083" s="68">
        <v>51743.86029686399</v>
      </c>
      <c r="F1083" s="68">
        <v>1777.6706702744998</v>
      </c>
      <c r="G1083" s="68">
        <v>1792.5004827339001</v>
      </c>
      <c r="H1083" s="68">
        <v>111600.9862194681</v>
      </c>
      <c r="I1083" s="68">
        <v>130720.05863953409</v>
      </c>
      <c r="J1083" s="68">
        <v>23006.282507613596</v>
      </c>
      <c r="K1083" s="68">
        <v>4275.9786332147996</v>
      </c>
      <c r="L1083" s="68">
        <v>12597.161503917301</v>
      </c>
      <c r="M1083" s="68">
        <v>4027.0408582508999</v>
      </c>
      <c r="N1083" s="68">
        <v>70221.268159682397</v>
      </c>
      <c r="O1083" s="68">
        <v>61666.792361524502</v>
      </c>
      <c r="P1083" s="68">
        <v>16101.822821108999</v>
      </c>
      <c r="Q1083" s="68">
        <v>18172.5852983556</v>
      </c>
      <c r="R1083" s="68">
        <v>20268.935216728798</v>
      </c>
      <c r="S1083" s="68">
        <v>40973.248994292306</v>
      </c>
      <c r="T1083" s="68">
        <v>20912.384402495099</v>
      </c>
      <c r="U1083" s="68">
        <v>68132.175053764484</v>
      </c>
      <c r="V1083" s="68">
        <v>22549.394763001197</v>
      </c>
      <c r="W1083" s="68">
        <v>15025.635168020397</v>
      </c>
      <c r="X1083" s="68">
        <v>83975.666845897504</v>
      </c>
      <c r="Y1083" s="68">
        <v>3800.3015704251002</v>
      </c>
      <c r="Z1083" s="68">
        <v>19439.930896568698</v>
      </c>
      <c r="AA1083" s="68">
        <v>2397.8070978735</v>
      </c>
      <c r="AB1083" s="68">
        <v>37098.971956511705</v>
      </c>
      <c r="AC1083" s="68">
        <v>4513.4764562088003</v>
      </c>
      <c r="AD1083" s="68">
        <v>561.60220762740005</v>
      </c>
      <c r="AE1083" s="68">
        <v>170525.34636339839</v>
      </c>
      <c r="AF1083" s="68">
        <v>13935.095421040494</v>
      </c>
      <c r="AG1083" s="68">
        <v>106232.62324965266</v>
      </c>
      <c r="AH1083" s="68">
        <v>93458.164759299951</v>
      </c>
      <c r="AI1083" s="68">
        <v>84710.876686038901</v>
      </c>
      <c r="AJ1083" s="68">
        <v>1413.8432305209001</v>
      </c>
      <c r="AK1083" s="68">
        <v>7293.2154505077006</v>
      </c>
      <c r="AL1083" s="68">
        <v>9509.4757801092001</v>
      </c>
      <c r="AM1083" s="68">
        <v>2256.0352365788999</v>
      </c>
      <c r="AN1083" s="68">
        <v>37058.745702686392</v>
      </c>
      <c r="AO1083" s="68">
        <v>2594.3834714252998</v>
      </c>
      <c r="AP1083" s="68">
        <v>4590.0850370190001</v>
      </c>
      <c r="AQ1083" s="68">
        <v>37625.165781828597</v>
      </c>
      <c r="AR1083" s="68">
        <v>862.05153931589996</v>
      </c>
      <c r="AS1083" s="68">
        <v>42664.884289207497</v>
      </c>
      <c r="AT1083" s="68">
        <v>8486.6092410414003</v>
      </c>
      <c r="AU1083" s="68">
        <v>3084.2434675608001</v>
      </c>
      <c r="AV1083" s="68">
        <v>0</v>
      </c>
      <c r="AW1083" s="68">
        <v>23784.229881300598</v>
      </c>
      <c r="AX1083" s="68">
        <v>5128.8416970945</v>
      </c>
      <c r="AY1083" s="68">
        <v>6841.8785741187003</v>
      </c>
      <c r="AZ1083" s="68">
        <v>0</v>
      </c>
      <c r="BA1083" s="68">
        <v>1927.5714886365001</v>
      </c>
      <c r="BB1083" s="68">
        <v>193384.27903711412</v>
      </c>
      <c r="BC1083" s="68">
        <v>59612.823721803899</v>
      </c>
      <c r="BD1083" s="68">
        <v>48698.41135544909</v>
      </c>
      <c r="BE1083" s="68">
        <v>32006.374526299798</v>
      </c>
      <c r="BF1083" s="68">
        <v>24558.778510788299</v>
      </c>
      <c r="BG1083" s="68">
        <v>5230.7882499561001</v>
      </c>
      <c r="BH1083" s="68">
        <v>48.344242230600003</v>
      </c>
      <c r="BI1083" s="68">
        <v>0</v>
      </c>
      <c r="BJ1083" s="68">
        <v>0</v>
      </c>
      <c r="BK1083" s="68">
        <v>0</v>
      </c>
      <c r="BL1083" s="68">
        <v>0</v>
      </c>
      <c r="BM1083" s="68">
        <v>0</v>
      </c>
      <c r="BN1083" s="68">
        <v>0</v>
      </c>
      <c r="BO1083" s="68">
        <v>0</v>
      </c>
    </row>
    <row r="1084" spans="1:67">
      <c r="A1084">
        <v>2009</v>
      </c>
      <c r="B1084" s="62" t="s">
        <v>597</v>
      </c>
      <c r="C1084" s="67" t="s">
        <v>664</v>
      </c>
      <c r="D1084" s="62" t="s">
        <v>725</v>
      </c>
      <c r="E1084" s="68">
        <v>3849.2312663924872</v>
      </c>
      <c r="F1084" s="68">
        <v>3.3024541386146096</v>
      </c>
      <c r="G1084" s="68">
        <v>4.9724291895927557</v>
      </c>
      <c r="H1084" s="68">
        <v>0.55150694257720079</v>
      </c>
      <c r="I1084" s="68">
        <v>22014.954142639432</v>
      </c>
      <c r="J1084" s="68">
        <v>544.52525094422504</v>
      </c>
      <c r="K1084" s="68">
        <v>18.468264818600499</v>
      </c>
      <c r="L1084" s="68">
        <v>0.21658708066251475</v>
      </c>
      <c r="M1084" s="68">
        <v>0.18636275952592357</v>
      </c>
      <c r="N1084" s="68">
        <v>0.10753540528131181</v>
      </c>
      <c r="O1084" s="68">
        <v>85.527528772316899</v>
      </c>
      <c r="P1084" s="68">
        <v>27.812443257663492</v>
      </c>
      <c r="Q1084" s="68">
        <v>13.914961198427461</v>
      </c>
      <c r="R1084" s="68">
        <v>0.43237455705194766</v>
      </c>
      <c r="S1084" s="68">
        <v>0.21899470605121873</v>
      </c>
      <c r="T1084" s="68">
        <v>1.3117332813763201</v>
      </c>
      <c r="U1084" s="68">
        <v>1.5784367704359274</v>
      </c>
      <c r="V1084" s="68">
        <v>6.1419392222255942</v>
      </c>
      <c r="W1084" s="68">
        <v>1.8261459779791465</v>
      </c>
      <c r="X1084" s="68">
        <v>2.1860916024697197</v>
      </c>
      <c r="Y1084" s="68">
        <v>1.0711147246032799</v>
      </c>
      <c r="Z1084" s="68">
        <v>36.027565744416997</v>
      </c>
      <c r="AA1084" s="68">
        <v>0</v>
      </c>
      <c r="AB1084" s="68">
        <v>34.142700684278758</v>
      </c>
      <c r="AC1084" s="68">
        <v>0</v>
      </c>
      <c r="AD1084" s="68">
        <v>0</v>
      </c>
      <c r="AE1084" s="68">
        <v>40.338137291369897</v>
      </c>
      <c r="AF1084" s="68">
        <v>2.7225583136547128E-3</v>
      </c>
      <c r="AG1084" s="68">
        <v>1.3648856830377606E-2</v>
      </c>
      <c r="AH1084" s="68">
        <v>1.117955199643066E-2</v>
      </c>
      <c r="AI1084" s="68">
        <v>0</v>
      </c>
      <c r="AJ1084" s="68">
        <v>0</v>
      </c>
      <c r="AK1084" s="68">
        <v>0</v>
      </c>
      <c r="AL1084" s="68">
        <v>0</v>
      </c>
      <c r="AM1084" s="68">
        <v>0</v>
      </c>
      <c r="AN1084" s="68">
        <v>0.3661612328259497</v>
      </c>
      <c r="AO1084" s="68">
        <v>0</v>
      </c>
      <c r="AP1084" s="68">
        <v>0</v>
      </c>
      <c r="AQ1084" s="68">
        <v>0</v>
      </c>
      <c r="AR1084" s="68">
        <v>0</v>
      </c>
      <c r="AS1084" s="68">
        <v>0</v>
      </c>
      <c r="AT1084" s="68">
        <v>0</v>
      </c>
      <c r="AU1084" s="68">
        <v>0</v>
      </c>
      <c r="AV1084" s="68">
        <v>0</v>
      </c>
      <c r="AW1084" s="68">
        <v>0</v>
      </c>
      <c r="AX1084" s="68">
        <v>0</v>
      </c>
      <c r="AY1084" s="68">
        <v>0</v>
      </c>
      <c r="AZ1084" s="68">
        <v>0</v>
      </c>
      <c r="BA1084" s="68">
        <v>5.0073952030502749E-3</v>
      </c>
      <c r="BB1084" s="68">
        <v>0.22107699843416745</v>
      </c>
      <c r="BC1084" s="68">
        <v>0</v>
      </c>
      <c r="BD1084" s="68">
        <v>0</v>
      </c>
      <c r="BE1084" s="68">
        <v>1.5459082568118963</v>
      </c>
      <c r="BF1084" s="68">
        <v>0.39926882442871237</v>
      </c>
      <c r="BG1084" s="68">
        <v>0</v>
      </c>
      <c r="BH1084" s="68">
        <v>0</v>
      </c>
      <c r="BI1084" s="68">
        <v>7031.7583571839068</v>
      </c>
      <c r="BJ1084" s="68">
        <v>0</v>
      </c>
      <c r="BK1084" s="68">
        <v>0</v>
      </c>
      <c r="BL1084" s="68">
        <v>631.07355880617172</v>
      </c>
      <c r="BM1084" s="68">
        <v>2109.6799085152243</v>
      </c>
      <c r="BN1084" s="68">
        <v>6803.4685258706841</v>
      </c>
      <c r="BO1084" s="68">
        <v>43267.591292152516</v>
      </c>
    </row>
    <row r="1085" spans="1:67">
      <c r="A1085">
        <v>2009</v>
      </c>
      <c r="B1085" s="62" t="s">
        <v>598</v>
      </c>
      <c r="C1085" s="67" t="s">
        <v>665</v>
      </c>
      <c r="D1085" s="62" t="s">
        <v>725</v>
      </c>
      <c r="E1085" s="68">
        <v>2.9482467783364971E-3</v>
      </c>
      <c r="F1085" s="68">
        <v>93.976537842160226</v>
      </c>
      <c r="G1085" s="68">
        <v>3.2400213558187965E-4</v>
      </c>
      <c r="H1085" s="68">
        <v>1.7808063603510194E-3</v>
      </c>
      <c r="I1085" s="68">
        <v>35.462390855694672</v>
      </c>
      <c r="J1085" s="68">
        <v>26.964366653180186</v>
      </c>
      <c r="K1085" s="68">
        <v>779.92376956377598</v>
      </c>
      <c r="L1085" s="68">
        <v>1.4424853687824095</v>
      </c>
      <c r="M1085" s="68">
        <v>1.1486378092324316E-3</v>
      </c>
      <c r="N1085" s="68">
        <v>0</v>
      </c>
      <c r="O1085" s="68">
        <v>10.107838822607619</v>
      </c>
      <c r="P1085" s="68">
        <v>36.032393193565127</v>
      </c>
      <c r="Q1085" s="68">
        <v>211.21889869972665</v>
      </c>
      <c r="R1085" s="68">
        <v>0.11731528725826103</v>
      </c>
      <c r="S1085" s="68">
        <v>8.1486772195549048E-2</v>
      </c>
      <c r="T1085" s="68">
        <v>9.8740378837309323E-2</v>
      </c>
      <c r="U1085" s="68">
        <v>3.1404362207235199E-2</v>
      </c>
      <c r="V1085" s="68">
        <v>3.6088357456905203E-2</v>
      </c>
      <c r="W1085" s="68">
        <v>0.13173346383532711</v>
      </c>
      <c r="X1085" s="68">
        <v>0.84881466374756986</v>
      </c>
      <c r="Y1085" s="68">
        <v>4.3370538681123515E-3</v>
      </c>
      <c r="Z1085" s="68">
        <v>0.43249290124426498</v>
      </c>
      <c r="AA1085" s="68">
        <v>0</v>
      </c>
      <c r="AB1085" s="68">
        <v>1.3280514163319932</v>
      </c>
      <c r="AC1085" s="68">
        <v>0</v>
      </c>
      <c r="AD1085" s="68">
        <v>0</v>
      </c>
      <c r="AE1085" s="68">
        <v>0.14188294120021419</v>
      </c>
      <c r="AF1085" s="68">
        <v>5.5167942563605018E-4</v>
      </c>
      <c r="AG1085" s="68">
        <v>2.763181251969823E-3</v>
      </c>
      <c r="AH1085" s="68">
        <v>2.263275882065529E-3</v>
      </c>
      <c r="AI1085" s="68">
        <v>0</v>
      </c>
      <c r="AJ1085" s="68">
        <v>0</v>
      </c>
      <c r="AK1085" s="68">
        <v>0</v>
      </c>
      <c r="AL1085" s="68">
        <v>0</v>
      </c>
      <c r="AM1085" s="68">
        <v>0</v>
      </c>
      <c r="AN1085" s="68">
        <v>0</v>
      </c>
      <c r="AO1085" s="68">
        <v>0</v>
      </c>
      <c r="AP1085" s="68">
        <v>0</v>
      </c>
      <c r="AQ1085" s="68">
        <v>0</v>
      </c>
      <c r="AR1085" s="68">
        <v>0</v>
      </c>
      <c r="AS1085" s="68">
        <v>0</v>
      </c>
      <c r="AT1085" s="68">
        <v>0</v>
      </c>
      <c r="AU1085" s="68">
        <v>0</v>
      </c>
      <c r="AV1085" s="68">
        <v>0</v>
      </c>
      <c r="AW1085" s="68">
        <v>0</v>
      </c>
      <c r="AX1085" s="68">
        <v>0</v>
      </c>
      <c r="AY1085" s="68">
        <v>0</v>
      </c>
      <c r="AZ1085" s="68">
        <v>0</v>
      </c>
      <c r="BA1085" s="68">
        <v>2.0532577683474141E-3</v>
      </c>
      <c r="BB1085" s="68">
        <v>1.3683484967887507E-3</v>
      </c>
      <c r="BC1085" s="68">
        <v>0</v>
      </c>
      <c r="BD1085" s="68">
        <v>0</v>
      </c>
      <c r="BE1085" s="68">
        <v>0</v>
      </c>
      <c r="BF1085" s="68">
        <v>1.1287444296000752E-3</v>
      </c>
      <c r="BG1085" s="68">
        <v>0</v>
      </c>
      <c r="BH1085" s="68">
        <v>0</v>
      </c>
      <c r="BI1085" s="68">
        <v>122.14114650219662</v>
      </c>
      <c r="BJ1085" s="68">
        <v>0</v>
      </c>
      <c r="BK1085" s="68">
        <v>0</v>
      </c>
      <c r="BL1085" s="68">
        <v>5.8598944262936943E-2</v>
      </c>
      <c r="BM1085" s="68">
        <v>15.152867564458282</v>
      </c>
      <c r="BN1085" s="68">
        <v>37.618174497570294</v>
      </c>
      <c r="BO1085" s="68">
        <v>1373.3681462865002</v>
      </c>
    </row>
    <row r="1086" spans="1:67">
      <c r="A1086">
        <v>2009</v>
      </c>
      <c r="B1086" s="62" t="s">
        <v>599</v>
      </c>
      <c r="C1086" s="67" t="s">
        <v>666</v>
      </c>
      <c r="D1086" s="62" t="s">
        <v>725</v>
      </c>
      <c r="E1086" s="68">
        <v>1.9593569270689348E-3</v>
      </c>
      <c r="F1086" s="68">
        <v>0</v>
      </c>
      <c r="G1086" s="68">
        <v>34.331863625283184</v>
      </c>
      <c r="H1086" s="68">
        <v>3.7395727949724547E-3</v>
      </c>
      <c r="I1086" s="68">
        <v>219.55564143222642</v>
      </c>
      <c r="J1086" s="68">
        <v>20.78249494659908</v>
      </c>
      <c r="K1086" s="68">
        <v>4.6676861600892746E-4</v>
      </c>
      <c r="L1086" s="68">
        <v>0.23922906032163579</v>
      </c>
      <c r="M1086" s="68">
        <v>8.9187518944300936E-2</v>
      </c>
      <c r="N1086" s="68">
        <v>0</v>
      </c>
      <c r="O1086" s="68">
        <v>2.9099817769103278</v>
      </c>
      <c r="P1086" s="68">
        <v>5.7653606184475006</v>
      </c>
      <c r="Q1086" s="68">
        <v>6.4753914199160503E-2</v>
      </c>
      <c r="R1086" s="68">
        <v>4.8597377019445123E-3</v>
      </c>
      <c r="S1086" s="68">
        <v>5.3218564298756904E-2</v>
      </c>
      <c r="T1086" s="68">
        <v>8.2048499356771071E-3</v>
      </c>
      <c r="U1086" s="68">
        <v>2.3081744227129688E-2</v>
      </c>
      <c r="V1086" s="68">
        <v>5.2869790091695776E-2</v>
      </c>
      <c r="W1086" s="68">
        <v>1.7488540990575199E-2</v>
      </c>
      <c r="X1086" s="68">
        <v>1.7724949577999589E-2</v>
      </c>
      <c r="Y1086" s="68">
        <v>9.1464810256856287E-3</v>
      </c>
      <c r="Z1086" s="68">
        <v>1.3764382765052867</v>
      </c>
      <c r="AA1086" s="68">
        <v>0</v>
      </c>
      <c r="AB1086" s="68">
        <v>0</v>
      </c>
      <c r="AC1086" s="68">
        <v>0</v>
      </c>
      <c r="AD1086" s="68">
        <v>0</v>
      </c>
      <c r="AE1086" s="68">
        <v>0</v>
      </c>
      <c r="AF1086" s="68">
        <v>0</v>
      </c>
      <c r="AG1086" s="68">
        <v>0</v>
      </c>
      <c r="AH1086" s="68">
        <v>0</v>
      </c>
      <c r="AI1086" s="68">
        <v>0</v>
      </c>
      <c r="AJ1086" s="68">
        <v>0</v>
      </c>
      <c r="AK1086" s="68">
        <v>0</v>
      </c>
      <c r="AL1086" s="68">
        <v>0</v>
      </c>
      <c r="AM1086" s="68">
        <v>0</v>
      </c>
      <c r="AN1086" s="68">
        <v>0</v>
      </c>
      <c r="AO1086" s="68">
        <v>0</v>
      </c>
      <c r="AP1086" s="68">
        <v>0</v>
      </c>
      <c r="AQ1086" s="68">
        <v>0</v>
      </c>
      <c r="AR1086" s="68">
        <v>0</v>
      </c>
      <c r="AS1086" s="68">
        <v>0</v>
      </c>
      <c r="AT1086" s="68">
        <v>0</v>
      </c>
      <c r="AU1086" s="68">
        <v>0</v>
      </c>
      <c r="AV1086" s="68">
        <v>0</v>
      </c>
      <c r="AW1086" s="68">
        <v>0</v>
      </c>
      <c r="AX1086" s="68">
        <v>0</v>
      </c>
      <c r="AY1086" s="68">
        <v>0</v>
      </c>
      <c r="AZ1086" s="68">
        <v>0</v>
      </c>
      <c r="BA1086" s="68">
        <v>0</v>
      </c>
      <c r="BB1086" s="68">
        <v>1.523595247113508E-3</v>
      </c>
      <c r="BC1086" s="68">
        <v>0</v>
      </c>
      <c r="BD1086" s="68">
        <v>0</v>
      </c>
      <c r="BE1086" s="68">
        <v>0</v>
      </c>
      <c r="BF1086" s="68">
        <v>0</v>
      </c>
      <c r="BG1086" s="68">
        <v>0</v>
      </c>
      <c r="BH1086" s="68">
        <v>0</v>
      </c>
      <c r="BI1086" s="68">
        <v>1006.3817882655167</v>
      </c>
      <c r="BJ1086" s="68">
        <v>0</v>
      </c>
      <c r="BK1086" s="68">
        <v>0</v>
      </c>
      <c r="BL1086" s="68">
        <v>29.336439369918153</v>
      </c>
      <c r="BM1086" s="68">
        <v>-22.599753238395099</v>
      </c>
      <c r="BN1086" s="68">
        <v>211.41385557758866</v>
      </c>
      <c r="BO1086" s="68">
        <v>1509.8415650955001</v>
      </c>
    </row>
    <row r="1087" spans="1:67">
      <c r="A1087">
        <v>2009</v>
      </c>
      <c r="B1087" s="62" t="s">
        <v>600</v>
      </c>
      <c r="C1087" s="67" t="s">
        <v>111</v>
      </c>
      <c r="D1087" s="62" t="s">
        <v>725</v>
      </c>
      <c r="E1087" s="68">
        <v>29.957874297991555</v>
      </c>
      <c r="F1087" s="68">
        <v>1.4624113963723244</v>
      </c>
      <c r="G1087" s="68">
        <v>12.459151802447472</v>
      </c>
      <c r="H1087" s="68">
        <v>650.94740854890279</v>
      </c>
      <c r="I1087" s="68">
        <v>26.29584844457213</v>
      </c>
      <c r="J1087" s="68">
        <v>0.36079061424851311</v>
      </c>
      <c r="K1087" s="68">
        <v>8.911771864532644E-3</v>
      </c>
      <c r="L1087" s="68">
        <v>19.236937345145613</v>
      </c>
      <c r="M1087" s="68">
        <v>1.1290599384163161E-2</v>
      </c>
      <c r="N1087" s="68">
        <v>23085.374733734108</v>
      </c>
      <c r="O1087" s="68">
        <v>5434.5683375714661</v>
      </c>
      <c r="P1087" s="68">
        <v>0.7272582345923243</v>
      </c>
      <c r="Q1087" s="68">
        <v>2.0785265262184356</v>
      </c>
      <c r="R1087" s="68">
        <v>858.67986392186492</v>
      </c>
      <c r="S1087" s="68">
        <v>3874.4343830491825</v>
      </c>
      <c r="T1087" s="68">
        <v>1.2839861881973662</v>
      </c>
      <c r="U1087" s="68">
        <v>2.0332138586179469</v>
      </c>
      <c r="V1087" s="68">
        <v>21.634654946570233</v>
      </c>
      <c r="W1087" s="68">
        <v>3.0110338207657965</v>
      </c>
      <c r="X1087" s="68">
        <v>8.6624807811955584</v>
      </c>
      <c r="Y1087" s="68">
        <v>0.10656432181514999</v>
      </c>
      <c r="Z1087" s="68">
        <v>50.080753897899982</v>
      </c>
      <c r="AA1087" s="68">
        <v>0</v>
      </c>
      <c r="AB1087" s="68">
        <v>360.85557706450476</v>
      </c>
      <c r="AC1087" s="68">
        <v>12.766393651635495</v>
      </c>
      <c r="AD1087" s="68">
        <v>0</v>
      </c>
      <c r="AE1087" s="68">
        <v>1132.2715190686406</v>
      </c>
      <c r="AF1087" s="68">
        <v>9.7937562758817626E-2</v>
      </c>
      <c r="AG1087" s="68">
        <v>0.48043585185822985</v>
      </c>
      <c r="AH1087" s="68">
        <v>0.3935170288287026</v>
      </c>
      <c r="AI1087" s="68">
        <v>5.1253431575184996</v>
      </c>
      <c r="AJ1087" s="68">
        <v>0</v>
      </c>
      <c r="AK1087" s="68">
        <v>0</v>
      </c>
      <c r="AL1087" s="68">
        <v>2.2697555267600142</v>
      </c>
      <c r="AM1087" s="68">
        <v>1.70552143044839E-3</v>
      </c>
      <c r="AN1087" s="68">
        <v>0</v>
      </c>
      <c r="AO1087" s="68">
        <v>0</v>
      </c>
      <c r="AP1087" s="68">
        <v>0</v>
      </c>
      <c r="AQ1087" s="68">
        <v>0</v>
      </c>
      <c r="AR1087" s="68">
        <v>0</v>
      </c>
      <c r="AS1087" s="68">
        <v>0</v>
      </c>
      <c r="AT1087" s="68">
        <v>0</v>
      </c>
      <c r="AU1087" s="68">
        <v>0</v>
      </c>
      <c r="AV1087" s="68">
        <v>0</v>
      </c>
      <c r="AW1087" s="68">
        <v>5.6713221773698147E-4</v>
      </c>
      <c r="AX1087" s="68">
        <v>0</v>
      </c>
      <c r="AY1087" s="68">
        <v>0</v>
      </c>
      <c r="AZ1087" s="68">
        <v>0</v>
      </c>
      <c r="BA1087" s="68">
        <v>1.2397145027377194E-2</v>
      </c>
      <c r="BB1087" s="68">
        <v>2.8946223574987995E-2</v>
      </c>
      <c r="BC1087" s="68">
        <v>0</v>
      </c>
      <c r="BD1087" s="68">
        <v>0</v>
      </c>
      <c r="BE1087" s="68">
        <v>7.6182713065135993E-4</v>
      </c>
      <c r="BF1087" s="68">
        <v>0</v>
      </c>
      <c r="BG1087" s="68">
        <v>0</v>
      </c>
      <c r="BH1087" s="68">
        <v>0</v>
      </c>
      <c r="BI1087" s="68">
        <v>0</v>
      </c>
      <c r="BJ1087" s="68">
        <v>0</v>
      </c>
      <c r="BK1087" s="68">
        <v>0</v>
      </c>
      <c r="BL1087" s="68">
        <v>8656.1856646144242</v>
      </c>
      <c r="BM1087" s="68">
        <v>-2683.2051652291502</v>
      </c>
      <c r="BN1087" s="68">
        <v>29616.019841140827</v>
      </c>
      <c r="BO1087" s="68">
        <v>71186.721612961512</v>
      </c>
    </row>
    <row r="1088" spans="1:67">
      <c r="A1088">
        <v>2009</v>
      </c>
      <c r="B1088" s="62" t="s">
        <v>601</v>
      </c>
      <c r="C1088" s="67" t="s">
        <v>667</v>
      </c>
      <c r="D1088" s="62" t="s">
        <v>725</v>
      </c>
      <c r="E1088" s="68">
        <v>3805.0446408357884</v>
      </c>
      <c r="F1088" s="68">
        <v>0.61808236437794462</v>
      </c>
      <c r="G1088" s="68">
        <v>189.1515660965938</v>
      </c>
      <c r="H1088" s="68">
        <v>0.19481989822653401</v>
      </c>
      <c r="I1088" s="68">
        <v>14210.901115570488</v>
      </c>
      <c r="J1088" s="68">
        <v>330.73959855247733</v>
      </c>
      <c r="K1088" s="68">
        <v>0.25722474619510871</v>
      </c>
      <c r="L1088" s="68">
        <v>74.171812800607967</v>
      </c>
      <c r="M1088" s="68">
        <v>0.4624668166691186</v>
      </c>
      <c r="N1088" s="68">
        <v>4.08141193278923E-2</v>
      </c>
      <c r="O1088" s="68">
        <v>303.84005202282299</v>
      </c>
      <c r="P1088" s="68">
        <v>191.42467267717021</v>
      </c>
      <c r="Q1088" s="68">
        <v>6.1302110098790159</v>
      </c>
      <c r="R1088" s="68">
        <v>37.701608989304532</v>
      </c>
      <c r="S1088" s="68">
        <v>26.003929821662066</v>
      </c>
      <c r="T1088" s="68">
        <v>2.8789826880945637</v>
      </c>
      <c r="U1088" s="68">
        <v>28.373458139700872</v>
      </c>
      <c r="V1088" s="68">
        <v>2.9215443217978825</v>
      </c>
      <c r="W1088" s="68">
        <v>2.6039150799149597</v>
      </c>
      <c r="X1088" s="68">
        <v>12.011225829851112</v>
      </c>
      <c r="Y1088" s="68">
        <v>0.38554863584088506</v>
      </c>
      <c r="Z1088" s="68">
        <v>7.6195485403336169</v>
      </c>
      <c r="AA1088" s="68">
        <v>0</v>
      </c>
      <c r="AB1088" s="68">
        <v>2.5266721588701402</v>
      </c>
      <c r="AC1088" s="68">
        <v>0</v>
      </c>
      <c r="AD1088" s="68">
        <v>0</v>
      </c>
      <c r="AE1088" s="68">
        <v>13.553515768099947</v>
      </c>
      <c r="AF1088" s="68">
        <v>109.66560585933969</v>
      </c>
      <c r="AG1088" s="68">
        <v>546.52316147552722</v>
      </c>
      <c r="AH1088" s="68">
        <v>447.64804678519664</v>
      </c>
      <c r="AI1088" s="68">
        <v>7.5255952229669437E-2</v>
      </c>
      <c r="AJ1088" s="68">
        <v>1.1982563198975955E-2</v>
      </c>
      <c r="AK1088" s="68">
        <v>8.2116631462958587</v>
      </c>
      <c r="AL1088" s="68">
        <v>14.648637315307807</v>
      </c>
      <c r="AM1088" s="68">
        <v>3.7759435263737804E-3</v>
      </c>
      <c r="AN1088" s="68">
        <v>1793.5651024037973</v>
      </c>
      <c r="AO1088" s="68">
        <v>0</v>
      </c>
      <c r="AP1088" s="68">
        <v>8.5829163833196827E-3</v>
      </c>
      <c r="AQ1088" s="68">
        <v>0</v>
      </c>
      <c r="AR1088" s="68">
        <v>0</v>
      </c>
      <c r="AS1088" s="68">
        <v>57.836257085747384</v>
      </c>
      <c r="AT1088" s="68">
        <v>0.13657038513031447</v>
      </c>
      <c r="AU1088" s="68">
        <v>3.7595227916202711</v>
      </c>
      <c r="AV1088" s="68">
        <v>0</v>
      </c>
      <c r="AW1088" s="68">
        <v>0.16296391001572025</v>
      </c>
      <c r="AX1088" s="68">
        <v>6.4847243368528667E-4</v>
      </c>
      <c r="AY1088" s="68">
        <v>0.60474444492609303</v>
      </c>
      <c r="AZ1088" s="68">
        <v>0</v>
      </c>
      <c r="BA1088" s="68">
        <v>1.4508394822662245</v>
      </c>
      <c r="BB1088" s="68">
        <v>48.178223423413961</v>
      </c>
      <c r="BC1088" s="68">
        <v>280.70025810870646</v>
      </c>
      <c r="BD1088" s="68">
        <v>3.6255959094478598</v>
      </c>
      <c r="BE1088" s="68">
        <v>130.68281327964263</v>
      </c>
      <c r="BF1088" s="68">
        <v>6.8297256225388558</v>
      </c>
      <c r="BG1088" s="68">
        <v>0</v>
      </c>
      <c r="BH1088" s="68">
        <v>4.5702562416125216E-3</v>
      </c>
      <c r="BI1088" s="68">
        <v>83491.216695437397</v>
      </c>
      <c r="BJ1088" s="68">
        <v>0</v>
      </c>
      <c r="BK1088" s="68">
        <v>0</v>
      </c>
      <c r="BL1088" s="68">
        <v>0</v>
      </c>
      <c r="BM1088" s="68">
        <v>605.98240377006141</v>
      </c>
      <c r="BN1088" s="68">
        <v>8735.2305510095248</v>
      </c>
      <c r="BO1088" s="68">
        <v>115536.32122523402</v>
      </c>
    </row>
    <row r="1089" spans="1:67">
      <c r="A1089">
        <v>2009</v>
      </c>
      <c r="B1089" s="62" t="s">
        <v>602</v>
      </c>
      <c r="C1089" s="67" t="s">
        <v>668</v>
      </c>
      <c r="D1089" s="62" t="s">
        <v>725</v>
      </c>
      <c r="E1089" s="68">
        <v>40.094249507479653</v>
      </c>
      <c r="F1089" s="68">
        <v>6.5812542733254018</v>
      </c>
      <c r="G1089" s="68">
        <v>3.1305879943071442E-2</v>
      </c>
      <c r="H1089" s="68">
        <v>4.1562608247325237</v>
      </c>
      <c r="I1089" s="68">
        <v>70.966357357562089</v>
      </c>
      <c r="J1089" s="68">
        <v>2945.8489899014685</v>
      </c>
      <c r="K1089" s="68">
        <v>12.06796110696045</v>
      </c>
      <c r="L1089" s="68">
        <v>201.3825947204347</v>
      </c>
      <c r="M1089" s="68">
        <v>18.121298076645779</v>
      </c>
      <c r="N1089" s="68">
        <v>21.701339259549229</v>
      </c>
      <c r="O1089" s="68">
        <v>20.623633295305805</v>
      </c>
      <c r="P1089" s="68">
        <v>1.156370926129058</v>
      </c>
      <c r="Q1089" s="68">
        <v>126.0457785159075</v>
      </c>
      <c r="R1089" s="68">
        <v>11.504990774262531</v>
      </c>
      <c r="S1089" s="68">
        <v>25.911159860083689</v>
      </c>
      <c r="T1089" s="68">
        <v>25.594294193945569</v>
      </c>
      <c r="U1089" s="68">
        <v>119.11780420140839</v>
      </c>
      <c r="V1089" s="68">
        <v>46.374159265394653</v>
      </c>
      <c r="W1089" s="68">
        <v>35.66650628548485</v>
      </c>
      <c r="X1089" s="68">
        <v>797.74427699587523</v>
      </c>
      <c r="Y1089" s="68">
        <v>6.6537864850158668</v>
      </c>
      <c r="Z1089" s="68">
        <v>343.52298298237071</v>
      </c>
      <c r="AA1089" s="68">
        <v>6.0887027014448272E-3</v>
      </c>
      <c r="AB1089" s="68">
        <v>42.000542504577261</v>
      </c>
      <c r="AC1089" s="68">
        <v>0</v>
      </c>
      <c r="AD1089" s="68">
        <v>2.1851662377780818</v>
      </c>
      <c r="AE1089" s="68">
        <v>73.169183402847693</v>
      </c>
      <c r="AF1089" s="68">
        <v>25.062178989980815</v>
      </c>
      <c r="AG1089" s="68">
        <v>124.45224517824568</v>
      </c>
      <c r="AH1089" s="68">
        <v>101.93676755009544</v>
      </c>
      <c r="AI1089" s="68">
        <v>61.318978564141339</v>
      </c>
      <c r="AJ1089" s="68">
        <v>0</v>
      </c>
      <c r="AK1089" s="68">
        <v>7.8274679782821308E-2</v>
      </c>
      <c r="AL1089" s="68">
        <v>3.5445750954238697</v>
      </c>
      <c r="AM1089" s="68">
        <v>3.6195543813297926</v>
      </c>
      <c r="AN1089" s="68">
        <v>114.19471605263824</v>
      </c>
      <c r="AO1089" s="68">
        <v>2.6116832122999468E-2</v>
      </c>
      <c r="AP1089" s="68">
        <v>0.10753776827425347</v>
      </c>
      <c r="AQ1089" s="68">
        <v>0</v>
      </c>
      <c r="AR1089" s="68">
        <v>0</v>
      </c>
      <c r="AS1089" s="68">
        <v>0</v>
      </c>
      <c r="AT1089" s="68">
        <v>0</v>
      </c>
      <c r="AU1089" s="68">
        <v>0</v>
      </c>
      <c r="AV1089" s="68">
        <v>0</v>
      </c>
      <c r="AW1089" s="68">
        <v>1.3266562709321872</v>
      </c>
      <c r="AX1089" s="68">
        <v>4.3306511260289557</v>
      </c>
      <c r="AY1089" s="68">
        <v>11.054553826376662</v>
      </c>
      <c r="AZ1089" s="68">
        <v>0</v>
      </c>
      <c r="BA1089" s="68">
        <v>0.13349158329860705</v>
      </c>
      <c r="BB1089" s="68">
        <v>40.233949866238113</v>
      </c>
      <c r="BC1089" s="68">
        <v>89.76318513172798</v>
      </c>
      <c r="BD1089" s="68">
        <v>24.174152080565186</v>
      </c>
      <c r="BE1089" s="68">
        <v>196.05166810594733</v>
      </c>
      <c r="BF1089" s="68">
        <v>45.292976970510075</v>
      </c>
      <c r="BG1089" s="68">
        <v>0</v>
      </c>
      <c r="BH1089" s="68">
        <v>0.16903724184113242</v>
      </c>
      <c r="BI1089" s="68">
        <v>6677.6715620320983</v>
      </c>
      <c r="BJ1089" s="68">
        <v>0</v>
      </c>
      <c r="BK1089" s="68">
        <v>0</v>
      </c>
      <c r="BL1089" s="68">
        <v>26.951113871362196</v>
      </c>
      <c r="BM1089" s="68">
        <v>-314.11307586223489</v>
      </c>
      <c r="BN1089" s="68">
        <v>6908.9099040210913</v>
      </c>
      <c r="BO1089" s="68">
        <v>19144.519106895001</v>
      </c>
    </row>
    <row r="1090" spans="1:67">
      <c r="A1090">
        <v>2009</v>
      </c>
      <c r="B1090" s="62" t="s">
        <v>603</v>
      </c>
      <c r="C1090" s="67" t="s">
        <v>669</v>
      </c>
      <c r="D1090" s="62" t="s">
        <v>725</v>
      </c>
      <c r="E1090" s="68">
        <v>22.593504169515235</v>
      </c>
      <c r="F1090" s="68">
        <v>1.1585689417244419E-3</v>
      </c>
      <c r="G1090" s="68">
        <v>8.6963729365985093E-2</v>
      </c>
      <c r="H1090" s="68">
        <v>93.840165195462873</v>
      </c>
      <c r="I1090" s="68">
        <v>103.8839630080725</v>
      </c>
      <c r="J1090" s="68">
        <v>9.2951412850592572</v>
      </c>
      <c r="K1090" s="68">
        <v>270.47524009775873</v>
      </c>
      <c r="L1090" s="68">
        <v>32.585959725369186</v>
      </c>
      <c r="M1090" s="68">
        <v>1.3832087493211176</v>
      </c>
      <c r="N1090" s="68">
        <v>13.791273269805243</v>
      </c>
      <c r="O1090" s="68">
        <v>14.252254525543179</v>
      </c>
      <c r="P1090" s="68">
        <v>5.1412284599205984</v>
      </c>
      <c r="Q1090" s="68">
        <v>14.331892996478279</v>
      </c>
      <c r="R1090" s="68">
        <v>37.082995590798475</v>
      </c>
      <c r="S1090" s="68">
        <v>10.518898566608748</v>
      </c>
      <c r="T1090" s="68">
        <v>39.554664751554476</v>
      </c>
      <c r="U1090" s="68">
        <v>86.814414912917954</v>
      </c>
      <c r="V1090" s="68">
        <v>27.492531505064282</v>
      </c>
      <c r="W1090" s="68">
        <v>20.319617056628434</v>
      </c>
      <c r="X1090" s="68">
        <v>36.458831505817535</v>
      </c>
      <c r="Y1090" s="68">
        <v>10.33638097843107</v>
      </c>
      <c r="Z1090" s="68">
        <v>669.69150759961803</v>
      </c>
      <c r="AA1090" s="68">
        <v>0.10225683777147446</v>
      </c>
      <c r="AB1090" s="68">
        <v>0.12018025227750344</v>
      </c>
      <c r="AC1090" s="68">
        <v>0</v>
      </c>
      <c r="AD1090" s="68">
        <v>0</v>
      </c>
      <c r="AE1090" s="68">
        <v>907.4175783794816</v>
      </c>
      <c r="AF1090" s="68">
        <v>38.073207066402937</v>
      </c>
      <c r="AG1090" s="68">
        <v>188.77129652572501</v>
      </c>
      <c r="AH1090" s="68">
        <v>154.61943451894123</v>
      </c>
      <c r="AI1090" s="68">
        <v>1.8047228803165533E-2</v>
      </c>
      <c r="AJ1090" s="68">
        <v>0</v>
      </c>
      <c r="AK1090" s="68">
        <v>0</v>
      </c>
      <c r="AL1090" s="68">
        <v>8.12511153525413E-2</v>
      </c>
      <c r="AM1090" s="68">
        <v>0</v>
      </c>
      <c r="AN1090" s="68">
        <v>0</v>
      </c>
      <c r="AO1090" s="68">
        <v>0</v>
      </c>
      <c r="AP1090" s="68">
        <v>0.19090108871132719</v>
      </c>
      <c r="AQ1090" s="68">
        <v>33.357192880170544</v>
      </c>
      <c r="AR1090" s="68">
        <v>0</v>
      </c>
      <c r="AS1090" s="68">
        <v>0</v>
      </c>
      <c r="AT1090" s="68">
        <v>0</v>
      </c>
      <c r="AU1090" s="68">
        <v>0</v>
      </c>
      <c r="AV1090" s="68">
        <v>0</v>
      </c>
      <c r="AW1090" s="68">
        <v>5.287846393341266E-2</v>
      </c>
      <c r="AX1090" s="68">
        <v>1.819153861102443E-4</v>
      </c>
      <c r="AY1090" s="68">
        <v>0</v>
      </c>
      <c r="AZ1090" s="68">
        <v>0</v>
      </c>
      <c r="BA1090" s="68">
        <v>0.42667279400179342</v>
      </c>
      <c r="BB1090" s="68">
        <v>2.1465255015987652</v>
      </c>
      <c r="BC1090" s="68">
        <v>8.8864804711309975E-3</v>
      </c>
      <c r="BD1090" s="68">
        <v>1.3338565835401847E-3</v>
      </c>
      <c r="BE1090" s="68">
        <v>5.2923992063423395E-2</v>
      </c>
      <c r="BF1090" s="68">
        <v>6.0981888688867656</v>
      </c>
      <c r="BG1090" s="68">
        <v>0</v>
      </c>
      <c r="BH1090" s="68">
        <v>0</v>
      </c>
      <c r="BI1090" s="68">
        <v>236.18188911338513</v>
      </c>
      <c r="BJ1090" s="68">
        <v>0</v>
      </c>
      <c r="BK1090" s="68">
        <v>0</v>
      </c>
      <c r="BL1090" s="68">
        <v>4.0008608442635936</v>
      </c>
      <c r="BM1090" s="68">
        <v>76.223106345995888</v>
      </c>
      <c r="BN1090" s="68">
        <v>277.64315375724499</v>
      </c>
      <c r="BO1090" s="68">
        <v>3445.519744075501</v>
      </c>
    </row>
    <row r="1091" spans="1:67">
      <c r="A1091">
        <v>2009</v>
      </c>
      <c r="B1091" s="62" t="s">
        <v>604</v>
      </c>
      <c r="C1091" s="67" t="s">
        <v>670</v>
      </c>
      <c r="D1091" s="62" t="s">
        <v>725</v>
      </c>
      <c r="E1091" s="68">
        <v>72.869646895370082</v>
      </c>
      <c r="F1091" s="68">
        <v>2.1339865234797739</v>
      </c>
      <c r="G1091" s="68">
        <v>0.53768471387600725</v>
      </c>
      <c r="H1091" s="68">
        <v>3.8594322240868033</v>
      </c>
      <c r="I1091" s="68">
        <v>575.12531371787725</v>
      </c>
      <c r="J1091" s="68">
        <v>112.73263758008842</v>
      </c>
      <c r="K1091" s="68">
        <v>3.7676668293072297</v>
      </c>
      <c r="L1091" s="68">
        <v>2131.8928079624438</v>
      </c>
      <c r="M1091" s="68">
        <v>426.35255304744595</v>
      </c>
      <c r="N1091" s="68">
        <v>13.142510187434025</v>
      </c>
      <c r="O1091" s="68">
        <v>252.82663355844932</v>
      </c>
      <c r="P1091" s="68">
        <v>71.026033944927775</v>
      </c>
      <c r="Q1091" s="68">
        <v>106.40500884030199</v>
      </c>
      <c r="R1091" s="68">
        <v>231.1439707557181</v>
      </c>
      <c r="S1091" s="68">
        <v>8.0565142668727301</v>
      </c>
      <c r="T1091" s="68">
        <v>77.286376749255865</v>
      </c>
      <c r="U1091" s="68">
        <v>473.04689336042276</v>
      </c>
      <c r="V1091" s="68">
        <v>113.71171525959767</v>
      </c>
      <c r="W1091" s="68">
        <v>56.419463572361906</v>
      </c>
      <c r="X1091" s="68">
        <v>164.70034674115337</v>
      </c>
      <c r="Y1091" s="68">
        <v>4.4837684803311824</v>
      </c>
      <c r="Z1091" s="68">
        <v>204.22483308604893</v>
      </c>
      <c r="AA1091" s="68">
        <v>2.6244590974516195</v>
      </c>
      <c r="AB1091" s="68">
        <v>14.675610988031995</v>
      </c>
      <c r="AC1091" s="68">
        <v>8.5062063574989786</v>
      </c>
      <c r="AD1091" s="68">
        <v>0.48213641618328318</v>
      </c>
      <c r="AE1091" s="68">
        <v>80.633783255587502</v>
      </c>
      <c r="AF1091" s="68">
        <v>92.593956597611353</v>
      </c>
      <c r="AG1091" s="68">
        <v>461.05360731648807</v>
      </c>
      <c r="AH1091" s="68">
        <v>377.64135415830299</v>
      </c>
      <c r="AI1091" s="68">
        <v>32.392776723852876</v>
      </c>
      <c r="AJ1091" s="68">
        <v>0</v>
      </c>
      <c r="AK1091" s="68">
        <v>1.1164002601135323</v>
      </c>
      <c r="AL1091" s="68">
        <v>15.514422597227982</v>
      </c>
      <c r="AM1091" s="68">
        <v>2.3733059997614472</v>
      </c>
      <c r="AN1091" s="68">
        <v>77.887792911374106</v>
      </c>
      <c r="AO1091" s="68">
        <v>19.247279952521151</v>
      </c>
      <c r="AP1091" s="68">
        <v>1.0732564871035726</v>
      </c>
      <c r="AQ1091" s="68">
        <v>2.0482510392092399</v>
      </c>
      <c r="AR1091" s="68">
        <v>6.380181383482654E-2</v>
      </c>
      <c r="AS1091" s="68">
        <v>146.80598246874456</v>
      </c>
      <c r="AT1091" s="68">
        <v>0.39543015500055101</v>
      </c>
      <c r="AU1091" s="68">
        <v>11.836705380551786</v>
      </c>
      <c r="AV1091" s="68">
        <v>0</v>
      </c>
      <c r="AW1091" s="68">
        <v>59.318277903580935</v>
      </c>
      <c r="AX1091" s="68">
        <v>2.4193366447256031</v>
      </c>
      <c r="AY1091" s="68">
        <v>41.896493876440353</v>
      </c>
      <c r="AZ1091" s="68">
        <v>0</v>
      </c>
      <c r="BA1091" s="68">
        <v>1.8160241836553654</v>
      </c>
      <c r="BB1091" s="68">
        <v>85.333796980037661</v>
      </c>
      <c r="BC1091" s="68">
        <v>361.29236740682609</v>
      </c>
      <c r="BD1091" s="68">
        <v>59.628202809894653</v>
      </c>
      <c r="BE1091" s="68">
        <v>89.353628284969119</v>
      </c>
      <c r="BF1091" s="68">
        <v>42.008118839989464</v>
      </c>
      <c r="BG1091" s="68">
        <v>0</v>
      </c>
      <c r="BH1091" s="68">
        <v>1.1382448315421627</v>
      </c>
      <c r="BI1091" s="68">
        <v>1784.5246976949891</v>
      </c>
      <c r="BJ1091" s="68">
        <v>0</v>
      </c>
      <c r="BK1091" s="68">
        <v>0</v>
      </c>
      <c r="BL1091" s="68">
        <v>0</v>
      </c>
      <c r="BM1091" s="68">
        <v>394.44702565844062</v>
      </c>
      <c r="BN1091" s="68">
        <v>1333.988202717612</v>
      </c>
      <c r="BO1091" s="68">
        <v>10711.876736106</v>
      </c>
    </row>
    <row r="1092" spans="1:67">
      <c r="A1092">
        <v>2009</v>
      </c>
      <c r="B1092" s="62" t="s">
        <v>605</v>
      </c>
      <c r="C1092" s="67" t="s">
        <v>671</v>
      </c>
      <c r="D1092" s="62" t="s">
        <v>725</v>
      </c>
      <c r="E1092" s="68">
        <v>0.2477914859279369</v>
      </c>
      <c r="F1092" s="68">
        <v>2.1164420974257401E-4</v>
      </c>
      <c r="G1092" s="68">
        <v>3.153211536034828E-3</v>
      </c>
      <c r="H1092" s="68">
        <v>2.5739960151466863</v>
      </c>
      <c r="I1092" s="68">
        <v>31.073464925055649</v>
      </c>
      <c r="J1092" s="68">
        <v>26.906290145870898</v>
      </c>
      <c r="K1092" s="68">
        <v>1.6835132793250125</v>
      </c>
      <c r="L1092" s="68">
        <v>8.7037797597339974</v>
      </c>
      <c r="M1092" s="68">
        <v>82.597924471362745</v>
      </c>
      <c r="N1092" s="68">
        <v>0.66671861358576834</v>
      </c>
      <c r="O1092" s="68">
        <v>20.634061241679703</v>
      </c>
      <c r="P1092" s="68">
        <v>13.990582761953345</v>
      </c>
      <c r="Q1092" s="68">
        <v>11.857672928882391</v>
      </c>
      <c r="R1092" s="68">
        <v>6.1168326387495693</v>
      </c>
      <c r="S1092" s="68">
        <v>2.1393854222574378</v>
      </c>
      <c r="T1092" s="68">
        <v>12.554256680822574</v>
      </c>
      <c r="U1092" s="68">
        <v>86.476417264481199</v>
      </c>
      <c r="V1092" s="68">
        <v>28.900608500568858</v>
      </c>
      <c r="W1092" s="68">
        <v>9.167177863833528</v>
      </c>
      <c r="X1092" s="68">
        <v>14.572031395579655</v>
      </c>
      <c r="Y1092" s="68">
        <v>1.637496771967309</v>
      </c>
      <c r="Z1092" s="68">
        <v>30.262262684506226</v>
      </c>
      <c r="AA1092" s="68">
        <v>3.3395237830823081</v>
      </c>
      <c r="AB1092" s="68">
        <v>2.7603461034297592</v>
      </c>
      <c r="AC1092" s="68">
        <v>0</v>
      </c>
      <c r="AD1092" s="68">
        <v>0.3782980541903333</v>
      </c>
      <c r="AE1092" s="68">
        <v>63.952588981355184</v>
      </c>
      <c r="AF1092" s="68">
        <v>10.439020554512314</v>
      </c>
      <c r="AG1092" s="68">
        <v>52.074008243603444</v>
      </c>
      <c r="AH1092" s="68">
        <v>42.652955486076237</v>
      </c>
      <c r="AI1092" s="68">
        <v>32.758687032550995</v>
      </c>
      <c r="AJ1092" s="68">
        <v>0</v>
      </c>
      <c r="AK1092" s="68">
        <v>2.4757746847684916</v>
      </c>
      <c r="AL1092" s="68">
        <v>21.43723419764477</v>
      </c>
      <c r="AM1092" s="68">
        <v>4.5802533313055624</v>
      </c>
      <c r="AN1092" s="68">
        <v>8.8858096988821558</v>
      </c>
      <c r="AO1092" s="68">
        <v>14.352759538877043</v>
      </c>
      <c r="AP1092" s="68">
        <v>1.4148841805712165</v>
      </c>
      <c r="AQ1092" s="68">
        <v>3.0943261544190492</v>
      </c>
      <c r="AR1092" s="68">
        <v>1.7915936189665267</v>
      </c>
      <c r="AS1092" s="68">
        <v>249.55647981299455</v>
      </c>
      <c r="AT1092" s="68">
        <v>0.45746637193782502</v>
      </c>
      <c r="AU1092" s="68">
        <v>12.88778457557126</v>
      </c>
      <c r="AV1092" s="68">
        <v>0</v>
      </c>
      <c r="AW1092" s="68">
        <v>39.551407747285417</v>
      </c>
      <c r="AX1092" s="68">
        <v>20.046718338441671</v>
      </c>
      <c r="AY1092" s="68">
        <v>39.553367182967783</v>
      </c>
      <c r="AZ1092" s="68">
        <v>0</v>
      </c>
      <c r="BA1092" s="68">
        <v>2.9131197513129914</v>
      </c>
      <c r="BB1092" s="68">
        <v>648.55695908921371</v>
      </c>
      <c r="BC1092" s="68">
        <v>95.318736424606016</v>
      </c>
      <c r="BD1092" s="68">
        <v>96.792314685121724</v>
      </c>
      <c r="BE1092" s="68">
        <v>78.236036285974521</v>
      </c>
      <c r="BF1092" s="68">
        <v>82.368845825075326</v>
      </c>
      <c r="BG1092" s="68">
        <v>0</v>
      </c>
      <c r="BH1092" s="68">
        <v>9.9930805456108648E-2</v>
      </c>
      <c r="BI1092" s="68">
        <v>808.78932221131038</v>
      </c>
      <c r="BJ1092" s="68">
        <v>0</v>
      </c>
      <c r="BK1092" s="68">
        <v>149.68382628356861</v>
      </c>
      <c r="BL1092" s="68">
        <v>2.9384266880780226E-2</v>
      </c>
      <c r="BM1092" s="68">
        <v>59.282669668293842</v>
      </c>
      <c r="BN1092" s="68">
        <v>310.43778753471372</v>
      </c>
      <c r="BO1092" s="68">
        <v>3353.7158502120001</v>
      </c>
    </row>
    <row r="1093" spans="1:67">
      <c r="A1093">
        <v>2009</v>
      </c>
      <c r="B1093" s="62" t="s">
        <v>606</v>
      </c>
      <c r="C1093" s="67" t="s">
        <v>672</v>
      </c>
      <c r="D1093" s="62" t="s">
        <v>725</v>
      </c>
      <c r="E1093" s="68">
        <v>300.76018512924873</v>
      </c>
      <c r="F1093" s="68">
        <v>3.9787040557981088</v>
      </c>
      <c r="G1093" s="68">
        <v>122.65915161571583</v>
      </c>
      <c r="H1093" s="68">
        <v>548.38802879284299</v>
      </c>
      <c r="I1093" s="68">
        <v>668.57066990032195</v>
      </c>
      <c r="J1093" s="68">
        <v>67.502635048955653</v>
      </c>
      <c r="K1093" s="68">
        <v>58.850079106523488</v>
      </c>
      <c r="L1093" s="68">
        <v>108.49457036212732</v>
      </c>
      <c r="M1093" s="68">
        <v>16.991510175008344</v>
      </c>
      <c r="N1093" s="68">
        <v>8823.0659662768885</v>
      </c>
      <c r="O1093" s="68">
        <v>292.17628348710815</v>
      </c>
      <c r="P1093" s="68">
        <v>23.528913636513661</v>
      </c>
      <c r="Q1093" s="68">
        <v>46.589326490706057</v>
      </c>
      <c r="R1093" s="68">
        <v>478.05956624320464</v>
      </c>
      <c r="S1093" s="68">
        <v>231.37512267697258</v>
      </c>
      <c r="T1093" s="68">
        <v>82.845532963175685</v>
      </c>
      <c r="U1093" s="68">
        <v>49.024426632598903</v>
      </c>
      <c r="V1093" s="68">
        <v>32.175824483525787</v>
      </c>
      <c r="W1093" s="68">
        <v>36.938983905777221</v>
      </c>
      <c r="X1093" s="68">
        <v>40.621550516239211</v>
      </c>
      <c r="Y1093" s="68">
        <v>4.9399171712505145</v>
      </c>
      <c r="Z1093" s="68">
        <v>76.379772115261929</v>
      </c>
      <c r="AA1093" s="68">
        <v>22.22555866747971</v>
      </c>
      <c r="AB1093" s="68">
        <v>2002.0984639162857</v>
      </c>
      <c r="AC1093" s="68">
        <v>60.530610894047889</v>
      </c>
      <c r="AD1093" s="68">
        <v>9.6127939111023117</v>
      </c>
      <c r="AE1093" s="68">
        <v>1220.3532877347825</v>
      </c>
      <c r="AF1093" s="68">
        <v>41.41858907495812</v>
      </c>
      <c r="AG1093" s="68">
        <v>206.07113124323755</v>
      </c>
      <c r="AH1093" s="68">
        <v>168.78944187982404</v>
      </c>
      <c r="AI1093" s="68">
        <v>9210.2640211704129</v>
      </c>
      <c r="AJ1093" s="68">
        <v>13.840423980100107</v>
      </c>
      <c r="AK1093" s="68">
        <v>1511.4595292643987</v>
      </c>
      <c r="AL1093" s="68">
        <v>44.890013907288306</v>
      </c>
      <c r="AM1093" s="68">
        <v>95.027487060959871</v>
      </c>
      <c r="AN1093" s="68">
        <v>156.36820369265754</v>
      </c>
      <c r="AO1093" s="68">
        <v>10.061962595437295</v>
      </c>
      <c r="AP1093" s="68">
        <v>4.6608616868954549</v>
      </c>
      <c r="AQ1093" s="68">
        <v>117.09870571148207</v>
      </c>
      <c r="AR1093" s="68">
        <v>0.47051004310776873</v>
      </c>
      <c r="AS1093" s="68">
        <v>6.5292987351432803</v>
      </c>
      <c r="AT1093" s="68">
        <v>7.4589660609439727E-6</v>
      </c>
      <c r="AU1093" s="68">
        <v>3.1007955154387972</v>
      </c>
      <c r="AV1093" s="68">
        <v>0</v>
      </c>
      <c r="AW1093" s="68">
        <v>78.039720166387795</v>
      </c>
      <c r="AX1093" s="68">
        <v>6.1806081815385525</v>
      </c>
      <c r="AY1093" s="68">
        <v>17.242578347468182</v>
      </c>
      <c r="AZ1093" s="68">
        <v>0</v>
      </c>
      <c r="BA1093" s="68">
        <v>5.2445536087971627</v>
      </c>
      <c r="BB1093" s="68">
        <v>651.30573103102279</v>
      </c>
      <c r="BC1093" s="68">
        <v>720.98810277685004</v>
      </c>
      <c r="BD1093" s="68">
        <v>39.44095295510396</v>
      </c>
      <c r="BE1093" s="68">
        <v>145.55151490182618</v>
      </c>
      <c r="BF1093" s="68">
        <v>128.40558829679478</v>
      </c>
      <c r="BG1093" s="68">
        <v>0</v>
      </c>
      <c r="BH1093" s="68">
        <v>1.3530134977680099</v>
      </c>
      <c r="BI1093" s="68">
        <v>6250.1821076640426</v>
      </c>
      <c r="BJ1093" s="68">
        <v>0</v>
      </c>
      <c r="BK1093" s="68">
        <v>0</v>
      </c>
      <c r="BL1093" s="68">
        <v>0</v>
      </c>
      <c r="BM1093" s="68">
        <v>4007.3036074281208</v>
      </c>
      <c r="BN1093" s="68">
        <v>4700.1496304385419</v>
      </c>
      <c r="BO1093" s="68">
        <v>43770.176128224004</v>
      </c>
    </row>
    <row r="1094" spans="1:67">
      <c r="A1094">
        <v>2009</v>
      </c>
      <c r="B1094" s="62" t="s">
        <v>607</v>
      </c>
      <c r="C1094" s="67" t="s">
        <v>673</v>
      </c>
      <c r="D1094" s="62" t="s">
        <v>725</v>
      </c>
      <c r="E1094" s="68">
        <v>1208.701678538406</v>
      </c>
      <c r="F1094" s="68">
        <v>10.36966793830941</v>
      </c>
      <c r="G1094" s="68">
        <v>8.854830349907532</v>
      </c>
      <c r="H1094" s="68">
        <v>1336.1957846460014</v>
      </c>
      <c r="I1094" s="68">
        <v>912.63466597092793</v>
      </c>
      <c r="J1094" s="68">
        <v>515.33781089936042</v>
      </c>
      <c r="K1094" s="68">
        <v>52.175766703313819</v>
      </c>
      <c r="L1094" s="68">
        <v>268.48568714718908</v>
      </c>
      <c r="M1094" s="68">
        <v>106.66865480987948</v>
      </c>
      <c r="N1094" s="68">
        <v>384.59129367218799</v>
      </c>
      <c r="O1094" s="68">
        <v>6811.311446450839</v>
      </c>
      <c r="P1094" s="68">
        <v>883.30765497296579</v>
      </c>
      <c r="Q1094" s="68">
        <v>2485.5962257534793</v>
      </c>
      <c r="R1094" s="68">
        <v>467.96079032307097</v>
      </c>
      <c r="S1094" s="68">
        <v>384.45375817845172</v>
      </c>
      <c r="T1094" s="68">
        <v>194.29992600994481</v>
      </c>
      <c r="U1094" s="68">
        <v>436.93160974547772</v>
      </c>
      <c r="V1094" s="68">
        <v>219.36577632139648</v>
      </c>
      <c r="W1094" s="68">
        <v>101.11467651534444</v>
      </c>
      <c r="X1094" s="68">
        <v>406.20058079591729</v>
      </c>
      <c r="Y1094" s="68">
        <v>9.9959937173448115</v>
      </c>
      <c r="Z1094" s="68">
        <v>448.99012074313629</v>
      </c>
      <c r="AA1094" s="68">
        <v>8.7247032897614645</v>
      </c>
      <c r="AB1094" s="68">
        <v>2434.9673817421244</v>
      </c>
      <c r="AC1094" s="68">
        <v>287.41439010439456</v>
      </c>
      <c r="AD1094" s="68">
        <v>4.2343450447090509</v>
      </c>
      <c r="AE1094" s="68">
        <v>1090.3285984318511</v>
      </c>
      <c r="AF1094" s="68">
        <v>35.418064227477871</v>
      </c>
      <c r="AG1094" s="68">
        <v>176.52733871138437</v>
      </c>
      <c r="AH1094" s="68">
        <v>144.59061197880928</v>
      </c>
      <c r="AI1094" s="68">
        <v>158.68376011960524</v>
      </c>
      <c r="AJ1094" s="68">
        <v>0</v>
      </c>
      <c r="AK1094" s="68">
        <v>0.17276481191105081</v>
      </c>
      <c r="AL1094" s="68">
        <v>34.643631426391593</v>
      </c>
      <c r="AM1094" s="68">
        <v>0.73635875696856379</v>
      </c>
      <c r="AN1094" s="68">
        <v>196.21619421687365</v>
      </c>
      <c r="AO1094" s="68">
        <v>18.62754114280856</v>
      </c>
      <c r="AP1094" s="68">
        <v>34.120589656269352</v>
      </c>
      <c r="AQ1094" s="68">
        <v>37.237851263403982</v>
      </c>
      <c r="AR1094" s="68">
        <v>8.8651270956941322E-2</v>
      </c>
      <c r="AS1094" s="68">
        <v>39.230600177983796</v>
      </c>
      <c r="AT1094" s="68">
        <v>9.0761491420183818E-2</v>
      </c>
      <c r="AU1094" s="68">
        <v>2.7280988456845692</v>
      </c>
      <c r="AV1094" s="68">
        <v>0</v>
      </c>
      <c r="AW1094" s="68">
        <v>3.3834525832437494</v>
      </c>
      <c r="AX1094" s="68">
        <v>14.52349940046302</v>
      </c>
      <c r="AY1094" s="68">
        <v>12.520090405548439</v>
      </c>
      <c r="AZ1094" s="68">
        <v>0</v>
      </c>
      <c r="BA1094" s="68">
        <v>14.898683289297427</v>
      </c>
      <c r="BB1094" s="68">
        <v>235.24109460190462</v>
      </c>
      <c r="BC1094" s="68">
        <v>94.063115872432093</v>
      </c>
      <c r="BD1094" s="68">
        <v>43.023592838609936</v>
      </c>
      <c r="BE1094" s="68">
        <v>134.43795989322163</v>
      </c>
      <c r="BF1094" s="68">
        <v>244.49523757925866</v>
      </c>
      <c r="BG1094" s="68">
        <v>0</v>
      </c>
      <c r="BH1094" s="68">
        <v>4.8236734945337319E-2</v>
      </c>
      <c r="BI1094" s="68">
        <v>8305.1949967284745</v>
      </c>
      <c r="BJ1094" s="68">
        <v>0</v>
      </c>
      <c r="BK1094" s="68">
        <v>0</v>
      </c>
      <c r="BL1094" s="68">
        <v>5.2049749823124705</v>
      </c>
      <c r="BM1094" s="68">
        <v>1326.502774282875</v>
      </c>
      <c r="BN1094" s="68">
        <v>7746.0503681907512</v>
      </c>
      <c r="BO1094" s="68">
        <v>40537.914714297003</v>
      </c>
    </row>
    <row r="1095" spans="1:67">
      <c r="A1095">
        <v>2009</v>
      </c>
      <c r="B1095" s="62" t="s">
        <v>608</v>
      </c>
      <c r="C1095" s="67" t="s">
        <v>674</v>
      </c>
      <c r="D1095" s="62" t="s">
        <v>725</v>
      </c>
      <c r="E1095" s="68">
        <v>100.12928447048438</v>
      </c>
      <c r="F1095" s="68">
        <v>7.2234900062669603</v>
      </c>
      <c r="G1095" s="68">
        <v>4.579174834024907</v>
      </c>
      <c r="H1095" s="68">
        <v>0.14311910846313894</v>
      </c>
      <c r="I1095" s="68">
        <v>134.39525357553617</v>
      </c>
      <c r="J1095" s="68">
        <v>2.546364774505872</v>
      </c>
      <c r="K1095" s="68">
        <v>0.40892237011471805</v>
      </c>
      <c r="L1095" s="68">
        <v>18.748998642348138</v>
      </c>
      <c r="M1095" s="68">
        <v>3.83828429893987</v>
      </c>
      <c r="N1095" s="68">
        <v>1.1592268715316145</v>
      </c>
      <c r="O1095" s="68">
        <v>23.248238697838005</v>
      </c>
      <c r="P1095" s="68">
        <v>1124.8712407294515</v>
      </c>
      <c r="Q1095" s="68">
        <v>1.5336168514076534</v>
      </c>
      <c r="R1095" s="68">
        <v>1.1057228371748198</v>
      </c>
      <c r="S1095" s="68">
        <v>0.90234882424883034</v>
      </c>
      <c r="T1095" s="68">
        <v>0.58445025855988697</v>
      </c>
      <c r="U1095" s="68">
        <v>404.31998136644074</v>
      </c>
      <c r="V1095" s="68">
        <v>0.37756964094003814</v>
      </c>
      <c r="W1095" s="68">
        <v>15.860536989014891</v>
      </c>
      <c r="X1095" s="68">
        <v>4.0108450420692723</v>
      </c>
      <c r="Y1095" s="68">
        <v>0.1465370941333356</v>
      </c>
      <c r="Z1095" s="68">
        <v>14.877662246805736</v>
      </c>
      <c r="AA1095" s="68">
        <v>0</v>
      </c>
      <c r="AB1095" s="68">
        <v>5.8018719349552293E-2</v>
      </c>
      <c r="AC1095" s="68">
        <v>0</v>
      </c>
      <c r="AD1095" s="68">
        <v>0</v>
      </c>
      <c r="AE1095" s="68">
        <v>0.22598705121289292</v>
      </c>
      <c r="AF1095" s="68">
        <v>0.41191323913336086</v>
      </c>
      <c r="AG1095" s="68">
        <v>2.0816765921015707</v>
      </c>
      <c r="AH1095" s="68">
        <v>1.7050667312559271</v>
      </c>
      <c r="AI1095" s="68">
        <v>0</v>
      </c>
      <c r="AJ1095" s="68">
        <v>0</v>
      </c>
      <c r="AK1095" s="68">
        <v>0</v>
      </c>
      <c r="AL1095" s="68">
        <v>0</v>
      </c>
      <c r="AM1095" s="68">
        <v>8.1860089435786595E-3</v>
      </c>
      <c r="AN1095" s="68">
        <v>0.20516464950832311</v>
      </c>
      <c r="AO1095" s="68">
        <v>0</v>
      </c>
      <c r="AP1095" s="68">
        <v>0</v>
      </c>
      <c r="AQ1095" s="68">
        <v>0</v>
      </c>
      <c r="AR1095" s="68">
        <v>0</v>
      </c>
      <c r="AS1095" s="68">
        <v>0</v>
      </c>
      <c r="AT1095" s="68">
        <v>0</v>
      </c>
      <c r="AU1095" s="68">
        <v>0</v>
      </c>
      <c r="AV1095" s="68">
        <v>0</v>
      </c>
      <c r="AW1095" s="68">
        <v>0.92161118580665091</v>
      </c>
      <c r="AX1095" s="68">
        <v>1.6982582083171487E-3</v>
      </c>
      <c r="AY1095" s="68">
        <v>0.50808096029531447</v>
      </c>
      <c r="AZ1095" s="68">
        <v>0</v>
      </c>
      <c r="BA1095" s="68">
        <v>6.3192196773097757</v>
      </c>
      <c r="BB1095" s="68">
        <v>8.5228544136706681</v>
      </c>
      <c r="BC1095" s="68">
        <v>995.18110799027477</v>
      </c>
      <c r="BD1095" s="68">
        <v>1.1658348235644005</v>
      </c>
      <c r="BE1095" s="68">
        <v>1097.687689391827</v>
      </c>
      <c r="BF1095" s="68">
        <v>8.0053816499648143</v>
      </c>
      <c r="BG1095" s="68">
        <v>0</v>
      </c>
      <c r="BH1095" s="68">
        <v>0.99749342952610576</v>
      </c>
      <c r="BI1095" s="68">
        <v>7305.9923829725813</v>
      </c>
      <c r="BJ1095" s="68">
        <v>0</v>
      </c>
      <c r="BK1095" s="68">
        <v>0</v>
      </c>
      <c r="BL1095" s="68">
        <v>0</v>
      </c>
      <c r="BM1095" s="68">
        <v>678.00437400339524</v>
      </c>
      <c r="BN1095" s="68">
        <v>1351.521356146274</v>
      </c>
      <c r="BO1095" s="68">
        <v>13324.535967424503</v>
      </c>
    </row>
    <row r="1096" spans="1:67">
      <c r="A1096">
        <v>2009</v>
      </c>
      <c r="B1096" s="62" t="s">
        <v>609</v>
      </c>
      <c r="C1096" s="67" t="s">
        <v>675</v>
      </c>
      <c r="D1096" s="62" t="s">
        <v>725</v>
      </c>
      <c r="E1096" s="68">
        <v>89.126476173873129</v>
      </c>
      <c r="F1096" s="68">
        <v>12.172787447208915</v>
      </c>
      <c r="G1096" s="68">
        <v>1.2471813890700869</v>
      </c>
      <c r="H1096" s="68">
        <v>16.01862969085688</v>
      </c>
      <c r="I1096" s="68">
        <v>1132.363164077281</v>
      </c>
      <c r="J1096" s="68">
        <v>203.79472686510752</v>
      </c>
      <c r="K1096" s="68">
        <v>26.137987381266846</v>
      </c>
      <c r="L1096" s="68">
        <v>74.187950783667461</v>
      </c>
      <c r="M1096" s="68">
        <v>55.669138670240507</v>
      </c>
      <c r="N1096" s="68">
        <v>16.025408987565406</v>
      </c>
      <c r="O1096" s="68">
        <v>187.56068887308066</v>
      </c>
      <c r="P1096" s="68">
        <v>37.961909343086418</v>
      </c>
      <c r="Q1096" s="68">
        <v>296.21468668365929</v>
      </c>
      <c r="R1096" s="68">
        <v>34.712539642848114</v>
      </c>
      <c r="S1096" s="68">
        <v>21.145704529973361</v>
      </c>
      <c r="T1096" s="68">
        <v>151.62057123540828</v>
      </c>
      <c r="U1096" s="68">
        <v>876.39369564614617</v>
      </c>
      <c r="V1096" s="68">
        <v>410.847432059666</v>
      </c>
      <c r="W1096" s="68">
        <v>184.46234925196393</v>
      </c>
      <c r="X1096" s="68">
        <v>2069.1420194326988</v>
      </c>
      <c r="Y1096" s="68">
        <v>25.39586699622653</v>
      </c>
      <c r="Z1096" s="68">
        <v>461.23058921862003</v>
      </c>
      <c r="AA1096" s="68">
        <v>0.81349083719818926</v>
      </c>
      <c r="AB1096" s="68">
        <v>9.1799447788737538</v>
      </c>
      <c r="AC1096" s="68">
        <v>0</v>
      </c>
      <c r="AD1096" s="68">
        <v>1.8981645641005267</v>
      </c>
      <c r="AE1096" s="68">
        <v>1150.4949763401651</v>
      </c>
      <c r="AF1096" s="68">
        <v>101.05307453898956</v>
      </c>
      <c r="AG1096" s="68">
        <v>502.16080124342375</v>
      </c>
      <c r="AH1096" s="68">
        <v>411.3115741367788</v>
      </c>
      <c r="AI1096" s="68">
        <v>300.06756400528695</v>
      </c>
      <c r="AJ1096" s="68">
        <v>0</v>
      </c>
      <c r="AK1096" s="68">
        <v>2.6929064323154388E-3</v>
      </c>
      <c r="AL1096" s="68">
        <v>62.163884445044047</v>
      </c>
      <c r="AM1096" s="68">
        <v>5.5411772721954064E-2</v>
      </c>
      <c r="AN1096" s="68">
        <v>56.388970065042407</v>
      </c>
      <c r="AO1096" s="68">
        <v>3.4697198703687981E-2</v>
      </c>
      <c r="AP1096" s="68">
        <v>0.17595938502481709</v>
      </c>
      <c r="AQ1096" s="68">
        <v>0</v>
      </c>
      <c r="AR1096" s="68">
        <v>0</v>
      </c>
      <c r="AS1096" s="68">
        <v>3.7899920433489784</v>
      </c>
      <c r="AT1096" s="68">
        <v>0</v>
      </c>
      <c r="AU1096" s="68">
        <v>0</v>
      </c>
      <c r="AV1096" s="68">
        <v>0</v>
      </c>
      <c r="AW1096" s="68">
        <v>0.14422676254598277</v>
      </c>
      <c r="AX1096" s="68">
        <v>0.22174784477846207</v>
      </c>
      <c r="AY1096" s="68">
        <v>0.28929465593577935</v>
      </c>
      <c r="AZ1096" s="68">
        <v>0</v>
      </c>
      <c r="BA1096" s="68">
        <v>0.95645167942658649</v>
      </c>
      <c r="BB1096" s="68">
        <v>66.951017750468267</v>
      </c>
      <c r="BC1096" s="68">
        <v>44.280409553586246</v>
      </c>
      <c r="BD1096" s="68">
        <v>5.4298481263180136</v>
      </c>
      <c r="BE1096" s="68">
        <v>75.737591856770649</v>
      </c>
      <c r="BF1096" s="68">
        <v>15.473004897434079</v>
      </c>
      <c r="BG1096" s="68">
        <v>0</v>
      </c>
      <c r="BH1096" s="68">
        <v>3.4443709997836608E-2</v>
      </c>
      <c r="BI1096" s="68">
        <v>1457.0181719579214</v>
      </c>
      <c r="BJ1096" s="68">
        <v>0</v>
      </c>
      <c r="BK1096" s="68">
        <v>0</v>
      </c>
      <c r="BL1096" s="68">
        <v>0.41078250990290643</v>
      </c>
      <c r="BM1096" s="68">
        <v>-539.73513197562238</v>
      </c>
      <c r="BN1096" s="68">
        <v>3718.3290517128917</v>
      </c>
      <c r="BO1096" s="68">
        <v>13828.563613683003</v>
      </c>
    </row>
    <row r="1097" spans="1:67">
      <c r="A1097">
        <v>2009</v>
      </c>
      <c r="B1097" s="62" t="s">
        <v>610</v>
      </c>
      <c r="C1097" s="67" t="s">
        <v>676</v>
      </c>
      <c r="D1097" s="62" t="s">
        <v>725</v>
      </c>
      <c r="E1097" s="68">
        <v>0.39836880190026047</v>
      </c>
      <c r="F1097" s="68">
        <v>3.2151135374195493E-3</v>
      </c>
      <c r="G1097" s="68">
        <v>3.6336476665523119</v>
      </c>
      <c r="H1097" s="68">
        <v>207.89605620550597</v>
      </c>
      <c r="I1097" s="68">
        <v>880.84275677667745</v>
      </c>
      <c r="J1097" s="68">
        <v>8.3536426456151549</v>
      </c>
      <c r="K1097" s="68">
        <v>11.637670118287804</v>
      </c>
      <c r="L1097" s="68">
        <v>1.0647317263377103</v>
      </c>
      <c r="M1097" s="68">
        <v>2.3132540071726737</v>
      </c>
      <c r="N1097" s="68">
        <v>8.6750022920972061</v>
      </c>
      <c r="O1097" s="68">
        <v>19.617015085771815</v>
      </c>
      <c r="P1097" s="68">
        <v>27.360643060725202</v>
      </c>
      <c r="Q1097" s="68">
        <v>23.392529019214539</v>
      </c>
      <c r="R1097" s="68">
        <v>1042.2944973128374</v>
      </c>
      <c r="S1097" s="68">
        <v>14.972325264430909</v>
      </c>
      <c r="T1097" s="68">
        <v>113.0192287114092</v>
      </c>
      <c r="U1097" s="68">
        <v>173.99022100437273</v>
      </c>
      <c r="V1097" s="68">
        <v>165.9306750631668</v>
      </c>
      <c r="W1097" s="68">
        <v>47.510101710681894</v>
      </c>
      <c r="X1097" s="68">
        <v>275.35642723877817</v>
      </c>
      <c r="Y1097" s="68">
        <v>6.8608255093631234</v>
      </c>
      <c r="Z1097" s="68">
        <v>137.68389248681206</v>
      </c>
      <c r="AA1097" s="68">
        <v>6.7392662256898186</v>
      </c>
      <c r="AB1097" s="68">
        <v>1.8638444307151809</v>
      </c>
      <c r="AC1097" s="68">
        <v>0</v>
      </c>
      <c r="AD1097" s="68">
        <v>0</v>
      </c>
      <c r="AE1097" s="68">
        <v>7274.5554510953734</v>
      </c>
      <c r="AF1097" s="68">
        <v>22.39120509630169</v>
      </c>
      <c r="AG1097" s="68">
        <v>111.3215708531992</v>
      </c>
      <c r="AH1097" s="68">
        <v>91.181650239586375</v>
      </c>
      <c r="AI1097" s="68">
        <v>24.481327572018969</v>
      </c>
      <c r="AJ1097" s="68">
        <v>0</v>
      </c>
      <c r="AK1097" s="68">
        <v>0</v>
      </c>
      <c r="AL1097" s="68">
        <v>6.75364512489229</v>
      </c>
      <c r="AM1097" s="68">
        <v>3.2148008987684946E-2</v>
      </c>
      <c r="AN1097" s="68">
        <v>124.06518842186095</v>
      </c>
      <c r="AO1097" s="68">
        <v>0</v>
      </c>
      <c r="AP1097" s="68">
        <v>0</v>
      </c>
      <c r="AQ1097" s="68">
        <v>0</v>
      </c>
      <c r="AR1097" s="68">
        <v>0</v>
      </c>
      <c r="AS1097" s="68">
        <v>0</v>
      </c>
      <c r="AT1097" s="68">
        <v>0</v>
      </c>
      <c r="AU1097" s="68">
        <v>0</v>
      </c>
      <c r="AV1097" s="68">
        <v>0</v>
      </c>
      <c r="AW1097" s="68">
        <v>2.5130418269656021</v>
      </c>
      <c r="AX1097" s="68">
        <v>8.6888154018891178E-4</v>
      </c>
      <c r="AY1097" s="68">
        <v>5.0640584337383627E-3</v>
      </c>
      <c r="AZ1097" s="68">
        <v>0</v>
      </c>
      <c r="BA1097" s="68">
        <v>0.21097321039241859</v>
      </c>
      <c r="BB1097" s="68">
        <v>47.479810321930607</v>
      </c>
      <c r="BC1097" s="68">
        <v>0</v>
      </c>
      <c r="BD1097" s="68">
        <v>1.4448875920049394E-2</v>
      </c>
      <c r="BE1097" s="68">
        <v>13.831877264889235</v>
      </c>
      <c r="BF1097" s="68">
        <v>6.3253231678918418</v>
      </c>
      <c r="BG1097" s="68">
        <v>0</v>
      </c>
      <c r="BH1097" s="68">
        <v>0</v>
      </c>
      <c r="BI1097" s="68">
        <v>2685.5603881320963</v>
      </c>
      <c r="BJ1097" s="68">
        <v>0</v>
      </c>
      <c r="BK1097" s="68">
        <v>0</v>
      </c>
      <c r="BL1097" s="68">
        <v>10.205924179394559</v>
      </c>
      <c r="BM1097" s="68">
        <v>95.693711253284192</v>
      </c>
      <c r="BN1097" s="68">
        <v>2342.6901565318935</v>
      </c>
      <c r="BO1097" s="68">
        <v>16040.7236115945</v>
      </c>
    </row>
    <row r="1098" spans="1:67">
      <c r="A1098">
        <v>2009</v>
      </c>
      <c r="B1098" s="62" t="s">
        <v>611</v>
      </c>
      <c r="C1098" s="67" t="s">
        <v>677</v>
      </c>
      <c r="D1098" s="62" t="s">
        <v>725</v>
      </c>
      <c r="E1098" s="68">
        <v>45.971799352487203</v>
      </c>
      <c r="F1098" s="68">
        <v>0.38797893834785369</v>
      </c>
      <c r="G1098" s="68">
        <v>0.25219609708402935</v>
      </c>
      <c r="H1098" s="68">
        <v>306.90570367000981</v>
      </c>
      <c r="I1098" s="68">
        <v>6.1014225062002723</v>
      </c>
      <c r="J1098" s="68">
        <v>20.411046396476088</v>
      </c>
      <c r="K1098" s="68">
        <v>3.4431223032709091</v>
      </c>
      <c r="L1098" s="68">
        <v>14.204372141030184</v>
      </c>
      <c r="M1098" s="68">
        <v>3.8734216301773348</v>
      </c>
      <c r="N1098" s="68">
        <v>0.90817623615586807</v>
      </c>
      <c r="O1098" s="68">
        <v>17.330016817778752</v>
      </c>
      <c r="P1098" s="68">
        <v>0.93170116226860655</v>
      </c>
      <c r="Q1098" s="68">
        <v>77.070796588711133</v>
      </c>
      <c r="R1098" s="68">
        <v>86.496770699039956</v>
      </c>
      <c r="S1098" s="68">
        <v>3506.4680223729774</v>
      </c>
      <c r="T1098" s="68">
        <v>2096.7693697976297</v>
      </c>
      <c r="U1098" s="68">
        <v>354.28176696848141</v>
      </c>
      <c r="V1098" s="68">
        <v>1451.164442951836</v>
      </c>
      <c r="W1098" s="68">
        <v>1015.49411281906</v>
      </c>
      <c r="X1098" s="68">
        <v>2221.1939006993589</v>
      </c>
      <c r="Y1098" s="68">
        <v>174.06552522920614</v>
      </c>
      <c r="Z1098" s="68">
        <v>584.50358364917804</v>
      </c>
      <c r="AA1098" s="68">
        <v>69.380924774913836</v>
      </c>
      <c r="AB1098" s="68">
        <v>6.4692559272052099</v>
      </c>
      <c r="AC1098" s="68">
        <v>0</v>
      </c>
      <c r="AD1098" s="68">
        <v>0</v>
      </c>
      <c r="AE1098" s="68">
        <v>4283.254723139009</v>
      </c>
      <c r="AF1098" s="68">
        <v>6.1247672910291753</v>
      </c>
      <c r="AG1098" s="68">
        <v>30.347025495764125</v>
      </c>
      <c r="AH1098" s="68">
        <v>24.856744684420271</v>
      </c>
      <c r="AI1098" s="68">
        <v>1.8284156060488568E-2</v>
      </c>
      <c r="AJ1098" s="68">
        <v>0</v>
      </c>
      <c r="AK1098" s="68">
        <v>0</v>
      </c>
      <c r="AL1098" s="68">
        <v>0.78225937141718982</v>
      </c>
      <c r="AM1098" s="68">
        <v>0</v>
      </c>
      <c r="AN1098" s="68">
        <v>0</v>
      </c>
      <c r="AO1098" s="68">
        <v>2.7862144174764722</v>
      </c>
      <c r="AP1098" s="68">
        <v>0</v>
      </c>
      <c r="AQ1098" s="68">
        <v>0</v>
      </c>
      <c r="AR1098" s="68">
        <v>0</v>
      </c>
      <c r="AS1098" s="68">
        <v>0</v>
      </c>
      <c r="AT1098" s="68">
        <v>0</v>
      </c>
      <c r="AU1098" s="68">
        <v>0</v>
      </c>
      <c r="AV1098" s="68">
        <v>0</v>
      </c>
      <c r="AW1098" s="68">
        <v>7.5017911695917955E-2</v>
      </c>
      <c r="AX1098" s="68">
        <v>0</v>
      </c>
      <c r="AY1098" s="68">
        <v>0.40469516199797417</v>
      </c>
      <c r="AZ1098" s="68">
        <v>0</v>
      </c>
      <c r="BA1098" s="68">
        <v>0.13289282573584438</v>
      </c>
      <c r="BB1098" s="68">
        <v>8.2898616768975941</v>
      </c>
      <c r="BC1098" s="68">
        <v>0</v>
      </c>
      <c r="BD1098" s="68">
        <v>2.4382521992875206E-2</v>
      </c>
      <c r="BE1098" s="68">
        <v>1.6668168766811895</v>
      </c>
      <c r="BF1098" s="68">
        <v>1.3467812711142488</v>
      </c>
      <c r="BG1098" s="68">
        <v>0</v>
      </c>
      <c r="BH1098" s="68">
        <v>0</v>
      </c>
      <c r="BI1098" s="68">
        <v>41.495137123417379</v>
      </c>
      <c r="BJ1098" s="68">
        <v>0</v>
      </c>
      <c r="BK1098" s="68">
        <v>0</v>
      </c>
      <c r="BL1098" s="68">
        <v>519.72287536962074</v>
      </c>
      <c r="BM1098" s="68">
        <v>-587.29821278154554</v>
      </c>
      <c r="BN1098" s="68">
        <v>9436.2501819033787</v>
      </c>
      <c r="BO1098" s="68">
        <v>25834.359878145005</v>
      </c>
    </row>
    <row r="1099" spans="1:67">
      <c r="A1099">
        <v>2009</v>
      </c>
      <c r="B1099" s="62" t="s">
        <v>612</v>
      </c>
      <c r="C1099" s="67" t="s">
        <v>678</v>
      </c>
      <c r="D1099" s="62" t="s">
        <v>725</v>
      </c>
      <c r="E1099" s="68">
        <v>35.654713605733718</v>
      </c>
      <c r="F1099" s="68">
        <v>4.5937110566777353</v>
      </c>
      <c r="G1099" s="68">
        <v>0.20412427948128714</v>
      </c>
      <c r="H1099" s="68">
        <v>234.24010317666844</v>
      </c>
      <c r="I1099" s="68">
        <v>243.37772689547899</v>
      </c>
      <c r="J1099" s="68">
        <v>36.938325243472406</v>
      </c>
      <c r="K1099" s="68">
        <v>9.3948124774591459</v>
      </c>
      <c r="L1099" s="68">
        <v>8.3291387292999968</v>
      </c>
      <c r="M1099" s="68">
        <v>3.0193378043149686</v>
      </c>
      <c r="N1099" s="68">
        <v>285.94487254835155</v>
      </c>
      <c r="O1099" s="68">
        <v>52.696108755097903</v>
      </c>
      <c r="P1099" s="68">
        <v>1.4485179102988681</v>
      </c>
      <c r="Q1099" s="68">
        <v>94.873803916107008</v>
      </c>
      <c r="R1099" s="68">
        <v>25.28188754194511</v>
      </c>
      <c r="S1099" s="68">
        <v>283.60003012819169</v>
      </c>
      <c r="T1099" s="68">
        <v>862.25976480104964</v>
      </c>
      <c r="U1099" s="68">
        <v>524.74559380683252</v>
      </c>
      <c r="V1099" s="68">
        <v>384.10473460924544</v>
      </c>
      <c r="W1099" s="68">
        <v>253.33666795458859</v>
      </c>
      <c r="X1099" s="68">
        <v>1190.1706501107737</v>
      </c>
      <c r="Y1099" s="68">
        <v>20.486676707205856</v>
      </c>
      <c r="Z1099" s="68">
        <v>187.78914778675102</v>
      </c>
      <c r="AA1099" s="68">
        <v>7.2858032748482691</v>
      </c>
      <c r="AB1099" s="68">
        <v>32.093137328813576</v>
      </c>
      <c r="AC1099" s="68">
        <v>8.4845943347573574</v>
      </c>
      <c r="AD1099" s="68">
        <v>0.17032021958599339</v>
      </c>
      <c r="AE1099" s="68">
        <v>1872.6601636576788</v>
      </c>
      <c r="AF1099" s="68">
        <v>19.320906840428453</v>
      </c>
      <c r="AG1099" s="68">
        <v>95.470126382531348</v>
      </c>
      <c r="AH1099" s="68">
        <v>78.197995280003838</v>
      </c>
      <c r="AI1099" s="68">
        <v>3.7526799885615403</v>
      </c>
      <c r="AJ1099" s="68">
        <v>0</v>
      </c>
      <c r="AK1099" s="68">
        <v>1.4722883744646325</v>
      </c>
      <c r="AL1099" s="68">
        <v>9.9413560324259436</v>
      </c>
      <c r="AM1099" s="68">
        <v>0.44714590722755998</v>
      </c>
      <c r="AN1099" s="68">
        <v>8.2848078456233516</v>
      </c>
      <c r="AO1099" s="68">
        <v>3.1327146718398571</v>
      </c>
      <c r="AP1099" s="68">
        <v>16.672112283972474</v>
      </c>
      <c r="AQ1099" s="68">
        <v>6.0439762918807238</v>
      </c>
      <c r="AR1099" s="68">
        <v>0</v>
      </c>
      <c r="AS1099" s="68">
        <v>0</v>
      </c>
      <c r="AT1099" s="68">
        <v>0</v>
      </c>
      <c r="AU1099" s="68">
        <v>0</v>
      </c>
      <c r="AV1099" s="68">
        <v>0</v>
      </c>
      <c r="AW1099" s="68">
        <v>0.63218258018114326</v>
      </c>
      <c r="AX1099" s="68">
        <v>0.41895710644477691</v>
      </c>
      <c r="AY1099" s="68">
        <v>1.8415227506498257</v>
      </c>
      <c r="AZ1099" s="68">
        <v>0</v>
      </c>
      <c r="BA1099" s="68">
        <v>0.36062423077736216</v>
      </c>
      <c r="BB1099" s="68">
        <v>22.885505103946944</v>
      </c>
      <c r="BC1099" s="68">
        <v>52.058454366873882</v>
      </c>
      <c r="BD1099" s="68">
        <v>7.7623711440311816</v>
      </c>
      <c r="BE1099" s="68">
        <v>9.3976353551496743</v>
      </c>
      <c r="BF1099" s="68">
        <v>25.281176387881185</v>
      </c>
      <c r="BG1099" s="68">
        <v>0</v>
      </c>
      <c r="BH1099" s="68">
        <v>4.4890296323610218E-2</v>
      </c>
      <c r="BI1099" s="68">
        <v>1078.4918556345144</v>
      </c>
      <c r="BJ1099" s="68">
        <v>0</v>
      </c>
      <c r="BK1099" s="68">
        <v>0</v>
      </c>
      <c r="BL1099" s="68">
        <v>548.69597199815496</v>
      </c>
      <c r="BM1099" s="68">
        <v>92.544431332067632</v>
      </c>
      <c r="BN1099" s="68">
        <v>6499.7654885188513</v>
      </c>
      <c r="BO1099" s="68">
        <v>15246.101645365501</v>
      </c>
    </row>
    <row r="1100" spans="1:67">
      <c r="A1100">
        <v>2009</v>
      </c>
      <c r="B1100" s="62" t="s">
        <v>613</v>
      </c>
      <c r="C1100" s="67" t="s">
        <v>679</v>
      </c>
      <c r="D1100" s="62" t="s">
        <v>725</v>
      </c>
      <c r="E1100" s="68">
        <v>0.25663750427024856</v>
      </c>
      <c r="F1100" s="68">
        <v>0.65899310653198362</v>
      </c>
      <c r="G1100" s="68">
        <v>8.5717831159751214E-3</v>
      </c>
      <c r="H1100" s="68">
        <v>1.0915267648267057</v>
      </c>
      <c r="I1100" s="68">
        <v>3.0974683456224223</v>
      </c>
      <c r="J1100" s="68">
        <v>12.134569929546652</v>
      </c>
      <c r="K1100" s="68">
        <v>0.11962197603674343</v>
      </c>
      <c r="L1100" s="68">
        <v>0.69525037491263086</v>
      </c>
      <c r="M1100" s="68">
        <v>2.4664068515672408</v>
      </c>
      <c r="N1100" s="68">
        <v>1.2603402955637724</v>
      </c>
      <c r="O1100" s="68">
        <v>3.3788807110497578</v>
      </c>
      <c r="P1100" s="68">
        <v>0.13619035986116962</v>
      </c>
      <c r="Q1100" s="68">
        <v>9.397646298088425</v>
      </c>
      <c r="R1100" s="68">
        <v>1.2612942561038436</v>
      </c>
      <c r="S1100" s="68">
        <v>4.2061128750769434</v>
      </c>
      <c r="T1100" s="68">
        <v>15.808196247148731</v>
      </c>
      <c r="U1100" s="68">
        <v>1663.1458798535623</v>
      </c>
      <c r="V1100" s="68">
        <v>147.03075858195237</v>
      </c>
      <c r="W1100" s="68">
        <v>29.877723504951916</v>
      </c>
      <c r="X1100" s="68">
        <v>153.53932464236669</v>
      </c>
      <c r="Y1100" s="68">
        <v>4.3155014482562164</v>
      </c>
      <c r="Z1100" s="68">
        <v>76.801410432743936</v>
      </c>
      <c r="AA1100" s="68">
        <v>4.3724094411812215</v>
      </c>
      <c r="AB1100" s="68">
        <v>11.787445557240524</v>
      </c>
      <c r="AC1100" s="68">
        <v>5.1318874800602519E-3</v>
      </c>
      <c r="AD1100" s="68">
        <v>7.1665403872492794E-4</v>
      </c>
      <c r="AE1100" s="68">
        <v>15.849642600779251</v>
      </c>
      <c r="AF1100" s="68">
        <v>1.7732510914612925</v>
      </c>
      <c r="AG1100" s="68">
        <v>8.7264980077466721</v>
      </c>
      <c r="AH1100" s="68">
        <v>7.147729618441133</v>
      </c>
      <c r="AI1100" s="68">
        <v>2.7288605033365827</v>
      </c>
      <c r="AJ1100" s="68">
        <v>0</v>
      </c>
      <c r="AK1100" s="68">
        <v>0.18655804276853588</v>
      </c>
      <c r="AL1100" s="68">
        <v>1.3069814304298861</v>
      </c>
      <c r="AM1100" s="68">
        <v>7.7249217677906226E-2</v>
      </c>
      <c r="AN1100" s="68">
        <v>0.49133022888317385</v>
      </c>
      <c r="AO1100" s="68">
        <v>1.0025775873997838E-2</v>
      </c>
      <c r="AP1100" s="68">
        <v>7.1143375733875098</v>
      </c>
      <c r="AQ1100" s="68">
        <v>141.3104023504516</v>
      </c>
      <c r="AR1100" s="68">
        <v>0.19539650909781822</v>
      </c>
      <c r="AS1100" s="68">
        <v>3.5082592056624593</v>
      </c>
      <c r="AT1100" s="68">
        <v>1.2608583571112126E-2</v>
      </c>
      <c r="AU1100" s="68">
        <v>0.21241227291435494</v>
      </c>
      <c r="AV1100" s="68">
        <v>0</v>
      </c>
      <c r="AW1100" s="68">
        <v>3.4999777489484588E-2</v>
      </c>
      <c r="AX1100" s="68">
        <v>8.3611559349860958</v>
      </c>
      <c r="AY1100" s="68">
        <v>1.1058368740297204</v>
      </c>
      <c r="AZ1100" s="68">
        <v>0</v>
      </c>
      <c r="BA1100" s="68">
        <v>4.8726784956567007E-3</v>
      </c>
      <c r="BB1100" s="68">
        <v>3.4684783361057754</v>
      </c>
      <c r="BC1100" s="68">
        <v>8.5426394309990705</v>
      </c>
      <c r="BD1100" s="68">
        <v>2.0480835879044417</v>
      </c>
      <c r="BE1100" s="68">
        <v>5.4853365074435558</v>
      </c>
      <c r="BF1100" s="68">
        <v>2.0429728814883439</v>
      </c>
      <c r="BG1100" s="68">
        <v>0</v>
      </c>
      <c r="BH1100" s="68">
        <v>1.4066533920723214E-2</v>
      </c>
      <c r="BI1100" s="68">
        <v>248.78347787665322</v>
      </c>
      <c r="BJ1100" s="68">
        <v>0</v>
      </c>
      <c r="BK1100" s="68">
        <v>0</v>
      </c>
      <c r="BL1100" s="68">
        <v>427.94578393092286</v>
      </c>
      <c r="BM1100" s="68">
        <v>-2220.3222408038769</v>
      </c>
      <c r="BN1100" s="68">
        <v>54059.960570465853</v>
      </c>
      <c r="BO1100" s="68">
        <v>54884.981586708011</v>
      </c>
    </row>
    <row r="1101" spans="1:67">
      <c r="A1101">
        <v>2009</v>
      </c>
      <c r="B1101" s="62" t="s">
        <v>614</v>
      </c>
      <c r="C1101" s="67" t="s">
        <v>680</v>
      </c>
      <c r="D1101" s="62" t="s">
        <v>725</v>
      </c>
      <c r="E1101" s="68">
        <v>5.9491316699089342E-4</v>
      </c>
      <c r="F1101" s="68">
        <v>1.3593358810273626E-6</v>
      </c>
      <c r="G1101" s="68">
        <v>6.3778317663288609E-6</v>
      </c>
      <c r="H1101" s="68">
        <v>3.5336837006543758E-3</v>
      </c>
      <c r="I1101" s="68">
        <v>2.0314970183098872E-3</v>
      </c>
      <c r="J1101" s="68">
        <v>7.2339702607982035E-3</v>
      </c>
      <c r="K1101" s="68">
        <v>3.2655917831274275E-4</v>
      </c>
      <c r="L1101" s="68">
        <v>1.1188287537810639E-3</v>
      </c>
      <c r="M1101" s="68">
        <v>1.583145607366652E-3</v>
      </c>
      <c r="N1101" s="68">
        <v>2.3491318916126979E-5</v>
      </c>
      <c r="O1101" s="68">
        <v>4.0355937927184799E-3</v>
      </c>
      <c r="P1101" s="68">
        <v>1.4900136775449621E-4</v>
      </c>
      <c r="Q1101" s="68">
        <v>1.7341364303800719E-2</v>
      </c>
      <c r="R1101" s="68">
        <v>2.0162613911969005E-3</v>
      </c>
      <c r="S1101" s="68">
        <v>3.2281014167946799E-2</v>
      </c>
      <c r="T1101" s="68">
        <v>3.5423723304159625E-2</v>
      </c>
      <c r="U1101" s="68">
        <v>0.62704242038952152</v>
      </c>
      <c r="V1101" s="68">
        <v>0.39218881649488652</v>
      </c>
      <c r="W1101" s="68">
        <v>8.2093581177784397E-2</v>
      </c>
      <c r="X1101" s="68">
        <v>0.26128269663992598</v>
      </c>
      <c r="Y1101" s="68">
        <v>1.1899800541912543E-2</v>
      </c>
      <c r="Z1101" s="68">
        <v>3.3889870034558942E-2</v>
      </c>
      <c r="AA1101" s="68">
        <v>9.5499703981625963E-3</v>
      </c>
      <c r="AB1101" s="68">
        <v>7.0400479376792308E-2</v>
      </c>
      <c r="AC1101" s="68">
        <v>0</v>
      </c>
      <c r="AD1101" s="68">
        <v>9.6638086978107622E-9</v>
      </c>
      <c r="AE1101" s="68">
        <v>0.45129245891947517</v>
      </c>
      <c r="AF1101" s="68">
        <v>1.4279643679531667E-3</v>
      </c>
      <c r="AG1101" s="68">
        <v>7.0614101025039504E-3</v>
      </c>
      <c r="AH1101" s="68">
        <v>5.7838837633174137E-3</v>
      </c>
      <c r="AI1101" s="68">
        <v>3.0216866363116011E-2</v>
      </c>
      <c r="AJ1101" s="68">
        <v>0</v>
      </c>
      <c r="AK1101" s="68">
        <v>2.4177982219152467E-3</v>
      </c>
      <c r="AL1101" s="68">
        <v>7.4890284099584108E-4</v>
      </c>
      <c r="AM1101" s="68">
        <v>9.0079817440752408E-4</v>
      </c>
      <c r="AN1101" s="68">
        <v>1.107770755377153E-2</v>
      </c>
      <c r="AO1101" s="68">
        <v>0</v>
      </c>
      <c r="AP1101" s="68">
        <v>3.775691652449586E-3</v>
      </c>
      <c r="AQ1101" s="68">
        <v>8.8153509528001189E-2</v>
      </c>
      <c r="AR1101" s="68">
        <v>1.4686633396031643E-5</v>
      </c>
      <c r="AS1101" s="68">
        <v>0</v>
      </c>
      <c r="AT1101" s="68">
        <v>0</v>
      </c>
      <c r="AU1101" s="68">
        <v>0</v>
      </c>
      <c r="AV1101" s="68">
        <v>0</v>
      </c>
      <c r="AW1101" s="68">
        <v>1.69862481100594E-5</v>
      </c>
      <c r="AX1101" s="68">
        <v>2.8404578843908414E-5</v>
      </c>
      <c r="AY1101" s="68">
        <v>2.8660982402791617E-4</v>
      </c>
      <c r="AZ1101" s="68">
        <v>0</v>
      </c>
      <c r="BA1101" s="68">
        <v>1.6889261295821636E-5</v>
      </c>
      <c r="BB1101" s="68">
        <v>8.7414966673068396E-3</v>
      </c>
      <c r="BC1101" s="68">
        <v>1.4925760536893809E-2</v>
      </c>
      <c r="BD1101" s="68">
        <v>2.8751085655674968E-3</v>
      </c>
      <c r="BE1101" s="68">
        <v>4.499327216118322E-3</v>
      </c>
      <c r="BF1101" s="68">
        <v>1.3672674532258569E-3</v>
      </c>
      <c r="BG1101" s="68">
        <v>0</v>
      </c>
      <c r="BH1101" s="68">
        <v>3.218960466842106E-5</v>
      </c>
      <c r="BI1101" s="68">
        <v>0.36989915057599965</v>
      </c>
      <c r="BJ1101" s="68">
        <v>0</v>
      </c>
      <c r="BK1101" s="68">
        <v>0</v>
      </c>
      <c r="BL1101" s="68">
        <v>0.26606341148952378</v>
      </c>
      <c r="BM1101" s="68">
        <v>-2.8676727093606864</v>
      </c>
      <c r="BN1101" s="68">
        <v>17730.247669816505</v>
      </c>
      <c r="BO1101" s="68">
        <v>17730.247669816501</v>
      </c>
    </row>
    <row r="1102" spans="1:67">
      <c r="A1102">
        <v>2009</v>
      </c>
      <c r="B1102" s="62" t="s">
        <v>615</v>
      </c>
      <c r="C1102" s="67" t="s">
        <v>681</v>
      </c>
      <c r="D1102" s="62" t="s">
        <v>725</v>
      </c>
      <c r="E1102" s="68">
        <v>0</v>
      </c>
      <c r="F1102" s="68">
        <v>0</v>
      </c>
      <c r="G1102" s="68">
        <v>0</v>
      </c>
      <c r="H1102" s="68">
        <v>0</v>
      </c>
      <c r="I1102" s="68">
        <v>0</v>
      </c>
      <c r="J1102" s="68">
        <v>0</v>
      </c>
      <c r="K1102" s="68">
        <v>0</v>
      </c>
      <c r="L1102" s="68">
        <v>0</v>
      </c>
      <c r="M1102" s="68">
        <v>0</v>
      </c>
      <c r="N1102" s="68">
        <v>0</v>
      </c>
      <c r="O1102" s="68">
        <v>0</v>
      </c>
      <c r="P1102" s="68">
        <v>0</v>
      </c>
      <c r="Q1102" s="68">
        <v>0</v>
      </c>
      <c r="R1102" s="68">
        <v>0</v>
      </c>
      <c r="S1102" s="68">
        <v>0</v>
      </c>
      <c r="T1102" s="68">
        <v>0</v>
      </c>
      <c r="U1102" s="68">
        <v>0</v>
      </c>
      <c r="V1102" s="68">
        <v>0</v>
      </c>
      <c r="W1102" s="68">
        <v>0</v>
      </c>
      <c r="X1102" s="68">
        <v>0</v>
      </c>
      <c r="Y1102" s="68">
        <v>7.1054276076843686E-15</v>
      </c>
      <c r="Z1102" s="68">
        <v>0</v>
      </c>
      <c r="AA1102" s="68">
        <v>0</v>
      </c>
      <c r="AB1102" s="68">
        <v>0</v>
      </c>
      <c r="AC1102" s="68">
        <v>0</v>
      </c>
      <c r="AD1102" s="68">
        <v>0</v>
      </c>
      <c r="AE1102" s="68">
        <v>0</v>
      </c>
      <c r="AF1102" s="68">
        <v>0</v>
      </c>
      <c r="AG1102" s="68">
        <v>0</v>
      </c>
      <c r="AH1102" s="68">
        <v>0</v>
      </c>
      <c r="AI1102" s="68">
        <v>0</v>
      </c>
      <c r="AJ1102" s="68">
        <v>0</v>
      </c>
      <c r="AK1102" s="68">
        <v>0</v>
      </c>
      <c r="AL1102" s="68">
        <v>0</v>
      </c>
      <c r="AM1102" s="68">
        <v>0</v>
      </c>
      <c r="AN1102" s="68">
        <v>0</v>
      </c>
      <c r="AO1102" s="68">
        <v>0</v>
      </c>
      <c r="AP1102" s="68">
        <v>0</v>
      </c>
      <c r="AQ1102" s="68">
        <v>0</v>
      </c>
      <c r="AR1102" s="68">
        <v>0</v>
      </c>
      <c r="AS1102" s="68">
        <v>0</v>
      </c>
      <c r="AT1102" s="68">
        <v>0</v>
      </c>
      <c r="AU1102" s="68">
        <v>0</v>
      </c>
      <c r="AV1102" s="68">
        <v>0</v>
      </c>
      <c r="AW1102" s="68">
        <v>0</v>
      </c>
      <c r="AX1102" s="68">
        <v>0</v>
      </c>
      <c r="AY1102" s="68">
        <v>0</v>
      </c>
      <c r="AZ1102" s="68">
        <v>0</v>
      </c>
      <c r="BA1102" s="68">
        <v>2.2204461274013652E-16</v>
      </c>
      <c r="BB1102" s="68">
        <v>0</v>
      </c>
      <c r="BC1102" s="68">
        <v>0</v>
      </c>
      <c r="BD1102" s="68">
        <v>0</v>
      </c>
      <c r="BE1102" s="68">
        <v>0</v>
      </c>
      <c r="BF1102" s="68">
        <v>0</v>
      </c>
      <c r="BG1102" s="68">
        <v>0</v>
      </c>
      <c r="BH1102" s="68">
        <v>0</v>
      </c>
      <c r="BI1102" s="68">
        <v>0</v>
      </c>
      <c r="BJ1102" s="68">
        <v>0</v>
      </c>
      <c r="BK1102" s="68">
        <v>0</v>
      </c>
      <c r="BL1102" s="68">
        <v>0</v>
      </c>
      <c r="BM1102" s="68">
        <v>0</v>
      </c>
      <c r="BN1102" s="68">
        <v>12484.151806581003</v>
      </c>
      <c r="BO1102" s="68">
        <v>12484.151806581003</v>
      </c>
    </row>
    <row r="1103" spans="1:67">
      <c r="A1103">
        <v>2009</v>
      </c>
      <c r="B1103" s="62" t="s">
        <v>616</v>
      </c>
      <c r="C1103" s="67" t="s">
        <v>682</v>
      </c>
      <c r="D1103" s="62" t="s">
        <v>725</v>
      </c>
      <c r="E1103" s="68">
        <v>8.498188923996306</v>
      </c>
      <c r="F1103" s="68">
        <v>6.6526045115310149E-5</v>
      </c>
      <c r="G1103" s="68">
        <v>1.0013901280705324</v>
      </c>
      <c r="H1103" s="68">
        <v>40.219891862701729</v>
      </c>
      <c r="I1103" s="68">
        <v>102.89927011588907</v>
      </c>
      <c r="J1103" s="68">
        <v>17.642368636692879</v>
      </c>
      <c r="K1103" s="68">
        <v>0.8886257344628915</v>
      </c>
      <c r="L1103" s="68">
        <v>3.874639172936003</v>
      </c>
      <c r="M1103" s="68">
        <v>1.2198394692040933</v>
      </c>
      <c r="N1103" s="68">
        <v>0.10296660039377922</v>
      </c>
      <c r="O1103" s="68">
        <v>2.3049365304511031</v>
      </c>
      <c r="P1103" s="68">
        <v>1.3614658732315725</v>
      </c>
      <c r="Q1103" s="68">
        <v>20.548215967891679</v>
      </c>
      <c r="R1103" s="68">
        <v>25.915472188524248</v>
      </c>
      <c r="S1103" s="68">
        <v>15.30533805868567</v>
      </c>
      <c r="T1103" s="68">
        <v>28.807232934573001</v>
      </c>
      <c r="U1103" s="68">
        <v>68.610123875867188</v>
      </c>
      <c r="V1103" s="68">
        <v>55.301154995219036</v>
      </c>
      <c r="W1103" s="68">
        <v>49.471951078354664</v>
      </c>
      <c r="X1103" s="68">
        <v>4236.5977094461105</v>
      </c>
      <c r="Y1103" s="68">
        <v>9.1263825608389268</v>
      </c>
      <c r="Z1103" s="68">
        <v>19.89049563288965</v>
      </c>
      <c r="AA1103" s="68">
        <v>4.5088923604934648</v>
      </c>
      <c r="AB1103" s="68">
        <v>12.813915305315497</v>
      </c>
      <c r="AC1103" s="68">
        <v>0</v>
      </c>
      <c r="AD1103" s="68">
        <v>5.2922571042341504</v>
      </c>
      <c r="AE1103" s="68">
        <v>87.951154988254885</v>
      </c>
      <c r="AF1103" s="68">
        <v>48.455546803370716</v>
      </c>
      <c r="AG1103" s="68">
        <v>240.30910674580272</v>
      </c>
      <c r="AH1103" s="68">
        <v>196.83319910728244</v>
      </c>
      <c r="AI1103" s="68">
        <v>1226.0339621561429</v>
      </c>
      <c r="AJ1103" s="68">
        <v>0.15594802001633959</v>
      </c>
      <c r="AK1103" s="68">
        <v>0.31576576252156424</v>
      </c>
      <c r="AL1103" s="68">
        <v>91.173821378924146</v>
      </c>
      <c r="AM1103" s="68">
        <v>7.0568361060407696</v>
      </c>
      <c r="AN1103" s="68">
        <v>0.86516793242815915</v>
      </c>
      <c r="AO1103" s="68">
        <v>2.3070920522423153</v>
      </c>
      <c r="AP1103" s="68">
        <v>6.5666318640677073</v>
      </c>
      <c r="AQ1103" s="68">
        <v>172.04517402244201</v>
      </c>
      <c r="AR1103" s="68">
        <v>0.14748129843877619</v>
      </c>
      <c r="AS1103" s="68">
        <v>3.0565534757374158</v>
      </c>
      <c r="AT1103" s="68">
        <v>0.10614501215290349</v>
      </c>
      <c r="AU1103" s="68">
        <v>0.18983141942392015</v>
      </c>
      <c r="AV1103" s="68">
        <v>0</v>
      </c>
      <c r="AW1103" s="68">
        <v>0.44877408909269006</v>
      </c>
      <c r="AX1103" s="68">
        <v>1.5638327742283898E-3</v>
      </c>
      <c r="AY1103" s="68">
        <v>0.51434332479392719</v>
      </c>
      <c r="AZ1103" s="68">
        <v>0</v>
      </c>
      <c r="BA1103" s="68">
        <v>0.17266825722352266</v>
      </c>
      <c r="BB1103" s="68">
        <v>59.547844603191621</v>
      </c>
      <c r="BC1103" s="68">
        <v>16.819389550966651</v>
      </c>
      <c r="BD1103" s="68">
        <v>1.8175355904707804</v>
      </c>
      <c r="BE1103" s="68">
        <v>7.0735789417057484</v>
      </c>
      <c r="BF1103" s="68">
        <v>8.0241347352704988</v>
      </c>
      <c r="BG1103" s="68">
        <v>0</v>
      </c>
      <c r="BH1103" s="68">
        <v>4.5099061658051076E-3</v>
      </c>
      <c r="BI1103" s="68">
        <v>14048.687229693416</v>
      </c>
      <c r="BJ1103" s="68">
        <v>0</v>
      </c>
      <c r="BK1103" s="68">
        <v>0</v>
      </c>
      <c r="BL1103" s="68">
        <v>4606.0115219798436</v>
      </c>
      <c r="BM1103" s="68">
        <v>-2921.747191872822</v>
      </c>
      <c r="BN1103" s="68">
        <v>34341.680639126054</v>
      </c>
      <c r="BO1103" s="68">
        <v>56984.828750986504</v>
      </c>
    </row>
    <row r="1104" spans="1:67">
      <c r="A1104">
        <v>2009</v>
      </c>
      <c r="B1104" s="62" t="s">
        <v>617</v>
      </c>
      <c r="C1104" s="67" t="s">
        <v>683</v>
      </c>
      <c r="D1104" s="62" t="s">
        <v>725</v>
      </c>
      <c r="E1104" s="68">
        <v>0.19559645233941922</v>
      </c>
      <c r="F1104" s="68">
        <v>1.8895779495428126E-5</v>
      </c>
      <c r="G1104" s="68">
        <v>1.0752180316705997</v>
      </c>
      <c r="H1104" s="68">
        <v>0.231105802584892</v>
      </c>
      <c r="I1104" s="68">
        <v>5.3091427446676605</v>
      </c>
      <c r="J1104" s="68">
        <v>0.75881668604333818</v>
      </c>
      <c r="K1104" s="68">
        <v>4.9105958294885302E-2</v>
      </c>
      <c r="L1104" s="68">
        <v>0.12244945204662581</v>
      </c>
      <c r="M1104" s="68">
        <v>0.39058954655227934</v>
      </c>
      <c r="N1104" s="68">
        <v>1.0059074438629485E-2</v>
      </c>
      <c r="O1104" s="68">
        <v>0.62869017430357221</v>
      </c>
      <c r="P1104" s="68">
        <v>4.6276483325345718E-3</v>
      </c>
      <c r="Q1104" s="68">
        <v>2.9085840828867888</v>
      </c>
      <c r="R1104" s="68">
        <v>2.540722354664565</v>
      </c>
      <c r="S1104" s="68">
        <v>4.9117314760259534</v>
      </c>
      <c r="T1104" s="68">
        <v>6.2664547497675658</v>
      </c>
      <c r="U1104" s="68">
        <v>39.263155964869036</v>
      </c>
      <c r="V1104" s="68">
        <v>27.234123157975858</v>
      </c>
      <c r="W1104" s="68">
        <v>14.92705472812724</v>
      </c>
      <c r="X1104" s="68">
        <v>17.506075602834127</v>
      </c>
      <c r="Y1104" s="68">
        <v>137.35674087860397</v>
      </c>
      <c r="Z1104" s="68">
        <v>4.6699556329938785</v>
      </c>
      <c r="AA1104" s="68">
        <v>0</v>
      </c>
      <c r="AB1104" s="68">
        <v>4.8942544796580163E-5</v>
      </c>
      <c r="AC1104" s="68">
        <v>0</v>
      </c>
      <c r="AD1104" s="68">
        <v>0</v>
      </c>
      <c r="AE1104" s="68">
        <v>2.2421568029052934</v>
      </c>
      <c r="AF1104" s="68">
        <v>0.7629561327725769</v>
      </c>
      <c r="AG1104" s="68">
        <v>3.8621462835707354</v>
      </c>
      <c r="AH1104" s="68">
        <v>3.1634198916134388</v>
      </c>
      <c r="AI1104" s="68">
        <v>2.9646531962658118</v>
      </c>
      <c r="AJ1104" s="68">
        <v>1.3719271234844717</v>
      </c>
      <c r="AK1104" s="68">
        <v>54.035537041477077</v>
      </c>
      <c r="AL1104" s="68">
        <v>0.14031497643351701</v>
      </c>
      <c r="AM1104" s="68">
        <v>3.7012979426823822</v>
      </c>
      <c r="AN1104" s="68">
        <v>4.2245754764461205</v>
      </c>
      <c r="AO1104" s="68">
        <v>0</v>
      </c>
      <c r="AP1104" s="68">
        <v>0</v>
      </c>
      <c r="AQ1104" s="68">
        <v>0</v>
      </c>
      <c r="AR1104" s="68">
        <v>0</v>
      </c>
      <c r="AS1104" s="68">
        <v>0</v>
      </c>
      <c r="AT1104" s="68">
        <v>0</v>
      </c>
      <c r="AU1104" s="68">
        <v>0</v>
      </c>
      <c r="AV1104" s="68">
        <v>0</v>
      </c>
      <c r="AW1104" s="68">
        <v>0</v>
      </c>
      <c r="AX1104" s="68">
        <v>0</v>
      </c>
      <c r="AY1104" s="68">
        <v>0</v>
      </c>
      <c r="AZ1104" s="68">
        <v>0</v>
      </c>
      <c r="BA1104" s="68">
        <v>8.4608806099732253E-5</v>
      </c>
      <c r="BB1104" s="68">
        <v>8.7393063562341035E-3</v>
      </c>
      <c r="BC1104" s="68">
        <v>1.8872009576868214</v>
      </c>
      <c r="BD1104" s="68">
        <v>0</v>
      </c>
      <c r="BE1104" s="68">
        <v>0</v>
      </c>
      <c r="BF1104" s="68">
        <v>1.3620655530960721</v>
      </c>
      <c r="BG1104" s="68">
        <v>0</v>
      </c>
      <c r="BH1104" s="68">
        <v>0</v>
      </c>
      <c r="BI1104" s="68">
        <v>74.792009272610883</v>
      </c>
      <c r="BJ1104" s="68">
        <v>0</v>
      </c>
      <c r="BK1104" s="68">
        <v>0</v>
      </c>
      <c r="BL1104" s="68">
        <v>473.31496833540228</v>
      </c>
      <c r="BM1104" s="68">
        <v>-460.29210812013139</v>
      </c>
      <c r="BN1104" s="68">
        <v>2063.6960338056729</v>
      </c>
      <c r="BO1104" s="68">
        <v>2497.5980466255</v>
      </c>
    </row>
    <row r="1105" spans="1:67">
      <c r="A1105">
        <v>2009</v>
      </c>
      <c r="B1105" s="62" t="s">
        <v>618</v>
      </c>
      <c r="C1105" s="67" t="s">
        <v>684</v>
      </c>
      <c r="D1105" s="62" t="s">
        <v>725</v>
      </c>
      <c r="E1105" s="68">
        <v>2.0021693990060534</v>
      </c>
      <c r="F1105" s="68">
        <v>7.1805519448729671E-4</v>
      </c>
      <c r="G1105" s="68">
        <v>0.96507561491562333</v>
      </c>
      <c r="H1105" s="68">
        <v>32.966762297936384</v>
      </c>
      <c r="I1105" s="68">
        <v>45.725969569107427</v>
      </c>
      <c r="J1105" s="68">
        <v>165.87599081671016</v>
      </c>
      <c r="K1105" s="68">
        <v>5.2806147722958583</v>
      </c>
      <c r="L1105" s="68">
        <v>15.819810074711031</v>
      </c>
      <c r="M1105" s="68">
        <v>14.707422648784465</v>
      </c>
      <c r="N1105" s="68">
        <v>7.9861131371554501</v>
      </c>
      <c r="O1105" s="68">
        <v>14.112562312788317</v>
      </c>
      <c r="P1105" s="68">
        <v>4.7802717855447403</v>
      </c>
      <c r="Q1105" s="68">
        <v>63.739249950342732</v>
      </c>
      <c r="R1105" s="68">
        <v>34.63519275825162</v>
      </c>
      <c r="S1105" s="68">
        <v>35.484252790156695</v>
      </c>
      <c r="T1105" s="68">
        <v>54.139649653801577</v>
      </c>
      <c r="U1105" s="68">
        <v>1552.8016394904791</v>
      </c>
      <c r="V1105" s="68">
        <v>97.802183928337655</v>
      </c>
      <c r="W1105" s="68">
        <v>77.789504660195064</v>
      </c>
      <c r="X1105" s="68">
        <v>115.01724449912845</v>
      </c>
      <c r="Y1105" s="68">
        <v>10.205708560958177</v>
      </c>
      <c r="Z1105" s="68">
        <v>897.62523413870281</v>
      </c>
      <c r="AA1105" s="68">
        <v>6.587053253864334</v>
      </c>
      <c r="AB1105" s="68">
        <v>24.696345548545771</v>
      </c>
      <c r="AC1105" s="68">
        <v>71.73237140056483</v>
      </c>
      <c r="AD1105" s="68">
        <v>0.21481477853875836</v>
      </c>
      <c r="AE1105" s="68">
        <v>428.88907283114423</v>
      </c>
      <c r="AF1105" s="68">
        <v>35.153872324759</v>
      </c>
      <c r="AG1105" s="68">
        <v>173.45668392130631</v>
      </c>
      <c r="AH1105" s="68">
        <v>142.07548962714361</v>
      </c>
      <c r="AI1105" s="68">
        <v>14.805807464692281</v>
      </c>
      <c r="AJ1105" s="68">
        <v>0</v>
      </c>
      <c r="AK1105" s="68">
        <v>2.4429074255888432</v>
      </c>
      <c r="AL1105" s="68">
        <v>17.286729147365953</v>
      </c>
      <c r="AM1105" s="68">
        <v>10.353486356967013</v>
      </c>
      <c r="AN1105" s="68">
        <v>181.24639124820453</v>
      </c>
      <c r="AO1105" s="68">
        <v>0.59733935076803324</v>
      </c>
      <c r="AP1105" s="68">
        <v>14.39121326599297</v>
      </c>
      <c r="AQ1105" s="68">
        <v>4.9856562425226727</v>
      </c>
      <c r="AR1105" s="68">
        <v>0.47693868325988908</v>
      </c>
      <c r="AS1105" s="68">
        <v>25.036465593071423</v>
      </c>
      <c r="AT1105" s="68">
        <v>2.2120712859076266E-2</v>
      </c>
      <c r="AU1105" s="68">
        <v>0.74120720152153241</v>
      </c>
      <c r="AV1105" s="68">
        <v>0</v>
      </c>
      <c r="AW1105" s="68">
        <v>28.866336937902737</v>
      </c>
      <c r="AX1105" s="68">
        <v>3.0619469870817611</v>
      </c>
      <c r="AY1105" s="68">
        <v>22.080933417361368</v>
      </c>
      <c r="AZ1105" s="68">
        <v>0</v>
      </c>
      <c r="BA1105" s="68">
        <v>8.9203286650378946</v>
      </c>
      <c r="BB1105" s="68">
        <v>87.368848593151057</v>
      </c>
      <c r="BC1105" s="68">
        <v>133.96660864788947</v>
      </c>
      <c r="BD1105" s="68">
        <v>99.057854170928508</v>
      </c>
      <c r="BE1105" s="68">
        <v>326.92334220652265</v>
      </c>
      <c r="BF1105" s="68">
        <v>115.95371875816477</v>
      </c>
      <c r="BG1105" s="68">
        <v>0</v>
      </c>
      <c r="BH1105" s="68">
        <v>2.9133021197239265E-2</v>
      </c>
      <c r="BI1105" s="68">
        <v>1895.1391040117423</v>
      </c>
      <c r="BJ1105" s="68">
        <v>0</v>
      </c>
      <c r="BK1105" s="68">
        <v>0</v>
      </c>
      <c r="BL1105" s="68">
        <v>293.51020354439834</v>
      </c>
      <c r="BM1105" s="68">
        <v>125.28625077871369</v>
      </c>
      <c r="BN1105" s="68">
        <v>8767.3596184367143</v>
      </c>
      <c r="BO1105" s="68">
        <v>16312.179535469999</v>
      </c>
    </row>
    <row r="1106" spans="1:67">
      <c r="A1106">
        <v>2009</v>
      </c>
      <c r="B1106" s="62" t="s">
        <v>619</v>
      </c>
      <c r="C1106" s="67" t="s">
        <v>685</v>
      </c>
      <c r="D1106" s="62" t="s">
        <v>725</v>
      </c>
      <c r="E1106" s="68">
        <v>13.001149204055842</v>
      </c>
      <c r="F1106" s="68">
        <v>9.727540622269407</v>
      </c>
      <c r="G1106" s="68">
        <v>1.7940795871502191</v>
      </c>
      <c r="H1106" s="68">
        <v>65.978931741978258</v>
      </c>
      <c r="I1106" s="68">
        <v>84.46310034911852</v>
      </c>
      <c r="J1106" s="68">
        <v>24.08819357451608</v>
      </c>
      <c r="K1106" s="68">
        <v>3.2224430217719044</v>
      </c>
      <c r="L1106" s="68">
        <v>47.567887308747245</v>
      </c>
      <c r="M1106" s="68">
        <v>2.5745764147500703</v>
      </c>
      <c r="N1106" s="68">
        <v>2.5491997196757139</v>
      </c>
      <c r="O1106" s="68">
        <v>36.847197640061502</v>
      </c>
      <c r="P1106" s="68">
        <v>17.557316929926973</v>
      </c>
      <c r="Q1106" s="68">
        <v>6.2029037771657709</v>
      </c>
      <c r="R1106" s="68">
        <v>53.169768491716937</v>
      </c>
      <c r="S1106" s="68">
        <v>29.909845760222762</v>
      </c>
      <c r="T1106" s="68">
        <v>27.430434026674639</v>
      </c>
      <c r="U1106" s="68">
        <v>72.816666667192109</v>
      </c>
      <c r="V1106" s="68">
        <v>29.096861691022493</v>
      </c>
      <c r="W1106" s="68">
        <v>14.13155308425587</v>
      </c>
      <c r="X1106" s="68">
        <v>68.534532171295652</v>
      </c>
      <c r="Y1106" s="68">
        <v>3.4788767011228523</v>
      </c>
      <c r="Z1106" s="68">
        <v>31.236759936340025</v>
      </c>
      <c r="AA1106" s="68">
        <v>12.988355780337562</v>
      </c>
      <c r="AB1106" s="68">
        <v>3.8358810706023578</v>
      </c>
      <c r="AC1106" s="68">
        <v>40.304136184491476</v>
      </c>
      <c r="AD1106" s="68">
        <v>0.78852680058425273</v>
      </c>
      <c r="AE1106" s="68">
        <v>191.14728874271253</v>
      </c>
      <c r="AF1106" s="68">
        <v>3.605323699513117</v>
      </c>
      <c r="AG1106" s="68">
        <v>18.056126134196866</v>
      </c>
      <c r="AH1106" s="68">
        <v>14.789473102398992</v>
      </c>
      <c r="AI1106" s="68">
        <v>51.854461987851032</v>
      </c>
      <c r="AJ1106" s="68">
        <v>0</v>
      </c>
      <c r="AK1106" s="68">
        <v>14.606711703934838</v>
      </c>
      <c r="AL1106" s="68">
        <v>72.059410224574421</v>
      </c>
      <c r="AM1106" s="68">
        <v>2.4100983948011017</v>
      </c>
      <c r="AN1106" s="68">
        <v>24.496382121101231</v>
      </c>
      <c r="AO1106" s="68">
        <v>5.6461515941065343</v>
      </c>
      <c r="AP1106" s="68">
        <v>9.942666948199145</v>
      </c>
      <c r="AQ1106" s="68">
        <v>29.140617170091886</v>
      </c>
      <c r="AR1106" s="68">
        <v>1.1879594564764591</v>
      </c>
      <c r="AS1106" s="68">
        <v>64.327223711935517</v>
      </c>
      <c r="AT1106" s="68">
        <v>2.041371390407634</v>
      </c>
      <c r="AU1106" s="68">
        <v>0.88801939208022107</v>
      </c>
      <c r="AV1106" s="68">
        <v>0</v>
      </c>
      <c r="AW1106" s="68">
        <v>14.748411915332929</v>
      </c>
      <c r="AX1106" s="68">
        <v>4.2124413360381441</v>
      </c>
      <c r="AY1106" s="68">
        <v>28.986589985895019</v>
      </c>
      <c r="AZ1106" s="68">
        <v>0</v>
      </c>
      <c r="BA1106" s="68">
        <v>1.3735982153301047</v>
      </c>
      <c r="BB1106" s="68">
        <v>149.88314719014849</v>
      </c>
      <c r="BC1106" s="68">
        <v>211.4647861996722</v>
      </c>
      <c r="BD1106" s="68">
        <v>35.603302623815743</v>
      </c>
      <c r="BE1106" s="68">
        <v>97.374100811197223</v>
      </c>
      <c r="BF1106" s="68">
        <v>33.776625904077072</v>
      </c>
      <c r="BG1106" s="68">
        <v>0</v>
      </c>
      <c r="BH1106" s="68">
        <v>0.5522971889434487</v>
      </c>
      <c r="BI1106" s="68">
        <v>126.49266018372013</v>
      </c>
      <c r="BJ1106" s="68">
        <v>0</v>
      </c>
      <c r="BK1106" s="68">
        <v>0</v>
      </c>
      <c r="BL1106" s="68">
        <v>0</v>
      </c>
      <c r="BM1106" s="68">
        <v>-0.77152389681766997</v>
      </c>
      <c r="BN1106" s="68">
        <v>3.0456719287030865E-5</v>
      </c>
      <c r="BO1106" s="68">
        <v>1913.1924721455002</v>
      </c>
    </row>
    <row r="1107" spans="1:67">
      <c r="A1107">
        <v>2009</v>
      </c>
      <c r="B1107" s="62" t="s">
        <v>620</v>
      </c>
      <c r="C1107" s="67" t="s">
        <v>686</v>
      </c>
      <c r="D1107" s="62" t="s">
        <v>725</v>
      </c>
      <c r="E1107" s="68">
        <v>428.61559232104497</v>
      </c>
      <c r="F1107" s="68">
        <v>7.4086904852233131</v>
      </c>
      <c r="G1107" s="68">
        <v>10.799776197740892</v>
      </c>
      <c r="H1107" s="68">
        <v>691.00072260864874</v>
      </c>
      <c r="I1107" s="68">
        <v>1348.9656821057372</v>
      </c>
      <c r="J1107" s="68">
        <v>357.39932152024039</v>
      </c>
      <c r="K1107" s="68">
        <v>65.061085535612449</v>
      </c>
      <c r="L1107" s="68">
        <v>399.99113807532143</v>
      </c>
      <c r="M1107" s="68">
        <v>56.677347683567767</v>
      </c>
      <c r="N1107" s="68">
        <v>45.541866489515769</v>
      </c>
      <c r="O1107" s="68">
        <v>423.47508768025023</v>
      </c>
      <c r="P1107" s="68">
        <v>67.964447340603598</v>
      </c>
      <c r="Q1107" s="68">
        <v>415.48251341616935</v>
      </c>
      <c r="R1107" s="68">
        <v>680.80729134700323</v>
      </c>
      <c r="S1107" s="68">
        <v>1258.947040880714</v>
      </c>
      <c r="T1107" s="68">
        <v>271.06897865431307</v>
      </c>
      <c r="U1107" s="68">
        <v>120.8834455627551</v>
      </c>
      <c r="V1107" s="68">
        <v>150.36354897115243</v>
      </c>
      <c r="W1107" s="68">
        <v>81.524028270127445</v>
      </c>
      <c r="X1107" s="68">
        <v>422.53811100273049</v>
      </c>
      <c r="Y1107" s="68">
        <v>21.779893865866889</v>
      </c>
      <c r="Z1107" s="68">
        <v>157.27343702178757</v>
      </c>
      <c r="AA1107" s="68">
        <v>18.267755768366413</v>
      </c>
      <c r="AB1107" s="68">
        <v>252.23294282005733</v>
      </c>
      <c r="AC1107" s="68">
        <v>37.056683299680081</v>
      </c>
      <c r="AD1107" s="68">
        <v>2.5738097057753131</v>
      </c>
      <c r="AE1107" s="68">
        <v>570.39535991887192</v>
      </c>
      <c r="AF1107" s="68">
        <v>282.39210940698575</v>
      </c>
      <c r="AG1107" s="68">
        <v>1415.9955993552758</v>
      </c>
      <c r="AH1107" s="68">
        <v>1159.8184834408107</v>
      </c>
      <c r="AI1107" s="68">
        <v>437.89926078468505</v>
      </c>
      <c r="AJ1107" s="68">
        <v>5.0445541590624812</v>
      </c>
      <c r="AK1107" s="68">
        <v>10.645400179941841</v>
      </c>
      <c r="AL1107" s="68">
        <v>121.19304268658162</v>
      </c>
      <c r="AM1107" s="68">
        <v>47.249754226541647</v>
      </c>
      <c r="AN1107" s="68">
        <v>1272.8657711741835</v>
      </c>
      <c r="AO1107" s="68">
        <v>12.317128927941866</v>
      </c>
      <c r="AP1107" s="68">
        <v>71.232920303089017</v>
      </c>
      <c r="AQ1107" s="68">
        <v>257.80892286446124</v>
      </c>
      <c r="AR1107" s="68">
        <v>5.2024624059541269</v>
      </c>
      <c r="AS1107" s="68">
        <v>179.22477007601057</v>
      </c>
      <c r="AT1107" s="68">
        <v>1.4191970052496876</v>
      </c>
      <c r="AU1107" s="68">
        <v>4.9032363767344807</v>
      </c>
      <c r="AV1107" s="68">
        <v>0</v>
      </c>
      <c r="AW1107" s="68">
        <v>132.54857542861845</v>
      </c>
      <c r="AX1107" s="68">
        <v>18.43144483435136</v>
      </c>
      <c r="AY1107" s="68">
        <v>34.932151335126797</v>
      </c>
      <c r="AZ1107" s="68">
        <v>0</v>
      </c>
      <c r="BA1107" s="68">
        <v>19.359765342029615</v>
      </c>
      <c r="BB1107" s="68">
        <v>1495.8429803367862</v>
      </c>
      <c r="BC1107" s="68">
        <v>994.29037294815362</v>
      </c>
      <c r="BD1107" s="68">
        <v>735.07894864505317</v>
      </c>
      <c r="BE1107" s="68">
        <v>586.95962393243451</v>
      </c>
      <c r="BF1107" s="68">
        <v>503.35407961372209</v>
      </c>
      <c r="BG1107" s="68">
        <v>0</v>
      </c>
      <c r="BH1107" s="68">
        <v>3.8085668450154424</v>
      </c>
      <c r="BI1107" s="68">
        <v>8640.7442121998902</v>
      </c>
      <c r="BJ1107" s="68">
        <v>0</v>
      </c>
      <c r="BK1107" s="68">
        <v>0</v>
      </c>
      <c r="BL1107" s="68">
        <v>0</v>
      </c>
      <c r="BM1107" s="68">
        <v>476.07879353474834</v>
      </c>
      <c r="BN1107" s="68">
        <v>183.59976964220576</v>
      </c>
      <c r="BO1107" s="68">
        <v>27474.337496560503</v>
      </c>
    </row>
    <row r="1108" spans="1:67">
      <c r="A1108">
        <v>2009</v>
      </c>
      <c r="B1108" s="62" t="s">
        <v>621</v>
      </c>
      <c r="C1108" s="67" t="s">
        <v>135</v>
      </c>
      <c r="D1108" s="62" t="s">
        <v>725</v>
      </c>
      <c r="E1108" s="68">
        <v>439.21470098198068</v>
      </c>
      <c r="F1108" s="68">
        <v>0.193482346323919</v>
      </c>
      <c r="G1108" s="68">
        <v>37.88311302975746</v>
      </c>
      <c r="H1108" s="68">
        <v>64.906570121069095</v>
      </c>
      <c r="I1108" s="68">
        <v>754.00990650172002</v>
      </c>
      <c r="J1108" s="68">
        <v>50.033716393032407</v>
      </c>
      <c r="K1108" s="68">
        <v>3.3776749075904449</v>
      </c>
      <c r="L1108" s="68">
        <v>44.164243394343423</v>
      </c>
      <c r="M1108" s="68">
        <v>6.0319655473799401</v>
      </c>
      <c r="N1108" s="68">
        <v>6.8695299218640731</v>
      </c>
      <c r="O1108" s="68">
        <v>78.733118130917617</v>
      </c>
      <c r="P1108" s="68">
        <v>11.492793639726809</v>
      </c>
      <c r="Q1108" s="68">
        <v>37.035672929195343</v>
      </c>
      <c r="R1108" s="68">
        <v>47.153753088499151</v>
      </c>
      <c r="S1108" s="68">
        <v>41.968248871039592</v>
      </c>
      <c r="T1108" s="68">
        <v>42.433245371655879</v>
      </c>
      <c r="U1108" s="68">
        <v>5.5283250939410484</v>
      </c>
      <c r="V1108" s="68">
        <v>8.6164999175158847</v>
      </c>
      <c r="W1108" s="68">
        <v>12.919780463574407</v>
      </c>
      <c r="X1108" s="68">
        <v>37.632884545804025</v>
      </c>
      <c r="Y1108" s="68">
        <v>0.79701635346257393</v>
      </c>
      <c r="Z1108" s="68">
        <v>39.577921078263657</v>
      </c>
      <c r="AA1108" s="68">
        <v>8.4556453191771599</v>
      </c>
      <c r="AB1108" s="68">
        <v>29.789763718078639</v>
      </c>
      <c r="AC1108" s="68">
        <v>0</v>
      </c>
      <c r="AD1108" s="68">
        <v>18.67277980229392</v>
      </c>
      <c r="AE1108" s="68">
        <v>120.40750245399066</v>
      </c>
      <c r="AF1108" s="68">
        <v>14.371269209441408</v>
      </c>
      <c r="AG1108" s="68">
        <v>71.380554089607983</v>
      </c>
      <c r="AH1108" s="68">
        <v>58.46662661174139</v>
      </c>
      <c r="AI1108" s="68">
        <v>82.852203248801729</v>
      </c>
      <c r="AJ1108" s="68">
        <v>0.87993364066618018</v>
      </c>
      <c r="AK1108" s="68">
        <v>1.2897280612726114</v>
      </c>
      <c r="AL1108" s="68">
        <v>34.023417208705737</v>
      </c>
      <c r="AM1108" s="68">
        <v>2.9629466126074711</v>
      </c>
      <c r="AN1108" s="68">
        <v>249.11556078745335</v>
      </c>
      <c r="AO1108" s="68">
        <v>27.857918630664809</v>
      </c>
      <c r="AP1108" s="68">
        <v>30.83257192719897</v>
      </c>
      <c r="AQ1108" s="68">
        <v>10.649242979646449</v>
      </c>
      <c r="AR1108" s="68">
        <v>6.3450124313995095</v>
      </c>
      <c r="AS1108" s="68">
        <v>4.8320328943725386</v>
      </c>
      <c r="AT1108" s="68">
        <v>0.44851654479498337</v>
      </c>
      <c r="AU1108" s="68">
        <v>0</v>
      </c>
      <c r="AV1108" s="68">
        <v>0</v>
      </c>
      <c r="AW1108" s="68">
        <v>48.506152049285788</v>
      </c>
      <c r="AX1108" s="68">
        <v>20.017447226153571</v>
      </c>
      <c r="AY1108" s="68">
        <v>59.968648518919991</v>
      </c>
      <c r="AZ1108" s="68">
        <v>0</v>
      </c>
      <c r="BA1108" s="68">
        <v>9.9285689681963767</v>
      </c>
      <c r="BB1108" s="68">
        <v>346.27991431717419</v>
      </c>
      <c r="BC1108" s="68">
        <v>232.85010952702606</v>
      </c>
      <c r="BD1108" s="68">
        <v>175.15089736745605</v>
      </c>
      <c r="BE1108" s="68">
        <v>134.93193210776479</v>
      </c>
      <c r="BF1108" s="68">
        <v>153.54941882480705</v>
      </c>
      <c r="BG1108" s="68">
        <v>0</v>
      </c>
      <c r="BH1108" s="68">
        <v>0.79427377549891431</v>
      </c>
      <c r="BI1108" s="68">
        <v>873.09460954338181</v>
      </c>
      <c r="BJ1108" s="68">
        <v>0</v>
      </c>
      <c r="BK1108" s="68">
        <v>0</v>
      </c>
      <c r="BL1108" s="68">
        <v>0</v>
      </c>
      <c r="BM1108" s="68">
        <v>11.926514032964675</v>
      </c>
      <c r="BN1108" s="68">
        <v>-1.5662170062569203E-4</v>
      </c>
      <c r="BO1108" s="68">
        <v>4611.2057184375008</v>
      </c>
    </row>
    <row r="1109" spans="1:67">
      <c r="A1109">
        <v>2009</v>
      </c>
      <c r="B1109" s="62" t="s">
        <v>622</v>
      </c>
      <c r="C1109" s="67" t="s">
        <v>687</v>
      </c>
      <c r="D1109" s="62" t="s">
        <v>725</v>
      </c>
      <c r="E1109" s="68">
        <v>2.2417791004538381E-3</v>
      </c>
      <c r="F1109" s="68">
        <v>0</v>
      </c>
      <c r="G1109" s="68">
        <v>0</v>
      </c>
      <c r="H1109" s="68">
        <v>29.299117202363519</v>
      </c>
      <c r="I1109" s="68">
        <v>6.1771309256232294E-3</v>
      </c>
      <c r="J1109" s="68">
        <v>0.33596764242743465</v>
      </c>
      <c r="K1109" s="68">
        <v>6.0691303236689129E-2</v>
      </c>
      <c r="L1109" s="68">
        <v>2.5797420867296941E-2</v>
      </c>
      <c r="M1109" s="68">
        <v>2.1799463084612039E-3</v>
      </c>
      <c r="N1109" s="68">
        <v>0.13484130352851778</v>
      </c>
      <c r="O1109" s="68">
        <v>1.992824396860772</v>
      </c>
      <c r="P1109" s="68">
        <v>3.5413594452503858E-4</v>
      </c>
      <c r="Q1109" s="68">
        <v>0.14548175232858837</v>
      </c>
      <c r="R1109" s="68">
        <v>0.1083796379221921</v>
      </c>
      <c r="S1109" s="68">
        <v>0.82397402009792864</v>
      </c>
      <c r="T1109" s="68">
        <v>0.8221920332834225</v>
      </c>
      <c r="U1109" s="68">
        <v>6.6640965009460142</v>
      </c>
      <c r="V1109" s="68">
        <v>0.24179654236481676</v>
      </c>
      <c r="W1109" s="68">
        <v>0.50857521221757718</v>
      </c>
      <c r="X1109" s="68">
        <v>1.2166326428319201</v>
      </c>
      <c r="Y1109" s="68">
        <v>1.3814219629811657E-2</v>
      </c>
      <c r="Z1109" s="68">
        <v>2.1126986515171624</v>
      </c>
      <c r="AA1109" s="68">
        <v>0</v>
      </c>
      <c r="AB1109" s="68">
        <v>11.429756374218398</v>
      </c>
      <c r="AC1109" s="68">
        <v>0</v>
      </c>
      <c r="AD1109" s="68">
        <v>21.342693375653312</v>
      </c>
      <c r="AE1109" s="68">
        <v>5.3501686203649527E-2</v>
      </c>
      <c r="AF1109" s="68">
        <v>0.17496316371426227</v>
      </c>
      <c r="AG1109" s="68">
        <v>0.87756822152177838</v>
      </c>
      <c r="AH1109" s="68">
        <v>0.71880155860983397</v>
      </c>
      <c r="AI1109" s="68">
        <v>0</v>
      </c>
      <c r="AJ1109" s="68">
        <v>0</v>
      </c>
      <c r="AK1109" s="68">
        <v>0</v>
      </c>
      <c r="AL1109" s="68">
        <v>2.1849048144865484E-2</v>
      </c>
      <c r="AM1109" s="68">
        <v>0</v>
      </c>
      <c r="AN1109" s="68">
        <v>5.5905684990874152E-4</v>
      </c>
      <c r="AO1109" s="68">
        <v>0</v>
      </c>
      <c r="AP1109" s="68">
        <v>0</v>
      </c>
      <c r="AQ1109" s="68">
        <v>0</v>
      </c>
      <c r="AR1109" s="68">
        <v>0</v>
      </c>
      <c r="AS1109" s="68">
        <v>0</v>
      </c>
      <c r="AT1109" s="68">
        <v>0</v>
      </c>
      <c r="AU1109" s="68">
        <v>0</v>
      </c>
      <c r="AV1109" s="68">
        <v>0</v>
      </c>
      <c r="AW1109" s="68">
        <v>7.337905173617008E-5</v>
      </c>
      <c r="AX1109" s="68">
        <v>1.0466271458051506E-3</v>
      </c>
      <c r="AY1109" s="68">
        <v>1.9411777998986458E-4</v>
      </c>
      <c r="AZ1109" s="68">
        <v>0</v>
      </c>
      <c r="BA1109" s="68">
        <v>1.5365056838267191E-3</v>
      </c>
      <c r="BB1109" s="68">
        <v>4.3949702979939522E-3</v>
      </c>
      <c r="BC1109" s="68">
        <v>18.771995615050344</v>
      </c>
      <c r="BD1109" s="68">
        <v>1.0760086645926683E-3</v>
      </c>
      <c r="BE1109" s="68">
        <v>34.299636020296873</v>
      </c>
      <c r="BF1109" s="68">
        <v>1.6289519431180169E-3</v>
      </c>
      <c r="BG1109" s="68">
        <v>0</v>
      </c>
      <c r="BH1109" s="68">
        <v>0</v>
      </c>
      <c r="BI1109" s="68">
        <v>342.10091796711481</v>
      </c>
      <c r="BJ1109" s="68">
        <v>0</v>
      </c>
      <c r="BK1109" s="68">
        <v>0</v>
      </c>
      <c r="BL1109" s="68">
        <v>0</v>
      </c>
      <c r="BM1109" s="68">
        <v>0</v>
      </c>
      <c r="BN1109" s="68">
        <v>5.6993521866388619E-6</v>
      </c>
      <c r="BO1109" s="68">
        <v>474.32003182200003</v>
      </c>
    </row>
    <row r="1110" spans="1:67">
      <c r="A1110">
        <v>2009</v>
      </c>
      <c r="B1110" s="62" t="s">
        <v>623</v>
      </c>
      <c r="C1110" s="67" t="s">
        <v>688</v>
      </c>
      <c r="D1110" s="62" t="s">
        <v>725</v>
      </c>
      <c r="E1110" s="68">
        <v>6.98965587802403E-2</v>
      </c>
      <c r="F1110" s="68">
        <v>0</v>
      </c>
      <c r="G1110" s="68">
        <v>4.6263683591196784E-4</v>
      </c>
      <c r="H1110" s="68">
        <v>245.41562194006994</v>
      </c>
      <c r="I1110" s="68">
        <v>29.306274630150298</v>
      </c>
      <c r="J1110" s="68">
        <v>10.915563980230155</v>
      </c>
      <c r="K1110" s="68">
        <v>1.2314211957843422</v>
      </c>
      <c r="L1110" s="68">
        <v>2.6667438144254105</v>
      </c>
      <c r="M1110" s="68">
        <v>1.2965598798247047</v>
      </c>
      <c r="N1110" s="68">
        <v>9.9901418368483121E-3</v>
      </c>
      <c r="O1110" s="68">
        <v>1.1649277386493975</v>
      </c>
      <c r="P1110" s="68">
        <v>0.82469391526258307</v>
      </c>
      <c r="Q1110" s="68">
        <v>11.397095148266597</v>
      </c>
      <c r="R1110" s="68">
        <v>0.86580569999758539</v>
      </c>
      <c r="S1110" s="68">
        <v>9.7576995656185872</v>
      </c>
      <c r="T1110" s="68">
        <v>8.5786009672611456</v>
      </c>
      <c r="U1110" s="68">
        <v>43.669470368379351</v>
      </c>
      <c r="V1110" s="68">
        <v>34.100118627075737</v>
      </c>
      <c r="W1110" s="68">
        <v>3.1399310779762302</v>
      </c>
      <c r="X1110" s="68">
        <v>4.3212168333889913</v>
      </c>
      <c r="Y1110" s="68">
        <v>0.65630376983889771</v>
      </c>
      <c r="Z1110" s="68">
        <v>14.001905939037885</v>
      </c>
      <c r="AA1110" s="68">
        <v>1.2624425619200497</v>
      </c>
      <c r="AB1110" s="68">
        <v>69.374051437921153</v>
      </c>
      <c r="AC1110" s="68">
        <v>0</v>
      </c>
      <c r="AD1110" s="68">
        <v>0</v>
      </c>
      <c r="AE1110" s="68">
        <v>8447.5019192258478</v>
      </c>
      <c r="AF1110" s="68">
        <v>14.966187360870547</v>
      </c>
      <c r="AG1110" s="68">
        <v>74.127020197287365</v>
      </c>
      <c r="AH1110" s="68">
        <v>60.716211396666317</v>
      </c>
      <c r="AI1110" s="68">
        <v>109.56922567397834</v>
      </c>
      <c r="AJ1110" s="68">
        <v>0</v>
      </c>
      <c r="AK1110" s="68">
        <v>0.29367939809790661</v>
      </c>
      <c r="AL1110" s="68">
        <v>18.681727078607992</v>
      </c>
      <c r="AM1110" s="68">
        <v>18.061944582066538</v>
      </c>
      <c r="AN1110" s="68">
        <v>18.513335928604508</v>
      </c>
      <c r="AO1110" s="68">
        <v>4.1685162202368904E-2</v>
      </c>
      <c r="AP1110" s="68">
        <v>0</v>
      </c>
      <c r="AQ1110" s="68">
        <v>0</v>
      </c>
      <c r="AR1110" s="68">
        <v>8.1037617787276139E-2</v>
      </c>
      <c r="AS1110" s="68">
        <v>0</v>
      </c>
      <c r="AT1110" s="68">
        <v>0</v>
      </c>
      <c r="AU1110" s="68">
        <v>0</v>
      </c>
      <c r="AV1110" s="68">
        <v>0</v>
      </c>
      <c r="AW1110" s="68">
        <v>4.6276287820554846E-2</v>
      </c>
      <c r="AX1110" s="68">
        <v>7.9859877777437927E-4</v>
      </c>
      <c r="AY1110" s="68">
        <v>0.74368120153267692</v>
      </c>
      <c r="AZ1110" s="68">
        <v>0</v>
      </c>
      <c r="BA1110" s="68">
        <v>0.14049741265540017</v>
      </c>
      <c r="BB1110" s="68">
        <v>51.255165492710262</v>
      </c>
      <c r="BC1110" s="68">
        <v>168.22897515332053</v>
      </c>
      <c r="BD1110" s="68">
        <v>209.58559331966526</v>
      </c>
      <c r="BE1110" s="68">
        <v>324.44262242882661</v>
      </c>
      <c r="BF1110" s="68">
        <v>16.363065607637601</v>
      </c>
      <c r="BG1110" s="68">
        <v>0</v>
      </c>
      <c r="BH1110" s="68">
        <v>0.42722733519348105</v>
      </c>
      <c r="BI1110" s="68">
        <v>0</v>
      </c>
      <c r="BJ1110" s="68">
        <v>0</v>
      </c>
      <c r="BK1110" s="68">
        <v>1.7234365074315787</v>
      </c>
      <c r="BL1110" s="68">
        <v>124798.59589782417</v>
      </c>
      <c r="BM1110" s="68">
        <v>-182.92154039132794</v>
      </c>
      <c r="BN1110" s="68">
        <v>2.9927005880836426E-3</v>
      </c>
      <c r="BO1110" s="68">
        <v>134645.21546152953</v>
      </c>
    </row>
    <row r="1111" spans="1:67">
      <c r="A1111">
        <v>2009</v>
      </c>
      <c r="B1111" s="62" t="s">
        <v>624</v>
      </c>
      <c r="C1111" s="67" t="s">
        <v>689</v>
      </c>
      <c r="D1111" s="62" t="s">
        <v>725</v>
      </c>
      <c r="E1111" s="68">
        <v>142.30314402027011</v>
      </c>
      <c r="F1111" s="68">
        <v>1.6343794031669685</v>
      </c>
      <c r="G1111" s="68">
        <v>6.4162807783254534</v>
      </c>
      <c r="H1111" s="68">
        <v>100.34059254335523</v>
      </c>
      <c r="I1111" s="68">
        <v>616.9115798144004</v>
      </c>
      <c r="J1111" s="68">
        <v>91.217348190191117</v>
      </c>
      <c r="K1111" s="68">
        <v>20.000081962713228</v>
      </c>
      <c r="L1111" s="68">
        <v>79.1165940614992</v>
      </c>
      <c r="M1111" s="68">
        <v>20.727993375955759</v>
      </c>
      <c r="N1111" s="68">
        <v>78.502425520494754</v>
      </c>
      <c r="O1111" s="68">
        <v>243.03818299210647</v>
      </c>
      <c r="P1111" s="68">
        <v>49.180801631617619</v>
      </c>
      <c r="Q1111" s="68">
        <v>73.316963201075652</v>
      </c>
      <c r="R1111" s="68">
        <v>72.929448665992581</v>
      </c>
      <c r="S1111" s="68">
        <v>194.87294207078145</v>
      </c>
      <c r="T1111" s="68">
        <v>96.864015448311719</v>
      </c>
      <c r="U1111" s="68">
        <v>52.996380822312858</v>
      </c>
      <c r="V1111" s="68">
        <v>58.092352404465643</v>
      </c>
      <c r="W1111" s="68">
        <v>66.711719832173429</v>
      </c>
      <c r="X1111" s="68">
        <v>398.23799434578365</v>
      </c>
      <c r="Y1111" s="68">
        <v>14.201975958194105</v>
      </c>
      <c r="Z1111" s="68">
        <v>56.184470751040479</v>
      </c>
      <c r="AA1111" s="68">
        <v>6.9232036696853489</v>
      </c>
      <c r="AB1111" s="68">
        <v>137.43266952710857</v>
      </c>
      <c r="AC1111" s="68">
        <v>13.634725626014861</v>
      </c>
      <c r="AD1111" s="68">
        <v>1.5300111134902514</v>
      </c>
      <c r="AE1111" s="68">
        <v>589.64301406284653</v>
      </c>
      <c r="AF1111" s="68">
        <v>277.32854614855393</v>
      </c>
      <c r="AG1111" s="68">
        <v>0</v>
      </c>
      <c r="AH1111" s="68">
        <v>0</v>
      </c>
      <c r="AI1111" s="68">
        <v>313.16487381277813</v>
      </c>
      <c r="AJ1111" s="68">
        <v>3.5026092100876767</v>
      </c>
      <c r="AK1111" s="68">
        <v>33.085915345392266</v>
      </c>
      <c r="AL1111" s="68">
        <v>12.453159920496629</v>
      </c>
      <c r="AM1111" s="68">
        <v>3.2587703213587362</v>
      </c>
      <c r="AN1111" s="68">
        <v>48.060637161955306</v>
      </c>
      <c r="AO1111" s="68">
        <v>2.2549047846034855</v>
      </c>
      <c r="AP1111" s="68">
        <v>5.2498403812069272</v>
      </c>
      <c r="AQ1111" s="68">
        <v>61.776987109122523</v>
      </c>
      <c r="AR1111" s="68">
        <v>0.1289672902772058</v>
      </c>
      <c r="AS1111" s="68">
        <v>19.518274951055918</v>
      </c>
      <c r="AT1111" s="68">
        <v>0.17494764932336437</v>
      </c>
      <c r="AU1111" s="68">
        <v>1.1845371069521868</v>
      </c>
      <c r="AV1111" s="68">
        <v>0</v>
      </c>
      <c r="AW1111" s="68">
        <v>5.5179086113202365</v>
      </c>
      <c r="AX1111" s="68">
        <v>4.0286057754848734</v>
      </c>
      <c r="AY1111" s="68">
        <v>4.5240569365739871</v>
      </c>
      <c r="AZ1111" s="68">
        <v>0</v>
      </c>
      <c r="BA1111" s="68">
        <v>1.3438620002874218</v>
      </c>
      <c r="BB1111" s="68">
        <v>53.079194059741795</v>
      </c>
      <c r="BC1111" s="68">
        <v>93.814932384371417</v>
      </c>
      <c r="BD1111" s="68">
        <v>12.225738209404236</v>
      </c>
      <c r="BE1111" s="68">
        <v>80.690723640613285</v>
      </c>
      <c r="BF1111" s="68">
        <v>24.345048170488059</v>
      </c>
      <c r="BG1111" s="68">
        <v>0</v>
      </c>
      <c r="BH1111" s="68">
        <v>0.12702387047763813</v>
      </c>
      <c r="BI1111" s="68">
        <v>5407.0294008853698</v>
      </c>
      <c r="BJ1111" s="68">
        <v>0</v>
      </c>
      <c r="BK1111" s="68">
        <v>0</v>
      </c>
      <c r="BL1111" s="68">
        <v>1263.4044280724711</v>
      </c>
      <c r="BM1111" s="68">
        <v>-0.42114418378845403</v>
      </c>
      <c r="BN1111" s="68">
        <v>486.36171854641731</v>
      </c>
      <c r="BO1111" s="68">
        <v>11500.175759965778</v>
      </c>
    </row>
    <row r="1112" spans="1:67">
      <c r="A1112">
        <v>2009</v>
      </c>
      <c r="B1112" s="62" t="s">
        <v>625</v>
      </c>
      <c r="C1112" s="67" t="s">
        <v>690</v>
      </c>
      <c r="D1112" s="62" t="s">
        <v>725</v>
      </c>
      <c r="E1112" s="68">
        <v>1009.7346273839554</v>
      </c>
      <c r="F1112" s="68">
        <v>11.703411314444896</v>
      </c>
      <c r="G1112" s="68">
        <v>45.64063490943952</v>
      </c>
      <c r="H1112" s="68">
        <v>709.19197256820246</v>
      </c>
      <c r="I1112" s="68">
        <v>4355.2117886145252</v>
      </c>
      <c r="J1112" s="68">
        <v>646.24557078042028</v>
      </c>
      <c r="K1112" s="68">
        <v>139.95332346659592</v>
      </c>
      <c r="L1112" s="68">
        <v>559.58165101341456</v>
      </c>
      <c r="M1112" s="68">
        <v>146.77194057547879</v>
      </c>
      <c r="N1112" s="68">
        <v>561.80955584039225</v>
      </c>
      <c r="O1112" s="68">
        <v>1731.1506728627814</v>
      </c>
      <c r="P1112" s="68">
        <v>350.1785215777756</v>
      </c>
      <c r="Q1112" s="68">
        <v>518.38932333981973</v>
      </c>
      <c r="R1112" s="68">
        <v>517.23793213700753</v>
      </c>
      <c r="S1112" s="68">
        <v>1389.4903257376616</v>
      </c>
      <c r="T1112" s="68">
        <v>685.48746262654004</v>
      </c>
      <c r="U1112" s="68">
        <v>378.03552272140558</v>
      </c>
      <c r="V1112" s="68">
        <v>412.24305183796758</v>
      </c>
      <c r="W1112" s="68">
        <v>465.16280851712429</v>
      </c>
      <c r="X1112" s="68">
        <v>2809.7297751201927</v>
      </c>
      <c r="Y1112" s="68">
        <v>99.702013462220251</v>
      </c>
      <c r="Z1112" s="68">
        <v>395.8100181109026</v>
      </c>
      <c r="AA1112" s="68">
        <v>49.141346161706977</v>
      </c>
      <c r="AB1112" s="68">
        <v>976.14341415378954</v>
      </c>
      <c r="AC1112" s="68">
        <v>95.763037321906651</v>
      </c>
      <c r="AD1112" s="68">
        <v>10.844522374143517</v>
      </c>
      <c r="AE1112" s="68">
        <v>4190.034034064839</v>
      </c>
      <c r="AF1112" s="68">
        <v>0</v>
      </c>
      <c r="AG1112" s="68">
        <v>1316.1312107002752</v>
      </c>
      <c r="AH1112" s="68">
        <v>0</v>
      </c>
      <c r="AI1112" s="68">
        <v>2220.1339514117649</v>
      </c>
      <c r="AJ1112" s="68">
        <v>25.020722338617855</v>
      </c>
      <c r="AK1112" s="68">
        <v>235.27283829209478</v>
      </c>
      <c r="AL1112" s="68">
        <v>88.695100640821039</v>
      </c>
      <c r="AM1112" s="68">
        <v>22.961573805151488</v>
      </c>
      <c r="AN1112" s="68">
        <v>340.78206063180028</v>
      </c>
      <c r="AO1112" s="68">
        <v>15.983261932069583</v>
      </c>
      <c r="AP1112" s="68">
        <v>37.105329129027467</v>
      </c>
      <c r="AQ1112" s="68">
        <v>436.86326549794427</v>
      </c>
      <c r="AR1112" s="68">
        <v>0.91166049029020102</v>
      </c>
      <c r="AS1112" s="68">
        <v>137.45494162655334</v>
      </c>
      <c r="AT1112" s="68">
        <v>1.2282300938159021</v>
      </c>
      <c r="AU1112" s="68">
        <v>8.3885356435724567</v>
      </c>
      <c r="AV1112" s="68">
        <v>0</v>
      </c>
      <c r="AW1112" s="68">
        <v>38.99406321791664</v>
      </c>
      <c r="AX1112" s="68">
        <v>28.55000130117601</v>
      </c>
      <c r="AY1112" s="68">
        <v>32.022662900608893</v>
      </c>
      <c r="AZ1112" s="68">
        <v>0</v>
      </c>
      <c r="BA1112" s="68">
        <v>9.485444723092634</v>
      </c>
      <c r="BB1112" s="68">
        <v>375.92245115183181</v>
      </c>
      <c r="BC1112" s="68">
        <v>660.77219629269234</v>
      </c>
      <c r="BD1112" s="68">
        <v>86.363039609129828</v>
      </c>
      <c r="BE1112" s="68">
        <v>568.42452766854376</v>
      </c>
      <c r="BF1112" s="68">
        <v>172.09599872362799</v>
      </c>
      <c r="BG1112" s="68">
        <v>0</v>
      </c>
      <c r="BH1112" s="68">
        <v>0.89858448263740753</v>
      </c>
      <c r="BI1112" s="68">
        <v>38189.022387327823</v>
      </c>
      <c r="BJ1112" s="68">
        <v>0</v>
      </c>
      <c r="BK1112" s="68">
        <v>0</v>
      </c>
      <c r="BL1112" s="68">
        <v>8923.0138281007821</v>
      </c>
      <c r="BM1112" s="68">
        <v>-2.9612752953651835</v>
      </c>
      <c r="BN1112" s="68">
        <v>3633.5597399452499</v>
      </c>
      <c r="BO1112" s="68">
        <v>80863.484590978231</v>
      </c>
    </row>
    <row r="1113" spans="1:67">
      <c r="A1113">
        <v>2009</v>
      </c>
      <c r="B1113" s="62" t="s">
        <v>626</v>
      </c>
      <c r="C1113" s="67" t="s">
        <v>691</v>
      </c>
      <c r="D1113" s="62" t="s">
        <v>725</v>
      </c>
      <c r="E1113" s="68">
        <v>889.35334606795573</v>
      </c>
      <c r="F1113" s="68">
        <v>10.308122283453473</v>
      </c>
      <c r="G1113" s="68">
        <v>40.199325914512045</v>
      </c>
      <c r="H1113" s="68">
        <v>624.64160057792117</v>
      </c>
      <c r="I1113" s="68">
        <v>3835.9803377982898</v>
      </c>
      <c r="J1113" s="68">
        <v>569.19971363586342</v>
      </c>
      <c r="K1113" s="68">
        <v>123.26798858114095</v>
      </c>
      <c r="L1113" s="68">
        <v>492.86792809748016</v>
      </c>
      <c r="M1113" s="68">
        <v>129.27368530271656</v>
      </c>
      <c r="N1113" s="68">
        <v>494.83022052447882</v>
      </c>
      <c r="O1113" s="68">
        <v>1524.7616568792462</v>
      </c>
      <c r="P1113" s="68">
        <v>308.42998887063158</v>
      </c>
      <c r="Q1113" s="68">
        <v>456.58657906248402</v>
      </c>
      <c r="R1113" s="68">
        <v>455.57245753878516</v>
      </c>
      <c r="S1113" s="68">
        <v>1223.8342996371709</v>
      </c>
      <c r="T1113" s="68">
        <v>603.76315919165575</v>
      </c>
      <c r="U1113" s="68">
        <v>332.96585850074723</v>
      </c>
      <c r="V1113" s="68">
        <v>363.09514163660543</v>
      </c>
      <c r="W1113" s="68">
        <v>409.70576723993395</v>
      </c>
      <c r="X1113" s="68">
        <v>2474.7517905015993</v>
      </c>
      <c r="Y1113" s="68">
        <v>87.815468418734085</v>
      </c>
      <c r="Z1113" s="68">
        <v>348.62126589256263</v>
      </c>
      <c r="AA1113" s="68">
        <v>43.282679878402519</v>
      </c>
      <c r="AB1113" s="68">
        <v>859.76690119963462</v>
      </c>
      <c r="AC1113" s="68">
        <v>84.346099818841864</v>
      </c>
      <c r="AD1113" s="68">
        <v>9.5516306942358113</v>
      </c>
      <c r="AE1113" s="68">
        <v>3690.4951927702823</v>
      </c>
      <c r="AF1113" s="68">
        <v>0</v>
      </c>
      <c r="AG1113" s="68">
        <v>0</v>
      </c>
      <c r="AH1113" s="68">
        <v>1079.282314765155</v>
      </c>
      <c r="AI1113" s="68">
        <v>1955.4480007511129</v>
      </c>
      <c r="AJ1113" s="68">
        <v>22.03773400397165</v>
      </c>
      <c r="AK1113" s="68">
        <v>207.22344297143235</v>
      </c>
      <c r="AL1113" s="68">
        <v>78.120807582003806</v>
      </c>
      <c r="AM1113" s="68">
        <v>20.224078624999613</v>
      </c>
      <c r="AN1113" s="68">
        <v>300.15378068992277</v>
      </c>
      <c r="AO1113" s="68">
        <v>14.077726062732562</v>
      </c>
      <c r="AP1113" s="68">
        <v>32.681605367293301</v>
      </c>
      <c r="AQ1113" s="68">
        <v>384.78011589180863</v>
      </c>
      <c r="AR1113" s="68">
        <v>0.8029716774378165</v>
      </c>
      <c r="AS1113" s="68">
        <v>121.06746560318393</v>
      </c>
      <c r="AT1113" s="68">
        <v>1.0817996273996937</v>
      </c>
      <c r="AU1113" s="68">
        <v>7.3884484506092347</v>
      </c>
      <c r="AV1113" s="68">
        <v>0</v>
      </c>
      <c r="AW1113" s="68">
        <v>34.345163233123984</v>
      </c>
      <c r="AX1113" s="68">
        <v>25.14624981538871</v>
      </c>
      <c r="AY1113" s="68">
        <v>28.204898226029933</v>
      </c>
      <c r="AZ1113" s="68">
        <v>0</v>
      </c>
      <c r="BA1113" s="68">
        <v>8.354583248552176</v>
      </c>
      <c r="BB1113" s="68">
        <v>331.10470882843157</v>
      </c>
      <c r="BC1113" s="68">
        <v>581.99446451004792</v>
      </c>
      <c r="BD1113" s="68">
        <v>76.066776527188253</v>
      </c>
      <c r="BE1113" s="68">
        <v>500.65655070070881</v>
      </c>
      <c r="BF1113" s="68">
        <v>151.57859120499964</v>
      </c>
      <c r="BG1113" s="68">
        <v>0</v>
      </c>
      <c r="BH1113" s="68">
        <v>0.79145460072890828</v>
      </c>
      <c r="BI1113" s="68">
        <v>33636.484291748951</v>
      </c>
      <c r="BJ1113" s="68">
        <v>0</v>
      </c>
      <c r="BK1113" s="68">
        <v>0</v>
      </c>
      <c r="BL1113" s="68">
        <v>7859.2732878316083</v>
      </c>
      <c r="BM1113" s="68">
        <v>-2.6051822458957887</v>
      </c>
      <c r="BN1113" s="68">
        <v>3196.627235455765</v>
      </c>
      <c r="BO1113" s="68">
        <v>71139.661572270023</v>
      </c>
    </row>
    <row r="1114" spans="1:67">
      <c r="A1114">
        <v>2009</v>
      </c>
      <c r="B1114" s="62" t="s">
        <v>627</v>
      </c>
      <c r="C1114" s="67" t="s">
        <v>692</v>
      </c>
      <c r="D1114" s="62" t="s">
        <v>725</v>
      </c>
      <c r="E1114" s="68">
        <v>320.28667108128695</v>
      </c>
      <c r="F1114" s="68">
        <v>2.9998280782844837</v>
      </c>
      <c r="G1114" s="68">
        <v>13.343218937787652</v>
      </c>
      <c r="H1114" s="68">
        <v>307.17264271168585</v>
      </c>
      <c r="I1114" s="68">
        <v>1502.083639820685</v>
      </c>
      <c r="J1114" s="68">
        <v>171.50275685069386</v>
      </c>
      <c r="K1114" s="68">
        <v>59.53120950792951</v>
      </c>
      <c r="L1114" s="68">
        <v>161.96790746107013</v>
      </c>
      <c r="M1114" s="68">
        <v>38.599297283816327</v>
      </c>
      <c r="N1114" s="68">
        <v>513.48781685228778</v>
      </c>
      <c r="O1114" s="68">
        <v>868.18725431922905</v>
      </c>
      <c r="P1114" s="68">
        <v>144.00916668544144</v>
      </c>
      <c r="Q1114" s="68">
        <v>230.50400038165898</v>
      </c>
      <c r="R1114" s="68">
        <v>189.81822213399835</v>
      </c>
      <c r="S1114" s="68">
        <v>446.09057212113061</v>
      </c>
      <c r="T1114" s="68">
        <v>249.4884814004711</v>
      </c>
      <c r="U1114" s="68">
        <v>124.96115351472396</v>
      </c>
      <c r="V1114" s="68">
        <v>173.88430312069312</v>
      </c>
      <c r="W1114" s="68">
        <v>188.41454304826661</v>
      </c>
      <c r="X1114" s="68">
        <v>1130.4811101546381</v>
      </c>
      <c r="Y1114" s="68">
        <v>77.764159969003842</v>
      </c>
      <c r="Z1114" s="68">
        <v>135.35497362846559</v>
      </c>
      <c r="AA1114" s="68">
        <v>20.066975981407658</v>
      </c>
      <c r="AB1114" s="68">
        <v>502.76355574223868</v>
      </c>
      <c r="AC1114" s="68">
        <v>49.570426110817181</v>
      </c>
      <c r="AD1114" s="68">
        <v>2.1467318302296441</v>
      </c>
      <c r="AE1114" s="68">
        <v>1467.8286164185258</v>
      </c>
      <c r="AF1114" s="68">
        <v>40.83408653799907</v>
      </c>
      <c r="AG1114" s="68">
        <v>203.31068720435141</v>
      </c>
      <c r="AH1114" s="68">
        <v>166.52840800354511</v>
      </c>
      <c r="AI1114" s="68">
        <v>832.95894822090361</v>
      </c>
      <c r="AJ1114" s="68">
        <v>5.4140330042409941</v>
      </c>
      <c r="AK1114" s="68">
        <v>111.64795340903778</v>
      </c>
      <c r="AL1114" s="68">
        <v>49.320419892133785</v>
      </c>
      <c r="AM1114" s="68">
        <v>11.60016301757299</v>
      </c>
      <c r="AN1114" s="68">
        <v>99.945433772415612</v>
      </c>
      <c r="AO1114" s="68">
        <v>9.0086255085437976</v>
      </c>
      <c r="AP1114" s="68">
        <v>19.622897727255047</v>
      </c>
      <c r="AQ1114" s="68">
        <v>164.43282818101349</v>
      </c>
      <c r="AR1114" s="68">
        <v>0.67206975691765414</v>
      </c>
      <c r="AS1114" s="68">
        <v>64.554405717573118</v>
      </c>
      <c r="AT1114" s="68">
        <v>0.22048093655180764</v>
      </c>
      <c r="AU1114" s="68">
        <v>2.9357508312301936</v>
      </c>
      <c r="AV1114" s="68">
        <v>0</v>
      </c>
      <c r="AW1114" s="68">
        <v>23.6271544893306</v>
      </c>
      <c r="AX1114" s="68">
        <v>9.6622973121617157</v>
      </c>
      <c r="AY1114" s="68">
        <v>25.641142977835091</v>
      </c>
      <c r="AZ1114" s="68">
        <v>0</v>
      </c>
      <c r="BA1114" s="68">
        <v>4.0728488612133331</v>
      </c>
      <c r="BB1114" s="68">
        <v>206.05469897295441</v>
      </c>
      <c r="BC1114" s="68">
        <v>391.8183410574905</v>
      </c>
      <c r="BD1114" s="68">
        <v>80.533964828151369</v>
      </c>
      <c r="BE1114" s="68">
        <v>259.39472595941817</v>
      </c>
      <c r="BF1114" s="68">
        <v>105.84117933179382</v>
      </c>
      <c r="BG1114" s="68">
        <v>0</v>
      </c>
      <c r="BH1114" s="68">
        <v>0.47018446115327389</v>
      </c>
      <c r="BI1114" s="68">
        <v>47265.110415473689</v>
      </c>
      <c r="BJ1114" s="68">
        <v>0</v>
      </c>
      <c r="BK1114" s="68">
        <v>0</v>
      </c>
      <c r="BL1114" s="68">
        <v>6894.0518860498751</v>
      </c>
      <c r="BM1114" s="68">
        <v>522.16994617331648</v>
      </c>
      <c r="BN1114" s="68">
        <v>2273.325437247895</v>
      </c>
      <c r="BO1114" s="68">
        <v>68937.090650064012</v>
      </c>
    </row>
    <row r="1115" spans="1:67">
      <c r="A1115">
        <v>2009</v>
      </c>
      <c r="B1115" s="62" t="s">
        <v>628</v>
      </c>
      <c r="C1115" s="67" t="s">
        <v>693</v>
      </c>
      <c r="D1115" s="62" t="s">
        <v>725</v>
      </c>
      <c r="E1115" s="68">
        <v>8.4935540002337291</v>
      </c>
      <c r="F1115" s="68">
        <v>8.1185359758638456E-2</v>
      </c>
      <c r="G1115" s="68">
        <v>0.68432469000322516</v>
      </c>
      <c r="H1115" s="68">
        <v>7.5072438338600049</v>
      </c>
      <c r="I1115" s="68">
        <v>39.611200156415208</v>
      </c>
      <c r="J1115" s="68">
        <v>3.9437060038939977</v>
      </c>
      <c r="K1115" s="68">
        <v>1.513740023504234</v>
      </c>
      <c r="L1115" s="68">
        <v>4.2648177447555602</v>
      </c>
      <c r="M1115" s="68">
        <v>0.99003362471563006</v>
      </c>
      <c r="N1115" s="68">
        <v>13.961849413864398</v>
      </c>
      <c r="O1115" s="68">
        <v>23.172581932239947</v>
      </c>
      <c r="P1115" s="68">
        <v>3.6305506161437719</v>
      </c>
      <c r="Q1115" s="68">
        <v>5.9899240316629623</v>
      </c>
      <c r="R1115" s="68">
        <v>4.6897834615829028</v>
      </c>
      <c r="S1115" s="68">
        <v>11.800051852578012</v>
      </c>
      <c r="T1115" s="68">
        <v>6.3657020281114693</v>
      </c>
      <c r="U1115" s="68">
        <v>3.4526093028786309</v>
      </c>
      <c r="V1115" s="68">
        <v>4.5096037634915769</v>
      </c>
      <c r="W1115" s="68">
        <v>4.8839596006251291</v>
      </c>
      <c r="X1115" s="68">
        <v>30.220629601975588</v>
      </c>
      <c r="Y1115" s="68">
        <v>2.0367076462478608</v>
      </c>
      <c r="Z1115" s="68">
        <v>3.438658198932226</v>
      </c>
      <c r="AA1115" s="68">
        <v>0.47747744756304072</v>
      </c>
      <c r="AB1115" s="68">
        <v>11.93699841398244</v>
      </c>
      <c r="AC1115" s="68">
        <v>1.193276996511663</v>
      </c>
      <c r="AD1115" s="68">
        <v>5.8212215641873462E-2</v>
      </c>
      <c r="AE1115" s="68">
        <v>35.867184179298171</v>
      </c>
      <c r="AF1115" s="68">
        <v>0.96802733744063718</v>
      </c>
      <c r="AG1115" s="68">
        <v>4.8291590535077988</v>
      </c>
      <c r="AH1115" s="68">
        <v>3.9554839946424059</v>
      </c>
      <c r="AI1115" s="68">
        <v>20.896888784984373</v>
      </c>
      <c r="AJ1115" s="68">
        <v>0.11422304837594982</v>
      </c>
      <c r="AK1115" s="68">
        <v>2.7244021411504655</v>
      </c>
      <c r="AL1115" s="68">
        <v>0.9512809373750396</v>
      </c>
      <c r="AM1115" s="68">
        <v>0.25527951422073891</v>
      </c>
      <c r="AN1115" s="68">
        <v>2.4194512358183831</v>
      </c>
      <c r="AO1115" s="68">
        <v>0.12043268651408628</v>
      </c>
      <c r="AP1115" s="68">
        <v>0.345430917105016</v>
      </c>
      <c r="AQ1115" s="68">
        <v>4.3760272964191627</v>
      </c>
      <c r="AR1115" s="68">
        <v>7.4063655564545073E-3</v>
      </c>
      <c r="AS1115" s="68">
        <v>0.76039255602004507</v>
      </c>
      <c r="AT1115" s="68">
        <v>1.8963512689120401E-3</v>
      </c>
      <c r="AU1115" s="68">
        <v>4.533949924803686E-2</v>
      </c>
      <c r="AV1115" s="68">
        <v>0</v>
      </c>
      <c r="AW1115" s="68">
        <v>0.28317723742794504</v>
      </c>
      <c r="AX1115" s="68">
        <v>0.21312908891095353</v>
      </c>
      <c r="AY1115" s="68">
        <v>0.21700726080060165</v>
      </c>
      <c r="AZ1115" s="68">
        <v>0</v>
      </c>
      <c r="BA1115" s="68">
        <v>7.5751983428415978E-2</v>
      </c>
      <c r="BB1115" s="68">
        <v>3.0439024493362723</v>
      </c>
      <c r="BC1115" s="68">
        <v>4.0779510001767214</v>
      </c>
      <c r="BD1115" s="68">
        <v>0.62536421205726422</v>
      </c>
      <c r="BE1115" s="68">
        <v>3.1111609551451145</v>
      </c>
      <c r="BF1115" s="68">
        <v>1.3068643510853173</v>
      </c>
      <c r="BG1115" s="68">
        <v>0</v>
      </c>
      <c r="BH1115" s="68">
        <v>5.5016574413126141E-3</v>
      </c>
      <c r="BI1115" s="68">
        <v>535.93311813121397</v>
      </c>
      <c r="BJ1115" s="68">
        <v>0</v>
      </c>
      <c r="BK1115" s="68">
        <v>0</v>
      </c>
      <c r="BL1115" s="68">
        <v>191.04877159093425</v>
      </c>
      <c r="BM1115" s="68">
        <v>-2.0322620935563425E-2</v>
      </c>
      <c r="BN1115" s="68">
        <v>58.02989456085951</v>
      </c>
      <c r="BO1115" s="68">
        <v>1075.4979597180002</v>
      </c>
    </row>
    <row r="1116" spans="1:67">
      <c r="A1116">
        <v>2009</v>
      </c>
      <c r="B1116" s="62" t="s">
        <v>629</v>
      </c>
      <c r="C1116" s="67" t="s">
        <v>694</v>
      </c>
      <c r="D1116" s="62" t="s">
        <v>725</v>
      </c>
      <c r="E1116" s="68">
        <v>9.8034005552286168</v>
      </c>
      <c r="F1116" s="68">
        <v>1.4993668262630839E-2</v>
      </c>
      <c r="G1116" s="68">
        <v>0.10777819500036519</v>
      </c>
      <c r="H1116" s="68">
        <v>5.5604382729535242</v>
      </c>
      <c r="I1116" s="68">
        <v>21.460406793154295</v>
      </c>
      <c r="J1116" s="68">
        <v>19.460492779162138</v>
      </c>
      <c r="K1116" s="68">
        <v>1.629067382518373</v>
      </c>
      <c r="L1116" s="68">
        <v>3.4339935820262109</v>
      </c>
      <c r="M1116" s="68">
        <v>1.5927098678102551</v>
      </c>
      <c r="N1116" s="68">
        <v>2.8347401439599662</v>
      </c>
      <c r="O1116" s="68">
        <v>9.8908707502261333</v>
      </c>
      <c r="P1116" s="68">
        <v>2.7196299711418401</v>
      </c>
      <c r="Q1116" s="68">
        <v>7.9649691318036266</v>
      </c>
      <c r="R1116" s="68">
        <v>7.8278010907245088</v>
      </c>
      <c r="S1116" s="68">
        <v>20.963310611363656</v>
      </c>
      <c r="T1116" s="68">
        <v>22.625449362689835</v>
      </c>
      <c r="U1116" s="68">
        <v>226.71426475690555</v>
      </c>
      <c r="V1116" s="68">
        <v>83.559360669493984</v>
      </c>
      <c r="W1116" s="68">
        <v>38.899275270187879</v>
      </c>
      <c r="X1116" s="68">
        <v>90.300035100292519</v>
      </c>
      <c r="Y1116" s="68">
        <v>5.3766175186218623</v>
      </c>
      <c r="Z1116" s="68">
        <v>39.121345524250216</v>
      </c>
      <c r="AA1116" s="68">
        <v>0.3411695185114732</v>
      </c>
      <c r="AB1116" s="68">
        <v>19.663622774746141</v>
      </c>
      <c r="AC1116" s="68">
        <v>0.20250611519599859</v>
      </c>
      <c r="AD1116" s="68">
        <v>3.2106693204532764E-2</v>
      </c>
      <c r="AE1116" s="68">
        <v>8.6273057313382608</v>
      </c>
      <c r="AF1116" s="68">
        <v>2.7188679173069024</v>
      </c>
      <c r="AG1116" s="68">
        <v>13.553018159660818</v>
      </c>
      <c r="AH1116" s="68">
        <v>11.101052132605984</v>
      </c>
      <c r="AI1116" s="68">
        <v>13.063932382010268</v>
      </c>
      <c r="AJ1116" s="68">
        <v>1.8555905086385938E-2</v>
      </c>
      <c r="AK1116" s="68">
        <v>4.8216977501719009</v>
      </c>
      <c r="AL1116" s="68">
        <v>5.8516399287420064</v>
      </c>
      <c r="AM1116" s="68">
        <v>0.98608381591585947</v>
      </c>
      <c r="AN1116" s="68">
        <v>0.74892897703717565</v>
      </c>
      <c r="AO1116" s="68">
        <v>2.2875588361852541</v>
      </c>
      <c r="AP1116" s="68">
        <v>6.0662476736195181</v>
      </c>
      <c r="AQ1116" s="68">
        <v>13.892369693465557</v>
      </c>
      <c r="AR1116" s="68">
        <v>0.28279173115010514</v>
      </c>
      <c r="AS1116" s="68">
        <v>106.8830276157487</v>
      </c>
      <c r="AT1116" s="68">
        <v>0.23218198351603753</v>
      </c>
      <c r="AU1116" s="68">
        <v>1.9802789700494328</v>
      </c>
      <c r="AV1116" s="68">
        <v>0</v>
      </c>
      <c r="AW1116" s="68">
        <v>46.718379440713974</v>
      </c>
      <c r="AX1116" s="68">
        <v>3.7178514813383995E-2</v>
      </c>
      <c r="AY1116" s="68">
        <v>0.95899621177505634</v>
      </c>
      <c r="AZ1116" s="68">
        <v>0</v>
      </c>
      <c r="BA1116" s="68">
        <v>0.18732702592142611</v>
      </c>
      <c r="BB1116" s="68">
        <v>31.39448125872234</v>
      </c>
      <c r="BC1116" s="68">
        <v>87.691603212264823</v>
      </c>
      <c r="BD1116" s="68">
        <v>13.630490744405144</v>
      </c>
      <c r="BE1116" s="68">
        <v>10.60268194883948</v>
      </c>
      <c r="BF1116" s="68">
        <v>6.2965810302283529</v>
      </c>
      <c r="BG1116" s="68">
        <v>0</v>
      </c>
      <c r="BH1116" s="68">
        <v>0.61469420950828824</v>
      </c>
      <c r="BI1116" s="68">
        <v>4359.5396535657792</v>
      </c>
      <c r="BJ1116" s="68">
        <v>0</v>
      </c>
      <c r="BK1116" s="68">
        <v>0</v>
      </c>
      <c r="BL1116" s="68">
        <v>137.24671875372346</v>
      </c>
      <c r="BM1116" s="68">
        <v>243.69284016901435</v>
      </c>
      <c r="BN1116" s="68">
        <v>405.09078535423799</v>
      </c>
      <c r="BO1116" s="68">
        <v>6178.9183067430004</v>
      </c>
    </row>
    <row r="1117" spans="1:67">
      <c r="A1117">
        <v>2009</v>
      </c>
      <c r="B1117" s="62" t="s">
        <v>630</v>
      </c>
      <c r="C1117" s="67" t="s">
        <v>695</v>
      </c>
      <c r="D1117" s="62" t="s">
        <v>725</v>
      </c>
      <c r="E1117" s="68">
        <v>15.311945352058284</v>
      </c>
      <c r="F1117" s="68">
        <v>0.13865180167201549</v>
      </c>
      <c r="G1117" s="68">
        <v>34.998780627575243</v>
      </c>
      <c r="H1117" s="68">
        <v>24.680761186918588</v>
      </c>
      <c r="I1117" s="68">
        <v>128.86012582714704</v>
      </c>
      <c r="J1117" s="68">
        <v>80.087966468299769</v>
      </c>
      <c r="K1117" s="68">
        <v>5.1356585995837998</v>
      </c>
      <c r="L1117" s="68">
        <v>24.112135556124702</v>
      </c>
      <c r="M1117" s="68">
        <v>5.257264143960187</v>
      </c>
      <c r="N1117" s="68">
        <v>33.01562252986956</v>
      </c>
      <c r="O1117" s="68">
        <v>69.252699355531263</v>
      </c>
      <c r="P1117" s="68">
        <v>23.546621109205024</v>
      </c>
      <c r="Q1117" s="68">
        <v>51.974019721876232</v>
      </c>
      <c r="R1117" s="68">
        <v>21.584930674396404</v>
      </c>
      <c r="S1117" s="68">
        <v>110.72044127003909</v>
      </c>
      <c r="T1117" s="68">
        <v>36.491109793619685</v>
      </c>
      <c r="U1117" s="68">
        <v>34.216704822804758</v>
      </c>
      <c r="V1117" s="68">
        <v>22.79028293413295</v>
      </c>
      <c r="W1117" s="68">
        <v>36.288767175937849</v>
      </c>
      <c r="X1117" s="68">
        <v>136.00099229781176</v>
      </c>
      <c r="Y1117" s="68">
        <v>13.499717012415628</v>
      </c>
      <c r="Z1117" s="68">
        <v>63.599910852986305</v>
      </c>
      <c r="AA1117" s="68">
        <v>1.3530802053351085</v>
      </c>
      <c r="AB1117" s="68">
        <v>43.51245878903832</v>
      </c>
      <c r="AC1117" s="68">
        <v>2.1185632956023985</v>
      </c>
      <c r="AD1117" s="68">
        <v>4.2844488086789614</v>
      </c>
      <c r="AE1117" s="68">
        <v>106.74539593790952</v>
      </c>
      <c r="AF1117" s="68">
        <v>74.888513099665929</v>
      </c>
      <c r="AG1117" s="68">
        <v>373.77128695028114</v>
      </c>
      <c r="AH1117" s="68">
        <v>306.14985483131261</v>
      </c>
      <c r="AI1117" s="68">
        <v>1291.899443986257</v>
      </c>
      <c r="AJ1117" s="68">
        <v>65.941195084861434</v>
      </c>
      <c r="AK1117" s="68">
        <v>801.5196952693517</v>
      </c>
      <c r="AL1117" s="68">
        <v>56.986560458808384</v>
      </c>
      <c r="AM1117" s="68">
        <v>2.1306842753091426</v>
      </c>
      <c r="AN1117" s="68">
        <v>5.3740153935172223</v>
      </c>
      <c r="AO1117" s="68">
        <v>4.5861699131381171</v>
      </c>
      <c r="AP1117" s="68">
        <v>0.97806308632368244</v>
      </c>
      <c r="AQ1117" s="68">
        <v>8.7950856166903595</v>
      </c>
      <c r="AR1117" s="68">
        <v>5.7680330030491955</v>
      </c>
      <c r="AS1117" s="68">
        <v>1.4175023211010409</v>
      </c>
      <c r="AT1117" s="68">
        <v>3.4633144250003998E-3</v>
      </c>
      <c r="AU1117" s="68">
        <v>7.9314630377875339E-2</v>
      </c>
      <c r="AV1117" s="68">
        <v>0</v>
      </c>
      <c r="AW1117" s="68">
        <v>1.0265267559961708</v>
      </c>
      <c r="AX1117" s="68">
        <v>3.6481546800359088</v>
      </c>
      <c r="AY1117" s="68">
        <v>1.1373480296209344</v>
      </c>
      <c r="AZ1117" s="68">
        <v>0</v>
      </c>
      <c r="BA1117" s="68">
        <v>1.1445945101448325</v>
      </c>
      <c r="BB1117" s="68">
        <v>58.705247821222244</v>
      </c>
      <c r="BC1117" s="68">
        <v>193.11970188564689</v>
      </c>
      <c r="BD1117" s="68">
        <v>2.3537564404505846</v>
      </c>
      <c r="BE1117" s="68">
        <v>14.812342038764587</v>
      </c>
      <c r="BF1117" s="68">
        <v>4.7638466636484003</v>
      </c>
      <c r="BG1117" s="68">
        <v>0</v>
      </c>
      <c r="BH1117" s="68">
        <v>9.6267460072312107E-3</v>
      </c>
      <c r="BI1117" s="68">
        <v>2687.5142756603232</v>
      </c>
      <c r="BJ1117" s="68">
        <v>0</v>
      </c>
      <c r="BK1117" s="68">
        <v>0</v>
      </c>
      <c r="BL1117" s="68">
        <v>345.119667768613</v>
      </c>
      <c r="BM1117" s="68">
        <v>-0.74372206305769484</v>
      </c>
      <c r="BN1117" s="68">
        <v>188.06451803358087</v>
      </c>
      <c r="BO1117" s="68">
        <v>7630.5438223560013</v>
      </c>
    </row>
    <row r="1118" spans="1:67">
      <c r="A1118">
        <v>2009</v>
      </c>
      <c r="B1118" s="62" t="s">
        <v>631</v>
      </c>
      <c r="C1118" s="67" t="s">
        <v>696</v>
      </c>
      <c r="D1118" s="62" t="s">
        <v>725</v>
      </c>
      <c r="E1118" s="68">
        <v>7.3300669826443551E-2</v>
      </c>
      <c r="F1118" s="68">
        <v>0</v>
      </c>
      <c r="G1118" s="68">
        <v>8.2996488368618487E-4</v>
      </c>
      <c r="H1118" s="68">
        <v>1.4068205233852094</v>
      </c>
      <c r="I1118" s="68">
        <v>13.572267708422409</v>
      </c>
      <c r="J1118" s="68">
        <v>8.0399629165231641</v>
      </c>
      <c r="K1118" s="68">
        <v>0.26753171653642766</v>
      </c>
      <c r="L1118" s="68">
        <v>2.2706311897660805</v>
      </c>
      <c r="M1118" s="68">
        <v>6.5767357638529731</v>
      </c>
      <c r="N1118" s="68">
        <v>0.26413589281208921</v>
      </c>
      <c r="O1118" s="68">
        <v>6.7752646138700303</v>
      </c>
      <c r="P1118" s="68">
        <v>4.7654038820870932</v>
      </c>
      <c r="Q1118" s="68">
        <v>6.7671179947610165</v>
      </c>
      <c r="R1118" s="68">
        <v>4.3404016859970067</v>
      </c>
      <c r="S1118" s="68">
        <v>1.5339596386035084</v>
      </c>
      <c r="T1118" s="68">
        <v>7.0632405789416168</v>
      </c>
      <c r="U1118" s="68">
        <v>112.54660796113028</v>
      </c>
      <c r="V1118" s="68">
        <v>29.198116447372502</v>
      </c>
      <c r="W1118" s="68">
        <v>5.3026342905155666</v>
      </c>
      <c r="X1118" s="68">
        <v>8.310056783972307</v>
      </c>
      <c r="Y1118" s="68">
        <v>0.30967225616659139</v>
      </c>
      <c r="Z1118" s="68">
        <v>11.363921057726898</v>
      </c>
      <c r="AA1118" s="68">
        <v>7.9787340131346669</v>
      </c>
      <c r="AB1118" s="68">
        <v>2.7713026143317592</v>
      </c>
      <c r="AC1118" s="68">
        <v>0</v>
      </c>
      <c r="AD1118" s="68">
        <v>0.18249613682314553</v>
      </c>
      <c r="AE1118" s="68">
        <v>2.1851551944398269</v>
      </c>
      <c r="AF1118" s="68">
        <v>6.0342656974346118</v>
      </c>
      <c r="AG1118" s="68">
        <v>30.068890408550722</v>
      </c>
      <c r="AH1118" s="68">
        <v>24.628928852795941</v>
      </c>
      <c r="AI1118" s="68">
        <v>14.547231094135221</v>
      </c>
      <c r="AJ1118" s="68">
        <v>0</v>
      </c>
      <c r="AK1118" s="68">
        <v>1.1775000980203691</v>
      </c>
      <c r="AL1118" s="68">
        <v>4.6339275840293972</v>
      </c>
      <c r="AM1118" s="68">
        <v>2.8291943385784757</v>
      </c>
      <c r="AN1118" s="68">
        <v>2.2271926523241841</v>
      </c>
      <c r="AO1118" s="68">
        <v>0.56651374509273666</v>
      </c>
      <c r="AP1118" s="68">
        <v>1.4376777922255293</v>
      </c>
      <c r="AQ1118" s="68">
        <v>260.91544184292883</v>
      </c>
      <c r="AR1118" s="68">
        <v>0.25782397677807417</v>
      </c>
      <c r="AS1118" s="68">
        <v>166.72788628332759</v>
      </c>
      <c r="AT1118" s="68">
        <v>10.835411529840862</v>
      </c>
      <c r="AU1118" s="68">
        <v>14.935254457275082</v>
      </c>
      <c r="AV1118" s="68">
        <v>0</v>
      </c>
      <c r="AW1118" s="68">
        <v>15.279252338252965</v>
      </c>
      <c r="AX1118" s="68">
        <v>1.5579005625736571</v>
      </c>
      <c r="AY1118" s="68">
        <v>15.023036596762175</v>
      </c>
      <c r="AZ1118" s="68">
        <v>0</v>
      </c>
      <c r="BA1118" s="68">
        <v>0.15649642685835086</v>
      </c>
      <c r="BB1118" s="68">
        <v>52.588698196981056</v>
      </c>
      <c r="BC1118" s="68">
        <v>395.50280032594287</v>
      </c>
      <c r="BD1118" s="68">
        <v>43.752121977063723</v>
      </c>
      <c r="BE1118" s="68">
        <v>20.063585851718123</v>
      </c>
      <c r="BF1118" s="68">
        <v>14.364840367572183</v>
      </c>
      <c r="BG1118" s="68">
        <v>0</v>
      </c>
      <c r="BH1118" s="68">
        <v>0.38044134356720249</v>
      </c>
      <c r="BI1118" s="68">
        <v>526.78237498073065</v>
      </c>
      <c r="BJ1118" s="68">
        <v>0</v>
      </c>
      <c r="BK1118" s="68">
        <v>0</v>
      </c>
      <c r="BL1118" s="68">
        <v>0</v>
      </c>
      <c r="BM1118" s="68">
        <v>1.9559846077194636</v>
      </c>
      <c r="BN1118" s="68">
        <v>3.4359037726972019E-5</v>
      </c>
      <c r="BO1118" s="68">
        <v>1873.097009784</v>
      </c>
    </row>
    <row r="1119" spans="1:67">
      <c r="A1119">
        <v>2009</v>
      </c>
      <c r="B1119" s="62" t="s">
        <v>632</v>
      </c>
      <c r="C1119" s="67" t="s">
        <v>697</v>
      </c>
      <c r="D1119" s="62" t="s">
        <v>725</v>
      </c>
      <c r="E1119" s="68">
        <v>0.16724093110231186</v>
      </c>
      <c r="F1119" s="68">
        <v>1.1569529687189766</v>
      </c>
      <c r="G1119" s="68">
        <v>20.672664626465554</v>
      </c>
      <c r="H1119" s="68">
        <v>140.96564053111857</v>
      </c>
      <c r="I1119" s="68">
        <v>78.886126031066965</v>
      </c>
      <c r="J1119" s="68">
        <v>21.330641042799389</v>
      </c>
      <c r="K1119" s="68">
        <v>1.321936698099947</v>
      </c>
      <c r="L1119" s="68">
        <v>20.024934772850195</v>
      </c>
      <c r="M1119" s="68">
        <v>13.689457829281183</v>
      </c>
      <c r="N1119" s="68">
        <v>16.980733044221815</v>
      </c>
      <c r="O1119" s="68">
        <v>57.267326896309051</v>
      </c>
      <c r="P1119" s="68">
        <v>69.087845417895736</v>
      </c>
      <c r="Q1119" s="68">
        <v>21.340988187396864</v>
      </c>
      <c r="R1119" s="68">
        <v>24.41538330328039</v>
      </c>
      <c r="S1119" s="68">
        <v>39.707047316658148</v>
      </c>
      <c r="T1119" s="68">
        <v>26.768100247501778</v>
      </c>
      <c r="U1119" s="68">
        <v>111.25253612605447</v>
      </c>
      <c r="V1119" s="68">
        <v>67.148240277014665</v>
      </c>
      <c r="W1119" s="68">
        <v>24.812446398269859</v>
      </c>
      <c r="X1119" s="68">
        <v>145.0492852114233</v>
      </c>
      <c r="Y1119" s="68">
        <v>2.578898738248931</v>
      </c>
      <c r="Z1119" s="68">
        <v>41.206470548747312</v>
      </c>
      <c r="AA1119" s="68">
        <v>14.148662778714757</v>
      </c>
      <c r="AB1119" s="68">
        <v>53.182400702380903</v>
      </c>
      <c r="AC1119" s="68">
        <v>16.981270602528589</v>
      </c>
      <c r="AD1119" s="68">
        <v>2.6170356977665503</v>
      </c>
      <c r="AE1119" s="68">
        <v>529.85914316102105</v>
      </c>
      <c r="AF1119" s="68">
        <v>36.066366462126005</v>
      </c>
      <c r="AG1119" s="68">
        <v>180.04635100932575</v>
      </c>
      <c r="AH1119" s="68">
        <v>147.47297652038429</v>
      </c>
      <c r="AI1119" s="68">
        <v>464.0108544036521</v>
      </c>
      <c r="AJ1119" s="68">
        <v>28.914590116426211</v>
      </c>
      <c r="AK1119" s="68">
        <v>120.29447427568498</v>
      </c>
      <c r="AL1119" s="68">
        <v>23.396713255639874</v>
      </c>
      <c r="AM1119" s="68">
        <v>10.087713002771594</v>
      </c>
      <c r="AN1119" s="68">
        <v>26.031351144605267</v>
      </c>
      <c r="AO1119" s="68">
        <v>30.508536585225713</v>
      </c>
      <c r="AP1119" s="68">
        <v>23.366175025163866</v>
      </c>
      <c r="AQ1119" s="68">
        <v>138.18010076542544</v>
      </c>
      <c r="AR1119" s="68">
        <v>4.7124482217732639</v>
      </c>
      <c r="AS1119" s="68">
        <v>137.00406475167034</v>
      </c>
      <c r="AT1119" s="68">
        <v>1.8810647730156116</v>
      </c>
      <c r="AU1119" s="68">
        <v>23.463354970240399</v>
      </c>
      <c r="AV1119" s="68">
        <v>0</v>
      </c>
      <c r="AW1119" s="68">
        <v>22.126459928962436</v>
      </c>
      <c r="AX1119" s="68">
        <v>8.4183237193485123</v>
      </c>
      <c r="AY1119" s="68">
        <v>26.919050985135978</v>
      </c>
      <c r="AZ1119" s="68">
        <v>0</v>
      </c>
      <c r="BA1119" s="68">
        <v>4.7087715236701548</v>
      </c>
      <c r="BB1119" s="68">
        <v>321.19002947302624</v>
      </c>
      <c r="BC1119" s="68">
        <v>1550.405378237868</v>
      </c>
      <c r="BD1119" s="68">
        <v>202.36823987951595</v>
      </c>
      <c r="BE1119" s="68">
        <v>152.94638945810948</v>
      </c>
      <c r="BF1119" s="68">
        <v>86.892204897720745</v>
      </c>
      <c r="BG1119" s="68">
        <v>0</v>
      </c>
      <c r="BH1119" s="68">
        <v>2.1125245626422262</v>
      </c>
      <c r="BI1119" s="68">
        <v>23231.171071560751</v>
      </c>
      <c r="BJ1119" s="68">
        <v>0</v>
      </c>
      <c r="BK1119" s="68">
        <v>0</v>
      </c>
      <c r="BL1119" s="68">
        <v>0</v>
      </c>
      <c r="BM1119" s="68">
        <v>-10.495637344936139</v>
      </c>
      <c r="BN1119" s="68">
        <v>-5.0492238369770348E-4</v>
      </c>
      <c r="BO1119" s="68">
        <v>28556.818847329501</v>
      </c>
    </row>
    <row r="1120" spans="1:67">
      <c r="A1120">
        <v>2009</v>
      </c>
      <c r="B1120" s="62" t="s">
        <v>633</v>
      </c>
      <c r="C1120" s="67" t="s">
        <v>698</v>
      </c>
      <c r="D1120" s="62" t="s">
        <v>725</v>
      </c>
      <c r="E1120" s="68">
        <v>5.4135410483626148E-2</v>
      </c>
      <c r="F1120" s="68">
        <v>0</v>
      </c>
      <c r="G1120" s="68">
        <v>5.8305376269371454E-4</v>
      </c>
      <c r="H1120" s="68">
        <v>4.1497439085855348</v>
      </c>
      <c r="I1120" s="68">
        <v>87.605084417384276</v>
      </c>
      <c r="J1120" s="68">
        <v>10.436574514124342</v>
      </c>
      <c r="K1120" s="68">
        <v>0.89480747493307067</v>
      </c>
      <c r="L1120" s="68">
        <v>11.996952721250418</v>
      </c>
      <c r="M1120" s="68">
        <v>1.9367939872667923</v>
      </c>
      <c r="N1120" s="68">
        <v>0.46943483626122684</v>
      </c>
      <c r="O1120" s="68">
        <v>13.881266219270774</v>
      </c>
      <c r="P1120" s="68">
        <v>70.228065925415464</v>
      </c>
      <c r="Q1120" s="68">
        <v>10.044674279032861</v>
      </c>
      <c r="R1120" s="68">
        <v>7.9457986712622386</v>
      </c>
      <c r="S1120" s="68">
        <v>3.7697823578614291</v>
      </c>
      <c r="T1120" s="68">
        <v>6.8591839064428388</v>
      </c>
      <c r="U1120" s="68">
        <v>8.6208723479849532</v>
      </c>
      <c r="V1120" s="68">
        <v>3.2497949665564692</v>
      </c>
      <c r="W1120" s="68">
        <v>3.2988855411174209</v>
      </c>
      <c r="X1120" s="68">
        <v>24.296191326917842</v>
      </c>
      <c r="Y1120" s="68">
        <v>0.10113085314338537</v>
      </c>
      <c r="Z1120" s="68">
        <v>12.963111120094599</v>
      </c>
      <c r="AA1120" s="68">
        <v>1.8742403346794294</v>
      </c>
      <c r="AB1120" s="68">
        <v>41.44509207716667</v>
      </c>
      <c r="AC1120" s="68">
        <v>0</v>
      </c>
      <c r="AD1120" s="68">
        <v>0.51240191837118154</v>
      </c>
      <c r="AE1120" s="68">
        <v>2.6010401162741479</v>
      </c>
      <c r="AF1120" s="68">
        <v>29.939514631591994</v>
      </c>
      <c r="AG1120" s="68">
        <v>149.79665862405278</v>
      </c>
      <c r="AH1120" s="68">
        <v>122.69595577059334</v>
      </c>
      <c r="AI1120" s="68">
        <v>33.64071412692789</v>
      </c>
      <c r="AJ1120" s="68">
        <v>0</v>
      </c>
      <c r="AK1120" s="68">
        <v>20.112147458740651</v>
      </c>
      <c r="AL1120" s="68">
        <v>4.0060469559882694</v>
      </c>
      <c r="AM1120" s="68">
        <v>2.5720383179201454</v>
      </c>
      <c r="AN1120" s="68">
        <v>18.041312297773029</v>
      </c>
      <c r="AO1120" s="68">
        <v>8.6782930445753426</v>
      </c>
      <c r="AP1120" s="68">
        <v>35.742356958292831</v>
      </c>
      <c r="AQ1120" s="68">
        <v>77.376754090568667</v>
      </c>
      <c r="AR1120" s="68">
        <v>1.4494259324985161</v>
      </c>
      <c r="AS1120" s="68">
        <v>7.0393645784982795</v>
      </c>
      <c r="AT1120" s="68">
        <v>0</v>
      </c>
      <c r="AU1120" s="68">
        <v>0</v>
      </c>
      <c r="AV1120" s="68">
        <v>0</v>
      </c>
      <c r="AW1120" s="68">
        <v>5.6778186357827289</v>
      </c>
      <c r="AX1120" s="68">
        <v>0.1542269350712491</v>
      </c>
      <c r="AY1120" s="68">
        <v>9.3407958872669461</v>
      </c>
      <c r="AZ1120" s="68">
        <v>0</v>
      </c>
      <c r="BA1120" s="68">
        <v>2.1146242100606401</v>
      </c>
      <c r="BB1120" s="68">
        <v>250.89762593896728</v>
      </c>
      <c r="BC1120" s="68">
        <v>65.481575428325144</v>
      </c>
      <c r="BD1120" s="68">
        <v>204.59403632651387</v>
      </c>
      <c r="BE1120" s="68">
        <v>9.3213090928005879</v>
      </c>
      <c r="BF1120" s="68">
        <v>80.046019896619256</v>
      </c>
      <c r="BG1120" s="68">
        <v>0</v>
      </c>
      <c r="BH1120" s="68">
        <v>0.38154260449216765</v>
      </c>
      <c r="BI1120" s="68">
        <v>563.42545709313208</v>
      </c>
      <c r="BJ1120" s="68">
        <v>0</v>
      </c>
      <c r="BK1120" s="68">
        <v>0</v>
      </c>
      <c r="BL1120" s="68">
        <v>0</v>
      </c>
      <c r="BM1120" s="68">
        <v>-0.10063222022981981</v>
      </c>
      <c r="BN1120" s="68">
        <v>8.8730325842334423E-6</v>
      </c>
      <c r="BO1120" s="68">
        <v>2031.6606337755002</v>
      </c>
    </row>
    <row r="1121" spans="1:67">
      <c r="A1121">
        <v>2009</v>
      </c>
      <c r="B1121" s="62" t="s">
        <v>634</v>
      </c>
      <c r="C1121" s="67" t="s">
        <v>699</v>
      </c>
      <c r="D1121" s="62" t="s">
        <v>725</v>
      </c>
      <c r="E1121" s="68">
        <v>0</v>
      </c>
      <c r="F1121" s="68">
        <v>0</v>
      </c>
      <c r="G1121" s="68">
        <v>0</v>
      </c>
      <c r="H1121" s="68">
        <v>0</v>
      </c>
      <c r="I1121" s="68">
        <v>7.9418062538788646E-5</v>
      </c>
      <c r="J1121" s="68">
        <v>0</v>
      </c>
      <c r="K1121" s="68">
        <v>0</v>
      </c>
      <c r="L1121" s="68">
        <v>0</v>
      </c>
      <c r="M1121" s="68">
        <v>8.4362737422868136E-2</v>
      </c>
      <c r="N1121" s="68">
        <v>0</v>
      </c>
      <c r="O1121" s="68">
        <v>0</v>
      </c>
      <c r="P1121" s="68">
        <v>0</v>
      </c>
      <c r="Q1121" s="68">
        <v>1.6092106832051419E-4</v>
      </c>
      <c r="R1121" s="68">
        <v>0</v>
      </c>
      <c r="S1121" s="68">
        <v>0</v>
      </c>
      <c r="T1121" s="68">
        <v>0</v>
      </c>
      <c r="U1121" s="68">
        <v>7.1678920586228152E-5</v>
      </c>
      <c r="V1121" s="68">
        <v>0</v>
      </c>
      <c r="W1121" s="68">
        <v>0</v>
      </c>
      <c r="X1121" s="68">
        <v>0</v>
      </c>
      <c r="Y1121" s="68">
        <v>0</v>
      </c>
      <c r="Z1121" s="68">
        <v>0</v>
      </c>
      <c r="AA1121" s="68">
        <v>0</v>
      </c>
      <c r="AB1121" s="68">
        <v>0</v>
      </c>
      <c r="AC1121" s="68">
        <v>0</v>
      </c>
      <c r="AD1121" s="68">
        <v>0</v>
      </c>
      <c r="AE1121" s="68">
        <v>0.34465499997068871</v>
      </c>
      <c r="AF1121" s="68">
        <v>0.17490858080674371</v>
      </c>
      <c r="AG1121" s="68">
        <v>0.874009399850043</v>
      </c>
      <c r="AH1121" s="68">
        <v>0.71588658687120155</v>
      </c>
      <c r="AI1121" s="68">
        <v>0</v>
      </c>
      <c r="AJ1121" s="68">
        <v>0</v>
      </c>
      <c r="AK1121" s="68">
        <v>0</v>
      </c>
      <c r="AL1121" s="68">
        <v>0</v>
      </c>
      <c r="AM1121" s="68">
        <v>0</v>
      </c>
      <c r="AN1121" s="68">
        <v>3.3816123327774159</v>
      </c>
      <c r="AO1121" s="68">
        <v>1.1154494059993147</v>
      </c>
      <c r="AP1121" s="68">
        <v>173.86268639147897</v>
      </c>
      <c r="AQ1121" s="68">
        <v>21.71128541225897</v>
      </c>
      <c r="AR1121" s="68">
        <v>0</v>
      </c>
      <c r="AS1121" s="68">
        <v>8.6530724007874831</v>
      </c>
      <c r="AT1121" s="68">
        <v>20.368452658462466</v>
      </c>
      <c r="AU1121" s="68">
        <v>0</v>
      </c>
      <c r="AV1121" s="68">
        <v>0</v>
      </c>
      <c r="AW1121" s="68">
        <v>13.416945227418015</v>
      </c>
      <c r="AX1121" s="68">
        <v>0</v>
      </c>
      <c r="AY1121" s="68">
        <v>60.629636902586654</v>
      </c>
      <c r="AZ1121" s="68">
        <v>0</v>
      </c>
      <c r="BA1121" s="68">
        <v>3.3293688489607964</v>
      </c>
      <c r="BB1121" s="68">
        <v>2.4525718540158779</v>
      </c>
      <c r="BC1121" s="68">
        <v>254.78755656472433</v>
      </c>
      <c r="BD1121" s="68">
        <v>15.71244899866757</v>
      </c>
      <c r="BE1121" s="68">
        <v>25.56901691976795</v>
      </c>
      <c r="BF1121" s="68">
        <v>0</v>
      </c>
      <c r="BG1121" s="68">
        <v>0</v>
      </c>
      <c r="BH1121" s="68">
        <v>0.57335225824868929</v>
      </c>
      <c r="BI1121" s="68">
        <v>3261.475479331657</v>
      </c>
      <c r="BJ1121" s="68">
        <v>0</v>
      </c>
      <c r="BK1121" s="68">
        <v>5.7173788139093089</v>
      </c>
      <c r="BL1121" s="68">
        <v>28.540354253646008</v>
      </c>
      <c r="BM1121" s="68">
        <v>9.3982129835375545</v>
      </c>
      <c r="BN1121" s="68">
        <v>21.845740616120622</v>
      </c>
      <c r="BO1121" s="68">
        <v>3934.7347564980005</v>
      </c>
    </row>
    <row r="1122" spans="1:67">
      <c r="A1122">
        <v>2009</v>
      </c>
      <c r="B1122" s="62" t="s">
        <v>635</v>
      </c>
      <c r="C1122" s="67" t="s">
        <v>700</v>
      </c>
      <c r="D1122" s="62" t="s">
        <v>725</v>
      </c>
      <c r="E1122" s="68">
        <v>3.2767350570529916</v>
      </c>
      <c r="F1122" s="68">
        <v>8.5272189948092443</v>
      </c>
      <c r="G1122" s="68">
        <v>8.5187054775750664</v>
      </c>
      <c r="H1122" s="68">
        <v>124.21468968227775</v>
      </c>
      <c r="I1122" s="68">
        <v>265.9429102113827</v>
      </c>
      <c r="J1122" s="68">
        <v>40.131552585450819</v>
      </c>
      <c r="K1122" s="68">
        <v>6.1586273446340032</v>
      </c>
      <c r="L1122" s="68">
        <v>16.507176965131592</v>
      </c>
      <c r="M1122" s="68">
        <v>23.042063142980041</v>
      </c>
      <c r="N1122" s="68">
        <v>36.914478428019976</v>
      </c>
      <c r="O1122" s="68">
        <v>66.766437663755028</v>
      </c>
      <c r="P1122" s="68">
        <v>27.345154166077396</v>
      </c>
      <c r="Q1122" s="68">
        <v>37.247500473568955</v>
      </c>
      <c r="R1122" s="68">
        <v>65.008593322368583</v>
      </c>
      <c r="S1122" s="68">
        <v>12.12708961986236</v>
      </c>
      <c r="T1122" s="68">
        <v>44.700908424676832</v>
      </c>
      <c r="U1122" s="68">
        <v>10.914542432248371</v>
      </c>
      <c r="V1122" s="68">
        <v>20.234742043448119</v>
      </c>
      <c r="W1122" s="68">
        <v>18.702952013490346</v>
      </c>
      <c r="X1122" s="68">
        <v>69.26794828503408</v>
      </c>
      <c r="Y1122" s="68">
        <v>2.1539643276154208</v>
      </c>
      <c r="Z1122" s="68">
        <v>40.308833923552378</v>
      </c>
      <c r="AA1122" s="68">
        <v>31.859894754716617</v>
      </c>
      <c r="AB1122" s="68">
        <v>42.479471786279554</v>
      </c>
      <c r="AC1122" s="68">
        <v>21.040786764364416</v>
      </c>
      <c r="AD1122" s="68">
        <v>4.3253393271065388</v>
      </c>
      <c r="AE1122" s="68">
        <v>1188.2725580676167</v>
      </c>
      <c r="AF1122" s="68">
        <v>83.983316277793051</v>
      </c>
      <c r="AG1122" s="68">
        <v>420.85307042204039</v>
      </c>
      <c r="AH1122" s="68">
        <v>344.71376190049233</v>
      </c>
      <c r="AI1122" s="68">
        <v>522.5832449450611</v>
      </c>
      <c r="AJ1122" s="68">
        <v>6.0447989417285823</v>
      </c>
      <c r="AK1122" s="68">
        <v>124.98971702875853</v>
      </c>
      <c r="AL1122" s="68">
        <v>51.959169600016473</v>
      </c>
      <c r="AM1122" s="68">
        <v>30.52987691241249</v>
      </c>
      <c r="AN1122" s="68">
        <v>163.0568470577596</v>
      </c>
      <c r="AO1122" s="68">
        <v>21.826349297034071</v>
      </c>
      <c r="AP1122" s="68">
        <v>187.33919269350656</v>
      </c>
      <c r="AQ1122" s="68">
        <v>1724.6442366640708</v>
      </c>
      <c r="AR1122" s="68">
        <v>4.6404843330125054</v>
      </c>
      <c r="AS1122" s="68">
        <v>537.61221814015846</v>
      </c>
      <c r="AT1122" s="68">
        <v>2949.8376928391567</v>
      </c>
      <c r="AU1122" s="68">
        <v>151.89507906519782</v>
      </c>
      <c r="AV1122" s="68">
        <v>0</v>
      </c>
      <c r="AW1122" s="68">
        <v>262.78878483230267</v>
      </c>
      <c r="AX1122" s="68">
        <v>48.817075285043927</v>
      </c>
      <c r="AY1122" s="68">
        <v>60.828385675296083</v>
      </c>
      <c r="AZ1122" s="68">
        <v>0</v>
      </c>
      <c r="BA1122" s="68">
        <v>17.698200016653455</v>
      </c>
      <c r="BB1122" s="68">
        <v>782.86717460506156</v>
      </c>
      <c r="BC1122" s="68">
        <v>1119.8108113923674</v>
      </c>
      <c r="BD1122" s="68">
        <v>356.85421583750787</v>
      </c>
      <c r="BE1122" s="68">
        <v>204.92349430300561</v>
      </c>
      <c r="BF1122" s="68">
        <v>212.84950222711589</v>
      </c>
      <c r="BG1122" s="68">
        <v>0</v>
      </c>
      <c r="BH1122" s="68">
        <v>1.7268610464482561</v>
      </c>
      <c r="BI1122" s="68">
        <v>20429.165140728732</v>
      </c>
      <c r="BJ1122" s="68">
        <v>0</v>
      </c>
      <c r="BK1122" s="68">
        <v>0</v>
      </c>
      <c r="BL1122" s="68">
        <v>0</v>
      </c>
      <c r="BM1122" s="68">
        <v>-77.867760640316888</v>
      </c>
      <c r="BN1122" s="68">
        <v>108.78866930898545</v>
      </c>
      <c r="BO1122" s="68">
        <v>33091.750486021505</v>
      </c>
    </row>
    <row r="1123" spans="1:67">
      <c r="A1123">
        <v>2009</v>
      </c>
      <c r="B1123" s="62" t="s">
        <v>636</v>
      </c>
      <c r="C1123" s="67" t="s">
        <v>701</v>
      </c>
      <c r="D1123" s="62" t="s">
        <v>725</v>
      </c>
      <c r="E1123" s="68">
        <v>0</v>
      </c>
      <c r="F1123" s="68">
        <v>0</v>
      </c>
      <c r="G1123" s="68">
        <v>0</v>
      </c>
      <c r="H1123" s="68">
        <v>1.8353991197355135</v>
      </c>
      <c r="I1123" s="68">
        <v>19.178640456511733</v>
      </c>
      <c r="J1123" s="68">
        <v>3.4591851380539169</v>
      </c>
      <c r="K1123" s="68">
        <v>0.19525437854821806</v>
      </c>
      <c r="L1123" s="68">
        <v>1.2101321835884156</v>
      </c>
      <c r="M1123" s="68">
        <v>2.7293527148458656</v>
      </c>
      <c r="N1123" s="68">
        <v>0.40321588384862733</v>
      </c>
      <c r="O1123" s="68">
        <v>3.4711656974676104</v>
      </c>
      <c r="P1123" s="68">
        <v>1.854729314851183</v>
      </c>
      <c r="Q1123" s="68">
        <v>4.1304348977548093</v>
      </c>
      <c r="R1123" s="68">
        <v>9.7850618787241945</v>
      </c>
      <c r="S1123" s="68">
        <v>2.0668636588539879</v>
      </c>
      <c r="T1123" s="68">
        <v>2.989342430311237</v>
      </c>
      <c r="U1123" s="68">
        <v>0.83614175765260368</v>
      </c>
      <c r="V1123" s="68">
        <v>1.744304382181362</v>
      </c>
      <c r="W1123" s="68">
        <v>1.5979780893531625</v>
      </c>
      <c r="X1123" s="68">
        <v>5.7597333109389881</v>
      </c>
      <c r="Y1123" s="68">
        <v>8.3598681608193032E-2</v>
      </c>
      <c r="Z1123" s="68">
        <v>3.7619609500159541</v>
      </c>
      <c r="AA1123" s="68">
        <v>1.1095270327083113</v>
      </c>
      <c r="AB1123" s="68">
        <v>0.95388414826272161</v>
      </c>
      <c r="AC1123" s="68">
        <v>0</v>
      </c>
      <c r="AD1123" s="68">
        <v>0.58825170892451317</v>
      </c>
      <c r="AE1123" s="68">
        <v>0.34865499561545138</v>
      </c>
      <c r="AF1123" s="68">
        <v>4.1509677450628928</v>
      </c>
      <c r="AG1123" s="68">
        <v>20.732284842179507</v>
      </c>
      <c r="AH1123" s="68">
        <v>16.981470263656114</v>
      </c>
      <c r="AI1123" s="68">
        <v>32.741682389211768</v>
      </c>
      <c r="AJ1123" s="68">
        <v>0</v>
      </c>
      <c r="AK1123" s="68">
        <v>3.1721814048025276</v>
      </c>
      <c r="AL1123" s="68">
        <v>4.6075290461498231</v>
      </c>
      <c r="AM1123" s="68">
        <v>1.9952666346229624</v>
      </c>
      <c r="AN1123" s="68">
        <v>1.8694587511929628</v>
      </c>
      <c r="AO1123" s="68">
        <v>0.59313467474905324</v>
      </c>
      <c r="AP1123" s="68">
        <v>25.704776740262862</v>
      </c>
      <c r="AQ1123" s="68">
        <v>47.028228247175747</v>
      </c>
      <c r="AR1123" s="68">
        <v>7.5813280669218511E-2</v>
      </c>
      <c r="AS1123" s="68">
        <v>0.59794013164085158</v>
      </c>
      <c r="AT1123" s="68">
        <v>0</v>
      </c>
      <c r="AU1123" s="68">
        <v>0</v>
      </c>
      <c r="AV1123" s="68">
        <v>0</v>
      </c>
      <c r="AW1123" s="68">
        <v>20.061993500525716</v>
      </c>
      <c r="AX1123" s="68">
        <v>8.2998844487584833</v>
      </c>
      <c r="AY1123" s="68">
        <v>0.99557459026928952</v>
      </c>
      <c r="AZ1123" s="68">
        <v>0</v>
      </c>
      <c r="BA1123" s="68">
        <v>0.41265462522548163</v>
      </c>
      <c r="BB1123" s="68">
        <v>65.318579017590352</v>
      </c>
      <c r="BC1123" s="68">
        <v>3.0097257828515471</v>
      </c>
      <c r="BD1123" s="68">
        <v>21.752593804477769</v>
      </c>
      <c r="BE1123" s="68">
        <v>4.2763470448133427</v>
      </c>
      <c r="BF1123" s="68">
        <v>10.802064091563976</v>
      </c>
      <c r="BG1123" s="68">
        <v>0</v>
      </c>
      <c r="BH1123" s="68">
        <v>2.8754824853295872E-3</v>
      </c>
      <c r="BI1123" s="68">
        <v>22.581664623495552</v>
      </c>
      <c r="BJ1123" s="68">
        <v>0</v>
      </c>
      <c r="BK1123" s="68">
        <v>0</v>
      </c>
      <c r="BL1123" s="68">
        <v>306.11601685709667</v>
      </c>
      <c r="BM1123" s="68">
        <v>-5.7688043767549178E-2</v>
      </c>
      <c r="BN1123" s="68">
        <v>-3.1208118798531359E-5</v>
      </c>
      <c r="BO1123" s="68">
        <v>693.915801579</v>
      </c>
    </row>
    <row r="1124" spans="1:67">
      <c r="A1124">
        <v>2009</v>
      </c>
      <c r="B1124" s="62" t="s">
        <v>637</v>
      </c>
      <c r="C1124" s="67" t="s">
        <v>702</v>
      </c>
      <c r="D1124" s="62" t="s">
        <v>725</v>
      </c>
      <c r="E1124" s="68">
        <v>220.64562246767889</v>
      </c>
      <c r="F1124" s="68">
        <v>3.6544799538809523</v>
      </c>
      <c r="G1124" s="68">
        <v>9.2227104916253158</v>
      </c>
      <c r="H1124" s="68">
        <v>514.56940995416812</v>
      </c>
      <c r="I1124" s="68">
        <v>475.87414777596291</v>
      </c>
      <c r="J1124" s="68">
        <v>75.070952281907893</v>
      </c>
      <c r="K1124" s="68">
        <v>11.735765822197797</v>
      </c>
      <c r="L1124" s="68">
        <v>47.760884598868373</v>
      </c>
      <c r="M1124" s="68">
        <v>8.9025055217652831</v>
      </c>
      <c r="N1124" s="68">
        <v>107.69735133871595</v>
      </c>
      <c r="O1124" s="68">
        <v>162.50365940367595</v>
      </c>
      <c r="P1124" s="68">
        <v>38.645712336146261</v>
      </c>
      <c r="Q1124" s="68">
        <v>80.355608792796971</v>
      </c>
      <c r="R1124" s="68">
        <v>170.56789736445927</v>
      </c>
      <c r="S1124" s="68">
        <v>151.81695519790674</v>
      </c>
      <c r="T1124" s="68">
        <v>104.56634860322781</v>
      </c>
      <c r="U1124" s="68">
        <v>11.965909436889254</v>
      </c>
      <c r="V1124" s="68">
        <v>40.846731062484906</v>
      </c>
      <c r="W1124" s="68">
        <v>44.530093967347369</v>
      </c>
      <c r="X1124" s="68">
        <v>210.48005695186575</v>
      </c>
      <c r="Y1124" s="68">
        <v>10.930824738692007</v>
      </c>
      <c r="Z1124" s="68">
        <v>48.960150562275182</v>
      </c>
      <c r="AA1124" s="68">
        <v>8.7776136614667628</v>
      </c>
      <c r="AB1124" s="68">
        <v>79.623849955934134</v>
      </c>
      <c r="AC1124" s="68">
        <v>0</v>
      </c>
      <c r="AD1124" s="68">
        <v>1.7992513284576725</v>
      </c>
      <c r="AE1124" s="68">
        <v>2917.8712081137296</v>
      </c>
      <c r="AF1124" s="68">
        <v>98.94389785070085</v>
      </c>
      <c r="AG1124" s="68">
        <v>495.54027773329108</v>
      </c>
      <c r="AH1124" s="68">
        <v>405.88881326054269</v>
      </c>
      <c r="AI1124" s="68">
        <v>484.22099680327989</v>
      </c>
      <c r="AJ1124" s="68">
        <v>5.2287675379660383</v>
      </c>
      <c r="AK1124" s="68">
        <v>46.191429756008873</v>
      </c>
      <c r="AL1124" s="68">
        <v>49.651012615857546</v>
      </c>
      <c r="AM1124" s="68">
        <v>24.193442893381004</v>
      </c>
      <c r="AN1124" s="68">
        <v>187.25545674112604</v>
      </c>
      <c r="AO1124" s="68">
        <v>9.8367338388701402</v>
      </c>
      <c r="AP1124" s="68">
        <v>37.093112381443895</v>
      </c>
      <c r="AQ1124" s="68">
        <v>687.63375101949282</v>
      </c>
      <c r="AR1124" s="68">
        <v>2.790938058344838</v>
      </c>
      <c r="AS1124" s="68">
        <v>1564.5611890461639</v>
      </c>
      <c r="AT1124" s="68">
        <v>875.81480840696031</v>
      </c>
      <c r="AU1124" s="68">
        <v>61.242240738723488</v>
      </c>
      <c r="AV1124" s="68">
        <v>0</v>
      </c>
      <c r="AW1124" s="68">
        <v>222.27078408622074</v>
      </c>
      <c r="AX1124" s="68">
        <v>117.7404064752893</v>
      </c>
      <c r="AY1124" s="68">
        <v>92.606029958401407</v>
      </c>
      <c r="AZ1124" s="68">
        <v>0</v>
      </c>
      <c r="BA1124" s="68">
        <v>30.581839614329986</v>
      </c>
      <c r="BB1124" s="68">
        <v>1076.0960374383403</v>
      </c>
      <c r="BC1124" s="68">
        <v>1698.9369363565111</v>
      </c>
      <c r="BD1124" s="68">
        <v>133.59072532595175</v>
      </c>
      <c r="BE1124" s="68">
        <v>49.473858266029779</v>
      </c>
      <c r="BF1124" s="68">
        <v>65.091159395625013</v>
      </c>
      <c r="BG1124" s="68">
        <v>0</v>
      </c>
      <c r="BH1124" s="68">
        <v>6.7904195199214437</v>
      </c>
      <c r="BI1124" s="68">
        <v>20623.060362577762</v>
      </c>
      <c r="BJ1124" s="68">
        <v>0</v>
      </c>
      <c r="BK1124" s="68">
        <v>182.93203304112905</v>
      </c>
      <c r="BL1124" s="68">
        <v>0</v>
      </c>
      <c r="BM1124" s="68">
        <v>-122.11825622441188</v>
      </c>
      <c r="BN1124" s="68">
        <v>40.269912842121066</v>
      </c>
      <c r="BO1124" s="68">
        <v>34812.784819039502</v>
      </c>
    </row>
    <row r="1125" spans="1:67">
      <c r="A1125">
        <v>2009</v>
      </c>
      <c r="B1125" s="62" t="s">
        <v>638</v>
      </c>
      <c r="C1125" s="67" t="s">
        <v>703</v>
      </c>
      <c r="D1125" s="62" t="s">
        <v>725</v>
      </c>
      <c r="E1125" s="68">
        <v>64.114118564985404</v>
      </c>
      <c r="F1125" s="68">
        <v>15.643128335573829</v>
      </c>
      <c r="G1125" s="68">
        <v>4.2237378143700948</v>
      </c>
      <c r="H1125" s="68">
        <v>112.95796706391971</v>
      </c>
      <c r="I1125" s="68">
        <v>47.862580446895166</v>
      </c>
      <c r="J1125" s="68">
        <v>11.749236722739232</v>
      </c>
      <c r="K1125" s="68">
        <v>2.533870965114676</v>
      </c>
      <c r="L1125" s="68">
        <v>22.03314231701269</v>
      </c>
      <c r="M1125" s="68">
        <v>1.6832676211655813</v>
      </c>
      <c r="N1125" s="68">
        <v>3.3788875299412369</v>
      </c>
      <c r="O1125" s="68">
        <v>44.039794839656317</v>
      </c>
      <c r="P1125" s="68">
        <v>10.877326570605224</v>
      </c>
      <c r="Q1125" s="68">
        <v>23.19432129141838</v>
      </c>
      <c r="R1125" s="68">
        <v>30.588557104593736</v>
      </c>
      <c r="S1125" s="68">
        <v>14.472469495340103</v>
      </c>
      <c r="T1125" s="68">
        <v>21.812706570878838</v>
      </c>
      <c r="U1125" s="68">
        <v>160.7249617060877</v>
      </c>
      <c r="V1125" s="68">
        <v>51.887077783484337</v>
      </c>
      <c r="W1125" s="68">
        <v>14.40877480003352</v>
      </c>
      <c r="X1125" s="68">
        <v>52.394770425422358</v>
      </c>
      <c r="Y1125" s="68">
        <v>5.7072224528543973</v>
      </c>
      <c r="Z1125" s="68">
        <v>26.362704816438015</v>
      </c>
      <c r="AA1125" s="68">
        <v>1.300196555126669</v>
      </c>
      <c r="AB1125" s="68">
        <v>46.122413807567675</v>
      </c>
      <c r="AC1125" s="68">
        <v>6.3727314974195268</v>
      </c>
      <c r="AD1125" s="68">
        <v>0.84216972556665615</v>
      </c>
      <c r="AE1125" s="68">
        <v>282.27942509304842</v>
      </c>
      <c r="AF1125" s="68">
        <v>0.52424742130387492</v>
      </c>
      <c r="AG1125" s="68">
        <v>2.6091355794507898</v>
      </c>
      <c r="AH1125" s="68">
        <v>2.1370996295665861</v>
      </c>
      <c r="AI1125" s="68">
        <v>239.45171859594555</v>
      </c>
      <c r="AJ1125" s="68">
        <v>22.923314270990474</v>
      </c>
      <c r="AK1125" s="68">
        <v>174.62464188560625</v>
      </c>
      <c r="AL1125" s="68">
        <v>51.560374809421369</v>
      </c>
      <c r="AM1125" s="68">
        <v>36.481394504686023</v>
      </c>
      <c r="AN1125" s="68">
        <v>41.320088975207931</v>
      </c>
      <c r="AO1125" s="68">
        <v>3.9081905532154906</v>
      </c>
      <c r="AP1125" s="68">
        <v>2.750625490576204</v>
      </c>
      <c r="AQ1125" s="68">
        <v>151.00836663258482</v>
      </c>
      <c r="AR1125" s="68">
        <v>7.4389160683759243</v>
      </c>
      <c r="AS1125" s="68">
        <v>27.201606386441529</v>
      </c>
      <c r="AT1125" s="68">
        <v>221.19996672096713</v>
      </c>
      <c r="AU1125" s="68">
        <v>0.3259639589927702</v>
      </c>
      <c r="AV1125" s="68">
        <v>0</v>
      </c>
      <c r="AW1125" s="68">
        <v>7.4597923309639453</v>
      </c>
      <c r="AX1125" s="68">
        <v>34.629474701105273</v>
      </c>
      <c r="AY1125" s="68">
        <v>23.770548125639205</v>
      </c>
      <c r="AZ1125" s="68">
        <v>0</v>
      </c>
      <c r="BA1125" s="68">
        <v>2.3829223749704824</v>
      </c>
      <c r="BB1125" s="68">
        <v>196.93462913509003</v>
      </c>
      <c r="BC1125" s="68">
        <v>1.4272368723216911E-3</v>
      </c>
      <c r="BD1125" s="68">
        <v>36.019139945497393</v>
      </c>
      <c r="BE1125" s="68">
        <v>14.066215221385484</v>
      </c>
      <c r="BF1125" s="68">
        <v>37.751730213168116</v>
      </c>
      <c r="BG1125" s="68">
        <v>0</v>
      </c>
      <c r="BH1125" s="68">
        <v>0</v>
      </c>
      <c r="BI1125" s="68">
        <v>5025.4790604087166</v>
      </c>
      <c r="BJ1125" s="68">
        <v>0</v>
      </c>
      <c r="BK1125" s="68">
        <v>0</v>
      </c>
      <c r="BL1125" s="68">
        <v>0</v>
      </c>
      <c r="BM1125" s="68">
        <v>496.75727707312842</v>
      </c>
      <c r="BN1125" s="68">
        <v>847.58205632187514</v>
      </c>
      <c r="BO1125" s="68">
        <v>8787.8674864889999</v>
      </c>
    </row>
    <row r="1126" spans="1:67">
      <c r="A1126">
        <v>2009</v>
      </c>
      <c r="B1126" s="62" t="s">
        <v>639</v>
      </c>
      <c r="C1126" s="67" t="s">
        <v>704</v>
      </c>
      <c r="D1126" s="62" t="s">
        <v>725</v>
      </c>
      <c r="E1126" s="68">
        <v>12.870917566702305</v>
      </c>
      <c r="F1126" s="68">
        <v>3.0720660600067009</v>
      </c>
      <c r="G1126" s="68">
        <v>0.9306326685896239</v>
      </c>
      <c r="H1126" s="68">
        <v>26.998713060198497</v>
      </c>
      <c r="I1126" s="68">
        <v>11.439616304433752</v>
      </c>
      <c r="J1126" s="68">
        <v>2.5738335096339129</v>
      </c>
      <c r="K1126" s="68">
        <v>0.55504271645992498</v>
      </c>
      <c r="L1126" s="68">
        <v>5.3317472236034318</v>
      </c>
      <c r="M1126" s="68">
        <v>0.38559624688751531</v>
      </c>
      <c r="N1126" s="68">
        <v>0.73116243655720436</v>
      </c>
      <c r="O1126" s="68">
        <v>7.8540284027545182</v>
      </c>
      <c r="P1126" s="68">
        <v>2.5800293020206375</v>
      </c>
      <c r="Q1126" s="68">
        <v>4.9404931812859365</v>
      </c>
      <c r="R1126" s="68">
        <v>7.2157371369857417</v>
      </c>
      <c r="S1126" s="68">
        <v>3.1088128894060714</v>
      </c>
      <c r="T1126" s="68">
        <v>3.7624081585151226</v>
      </c>
      <c r="U1126" s="68">
        <v>5.8525871604360269</v>
      </c>
      <c r="V1126" s="68">
        <v>2.4297056631709943</v>
      </c>
      <c r="W1126" s="68">
        <v>1.6988672290952229</v>
      </c>
      <c r="X1126" s="68">
        <v>9.2850741153484293</v>
      </c>
      <c r="Y1126" s="68">
        <v>0.25302414478783913</v>
      </c>
      <c r="Z1126" s="68">
        <v>3.6135206710043475</v>
      </c>
      <c r="AA1126" s="68">
        <v>0.29937874479252252</v>
      </c>
      <c r="AB1126" s="68">
        <v>9.9101112998909713</v>
      </c>
      <c r="AC1126" s="68">
        <v>1.6335013714889779</v>
      </c>
      <c r="AD1126" s="68">
        <v>0.1937977283835822</v>
      </c>
      <c r="AE1126" s="68">
        <v>66.952475182611835</v>
      </c>
      <c r="AF1126" s="68">
        <v>0.12525935342029842</v>
      </c>
      <c r="AG1126" s="68">
        <v>0.62700609706520971</v>
      </c>
      <c r="AH1126" s="68">
        <v>0.51357028294256302</v>
      </c>
      <c r="AI1126" s="68">
        <v>77.65523146618672</v>
      </c>
      <c r="AJ1126" s="68">
        <v>5.5288432576212649</v>
      </c>
      <c r="AK1126" s="68">
        <v>39.171889770851372</v>
      </c>
      <c r="AL1126" s="68">
        <v>11.75948539896072</v>
      </c>
      <c r="AM1126" s="68">
        <v>9.0912737999018916</v>
      </c>
      <c r="AN1126" s="68">
        <v>9.8516983738181949</v>
      </c>
      <c r="AO1126" s="68">
        <v>0.91533502711739834</v>
      </c>
      <c r="AP1126" s="68">
        <v>0.66007473535037486</v>
      </c>
      <c r="AQ1126" s="68">
        <v>36.207747256584796</v>
      </c>
      <c r="AR1126" s="68">
        <v>1.8083034605350667</v>
      </c>
      <c r="AS1126" s="68">
        <v>6.5957982402903736</v>
      </c>
      <c r="AT1126" s="68">
        <v>1127.34834689728</v>
      </c>
      <c r="AU1126" s="68">
        <v>1.6961468782205431</v>
      </c>
      <c r="AV1126" s="68">
        <v>0</v>
      </c>
      <c r="AW1126" s="68">
        <v>1.7823360399085899</v>
      </c>
      <c r="AX1126" s="68">
        <v>8.0219427258750002</v>
      </c>
      <c r="AY1126" s="68">
        <v>5.565188279435227</v>
      </c>
      <c r="AZ1126" s="68">
        <v>0</v>
      </c>
      <c r="BA1126" s="68">
        <v>0.56959237877351721</v>
      </c>
      <c r="BB1126" s="68">
        <v>48.666207245783554</v>
      </c>
      <c r="BC1126" s="68">
        <v>0</v>
      </c>
      <c r="BD1126" s="68">
        <v>18.46014839958297</v>
      </c>
      <c r="BE1126" s="68">
        <v>3.4208392414398272</v>
      </c>
      <c r="BF1126" s="68">
        <v>9.0740571882934589</v>
      </c>
      <c r="BG1126" s="68">
        <v>0</v>
      </c>
      <c r="BH1126" s="68">
        <v>0</v>
      </c>
      <c r="BI1126" s="68">
        <v>1124.8459357642689</v>
      </c>
      <c r="BJ1126" s="68">
        <v>0</v>
      </c>
      <c r="BK1126" s="68">
        <v>0</v>
      </c>
      <c r="BL1126" s="68">
        <v>0</v>
      </c>
      <c r="BM1126" s="68">
        <v>0</v>
      </c>
      <c r="BN1126" s="68">
        <v>8.1429441252112156E-5</v>
      </c>
      <c r="BO1126" s="68">
        <v>2746.4352191640005</v>
      </c>
    </row>
    <row r="1127" spans="1:67">
      <c r="A1127">
        <v>2009</v>
      </c>
      <c r="B1127" s="62" t="s">
        <v>640</v>
      </c>
      <c r="C1127" s="67" t="s">
        <v>705</v>
      </c>
      <c r="D1127" s="62" t="s">
        <v>725</v>
      </c>
      <c r="E1127" s="68">
        <v>0</v>
      </c>
      <c r="F1127" s="68">
        <v>0</v>
      </c>
      <c r="G1127" s="68">
        <v>0</v>
      </c>
      <c r="H1127" s="68">
        <v>0</v>
      </c>
      <c r="I1127" s="68">
        <v>0</v>
      </c>
      <c r="J1127" s="68">
        <v>0</v>
      </c>
      <c r="K1127" s="68">
        <v>0</v>
      </c>
      <c r="L1127" s="68">
        <v>0</v>
      </c>
      <c r="M1127" s="68">
        <v>0</v>
      </c>
      <c r="N1127" s="68">
        <v>0</v>
      </c>
      <c r="O1127" s="68">
        <v>0</v>
      </c>
      <c r="P1127" s="68">
        <v>0</v>
      </c>
      <c r="Q1127" s="68">
        <v>0</v>
      </c>
      <c r="R1127" s="68">
        <v>0</v>
      </c>
      <c r="S1127" s="68">
        <v>0</v>
      </c>
      <c r="T1127" s="68">
        <v>0</v>
      </c>
      <c r="U1127" s="68">
        <v>0</v>
      </c>
      <c r="V1127" s="68">
        <v>0</v>
      </c>
      <c r="W1127" s="68">
        <v>0</v>
      </c>
      <c r="X1127" s="68">
        <v>0</v>
      </c>
      <c r="Y1127" s="68">
        <v>0</v>
      </c>
      <c r="Z1127" s="68">
        <v>0</v>
      </c>
      <c r="AA1127" s="68">
        <v>0</v>
      </c>
      <c r="AB1127" s="68">
        <v>0</v>
      </c>
      <c r="AC1127" s="68">
        <v>0</v>
      </c>
      <c r="AD1127" s="68">
        <v>0</v>
      </c>
      <c r="AE1127" s="68">
        <v>0</v>
      </c>
      <c r="AF1127" s="68">
        <v>0</v>
      </c>
      <c r="AG1127" s="68">
        <v>0</v>
      </c>
      <c r="AH1127" s="68">
        <v>0</v>
      </c>
      <c r="AI1127" s="68">
        <v>0</v>
      </c>
      <c r="AJ1127" s="68">
        <v>0</v>
      </c>
      <c r="AK1127" s="68">
        <v>0</v>
      </c>
      <c r="AL1127" s="68">
        <v>0</v>
      </c>
      <c r="AM1127" s="68">
        <v>0</v>
      </c>
      <c r="AN1127" s="68">
        <v>0</v>
      </c>
      <c r="AO1127" s="68">
        <v>0</v>
      </c>
      <c r="AP1127" s="68">
        <v>0</v>
      </c>
      <c r="AQ1127" s="68">
        <v>0</v>
      </c>
      <c r="AR1127" s="68">
        <v>0</v>
      </c>
      <c r="AS1127" s="68">
        <v>0</v>
      </c>
      <c r="AT1127" s="68">
        <v>0</v>
      </c>
      <c r="AU1127" s="68">
        <v>0</v>
      </c>
      <c r="AV1127" s="68">
        <v>0</v>
      </c>
      <c r="AW1127" s="68">
        <v>0</v>
      </c>
      <c r="AX1127" s="68">
        <v>0</v>
      </c>
      <c r="AY1127" s="68">
        <v>0</v>
      </c>
      <c r="AZ1127" s="68">
        <v>0</v>
      </c>
      <c r="BA1127" s="68">
        <v>0</v>
      </c>
      <c r="BB1127" s="68">
        <v>0</v>
      </c>
      <c r="BC1127" s="68">
        <v>0</v>
      </c>
      <c r="BD1127" s="68">
        <v>0</v>
      </c>
      <c r="BE1127" s="68">
        <v>0</v>
      </c>
      <c r="BF1127" s="68">
        <v>0</v>
      </c>
      <c r="BG1127" s="68">
        <v>0</v>
      </c>
      <c r="BH1127" s="68">
        <v>0</v>
      </c>
      <c r="BI1127" s="68">
        <v>0</v>
      </c>
      <c r="BJ1127" s="68">
        <v>0</v>
      </c>
      <c r="BK1127" s="68">
        <v>0</v>
      </c>
      <c r="BL1127" s="68">
        <v>0</v>
      </c>
      <c r="BM1127" s="68">
        <v>0</v>
      </c>
      <c r="BN1127" s="68">
        <v>0</v>
      </c>
      <c r="BO1127" s="68">
        <v>0</v>
      </c>
    </row>
    <row r="1128" spans="1:67">
      <c r="A1128">
        <v>2009</v>
      </c>
      <c r="B1128" s="62" t="s">
        <v>641</v>
      </c>
      <c r="C1128" s="67" t="s">
        <v>706</v>
      </c>
      <c r="D1128" s="62" t="s">
        <v>725</v>
      </c>
      <c r="E1128" s="68">
        <v>4.3648777431786794</v>
      </c>
      <c r="F1128" s="68">
        <v>8.4541137269355669E-4</v>
      </c>
      <c r="G1128" s="68">
        <v>0.3093675845200885</v>
      </c>
      <c r="H1128" s="68">
        <v>585.64840721860958</v>
      </c>
      <c r="I1128" s="68">
        <v>567.52066155112732</v>
      </c>
      <c r="J1128" s="68">
        <v>100.66458352806244</v>
      </c>
      <c r="K1128" s="68">
        <v>14.644568707397166</v>
      </c>
      <c r="L1128" s="68">
        <v>53.243639463483383</v>
      </c>
      <c r="M1128" s="68">
        <v>74.901931891796011</v>
      </c>
      <c r="N1128" s="68">
        <v>50.95099852201961</v>
      </c>
      <c r="O1128" s="68">
        <v>138.88849037672878</v>
      </c>
      <c r="P1128" s="68">
        <v>147.14963325961043</v>
      </c>
      <c r="Q1128" s="68">
        <v>82.622210286769217</v>
      </c>
      <c r="R1128" s="68">
        <v>157.60923398270813</v>
      </c>
      <c r="S1128" s="68">
        <v>132.24623202378862</v>
      </c>
      <c r="T1128" s="68">
        <v>104.70698427406082</v>
      </c>
      <c r="U1128" s="68">
        <v>282.18170260634463</v>
      </c>
      <c r="V1128" s="68">
        <v>124.44251850817871</v>
      </c>
      <c r="W1128" s="68">
        <v>111.7453281069396</v>
      </c>
      <c r="X1128" s="68">
        <v>318.77896154178495</v>
      </c>
      <c r="Y1128" s="68">
        <v>15.67345580121947</v>
      </c>
      <c r="Z1128" s="68">
        <v>124.36409515219025</v>
      </c>
      <c r="AA1128" s="68">
        <v>38.641787818335096</v>
      </c>
      <c r="AB1128" s="68">
        <v>102.08295858618558</v>
      </c>
      <c r="AC1128" s="68">
        <v>21.22900743979401</v>
      </c>
      <c r="AD1128" s="68">
        <v>7.6067188885324359</v>
      </c>
      <c r="AE1128" s="68">
        <v>626.144875613306</v>
      </c>
      <c r="AF1128" s="68">
        <v>115.66311999101941</v>
      </c>
      <c r="AG1128" s="68">
        <v>578.59764447002431</v>
      </c>
      <c r="AH1128" s="68">
        <v>473.91972322314882</v>
      </c>
      <c r="AI1128" s="68">
        <v>1651.7777524292762</v>
      </c>
      <c r="AJ1128" s="68">
        <v>24.364402382371264</v>
      </c>
      <c r="AK1128" s="68">
        <v>222.64442491884384</v>
      </c>
      <c r="AL1128" s="68">
        <v>285.59826252529444</v>
      </c>
      <c r="AM1128" s="68">
        <v>56.100071422004632</v>
      </c>
      <c r="AN1128" s="68">
        <v>289.94498113183943</v>
      </c>
      <c r="AO1128" s="68">
        <v>55.785510376923106</v>
      </c>
      <c r="AP1128" s="68">
        <v>151.51535565129049</v>
      </c>
      <c r="AQ1128" s="68">
        <v>299.28511927299888</v>
      </c>
      <c r="AR1128" s="68">
        <v>26.476655163948013</v>
      </c>
      <c r="AS1128" s="68">
        <v>367.91459928785673</v>
      </c>
      <c r="AT1128" s="68">
        <v>267.77748503971014</v>
      </c>
      <c r="AU1128" s="68">
        <v>7.729292928138249</v>
      </c>
      <c r="AV1128" s="68">
        <v>0</v>
      </c>
      <c r="AW1128" s="68">
        <v>985.50392568584061</v>
      </c>
      <c r="AX1128" s="68">
        <v>49.669066744512683</v>
      </c>
      <c r="AY1128" s="68">
        <v>113.39581522002239</v>
      </c>
      <c r="AZ1128" s="68">
        <v>0</v>
      </c>
      <c r="BA1128" s="68">
        <v>45.929916409816173</v>
      </c>
      <c r="BB1128" s="68">
        <v>1637.9265165359056</v>
      </c>
      <c r="BC1128" s="68">
        <v>826.50786174263283</v>
      </c>
      <c r="BD1128" s="68">
        <v>291.72167718518295</v>
      </c>
      <c r="BE1128" s="68">
        <v>805.1940132396353</v>
      </c>
      <c r="BF1128" s="68">
        <v>448.17346275595639</v>
      </c>
      <c r="BG1128" s="68">
        <v>0</v>
      </c>
      <c r="BH1128" s="68">
        <v>1.6487865477664794</v>
      </c>
      <c r="BI1128" s="68">
        <v>2277.0611710434096</v>
      </c>
      <c r="BJ1128" s="68">
        <v>0</v>
      </c>
      <c r="BK1128" s="68">
        <v>0</v>
      </c>
      <c r="BL1128" s="68">
        <v>2757.7748264284442</v>
      </c>
      <c r="BM1128" s="68">
        <v>-12.416293490924792</v>
      </c>
      <c r="BN1128" s="68">
        <v>-2.0888692961307243E-4</v>
      </c>
      <c r="BO1128" s="68">
        <v>19091.549013264001</v>
      </c>
    </row>
    <row r="1129" spans="1:67">
      <c r="A1129">
        <v>2009</v>
      </c>
      <c r="B1129" s="62" t="s">
        <v>642</v>
      </c>
      <c r="C1129" s="67" t="s">
        <v>707</v>
      </c>
      <c r="D1129" s="62" t="s">
        <v>725</v>
      </c>
      <c r="E1129" s="68">
        <v>5.1287639766455246</v>
      </c>
      <c r="F1129" s="68">
        <v>3.2953371303059116E-3</v>
      </c>
      <c r="G1129" s="68">
        <v>3.3902325591967302E-4</v>
      </c>
      <c r="H1129" s="68">
        <v>311.30216681831064</v>
      </c>
      <c r="I1129" s="68">
        <v>41.570248179908603</v>
      </c>
      <c r="J1129" s="68">
        <v>49.594802353522006</v>
      </c>
      <c r="K1129" s="68">
        <v>0.59579475053254827</v>
      </c>
      <c r="L1129" s="68">
        <v>22.190054462769751</v>
      </c>
      <c r="M1129" s="68">
        <v>9.7839856260003035</v>
      </c>
      <c r="N1129" s="68">
        <v>1.884665435186085</v>
      </c>
      <c r="O1129" s="68">
        <v>28.390124936238351</v>
      </c>
      <c r="P1129" s="68">
        <v>8.4974706761755439</v>
      </c>
      <c r="Q1129" s="68">
        <v>13.605678873569721</v>
      </c>
      <c r="R1129" s="68">
        <v>15.329956236907355</v>
      </c>
      <c r="S1129" s="68">
        <v>32.914475264110202</v>
      </c>
      <c r="T1129" s="68">
        <v>11.454132206865516</v>
      </c>
      <c r="U1129" s="68">
        <v>200.91427008838514</v>
      </c>
      <c r="V1129" s="68">
        <v>42.37577688746223</v>
      </c>
      <c r="W1129" s="68">
        <v>26.987294323174968</v>
      </c>
      <c r="X1129" s="68">
        <v>126.19459179175082</v>
      </c>
      <c r="Y1129" s="68">
        <v>2.9238698847994575</v>
      </c>
      <c r="Z1129" s="68">
        <v>94.146711777866457</v>
      </c>
      <c r="AA1129" s="68">
        <v>1.836263496155865</v>
      </c>
      <c r="AB1129" s="68">
        <v>130.5424178763021</v>
      </c>
      <c r="AC1129" s="68">
        <v>0</v>
      </c>
      <c r="AD1129" s="68">
        <v>4.9162544071201214E-2</v>
      </c>
      <c r="AE1129" s="68">
        <v>970.42733201819544</v>
      </c>
      <c r="AF1129" s="68">
        <v>17.236411788017477</v>
      </c>
      <c r="AG1129" s="68">
        <v>86.156098549100193</v>
      </c>
      <c r="AH1129" s="68">
        <v>70.569029737021765</v>
      </c>
      <c r="AI1129" s="68">
        <v>120.64192729659261</v>
      </c>
      <c r="AJ1129" s="68">
        <v>2.3630294378330023</v>
      </c>
      <c r="AK1129" s="68">
        <v>6.3036881028051548</v>
      </c>
      <c r="AL1129" s="68">
        <v>26.746127472960993</v>
      </c>
      <c r="AM1129" s="68">
        <v>5.3992691813002978</v>
      </c>
      <c r="AN1129" s="68">
        <v>1.8937241613399902</v>
      </c>
      <c r="AO1129" s="68">
        <v>25.390289332204205</v>
      </c>
      <c r="AP1129" s="68">
        <v>22.815689135759872</v>
      </c>
      <c r="AQ1129" s="68">
        <v>94.537630141232086</v>
      </c>
      <c r="AR1129" s="68">
        <v>28.316521952060143</v>
      </c>
      <c r="AS1129" s="68">
        <v>134.58394713761234</v>
      </c>
      <c r="AT1129" s="68">
        <v>114.2919870655421</v>
      </c>
      <c r="AU1129" s="68">
        <v>6.0939514291658927</v>
      </c>
      <c r="AV1129" s="68">
        <v>0</v>
      </c>
      <c r="AW1129" s="68">
        <v>86.555783221143855</v>
      </c>
      <c r="AX1129" s="68">
        <v>53.055160605684705</v>
      </c>
      <c r="AY1129" s="68">
        <v>135.81127657117801</v>
      </c>
      <c r="AZ1129" s="68">
        <v>0</v>
      </c>
      <c r="BA1129" s="68">
        <v>7.6628157126272116</v>
      </c>
      <c r="BB1129" s="68">
        <v>161.58745895429263</v>
      </c>
      <c r="BC1129" s="68">
        <v>143.44183282606127</v>
      </c>
      <c r="BD1129" s="68">
        <v>150.90944906205672</v>
      </c>
      <c r="BE1129" s="68">
        <v>193.03072126873516</v>
      </c>
      <c r="BF1129" s="68">
        <v>2.2302022863736357</v>
      </c>
      <c r="BG1129" s="68">
        <v>0</v>
      </c>
      <c r="BH1129" s="68">
        <v>9.794811093590601E-2</v>
      </c>
      <c r="BI1129" s="68">
        <v>349.50729775956262</v>
      </c>
      <c r="BJ1129" s="68">
        <v>0</v>
      </c>
      <c r="BK1129" s="68">
        <v>0</v>
      </c>
      <c r="BL1129" s="68">
        <v>0</v>
      </c>
      <c r="BM1129" s="68">
        <v>-0.89692335677492552</v>
      </c>
      <c r="BN1129" s="68">
        <v>3.9638282032683492E-5</v>
      </c>
      <c r="BO1129" s="68">
        <v>4194.9760294259995</v>
      </c>
    </row>
    <row r="1130" spans="1:67">
      <c r="A1130">
        <v>2009</v>
      </c>
      <c r="B1130" s="62" t="s">
        <v>643</v>
      </c>
      <c r="C1130" s="67" t="s">
        <v>708</v>
      </c>
      <c r="D1130" s="62" t="s">
        <v>725</v>
      </c>
      <c r="E1130" s="68">
        <v>25.035467150010412</v>
      </c>
      <c r="F1130" s="68">
        <v>5.9907928112083901</v>
      </c>
      <c r="G1130" s="68">
        <v>0.12747827532002434</v>
      </c>
      <c r="H1130" s="68">
        <v>290.56961087295991</v>
      </c>
      <c r="I1130" s="68">
        <v>391.0385357601134</v>
      </c>
      <c r="J1130" s="68">
        <v>45.553605409275349</v>
      </c>
      <c r="K1130" s="68">
        <v>4.9290573688999393</v>
      </c>
      <c r="L1130" s="68">
        <v>26.527287512911801</v>
      </c>
      <c r="M1130" s="68">
        <v>13.81254576135033</v>
      </c>
      <c r="N1130" s="68">
        <v>11.839972019615756</v>
      </c>
      <c r="O1130" s="68">
        <v>43.234073822796503</v>
      </c>
      <c r="P1130" s="68">
        <v>156.9868833785948</v>
      </c>
      <c r="Q1130" s="68">
        <v>21.596489707488633</v>
      </c>
      <c r="R1130" s="68">
        <v>32.909364980437779</v>
      </c>
      <c r="S1130" s="68">
        <v>19.672627274523752</v>
      </c>
      <c r="T1130" s="68">
        <v>33.01103587195653</v>
      </c>
      <c r="U1130" s="68">
        <v>81.984788646556581</v>
      </c>
      <c r="V1130" s="68">
        <v>65.346379322100532</v>
      </c>
      <c r="W1130" s="68">
        <v>62.092031001856412</v>
      </c>
      <c r="X1130" s="68">
        <v>105.33940540838525</v>
      </c>
      <c r="Y1130" s="68">
        <v>10.150158911532541</v>
      </c>
      <c r="Z1130" s="68">
        <v>50.435340325755114</v>
      </c>
      <c r="AA1130" s="68">
        <v>4.3234439130376581</v>
      </c>
      <c r="AB1130" s="68">
        <v>13.739669281256909</v>
      </c>
      <c r="AC1130" s="68">
        <v>12.943666224574869</v>
      </c>
      <c r="AD1130" s="68">
        <v>9.4458167743555518E-2</v>
      </c>
      <c r="AE1130" s="68">
        <v>5.4409148078851874</v>
      </c>
      <c r="AF1130" s="68">
        <v>49.255982033569431</v>
      </c>
      <c r="AG1130" s="68">
        <v>246.50279641142586</v>
      </c>
      <c r="AH1130" s="68">
        <v>201.90634746887119</v>
      </c>
      <c r="AI1130" s="68">
        <v>247.48682585053217</v>
      </c>
      <c r="AJ1130" s="68">
        <v>0</v>
      </c>
      <c r="AK1130" s="68">
        <v>54.700778128899792</v>
      </c>
      <c r="AL1130" s="68">
        <v>26.635791874786278</v>
      </c>
      <c r="AM1130" s="68">
        <v>14.104873801248534</v>
      </c>
      <c r="AN1130" s="68">
        <v>71.772937117512228</v>
      </c>
      <c r="AO1130" s="68">
        <v>68.965888544939219</v>
      </c>
      <c r="AP1130" s="68">
        <v>41.575058877474611</v>
      </c>
      <c r="AQ1130" s="68">
        <v>159.63903071494107</v>
      </c>
      <c r="AR1130" s="68">
        <v>3.1865406811513535</v>
      </c>
      <c r="AS1130" s="68">
        <v>363.26264689720904</v>
      </c>
      <c r="AT1130" s="68">
        <v>5.1667417171133607</v>
      </c>
      <c r="AU1130" s="68">
        <v>27.411259890589783</v>
      </c>
      <c r="AV1130" s="68">
        <v>0</v>
      </c>
      <c r="AW1130" s="68">
        <v>109.78512974569404</v>
      </c>
      <c r="AX1130" s="68">
        <v>15.249772591101946</v>
      </c>
      <c r="AY1130" s="68">
        <v>59.119438875141732</v>
      </c>
      <c r="AZ1130" s="68">
        <v>0</v>
      </c>
      <c r="BA1130" s="68">
        <v>4.1865141499466985</v>
      </c>
      <c r="BB1130" s="68">
        <v>731.32924879261543</v>
      </c>
      <c r="BC1130" s="68">
        <v>226.61046256222667</v>
      </c>
      <c r="BD1130" s="68">
        <v>86.947353748794256</v>
      </c>
      <c r="BE1130" s="68">
        <v>95.688974737826655</v>
      </c>
      <c r="BF1130" s="68">
        <v>64.174502116452402</v>
      </c>
      <c r="BG1130" s="68">
        <v>0</v>
      </c>
      <c r="BH1130" s="68">
        <v>0.26283946745388842</v>
      </c>
      <c r="BI1130" s="68">
        <v>0</v>
      </c>
      <c r="BJ1130" s="68">
        <v>0</v>
      </c>
      <c r="BK1130" s="68">
        <v>977.97572002323841</v>
      </c>
      <c r="BL1130" s="68">
        <v>33.107619122042664</v>
      </c>
      <c r="BM1130" s="68">
        <v>9.3141752795174728</v>
      </c>
      <c r="BN1130" s="68">
        <v>6.2428639535362001</v>
      </c>
      <c r="BO1130" s="68">
        <v>5536.2931991640007</v>
      </c>
    </row>
    <row r="1131" spans="1:67">
      <c r="A1131">
        <v>2009</v>
      </c>
      <c r="B1131" s="62" t="s">
        <v>644</v>
      </c>
      <c r="C1131" s="67" t="s">
        <v>709</v>
      </c>
      <c r="D1131" s="62" t="s">
        <v>725</v>
      </c>
      <c r="E1131" s="68">
        <v>0</v>
      </c>
      <c r="F1131" s="68">
        <v>0</v>
      </c>
      <c r="G1131" s="68">
        <v>0</v>
      </c>
      <c r="H1131" s="68">
        <v>0</v>
      </c>
      <c r="I1131" s="68">
        <v>0</v>
      </c>
      <c r="J1131" s="68">
        <v>0</v>
      </c>
      <c r="K1131" s="68">
        <v>0</v>
      </c>
      <c r="L1131" s="68">
        <v>0</v>
      </c>
      <c r="M1131" s="68">
        <v>0</v>
      </c>
      <c r="N1131" s="68">
        <v>0</v>
      </c>
      <c r="O1131" s="68">
        <v>0</v>
      </c>
      <c r="P1131" s="68">
        <v>0</v>
      </c>
      <c r="Q1131" s="68">
        <v>0</v>
      </c>
      <c r="R1131" s="68">
        <v>0</v>
      </c>
      <c r="S1131" s="68">
        <v>0</v>
      </c>
      <c r="T1131" s="68">
        <v>0</v>
      </c>
      <c r="U1131" s="68">
        <v>0</v>
      </c>
      <c r="V1131" s="68">
        <v>0</v>
      </c>
      <c r="W1131" s="68">
        <v>0</v>
      </c>
      <c r="X1131" s="68">
        <v>0</v>
      </c>
      <c r="Y1131" s="68">
        <v>0</v>
      </c>
      <c r="Z1131" s="68">
        <v>0</v>
      </c>
      <c r="AA1131" s="68">
        <v>0</v>
      </c>
      <c r="AB1131" s="68">
        <v>0</v>
      </c>
      <c r="AC1131" s="68">
        <v>0</v>
      </c>
      <c r="AD1131" s="68">
        <v>0</v>
      </c>
      <c r="AE1131" s="68">
        <v>0</v>
      </c>
      <c r="AF1131" s="68">
        <v>0</v>
      </c>
      <c r="AG1131" s="68">
        <v>0</v>
      </c>
      <c r="AH1131" s="68">
        <v>0</v>
      </c>
      <c r="AI1131" s="68">
        <v>0</v>
      </c>
      <c r="AJ1131" s="68">
        <v>0</v>
      </c>
      <c r="AK1131" s="68">
        <v>0</v>
      </c>
      <c r="AL1131" s="68">
        <v>0</v>
      </c>
      <c r="AM1131" s="68">
        <v>0</v>
      </c>
      <c r="AN1131" s="68">
        <v>0</v>
      </c>
      <c r="AO1131" s="68">
        <v>0</v>
      </c>
      <c r="AP1131" s="68">
        <v>0</v>
      </c>
      <c r="AQ1131" s="68">
        <v>0</v>
      </c>
      <c r="AR1131" s="68">
        <v>0</v>
      </c>
      <c r="AS1131" s="68">
        <v>0</v>
      </c>
      <c r="AT1131" s="68">
        <v>0</v>
      </c>
      <c r="AU1131" s="68">
        <v>0</v>
      </c>
      <c r="AV1131" s="68">
        <v>0</v>
      </c>
      <c r="AW1131" s="68">
        <v>0</v>
      </c>
      <c r="AX1131" s="68">
        <v>0</v>
      </c>
      <c r="AY1131" s="68">
        <v>0</v>
      </c>
      <c r="AZ1131" s="68">
        <v>0</v>
      </c>
      <c r="BA1131" s="68">
        <v>0</v>
      </c>
      <c r="BB1131" s="68">
        <v>0</v>
      </c>
      <c r="BC1131" s="68">
        <v>0</v>
      </c>
      <c r="BD1131" s="68">
        <v>0</v>
      </c>
      <c r="BE1131" s="68">
        <v>0</v>
      </c>
      <c r="BF1131" s="68">
        <v>0</v>
      </c>
      <c r="BG1131" s="68">
        <v>0</v>
      </c>
      <c r="BH1131" s="68">
        <v>0</v>
      </c>
      <c r="BI1131" s="68">
        <v>0</v>
      </c>
      <c r="BJ1131" s="68">
        <v>0</v>
      </c>
      <c r="BK1131" s="68">
        <v>0</v>
      </c>
      <c r="BL1131" s="68">
        <v>0</v>
      </c>
      <c r="BM1131" s="68">
        <v>0</v>
      </c>
      <c r="BN1131" s="68">
        <v>0</v>
      </c>
      <c r="BO1131" s="68">
        <v>0</v>
      </c>
    </row>
    <row r="1132" spans="1:67">
      <c r="A1132">
        <v>2009</v>
      </c>
      <c r="B1132" s="62" t="s">
        <v>645</v>
      </c>
      <c r="C1132" s="67" t="s">
        <v>710</v>
      </c>
      <c r="D1132" s="62" t="s">
        <v>725</v>
      </c>
      <c r="E1132" s="68">
        <v>7.426597782613058</v>
      </c>
      <c r="F1132" s="68">
        <v>0.35478099123841178</v>
      </c>
      <c r="G1132" s="68">
        <v>1.8505286974632702E-3</v>
      </c>
      <c r="H1132" s="68">
        <v>1.1794931440811474</v>
      </c>
      <c r="I1132" s="68">
        <v>42.664462988064365</v>
      </c>
      <c r="J1132" s="68">
        <v>2.9907299455536007</v>
      </c>
      <c r="K1132" s="68">
        <v>0.17705943229548424</v>
      </c>
      <c r="L1132" s="68">
        <v>0.82649055396057547</v>
      </c>
      <c r="M1132" s="68">
        <v>2.3064757241200229</v>
      </c>
      <c r="N1132" s="68">
        <v>0.55132856681896891</v>
      </c>
      <c r="O1132" s="68">
        <v>21.365091037414416</v>
      </c>
      <c r="P1132" s="68">
        <v>4.8494552094222616</v>
      </c>
      <c r="Q1132" s="68">
        <v>3.4913129248768748</v>
      </c>
      <c r="R1132" s="68">
        <v>1.9843869975674748</v>
      </c>
      <c r="S1132" s="68">
        <v>1.7249598755175646</v>
      </c>
      <c r="T1132" s="68">
        <v>13.256781462732597</v>
      </c>
      <c r="U1132" s="68">
        <v>169.42482530340888</v>
      </c>
      <c r="V1132" s="68">
        <v>54.186455270473076</v>
      </c>
      <c r="W1132" s="68">
        <v>11.814629926640702</v>
      </c>
      <c r="X1132" s="68">
        <v>12.639384965695298</v>
      </c>
      <c r="Y1132" s="68">
        <v>0.28800523487028123</v>
      </c>
      <c r="Z1132" s="68">
        <v>18.269051933869939</v>
      </c>
      <c r="AA1132" s="68">
        <v>0.26214805073144265</v>
      </c>
      <c r="AB1132" s="68">
        <v>41.417355827088848</v>
      </c>
      <c r="AC1132" s="68">
        <v>33.668679422892581</v>
      </c>
      <c r="AD1132" s="68">
        <v>8.7214397125460346E-4</v>
      </c>
      <c r="AE1132" s="68">
        <v>6.669446068763909</v>
      </c>
      <c r="AF1132" s="68">
        <v>11.059829915291592</v>
      </c>
      <c r="AG1132" s="68">
        <v>53.916395348996097</v>
      </c>
      <c r="AH1132" s="68">
        <v>44.162024172066722</v>
      </c>
      <c r="AI1132" s="68">
        <v>27.698236460891</v>
      </c>
      <c r="AJ1132" s="68">
        <v>7.9278660506817342</v>
      </c>
      <c r="AK1132" s="68">
        <v>2.4909492632730044</v>
      </c>
      <c r="AL1132" s="68">
        <v>3.2396549749880958</v>
      </c>
      <c r="AM1132" s="68">
        <v>1.6194166554821052</v>
      </c>
      <c r="AN1132" s="68">
        <v>10.469056837546573</v>
      </c>
      <c r="AO1132" s="68">
        <v>23.130821229636599</v>
      </c>
      <c r="AP1132" s="68">
        <v>53.148110655762444</v>
      </c>
      <c r="AQ1132" s="68">
        <v>18.869507757006836</v>
      </c>
      <c r="AR1132" s="68">
        <v>5.3440666927810172</v>
      </c>
      <c r="AS1132" s="68">
        <v>202.13932142452805</v>
      </c>
      <c r="AT1132" s="68">
        <v>0.17673530580458227</v>
      </c>
      <c r="AU1132" s="68">
        <v>9.4520757275445231</v>
      </c>
      <c r="AV1132" s="68">
        <v>0</v>
      </c>
      <c r="AW1132" s="68">
        <v>2.9389742695330336</v>
      </c>
      <c r="AX1132" s="68">
        <v>20.773829656509154</v>
      </c>
      <c r="AY1132" s="68">
        <v>14.809164244066507</v>
      </c>
      <c r="AZ1132" s="68">
        <v>0</v>
      </c>
      <c r="BA1132" s="68">
        <v>2.0381552288522524</v>
      </c>
      <c r="BB1132" s="68">
        <v>128.89305094084068</v>
      </c>
      <c r="BC1132" s="68">
        <v>170.03662792727542</v>
      </c>
      <c r="BD1132" s="68">
        <v>82.183020915004789</v>
      </c>
      <c r="BE1132" s="68">
        <v>33.654567200080074</v>
      </c>
      <c r="BF1132" s="68">
        <v>18.210424107068178</v>
      </c>
      <c r="BG1132" s="68">
        <v>0</v>
      </c>
      <c r="BH1132" s="68">
        <v>0.20356784995030508</v>
      </c>
      <c r="BI1132" s="68">
        <v>125.64965445285067</v>
      </c>
      <c r="BJ1132" s="68">
        <v>0</v>
      </c>
      <c r="BK1132" s="68">
        <v>0</v>
      </c>
      <c r="BL1132" s="68">
        <v>0</v>
      </c>
      <c r="BM1132" s="68">
        <v>-136.09344344508926</v>
      </c>
      <c r="BN1132" s="68">
        <v>195.69168592339136</v>
      </c>
      <c r="BO1132" s="68">
        <v>1587.6254590560002</v>
      </c>
    </row>
    <row r="1133" spans="1:67">
      <c r="A1133">
        <v>2009</v>
      </c>
      <c r="B1133" s="62" t="s">
        <v>646</v>
      </c>
      <c r="C1133" s="67" t="s">
        <v>711</v>
      </c>
      <c r="D1133" s="62" t="s">
        <v>725</v>
      </c>
      <c r="E1133" s="68">
        <v>200.88896839753826</v>
      </c>
      <c r="F1133" s="68">
        <v>0.40186726379959353</v>
      </c>
      <c r="G1133" s="68">
        <v>65.489150225800103</v>
      </c>
      <c r="H1133" s="68">
        <v>2110.009493383362</v>
      </c>
      <c r="I1133" s="68">
        <v>3425.2059762242152</v>
      </c>
      <c r="J1133" s="68">
        <v>765.18067188384532</v>
      </c>
      <c r="K1133" s="68">
        <v>64.062929726930122</v>
      </c>
      <c r="L1133" s="68">
        <v>422.54593165526683</v>
      </c>
      <c r="M1133" s="68">
        <v>235.81249504326394</v>
      </c>
      <c r="N1133" s="68">
        <v>589.19512922688443</v>
      </c>
      <c r="O1133" s="68">
        <v>1341.8804562462171</v>
      </c>
      <c r="P1133" s="68">
        <v>915.79731809737189</v>
      </c>
      <c r="Q1133" s="68">
        <v>819.10987147842548</v>
      </c>
      <c r="R1133" s="68">
        <v>954.7782679052342</v>
      </c>
      <c r="S1133" s="68">
        <v>474.69139941981751</v>
      </c>
      <c r="T1133" s="68">
        <v>797.90596493566557</v>
      </c>
      <c r="U1133" s="68">
        <v>1061.9057754062601</v>
      </c>
      <c r="V1133" s="68">
        <v>649.88712275075864</v>
      </c>
      <c r="W1133" s="68">
        <v>502.13071195304656</v>
      </c>
      <c r="X1133" s="68">
        <v>1604.733383097514</v>
      </c>
      <c r="Y1133" s="68">
        <v>71.276457751981269</v>
      </c>
      <c r="Z1133" s="68">
        <v>652.50008754056421</v>
      </c>
      <c r="AA1133" s="68">
        <v>189.47990534039675</v>
      </c>
      <c r="AB1133" s="68">
        <v>198.84559203187101</v>
      </c>
      <c r="AC1133" s="68">
        <v>56.889339536402026</v>
      </c>
      <c r="AD1133" s="68">
        <v>50.550120910044605</v>
      </c>
      <c r="AE1133" s="68">
        <v>3053.9629322567448</v>
      </c>
      <c r="AF1133" s="68">
        <v>1457.3973205819093</v>
      </c>
      <c r="AG1133" s="68">
        <v>7287.9732222892735</v>
      </c>
      <c r="AH1133" s="68">
        <v>5969.4578527514032</v>
      </c>
      <c r="AI1133" s="68">
        <v>2633.1554008536159</v>
      </c>
      <c r="AJ1133" s="68">
        <v>129.27253570209157</v>
      </c>
      <c r="AK1133" s="68">
        <v>834.74207353071176</v>
      </c>
      <c r="AL1133" s="68">
        <v>990.70797924511533</v>
      </c>
      <c r="AM1133" s="68">
        <v>269.03968599699556</v>
      </c>
      <c r="AN1133" s="68">
        <v>2098.2791406443243</v>
      </c>
      <c r="AO1133" s="68">
        <v>340.1558311570397</v>
      </c>
      <c r="AP1133" s="68">
        <v>757.13853541171761</v>
      </c>
      <c r="AQ1133" s="68">
        <v>1863.2154318435421</v>
      </c>
      <c r="AR1133" s="68">
        <v>67.23150382923258</v>
      </c>
      <c r="AS1133" s="68">
        <v>1945.9787596720921</v>
      </c>
      <c r="AT1133" s="68">
        <v>582.98216382285273</v>
      </c>
      <c r="AU1133" s="68">
        <v>308.73923616705446</v>
      </c>
      <c r="AV1133" s="68">
        <v>0</v>
      </c>
      <c r="AW1133" s="68">
        <v>1286.0722548154567</v>
      </c>
      <c r="AX1133" s="68">
        <v>727.50060400307086</v>
      </c>
      <c r="AY1133" s="68">
        <v>337.23419799793209</v>
      </c>
      <c r="AZ1133" s="68">
        <v>0</v>
      </c>
      <c r="BA1133" s="68">
        <v>70.669451527229782</v>
      </c>
      <c r="BB1133" s="68">
        <v>4913.0888502315902</v>
      </c>
      <c r="BC1133" s="68">
        <v>1503.4140295485097</v>
      </c>
      <c r="BD1133" s="68">
        <v>1079.7516037373898</v>
      </c>
      <c r="BE1133" s="68">
        <v>982.96565422560241</v>
      </c>
      <c r="BF1133" s="68">
        <v>1968.2551534016857</v>
      </c>
      <c r="BG1133" s="68">
        <v>0</v>
      </c>
      <c r="BH1133" s="68">
        <v>2.2999162823226751</v>
      </c>
      <c r="BI1133" s="68">
        <v>99401.886520675471</v>
      </c>
      <c r="BJ1133" s="68">
        <v>0</v>
      </c>
      <c r="BK1133" s="68">
        <v>531.92290560714412</v>
      </c>
      <c r="BL1133" s="68">
        <v>0</v>
      </c>
      <c r="BM1133" s="68">
        <v>-334.7996013597737</v>
      </c>
      <c r="BN1133" s="68">
        <v>0.12525664861413449</v>
      </c>
      <c r="BO1133" s="68">
        <v>161280.97079053053</v>
      </c>
    </row>
    <row r="1134" spans="1:67">
      <c r="A1134">
        <v>2009</v>
      </c>
      <c r="B1134" s="62" t="s">
        <v>647</v>
      </c>
      <c r="C1134" s="67" t="s">
        <v>712</v>
      </c>
      <c r="D1134" s="62" t="s">
        <v>725</v>
      </c>
      <c r="E1134" s="68">
        <v>0</v>
      </c>
      <c r="F1134" s="68">
        <v>0</v>
      </c>
      <c r="G1134" s="68">
        <v>0</v>
      </c>
      <c r="H1134" s="68">
        <v>0</v>
      </c>
      <c r="I1134" s="68">
        <v>1.3090927986937671E-2</v>
      </c>
      <c r="J1134" s="68">
        <v>0</v>
      </c>
      <c r="K1134" s="68">
        <v>0</v>
      </c>
      <c r="L1134" s="68">
        <v>0</v>
      </c>
      <c r="M1134" s="68">
        <v>0</v>
      </c>
      <c r="N1134" s="68">
        <v>0</v>
      </c>
      <c r="O1134" s="68">
        <v>0</v>
      </c>
      <c r="P1134" s="68">
        <v>0</v>
      </c>
      <c r="Q1134" s="68">
        <v>0</v>
      </c>
      <c r="R1134" s="68">
        <v>0</v>
      </c>
      <c r="S1134" s="68">
        <v>0</v>
      </c>
      <c r="T1134" s="68">
        <v>0</v>
      </c>
      <c r="U1134" s="68">
        <v>0</v>
      </c>
      <c r="V1134" s="68">
        <v>0</v>
      </c>
      <c r="W1134" s="68">
        <v>0</v>
      </c>
      <c r="X1134" s="68">
        <v>0</v>
      </c>
      <c r="Y1134" s="68">
        <v>0</v>
      </c>
      <c r="Z1134" s="68">
        <v>0</v>
      </c>
      <c r="AA1134" s="68">
        <v>0</v>
      </c>
      <c r="AB1134" s="68">
        <v>0</v>
      </c>
      <c r="AC1134" s="68">
        <v>0</v>
      </c>
      <c r="AD1134" s="68">
        <v>0</v>
      </c>
      <c r="AE1134" s="68">
        <v>4.7887580445420418E-4</v>
      </c>
      <c r="AF1134" s="68">
        <v>2.0811441979319296</v>
      </c>
      <c r="AG1134" s="68">
        <v>10.388263995747263</v>
      </c>
      <c r="AH1134" s="68">
        <v>8.5088545463108964</v>
      </c>
      <c r="AI1134" s="68">
        <v>0</v>
      </c>
      <c r="AJ1134" s="68">
        <v>0</v>
      </c>
      <c r="AK1134" s="68">
        <v>0</v>
      </c>
      <c r="AL1134" s="68">
        <v>0</v>
      </c>
      <c r="AM1134" s="68">
        <v>0</v>
      </c>
      <c r="AN1134" s="68">
        <v>0</v>
      </c>
      <c r="AO1134" s="68">
        <v>0</v>
      </c>
      <c r="AP1134" s="68">
        <v>0</v>
      </c>
      <c r="AQ1134" s="68">
        <v>0</v>
      </c>
      <c r="AR1134" s="68">
        <v>0</v>
      </c>
      <c r="AS1134" s="68">
        <v>0</v>
      </c>
      <c r="AT1134" s="68">
        <v>0</v>
      </c>
      <c r="AU1134" s="68">
        <v>0</v>
      </c>
      <c r="AV1134" s="68">
        <v>0</v>
      </c>
      <c r="AW1134" s="68">
        <v>2.0153975398904977E-3</v>
      </c>
      <c r="AX1134" s="68">
        <v>0</v>
      </c>
      <c r="AY1134" s="68">
        <v>0</v>
      </c>
      <c r="AZ1134" s="68">
        <v>0</v>
      </c>
      <c r="BA1134" s="68">
        <v>0</v>
      </c>
      <c r="BB1134" s="68">
        <v>5.1405818862272509E-2</v>
      </c>
      <c r="BC1134" s="68">
        <v>0</v>
      </c>
      <c r="BD1134" s="68">
        <v>0</v>
      </c>
      <c r="BE1134" s="68">
        <v>0</v>
      </c>
      <c r="BF1134" s="68">
        <v>0</v>
      </c>
      <c r="BG1134" s="68">
        <v>0</v>
      </c>
      <c r="BH1134" s="68">
        <v>0</v>
      </c>
      <c r="BI1134" s="68">
        <v>154.00785668674538</v>
      </c>
      <c r="BJ1134" s="68">
        <v>0</v>
      </c>
      <c r="BK1134" s="68">
        <v>53336.367361695695</v>
      </c>
      <c r="BL1134" s="68">
        <v>0</v>
      </c>
      <c r="BM1134" s="68">
        <v>277.49289085925932</v>
      </c>
      <c r="BN1134" s="68">
        <v>2.6956941292155534E-3</v>
      </c>
      <c r="BO1134" s="68">
        <v>53788.916058696013</v>
      </c>
    </row>
    <row r="1135" spans="1:67">
      <c r="A1135">
        <v>2009</v>
      </c>
      <c r="B1135" s="62" t="s">
        <v>648</v>
      </c>
      <c r="C1135" s="67" t="s">
        <v>713</v>
      </c>
      <c r="D1135" s="62" t="s">
        <v>725</v>
      </c>
      <c r="E1135" s="68">
        <v>0.10553815483217552</v>
      </c>
      <c r="F1135" s="68">
        <v>0</v>
      </c>
      <c r="G1135" s="68">
        <v>5.7455003323218725E-4</v>
      </c>
      <c r="H1135" s="68">
        <v>4.6806882795068061E-2</v>
      </c>
      <c r="I1135" s="68">
        <v>0.44221635083354305</v>
      </c>
      <c r="J1135" s="68">
        <v>0.24915831085715964</v>
      </c>
      <c r="K1135" s="68">
        <v>1.1992884928367922E-3</v>
      </c>
      <c r="L1135" s="68">
        <v>0.11463683108182286</v>
      </c>
      <c r="M1135" s="68">
        <v>0.33854090432376421</v>
      </c>
      <c r="N1135" s="68">
        <v>8.5426324905964107E-2</v>
      </c>
      <c r="O1135" s="68">
        <v>3.4357319954319017E-2</v>
      </c>
      <c r="P1135" s="68">
        <v>5.239255696621159E-2</v>
      </c>
      <c r="Q1135" s="68">
        <v>0.30015139454472028</v>
      </c>
      <c r="R1135" s="68">
        <v>0.59265478864030696</v>
      </c>
      <c r="S1135" s="68">
        <v>0.45643534273617653</v>
      </c>
      <c r="T1135" s="68">
        <v>1.3502274628877591</v>
      </c>
      <c r="U1135" s="68">
        <v>1.5407459002886046</v>
      </c>
      <c r="V1135" s="68">
        <v>0.61710390150026295</v>
      </c>
      <c r="W1135" s="68">
        <v>1.0990674384290724</v>
      </c>
      <c r="X1135" s="68">
        <v>2.8310887485637624</v>
      </c>
      <c r="Y1135" s="68">
        <v>9.5881042046745885E-4</v>
      </c>
      <c r="Z1135" s="68">
        <v>0.80260017401905193</v>
      </c>
      <c r="AA1135" s="68">
        <v>1.3481173373215076E-2</v>
      </c>
      <c r="AB1135" s="68">
        <v>16.721727231889233</v>
      </c>
      <c r="AC1135" s="68">
        <v>0</v>
      </c>
      <c r="AD1135" s="68">
        <v>0</v>
      </c>
      <c r="AE1135" s="68">
        <v>0.30905389183765425</v>
      </c>
      <c r="AF1135" s="68">
        <v>0.60963841739952029</v>
      </c>
      <c r="AG1135" s="68">
        <v>3.0541516559659141</v>
      </c>
      <c r="AH1135" s="68">
        <v>2.5016049085417156</v>
      </c>
      <c r="AI1135" s="68">
        <v>120.59261061812184</v>
      </c>
      <c r="AJ1135" s="68">
        <v>0</v>
      </c>
      <c r="AK1135" s="68">
        <v>0.79646721190454284</v>
      </c>
      <c r="AL1135" s="68">
        <v>0</v>
      </c>
      <c r="AM1135" s="68">
        <v>0.16697331759061376</v>
      </c>
      <c r="AN1135" s="68">
        <v>0</v>
      </c>
      <c r="AO1135" s="68">
        <v>5.7106431435515366E-3</v>
      </c>
      <c r="AP1135" s="68">
        <v>2.0247921546555623</v>
      </c>
      <c r="AQ1135" s="68">
        <v>0</v>
      </c>
      <c r="AR1135" s="68">
        <v>1.2843963096196178</v>
      </c>
      <c r="AS1135" s="68">
        <v>27.733405802654101</v>
      </c>
      <c r="AT1135" s="68">
        <v>8.3847514898380311</v>
      </c>
      <c r="AU1135" s="68">
        <v>8.7879871645488663</v>
      </c>
      <c r="AV1135" s="68">
        <v>0</v>
      </c>
      <c r="AW1135" s="68">
        <v>2.3371017125953693E-3</v>
      </c>
      <c r="AX1135" s="68">
        <v>0</v>
      </c>
      <c r="AY1135" s="68">
        <v>26.622660258164082</v>
      </c>
      <c r="AZ1135" s="68">
        <v>0</v>
      </c>
      <c r="BA1135" s="68">
        <v>3.2131009940773309E-2</v>
      </c>
      <c r="BB1135" s="68">
        <v>2.8179627771043987</v>
      </c>
      <c r="BC1135" s="68">
        <v>5.0155395609565137</v>
      </c>
      <c r="BD1135" s="68">
        <v>21.23045446667323</v>
      </c>
      <c r="BE1135" s="68">
        <v>0</v>
      </c>
      <c r="BF1135" s="68">
        <v>8.6965937189592761</v>
      </c>
      <c r="BG1135" s="68">
        <v>0</v>
      </c>
      <c r="BH1135" s="68">
        <v>2.0271019923345505E-2</v>
      </c>
      <c r="BI1135" s="68">
        <v>9591.1014075940548</v>
      </c>
      <c r="BJ1135" s="68">
        <v>0</v>
      </c>
      <c r="BK1135" s="68">
        <v>32350.310064494057</v>
      </c>
      <c r="BL1135" s="68">
        <v>0</v>
      </c>
      <c r="BM1135" s="68">
        <v>4.0596856560160726</v>
      </c>
      <c r="BN1135" s="68">
        <v>-1.1970475316047668E-4</v>
      </c>
      <c r="BO1135" s="68">
        <v>42213.957621381</v>
      </c>
    </row>
    <row r="1136" spans="1:67">
      <c r="A1136">
        <v>2009</v>
      </c>
      <c r="B1136" s="62" t="s">
        <v>649</v>
      </c>
      <c r="C1136" s="67" t="s">
        <v>714</v>
      </c>
      <c r="D1136" s="62" t="s">
        <v>725</v>
      </c>
      <c r="E1136" s="68">
        <v>0</v>
      </c>
      <c r="F1136" s="68">
        <v>0</v>
      </c>
      <c r="G1136" s="68">
        <v>0</v>
      </c>
      <c r="H1136" s="68">
        <v>0</v>
      </c>
      <c r="I1136" s="68">
        <v>0</v>
      </c>
      <c r="J1136" s="68">
        <v>0</v>
      </c>
      <c r="K1136" s="68">
        <v>0</v>
      </c>
      <c r="L1136" s="68">
        <v>0</v>
      </c>
      <c r="M1136" s="68">
        <v>0</v>
      </c>
      <c r="N1136" s="68">
        <v>0</v>
      </c>
      <c r="O1136" s="68">
        <v>0</v>
      </c>
      <c r="P1136" s="68">
        <v>0</v>
      </c>
      <c r="Q1136" s="68">
        <v>0</v>
      </c>
      <c r="R1136" s="68">
        <v>0</v>
      </c>
      <c r="S1136" s="68">
        <v>0</v>
      </c>
      <c r="T1136" s="68">
        <v>0</v>
      </c>
      <c r="U1136" s="68">
        <v>0</v>
      </c>
      <c r="V1136" s="68">
        <v>0</v>
      </c>
      <c r="W1136" s="68">
        <v>0</v>
      </c>
      <c r="X1136" s="68">
        <v>0</v>
      </c>
      <c r="Y1136" s="68">
        <v>0</v>
      </c>
      <c r="Z1136" s="68">
        <v>0</v>
      </c>
      <c r="AA1136" s="68">
        <v>0</v>
      </c>
      <c r="AB1136" s="68">
        <v>0</v>
      </c>
      <c r="AC1136" s="68">
        <v>0</v>
      </c>
      <c r="AD1136" s="68">
        <v>0</v>
      </c>
      <c r="AE1136" s="68">
        <v>0</v>
      </c>
      <c r="AF1136" s="68">
        <v>0</v>
      </c>
      <c r="AG1136" s="68">
        <v>0</v>
      </c>
      <c r="AH1136" s="68">
        <v>0</v>
      </c>
      <c r="AI1136" s="68">
        <v>0</v>
      </c>
      <c r="AJ1136" s="68">
        <v>0</v>
      </c>
      <c r="AK1136" s="68">
        <v>0</v>
      </c>
      <c r="AL1136" s="68">
        <v>0</v>
      </c>
      <c r="AM1136" s="68">
        <v>0</v>
      </c>
      <c r="AN1136" s="68">
        <v>0</v>
      </c>
      <c r="AO1136" s="68">
        <v>0</v>
      </c>
      <c r="AP1136" s="68">
        <v>0</v>
      </c>
      <c r="AQ1136" s="68">
        <v>0</v>
      </c>
      <c r="AR1136" s="68">
        <v>0</v>
      </c>
      <c r="AS1136" s="68">
        <v>0</v>
      </c>
      <c r="AT1136" s="68">
        <v>0</v>
      </c>
      <c r="AU1136" s="68">
        <v>0</v>
      </c>
      <c r="AV1136" s="68">
        <v>0</v>
      </c>
      <c r="AW1136" s="68">
        <v>0</v>
      </c>
      <c r="AX1136" s="68">
        <v>0</v>
      </c>
      <c r="AY1136" s="68">
        <v>0</v>
      </c>
      <c r="AZ1136" s="68">
        <v>0</v>
      </c>
      <c r="BA1136" s="68">
        <v>0</v>
      </c>
      <c r="BB1136" s="68">
        <v>0</v>
      </c>
      <c r="BC1136" s="68">
        <v>0</v>
      </c>
      <c r="BD1136" s="68">
        <v>0</v>
      </c>
      <c r="BE1136" s="68">
        <v>0</v>
      </c>
      <c r="BF1136" s="68">
        <v>0</v>
      </c>
      <c r="BG1136" s="68">
        <v>0</v>
      </c>
      <c r="BH1136" s="68">
        <v>0</v>
      </c>
      <c r="BI1136" s="68">
        <v>9095.1324784785538</v>
      </c>
      <c r="BJ1136" s="68">
        <v>0</v>
      </c>
      <c r="BK1136" s="68">
        <v>18929.29611219413</v>
      </c>
      <c r="BL1136" s="68">
        <v>0</v>
      </c>
      <c r="BM1136" s="68">
        <v>-88.48119246274436</v>
      </c>
      <c r="BN1136" s="68">
        <v>1.9243206043029204E-4</v>
      </c>
      <c r="BO1136" s="68">
        <v>27935.947590642001</v>
      </c>
    </row>
    <row r="1137" spans="1:67">
      <c r="A1137">
        <v>2009</v>
      </c>
      <c r="B1137" s="62" t="s">
        <v>650</v>
      </c>
      <c r="C1137" s="67" t="s">
        <v>715</v>
      </c>
      <c r="D1137" s="62" t="s">
        <v>725</v>
      </c>
      <c r="E1137" s="68">
        <v>5.4585130301971869</v>
      </c>
      <c r="F1137" s="68">
        <v>1.7286589521592777</v>
      </c>
      <c r="G1137" s="68">
        <v>1.6477905665230872</v>
      </c>
      <c r="H1137" s="68">
        <v>26.292450756464458</v>
      </c>
      <c r="I1137" s="68">
        <v>29.147170202730752</v>
      </c>
      <c r="J1137" s="68">
        <v>4.8902110637920861</v>
      </c>
      <c r="K1137" s="68">
        <v>0.92915514698587909</v>
      </c>
      <c r="L1137" s="68">
        <v>11.309076340863632</v>
      </c>
      <c r="M1137" s="68">
        <v>1.0640222908627239</v>
      </c>
      <c r="N1137" s="68">
        <v>0.75680899997026818</v>
      </c>
      <c r="O1137" s="68">
        <v>8.186776345520915</v>
      </c>
      <c r="P1137" s="68">
        <v>3.8557934878273401</v>
      </c>
      <c r="Q1137" s="68">
        <v>7.2629406083755619</v>
      </c>
      <c r="R1137" s="68">
        <v>11.965100839942865</v>
      </c>
      <c r="S1137" s="68">
        <v>7.9802801123385096</v>
      </c>
      <c r="T1137" s="68">
        <v>7.611699058128079</v>
      </c>
      <c r="U1137" s="68">
        <v>1.6386201336574804</v>
      </c>
      <c r="V1137" s="68">
        <v>4.9798549239605947</v>
      </c>
      <c r="W1137" s="68">
        <v>2.8632487381451224</v>
      </c>
      <c r="X1137" s="68">
        <v>22.430642591361639</v>
      </c>
      <c r="Y1137" s="68">
        <v>1.4202943053826609</v>
      </c>
      <c r="Z1137" s="68">
        <v>5.600520191390058</v>
      </c>
      <c r="AA1137" s="68">
        <v>38.588466188988839</v>
      </c>
      <c r="AB1137" s="68">
        <v>1.4232084089044519</v>
      </c>
      <c r="AC1137" s="68">
        <v>0</v>
      </c>
      <c r="AD1137" s="68">
        <v>0.50589332048748925</v>
      </c>
      <c r="AE1137" s="68">
        <v>38.5481567776757</v>
      </c>
      <c r="AF1137" s="68">
        <v>14.708983984751482</v>
      </c>
      <c r="AG1137" s="68">
        <v>73.559775648472268</v>
      </c>
      <c r="AH1137" s="68">
        <v>60.251590805580918</v>
      </c>
      <c r="AI1137" s="68">
        <v>39.225957334111413</v>
      </c>
      <c r="AJ1137" s="68">
        <v>2.1236025833166841E-3</v>
      </c>
      <c r="AK1137" s="68">
        <v>21.111599298998446</v>
      </c>
      <c r="AL1137" s="68">
        <v>19.037897896206989</v>
      </c>
      <c r="AM1137" s="68">
        <v>3.2279078146117666</v>
      </c>
      <c r="AN1137" s="68">
        <v>238.09217062170057</v>
      </c>
      <c r="AO1137" s="68">
        <v>1.4376456542735623</v>
      </c>
      <c r="AP1137" s="68">
        <v>62.579342191231241</v>
      </c>
      <c r="AQ1137" s="68">
        <v>7.2280762846977069</v>
      </c>
      <c r="AR1137" s="68">
        <v>0.60047826123964088</v>
      </c>
      <c r="AS1137" s="68">
        <v>196.57293796473479</v>
      </c>
      <c r="AT1137" s="68">
        <v>44.601725135846934</v>
      </c>
      <c r="AU1137" s="68">
        <v>16.079398257919191</v>
      </c>
      <c r="AV1137" s="68">
        <v>0</v>
      </c>
      <c r="AW1137" s="68">
        <v>56.957066017255684</v>
      </c>
      <c r="AX1137" s="68">
        <v>25.07064072681365</v>
      </c>
      <c r="AY1137" s="68">
        <v>20.465081934618723</v>
      </c>
      <c r="AZ1137" s="68">
        <v>0</v>
      </c>
      <c r="BA1137" s="68">
        <v>0.50295706352501179</v>
      </c>
      <c r="BB1137" s="68">
        <v>71.792135033136447</v>
      </c>
      <c r="BC1137" s="68">
        <v>176.39568188817162</v>
      </c>
      <c r="BD1137" s="68">
        <v>78.229186922129415</v>
      </c>
      <c r="BE1137" s="68">
        <v>105.89803503281991</v>
      </c>
      <c r="BF1137" s="68">
        <v>242.62589910147832</v>
      </c>
      <c r="BG1137" s="68">
        <v>0</v>
      </c>
      <c r="BH1137" s="68">
        <v>1.6070164927878168</v>
      </c>
      <c r="BI1137" s="68">
        <v>18704.524540056231</v>
      </c>
      <c r="BJ1137" s="68">
        <v>0</v>
      </c>
      <c r="BK1137" s="68">
        <v>512.83113972986916</v>
      </c>
      <c r="BL1137" s="68">
        <v>0</v>
      </c>
      <c r="BM1137" s="68">
        <v>1.6050066665925464</v>
      </c>
      <c r="BN1137" s="68">
        <v>-6.3628522184444591E-5</v>
      </c>
      <c r="BO1137" s="68">
        <v>21044.907287176502</v>
      </c>
    </row>
    <row r="1138" spans="1:67">
      <c r="A1138">
        <v>2009</v>
      </c>
      <c r="B1138" s="62" t="s">
        <v>651</v>
      </c>
      <c r="C1138" s="67" t="s">
        <v>716</v>
      </c>
      <c r="D1138" s="62" t="s">
        <v>725</v>
      </c>
      <c r="E1138" s="68">
        <v>0</v>
      </c>
      <c r="F1138" s="68">
        <v>0</v>
      </c>
      <c r="G1138" s="68">
        <v>0</v>
      </c>
      <c r="H1138" s="68">
        <v>0</v>
      </c>
      <c r="I1138" s="68">
        <v>0</v>
      </c>
      <c r="J1138" s="68">
        <v>0</v>
      </c>
      <c r="K1138" s="68">
        <v>0</v>
      </c>
      <c r="L1138" s="68">
        <v>0</v>
      </c>
      <c r="M1138" s="68">
        <v>0</v>
      </c>
      <c r="N1138" s="68">
        <v>0</v>
      </c>
      <c r="O1138" s="68">
        <v>0</v>
      </c>
      <c r="P1138" s="68">
        <v>0</v>
      </c>
      <c r="Q1138" s="68">
        <v>0</v>
      </c>
      <c r="R1138" s="68">
        <v>0</v>
      </c>
      <c r="S1138" s="68">
        <v>0</v>
      </c>
      <c r="T1138" s="68">
        <v>0</v>
      </c>
      <c r="U1138" s="68">
        <v>0</v>
      </c>
      <c r="V1138" s="68">
        <v>0</v>
      </c>
      <c r="W1138" s="68">
        <v>0</v>
      </c>
      <c r="X1138" s="68">
        <v>0</v>
      </c>
      <c r="Y1138" s="68">
        <v>0</v>
      </c>
      <c r="Z1138" s="68">
        <v>0</v>
      </c>
      <c r="AA1138" s="68">
        <v>0</v>
      </c>
      <c r="AB1138" s="68">
        <v>0</v>
      </c>
      <c r="AC1138" s="68">
        <v>0</v>
      </c>
      <c r="AD1138" s="68">
        <v>0</v>
      </c>
      <c r="AE1138" s="68">
        <v>0</v>
      </c>
      <c r="AF1138" s="68">
        <v>0</v>
      </c>
      <c r="AG1138" s="68">
        <v>0</v>
      </c>
      <c r="AH1138" s="68">
        <v>0</v>
      </c>
      <c r="AI1138" s="68">
        <v>0</v>
      </c>
      <c r="AJ1138" s="68">
        <v>0</v>
      </c>
      <c r="AK1138" s="68">
        <v>0</v>
      </c>
      <c r="AL1138" s="68">
        <v>0</v>
      </c>
      <c r="AM1138" s="68">
        <v>0</v>
      </c>
      <c r="AN1138" s="68">
        <v>0</v>
      </c>
      <c r="AO1138" s="68">
        <v>0</v>
      </c>
      <c r="AP1138" s="68">
        <v>0</v>
      </c>
      <c r="AQ1138" s="68">
        <v>0</v>
      </c>
      <c r="AR1138" s="68">
        <v>0</v>
      </c>
      <c r="AS1138" s="68">
        <v>0</v>
      </c>
      <c r="AT1138" s="68">
        <v>0</v>
      </c>
      <c r="AU1138" s="68">
        <v>0</v>
      </c>
      <c r="AV1138" s="68">
        <v>0</v>
      </c>
      <c r="AW1138" s="68">
        <v>0</v>
      </c>
      <c r="AX1138" s="68">
        <v>0</v>
      </c>
      <c r="AY1138" s="68">
        <v>0</v>
      </c>
      <c r="AZ1138" s="68">
        <v>0</v>
      </c>
      <c r="BA1138" s="68">
        <v>0</v>
      </c>
      <c r="BB1138" s="68">
        <v>0</v>
      </c>
      <c r="BC1138" s="68">
        <v>0</v>
      </c>
      <c r="BD1138" s="68">
        <v>0</v>
      </c>
      <c r="BE1138" s="68">
        <v>0</v>
      </c>
      <c r="BF1138" s="68">
        <v>0</v>
      </c>
      <c r="BG1138" s="68">
        <v>0</v>
      </c>
      <c r="BH1138" s="68">
        <v>0</v>
      </c>
      <c r="BI1138" s="68">
        <v>4418.4598562496185</v>
      </c>
      <c r="BJ1138" s="68">
        <v>0</v>
      </c>
      <c r="BK1138" s="68">
        <v>0</v>
      </c>
      <c r="BL1138" s="68">
        <v>0</v>
      </c>
      <c r="BM1138" s="68">
        <v>0</v>
      </c>
      <c r="BN1138" s="68">
        <v>-1.9281361801404273E-4</v>
      </c>
      <c r="BO1138" s="68">
        <v>4418.4596634360005</v>
      </c>
    </row>
    <row r="1139" spans="1:67">
      <c r="A1139">
        <v>2009</v>
      </c>
      <c r="B1139" s="62" t="s">
        <v>652</v>
      </c>
      <c r="C1139" s="67" t="s">
        <v>717</v>
      </c>
      <c r="D1139" s="62" t="s">
        <v>725</v>
      </c>
      <c r="E1139" s="68">
        <v>0</v>
      </c>
      <c r="F1139" s="68">
        <v>0</v>
      </c>
      <c r="G1139" s="68">
        <v>0</v>
      </c>
      <c r="H1139" s="68">
        <v>0</v>
      </c>
      <c r="I1139" s="68">
        <v>0</v>
      </c>
      <c r="J1139" s="68">
        <v>0</v>
      </c>
      <c r="K1139" s="68">
        <v>0</v>
      </c>
      <c r="L1139" s="68">
        <v>0</v>
      </c>
      <c r="M1139" s="68">
        <v>0</v>
      </c>
      <c r="N1139" s="68">
        <v>0</v>
      </c>
      <c r="O1139" s="68">
        <v>0</v>
      </c>
      <c r="P1139" s="68">
        <v>0</v>
      </c>
      <c r="Q1139" s="68">
        <v>0</v>
      </c>
      <c r="R1139" s="68">
        <v>0</v>
      </c>
      <c r="S1139" s="68">
        <v>0</v>
      </c>
      <c r="T1139" s="68">
        <v>0</v>
      </c>
      <c r="U1139" s="68">
        <v>0</v>
      </c>
      <c r="V1139" s="68">
        <v>0</v>
      </c>
      <c r="W1139" s="68">
        <v>0</v>
      </c>
      <c r="X1139" s="68">
        <v>0</v>
      </c>
      <c r="Y1139" s="68">
        <v>0</v>
      </c>
      <c r="Z1139" s="68">
        <v>0</v>
      </c>
      <c r="AA1139" s="68">
        <v>0</v>
      </c>
      <c r="AB1139" s="68">
        <v>0</v>
      </c>
      <c r="AC1139" s="68">
        <v>0</v>
      </c>
      <c r="AD1139" s="68">
        <v>0</v>
      </c>
      <c r="AE1139" s="68">
        <v>0</v>
      </c>
      <c r="AF1139" s="68">
        <v>0</v>
      </c>
      <c r="AG1139" s="68">
        <v>0</v>
      </c>
      <c r="AH1139" s="68">
        <v>0</v>
      </c>
      <c r="AI1139" s="68">
        <v>0</v>
      </c>
      <c r="AJ1139" s="68">
        <v>0</v>
      </c>
      <c r="AK1139" s="68">
        <v>0</v>
      </c>
      <c r="AL1139" s="68">
        <v>0</v>
      </c>
      <c r="AM1139" s="68">
        <v>0</v>
      </c>
      <c r="AN1139" s="68">
        <v>0</v>
      </c>
      <c r="AO1139" s="68">
        <v>0</v>
      </c>
      <c r="AP1139" s="68">
        <v>0</v>
      </c>
      <c r="AQ1139" s="68">
        <v>0</v>
      </c>
      <c r="AR1139" s="68">
        <v>0</v>
      </c>
      <c r="AS1139" s="68">
        <v>0</v>
      </c>
      <c r="AT1139" s="68">
        <v>0</v>
      </c>
      <c r="AU1139" s="68">
        <v>0</v>
      </c>
      <c r="AV1139" s="68">
        <v>0</v>
      </c>
      <c r="AW1139" s="68">
        <v>0</v>
      </c>
      <c r="AX1139" s="68">
        <v>0</v>
      </c>
      <c r="AY1139" s="68">
        <v>0</v>
      </c>
      <c r="AZ1139" s="68">
        <v>0</v>
      </c>
      <c r="BA1139" s="68">
        <v>0</v>
      </c>
      <c r="BB1139" s="68">
        <v>0</v>
      </c>
      <c r="BC1139" s="68">
        <v>0</v>
      </c>
      <c r="BD1139" s="68">
        <v>0</v>
      </c>
      <c r="BE1139" s="68">
        <v>0</v>
      </c>
      <c r="BF1139" s="68">
        <v>0</v>
      </c>
      <c r="BG1139" s="68">
        <v>0</v>
      </c>
      <c r="BH1139" s="68">
        <v>0</v>
      </c>
      <c r="BI1139" s="68">
        <v>1.0352839882576141</v>
      </c>
      <c r="BJ1139" s="68">
        <v>0</v>
      </c>
      <c r="BK1139" s="68">
        <v>39.728581025606587</v>
      </c>
      <c r="BL1139" s="68">
        <v>0</v>
      </c>
      <c r="BM1139" s="68">
        <v>1.5648113786945839E-3</v>
      </c>
      <c r="BN1139" s="68">
        <v>-1.303242896710799E-6</v>
      </c>
      <c r="BO1139" s="68">
        <v>40.765428522000001</v>
      </c>
    </row>
    <row r="1140" spans="1:67">
      <c r="A1140">
        <v>2009</v>
      </c>
      <c r="B1140" s="62" t="s">
        <v>597</v>
      </c>
      <c r="C1140" s="67" t="s">
        <v>664</v>
      </c>
      <c r="D1140" s="62" t="s">
        <v>726</v>
      </c>
      <c r="E1140" s="68">
        <v>799.20292154308243</v>
      </c>
      <c r="F1140" s="68">
        <v>0.9183148519897556</v>
      </c>
      <c r="G1140" s="68">
        <v>1.2851379598950261</v>
      </c>
      <c r="H1140" s="68">
        <v>0.54090380281646966</v>
      </c>
      <c r="I1140" s="68">
        <v>4564.1743222965306</v>
      </c>
      <c r="J1140" s="68">
        <v>113.51323391526415</v>
      </c>
      <c r="K1140" s="68">
        <v>5.7965860388783366</v>
      </c>
      <c r="L1140" s="68">
        <v>0.22535571128874479</v>
      </c>
      <c r="M1140" s="68">
        <v>7.730292775084896E-2</v>
      </c>
      <c r="N1140" s="68">
        <v>0.20740262104982124</v>
      </c>
      <c r="O1140" s="68">
        <v>19.886142964574372</v>
      </c>
      <c r="P1140" s="68">
        <v>6.2709814513384625</v>
      </c>
      <c r="Q1140" s="68">
        <v>4.132161654373804</v>
      </c>
      <c r="R1140" s="68">
        <v>0.27655089381749742</v>
      </c>
      <c r="S1140" s="68">
        <v>0.21438661975734277</v>
      </c>
      <c r="T1140" s="68">
        <v>0.37950124656588602</v>
      </c>
      <c r="U1140" s="68">
        <v>0.97716615189860934</v>
      </c>
      <c r="V1140" s="68">
        <v>1.4356509149022707</v>
      </c>
      <c r="W1140" s="68">
        <v>0.48339410193900167</v>
      </c>
      <c r="X1140" s="68">
        <v>1.3478275388715684</v>
      </c>
      <c r="Y1140" s="68">
        <v>0.23457554230751596</v>
      </c>
      <c r="Z1140" s="68">
        <v>7.786366854147019</v>
      </c>
      <c r="AA1140" s="68">
        <v>8.05860965416688E-3</v>
      </c>
      <c r="AB1140" s="68">
        <v>7.7712289863546742</v>
      </c>
      <c r="AC1140" s="68">
        <v>8.5947526773041294E-2</v>
      </c>
      <c r="AD1140" s="68">
        <v>2.9078087745679436E-3</v>
      </c>
      <c r="AE1140" s="68">
        <v>8.9803278571228216</v>
      </c>
      <c r="AF1140" s="68">
        <v>0.13115017648319069</v>
      </c>
      <c r="AG1140" s="68">
        <v>0.65648103216310827</v>
      </c>
      <c r="AH1140" s="68">
        <v>0.53623453326598336</v>
      </c>
      <c r="AI1140" s="68">
        <v>0.29443983415390373</v>
      </c>
      <c r="AJ1140" s="68">
        <v>5.5734115976198125E-3</v>
      </c>
      <c r="AK1140" s="68">
        <v>3.495347962305248E-2</v>
      </c>
      <c r="AL1140" s="68">
        <v>5.0882908519943565E-2</v>
      </c>
      <c r="AM1140" s="68">
        <v>3.7271849973116475E-3</v>
      </c>
      <c r="AN1140" s="68">
        <v>1.5944358246671506</v>
      </c>
      <c r="AO1140" s="68">
        <v>1.2899025622979458E-2</v>
      </c>
      <c r="AP1140" s="68">
        <v>2.3642049305829832E-2</v>
      </c>
      <c r="AQ1140" s="68">
        <v>9.6138674657824982E-2</v>
      </c>
      <c r="AR1140" s="68">
        <v>1.1788187815092476E-3</v>
      </c>
      <c r="AS1140" s="68">
        <v>0.10198373326571211</v>
      </c>
      <c r="AT1140" s="68">
        <v>3.7699565531537646E-3</v>
      </c>
      <c r="AU1140" s="68">
        <v>6.1465760523185947E-3</v>
      </c>
      <c r="AV1140" s="68">
        <v>0</v>
      </c>
      <c r="AW1140" s="68">
        <v>2.1102073691025937E-2</v>
      </c>
      <c r="AX1140" s="68">
        <v>1.1343359320849296E-2</v>
      </c>
      <c r="AY1140" s="68">
        <v>9.7971187821336049E-3</v>
      </c>
      <c r="AZ1140" s="68">
        <v>0</v>
      </c>
      <c r="BA1140" s="68">
        <v>7.517941461978133E-3</v>
      </c>
      <c r="BB1140" s="68">
        <v>0.26622581679763258</v>
      </c>
      <c r="BC1140" s="68">
        <v>0.38762085058418944</v>
      </c>
      <c r="BD1140" s="68">
        <v>5.4948705535294767E-2</v>
      </c>
      <c r="BE1140" s="68">
        <v>0.51741355705377168</v>
      </c>
      <c r="BF1140" s="68">
        <v>0.20101799475020049</v>
      </c>
      <c r="BG1140" s="68">
        <v>0</v>
      </c>
      <c r="BH1140" s="68">
        <v>1.3986113287202696E-4</v>
      </c>
      <c r="BI1140" s="68">
        <v>968.78295694639746</v>
      </c>
      <c r="BJ1140" s="68">
        <v>0</v>
      </c>
      <c r="BK1140" s="68">
        <v>2.2908358721481924E-3</v>
      </c>
      <c r="BL1140" s="68">
        <v>4.9227332136705897</v>
      </c>
      <c r="BM1140" s="68">
        <v>14.057073412688204</v>
      </c>
      <c r="BN1140" s="68">
        <v>0</v>
      </c>
      <c r="BO1140" s="68">
        <v>0</v>
      </c>
    </row>
    <row r="1141" spans="1:67">
      <c r="A1141">
        <v>2009</v>
      </c>
      <c r="B1141" s="62" t="s">
        <v>598</v>
      </c>
      <c r="C1141" s="67" t="s">
        <v>665</v>
      </c>
      <c r="D1141" s="62" t="s">
        <v>726</v>
      </c>
      <c r="E1141" s="68">
        <v>2.6909177966412954</v>
      </c>
      <c r="F1141" s="68">
        <v>2.8006490584829593</v>
      </c>
      <c r="G1141" s="68">
        <v>6.759519568245706E-3</v>
      </c>
      <c r="H1141" s="68">
        <v>0.16939930527730185</v>
      </c>
      <c r="I1141" s="68">
        <v>16.377162038210674</v>
      </c>
      <c r="J1141" s="68">
        <v>1.2090496024567376</v>
      </c>
      <c r="K1141" s="68">
        <v>23.646334222022443</v>
      </c>
      <c r="L1141" s="68">
        <v>9.7996200983159337E-2</v>
      </c>
      <c r="M1141" s="68">
        <v>3.8797102233454274E-3</v>
      </c>
      <c r="N1141" s="68">
        <v>2.7540933467161268E-2</v>
      </c>
      <c r="O1141" s="68">
        <v>0.39466409745417086</v>
      </c>
      <c r="P1141" s="68">
        <v>1.1040161346503239</v>
      </c>
      <c r="Q1141" s="68">
        <v>6.3316370853434947</v>
      </c>
      <c r="R1141" s="68">
        <v>6.9315323124240352E-2</v>
      </c>
      <c r="S1141" s="68">
        <v>0.22787233538978907</v>
      </c>
      <c r="T1141" s="68">
        <v>0.19333373832274037</v>
      </c>
      <c r="U1141" s="68">
        <v>0.26523745785621333</v>
      </c>
      <c r="V1141" s="68">
        <v>0.15546922217855047</v>
      </c>
      <c r="W1141" s="68">
        <v>0.12284162365208418</v>
      </c>
      <c r="X1141" s="68">
        <v>0.26145505887109899</v>
      </c>
      <c r="Y1141" s="68">
        <v>2.8656119834222511E-2</v>
      </c>
      <c r="Z1141" s="68">
        <v>1.0984632724215282</v>
      </c>
      <c r="AA1141" s="68">
        <v>5.235126585367629E-3</v>
      </c>
      <c r="AB1141" s="68">
        <v>7.0600240035799566E-2</v>
      </c>
      <c r="AC1141" s="68">
        <v>8.3250124831861071E-4</v>
      </c>
      <c r="AD1141" s="68">
        <v>1.8020358550700761E-4</v>
      </c>
      <c r="AE1141" s="68">
        <v>1.6765352670924889</v>
      </c>
      <c r="AF1141" s="68">
        <v>6.1904627329825795E-2</v>
      </c>
      <c r="AG1141" s="68">
        <v>0.30764844817534798</v>
      </c>
      <c r="AH1141" s="68">
        <v>0.25172287088672668</v>
      </c>
      <c r="AI1141" s="68">
        <v>2.5006080636034281E-2</v>
      </c>
      <c r="AJ1141" s="68">
        <v>1.4753693875654362E-3</v>
      </c>
      <c r="AK1141" s="68">
        <v>4.5393510347406163E-3</v>
      </c>
      <c r="AL1141" s="68">
        <v>6.7064485453602954E-3</v>
      </c>
      <c r="AM1141" s="68">
        <v>4.4392382361362401E-4</v>
      </c>
      <c r="AN1141" s="68">
        <v>1.6396129786417787E-2</v>
      </c>
      <c r="AO1141" s="68">
        <v>1.4966122004106425E-3</v>
      </c>
      <c r="AP1141" s="68">
        <v>2.7593976574253301E-3</v>
      </c>
      <c r="AQ1141" s="68">
        <v>6.0127691236571842E-2</v>
      </c>
      <c r="AR1141" s="68">
        <v>1.6337426849929678E-4</v>
      </c>
      <c r="AS1141" s="68">
        <v>2.0843982823183338E-2</v>
      </c>
      <c r="AT1141" s="68">
        <v>7.2027058599089975E-4</v>
      </c>
      <c r="AU1141" s="68">
        <v>5.8752200956973773E-4</v>
      </c>
      <c r="AV1141" s="68">
        <v>0</v>
      </c>
      <c r="AW1141" s="68">
        <v>9.6759109918212547E-3</v>
      </c>
      <c r="AX1141" s="68">
        <v>8.4339595987912522E-4</v>
      </c>
      <c r="AY1141" s="68">
        <v>7.5768793329127765E-4</v>
      </c>
      <c r="AZ1141" s="68">
        <v>0</v>
      </c>
      <c r="BA1141" s="68">
        <v>9.1627371064536851E-4</v>
      </c>
      <c r="BB1141" s="68">
        <v>2.3557672976568439E-2</v>
      </c>
      <c r="BC1141" s="68">
        <v>3.184732969981996E-2</v>
      </c>
      <c r="BD1141" s="68">
        <v>6.7352700002008496E-3</v>
      </c>
      <c r="BE1141" s="68">
        <v>7.5368845711173537E-3</v>
      </c>
      <c r="BF1141" s="68">
        <v>1.6028296942468795E-2</v>
      </c>
      <c r="BG1141" s="68">
        <v>0</v>
      </c>
      <c r="BH1141" s="68">
        <v>1.0233544743819026E-4</v>
      </c>
      <c r="BI1141" s="68">
        <v>12.775645754594901</v>
      </c>
      <c r="BJ1141" s="68">
        <v>0</v>
      </c>
      <c r="BK1141" s="68">
        <v>1.2172691046666816E-4</v>
      </c>
      <c r="BL1141" s="68">
        <v>0.17775181145592528</v>
      </c>
      <c r="BM1141" s="68">
        <v>5.2678365756442629E-2</v>
      </c>
      <c r="BN1141" s="68">
        <v>0</v>
      </c>
      <c r="BO1141" s="68">
        <v>0</v>
      </c>
    </row>
    <row r="1142" spans="1:67">
      <c r="A1142">
        <v>2009</v>
      </c>
      <c r="B1142" s="62" t="s">
        <v>599</v>
      </c>
      <c r="C1142" s="67" t="s">
        <v>666</v>
      </c>
      <c r="D1142" s="62" t="s">
        <v>726</v>
      </c>
      <c r="E1142" s="68">
        <v>0.57232870920544099</v>
      </c>
      <c r="F1142" s="68">
        <v>5.4979644719046872E-2</v>
      </c>
      <c r="G1142" s="68">
        <v>1.1946569444316406</v>
      </c>
      <c r="H1142" s="68">
        <v>1.8785095876222208E-3</v>
      </c>
      <c r="I1142" s="68">
        <v>9.7839966119714887</v>
      </c>
      <c r="J1142" s="68">
        <v>0.78197190556083629</v>
      </c>
      <c r="K1142" s="68">
        <v>0.45504029086740255</v>
      </c>
      <c r="L1142" s="68">
        <v>1.950330699723608E-2</v>
      </c>
      <c r="M1142" s="68">
        <v>3.6721499632944611E-3</v>
      </c>
      <c r="N1142" s="68">
        <v>1.4829632896494196E-3</v>
      </c>
      <c r="O1142" s="68">
        <v>0.15318812114715219</v>
      </c>
      <c r="P1142" s="68">
        <v>0.24480526734307684</v>
      </c>
      <c r="Q1142" s="68">
        <v>0.12875238317629906</v>
      </c>
      <c r="R1142" s="68">
        <v>6.0875138028692937E-3</v>
      </c>
      <c r="S1142" s="68">
        <v>6.7831848406017048E-3</v>
      </c>
      <c r="T1142" s="68">
        <v>4.2709315764973364E-3</v>
      </c>
      <c r="U1142" s="68">
        <v>7.5710486233008689E-2</v>
      </c>
      <c r="V1142" s="68">
        <v>1.4963502246584461E-2</v>
      </c>
      <c r="W1142" s="68">
        <v>4.4021511002123818E-3</v>
      </c>
      <c r="X1142" s="68">
        <v>1.2894671974833244E-2</v>
      </c>
      <c r="Y1142" s="68">
        <v>6.9340972536596985E-4</v>
      </c>
      <c r="Z1142" s="68">
        <v>5.5113874550127728E-2</v>
      </c>
      <c r="AA1142" s="68">
        <v>2.5641206370343231E-4</v>
      </c>
      <c r="AB1142" s="68">
        <v>9.1462534424107522E-3</v>
      </c>
      <c r="AC1142" s="68">
        <v>4.6883151817039455E-3</v>
      </c>
      <c r="AD1142" s="68">
        <v>2.4588082081430834E-5</v>
      </c>
      <c r="AE1142" s="68">
        <v>9.4837576611308608E-3</v>
      </c>
      <c r="AF1142" s="68">
        <v>1.6420785129691761E-2</v>
      </c>
      <c r="AG1142" s="68">
        <v>8.1927594666092535E-2</v>
      </c>
      <c r="AH1142" s="68">
        <v>6.6913701380379081E-2</v>
      </c>
      <c r="AI1142" s="68">
        <v>5.7898746317467803E-3</v>
      </c>
      <c r="AJ1142" s="68">
        <v>1.1510488640717447E-3</v>
      </c>
      <c r="AK1142" s="68">
        <v>2.1046193253699322E-3</v>
      </c>
      <c r="AL1142" s="68">
        <v>2.7413765853179601E-3</v>
      </c>
      <c r="AM1142" s="68">
        <v>2.7517112622003925E-4</v>
      </c>
      <c r="AN1142" s="68">
        <v>0.23783519460828459</v>
      </c>
      <c r="AO1142" s="68">
        <v>3.2226936697896296E-3</v>
      </c>
      <c r="AP1142" s="68">
        <v>7.5287721844216043E-3</v>
      </c>
      <c r="AQ1142" s="68">
        <v>7.274907117102331E-3</v>
      </c>
      <c r="AR1142" s="68">
        <v>7.3193965957733364E-4</v>
      </c>
      <c r="AS1142" s="68">
        <v>3.527863353676159E-2</v>
      </c>
      <c r="AT1142" s="68">
        <v>1.3968538250024357E-4</v>
      </c>
      <c r="AU1142" s="68">
        <v>1.7985043426584769E-3</v>
      </c>
      <c r="AV1142" s="68">
        <v>0</v>
      </c>
      <c r="AW1142" s="68">
        <v>9.3443997723083056E-4</v>
      </c>
      <c r="AX1142" s="68">
        <v>3.0880789091326092E-3</v>
      </c>
      <c r="AY1142" s="68">
        <v>2.1924863764392409E-3</v>
      </c>
      <c r="AZ1142" s="68">
        <v>0</v>
      </c>
      <c r="BA1142" s="68">
        <v>4.9519348901254845E-4</v>
      </c>
      <c r="BB1142" s="68">
        <v>2.6095617147707462E-2</v>
      </c>
      <c r="BC1142" s="68">
        <v>6.3024306819693801E-2</v>
      </c>
      <c r="BD1142" s="68">
        <v>1.2249427315715353E-2</v>
      </c>
      <c r="BE1142" s="68">
        <v>2.3090356502930648E-2</v>
      </c>
      <c r="BF1142" s="68">
        <v>4.4739652991214593E-3</v>
      </c>
      <c r="BG1142" s="68">
        <v>0</v>
      </c>
      <c r="BH1142" s="68">
        <v>3.0977015689451296E-5</v>
      </c>
      <c r="BI1142" s="68">
        <v>74.243628490454995</v>
      </c>
      <c r="BJ1142" s="68">
        <v>0</v>
      </c>
      <c r="BK1142" s="68">
        <v>8.7252122818161319E-5</v>
      </c>
      <c r="BL1142" s="68">
        <v>2.3297146445534336E-2</v>
      </c>
      <c r="BM1142" s="68">
        <v>2.0411411393958983E-3</v>
      </c>
      <c r="BN1142" s="68">
        <v>0</v>
      </c>
      <c r="BO1142" s="68">
        <v>0</v>
      </c>
    </row>
    <row r="1143" spans="1:67">
      <c r="A1143">
        <v>2009</v>
      </c>
      <c r="B1143" s="62" t="s">
        <v>600</v>
      </c>
      <c r="C1143" s="67" t="s">
        <v>111</v>
      </c>
      <c r="D1143" s="62" t="s">
        <v>726</v>
      </c>
      <c r="E1143" s="68">
        <v>7.6723843041112492</v>
      </c>
      <c r="F1143" s="68">
        <v>0.13155454088293406</v>
      </c>
      <c r="G1143" s="68">
        <v>1.4645433457653276</v>
      </c>
      <c r="H1143" s="68">
        <v>29.962822721206479</v>
      </c>
      <c r="I1143" s="68">
        <v>11.281139363761719</v>
      </c>
      <c r="J1143" s="68">
        <v>2.7827161906652602</v>
      </c>
      <c r="K1143" s="68">
        <v>0.73013011983579001</v>
      </c>
      <c r="L1143" s="68">
        <v>2.5169084924376746</v>
      </c>
      <c r="M1143" s="68">
        <v>0.56848494499909175</v>
      </c>
      <c r="N1143" s="68">
        <v>785.06483009381611</v>
      </c>
      <c r="O1143" s="68">
        <v>191.88776316556076</v>
      </c>
      <c r="P1143" s="68">
        <v>3.6222506778744044</v>
      </c>
      <c r="Q1143" s="68">
        <v>9.1144849518149815</v>
      </c>
      <c r="R1143" s="68">
        <v>32.91840984861458</v>
      </c>
      <c r="S1143" s="68">
        <v>125.30166865779714</v>
      </c>
      <c r="T1143" s="68">
        <v>4.5342195348228884</v>
      </c>
      <c r="U1143" s="68">
        <v>19.75472871300569</v>
      </c>
      <c r="V1143" s="68">
        <v>5.5819501615315525</v>
      </c>
      <c r="W1143" s="68">
        <v>3.3206516096891527</v>
      </c>
      <c r="X1143" s="68">
        <v>8.9533991348715141</v>
      </c>
      <c r="Y1143" s="68">
        <v>0.34742359978009346</v>
      </c>
      <c r="Z1143" s="68">
        <v>5.9064312864422917</v>
      </c>
      <c r="AA1143" s="68">
        <v>0.36261763006723369</v>
      </c>
      <c r="AB1143" s="68">
        <v>36.375457867572663</v>
      </c>
      <c r="AC1143" s="68">
        <v>1.9429474598344769</v>
      </c>
      <c r="AD1143" s="68">
        <v>0.10043538474900454</v>
      </c>
      <c r="AE1143" s="68">
        <v>61.548515014780051</v>
      </c>
      <c r="AF1143" s="68">
        <v>0.63955277708127489</v>
      </c>
      <c r="AG1143" s="68">
        <v>3.1810560716488485</v>
      </c>
      <c r="AH1143" s="68">
        <v>2.6035628673170326</v>
      </c>
      <c r="AI1143" s="68">
        <v>79.899914830852168</v>
      </c>
      <c r="AJ1143" s="68">
        <v>0.17744275489476583</v>
      </c>
      <c r="AK1143" s="68">
        <v>12.858244953054367</v>
      </c>
      <c r="AL1143" s="68">
        <v>0.83812595539553536</v>
      </c>
      <c r="AM1143" s="68">
        <v>0.82183678230268986</v>
      </c>
      <c r="AN1143" s="68">
        <v>2.2972547726068981</v>
      </c>
      <c r="AO1143" s="68">
        <v>0.19067289418687822</v>
      </c>
      <c r="AP1143" s="68">
        <v>0.31685819547879895</v>
      </c>
      <c r="AQ1143" s="68">
        <v>2.3881490308472282</v>
      </c>
      <c r="AR1143" s="68">
        <v>1.2828406384570503E-2</v>
      </c>
      <c r="AS1143" s="68">
        <v>0.48840411642912396</v>
      </c>
      <c r="AT1143" s="68">
        <v>2.9071916297576219E-3</v>
      </c>
      <c r="AU1143" s="68">
        <v>4.9755779618897919E-2</v>
      </c>
      <c r="AV1143" s="68">
        <v>0</v>
      </c>
      <c r="AW1143" s="68">
        <v>0.71115156407438296</v>
      </c>
      <c r="AX1143" s="68">
        <v>0.19591954239902923</v>
      </c>
      <c r="AY1143" s="68">
        <v>0.23489218696559519</v>
      </c>
      <c r="AZ1143" s="68">
        <v>0</v>
      </c>
      <c r="BA1143" s="68">
        <v>0.10713614743068704</v>
      </c>
      <c r="BB1143" s="68">
        <v>6.7912206426602788</v>
      </c>
      <c r="BC1143" s="68">
        <v>7.3393556264373512</v>
      </c>
      <c r="BD1143" s="68">
        <v>0.68842550034774552</v>
      </c>
      <c r="BE1143" s="68">
        <v>2.4622827964040073</v>
      </c>
      <c r="BF1143" s="68">
        <v>2.0821850236230182</v>
      </c>
      <c r="BG1143" s="68">
        <v>0</v>
      </c>
      <c r="BH1143" s="68">
        <v>1.2608377695372736E-2</v>
      </c>
      <c r="BI1143" s="68">
        <v>100.18444890765628</v>
      </c>
      <c r="BJ1143" s="68">
        <v>0</v>
      </c>
      <c r="BK1143" s="68">
        <v>3.7547444206572828E-3</v>
      </c>
      <c r="BL1143" s="68">
        <v>13.741691846448077</v>
      </c>
      <c r="BM1143" s="68">
        <v>2.0387673043605394</v>
      </c>
      <c r="BN1143" s="68">
        <v>0</v>
      </c>
      <c r="BO1143" s="68">
        <v>0</v>
      </c>
    </row>
    <row r="1144" spans="1:67">
      <c r="A1144">
        <v>2009</v>
      </c>
      <c r="B1144" s="62" t="s">
        <v>601</v>
      </c>
      <c r="C1144" s="67" t="s">
        <v>667</v>
      </c>
      <c r="D1144" s="62" t="s">
        <v>726</v>
      </c>
      <c r="E1144" s="68">
        <v>568.2450068236526</v>
      </c>
      <c r="F1144" s="68">
        <v>0.20514763457993751</v>
      </c>
      <c r="G1144" s="68">
        <v>27.733676587951614</v>
      </c>
      <c r="H1144" s="68">
        <v>9.163210158685926</v>
      </c>
      <c r="I1144" s="68">
        <v>2105.8006012536744</v>
      </c>
      <c r="J1144" s="68">
        <v>62.323892255385786</v>
      </c>
      <c r="K1144" s="68">
        <v>0.49480028494953104</v>
      </c>
      <c r="L1144" s="68">
        <v>18.549562136802759</v>
      </c>
      <c r="M1144" s="68">
        <v>1.9424279605675596</v>
      </c>
      <c r="N1144" s="68">
        <v>3.0392043907235866</v>
      </c>
      <c r="O1144" s="68">
        <v>90.600448254415838</v>
      </c>
      <c r="P1144" s="68">
        <v>35.165997438132003</v>
      </c>
      <c r="Q1144" s="68">
        <v>18.234522036889913</v>
      </c>
      <c r="R1144" s="68">
        <v>9.380190897343514</v>
      </c>
      <c r="S1144" s="68">
        <v>7.0232206691003602</v>
      </c>
      <c r="T1144" s="68">
        <v>2.6963771502146376</v>
      </c>
      <c r="U1144" s="68">
        <v>15.830223797935478</v>
      </c>
      <c r="V1144" s="68">
        <v>3.8716524188811823</v>
      </c>
      <c r="W1144" s="68">
        <v>2.2418543093837795</v>
      </c>
      <c r="X1144" s="68">
        <v>10.265602392861974</v>
      </c>
      <c r="Y1144" s="68">
        <v>0.23935979973799351</v>
      </c>
      <c r="Z1144" s="68">
        <v>6.6774786904160646</v>
      </c>
      <c r="AA1144" s="68">
        <v>0.10957351937594653</v>
      </c>
      <c r="AB1144" s="68">
        <v>17.21190174599332</v>
      </c>
      <c r="AC1144" s="68">
        <v>2.2756712250162376</v>
      </c>
      <c r="AD1144" s="68">
        <v>4.0581890145033141E-2</v>
      </c>
      <c r="AE1144" s="68">
        <v>12.093085731328834</v>
      </c>
      <c r="AF1144" s="68">
        <v>16.775761507103464</v>
      </c>
      <c r="AG1144" s="68">
        <v>83.626862988548709</v>
      </c>
      <c r="AH1144" s="68">
        <v>68.465989970270357</v>
      </c>
      <c r="AI1144" s="68">
        <v>2.4902511723530156</v>
      </c>
      <c r="AJ1144" s="68">
        <v>0.10671457403286536</v>
      </c>
      <c r="AK1144" s="68">
        <v>1.3107697338619837</v>
      </c>
      <c r="AL1144" s="68">
        <v>2.6013377543974165</v>
      </c>
      <c r="AM1144" s="68">
        <v>4.9473978455519887E-2</v>
      </c>
      <c r="AN1144" s="68">
        <v>264.46083380975097</v>
      </c>
      <c r="AO1144" s="68">
        <v>0.40899003277567825</v>
      </c>
      <c r="AP1144" s="68">
        <v>0.78772804608304603</v>
      </c>
      <c r="AQ1144" s="68">
        <v>0.85443118953618069</v>
      </c>
      <c r="AR1144" s="68">
        <v>5.4467952166982261E-2</v>
      </c>
      <c r="AS1144" s="68">
        <v>11.135709507558261</v>
      </c>
      <c r="AT1144" s="68">
        <v>3.2533988424582265E-2</v>
      </c>
      <c r="AU1144" s="68">
        <v>0.69350215956382066</v>
      </c>
      <c r="AV1144" s="68">
        <v>0</v>
      </c>
      <c r="AW1144" s="68">
        <v>0.26945129361842129</v>
      </c>
      <c r="AX1144" s="68">
        <v>0.3453998502952712</v>
      </c>
      <c r="AY1144" s="68">
        <v>0.47524535550827984</v>
      </c>
      <c r="AZ1144" s="68">
        <v>0</v>
      </c>
      <c r="BA1144" s="68">
        <v>0.34669510432443751</v>
      </c>
      <c r="BB1144" s="68">
        <v>10.54595976993364</v>
      </c>
      <c r="BC1144" s="68">
        <v>45.771230069138895</v>
      </c>
      <c r="BD1144" s="68">
        <v>1.940952436042398</v>
      </c>
      <c r="BE1144" s="68">
        <v>22.399934445816989</v>
      </c>
      <c r="BF1144" s="68">
        <v>3.1678743153889353</v>
      </c>
      <c r="BG1144" s="68">
        <v>0</v>
      </c>
      <c r="BH1144" s="68">
        <v>7.4854480459415956E-3</v>
      </c>
      <c r="BI1144" s="68">
        <v>6659.7042580532425</v>
      </c>
      <c r="BJ1144" s="68">
        <v>0</v>
      </c>
      <c r="BK1144" s="68">
        <v>8.5134418849742519E-3</v>
      </c>
      <c r="BL1144" s="68">
        <v>10.653589584998386</v>
      </c>
      <c r="BM1144" s="68">
        <v>2.0815610529615416</v>
      </c>
      <c r="BN1144" s="68">
        <v>0</v>
      </c>
      <c r="BO1144" s="68">
        <v>0</v>
      </c>
    </row>
    <row r="1145" spans="1:67">
      <c r="A1145">
        <v>2009</v>
      </c>
      <c r="B1145" s="62" t="s">
        <v>602</v>
      </c>
      <c r="C1145" s="67" t="s">
        <v>668</v>
      </c>
      <c r="D1145" s="62" t="s">
        <v>726</v>
      </c>
      <c r="E1145" s="68">
        <v>27.669948287218599</v>
      </c>
      <c r="F1145" s="68">
        <v>3.8987945234630383</v>
      </c>
      <c r="G1145" s="68">
        <v>5.8137015192892404E-2</v>
      </c>
      <c r="H1145" s="68">
        <v>7.0483171448834394</v>
      </c>
      <c r="I1145" s="68">
        <v>47.446663561201589</v>
      </c>
      <c r="J1145" s="68">
        <v>1718.0592446479973</v>
      </c>
      <c r="K1145" s="68">
        <v>7.2921038985820905</v>
      </c>
      <c r="L1145" s="68">
        <v>119.28052319052718</v>
      </c>
      <c r="M1145" s="68">
        <v>11.264465142253695</v>
      </c>
      <c r="N1145" s="68">
        <v>14.132688056749885</v>
      </c>
      <c r="O1145" s="68">
        <v>34.727851734971033</v>
      </c>
      <c r="P1145" s="68">
        <v>4.2850371570059611</v>
      </c>
      <c r="Q1145" s="68">
        <v>82.240785390924231</v>
      </c>
      <c r="R1145" s="68">
        <v>8.5249281523472114</v>
      </c>
      <c r="S1145" s="68">
        <v>17.398749419803565</v>
      </c>
      <c r="T1145" s="68">
        <v>16.774230567089841</v>
      </c>
      <c r="U1145" s="68">
        <v>81.683905618535675</v>
      </c>
      <c r="V1145" s="68">
        <v>30.041887478983892</v>
      </c>
      <c r="W1145" s="68">
        <v>22.250418619043778</v>
      </c>
      <c r="X1145" s="68">
        <v>473.3607973166869</v>
      </c>
      <c r="Y1145" s="68">
        <v>4.0557758801241279</v>
      </c>
      <c r="Z1145" s="68">
        <v>203.86703719474093</v>
      </c>
      <c r="AA1145" s="68">
        <v>9.0702397313827676E-2</v>
      </c>
      <c r="AB1145" s="68">
        <v>32.620854472576042</v>
      </c>
      <c r="AC1145" s="68">
        <v>1.078013096887898</v>
      </c>
      <c r="AD1145" s="68">
        <v>1.2935891957401557</v>
      </c>
      <c r="AE1145" s="68">
        <v>51.0249268912969</v>
      </c>
      <c r="AF1145" s="68">
        <v>15.045466623773036</v>
      </c>
      <c r="AG1145" s="68">
        <v>74.720356230642523</v>
      </c>
      <c r="AH1145" s="68">
        <v>61.202997364242535</v>
      </c>
      <c r="AI1145" s="68">
        <v>37.598969532519327</v>
      </c>
      <c r="AJ1145" s="68">
        <v>2.9991894881277598E-2</v>
      </c>
      <c r="AK1145" s="68">
        <v>8.2410413059265303E-2</v>
      </c>
      <c r="AL1145" s="68">
        <v>2.4174048490914148</v>
      </c>
      <c r="AM1145" s="68">
        <v>2.1321019706881148</v>
      </c>
      <c r="AN1145" s="68">
        <v>67.54538228687754</v>
      </c>
      <c r="AO1145" s="68">
        <v>0.15149380698533754</v>
      </c>
      <c r="AP1145" s="68">
        <v>0.35161551142246705</v>
      </c>
      <c r="AQ1145" s="68">
        <v>0.84457707746359223</v>
      </c>
      <c r="AR1145" s="68">
        <v>1.5248644052156351E-2</v>
      </c>
      <c r="AS1145" s="68">
        <v>0.84482931376685599</v>
      </c>
      <c r="AT1145" s="68">
        <v>1.2892023190177406E-2</v>
      </c>
      <c r="AU1145" s="68">
        <v>4.5002181888215212E-2</v>
      </c>
      <c r="AV1145" s="68">
        <v>0</v>
      </c>
      <c r="AW1145" s="68">
        <v>0.87033073685241447</v>
      </c>
      <c r="AX1145" s="68">
        <v>2.6659376361150882</v>
      </c>
      <c r="AY1145" s="68">
        <v>6.5782707191272838</v>
      </c>
      <c r="AZ1145" s="68">
        <v>0</v>
      </c>
      <c r="BA1145" s="68">
        <v>0.1466710672020845</v>
      </c>
      <c r="BB1145" s="68">
        <v>25.16624089612484</v>
      </c>
      <c r="BC1145" s="68">
        <v>54.0491063323459</v>
      </c>
      <c r="BD1145" s="68">
        <v>14.604127129507976</v>
      </c>
      <c r="BE1145" s="68">
        <v>115.82595115957704</v>
      </c>
      <c r="BF1145" s="68">
        <v>27.439006562016012</v>
      </c>
      <c r="BG1145" s="68">
        <v>0</v>
      </c>
      <c r="BH1145" s="68">
        <v>0.10039574771544037</v>
      </c>
      <c r="BI1145" s="68">
        <v>2924.3395871989615</v>
      </c>
      <c r="BJ1145" s="68">
        <v>0</v>
      </c>
      <c r="BK1145" s="68">
        <v>3.5722414566959895E-3</v>
      </c>
      <c r="BL1145" s="68">
        <v>13.069093001501217</v>
      </c>
      <c r="BM1145" s="68">
        <v>3.2442624888978147</v>
      </c>
      <c r="BN1145" s="68">
        <v>0</v>
      </c>
      <c r="BO1145" s="68">
        <v>0</v>
      </c>
    </row>
    <row r="1146" spans="1:67">
      <c r="A1146">
        <v>2009</v>
      </c>
      <c r="B1146" s="62" t="s">
        <v>603</v>
      </c>
      <c r="C1146" s="67" t="s">
        <v>669</v>
      </c>
      <c r="D1146" s="62" t="s">
        <v>726</v>
      </c>
      <c r="E1146" s="68">
        <v>6.8225619437968579</v>
      </c>
      <c r="F1146" s="68">
        <v>2.6653476487609212E-2</v>
      </c>
      <c r="G1146" s="68">
        <v>3.1835474771195638E-2</v>
      </c>
      <c r="H1146" s="68">
        <v>27.367068412846322</v>
      </c>
      <c r="I1146" s="68">
        <v>31.53812009777981</v>
      </c>
      <c r="J1146" s="68">
        <v>3.9278947287667871</v>
      </c>
      <c r="K1146" s="68">
        <v>77.256342279550523</v>
      </c>
      <c r="L1146" s="68">
        <v>10.002202335056573</v>
      </c>
      <c r="M1146" s="68">
        <v>0.61175637909954239</v>
      </c>
      <c r="N1146" s="68">
        <v>4.4308422572464492</v>
      </c>
      <c r="O1146" s="68">
        <v>5.4432017757070383</v>
      </c>
      <c r="P1146" s="68">
        <v>1.7431730620069663</v>
      </c>
      <c r="Q1146" s="68">
        <v>5.0296355412437492</v>
      </c>
      <c r="R1146" s="68">
        <v>10.915507974300997</v>
      </c>
      <c r="S1146" s="68">
        <v>3.8218052084030534</v>
      </c>
      <c r="T1146" s="68">
        <v>12.769981466925575</v>
      </c>
      <c r="U1146" s="68">
        <v>36.827176173156083</v>
      </c>
      <c r="V1146" s="68">
        <v>9.9910258462113894</v>
      </c>
      <c r="W1146" s="68">
        <v>6.8225799270955712</v>
      </c>
      <c r="X1146" s="68">
        <v>15.770628173359816</v>
      </c>
      <c r="Y1146" s="68">
        <v>3.07598879560789</v>
      </c>
      <c r="Z1146" s="68">
        <v>193.23864007563958</v>
      </c>
      <c r="AA1146" s="68">
        <v>8.6147529209902152E-2</v>
      </c>
      <c r="AB1146" s="68">
        <v>0.61827997866550954</v>
      </c>
      <c r="AC1146" s="68">
        <v>0.14511987813297689</v>
      </c>
      <c r="AD1146" s="68">
        <v>4.8222325624719354E-3</v>
      </c>
      <c r="AE1146" s="68">
        <v>263.95518906329187</v>
      </c>
      <c r="AF1146" s="68">
        <v>11.078396774240602</v>
      </c>
      <c r="AG1146" s="68">
        <v>54.930076784188941</v>
      </c>
      <c r="AH1146" s="68">
        <v>44.991057209113798</v>
      </c>
      <c r="AI1146" s="68">
        <v>0.72648327688100955</v>
      </c>
      <c r="AJ1146" s="68">
        <v>1.5235243486351708E-2</v>
      </c>
      <c r="AK1146" s="68">
        <v>2.956010363297313E-2</v>
      </c>
      <c r="AL1146" s="68">
        <v>0.17551910655735742</v>
      </c>
      <c r="AM1146" s="68">
        <v>1.6494862368724671E-2</v>
      </c>
      <c r="AN1146" s="68">
        <v>0.36301636593095782</v>
      </c>
      <c r="AO1146" s="68">
        <v>3.2936629822887323E-2</v>
      </c>
      <c r="AP1146" s="68">
        <v>0.17136546222263283</v>
      </c>
      <c r="AQ1146" s="68">
        <v>10.328982993524054</v>
      </c>
      <c r="AR1146" s="68">
        <v>5.7966306630492168E-3</v>
      </c>
      <c r="AS1146" s="68">
        <v>0.271413254115074</v>
      </c>
      <c r="AT1146" s="68">
        <v>1.8934788389983483E-3</v>
      </c>
      <c r="AU1146" s="68">
        <v>1.3910768584224331E-2</v>
      </c>
      <c r="AV1146" s="68">
        <v>0</v>
      </c>
      <c r="AW1146" s="68">
        <v>6.9840267808268824E-2</v>
      </c>
      <c r="AX1146" s="68">
        <v>6.7646403542244146E-2</v>
      </c>
      <c r="AY1146" s="68">
        <v>5.9548790980748591E-2</v>
      </c>
      <c r="AZ1146" s="68">
        <v>0</v>
      </c>
      <c r="BA1146" s="68">
        <v>0.13672068358082473</v>
      </c>
      <c r="BB1146" s="68">
        <v>1.0870729100420489</v>
      </c>
      <c r="BC1146" s="68">
        <v>0.63648202609180982</v>
      </c>
      <c r="BD1146" s="68">
        <v>0.22403598289473409</v>
      </c>
      <c r="BE1146" s="68">
        <v>0.63015302968564613</v>
      </c>
      <c r="BF1146" s="68">
        <v>1.9910805116834109</v>
      </c>
      <c r="BG1146" s="68">
        <v>0</v>
      </c>
      <c r="BH1146" s="68">
        <v>7.7504519073796387E-4</v>
      </c>
      <c r="BI1146" s="68">
        <v>43.664242038873063</v>
      </c>
      <c r="BJ1146" s="68">
        <v>0</v>
      </c>
      <c r="BK1146" s="68">
        <v>9.0806600883536225E-4</v>
      </c>
      <c r="BL1146" s="68">
        <v>11.083339019463436</v>
      </c>
      <c r="BM1146" s="68">
        <v>2.3513015230787793</v>
      </c>
      <c r="BN1146" s="68">
        <v>0</v>
      </c>
      <c r="BO1146" s="68">
        <v>0</v>
      </c>
    </row>
    <row r="1147" spans="1:67">
      <c r="A1147">
        <v>2009</v>
      </c>
      <c r="B1147" s="62" t="s">
        <v>604</v>
      </c>
      <c r="C1147" s="67" t="s">
        <v>670</v>
      </c>
      <c r="D1147" s="62" t="s">
        <v>726</v>
      </c>
      <c r="E1147" s="68">
        <v>46.017712805223873</v>
      </c>
      <c r="F1147" s="68">
        <v>1.365127083543777</v>
      </c>
      <c r="G1147" s="68">
        <v>0.3478729617185512</v>
      </c>
      <c r="H1147" s="68">
        <v>5.1804277887557202</v>
      </c>
      <c r="I1147" s="68">
        <v>353.70749147729151</v>
      </c>
      <c r="J1147" s="68">
        <v>77.271503303464584</v>
      </c>
      <c r="K1147" s="68">
        <v>3.9790427046837964</v>
      </c>
      <c r="L1147" s="68">
        <v>1276.6255657211511</v>
      </c>
      <c r="M1147" s="68">
        <v>261.66423348699539</v>
      </c>
      <c r="N1147" s="68">
        <v>8.9965779745716219</v>
      </c>
      <c r="O1147" s="68">
        <v>163.61548043860887</v>
      </c>
      <c r="P1147" s="68">
        <v>45.414646959562589</v>
      </c>
      <c r="Q1147" s="68">
        <v>69.866168796874376</v>
      </c>
      <c r="R1147" s="68">
        <v>139.89542670320819</v>
      </c>
      <c r="S1147" s="68">
        <v>6.1522674158328758</v>
      </c>
      <c r="T1147" s="68">
        <v>48.875239785077476</v>
      </c>
      <c r="U1147" s="68">
        <v>298.89619691621692</v>
      </c>
      <c r="V1147" s="68">
        <v>73.329525069959331</v>
      </c>
      <c r="W1147" s="68">
        <v>36.060448577510172</v>
      </c>
      <c r="X1147" s="68">
        <v>112.54484334962174</v>
      </c>
      <c r="Y1147" s="68">
        <v>3.0450177214198764</v>
      </c>
      <c r="Z1147" s="68">
        <v>131.7590234452631</v>
      </c>
      <c r="AA1147" s="68">
        <v>1.8680310905986661</v>
      </c>
      <c r="AB1147" s="68">
        <v>12.783143184228413</v>
      </c>
      <c r="AC1147" s="68">
        <v>5.5596682955633741</v>
      </c>
      <c r="AD1147" s="68">
        <v>0.33764905065745909</v>
      </c>
      <c r="AE1147" s="68">
        <v>66.711818374913406</v>
      </c>
      <c r="AF1147" s="68">
        <v>56.952124781751934</v>
      </c>
      <c r="AG1147" s="68">
        <v>283.58161290497333</v>
      </c>
      <c r="AH1147" s="68">
        <v>232.27328947902376</v>
      </c>
      <c r="AI1147" s="68">
        <v>24.053585501200288</v>
      </c>
      <c r="AJ1147" s="68">
        <v>1.986690242335671E-2</v>
      </c>
      <c r="AK1147" s="68">
        <v>0.91069622889418866</v>
      </c>
      <c r="AL1147" s="68">
        <v>11.309360538996739</v>
      </c>
      <c r="AM1147" s="68">
        <v>1.7851263702638553</v>
      </c>
      <c r="AN1147" s="68">
        <v>48.152416253079942</v>
      </c>
      <c r="AO1147" s="68">
        <v>12.655298861349234</v>
      </c>
      <c r="AP1147" s="68">
        <v>0.87985666589933276</v>
      </c>
      <c r="AQ1147" s="68">
        <v>1.9884542764113213</v>
      </c>
      <c r="AR1147" s="68">
        <v>0.18070061780107657</v>
      </c>
      <c r="AS1147" s="68">
        <v>107.06918031446079</v>
      </c>
      <c r="AT1147" s="68">
        <v>0.27378080339377947</v>
      </c>
      <c r="AU1147" s="68">
        <v>8.0726566791080838</v>
      </c>
      <c r="AV1147" s="68">
        <v>0</v>
      </c>
      <c r="AW1147" s="68">
        <v>38.507552711209044</v>
      </c>
      <c r="AX1147" s="68">
        <v>3.0407499016741188</v>
      </c>
      <c r="AY1147" s="68">
        <v>28.128013231636476</v>
      </c>
      <c r="AZ1147" s="68">
        <v>0</v>
      </c>
      <c r="BA1147" s="68">
        <v>1.3435520199390303</v>
      </c>
      <c r="BB1147" s="68">
        <v>101.37407875744309</v>
      </c>
      <c r="BC1147" s="68">
        <v>224.4501243706178</v>
      </c>
      <c r="BD1147" s="68">
        <v>43.288659444211859</v>
      </c>
      <c r="BE1147" s="68">
        <v>60.854262934850972</v>
      </c>
      <c r="BF1147" s="68">
        <v>32.01848463606423</v>
      </c>
      <c r="BG1147" s="68">
        <v>0</v>
      </c>
      <c r="BH1147" s="68">
        <v>0.68940855848094895</v>
      </c>
      <c r="BI1147" s="68">
        <v>140.24623970997857</v>
      </c>
      <c r="BJ1147" s="68">
        <v>0</v>
      </c>
      <c r="BK1147" s="68">
        <v>2.0307361240094498E-3</v>
      </c>
      <c r="BL1147" s="68">
        <v>5.4887381946913063</v>
      </c>
      <c r="BM1147" s="68">
        <v>1.2162563611417765</v>
      </c>
      <c r="BN1147" s="68">
        <v>0</v>
      </c>
      <c r="BO1147" s="68">
        <v>0</v>
      </c>
    </row>
    <row r="1148" spans="1:67">
      <c r="A1148">
        <v>2009</v>
      </c>
      <c r="B1148" s="62" t="s">
        <v>605</v>
      </c>
      <c r="C1148" s="67" t="s">
        <v>671</v>
      </c>
      <c r="D1148" s="62" t="s">
        <v>726</v>
      </c>
      <c r="E1148" s="68">
        <v>0.82829463994299235</v>
      </c>
      <c r="F1148" s="68">
        <v>6.142408016175737E-2</v>
      </c>
      <c r="G1148" s="68">
        <v>8.4757763039208182E-3</v>
      </c>
      <c r="H1148" s="68">
        <v>1.3958881255960398</v>
      </c>
      <c r="I1148" s="68">
        <v>17.448345615505531</v>
      </c>
      <c r="J1148" s="68">
        <v>26.704456646838672</v>
      </c>
      <c r="K1148" s="68">
        <v>0.85328961688447802</v>
      </c>
      <c r="L1148" s="68">
        <v>11.354702691498156</v>
      </c>
      <c r="M1148" s="68">
        <v>37.342292177183793</v>
      </c>
      <c r="N1148" s="68">
        <v>0.66266853407481574</v>
      </c>
      <c r="O1148" s="68">
        <v>10.854380534246609</v>
      </c>
      <c r="P1148" s="68">
        <v>6.529194690649236</v>
      </c>
      <c r="Q1148" s="68">
        <v>6.7361186450892347</v>
      </c>
      <c r="R1148" s="68">
        <v>3.5589999443528098</v>
      </c>
      <c r="S1148" s="68">
        <v>1.3877673248342297</v>
      </c>
      <c r="T1148" s="68">
        <v>6.459100217196589</v>
      </c>
      <c r="U1148" s="68">
        <v>53.339781575235406</v>
      </c>
      <c r="V1148" s="68">
        <v>15.28997024906244</v>
      </c>
      <c r="W1148" s="68">
        <v>5.0629398825338221</v>
      </c>
      <c r="X1148" s="68">
        <v>14.454545907853261</v>
      </c>
      <c r="Y1148" s="68">
        <v>0.83504676976672454</v>
      </c>
      <c r="Z1148" s="68">
        <v>17.005474372122563</v>
      </c>
      <c r="AA1148" s="68">
        <v>1.500602327050802</v>
      </c>
      <c r="AB1148" s="68">
        <v>2.2204694429087537</v>
      </c>
      <c r="AC1148" s="68">
        <v>0.43697531118478994</v>
      </c>
      <c r="AD1148" s="68">
        <v>0.17952582713803428</v>
      </c>
      <c r="AE1148" s="68">
        <v>30.646100871837518</v>
      </c>
      <c r="AF1148" s="68">
        <v>5.1997465626497146</v>
      </c>
      <c r="AG1148" s="68">
        <v>25.918151876090228</v>
      </c>
      <c r="AH1148" s="68">
        <v>21.227783850290308</v>
      </c>
      <c r="AI1148" s="68">
        <v>15.481673015814994</v>
      </c>
      <c r="AJ1148" s="68">
        <v>9.260002190430501E-2</v>
      </c>
      <c r="AK1148" s="68">
        <v>1.1431976418338934</v>
      </c>
      <c r="AL1148" s="68">
        <v>9.515367349371596</v>
      </c>
      <c r="AM1148" s="68">
        <v>2.0374325601977503</v>
      </c>
      <c r="AN1148" s="68">
        <v>4.9509368582524518</v>
      </c>
      <c r="AO1148" s="68">
        <v>6.541121077001586</v>
      </c>
      <c r="AP1148" s="68">
        <v>1.3050299759396058</v>
      </c>
      <c r="AQ1148" s="68">
        <v>2.4716386073346035</v>
      </c>
      <c r="AR1148" s="68">
        <v>0.83679053793407232</v>
      </c>
      <c r="AS1148" s="68">
        <v>110.96840600666286</v>
      </c>
      <c r="AT1148" s="68">
        <v>0.23582062087045147</v>
      </c>
      <c r="AU1148" s="68">
        <v>5.7335337122410337</v>
      </c>
      <c r="AV1148" s="68">
        <v>0</v>
      </c>
      <c r="AW1148" s="68">
        <v>17.410898910478252</v>
      </c>
      <c r="AX1148" s="68">
        <v>9.0066022847940825</v>
      </c>
      <c r="AY1148" s="68">
        <v>17.543454535131819</v>
      </c>
      <c r="AZ1148" s="68">
        <v>0</v>
      </c>
      <c r="BA1148" s="68">
        <v>1.2997986055186357</v>
      </c>
      <c r="BB1148" s="68">
        <v>283.50347825050602</v>
      </c>
      <c r="BC1148" s="68">
        <v>45.096716510343946</v>
      </c>
      <c r="BD1148" s="68">
        <v>43.263196949753464</v>
      </c>
      <c r="BE1148" s="68">
        <v>35.853001802956335</v>
      </c>
      <c r="BF1148" s="68">
        <v>36.400872192621236</v>
      </c>
      <c r="BG1148" s="68">
        <v>0</v>
      </c>
      <c r="BH1148" s="68">
        <v>5.0289374987693786E-2</v>
      </c>
      <c r="BI1148" s="68">
        <v>23.213600486366779</v>
      </c>
      <c r="BJ1148" s="68">
        <v>0</v>
      </c>
      <c r="BK1148" s="68">
        <v>8.7748569465739956E-3</v>
      </c>
      <c r="BL1148" s="68">
        <v>6.6923906679399465</v>
      </c>
      <c r="BM1148" s="68">
        <v>1.1989247768928808</v>
      </c>
      <c r="BN1148" s="68">
        <v>0</v>
      </c>
      <c r="BO1148" s="68">
        <v>0</v>
      </c>
    </row>
    <row r="1149" spans="1:67">
      <c r="A1149">
        <v>2009</v>
      </c>
      <c r="B1149" s="62" t="s">
        <v>606</v>
      </c>
      <c r="C1149" s="67" t="s">
        <v>672</v>
      </c>
      <c r="D1149" s="62" t="s">
        <v>726</v>
      </c>
      <c r="E1149" s="68">
        <v>119.59345834635843</v>
      </c>
      <c r="F1149" s="68">
        <v>1.4263684434182309</v>
      </c>
      <c r="G1149" s="68">
        <v>33.164117220108544</v>
      </c>
      <c r="H1149" s="68">
        <v>190.44452236114216</v>
      </c>
      <c r="I1149" s="68">
        <v>209.76464493334663</v>
      </c>
      <c r="J1149" s="68">
        <v>34.853578995955715</v>
      </c>
      <c r="K1149" s="68">
        <v>17.459429983303107</v>
      </c>
      <c r="L1149" s="68">
        <v>37.890206963993819</v>
      </c>
      <c r="M1149" s="68">
        <v>8.0152305785997804</v>
      </c>
      <c r="N1149" s="68">
        <v>2376.7885590426649</v>
      </c>
      <c r="O1149" s="68">
        <v>295.6170692712866</v>
      </c>
      <c r="P1149" s="68">
        <v>38.546873068566427</v>
      </c>
      <c r="Q1149" s="68">
        <v>91.928768547002718</v>
      </c>
      <c r="R1149" s="68">
        <v>144.13347682552356</v>
      </c>
      <c r="S1149" s="68">
        <v>82.568863064766504</v>
      </c>
      <c r="T1149" s="68">
        <v>33.469194071011081</v>
      </c>
      <c r="U1149" s="68">
        <v>31.063786426958998</v>
      </c>
      <c r="V1149" s="68">
        <v>19.445929895548993</v>
      </c>
      <c r="W1149" s="68">
        <v>15.790248419647039</v>
      </c>
      <c r="X1149" s="68">
        <v>30.132962683703269</v>
      </c>
      <c r="Y1149" s="68">
        <v>2.070522024488394</v>
      </c>
      <c r="Z1149" s="68">
        <v>36.584467622268356</v>
      </c>
      <c r="AA1149" s="68">
        <v>6.4094871870587156</v>
      </c>
      <c r="AB1149" s="68">
        <v>613.98700216373243</v>
      </c>
      <c r="AC1149" s="68">
        <v>25.396004774637554</v>
      </c>
      <c r="AD1149" s="68">
        <v>2.7114885605112224</v>
      </c>
      <c r="AE1149" s="68">
        <v>378.3294646783288</v>
      </c>
      <c r="AF1149" s="68">
        <v>12.300810373672864</v>
      </c>
      <c r="AG1149" s="68">
        <v>61.215336222658514</v>
      </c>
      <c r="AH1149" s="68">
        <v>50.130441319647311</v>
      </c>
      <c r="AI1149" s="68">
        <v>2472.6735249721887</v>
      </c>
      <c r="AJ1149" s="68">
        <v>3.7188391087137158</v>
      </c>
      <c r="AK1149" s="68">
        <v>404.92826714910967</v>
      </c>
      <c r="AL1149" s="68">
        <v>13.184531291075411</v>
      </c>
      <c r="AM1149" s="68">
        <v>25.485698428326209</v>
      </c>
      <c r="AN1149" s="68">
        <v>48.326969890827748</v>
      </c>
      <c r="AO1149" s="68">
        <v>3.3088941790986008</v>
      </c>
      <c r="AP1149" s="68">
        <v>2.3697230660108564</v>
      </c>
      <c r="AQ1149" s="68">
        <v>32.686173041570925</v>
      </c>
      <c r="AR1149" s="68">
        <v>0.1315961796335206</v>
      </c>
      <c r="AS1149" s="68">
        <v>3.1107077408074391</v>
      </c>
      <c r="AT1149" s="68">
        <v>1.6785487050694353E-2</v>
      </c>
      <c r="AU1149" s="68">
        <v>0.9233038313364228</v>
      </c>
      <c r="AV1149" s="68">
        <v>0</v>
      </c>
      <c r="AW1149" s="68">
        <v>21.03808574539821</v>
      </c>
      <c r="AX1149" s="68">
        <v>2.1337897945107112</v>
      </c>
      <c r="AY1149" s="68">
        <v>5.0365818116917662</v>
      </c>
      <c r="AZ1149" s="68">
        <v>0</v>
      </c>
      <c r="BA1149" s="68">
        <v>1.9058231057367996</v>
      </c>
      <c r="BB1149" s="68">
        <v>182.19954038650735</v>
      </c>
      <c r="BC1149" s="68">
        <v>199.91762576677132</v>
      </c>
      <c r="BD1149" s="68">
        <v>12.008911694256913</v>
      </c>
      <c r="BE1149" s="68">
        <v>47.365468582092191</v>
      </c>
      <c r="BF1149" s="68">
        <v>42.273401008604523</v>
      </c>
      <c r="BG1149" s="68">
        <v>0</v>
      </c>
      <c r="BH1149" s="68">
        <v>0.36786469851504022</v>
      </c>
      <c r="BI1149" s="68">
        <v>2279.6526126174799</v>
      </c>
      <c r="BJ1149" s="68">
        <v>0</v>
      </c>
      <c r="BK1149" s="68">
        <v>3.8091623042194218E-3</v>
      </c>
      <c r="BL1149" s="68">
        <v>2.3080847454268558</v>
      </c>
      <c r="BM1149" s="68">
        <v>2.1182713657669265</v>
      </c>
      <c r="BN1149" s="68">
        <v>0</v>
      </c>
      <c r="BO1149" s="68">
        <v>0</v>
      </c>
    </row>
    <row r="1150" spans="1:67">
      <c r="A1150">
        <v>2009</v>
      </c>
      <c r="B1150" s="62" t="s">
        <v>607</v>
      </c>
      <c r="C1150" s="67" t="s">
        <v>673</v>
      </c>
      <c r="D1150" s="62" t="s">
        <v>726</v>
      </c>
      <c r="E1150" s="68">
        <v>980.47346902523645</v>
      </c>
      <c r="F1150" s="68">
        <v>8.5602260391616163</v>
      </c>
      <c r="G1150" s="68">
        <v>7.5349483045846366</v>
      </c>
      <c r="H1150" s="68">
        <v>1081.06099933274</v>
      </c>
      <c r="I1150" s="68">
        <v>762.23317742805273</v>
      </c>
      <c r="J1150" s="68">
        <v>423.43188883437887</v>
      </c>
      <c r="K1150" s="68">
        <v>42.631732280835756</v>
      </c>
      <c r="L1150" s="68">
        <v>219.71782046730158</v>
      </c>
      <c r="M1150" s="68">
        <v>87.230419467789247</v>
      </c>
      <c r="N1150" s="68">
        <v>327.9454797017122</v>
      </c>
      <c r="O1150" s="68">
        <v>5503.1383724721936</v>
      </c>
      <c r="P1150" s="68">
        <v>715.93810945764312</v>
      </c>
      <c r="Q1150" s="68">
        <v>2011.1448397973325</v>
      </c>
      <c r="R1150" s="68">
        <v>380.19909554506648</v>
      </c>
      <c r="S1150" s="68">
        <v>314.76998186057966</v>
      </c>
      <c r="T1150" s="68">
        <v>162.16268564114537</v>
      </c>
      <c r="U1150" s="68">
        <v>414.24925540388801</v>
      </c>
      <c r="V1150" s="68">
        <v>190.51518237476435</v>
      </c>
      <c r="W1150" s="68">
        <v>87.705052326421836</v>
      </c>
      <c r="X1150" s="68">
        <v>363.40839523399438</v>
      </c>
      <c r="Y1150" s="68">
        <v>8.8122548574571642</v>
      </c>
      <c r="Z1150" s="68">
        <v>372.23437340453421</v>
      </c>
      <c r="AA1150" s="68">
        <v>7.3830959216772483</v>
      </c>
      <c r="AB1150" s="68">
        <v>1971.070305115401</v>
      </c>
      <c r="AC1150" s="68">
        <v>232.51258286339913</v>
      </c>
      <c r="AD1150" s="68">
        <v>3.468792384829694</v>
      </c>
      <c r="AE1150" s="68">
        <v>909.07514618181847</v>
      </c>
      <c r="AF1150" s="68">
        <v>30.236312891446801</v>
      </c>
      <c r="AG1150" s="68">
        <v>150.69913331701849</v>
      </c>
      <c r="AH1150" s="68">
        <v>123.40873539393831</v>
      </c>
      <c r="AI1150" s="68">
        <v>150.58986528385361</v>
      </c>
      <c r="AJ1150" s="68">
        <v>0.16157571722534128</v>
      </c>
      <c r="AK1150" s="68">
        <v>3.0518360147269146</v>
      </c>
      <c r="AL1150" s="68">
        <v>29.176508133355085</v>
      </c>
      <c r="AM1150" s="68">
        <v>0.81555033797750198</v>
      </c>
      <c r="AN1150" s="68">
        <v>161.30003677175907</v>
      </c>
      <c r="AO1150" s="68">
        <v>15.283629077538031</v>
      </c>
      <c r="AP1150" s="68">
        <v>28.231483908465055</v>
      </c>
      <c r="AQ1150" s="68">
        <v>34.633523343821174</v>
      </c>
      <c r="AR1150" s="68">
        <v>0.121622907068862</v>
      </c>
      <c r="AS1150" s="68">
        <v>33.686802794754556</v>
      </c>
      <c r="AT1150" s="68">
        <v>8.6020613139777907E-2</v>
      </c>
      <c r="AU1150" s="68">
        <v>2.3057486577748647</v>
      </c>
      <c r="AV1150" s="68">
        <v>0</v>
      </c>
      <c r="AW1150" s="68">
        <v>3.0210488116222658</v>
      </c>
      <c r="AX1150" s="68">
        <v>12.134828683299075</v>
      </c>
      <c r="AY1150" s="68">
        <v>10.372746074255014</v>
      </c>
      <c r="AZ1150" s="68">
        <v>0</v>
      </c>
      <c r="BA1150" s="68">
        <v>12.091510943282051</v>
      </c>
      <c r="BB1150" s="68">
        <v>193.78208766718879</v>
      </c>
      <c r="BC1150" s="68">
        <v>82.17676933722926</v>
      </c>
      <c r="BD1150" s="68">
        <v>35.839216338893365</v>
      </c>
      <c r="BE1150" s="68">
        <v>112.79531523286951</v>
      </c>
      <c r="BF1150" s="68">
        <v>198.34795827670573</v>
      </c>
      <c r="BG1150" s="68">
        <v>0</v>
      </c>
      <c r="BH1150" s="68">
        <v>4.7065529066363097E-2</v>
      </c>
      <c r="BI1150" s="68">
        <v>1291.8046759129597</v>
      </c>
      <c r="BJ1150" s="68">
        <v>0</v>
      </c>
      <c r="BK1150" s="68">
        <v>3.7435577674464052E-2</v>
      </c>
      <c r="BL1150" s="68">
        <v>35.185057357478378</v>
      </c>
      <c r="BM1150" s="68">
        <v>44.949365061585766</v>
      </c>
      <c r="BN1150" s="68">
        <v>0</v>
      </c>
      <c r="BO1150" s="68">
        <v>0</v>
      </c>
    </row>
    <row r="1151" spans="1:67">
      <c r="A1151">
        <v>2009</v>
      </c>
      <c r="B1151" s="62" t="s">
        <v>608</v>
      </c>
      <c r="C1151" s="67" t="s">
        <v>674</v>
      </c>
      <c r="D1151" s="62" t="s">
        <v>726</v>
      </c>
      <c r="E1151" s="68">
        <v>31.848569491084216</v>
      </c>
      <c r="F1151" s="68">
        <v>1.4908668708389821</v>
      </c>
      <c r="G1151" s="68">
        <v>1.0333980196687358</v>
      </c>
      <c r="H1151" s="68">
        <v>13.296982052145689</v>
      </c>
      <c r="I1151" s="68">
        <v>42.425970321492493</v>
      </c>
      <c r="J1151" s="68">
        <v>6.9701305370170381</v>
      </c>
      <c r="K1151" s="68">
        <v>0.69317954799794312</v>
      </c>
      <c r="L1151" s="68">
        <v>7.2914819335705898</v>
      </c>
      <c r="M1151" s="68">
        <v>2.1384630268782105</v>
      </c>
      <c r="N1151" s="68">
        <v>6.1855522540116432</v>
      </c>
      <c r="O1151" s="68">
        <v>70.582070896790441</v>
      </c>
      <c r="P1151" s="68">
        <v>218.02789125355329</v>
      </c>
      <c r="Q1151" s="68">
        <v>25.25560519746427</v>
      </c>
      <c r="R1151" s="68">
        <v>5.2348535774159322</v>
      </c>
      <c r="S1151" s="68">
        <v>4.647017928570536</v>
      </c>
      <c r="T1151" s="68">
        <v>3.2482534157578202</v>
      </c>
      <c r="U1151" s="68">
        <v>103.93380366142721</v>
      </c>
      <c r="V1151" s="68">
        <v>6.3602585113248225</v>
      </c>
      <c r="W1151" s="68">
        <v>5.7414446976680518</v>
      </c>
      <c r="X1151" s="68">
        <v>14.366695251766265</v>
      </c>
      <c r="Y1151" s="68">
        <v>0.32677984098186985</v>
      </c>
      <c r="Z1151" s="68">
        <v>10.1405472347877</v>
      </c>
      <c r="AA1151" s="68">
        <v>0.19068779106089137</v>
      </c>
      <c r="AB1151" s="68">
        <v>24.307253757796456</v>
      </c>
      <c r="AC1151" s="68">
        <v>2.9584499956842989</v>
      </c>
      <c r="AD1151" s="68">
        <v>5.2629402607870558E-2</v>
      </c>
      <c r="AE1151" s="68">
        <v>17.23520078752075</v>
      </c>
      <c r="AF1151" s="68">
        <v>0.93737422353483257</v>
      </c>
      <c r="AG1151" s="68">
        <v>4.6804826734085392</v>
      </c>
      <c r="AH1151" s="68">
        <v>3.8220118842181576</v>
      </c>
      <c r="AI1151" s="68">
        <v>5.3586700754008021</v>
      </c>
      <c r="AJ1151" s="68">
        <v>7.1004698710031247E-2</v>
      </c>
      <c r="AK1151" s="68">
        <v>0.43864366405585131</v>
      </c>
      <c r="AL1151" s="68">
        <v>0.70568800150662914</v>
      </c>
      <c r="AM1151" s="68">
        <v>5.2147645189297237E-2</v>
      </c>
      <c r="AN1151" s="68">
        <v>3.0588026277725295</v>
      </c>
      <c r="AO1151" s="68">
        <v>0.30828880143116721</v>
      </c>
      <c r="AP1151" s="68">
        <v>0.67631226343986883</v>
      </c>
      <c r="AQ1151" s="68">
        <v>2.252436143940967</v>
      </c>
      <c r="AR1151" s="68">
        <v>2.8312111963834485E-2</v>
      </c>
      <c r="AS1151" s="68">
        <v>1.4787059840931802</v>
      </c>
      <c r="AT1151" s="68">
        <v>1.0347972538612216E-2</v>
      </c>
      <c r="AU1151" s="68">
        <v>8.1416746976666038E-2</v>
      </c>
      <c r="AV1151" s="68">
        <v>0</v>
      </c>
      <c r="AW1151" s="68">
        <v>0.32204959613016088</v>
      </c>
      <c r="AX1151" s="68">
        <v>0.33737569621527463</v>
      </c>
      <c r="AY1151" s="68">
        <v>0.3363177445056541</v>
      </c>
      <c r="AZ1151" s="68">
        <v>0</v>
      </c>
      <c r="BA1151" s="68">
        <v>1.3396476902766845</v>
      </c>
      <c r="BB1151" s="68">
        <v>5.1788169633680781</v>
      </c>
      <c r="BC1151" s="68">
        <v>187.81027938319687</v>
      </c>
      <c r="BD1151" s="68">
        <v>1.1870581953911621</v>
      </c>
      <c r="BE1151" s="68">
        <v>206.32110698569619</v>
      </c>
      <c r="BF1151" s="68">
        <v>4.1820633767461981</v>
      </c>
      <c r="BG1151" s="68">
        <v>0</v>
      </c>
      <c r="BH1151" s="68">
        <v>0.18825638022732277</v>
      </c>
      <c r="BI1151" s="68">
        <v>2840.738170688408</v>
      </c>
      <c r="BJ1151" s="68">
        <v>0</v>
      </c>
      <c r="BK1151" s="68">
        <v>5.5401821325955253E-2</v>
      </c>
      <c r="BL1151" s="68">
        <v>15.228038022503789</v>
      </c>
      <c r="BM1151" s="68">
        <v>2.8846511971091124</v>
      </c>
      <c r="BN1151" s="68">
        <v>0</v>
      </c>
      <c r="BO1151" s="68">
        <v>0</v>
      </c>
    </row>
    <row r="1152" spans="1:67">
      <c r="A1152">
        <v>2009</v>
      </c>
      <c r="B1152" s="62" t="s">
        <v>609</v>
      </c>
      <c r="C1152" s="67" t="s">
        <v>675</v>
      </c>
      <c r="D1152" s="62" t="s">
        <v>726</v>
      </c>
      <c r="E1152" s="68">
        <v>63.844687238742573</v>
      </c>
      <c r="F1152" s="68">
        <v>8.2771492089464846</v>
      </c>
      <c r="G1152" s="68">
        <v>0.88810956097119531</v>
      </c>
      <c r="H1152" s="68">
        <v>16.276930699666892</v>
      </c>
      <c r="I1152" s="68">
        <v>768.91172181326954</v>
      </c>
      <c r="J1152" s="68">
        <v>152.33812107690736</v>
      </c>
      <c r="K1152" s="68">
        <v>18.30161009266839</v>
      </c>
      <c r="L1152" s="68">
        <v>59.517858807131972</v>
      </c>
      <c r="M1152" s="68">
        <v>39.48284463010809</v>
      </c>
      <c r="N1152" s="68">
        <v>13.63918860242172</v>
      </c>
      <c r="O1152" s="68">
        <v>145.00989601708042</v>
      </c>
      <c r="P1152" s="68">
        <v>28.372804721961653</v>
      </c>
      <c r="Q1152" s="68">
        <v>207.45914132655614</v>
      </c>
      <c r="R1152" s="68">
        <v>26.29500467708926</v>
      </c>
      <c r="S1152" s="68">
        <v>18.415028763968621</v>
      </c>
      <c r="T1152" s="68">
        <v>108.11005044451628</v>
      </c>
      <c r="U1152" s="68">
        <v>622.88996617484452</v>
      </c>
      <c r="V1152" s="68">
        <v>285.38525828968301</v>
      </c>
      <c r="W1152" s="68">
        <v>130.08242282229705</v>
      </c>
      <c r="X1152" s="68">
        <v>1426.1294531686679</v>
      </c>
      <c r="Y1152" s="68">
        <v>17.688371689817696</v>
      </c>
      <c r="Z1152" s="68">
        <v>317.96987016204685</v>
      </c>
      <c r="AA1152" s="68">
        <v>0.85353766975571599</v>
      </c>
      <c r="AB1152" s="68">
        <v>13.635875276216273</v>
      </c>
      <c r="AC1152" s="68">
        <v>0.92485260270299219</v>
      </c>
      <c r="AD1152" s="68">
        <v>1.3304905286853952</v>
      </c>
      <c r="AE1152" s="68">
        <v>795.83486261660585</v>
      </c>
      <c r="AF1152" s="68">
        <v>68.999543071557724</v>
      </c>
      <c r="AG1152" s="68">
        <v>342.88338725092507</v>
      </c>
      <c r="AH1152" s="68">
        <v>280.84162765467488</v>
      </c>
      <c r="AI1152" s="68">
        <v>210.23848353783524</v>
      </c>
      <c r="AJ1152" s="68">
        <v>0.15001896952799224</v>
      </c>
      <c r="AK1152" s="68">
        <v>0.13881187629127328</v>
      </c>
      <c r="AL1152" s="68">
        <v>42.978230106618746</v>
      </c>
      <c r="AM1152" s="68">
        <v>0.12253173087244859</v>
      </c>
      <c r="AN1152" s="68">
        <v>39.619059760958102</v>
      </c>
      <c r="AO1152" s="68">
        <v>0.22725677301999536</v>
      </c>
      <c r="AP1152" s="68">
        <v>0.52575764856082408</v>
      </c>
      <c r="AQ1152" s="68">
        <v>3.0020732863153246</v>
      </c>
      <c r="AR1152" s="68">
        <v>1.2910221214911512E-2</v>
      </c>
      <c r="AS1152" s="68">
        <v>3.6718833040415393</v>
      </c>
      <c r="AT1152" s="68">
        <v>5.9809344780221291E-3</v>
      </c>
      <c r="AU1152" s="68">
        <v>7.3846535398340046E-2</v>
      </c>
      <c r="AV1152" s="68">
        <v>0</v>
      </c>
      <c r="AW1152" s="68">
        <v>0.39096048981683112</v>
      </c>
      <c r="AX1152" s="68">
        <v>0.34735174257405532</v>
      </c>
      <c r="AY1152" s="68">
        <v>0.51653187414963653</v>
      </c>
      <c r="AZ1152" s="68">
        <v>0</v>
      </c>
      <c r="BA1152" s="68">
        <v>0.71046983536559227</v>
      </c>
      <c r="BB1152" s="68">
        <v>47.307592373200379</v>
      </c>
      <c r="BC1152" s="68">
        <v>32.940581217908928</v>
      </c>
      <c r="BD1152" s="68">
        <v>4.4355912288474064</v>
      </c>
      <c r="BE1152" s="68">
        <v>53.291457937128691</v>
      </c>
      <c r="BF1152" s="68">
        <v>11.764401631570381</v>
      </c>
      <c r="BG1152" s="68">
        <v>0</v>
      </c>
      <c r="BH1152" s="68">
        <v>2.9490387320719368E-2</v>
      </c>
      <c r="BI1152" s="68">
        <v>1318.3684171573711</v>
      </c>
      <c r="BJ1152" s="68">
        <v>0</v>
      </c>
      <c r="BK1152" s="68">
        <v>9.3027279913268941E-3</v>
      </c>
      <c r="BL1152" s="68">
        <v>55.974648366691298</v>
      </c>
      <c r="BM1152" s="68">
        <v>7.0183824882273145</v>
      </c>
      <c r="BN1152" s="68">
        <v>0</v>
      </c>
      <c r="BO1152" s="68">
        <v>0</v>
      </c>
    </row>
    <row r="1153" spans="1:67">
      <c r="A1153">
        <v>2009</v>
      </c>
      <c r="B1153" s="62" t="s">
        <v>610</v>
      </c>
      <c r="C1153" s="67" t="s">
        <v>676</v>
      </c>
      <c r="D1153" s="62" t="s">
        <v>726</v>
      </c>
      <c r="E1153" s="68">
        <v>1.4569801605963792</v>
      </c>
      <c r="F1153" s="68">
        <v>4.6203749996243201E-2</v>
      </c>
      <c r="G1153" s="68">
        <v>0.46439502458281773</v>
      </c>
      <c r="H1153" s="68">
        <v>26.941818956428015</v>
      </c>
      <c r="I1153" s="68">
        <v>109.71934947138158</v>
      </c>
      <c r="J1153" s="68">
        <v>7.7759052532333772</v>
      </c>
      <c r="K1153" s="68">
        <v>1.5714350521887814</v>
      </c>
      <c r="L1153" s="68">
        <v>1.4784233863830833</v>
      </c>
      <c r="M1153" s="68">
        <v>0.62839937289626258</v>
      </c>
      <c r="N1153" s="68">
        <v>4.4602295992493026</v>
      </c>
      <c r="O1153" s="68">
        <v>9.2818649580407531</v>
      </c>
      <c r="P1153" s="68">
        <v>4.3131748512433994</v>
      </c>
      <c r="Q1153" s="68">
        <v>5.8845800217083273</v>
      </c>
      <c r="R1153" s="68">
        <v>126.93222535946438</v>
      </c>
      <c r="S1153" s="68">
        <v>4.3440142611754684</v>
      </c>
      <c r="T1153" s="68">
        <v>16.025025977742139</v>
      </c>
      <c r="U1153" s="68">
        <v>32.036623294539339</v>
      </c>
      <c r="V1153" s="68">
        <v>23.90225233924437</v>
      </c>
      <c r="W1153" s="68">
        <v>7.6579008858288953</v>
      </c>
      <c r="X1153" s="68">
        <v>42.389913131876327</v>
      </c>
      <c r="Y1153" s="68">
        <v>1.1712711660736388</v>
      </c>
      <c r="Z1153" s="68">
        <v>19.593419598850659</v>
      </c>
      <c r="AA1153" s="68">
        <v>0.92089930283317722</v>
      </c>
      <c r="AB1153" s="68">
        <v>3.0510286364048165</v>
      </c>
      <c r="AC1153" s="68">
        <v>0.39041428922726384</v>
      </c>
      <c r="AD1153" s="68">
        <v>1.3986632934052456E-2</v>
      </c>
      <c r="AE1153" s="68">
        <v>888.77569096213449</v>
      </c>
      <c r="AF1153" s="68">
        <v>3.0447130638797173</v>
      </c>
      <c r="AG1153" s="68">
        <v>15.13906000787113</v>
      </c>
      <c r="AH1153" s="68">
        <v>12.394854811871351</v>
      </c>
      <c r="AI1153" s="68">
        <v>5.0033299458888578</v>
      </c>
      <c r="AJ1153" s="68">
        <v>4.8212024571967674E-2</v>
      </c>
      <c r="AK1153" s="68">
        <v>0.18771800692861185</v>
      </c>
      <c r="AL1153" s="68">
        <v>1.0765224224253511</v>
      </c>
      <c r="AM1153" s="68">
        <v>3.7554726325055729E-2</v>
      </c>
      <c r="AN1153" s="68">
        <v>15.705785871067365</v>
      </c>
      <c r="AO1153" s="68">
        <v>0.10020825503293843</v>
      </c>
      <c r="AP1153" s="68">
        <v>0.24757839695679346</v>
      </c>
      <c r="AQ1153" s="68">
        <v>0.84469756353850101</v>
      </c>
      <c r="AR1153" s="68">
        <v>1.6880010960636141E-2</v>
      </c>
      <c r="AS1153" s="68">
        <v>0.71598025921145259</v>
      </c>
      <c r="AT1153" s="68">
        <v>5.5917046951782104E-3</v>
      </c>
      <c r="AU1153" s="68">
        <v>3.5777209070724736E-2</v>
      </c>
      <c r="AV1153" s="68">
        <v>0</v>
      </c>
      <c r="AW1153" s="68">
        <v>0.36303091372273555</v>
      </c>
      <c r="AX1153" s="68">
        <v>0.11145632095087846</v>
      </c>
      <c r="AY1153" s="68">
        <v>0.10869659638539868</v>
      </c>
      <c r="AZ1153" s="68">
        <v>0</v>
      </c>
      <c r="BA1153" s="68">
        <v>5.2476608865395201E-2</v>
      </c>
      <c r="BB1153" s="68">
        <v>6.7771556912345909</v>
      </c>
      <c r="BC1153" s="68">
        <v>1.3189827265430765</v>
      </c>
      <c r="BD1153" s="68">
        <v>0.43137277465515511</v>
      </c>
      <c r="BE1153" s="68">
        <v>2.7171653910042326</v>
      </c>
      <c r="BF1153" s="68">
        <v>1.2654622240456619</v>
      </c>
      <c r="BG1153" s="68">
        <v>0</v>
      </c>
      <c r="BH1153" s="68">
        <v>1.79162270451665E-3</v>
      </c>
      <c r="BI1153" s="68">
        <v>100.02910181488164</v>
      </c>
      <c r="BJ1153" s="68">
        <v>0</v>
      </c>
      <c r="BK1153" s="68">
        <v>4.0980949644099617E-3</v>
      </c>
      <c r="BL1153" s="68">
        <v>14.733786082631735</v>
      </c>
      <c r="BM1153" s="68">
        <v>31.322688198911074</v>
      </c>
      <c r="BN1153" s="68">
        <v>0</v>
      </c>
      <c r="BO1153" s="68">
        <v>0</v>
      </c>
    </row>
    <row r="1154" spans="1:67">
      <c r="A1154">
        <v>2009</v>
      </c>
      <c r="B1154" s="62" t="s">
        <v>611</v>
      </c>
      <c r="C1154" s="67" t="s">
        <v>677</v>
      </c>
      <c r="D1154" s="62" t="s">
        <v>726</v>
      </c>
      <c r="E1154" s="68">
        <v>25.890467907586356</v>
      </c>
      <c r="F1154" s="68">
        <v>0.29622644973093104</v>
      </c>
      <c r="G1154" s="68">
        <v>0.18997042935215613</v>
      </c>
      <c r="H1154" s="68">
        <v>162.29968719822867</v>
      </c>
      <c r="I1154" s="68">
        <v>9.760410899840041</v>
      </c>
      <c r="J1154" s="68">
        <v>13.493877931071065</v>
      </c>
      <c r="K1154" s="68">
        <v>2.0606791257702164</v>
      </c>
      <c r="L1154" s="68">
        <v>8.5773290748737345</v>
      </c>
      <c r="M1154" s="68">
        <v>2.4360524560072823</v>
      </c>
      <c r="N1154" s="68">
        <v>10.357192782656435</v>
      </c>
      <c r="O1154" s="68">
        <v>20.335688985874828</v>
      </c>
      <c r="P1154" s="68">
        <v>2.1340000799846237</v>
      </c>
      <c r="Q1154" s="68">
        <v>44.989966718478286</v>
      </c>
      <c r="R1154" s="68">
        <v>45.824697304696663</v>
      </c>
      <c r="S1154" s="68">
        <v>1790.4392755144399</v>
      </c>
      <c r="T1154" s="68">
        <v>1080.7564023986229</v>
      </c>
      <c r="U1154" s="68">
        <v>224.88965669485503</v>
      </c>
      <c r="V1154" s="68">
        <v>754.17903927885811</v>
      </c>
      <c r="W1154" s="68">
        <v>525.25106325205604</v>
      </c>
      <c r="X1154" s="68">
        <v>1161.0161833153334</v>
      </c>
      <c r="Y1154" s="68">
        <v>89.385361449222756</v>
      </c>
      <c r="Z1154" s="68">
        <v>305.03679796132133</v>
      </c>
      <c r="AA1154" s="68">
        <v>35.733770498439199</v>
      </c>
      <c r="AB1154" s="68">
        <v>9.2121427114684824</v>
      </c>
      <c r="AC1154" s="68">
        <v>0.7775295873016892</v>
      </c>
      <c r="AD1154" s="68">
        <v>2.4842053189682745E-2</v>
      </c>
      <c r="AE1154" s="68">
        <v>2220.5950608876055</v>
      </c>
      <c r="AF1154" s="68">
        <v>3.7905433252018947</v>
      </c>
      <c r="AG1154" s="68">
        <v>18.781503207909417</v>
      </c>
      <c r="AH1154" s="68">
        <v>15.380439856923894</v>
      </c>
      <c r="AI1154" s="68">
        <v>5.8987995966353672</v>
      </c>
      <c r="AJ1154" s="68">
        <v>0.15046565815268709</v>
      </c>
      <c r="AK1154" s="68">
        <v>0.46530294449740678</v>
      </c>
      <c r="AL1154" s="68">
        <v>1.2989186013952039</v>
      </c>
      <c r="AM1154" s="68">
        <v>8.4791612912157144E-2</v>
      </c>
      <c r="AN1154" s="68">
        <v>1.2538973797513773</v>
      </c>
      <c r="AO1154" s="68">
        <v>1.5647095932027311</v>
      </c>
      <c r="AP1154" s="68">
        <v>0.58992804479102245</v>
      </c>
      <c r="AQ1154" s="68">
        <v>3.3223668150905183</v>
      </c>
      <c r="AR1154" s="68">
        <v>1.4940499596400841E-2</v>
      </c>
      <c r="AS1154" s="68">
        <v>0.62405843319762311</v>
      </c>
      <c r="AT1154" s="68">
        <v>1.4283375339578037E-2</v>
      </c>
      <c r="AU1154" s="68">
        <v>3.2000668174973157E-2</v>
      </c>
      <c r="AV1154" s="68">
        <v>0</v>
      </c>
      <c r="AW1154" s="68">
        <v>0.17270905418423899</v>
      </c>
      <c r="AX1154" s="68">
        <v>0.16915755604246524</v>
      </c>
      <c r="AY1154" s="68">
        <v>0.37576059712522603</v>
      </c>
      <c r="AZ1154" s="68">
        <v>0</v>
      </c>
      <c r="BA1154" s="68">
        <v>0.12792096919105322</v>
      </c>
      <c r="BB1154" s="68">
        <v>6.0487921316536655</v>
      </c>
      <c r="BC1154" s="68">
        <v>2.5286872436924632</v>
      </c>
      <c r="BD1154" s="68">
        <v>0.71533046806116773</v>
      </c>
      <c r="BE1154" s="68">
        <v>2.6426979130491381</v>
      </c>
      <c r="BF1154" s="68">
        <v>1.8503431347113497</v>
      </c>
      <c r="BG1154" s="68">
        <v>0</v>
      </c>
      <c r="BH1154" s="68">
        <v>2.9545250875587592E-3</v>
      </c>
      <c r="BI1154" s="68">
        <v>107.83345876971899</v>
      </c>
      <c r="BJ1154" s="68">
        <v>0</v>
      </c>
      <c r="BK1154" s="68">
        <v>4.9810924201201265E-3</v>
      </c>
      <c r="BL1154" s="68">
        <v>58.934017347010993</v>
      </c>
      <c r="BM1154" s="68">
        <v>7.8693324484552214</v>
      </c>
      <c r="BN1154" s="68">
        <v>0</v>
      </c>
      <c r="BO1154" s="68">
        <v>0</v>
      </c>
    </row>
    <row r="1155" spans="1:67">
      <c r="A1155">
        <v>2009</v>
      </c>
      <c r="B1155" s="62" t="s">
        <v>612</v>
      </c>
      <c r="C1155" s="67" t="s">
        <v>678</v>
      </c>
      <c r="D1155" s="62" t="s">
        <v>726</v>
      </c>
      <c r="E1155" s="68">
        <v>40.292090986445821</v>
      </c>
      <c r="F1155" s="68">
        <v>4.9597329742603158</v>
      </c>
      <c r="G1155" s="68">
        <v>0.31440193780908604</v>
      </c>
      <c r="H1155" s="68">
        <v>257.02941977885592</v>
      </c>
      <c r="I1155" s="68">
        <v>268.55339738654726</v>
      </c>
      <c r="J1155" s="68">
        <v>44.484729834602</v>
      </c>
      <c r="K1155" s="68">
        <v>10.924276260957759</v>
      </c>
      <c r="L1155" s="68">
        <v>10.442594080417628</v>
      </c>
      <c r="M1155" s="68">
        <v>3.9554879779244083</v>
      </c>
      <c r="N1155" s="68">
        <v>303.51038439436741</v>
      </c>
      <c r="O1155" s="68">
        <v>62.849411050020819</v>
      </c>
      <c r="P1155" s="68">
        <v>2.7120596588139358</v>
      </c>
      <c r="Q1155" s="68">
        <v>106.74660039379255</v>
      </c>
      <c r="R1155" s="68">
        <v>29.894335958843548</v>
      </c>
      <c r="S1155" s="68">
        <v>340.99002497519388</v>
      </c>
      <c r="T1155" s="68">
        <v>940.77036651183062</v>
      </c>
      <c r="U1155" s="68">
        <v>654.40400708639902</v>
      </c>
      <c r="V1155" s="68">
        <v>443.05312194018131</v>
      </c>
      <c r="W1155" s="68">
        <v>302.66574368372443</v>
      </c>
      <c r="X1155" s="68">
        <v>1351.4886761921341</v>
      </c>
      <c r="Y1155" s="68">
        <v>25.277561450592014</v>
      </c>
      <c r="Z1155" s="68">
        <v>216.60312530582385</v>
      </c>
      <c r="AA1155" s="68">
        <v>9.3460959353623725</v>
      </c>
      <c r="AB1155" s="68">
        <v>38.038225454175709</v>
      </c>
      <c r="AC1155" s="68">
        <v>9.5116889770712998</v>
      </c>
      <c r="AD1155" s="68">
        <v>0.28979483562675545</v>
      </c>
      <c r="AE1155" s="68">
        <v>2061.0809906447389</v>
      </c>
      <c r="AF1155" s="68">
        <v>22.107232678962095</v>
      </c>
      <c r="AG1155" s="68">
        <v>109.2767228810647</v>
      </c>
      <c r="AH1155" s="68">
        <v>89.49920272170209</v>
      </c>
      <c r="AI1155" s="68">
        <v>27.808947380246437</v>
      </c>
      <c r="AJ1155" s="68">
        <v>0.97883261143363998</v>
      </c>
      <c r="AK1155" s="68">
        <v>1.7933707614452175</v>
      </c>
      <c r="AL1155" s="68">
        <v>15.407673866569953</v>
      </c>
      <c r="AM1155" s="68">
        <v>0.58754221461892564</v>
      </c>
      <c r="AN1155" s="68">
        <v>10.227668776661151</v>
      </c>
      <c r="AO1155" s="68">
        <v>3.5897604678657711</v>
      </c>
      <c r="AP1155" s="68">
        <v>18.336138576744681</v>
      </c>
      <c r="AQ1155" s="68">
        <v>12.952308711281123</v>
      </c>
      <c r="AR1155" s="68">
        <v>2.4657774020446777E-2</v>
      </c>
      <c r="AS1155" s="68">
        <v>0.95679577417135475</v>
      </c>
      <c r="AT1155" s="68">
        <v>1.3003131089379434E-2</v>
      </c>
      <c r="AU1155" s="68">
        <v>4.5615183769301071E-2</v>
      </c>
      <c r="AV1155" s="68">
        <v>0</v>
      </c>
      <c r="AW1155" s="68">
        <v>0.80817529109794051</v>
      </c>
      <c r="AX1155" s="68">
        <v>0.78806386251993377</v>
      </c>
      <c r="AY1155" s="68">
        <v>2.1756759444227995</v>
      </c>
      <c r="AZ1155" s="68">
        <v>0</v>
      </c>
      <c r="BA1155" s="68">
        <v>0.46406293747403632</v>
      </c>
      <c r="BB1155" s="68">
        <v>27.807134356824662</v>
      </c>
      <c r="BC1155" s="68">
        <v>57.25355303918306</v>
      </c>
      <c r="BD1155" s="68">
        <v>8.9998209877235027</v>
      </c>
      <c r="BE1155" s="68">
        <v>12.057390939410302</v>
      </c>
      <c r="BF1155" s="68">
        <v>27.818954089816486</v>
      </c>
      <c r="BG1155" s="68">
        <v>0</v>
      </c>
      <c r="BH1155" s="68">
        <v>4.9832957008724289E-2</v>
      </c>
      <c r="BI1155" s="68">
        <v>1218.9977831662802</v>
      </c>
      <c r="BJ1155" s="68">
        <v>0</v>
      </c>
      <c r="BK1155" s="68">
        <v>1.0581396601470375E-2</v>
      </c>
      <c r="BL1155" s="68">
        <v>825.11700201808083</v>
      </c>
      <c r="BM1155" s="68">
        <v>124.34235507472124</v>
      </c>
      <c r="BN1155" s="68">
        <v>0</v>
      </c>
      <c r="BO1155" s="68">
        <v>0</v>
      </c>
    </row>
    <row r="1156" spans="1:67">
      <c r="A1156">
        <v>2009</v>
      </c>
      <c r="B1156" s="62" t="s">
        <v>613</v>
      </c>
      <c r="C1156" s="67" t="s">
        <v>679</v>
      </c>
      <c r="D1156" s="62" t="s">
        <v>726</v>
      </c>
      <c r="E1156" s="68">
        <v>5.4854426795170284</v>
      </c>
      <c r="F1156" s="68">
        <v>9.4849636898762437</v>
      </c>
      <c r="G1156" s="68">
        <v>0.17745898035117849</v>
      </c>
      <c r="H1156" s="68">
        <v>19.215014936925169</v>
      </c>
      <c r="I1156" s="68">
        <v>49.436325140173224</v>
      </c>
      <c r="J1156" s="68">
        <v>176.62478398412773</v>
      </c>
      <c r="K1156" s="68">
        <v>1.9526500277169392</v>
      </c>
      <c r="L1156" s="68">
        <v>11.012937616801452</v>
      </c>
      <c r="M1156" s="68">
        <v>35.951215719338123</v>
      </c>
      <c r="N1156" s="68">
        <v>19.307378515886921</v>
      </c>
      <c r="O1156" s="68">
        <v>56.534437515965863</v>
      </c>
      <c r="P1156" s="68">
        <v>3.3010069756938072</v>
      </c>
      <c r="Q1156" s="68">
        <v>139.73505586130497</v>
      </c>
      <c r="R1156" s="68">
        <v>19.782084530628957</v>
      </c>
      <c r="S1156" s="68">
        <v>65.982936558141674</v>
      </c>
      <c r="T1156" s="68">
        <v>233.5922906362469</v>
      </c>
      <c r="U1156" s="68">
        <v>23904.947019957432</v>
      </c>
      <c r="V1156" s="68">
        <v>2143.0876031879279</v>
      </c>
      <c r="W1156" s="68">
        <v>441.29001750507928</v>
      </c>
      <c r="X1156" s="68">
        <v>2239.8714205351271</v>
      </c>
      <c r="Y1156" s="68">
        <v>65.218037295908061</v>
      </c>
      <c r="Z1156" s="68">
        <v>1108.1043245199405</v>
      </c>
      <c r="AA1156" s="68">
        <v>63.642793282038028</v>
      </c>
      <c r="AB1156" s="68">
        <v>177.55291454252426</v>
      </c>
      <c r="AC1156" s="68">
        <v>0.8189411134843867</v>
      </c>
      <c r="AD1156" s="68">
        <v>4.3118883470083684E-2</v>
      </c>
      <c r="AE1156" s="68">
        <v>277.84042237851276</v>
      </c>
      <c r="AF1156" s="68">
        <v>26.145361482969832</v>
      </c>
      <c r="AG1156" s="68">
        <v>128.69965009801189</v>
      </c>
      <c r="AH1156" s="68">
        <v>105.40123119535963</v>
      </c>
      <c r="AI1156" s="68">
        <v>47.787250581404209</v>
      </c>
      <c r="AJ1156" s="68">
        <v>0.3176510231996168</v>
      </c>
      <c r="AK1156" s="68">
        <v>3.7686770103925324</v>
      </c>
      <c r="AL1156" s="68">
        <v>20.1087745563167</v>
      </c>
      <c r="AM1156" s="68">
        <v>1.2953048663686508</v>
      </c>
      <c r="AN1156" s="68">
        <v>9.0099458107350294</v>
      </c>
      <c r="AO1156" s="68">
        <v>0.42544947225020141</v>
      </c>
      <c r="AP1156" s="68">
        <v>102.89377919223719</v>
      </c>
      <c r="AQ1156" s="68">
        <v>2033.0596567680602</v>
      </c>
      <c r="AR1156" s="68">
        <v>2.8491302206767917</v>
      </c>
      <c r="AS1156" s="68">
        <v>52.451901112012344</v>
      </c>
      <c r="AT1156" s="68">
        <v>0.2059565450995805</v>
      </c>
      <c r="AU1156" s="68">
        <v>3.1494669936121871</v>
      </c>
      <c r="AV1156" s="68">
        <v>0</v>
      </c>
      <c r="AW1156" s="68">
        <v>0.71654376434174671</v>
      </c>
      <c r="AX1156" s="68">
        <v>120.08798125997923</v>
      </c>
      <c r="AY1156" s="68">
        <v>16.158227323527633</v>
      </c>
      <c r="AZ1156" s="68">
        <v>0</v>
      </c>
      <c r="BA1156" s="68">
        <v>0.13998317905798391</v>
      </c>
      <c r="BB1156" s="68">
        <v>53.648472930933174</v>
      </c>
      <c r="BC1156" s="68">
        <v>126.2768151270254</v>
      </c>
      <c r="BD1156" s="68">
        <v>30.741323797972171</v>
      </c>
      <c r="BE1156" s="68">
        <v>80.68014366514862</v>
      </c>
      <c r="BF1156" s="68">
        <v>30.405088552774814</v>
      </c>
      <c r="BG1156" s="68">
        <v>0</v>
      </c>
      <c r="BH1156" s="68">
        <v>0.20686694738129091</v>
      </c>
      <c r="BI1156" s="68">
        <v>3630.7723974255596</v>
      </c>
      <c r="BJ1156" s="68">
        <v>0</v>
      </c>
      <c r="BK1156" s="68">
        <v>8.2562921955863733E-2</v>
      </c>
      <c r="BL1156" s="68">
        <v>6183.6457436047986</v>
      </c>
      <c r="BM1156" s="68">
        <v>12.141088794270541</v>
      </c>
      <c r="BN1156" s="68">
        <v>0</v>
      </c>
      <c r="BO1156" s="68">
        <v>0</v>
      </c>
    </row>
    <row r="1157" spans="1:67">
      <c r="A1157">
        <v>2009</v>
      </c>
      <c r="B1157" s="62" t="s">
        <v>614</v>
      </c>
      <c r="C1157" s="67" t="s">
        <v>680</v>
      </c>
      <c r="D1157" s="62" t="s">
        <v>726</v>
      </c>
      <c r="E1157" s="68">
        <v>3.3171781808188876</v>
      </c>
      <c r="F1157" s="68">
        <v>0.19379785434585856</v>
      </c>
      <c r="G1157" s="68">
        <v>6.5067183395888156E-2</v>
      </c>
      <c r="H1157" s="68">
        <v>17.727113293542313</v>
      </c>
      <c r="I1157" s="68">
        <v>13.046697294011238</v>
      </c>
      <c r="J1157" s="68">
        <v>32.847376375793644</v>
      </c>
      <c r="K1157" s="68">
        <v>1.5206427679772796</v>
      </c>
      <c r="L1157" s="68">
        <v>5.1574188696793746</v>
      </c>
      <c r="M1157" s="68">
        <v>7.0014317272753894</v>
      </c>
      <c r="N1157" s="68">
        <v>1.9553839391561061</v>
      </c>
      <c r="O1157" s="68">
        <v>19.132751900975787</v>
      </c>
      <c r="P1157" s="68">
        <v>1.1366660031816562</v>
      </c>
      <c r="Q1157" s="68">
        <v>72.34718670711402</v>
      </c>
      <c r="R1157" s="68">
        <v>9.3218967153850123</v>
      </c>
      <c r="S1157" s="68">
        <v>135.36301407852127</v>
      </c>
      <c r="T1157" s="68">
        <v>151.42379006439648</v>
      </c>
      <c r="U1157" s="68">
        <v>2854.9559811797849</v>
      </c>
      <c r="V1157" s="68">
        <v>1581.3365024979316</v>
      </c>
      <c r="W1157" s="68">
        <v>339.8272553545608</v>
      </c>
      <c r="X1157" s="68">
        <v>1088.6004188605259</v>
      </c>
      <c r="Y1157" s="68">
        <v>48.580292369101358</v>
      </c>
      <c r="Z1157" s="68">
        <v>155.13998385857295</v>
      </c>
      <c r="AA1157" s="68">
        <v>38.87024056658133</v>
      </c>
      <c r="AB1157" s="68">
        <v>280.33949051035523</v>
      </c>
      <c r="AC1157" s="68">
        <v>0.34253352179499202</v>
      </c>
      <c r="AD1157" s="68">
        <v>3.8695663898872974E-2</v>
      </c>
      <c r="AE1157" s="68">
        <v>1800.1644083100007</v>
      </c>
      <c r="AF1157" s="68">
        <v>6.5994680661945031</v>
      </c>
      <c r="AG1157" s="68">
        <v>32.643439005132315</v>
      </c>
      <c r="AH1157" s="68">
        <v>26.726864020964129</v>
      </c>
      <c r="AI1157" s="68">
        <v>127.45048611278092</v>
      </c>
      <c r="AJ1157" s="68">
        <v>0.38608081570500236</v>
      </c>
      <c r="AK1157" s="68">
        <v>9.6452374745254712</v>
      </c>
      <c r="AL1157" s="68">
        <v>5.0246125878109247</v>
      </c>
      <c r="AM1157" s="68">
        <v>3.6018854397320901</v>
      </c>
      <c r="AN1157" s="68">
        <v>44.256013147595169</v>
      </c>
      <c r="AO1157" s="68">
        <v>0.16361522938460316</v>
      </c>
      <c r="AP1157" s="68">
        <v>16.790734232282674</v>
      </c>
      <c r="AQ1157" s="68">
        <v>378.51306232528475</v>
      </c>
      <c r="AR1157" s="68">
        <v>0.12075049608363289</v>
      </c>
      <c r="AS1157" s="68">
        <v>1.5602042530153282</v>
      </c>
      <c r="AT1157" s="68">
        <v>1.4699078643970305E-2</v>
      </c>
      <c r="AU1157" s="68">
        <v>8.3871474320761863E-2</v>
      </c>
      <c r="AV1157" s="68">
        <v>0</v>
      </c>
      <c r="AW1157" s="68">
        <v>0.16226560139373808</v>
      </c>
      <c r="AX1157" s="68">
        <v>2.0817478196476382</v>
      </c>
      <c r="AY1157" s="68">
        <v>1.4962962910390811</v>
      </c>
      <c r="AZ1157" s="68">
        <v>0</v>
      </c>
      <c r="BA1157" s="68">
        <v>0.10790687461501045</v>
      </c>
      <c r="BB1157" s="68">
        <v>36.701345155086962</v>
      </c>
      <c r="BC1157" s="68">
        <v>61.972229645265067</v>
      </c>
      <c r="BD1157" s="68">
        <v>12.277109539801424</v>
      </c>
      <c r="BE1157" s="68">
        <v>19.932130769282221</v>
      </c>
      <c r="BF1157" s="68">
        <v>6.3951186220249063</v>
      </c>
      <c r="BG1157" s="68">
        <v>0</v>
      </c>
      <c r="BH1157" s="68">
        <v>0.13095559023838022</v>
      </c>
      <c r="BI1157" s="68">
        <v>1542.066024059601</v>
      </c>
      <c r="BJ1157" s="68">
        <v>0</v>
      </c>
      <c r="BK1157" s="68">
        <v>1.7850370353928599E-2</v>
      </c>
      <c r="BL1157" s="68">
        <v>1224.0180070033227</v>
      </c>
      <c r="BM1157" s="68">
        <v>12.547680496096696</v>
      </c>
      <c r="BN1157" s="68">
        <v>0</v>
      </c>
      <c r="BO1157" s="68">
        <v>0</v>
      </c>
    </row>
    <row r="1158" spans="1:67">
      <c r="A1158">
        <v>2009</v>
      </c>
      <c r="B1158" s="62" t="s">
        <v>615</v>
      </c>
      <c r="C1158" s="67" t="s">
        <v>681</v>
      </c>
      <c r="D1158" s="62" t="s">
        <v>726</v>
      </c>
      <c r="E1158" s="68">
        <v>32.016428367942837</v>
      </c>
      <c r="F1158" s="68">
        <v>0.47020320423906353</v>
      </c>
      <c r="G1158" s="68">
        <v>3.9360545572390735</v>
      </c>
      <c r="H1158" s="68">
        <v>235.92032144383896</v>
      </c>
      <c r="I1158" s="68">
        <v>172.44605185026134</v>
      </c>
      <c r="J1158" s="68">
        <v>105.13461930262844</v>
      </c>
      <c r="K1158" s="68">
        <v>14.692008696780873</v>
      </c>
      <c r="L1158" s="68">
        <v>27.351357759492007</v>
      </c>
      <c r="M1158" s="68">
        <v>9.4794811526819256</v>
      </c>
      <c r="N1158" s="68">
        <v>6.4136823338408409</v>
      </c>
      <c r="O1158" s="68">
        <v>40.506303923538205</v>
      </c>
      <c r="P1158" s="68">
        <v>7.9164221531219505</v>
      </c>
      <c r="Q1158" s="68">
        <v>78.023111878132966</v>
      </c>
      <c r="R1158" s="68">
        <v>59.556239428789148</v>
      </c>
      <c r="S1158" s="68">
        <v>157.12244772979312</v>
      </c>
      <c r="T1158" s="68">
        <v>203.11145137897859</v>
      </c>
      <c r="U1158" s="68">
        <v>2513.6443956457997</v>
      </c>
      <c r="V1158" s="68">
        <v>457.65679245294018</v>
      </c>
      <c r="W1158" s="68">
        <v>1152.2400465817527</v>
      </c>
      <c r="X1158" s="68">
        <v>1496.4777026304437</v>
      </c>
      <c r="Y1158" s="68">
        <v>54.477124972103219</v>
      </c>
      <c r="Z1158" s="68">
        <v>174.66401407416652</v>
      </c>
      <c r="AA1158" s="68">
        <v>33.697726685273182</v>
      </c>
      <c r="AB1158" s="68">
        <v>19.425462513253706</v>
      </c>
      <c r="AC1158" s="68">
        <v>0.82215382527654668</v>
      </c>
      <c r="AD1158" s="68">
        <v>3.7990996900678526</v>
      </c>
      <c r="AE1158" s="68">
        <v>737.71588517597661</v>
      </c>
      <c r="AF1158" s="68">
        <v>28.779601891601811</v>
      </c>
      <c r="AG1158" s="68">
        <v>143.27747806133115</v>
      </c>
      <c r="AH1158" s="68">
        <v>117.33884693029775</v>
      </c>
      <c r="AI1158" s="68">
        <v>843.03961958722778</v>
      </c>
      <c r="AJ1158" s="68">
        <v>54.29486756051724</v>
      </c>
      <c r="AK1158" s="68">
        <v>1.5381822052997547</v>
      </c>
      <c r="AL1158" s="68">
        <v>225.42408989377887</v>
      </c>
      <c r="AM1158" s="68">
        <v>0.5626228710576795</v>
      </c>
      <c r="AN1158" s="68">
        <v>5.5866638919169267</v>
      </c>
      <c r="AO1158" s="68">
        <v>7.6777092842004988</v>
      </c>
      <c r="AP1158" s="68">
        <v>12.207338061492479</v>
      </c>
      <c r="AQ1158" s="68">
        <v>73.379473686177036</v>
      </c>
      <c r="AR1158" s="68">
        <v>6.0741325005616353E-2</v>
      </c>
      <c r="AS1158" s="68">
        <v>1.5350785653992685</v>
      </c>
      <c r="AT1158" s="68">
        <v>1.2806998031664185E-2</v>
      </c>
      <c r="AU1158" s="68">
        <v>7.6323996239291397E-2</v>
      </c>
      <c r="AV1158" s="68">
        <v>0</v>
      </c>
      <c r="AW1158" s="68">
        <v>0.49487734229993441</v>
      </c>
      <c r="AX1158" s="68">
        <v>5.9473882889843912</v>
      </c>
      <c r="AY1158" s="68">
        <v>3.1360428453856062</v>
      </c>
      <c r="AZ1158" s="68">
        <v>0</v>
      </c>
      <c r="BA1158" s="68">
        <v>1.701036418140093</v>
      </c>
      <c r="BB1158" s="68">
        <v>86.441885250750985</v>
      </c>
      <c r="BC1158" s="68">
        <v>4.6694732831460444</v>
      </c>
      <c r="BD1158" s="68">
        <v>1.3927496370387269</v>
      </c>
      <c r="BE1158" s="68">
        <v>7.7763213751312161</v>
      </c>
      <c r="BF1158" s="68">
        <v>12.431956323083028</v>
      </c>
      <c r="BG1158" s="68">
        <v>0</v>
      </c>
      <c r="BH1158" s="68">
        <v>5.7232517656748477E-3</v>
      </c>
      <c r="BI1158" s="68">
        <v>480.58235201431557</v>
      </c>
      <c r="BJ1158" s="68">
        <v>0</v>
      </c>
      <c r="BK1158" s="68">
        <v>4.6993578448004426E-2</v>
      </c>
      <c r="BL1158" s="68">
        <v>11415.509437393128</v>
      </c>
      <c r="BM1158" s="68">
        <v>1189.136701697423</v>
      </c>
      <c r="BN1158" s="68">
        <v>0</v>
      </c>
      <c r="BO1158" s="68">
        <v>0</v>
      </c>
    </row>
    <row r="1159" spans="1:67">
      <c r="A1159">
        <v>2009</v>
      </c>
      <c r="B1159" s="62" t="s">
        <v>616</v>
      </c>
      <c r="C1159" s="67" t="s">
        <v>682</v>
      </c>
      <c r="D1159" s="62" t="s">
        <v>726</v>
      </c>
      <c r="E1159" s="68">
        <v>16.274742081628872</v>
      </c>
      <c r="F1159" s="68">
        <v>9.8170031020190812E-2</v>
      </c>
      <c r="G1159" s="68">
        <v>1.8174961358393684</v>
      </c>
      <c r="H1159" s="68">
        <v>75.258121156417104</v>
      </c>
      <c r="I1159" s="68">
        <v>186.17815107942778</v>
      </c>
      <c r="J1159" s="68">
        <v>35.638636432391699</v>
      </c>
      <c r="K1159" s="68">
        <v>1.9417228613899926</v>
      </c>
      <c r="L1159" s="68">
        <v>7.7528173911035738</v>
      </c>
      <c r="M1159" s="68">
        <v>2.6720766831419809</v>
      </c>
      <c r="N1159" s="68">
        <v>2.026938788793756</v>
      </c>
      <c r="O1159" s="68">
        <v>8.6486505322626996</v>
      </c>
      <c r="P1159" s="68">
        <v>3.1521092724735178</v>
      </c>
      <c r="Q1159" s="68">
        <v>40.207973808643047</v>
      </c>
      <c r="R1159" s="68">
        <v>46.584255270731973</v>
      </c>
      <c r="S1159" s="68">
        <v>34.099229961019219</v>
      </c>
      <c r="T1159" s="68">
        <v>60.874203526150133</v>
      </c>
      <c r="U1159" s="68">
        <v>245.30792110956662</v>
      </c>
      <c r="V1159" s="68">
        <v>125.25420243395384</v>
      </c>
      <c r="W1159" s="68">
        <v>108.84343599952483</v>
      </c>
      <c r="X1159" s="68">
        <v>7382.1981139213094</v>
      </c>
      <c r="Y1159" s="68">
        <v>19.079267970886725</v>
      </c>
      <c r="Z1159" s="68">
        <v>45.478480812510327</v>
      </c>
      <c r="AA1159" s="68">
        <v>8.8644027691768486</v>
      </c>
      <c r="AB1159" s="68">
        <v>26.631583214100971</v>
      </c>
      <c r="AC1159" s="68">
        <v>0.41133052225797728</v>
      </c>
      <c r="AD1159" s="68">
        <v>9.2245109998996391</v>
      </c>
      <c r="AE1159" s="68">
        <v>195.7986051993237</v>
      </c>
      <c r="AF1159" s="68">
        <v>84.980458729692415</v>
      </c>
      <c r="AG1159" s="68">
        <v>421.16613055404935</v>
      </c>
      <c r="AH1159" s="68">
        <v>344.96803200732779</v>
      </c>
      <c r="AI1159" s="68">
        <v>2136.4096419965285</v>
      </c>
      <c r="AJ1159" s="68">
        <v>1.0987168998530703</v>
      </c>
      <c r="AK1159" s="68">
        <v>1.358275153565935</v>
      </c>
      <c r="AL1159" s="68">
        <v>161.4073698405972</v>
      </c>
      <c r="AM1159" s="68">
        <v>12.328949993461258</v>
      </c>
      <c r="AN1159" s="68">
        <v>2.7896730948115938</v>
      </c>
      <c r="AO1159" s="68">
        <v>4.2157376204643349</v>
      </c>
      <c r="AP1159" s="68">
        <v>12.231404365664181</v>
      </c>
      <c r="AQ1159" s="68">
        <v>307.01878656645692</v>
      </c>
      <c r="AR1159" s="68">
        <v>0.28336110271304804</v>
      </c>
      <c r="AS1159" s="68">
        <v>6.2407875694063497</v>
      </c>
      <c r="AT1159" s="68">
        <v>0.19544152774962165</v>
      </c>
      <c r="AU1159" s="68">
        <v>0.37492642436571433</v>
      </c>
      <c r="AV1159" s="68">
        <v>0</v>
      </c>
      <c r="AW1159" s="68">
        <v>0.87471825745019749</v>
      </c>
      <c r="AX1159" s="68">
        <v>0.4859141426557636</v>
      </c>
      <c r="AY1159" s="68">
        <v>1.1008544679512982</v>
      </c>
      <c r="AZ1159" s="68">
        <v>0</v>
      </c>
      <c r="BA1159" s="68">
        <v>0.3585896300224215</v>
      </c>
      <c r="BB1159" s="68">
        <v>105.85738980734611</v>
      </c>
      <c r="BC1159" s="68">
        <v>31.521022681085046</v>
      </c>
      <c r="BD1159" s="68">
        <v>3.8944511731487772</v>
      </c>
      <c r="BE1159" s="68">
        <v>13.954940058438197</v>
      </c>
      <c r="BF1159" s="68">
        <v>14.790286827019751</v>
      </c>
      <c r="BG1159" s="68">
        <v>0</v>
      </c>
      <c r="BH1159" s="68">
        <v>1.0880132489056553E-2</v>
      </c>
      <c r="BI1159" s="68">
        <v>2105.0496303192094</v>
      </c>
      <c r="BJ1159" s="68">
        <v>0</v>
      </c>
      <c r="BK1159" s="68">
        <v>0.11587278605439634</v>
      </c>
      <c r="BL1159" s="68">
        <v>4409.455558729218</v>
      </c>
      <c r="BM1159" s="68">
        <v>23.747921312479193</v>
      </c>
      <c r="BN1159" s="68">
        <v>0</v>
      </c>
      <c r="BO1159" s="68">
        <v>0</v>
      </c>
    </row>
    <row r="1160" spans="1:67">
      <c r="A1160">
        <v>2009</v>
      </c>
      <c r="B1160" s="62" t="s">
        <v>617</v>
      </c>
      <c r="C1160" s="67" t="s">
        <v>683</v>
      </c>
      <c r="D1160" s="62" t="s">
        <v>726</v>
      </c>
      <c r="E1160" s="68">
        <v>1.1041272413125367</v>
      </c>
      <c r="F1160" s="68">
        <v>7.2182157529656787E-2</v>
      </c>
      <c r="G1160" s="68">
        <v>1.6796661612444499</v>
      </c>
      <c r="H1160" s="68">
        <v>4.2880635756390033</v>
      </c>
      <c r="I1160" s="68">
        <v>12.55520546818064</v>
      </c>
      <c r="J1160" s="68">
        <v>3.6526800357440807</v>
      </c>
      <c r="K1160" s="68">
        <v>0.30019249792541003</v>
      </c>
      <c r="L1160" s="68">
        <v>0.65397124367800685</v>
      </c>
      <c r="M1160" s="68">
        <v>0.90372903409905014</v>
      </c>
      <c r="N1160" s="68">
        <v>2.2103659913501326</v>
      </c>
      <c r="O1160" s="68">
        <v>2.9700169049352794</v>
      </c>
      <c r="P1160" s="68">
        <v>0.2946128311680834</v>
      </c>
      <c r="Q1160" s="68">
        <v>7.1143368470155144</v>
      </c>
      <c r="R1160" s="68">
        <v>4.8172424993630836</v>
      </c>
      <c r="S1160" s="68">
        <v>12.260252964078775</v>
      </c>
      <c r="T1160" s="68">
        <v>19.222667158733898</v>
      </c>
      <c r="U1160" s="68">
        <v>166.64114095091227</v>
      </c>
      <c r="V1160" s="68">
        <v>64.459567524921127</v>
      </c>
      <c r="W1160" s="68">
        <v>37.193973608497828</v>
      </c>
      <c r="X1160" s="68">
        <v>68.727343683668096</v>
      </c>
      <c r="Y1160" s="68">
        <v>210.80269018840508</v>
      </c>
      <c r="Z1160" s="68">
        <v>14.925720639450503</v>
      </c>
      <c r="AA1160" s="68">
        <v>0.75242194637862769</v>
      </c>
      <c r="AB1160" s="68">
        <v>3.2352142932533012</v>
      </c>
      <c r="AC1160" s="68">
        <v>0.3503332501269667</v>
      </c>
      <c r="AD1160" s="68">
        <v>4.2876284987091312E-2</v>
      </c>
      <c r="AE1160" s="68">
        <v>36.267396399411773</v>
      </c>
      <c r="AF1160" s="68">
        <v>1.8842140493314419</v>
      </c>
      <c r="AG1160" s="68">
        <v>9.4575871647513505</v>
      </c>
      <c r="AH1160" s="68">
        <v>7.7434330653865668</v>
      </c>
      <c r="AI1160" s="68">
        <v>14.620783340870997</v>
      </c>
      <c r="AJ1160" s="68">
        <v>2.5617558994861755</v>
      </c>
      <c r="AK1160" s="68">
        <v>82.632159933389246</v>
      </c>
      <c r="AL1160" s="68">
        <v>2.3425594517425208</v>
      </c>
      <c r="AM1160" s="68">
        <v>5.7174052443325571</v>
      </c>
      <c r="AN1160" s="68">
        <v>7.2005883312053438</v>
      </c>
      <c r="AO1160" s="68">
        <v>0.22558223625540066</v>
      </c>
      <c r="AP1160" s="68">
        <v>0.91926030062497399</v>
      </c>
      <c r="AQ1160" s="68">
        <v>8.8121530860456723</v>
      </c>
      <c r="AR1160" s="68">
        <v>3.9926261435173055E-2</v>
      </c>
      <c r="AS1160" s="68">
        <v>1.3858868308280516</v>
      </c>
      <c r="AT1160" s="68">
        <v>5.2880309088033164E-3</v>
      </c>
      <c r="AU1160" s="68">
        <v>6.5902069277176498E-2</v>
      </c>
      <c r="AV1160" s="68">
        <v>0</v>
      </c>
      <c r="AW1160" s="68">
        <v>8.4528909838947966E-2</v>
      </c>
      <c r="AX1160" s="68">
        <v>0.49981772294372401</v>
      </c>
      <c r="AY1160" s="68">
        <v>0.19627501262748231</v>
      </c>
      <c r="AZ1160" s="68">
        <v>0</v>
      </c>
      <c r="BA1160" s="68">
        <v>3.8610316580686685E-2</v>
      </c>
      <c r="BB1160" s="68">
        <v>2.2742391830348163</v>
      </c>
      <c r="BC1160" s="68">
        <v>5.3023620693494653</v>
      </c>
      <c r="BD1160" s="68">
        <v>0.80626136146912564</v>
      </c>
      <c r="BE1160" s="68">
        <v>1.0512633771255688</v>
      </c>
      <c r="BF1160" s="68">
        <v>2.752020223578092</v>
      </c>
      <c r="BG1160" s="68">
        <v>0</v>
      </c>
      <c r="BH1160" s="68">
        <v>3.2483925789037449E-3</v>
      </c>
      <c r="BI1160" s="68">
        <v>158.88971528467226</v>
      </c>
      <c r="BJ1160" s="68">
        <v>0</v>
      </c>
      <c r="BK1160" s="68">
        <v>4.1426375150514325E-2</v>
      </c>
      <c r="BL1160" s="68">
        <v>839.39442069063352</v>
      </c>
      <c r="BM1160" s="68">
        <v>11.655537926885323</v>
      </c>
      <c r="BN1160" s="68">
        <v>0</v>
      </c>
      <c r="BO1160" s="68">
        <v>0</v>
      </c>
    </row>
    <row r="1161" spans="1:67">
      <c r="A1161">
        <v>2009</v>
      </c>
      <c r="B1161" s="62" t="s">
        <v>618</v>
      </c>
      <c r="C1161" s="67" t="s">
        <v>684</v>
      </c>
      <c r="D1161" s="62" t="s">
        <v>726</v>
      </c>
      <c r="E1161" s="68">
        <v>3.323001099304582</v>
      </c>
      <c r="F1161" s="68">
        <v>0.13619828473026546</v>
      </c>
      <c r="G1161" s="68">
        <v>0.22598377107314341</v>
      </c>
      <c r="H1161" s="68">
        <v>10.879513469483175</v>
      </c>
      <c r="I1161" s="68">
        <v>16.874274483840082</v>
      </c>
      <c r="J1161" s="68">
        <v>45.30782791773953</v>
      </c>
      <c r="K1161" s="68">
        <v>2.6733276689688594</v>
      </c>
      <c r="L1161" s="68">
        <v>6.3031009285827819</v>
      </c>
      <c r="M1161" s="68">
        <v>3.757726603068086</v>
      </c>
      <c r="N1161" s="68">
        <v>3.7101303160843777</v>
      </c>
      <c r="O1161" s="68">
        <v>15.244327088124303</v>
      </c>
      <c r="P1161" s="68">
        <v>3.0849696502660278</v>
      </c>
      <c r="Q1161" s="68">
        <v>18.962422703153429</v>
      </c>
      <c r="R1161" s="68">
        <v>8.5776891671248823</v>
      </c>
      <c r="S1161" s="68">
        <v>11.357562025990196</v>
      </c>
      <c r="T1161" s="68">
        <v>17.648617578769468</v>
      </c>
      <c r="U1161" s="68">
        <v>410.06186284731234</v>
      </c>
      <c r="V1161" s="68">
        <v>34.792667684309301</v>
      </c>
      <c r="W1161" s="68">
        <v>22.168873410177568</v>
      </c>
      <c r="X1161" s="68">
        <v>57.049398004289237</v>
      </c>
      <c r="Y1161" s="68">
        <v>3.2404688983362866</v>
      </c>
      <c r="Z1161" s="68">
        <v>186.27377946425278</v>
      </c>
      <c r="AA1161" s="68">
        <v>1.7404300863743059</v>
      </c>
      <c r="AB1161" s="68">
        <v>10.37123395019325</v>
      </c>
      <c r="AC1161" s="68">
        <v>14.513902903054198</v>
      </c>
      <c r="AD1161" s="68">
        <v>7.9112356852627214E-2</v>
      </c>
      <c r="AE1161" s="68">
        <v>108.67089508930593</v>
      </c>
      <c r="AF1161" s="68">
        <v>7.8337690431669138</v>
      </c>
      <c r="AG1161" s="68">
        <v>38.684432705163815</v>
      </c>
      <c r="AH1161" s="68">
        <v>31.684956335196556</v>
      </c>
      <c r="AI1161" s="68">
        <v>8.3764084239205943</v>
      </c>
      <c r="AJ1161" s="68">
        <v>0.14869179718162112</v>
      </c>
      <c r="AK1161" s="68">
        <v>0.74987882057770583</v>
      </c>
      <c r="AL1161" s="68">
        <v>4.3308595123787708</v>
      </c>
      <c r="AM1161" s="68">
        <v>2.0668529797327055</v>
      </c>
      <c r="AN1161" s="68">
        <v>36.282723271395916</v>
      </c>
      <c r="AO1161" s="68">
        <v>0.2848974542106637</v>
      </c>
      <c r="AP1161" s="68">
        <v>3.5624627809321585</v>
      </c>
      <c r="AQ1161" s="68">
        <v>10.196544380017556</v>
      </c>
      <c r="AR1161" s="68">
        <v>0.12387009951869934</v>
      </c>
      <c r="AS1161" s="68">
        <v>6.0429395830498596</v>
      </c>
      <c r="AT1161" s="68">
        <v>1.2293021332480208E-2</v>
      </c>
      <c r="AU1161" s="68">
        <v>0.20761849057557394</v>
      </c>
      <c r="AV1161" s="68">
        <v>0</v>
      </c>
      <c r="AW1161" s="68">
        <v>5.6884327283226783</v>
      </c>
      <c r="AX1161" s="68">
        <v>1.2001681820813002</v>
      </c>
      <c r="AY1161" s="68">
        <v>4.5102386143148223</v>
      </c>
      <c r="AZ1161" s="68">
        <v>0</v>
      </c>
      <c r="BA1161" s="68">
        <v>1.7738920571530441</v>
      </c>
      <c r="BB1161" s="68">
        <v>19.019733229318533</v>
      </c>
      <c r="BC1161" s="68">
        <v>28.744092247538816</v>
      </c>
      <c r="BD1161" s="68">
        <v>19.895729999338034</v>
      </c>
      <c r="BE1161" s="68">
        <v>65.467187551569879</v>
      </c>
      <c r="BF1161" s="68">
        <v>23.490891123723991</v>
      </c>
      <c r="BG1161" s="68">
        <v>0</v>
      </c>
      <c r="BH1161" s="68">
        <v>9.6765245868605382E-3</v>
      </c>
      <c r="BI1161" s="68">
        <v>2849.6774614639344</v>
      </c>
      <c r="BJ1161" s="68">
        <v>0</v>
      </c>
      <c r="BK1161" s="68">
        <v>9.5952134355562629E-3</v>
      </c>
      <c r="BL1161" s="68">
        <v>1636.6130406582845</v>
      </c>
      <c r="BM1161" s="68">
        <v>678.03084054259011</v>
      </c>
      <c r="BN1161" s="68">
        <v>0</v>
      </c>
      <c r="BO1161" s="68">
        <v>0</v>
      </c>
    </row>
    <row r="1162" spans="1:67">
      <c r="A1162">
        <v>2009</v>
      </c>
      <c r="B1162" s="62" t="s">
        <v>619</v>
      </c>
      <c r="C1162" s="67" t="s">
        <v>685</v>
      </c>
      <c r="D1162" s="62" t="s">
        <v>726</v>
      </c>
      <c r="E1162" s="68">
        <v>0.11204866851265549</v>
      </c>
      <c r="F1162" s="68">
        <v>7.6269872061949084E-3</v>
      </c>
      <c r="G1162" s="68">
        <v>8.8317930913686237E-3</v>
      </c>
      <c r="H1162" s="68">
        <v>0.53100902239794445</v>
      </c>
      <c r="I1162" s="68">
        <v>0.5882887762742427</v>
      </c>
      <c r="J1162" s="68">
        <v>0.31842308354594029</v>
      </c>
      <c r="K1162" s="68">
        <v>3.4059168856450217E-2</v>
      </c>
      <c r="L1162" s="68">
        <v>0.11199566513417321</v>
      </c>
      <c r="M1162" s="68">
        <v>5.0349004934376586E-2</v>
      </c>
      <c r="N1162" s="68">
        <v>0.21260110624801515</v>
      </c>
      <c r="O1162" s="68">
        <v>0.24249177584507661</v>
      </c>
      <c r="P1162" s="68">
        <v>4.8353701583934677E-2</v>
      </c>
      <c r="Q1162" s="68">
        <v>0.33020799548948698</v>
      </c>
      <c r="R1162" s="68">
        <v>0.14773202467029944</v>
      </c>
      <c r="S1162" s="68">
        <v>0.62865072103376318</v>
      </c>
      <c r="T1162" s="68">
        <v>1.0774827969491079</v>
      </c>
      <c r="U1162" s="68">
        <v>14.782483263101499</v>
      </c>
      <c r="V1162" s="68">
        <v>3.1881021024923588</v>
      </c>
      <c r="W1162" s="68">
        <v>2.2981039499239784</v>
      </c>
      <c r="X1162" s="68">
        <v>5.4919946369858499</v>
      </c>
      <c r="Y1162" s="68">
        <v>0.39782792968710151</v>
      </c>
      <c r="Z1162" s="68">
        <v>0.95159933250470685</v>
      </c>
      <c r="AA1162" s="68">
        <v>0.11238008868780486</v>
      </c>
      <c r="AB1162" s="68">
        <v>0.44302374513454745</v>
      </c>
      <c r="AC1162" s="68">
        <v>4.7838537489091004E-2</v>
      </c>
      <c r="AD1162" s="68">
        <v>6.9530946291852577E-3</v>
      </c>
      <c r="AE1162" s="68">
        <v>4.0486371883628287</v>
      </c>
      <c r="AF1162" s="68">
        <v>0.1024351987345227</v>
      </c>
      <c r="AG1162" s="68">
        <v>0.50965624805275911</v>
      </c>
      <c r="AH1162" s="68">
        <v>0.41585758979719856</v>
      </c>
      <c r="AI1162" s="68">
        <v>1.6313349294420052</v>
      </c>
      <c r="AJ1162" s="68">
        <v>8.8964943903727861E-2</v>
      </c>
      <c r="AK1162" s="68">
        <v>0.12318640076940982</v>
      </c>
      <c r="AL1162" s="68">
        <v>0.36136384024113355</v>
      </c>
      <c r="AM1162" s="68">
        <v>1.557184452562496E-2</v>
      </c>
      <c r="AN1162" s="68">
        <v>0.11883473604958768</v>
      </c>
      <c r="AO1162" s="68">
        <v>4.1325621374298446E-2</v>
      </c>
      <c r="AP1162" s="68">
        <v>0.13868241374562584</v>
      </c>
      <c r="AQ1162" s="68">
        <v>1.2041580865629427</v>
      </c>
      <c r="AR1162" s="68">
        <v>7.2174523047283503E-3</v>
      </c>
      <c r="AS1162" s="68">
        <v>0.26103316543580168</v>
      </c>
      <c r="AT1162" s="68">
        <v>4.9145734605952687E-3</v>
      </c>
      <c r="AU1162" s="68">
        <v>1.2687086894407267E-2</v>
      </c>
      <c r="AV1162" s="68">
        <v>0</v>
      </c>
      <c r="AW1162" s="68">
        <v>1.8369343633934748E-2</v>
      </c>
      <c r="AX1162" s="68">
        <v>7.4917302989792267E-2</v>
      </c>
      <c r="AY1162" s="68">
        <v>3.111667496810306E-2</v>
      </c>
      <c r="AZ1162" s="68">
        <v>0</v>
      </c>
      <c r="BA1162" s="68">
        <v>5.7453791901328696E-3</v>
      </c>
      <c r="BB1162" s="68">
        <v>0.3884288776580882</v>
      </c>
      <c r="BC1162" s="68">
        <v>0.40270314268546414</v>
      </c>
      <c r="BD1162" s="68">
        <v>0.13387800557887714</v>
      </c>
      <c r="BE1162" s="68">
        <v>0.13125418752565107</v>
      </c>
      <c r="BF1162" s="68">
        <v>9.3912437871529059E-2</v>
      </c>
      <c r="BG1162" s="68">
        <v>0</v>
      </c>
      <c r="BH1162" s="68">
        <v>5.4571764250950006E-4</v>
      </c>
      <c r="BI1162" s="68">
        <v>6.3986803909475078</v>
      </c>
      <c r="BJ1162" s="68">
        <v>0</v>
      </c>
      <c r="BK1162" s="68">
        <v>7.2233887355413594E-3</v>
      </c>
      <c r="BL1162" s="68">
        <v>32.577086270950595</v>
      </c>
      <c r="BM1162" s="68">
        <v>2.5475269248626864</v>
      </c>
      <c r="BN1162" s="68">
        <v>0</v>
      </c>
      <c r="BO1162" s="68">
        <v>0</v>
      </c>
    </row>
    <row r="1163" spans="1:67">
      <c r="A1163">
        <v>2009</v>
      </c>
      <c r="B1163" s="62" t="s">
        <v>620</v>
      </c>
      <c r="C1163" s="67" t="s">
        <v>686</v>
      </c>
      <c r="D1163" s="62" t="s">
        <v>726</v>
      </c>
      <c r="E1163" s="68">
        <v>3.1517590087092797</v>
      </c>
      <c r="F1163" s="68">
        <v>5.7306847164007746E-2</v>
      </c>
      <c r="G1163" s="68">
        <v>8.2829159770833438E-2</v>
      </c>
      <c r="H1163" s="68">
        <v>5.0216449861316566</v>
      </c>
      <c r="I1163" s="68">
        <v>10.093585398460908</v>
      </c>
      <c r="J1163" s="68">
        <v>2.723200229889279</v>
      </c>
      <c r="K1163" s="68">
        <v>0.46410728146575853</v>
      </c>
      <c r="L1163" s="68">
        <v>2.8702328065885148</v>
      </c>
      <c r="M1163" s="68">
        <v>0.44806621223324361</v>
      </c>
      <c r="N1163" s="68">
        <v>1.8986193145675783</v>
      </c>
      <c r="O1163" s="68">
        <v>3.8006440548493998</v>
      </c>
      <c r="P1163" s="68">
        <v>0.65437943483539318</v>
      </c>
      <c r="Q1163" s="68">
        <v>3.1707050135270367</v>
      </c>
      <c r="R1163" s="68">
        <v>4.81106068104509</v>
      </c>
      <c r="S1163" s="68">
        <v>9.8499958948012196</v>
      </c>
      <c r="T1163" s="68">
        <v>2.7438847241579749</v>
      </c>
      <c r="U1163" s="68">
        <v>5.7741743885181114</v>
      </c>
      <c r="V1163" s="68">
        <v>3.5590976393870424</v>
      </c>
      <c r="W1163" s="68">
        <v>1.5239344760323408</v>
      </c>
      <c r="X1163" s="68">
        <v>5.7257639599731345</v>
      </c>
      <c r="Y1163" s="68">
        <v>0.26979754834778374</v>
      </c>
      <c r="Z1163" s="68">
        <v>1.736539387079622</v>
      </c>
      <c r="AA1163" s="68">
        <v>0.20050376181073221</v>
      </c>
      <c r="AB1163" s="68">
        <v>2.3769598386938835</v>
      </c>
      <c r="AC1163" s="68">
        <v>0.40114989656289052</v>
      </c>
      <c r="AD1163" s="68">
        <v>2.1161393933660028E-2</v>
      </c>
      <c r="AE1163" s="68">
        <v>7.9984615999570972</v>
      </c>
      <c r="AF1163" s="68">
        <v>2.0404932145579449</v>
      </c>
      <c r="AG1163" s="68">
        <v>10.230466344603846</v>
      </c>
      <c r="AH1163" s="68">
        <v>8.3780580948277628</v>
      </c>
      <c r="AI1163" s="68">
        <v>3.7051176113472435</v>
      </c>
      <c r="AJ1163" s="68">
        <v>8.2929488729176701E-2</v>
      </c>
      <c r="AK1163" s="68">
        <v>0.18996990949417658</v>
      </c>
      <c r="AL1163" s="68">
        <v>0.92904037639388115</v>
      </c>
      <c r="AM1163" s="68">
        <v>0.33839793747472208</v>
      </c>
      <c r="AN1163" s="68">
        <v>8.9312550747496644</v>
      </c>
      <c r="AO1163" s="68">
        <v>0.18499695799965488</v>
      </c>
      <c r="AP1163" s="68">
        <v>0.71727769008296127</v>
      </c>
      <c r="AQ1163" s="68">
        <v>2.3724342663547682</v>
      </c>
      <c r="AR1163" s="68">
        <v>5.6528306953862899E-2</v>
      </c>
      <c r="AS1163" s="68">
        <v>2.0350090887733838</v>
      </c>
      <c r="AT1163" s="68">
        <v>7.7159048403502989E-2</v>
      </c>
      <c r="AU1163" s="68">
        <v>7.4369327739132823E-2</v>
      </c>
      <c r="AV1163" s="68">
        <v>0</v>
      </c>
      <c r="AW1163" s="68">
        <v>0.97284810044209402</v>
      </c>
      <c r="AX1163" s="68">
        <v>0.21614400939305042</v>
      </c>
      <c r="AY1163" s="68">
        <v>0.30591240540113246</v>
      </c>
      <c r="AZ1163" s="68">
        <v>0</v>
      </c>
      <c r="BA1163" s="68">
        <v>0.14307733036226628</v>
      </c>
      <c r="BB1163" s="68">
        <v>10.92797279399295</v>
      </c>
      <c r="BC1163" s="68">
        <v>7.8044799000078386</v>
      </c>
      <c r="BD1163" s="68">
        <v>5.3604657817497499</v>
      </c>
      <c r="BE1163" s="68">
        <v>4.2963390770496606</v>
      </c>
      <c r="BF1163" s="68">
        <v>3.6034203978733927</v>
      </c>
      <c r="BG1163" s="68">
        <v>0</v>
      </c>
      <c r="BH1163" s="68">
        <v>2.6916566481085164E-2</v>
      </c>
      <c r="BI1163" s="68">
        <v>28.331072574891358</v>
      </c>
      <c r="BJ1163" s="68">
        <v>0</v>
      </c>
      <c r="BK1163" s="68">
        <v>5.3054910415586427E-3</v>
      </c>
      <c r="BL1163" s="68">
        <v>5.5532692482601842</v>
      </c>
      <c r="BM1163" s="68">
        <v>0.49688684313608272</v>
      </c>
      <c r="BN1163" s="68">
        <v>0</v>
      </c>
      <c r="BO1163" s="68">
        <v>0</v>
      </c>
    </row>
    <row r="1164" spans="1:67">
      <c r="A1164">
        <v>2009</v>
      </c>
      <c r="B1164" s="62" t="s">
        <v>621</v>
      </c>
      <c r="C1164" s="67" t="s">
        <v>135</v>
      </c>
      <c r="D1164" s="62" t="s">
        <v>726</v>
      </c>
      <c r="E1164" s="68">
        <v>3.4563489048639193E-2</v>
      </c>
      <c r="F1164" s="68">
        <v>8.6119257978321535E-4</v>
      </c>
      <c r="G1164" s="68">
        <v>2.3366461387605403E-3</v>
      </c>
      <c r="H1164" s="68">
        <v>5.5102305933481116E-2</v>
      </c>
      <c r="I1164" s="68">
        <v>0.10358582924555301</v>
      </c>
      <c r="J1164" s="68">
        <v>3.2391914545610793E-2</v>
      </c>
      <c r="K1164" s="68">
        <v>4.3727586661541588E-3</v>
      </c>
      <c r="L1164" s="68">
        <v>1.8526578834127578E-2</v>
      </c>
      <c r="M1164" s="68">
        <v>6.5770001259699874E-3</v>
      </c>
      <c r="N1164" s="68">
        <v>0.15339198357605388</v>
      </c>
      <c r="O1164" s="68">
        <v>0.10256609339383811</v>
      </c>
      <c r="P1164" s="68">
        <v>2.3006228331569324E-2</v>
      </c>
      <c r="Q1164" s="68">
        <v>4.8932464090601036E-2</v>
      </c>
      <c r="R1164" s="68">
        <v>3.5598209388675403E-2</v>
      </c>
      <c r="S1164" s="68">
        <v>7.2737197656870062E-2</v>
      </c>
      <c r="T1164" s="68">
        <v>5.5483427595906888E-2</v>
      </c>
      <c r="U1164" s="68">
        <v>0.71212475360791327</v>
      </c>
      <c r="V1164" s="68">
        <v>0.2107762252713789</v>
      </c>
      <c r="W1164" s="68">
        <v>0.10338606293869061</v>
      </c>
      <c r="X1164" s="68">
        <v>0.22190874061520735</v>
      </c>
      <c r="Y1164" s="68">
        <v>8.4508457298232524E-3</v>
      </c>
      <c r="Z1164" s="68">
        <v>7.1075376888746655E-2</v>
      </c>
      <c r="AA1164" s="68">
        <v>6.657410525143662E-3</v>
      </c>
      <c r="AB1164" s="68">
        <v>0.10704789022032954</v>
      </c>
      <c r="AC1164" s="68">
        <v>2.9829968721506429E-2</v>
      </c>
      <c r="AD1164" s="68">
        <v>5.1890065077968479E-4</v>
      </c>
      <c r="AE1164" s="68">
        <v>0.25919973673592045</v>
      </c>
      <c r="AF1164" s="68">
        <v>2.1294330879810773E-2</v>
      </c>
      <c r="AG1164" s="68">
        <v>0.10550844541531931</v>
      </c>
      <c r="AH1164" s="68">
        <v>8.6358115573157077E-2</v>
      </c>
      <c r="AI1164" s="68">
        <v>0.20884168877670789</v>
      </c>
      <c r="AJ1164" s="68">
        <v>9.1616382657178329E-3</v>
      </c>
      <c r="AK1164" s="68">
        <v>2.7442322742882365E-2</v>
      </c>
      <c r="AL1164" s="68">
        <v>1.9580052292158878E-2</v>
      </c>
      <c r="AM1164" s="68">
        <v>4.2037288898570564E-3</v>
      </c>
      <c r="AN1164" s="68">
        <v>6.4998878324257811E-2</v>
      </c>
      <c r="AO1164" s="68">
        <v>1.8431521967048149E-2</v>
      </c>
      <c r="AP1164" s="68">
        <v>4.4324433503145397E-2</v>
      </c>
      <c r="AQ1164" s="68">
        <v>7.4768204315277753E-2</v>
      </c>
      <c r="AR1164" s="68">
        <v>4.1219087088419665E-3</v>
      </c>
      <c r="AS1164" s="68">
        <v>0.15538167247091092</v>
      </c>
      <c r="AT1164" s="68">
        <v>9.2013310456257567E-4</v>
      </c>
      <c r="AU1164" s="68">
        <v>7.2760918743901629E-3</v>
      </c>
      <c r="AV1164" s="68">
        <v>0</v>
      </c>
      <c r="AW1164" s="68">
        <v>9.5786660191449578E-3</v>
      </c>
      <c r="AX1164" s="68">
        <v>1.7688238754156732E-2</v>
      </c>
      <c r="AY1164" s="68">
        <v>1.2940687726719517E-2</v>
      </c>
      <c r="AZ1164" s="68">
        <v>0</v>
      </c>
      <c r="BA1164" s="68">
        <v>2.48843718968205E-3</v>
      </c>
      <c r="BB1164" s="68">
        <v>0.16058016660750912</v>
      </c>
      <c r="BC1164" s="68">
        <v>0.19467833433390641</v>
      </c>
      <c r="BD1164" s="68">
        <v>8.4986947094073645E-2</v>
      </c>
      <c r="BE1164" s="68">
        <v>5.8739358277750425E-2</v>
      </c>
      <c r="BF1164" s="68">
        <v>3.681376776523608E-2</v>
      </c>
      <c r="BG1164" s="68">
        <v>0</v>
      </c>
      <c r="BH1164" s="68">
        <v>2.8308551045742517E-4</v>
      </c>
      <c r="BI1164" s="68">
        <v>0.91496252215296292</v>
      </c>
      <c r="BJ1164" s="68">
        <v>0</v>
      </c>
      <c r="BK1164" s="68">
        <v>1.9974000864374464E-4</v>
      </c>
      <c r="BL1164" s="68">
        <v>0.98824264776500448</v>
      </c>
      <c r="BM1164" s="68">
        <v>9.2730855096277473E-2</v>
      </c>
      <c r="BN1164" s="68">
        <v>0</v>
      </c>
      <c r="BO1164" s="68">
        <v>0</v>
      </c>
    </row>
    <row r="1165" spans="1:67">
      <c r="A1165">
        <v>2009</v>
      </c>
      <c r="B1165" s="62" t="s">
        <v>622</v>
      </c>
      <c r="C1165" s="67" t="s">
        <v>687</v>
      </c>
      <c r="D1165" s="62" t="s">
        <v>726</v>
      </c>
      <c r="E1165" s="68">
        <v>0.30576011633153205</v>
      </c>
      <c r="F1165" s="68">
        <v>4.9586710323142411E-3</v>
      </c>
      <c r="G1165" s="68">
        <v>5.3394154905708931E-3</v>
      </c>
      <c r="H1165" s="68">
        <v>0.44673052779711775</v>
      </c>
      <c r="I1165" s="68">
        <v>0.55827107554665412</v>
      </c>
      <c r="J1165" s="68">
        <v>0.24893300278231872</v>
      </c>
      <c r="K1165" s="68">
        <v>1.9195402838330461E-2</v>
      </c>
      <c r="L1165" s="68">
        <v>0.15449775079910139</v>
      </c>
      <c r="M1165" s="68">
        <v>5.2480682589585145E-2</v>
      </c>
      <c r="N1165" s="68">
        <v>0.29385654980080561</v>
      </c>
      <c r="O1165" s="68">
        <v>1.3163573070800825</v>
      </c>
      <c r="P1165" s="68">
        <v>0.19297105626847338</v>
      </c>
      <c r="Q1165" s="68">
        <v>0.53745668593727003</v>
      </c>
      <c r="R1165" s="68">
        <v>0.18192504478711033</v>
      </c>
      <c r="S1165" s="68">
        <v>1.8120175114726293</v>
      </c>
      <c r="T1165" s="68">
        <v>1.1701729780491841</v>
      </c>
      <c r="U1165" s="68">
        <v>2.6135996153812235</v>
      </c>
      <c r="V1165" s="68">
        <v>1.2312804944362601</v>
      </c>
      <c r="W1165" s="68">
        <v>0.67094740670495079</v>
      </c>
      <c r="X1165" s="68">
        <v>1.7301947783541376</v>
      </c>
      <c r="Y1165" s="68">
        <v>0.10171375524250487</v>
      </c>
      <c r="Z1165" s="68">
        <v>0.62806235311040148</v>
      </c>
      <c r="AA1165" s="68">
        <v>4.8482806389230193E-2</v>
      </c>
      <c r="AB1165" s="68">
        <v>0.58852423146193333</v>
      </c>
      <c r="AC1165" s="68">
        <v>0.13908255390471425</v>
      </c>
      <c r="AD1165" s="68">
        <v>2.0493843251883142E-3</v>
      </c>
      <c r="AE1165" s="68">
        <v>2.8432517400988768</v>
      </c>
      <c r="AF1165" s="68">
        <v>7.8246075307162863E-2</v>
      </c>
      <c r="AG1165" s="68">
        <v>0.39161010074773406</v>
      </c>
      <c r="AH1165" s="68">
        <v>0.31749756712444654</v>
      </c>
      <c r="AI1165" s="68">
        <v>0.27377068186419767</v>
      </c>
      <c r="AJ1165" s="68">
        <v>2.4835076006139239E-2</v>
      </c>
      <c r="AK1165" s="68">
        <v>4.9713891415966639E-2</v>
      </c>
      <c r="AL1165" s="68">
        <v>4.4959668076550233E-2</v>
      </c>
      <c r="AM1165" s="68">
        <v>8.9776878055403322E-3</v>
      </c>
      <c r="AN1165" s="68">
        <v>0.21409724999424531</v>
      </c>
      <c r="AO1165" s="68">
        <v>6.671895143851804E-2</v>
      </c>
      <c r="AP1165" s="68">
        <v>0.15005412143344524</v>
      </c>
      <c r="AQ1165" s="68">
        <v>0.24669197446535213</v>
      </c>
      <c r="AR1165" s="68">
        <v>1.3666177244209519E-2</v>
      </c>
      <c r="AS1165" s="68">
        <v>0.52857827130307933</v>
      </c>
      <c r="AT1165" s="68">
        <v>7.1990147399183862E-3</v>
      </c>
      <c r="AU1165" s="68">
        <v>2.5366109127055354E-2</v>
      </c>
      <c r="AV1165" s="68">
        <v>0</v>
      </c>
      <c r="AW1165" s="68">
        <v>3.9164359842433903E-2</v>
      </c>
      <c r="AX1165" s="68">
        <v>6.3255361125247531E-2</v>
      </c>
      <c r="AY1165" s="68">
        <v>4.57689421028225E-2</v>
      </c>
      <c r="AZ1165" s="68">
        <v>0</v>
      </c>
      <c r="BA1165" s="68">
        <v>9.6362225804649225E-3</v>
      </c>
      <c r="BB1165" s="68">
        <v>0.50484868700520646</v>
      </c>
      <c r="BC1165" s="68">
        <v>0.6265124128069306</v>
      </c>
      <c r="BD1165" s="68">
        <v>0.25947152742026691</v>
      </c>
      <c r="BE1165" s="68">
        <v>0.19107178878251457</v>
      </c>
      <c r="BF1165" s="68">
        <v>0.1526757627365182</v>
      </c>
      <c r="BG1165" s="68">
        <v>0</v>
      </c>
      <c r="BH1165" s="68">
        <v>6.9053008829622468E-4</v>
      </c>
      <c r="BI1165" s="68">
        <v>5.2600157099947742</v>
      </c>
      <c r="BJ1165" s="68">
        <v>0</v>
      </c>
      <c r="BK1165" s="68">
        <v>7.0608642744746596E-4</v>
      </c>
      <c r="BL1165" s="68">
        <v>1.5888670079348846</v>
      </c>
      <c r="BM1165" s="68">
        <v>0.17552358794406517</v>
      </c>
      <c r="BN1165" s="68">
        <v>0</v>
      </c>
      <c r="BO1165" s="68">
        <v>0</v>
      </c>
    </row>
    <row r="1166" spans="1:67">
      <c r="A1166">
        <v>2009</v>
      </c>
      <c r="B1166" s="62" t="s">
        <v>623</v>
      </c>
      <c r="C1166" s="67" t="s">
        <v>688</v>
      </c>
      <c r="D1166" s="62" t="s">
        <v>726</v>
      </c>
      <c r="E1166" s="68">
        <v>0.25522994648370478</v>
      </c>
      <c r="F1166" s="68">
        <v>9.754486973727659E-3</v>
      </c>
      <c r="G1166" s="68">
        <v>1.8356768115774861E-2</v>
      </c>
      <c r="H1166" s="68">
        <v>1.1162761259376224</v>
      </c>
      <c r="I1166" s="68">
        <v>1.6329328570862709</v>
      </c>
      <c r="J1166" s="68">
        <v>0.58382158599379919</v>
      </c>
      <c r="K1166" s="68">
        <v>0.1374971701766797</v>
      </c>
      <c r="L1166" s="68">
        <v>0.16423788873884282</v>
      </c>
      <c r="M1166" s="68">
        <v>6.088806988132503E-2</v>
      </c>
      <c r="N1166" s="68">
        <v>1.0216338696630107</v>
      </c>
      <c r="O1166" s="68">
        <v>0.62445061673381419</v>
      </c>
      <c r="P1166" s="68">
        <v>0.10771071702967067</v>
      </c>
      <c r="Q1166" s="68">
        <v>0.49414526765567479</v>
      </c>
      <c r="R1166" s="68">
        <v>0.72583030844922469</v>
      </c>
      <c r="S1166" s="68">
        <v>1.1854508530305798</v>
      </c>
      <c r="T1166" s="68">
        <v>1.6880757586352277</v>
      </c>
      <c r="U1166" s="68">
        <v>9.2189292095076141</v>
      </c>
      <c r="V1166" s="68">
        <v>2.5815925228303356</v>
      </c>
      <c r="W1166" s="68">
        <v>3.5385077666173284</v>
      </c>
      <c r="X1166" s="68">
        <v>8.5793951464237512</v>
      </c>
      <c r="Y1166" s="68">
        <v>0.21445210906722917</v>
      </c>
      <c r="Z1166" s="68">
        <v>1.151382687507587</v>
      </c>
      <c r="AA1166" s="68">
        <v>0.13142113785333015</v>
      </c>
      <c r="AB1166" s="68">
        <v>0.38035091988069253</v>
      </c>
      <c r="AC1166" s="68">
        <v>7.7392612479011968E-2</v>
      </c>
      <c r="AD1166" s="68">
        <v>1.5959578193198588E-2</v>
      </c>
      <c r="AE1166" s="68">
        <v>8.3461909122669784</v>
      </c>
      <c r="AF1166" s="68">
        <v>0.23495643838096797</v>
      </c>
      <c r="AG1166" s="68">
        <v>1.1769566461284935</v>
      </c>
      <c r="AH1166" s="68">
        <v>0.96039337787938461</v>
      </c>
      <c r="AI1166" s="68">
        <v>3.2516022296225269</v>
      </c>
      <c r="AJ1166" s="68">
        <v>0.16224053540409525</v>
      </c>
      <c r="AK1166" s="68">
        <v>0.11083925582405205</v>
      </c>
      <c r="AL1166" s="68">
        <v>0.69585662106889146</v>
      </c>
      <c r="AM1166" s="68">
        <v>1.7679336896132034E-2</v>
      </c>
      <c r="AN1166" s="68">
        <v>0.36209750745340519</v>
      </c>
      <c r="AO1166" s="68">
        <v>7.5988904713219618E-2</v>
      </c>
      <c r="AP1166" s="68">
        <v>0.16325219955536796</v>
      </c>
      <c r="AQ1166" s="68">
        <v>0.65463932241223599</v>
      </c>
      <c r="AR1166" s="68">
        <v>1.0299603669084979E-2</v>
      </c>
      <c r="AS1166" s="68">
        <v>0.40514825088645962</v>
      </c>
      <c r="AT1166" s="68">
        <v>7.5058014345098789E-2</v>
      </c>
      <c r="AU1166" s="68">
        <v>2.26134966976357E-2</v>
      </c>
      <c r="AV1166" s="68">
        <v>0</v>
      </c>
      <c r="AW1166" s="68">
        <v>8.1663273123142199E-2</v>
      </c>
      <c r="AX1166" s="68">
        <v>6.1972985753053822E-2</v>
      </c>
      <c r="AY1166" s="68">
        <v>4.4143109687150933E-2</v>
      </c>
      <c r="AZ1166" s="68">
        <v>0</v>
      </c>
      <c r="BA1166" s="68">
        <v>1.1742368761337316E-2</v>
      </c>
      <c r="BB1166" s="68">
        <v>0.83521757756997905</v>
      </c>
      <c r="BC1166" s="68">
        <v>0.71882544611234023</v>
      </c>
      <c r="BD1166" s="68">
        <v>0.24230526400185087</v>
      </c>
      <c r="BE1166" s="68">
        <v>0.1988752068402353</v>
      </c>
      <c r="BF1166" s="68">
        <v>0.22946114124993774</v>
      </c>
      <c r="BG1166" s="68">
        <v>0</v>
      </c>
      <c r="BH1166" s="68">
        <v>6.8468799898313689E-4</v>
      </c>
      <c r="BI1166" s="68">
        <v>8.5810872192378032</v>
      </c>
      <c r="BJ1166" s="68">
        <v>0</v>
      </c>
      <c r="BK1166" s="68">
        <v>5.2269031383976967E-3</v>
      </c>
      <c r="BL1166" s="68">
        <v>33.924708434646774</v>
      </c>
      <c r="BM1166" s="68">
        <v>3.5236888496340888</v>
      </c>
      <c r="BN1166" s="68">
        <v>0</v>
      </c>
      <c r="BO1166" s="68">
        <v>0</v>
      </c>
    </row>
    <row r="1167" spans="1:67">
      <c r="A1167">
        <v>2009</v>
      </c>
      <c r="B1167" s="62" t="s">
        <v>624</v>
      </c>
      <c r="C1167" s="67" t="s">
        <v>689</v>
      </c>
      <c r="D1167" s="62" t="s">
        <v>726</v>
      </c>
      <c r="E1167" s="68">
        <v>1.6580727870821996</v>
      </c>
      <c r="F1167" s="68">
        <v>4.6396398188554705E-2</v>
      </c>
      <c r="G1167" s="68">
        <v>7.1096607363584918E-2</v>
      </c>
      <c r="H1167" s="68">
        <v>1.8808266413935228</v>
      </c>
      <c r="I1167" s="68">
        <v>6.6323502192767103</v>
      </c>
      <c r="J1167" s="68">
        <v>2.2374208675713554</v>
      </c>
      <c r="K1167" s="68">
        <v>0.24694022230816953</v>
      </c>
      <c r="L1167" s="68">
        <v>1.0064222715024602</v>
      </c>
      <c r="M1167" s="68">
        <v>0.28879924804409768</v>
      </c>
      <c r="N1167" s="68">
        <v>1.2805200446802216</v>
      </c>
      <c r="O1167" s="68">
        <v>3.7971192643271112</v>
      </c>
      <c r="P1167" s="68">
        <v>1.2917659975996829</v>
      </c>
      <c r="Q1167" s="68">
        <v>1.8661503031929196</v>
      </c>
      <c r="R1167" s="68">
        <v>1.1056711296262876</v>
      </c>
      <c r="S1167" s="68">
        <v>1.9871827160027522</v>
      </c>
      <c r="T1167" s="68">
        <v>2.0130230427170517</v>
      </c>
      <c r="U1167" s="68">
        <v>17.687816621117864</v>
      </c>
      <c r="V1167" s="68">
        <v>3.8168034267494093</v>
      </c>
      <c r="W1167" s="68">
        <v>2.4760329234050045</v>
      </c>
      <c r="X1167" s="68">
        <v>52.408532694988068</v>
      </c>
      <c r="Y1167" s="68">
        <v>0.34455819346336553</v>
      </c>
      <c r="Z1167" s="68">
        <v>2.199107169637406</v>
      </c>
      <c r="AA1167" s="68">
        <v>0.17804389340602031</v>
      </c>
      <c r="AB1167" s="68">
        <v>2.1132956260847697</v>
      </c>
      <c r="AC1167" s="68">
        <v>0.29622848325646728</v>
      </c>
      <c r="AD1167" s="68">
        <v>7.2729081833878231E-2</v>
      </c>
      <c r="AE1167" s="68">
        <v>8.8432534159256004</v>
      </c>
      <c r="AF1167" s="68">
        <v>1.8337293140345943</v>
      </c>
      <c r="AG1167" s="68">
        <v>3.8511028581077014</v>
      </c>
      <c r="AH1167" s="68">
        <v>3.1376602269753722</v>
      </c>
      <c r="AI1167" s="68">
        <v>16.388109917472082</v>
      </c>
      <c r="AJ1167" s="68">
        <v>0.10228366713119737</v>
      </c>
      <c r="AK1167" s="68">
        <v>0.44017958500731602</v>
      </c>
      <c r="AL1167" s="68">
        <v>1.3259521180028169</v>
      </c>
      <c r="AM1167" s="68">
        <v>0.1291460135324021</v>
      </c>
      <c r="AN1167" s="68">
        <v>0.76405356248737233</v>
      </c>
      <c r="AO1167" s="68">
        <v>0.1430643367828292</v>
      </c>
      <c r="AP1167" s="68">
        <v>0.38430512758023677</v>
      </c>
      <c r="AQ1167" s="68">
        <v>3.5952016775162332</v>
      </c>
      <c r="AR1167" s="68">
        <v>2.5709663094904613E-2</v>
      </c>
      <c r="AS1167" s="68">
        <v>1.0573504442692303</v>
      </c>
      <c r="AT1167" s="68">
        <v>0.17151714302277635</v>
      </c>
      <c r="AU1167" s="68">
        <v>5.2042875216056501E-2</v>
      </c>
      <c r="AV1167" s="68">
        <v>0</v>
      </c>
      <c r="AW1167" s="68">
        <v>0.14498941699154538</v>
      </c>
      <c r="AX1167" s="68">
        <v>0.18585426774153918</v>
      </c>
      <c r="AY1167" s="68">
        <v>0.13164314074331646</v>
      </c>
      <c r="AZ1167" s="68">
        <v>0</v>
      </c>
      <c r="BA1167" s="68">
        <v>3.3226230671264331E-2</v>
      </c>
      <c r="BB1167" s="68">
        <v>2.0233460234705412</v>
      </c>
      <c r="BC1167" s="68">
        <v>2.4763995143803297</v>
      </c>
      <c r="BD1167" s="68">
        <v>0.52008675666354409</v>
      </c>
      <c r="BE1167" s="68">
        <v>1.5418768941914356</v>
      </c>
      <c r="BF1167" s="68">
        <v>0.55987797161611241</v>
      </c>
      <c r="BG1167" s="68">
        <v>0</v>
      </c>
      <c r="BH1167" s="68">
        <v>3.1789516453048904E-3</v>
      </c>
      <c r="BI1167" s="68">
        <v>66.753015778946363</v>
      </c>
      <c r="BJ1167" s="68">
        <v>0</v>
      </c>
      <c r="BK1167" s="68">
        <v>8.6018384401012355E-3</v>
      </c>
      <c r="BL1167" s="68">
        <v>50.611670743434594</v>
      </c>
      <c r="BM1167" s="68">
        <v>1.876617191678257</v>
      </c>
      <c r="BN1167" s="68">
        <v>0</v>
      </c>
      <c r="BO1167" s="68">
        <v>0</v>
      </c>
    </row>
    <row r="1168" spans="1:67">
      <c r="A1168">
        <v>2009</v>
      </c>
      <c r="B1168" s="62" t="s">
        <v>625</v>
      </c>
      <c r="C1168" s="67" t="s">
        <v>690</v>
      </c>
      <c r="D1168" s="62" t="s">
        <v>726</v>
      </c>
      <c r="E1168" s="68">
        <v>22.364235834092725</v>
      </c>
      <c r="F1168" s="68">
        <v>0.57956413856921762</v>
      </c>
      <c r="G1168" s="68">
        <v>0.86252020776941529</v>
      </c>
      <c r="H1168" s="68">
        <v>21.085192218204401</v>
      </c>
      <c r="I1168" s="68">
        <v>71.05452223461927</v>
      </c>
      <c r="J1168" s="68">
        <v>33.638312428162585</v>
      </c>
      <c r="K1168" s="68">
        <v>3.1025547940360649</v>
      </c>
      <c r="L1168" s="68">
        <v>11.88016039503923</v>
      </c>
      <c r="M1168" s="68">
        <v>3.356330793279688</v>
      </c>
      <c r="N1168" s="68">
        <v>36.51388303329</v>
      </c>
      <c r="O1168" s="68">
        <v>59.651832910414036</v>
      </c>
      <c r="P1168" s="68">
        <v>18.457732240444777</v>
      </c>
      <c r="Q1168" s="68">
        <v>25.961031734078261</v>
      </c>
      <c r="R1168" s="68">
        <v>11.183928587020368</v>
      </c>
      <c r="S1168" s="68">
        <v>27.771556960146736</v>
      </c>
      <c r="T1168" s="68">
        <v>28.476774041977166</v>
      </c>
      <c r="U1168" s="68">
        <v>257.25007195152136</v>
      </c>
      <c r="V1168" s="68">
        <v>52.507133179735156</v>
      </c>
      <c r="W1168" s="68">
        <v>30.041960228042715</v>
      </c>
      <c r="X1168" s="68">
        <v>127.49090034100135</v>
      </c>
      <c r="Y1168" s="68">
        <v>3.5140235007883347</v>
      </c>
      <c r="Z1168" s="68">
        <v>30.491814286864443</v>
      </c>
      <c r="AA1168" s="68">
        <v>1.8907103161730558</v>
      </c>
      <c r="AB1168" s="68">
        <v>29.429906309625306</v>
      </c>
      <c r="AC1168" s="68">
        <v>3.2240470981501868</v>
      </c>
      <c r="AD1168" s="68">
        <v>0.20824123192895441</v>
      </c>
      <c r="AE1168" s="68">
        <v>114.74612804482479</v>
      </c>
      <c r="AF1168" s="68">
        <v>3.1091154512013603</v>
      </c>
      <c r="AG1168" s="68">
        <v>20.968742243266323</v>
      </c>
      <c r="AH1168" s="68">
        <v>12.687132969377048</v>
      </c>
      <c r="AI1168" s="68">
        <v>48.768609211050489</v>
      </c>
      <c r="AJ1168" s="68">
        <v>0.87220948765472717</v>
      </c>
      <c r="AK1168" s="68">
        <v>4.3980548226442151</v>
      </c>
      <c r="AL1168" s="68">
        <v>4.7609261979264064</v>
      </c>
      <c r="AM1168" s="68">
        <v>0.51493675400927919</v>
      </c>
      <c r="AN1168" s="68">
        <v>9.2610567491546387</v>
      </c>
      <c r="AO1168" s="68">
        <v>0.74489584116375296</v>
      </c>
      <c r="AP1168" s="68">
        <v>2.7594666725253076</v>
      </c>
      <c r="AQ1168" s="68">
        <v>23.473577982767061</v>
      </c>
      <c r="AR1168" s="68">
        <v>0.1049039369751309</v>
      </c>
      <c r="AS1168" s="68">
        <v>4.8004854781712645</v>
      </c>
      <c r="AT1168" s="68">
        <v>0.32849911692193356</v>
      </c>
      <c r="AU1168" s="68">
        <v>0.26055500136635568</v>
      </c>
      <c r="AV1168" s="68">
        <v>0</v>
      </c>
      <c r="AW1168" s="68">
        <v>1.0179200199166523</v>
      </c>
      <c r="AX1168" s="68">
        <v>1.5247183558233115</v>
      </c>
      <c r="AY1168" s="68">
        <v>1.035277222975141</v>
      </c>
      <c r="AZ1168" s="68">
        <v>0</v>
      </c>
      <c r="BA1168" s="68">
        <v>0.31816849553007304</v>
      </c>
      <c r="BB1168" s="68">
        <v>11.009285903389021</v>
      </c>
      <c r="BC1168" s="68">
        <v>22.43976144268607</v>
      </c>
      <c r="BD1168" s="68">
        <v>3.3334431505140349</v>
      </c>
      <c r="BE1168" s="68">
        <v>18.594746389842406</v>
      </c>
      <c r="BF1168" s="68">
        <v>5.0855952501877919</v>
      </c>
      <c r="BG1168" s="68">
        <v>0</v>
      </c>
      <c r="BH1168" s="68">
        <v>2.8383031599288601E-2</v>
      </c>
      <c r="BI1168" s="68">
        <v>565.10567134260111</v>
      </c>
      <c r="BJ1168" s="68">
        <v>0</v>
      </c>
      <c r="BK1168" s="68">
        <v>3.5316880731055302E-2</v>
      </c>
      <c r="BL1168" s="68">
        <v>268.63556448774096</v>
      </c>
      <c r="BM1168" s="68">
        <v>32.028431149485463</v>
      </c>
      <c r="BN1168" s="68">
        <v>0</v>
      </c>
      <c r="BO1168" s="68">
        <v>0</v>
      </c>
    </row>
    <row r="1169" spans="1:67">
      <c r="A1169">
        <v>2009</v>
      </c>
      <c r="B1169" s="62" t="s">
        <v>626</v>
      </c>
      <c r="C1169" s="67" t="s">
        <v>691</v>
      </c>
      <c r="D1169" s="62" t="s">
        <v>726</v>
      </c>
      <c r="E1169" s="68">
        <v>14.351653586478886</v>
      </c>
      <c r="F1169" s="68">
        <v>0.18212760348064058</v>
      </c>
      <c r="G1169" s="68">
        <v>0.64148915887766633</v>
      </c>
      <c r="H1169" s="68">
        <v>5.6303894742457521</v>
      </c>
      <c r="I1169" s="68">
        <v>54.110685836731889</v>
      </c>
      <c r="J1169" s="68">
        <v>15.215124583959497</v>
      </c>
      <c r="K1169" s="68">
        <v>1.0746924918799228</v>
      </c>
      <c r="L1169" s="68">
        <v>4.3376401052968756</v>
      </c>
      <c r="M1169" s="68">
        <v>1.1535326663429539</v>
      </c>
      <c r="N1169" s="68">
        <v>6.2254896429728497</v>
      </c>
      <c r="O1169" s="68">
        <v>15.635978223603345</v>
      </c>
      <c r="P1169" s="68">
        <v>4.946705190011456</v>
      </c>
      <c r="Q1169" s="68">
        <v>6.4468123629916105</v>
      </c>
      <c r="R1169" s="68">
        <v>3.6783827905457498</v>
      </c>
      <c r="S1169" s="68">
        <v>8.5890133815301599</v>
      </c>
      <c r="T1169" s="68">
        <v>6.9589046635435956</v>
      </c>
      <c r="U1169" s="68">
        <v>86.96638611373595</v>
      </c>
      <c r="V1169" s="68">
        <v>13.07235459630509</v>
      </c>
      <c r="W1169" s="68">
        <v>6.8937174960238057</v>
      </c>
      <c r="X1169" s="68">
        <v>34.698042565416792</v>
      </c>
      <c r="Y1169" s="68">
        <v>0.97286196411964232</v>
      </c>
      <c r="Z1169" s="68">
        <v>9.9638569205383476</v>
      </c>
      <c r="AA1169" s="68">
        <v>0.5613061077741367</v>
      </c>
      <c r="AB1169" s="68">
        <v>8.1392101349031023</v>
      </c>
      <c r="AC1169" s="68">
        <v>1.0464672027315267</v>
      </c>
      <c r="AD1169" s="68">
        <v>7.5263664757591872E-2</v>
      </c>
      <c r="AE1169" s="68">
        <v>32.257436114642559</v>
      </c>
      <c r="AF1169" s="68">
        <v>0.98059223118899985</v>
      </c>
      <c r="AG1169" s="68">
        <v>4.9199893322627153</v>
      </c>
      <c r="AH1169" s="68">
        <v>8.5938422879222962</v>
      </c>
      <c r="AI1169" s="68">
        <v>14.854118797029248</v>
      </c>
      <c r="AJ1169" s="68">
        <v>0.26377561939523497</v>
      </c>
      <c r="AK1169" s="68">
        <v>1.578705777762079</v>
      </c>
      <c r="AL1169" s="68">
        <v>1.1640384856550066</v>
      </c>
      <c r="AM1169" s="68">
        <v>0.1836254800473246</v>
      </c>
      <c r="AN1169" s="68">
        <v>6.7137836853828317</v>
      </c>
      <c r="AO1169" s="68">
        <v>0.28393603712210386</v>
      </c>
      <c r="AP1169" s="68">
        <v>0.97072397020940504</v>
      </c>
      <c r="AQ1169" s="68">
        <v>8.8155884140978866</v>
      </c>
      <c r="AR1169" s="68">
        <v>5.0342971068573515E-2</v>
      </c>
      <c r="AS1169" s="68">
        <v>2.3921128013010517</v>
      </c>
      <c r="AT1169" s="68">
        <v>9.2039158631105233E-2</v>
      </c>
      <c r="AU1169" s="68">
        <v>0.1288796923689669</v>
      </c>
      <c r="AV1169" s="68">
        <v>0</v>
      </c>
      <c r="AW1169" s="68">
        <v>0.40184162544313917</v>
      </c>
      <c r="AX1169" s="68">
        <v>0.66376913065044407</v>
      </c>
      <c r="AY1169" s="68">
        <v>0.41328548783563102</v>
      </c>
      <c r="AZ1169" s="68">
        <v>0</v>
      </c>
      <c r="BA1169" s="68">
        <v>0.10871816989124738</v>
      </c>
      <c r="BB1169" s="68">
        <v>4.1756130872493991</v>
      </c>
      <c r="BC1169" s="68">
        <v>8.2856353068100184</v>
      </c>
      <c r="BD1169" s="68">
        <v>1.4811127271398075</v>
      </c>
      <c r="BE1169" s="68">
        <v>6.6390763368357906</v>
      </c>
      <c r="BF1169" s="68">
        <v>1.860318707591023</v>
      </c>
      <c r="BG1169" s="68">
        <v>0</v>
      </c>
      <c r="BH1169" s="68">
        <v>9.5420709665786363E-3</v>
      </c>
      <c r="BI1169" s="68">
        <v>283.42321628186983</v>
      </c>
      <c r="BJ1169" s="68">
        <v>0</v>
      </c>
      <c r="BK1169" s="68">
        <v>4.4214408903139012E-3</v>
      </c>
      <c r="BL1169" s="68">
        <v>82.683727435230693</v>
      </c>
      <c r="BM1169" s="68">
        <v>10.085909530563796</v>
      </c>
      <c r="BN1169" s="68">
        <v>0</v>
      </c>
      <c r="BO1169" s="68">
        <v>0</v>
      </c>
    </row>
    <row r="1170" spans="1:67">
      <c r="A1170">
        <v>2009</v>
      </c>
      <c r="B1170" s="62" t="s">
        <v>627</v>
      </c>
      <c r="C1170" s="67" t="s">
        <v>692</v>
      </c>
      <c r="D1170" s="62" t="s">
        <v>726</v>
      </c>
      <c r="E1170" s="68">
        <v>1.7932914370585116</v>
      </c>
      <c r="F1170" s="68">
        <v>7.3550011086929087E-2</v>
      </c>
      <c r="G1170" s="68">
        <v>8.3704180654849109E-2</v>
      </c>
      <c r="H1170" s="68">
        <v>2.056530169113064</v>
      </c>
      <c r="I1170" s="68">
        <v>6.0375400365015448</v>
      </c>
      <c r="J1170" s="68">
        <v>5.6463021186976761</v>
      </c>
      <c r="K1170" s="68">
        <v>0.36245195785351653</v>
      </c>
      <c r="L1170" s="68">
        <v>1.0888908125470727</v>
      </c>
      <c r="M1170" s="68">
        <v>0.27696494700268409</v>
      </c>
      <c r="N1170" s="68">
        <v>13.238716126040586</v>
      </c>
      <c r="O1170" s="68">
        <v>7.0191464404580053</v>
      </c>
      <c r="P1170" s="68">
        <v>1.7713741115397106</v>
      </c>
      <c r="Q1170" s="68">
        <v>2.3550756459891806</v>
      </c>
      <c r="R1170" s="68">
        <v>1.2536439275016769</v>
      </c>
      <c r="S1170" s="68">
        <v>3.7960388933064424</v>
      </c>
      <c r="T1170" s="68">
        <v>2.6937148658184054</v>
      </c>
      <c r="U1170" s="68">
        <v>20.53930748991662</v>
      </c>
      <c r="V1170" s="68">
        <v>4.6481695738496569</v>
      </c>
      <c r="W1170" s="68">
        <v>2.9902031001035323</v>
      </c>
      <c r="X1170" s="68">
        <v>12.602364048465732</v>
      </c>
      <c r="Y1170" s="68">
        <v>0.58173312411682165</v>
      </c>
      <c r="Z1170" s="68">
        <v>2.9828775773864793</v>
      </c>
      <c r="AA1170" s="68">
        <v>0.15542142398538131</v>
      </c>
      <c r="AB1170" s="68">
        <v>2.3076203226413812</v>
      </c>
      <c r="AC1170" s="68">
        <v>0.23898951395052959</v>
      </c>
      <c r="AD1170" s="68">
        <v>2.1922459691702832E-2</v>
      </c>
      <c r="AE1170" s="68">
        <v>10.543053634099811</v>
      </c>
      <c r="AF1170" s="68">
        <v>0.41771500122559868</v>
      </c>
      <c r="AG1170" s="68">
        <v>2.0561567663603433</v>
      </c>
      <c r="AH1170" s="68">
        <v>1.6829126954823741</v>
      </c>
      <c r="AI1170" s="68">
        <v>4.4633407842775261</v>
      </c>
      <c r="AJ1170" s="68">
        <v>0.12803580860891917</v>
      </c>
      <c r="AK1170" s="68">
        <v>0.87390211803580176</v>
      </c>
      <c r="AL1170" s="68">
        <v>0.53496016879949504</v>
      </c>
      <c r="AM1170" s="68">
        <v>4.7591178138188674E-2</v>
      </c>
      <c r="AN1170" s="68">
        <v>0.91509088520406634</v>
      </c>
      <c r="AO1170" s="68">
        <v>6.5032527612082155E-2</v>
      </c>
      <c r="AP1170" s="68">
        <v>0.22621319610355606</v>
      </c>
      <c r="AQ1170" s="68">
        <v>1.6896323778743993</v>
      </c>
      <c r="AR1170" s="68">
        <v>1.0545774950813215E-2</v>
      </c>
      <c r="AS1170" s="68">
        <v>0.32047300444025606</v>
      </c>
      <c r="AT1170" s="68">
        <v>3.2792065491644068E-2</v>
      </c>
      <c r="AU1170" s="68">
        <v>1.7942077599095968E-2</v>
      </c>
      <c r="AV1170" s="68">
        <v>0</v>
      </c>
      <c r="AW1170" s="68">
        <v>0.10942216836568616</v>
      </c>
      <c r="AX1170" s="68">
        <v>0.10973980525757007</v>
      </c>
      <c r="AY1170" s="68">
        <v>9.0042890184315952E-2</v>
      </c>
      <c r="AZ1170" s="68">
        <v>0</v>
      </c>
      <c r="BA1170" s="68">
        <v>2.778537368761291E-2</v>
      </c>
      <c r="BB1170" s="68">
        <v>1.0245683969703683</v>
      </c>
      <c r="BC1170" s="68">
        <v>2.2770224516657485</v>
      </c>
      <c r="BD1170" s="68">
        <v>0.30087360630292637</v>
      </c>
      <c r="BE1170" s="68">
        <v>1.889473507906525</v>
      </c>
      <c r="BF1170" s="68">
        <v>0.49470836501817955</v>
      </c>
      <c r="BG1170" s="68">
        <v>0</v>
      </c>
      <c r="BH1170" s="68">
        <v>2.5419511797840962E-3</v>
      </c>
      <c r="BI1170" s="68">
        <v>48.818369214792355</v>
      </c>
      <c r="BJ1170" s="68">
        <v>0</v>
      </c>
      <c r="BK1170" s="68">
        <v>1.3660087765716636E-2</v>
      </c>
      <c r="BL1170" s="68">
        <v>20.732049506727275</v>
      </c>
      <c r="BM1170" s="68">
        <v>2.2131176661057888</v>
      </c>
      <c r="BN1170" s="68">
        <v>0</v>
      </c>
      <c r="BO1170" s="68">
        <v>0</v>
      </c>
    </row>
    <row r="1171" spans="1:67">
      <c r="A1171">
        <v>2009</v>
      </c>
      <c r="B1171" s="62" t="s">
        <v>628</v>
      </c>
      <c r="C1171" s="67" t="s">
        <v>693</v>
      </c>
      <c r="D1171" s="62" t="s">
        <v>726</v>
      </c>
      <c r="E1171" s="68">
        <v>0.10812118128135396</v>
      </c>
      <c r="F1171" s="68">
        <v>2.9655957668158163E-3</v>
      </c>
      <c r="G1171" s="68">
        <v>7.5389315869447675E-3</v>
      </c>
      <c r="H1171" s="68">
        <v>0.10692623828185346</v>
      </c>
      <c r="I1171" s="68">
        <v>0.42262484438216325</v>
      </c>
      <c r="J1171" s="68">
        <v>0.2140717901698114</v>
      </c>
      <c r="K1171" s="68">
        <v>1.0782902794129317E-2</v>
      </c>
      <c r="L1171" s="68">
        <v>4.7917212362100919E-2</v>
      </c>
      <c r="M1171" s="68">
        <v>1.7752887623538532E-2</v>
      </c>
      <c r="N1171" s="68">
        <v>0.13749634963875917</v>
      </c>
      <c r="O1171" s="68">
        <v>0.18619754773093539</v>
      </c>
      <c r="P1171" s="68">
        <v>5.8894258169500446E-2</v>
      </c>
      <c r="Q1171" s="68">
        <v>0.1153281275680036</v>
      </c>
      <c r="R1171" s="68">
        <v>4.8810678389038888E-2</v>
      </c>
      <c r="S1171" s="68">
        <v>0.12431573384492978</v>
      </c>
      <c r="T1171" s="68">
        <v>0.17576038002660679</v>
      </c>
      <c r="U1171" s="68">
        <v>2.8447997283106878</v>
      </c>
      <c r="V1171" s="68">
        <v>0.40766538487082526</v>
      </c>
      <c r="W1171" s="68">
        <v>0.17982203180521225</v>
      </c>
      <c r="X1171" s="68">
        <v>0.82141570730930447</v>
      </c>
      <c r="Y1171" s="68">
        <v>4.6236370878772845E-2</v>
      </c>
      <c r="Z1171" s="68">
        <v>0.23440042167071465</v>
      </c>
      <c r="AA1171" s="68">
        <v>1.622509935608905E-2</v>
      </c>
      <c r="AB1171" s="68">
        <v>0.11297090554727807</v>
      </c>
      <c r="AC1171" s="68">
        <v>1.080409803764542E-2</v>
      </c>
      <c r="AD1171" s="68">
        <v>2.1939754528223143E-3</v>
      </c>
      <c r="AE1171" s="68">
        <v>0.56569737048567603</v>
      </c>
      <c r="AF1171" s="68">
        <v>5.232153085764412E-2</v>
      </c>
      <c r="AG1171" s="68">
        <v>0.25993679237016987</v>
      </c>
      <c r="AH1171" s="68">
        <v>0.21342958814673196</v>
      </c>
      <c r="AI1171" s="68">
        <v>0.35539521141170599</v>
      </c>
      <c r="AJ1171" s="68">
        <v>1.2695493609633589E-2</v>
      </c>
      <c r="AK1171" s="68">
        <v>0.12447827578048912</v>
      </c>
      <c r="AL1171" s="68">
        <v>4.2601395117189474E-2</v>
      </c>
      <c r="AM1171" s="68">
        <v>5.6491828943321803E-3</v>
      </c>
      <c r="AN1171" s="68">
        <v>0.15692464511394522</v>
      </c>
      <c r="AO1171" s="68">
        <v>9.9540497299819286E-3</v>
      </c>
      <c r="AP1171" s="68">
        <v>2.6181046901416479E-2</v>
      </c>
      <c r="AQ1171" s="68">
        <v>0.28075382185033559</v>
      </c>
      <c r="AR1171" s="68">
        <v>1.6476522391763743E-3</v>
      </c>
      <c r="AS1171" s="68">
        <v>5.594990215027891E-2</v>
      </c>
      <c r="AT1171" s="68">
        <v>6.880787337343877E-3</v>
      </c>
      <c r="AU1171" s="68">
        <v>3.0323078682722411E-3</v>
      </c>
      <c r="AV1171" s="68">
        <v>0</v>
      </c>
      <c r="AW1171" s="68">
        <v>3.9523246166671203E-2</v>
      </c>
      <c r="AX1171" s="68">
        <v>1.823779368840385E-2</v>
      </c>
      <c r="AY1171" s="68">
        <v>7.9999758408132969E-3</v>
      </c>
      <c r="AZ1171" s="68">
        <v>0</v>
      </c>
      <c r="BA1171" s="68">
        <v>2.1168318718906742E-3</v>
      </c>
      <c r="BB1171" s="68">
        <v>0.18556843075615931</v>
      </c>
      <c r="BC1171" s="68">
        <v>0.25428969565076426</v>
      </c>
      <c r="BD1171" s="68">
        <v>5.5958264530309235E-2</v>
      </c>
      <c r="BE1171" s="68">
        <v>8.2765285604057007E-2</v>
      </c>
      <c r="BF1171" s="68">
        <v>7.7069190904222595E-2</v>
      </c>
      <c r="BG1171" s="68">
        <v>0</v>
      </c>
      <c r="BH1171" s="68">
        <v>2.2642465004198351E-4</v>
      </c>
      <c r="BI1171" s="68">
        <v>3.8081003129662596</v>
      </c>
      <c r="BJ1171" s="68">
        <v>0</v>
      </c>
      <c r="BK1171" s="68">
        <v>3.52718046924619E-4</v>
      </c>
      <c r="BL1171" s="68">
        <v>2.0788750796070063</v>
      </c>
      <c r="BM1171" s="68">
        <v>0.12363457315309133</v>
      </c>
      <c r="BN1171" s="68">
        <v>0</v>
      </c>
      <c r="BO1171" s="68">
        <v>0</v>
      </c>
    </row>
    <row r="1172" spans="1:67">
      <c r="A1172">
        <v>2009</v>
      </c>
      <c r="B1172" s="62" t="s">
        <v>629</v>
      </c>
      <c r="C1172" s="67" t="s">
        <v>694</v>
      </c>
      <c r="D1172" s="62" t="s">
        <v>726</v>
      </c>
      <c r="E1172" s="68">
        <v>28.744429421457795</v>
      </c>
      <c r="F1172" s="68">
        <v>4.4846092431293443E-2</v>
      </c>
      <c r="G1172" s="68">
        <v>0.31943853351751283</v>
      </c>
      <c r="H1172" s="68">
        <v>16.323883714618272</v>
      </c>
      <c r="I1172" s="68">
        <v>62.994261124706284</v>
      </c>
      <c r="J1172" s="68">
        <v>57.052336729864514</v>
      </c>
      <c r="K1172" s="68">
        <v>4.7739426440447685</v>
      </c>
      <c r="L1172" s="68">
        <v>10.070539213043709</v>
      </c>
      <c r="M1172" s="68">
        <v>4.6733927699632005</v>
      </c>
      <c r="N1172" s="68">
        <v>8.3229610413772512</v>
      </c>
      <c r="O1172" s="68">
        <v>29.024317903434714</v>
      </c>
      <c r="P1172" s="68">
        <v>7.981859676063519</v>
      </c>
      <c r="Q1172" s="68">
        <v>23.363107566485951</v>
      </c>
      <c r="R1172" s="68">
        <v>22.9476025041509</v>
      </c>
      <c r="S1172" s="68">
        <v>61.434647688096433</v>
      </c>
      <c r="T1172" s="68">
        <v>66.327490572048106</v>
      </c>
      <c r="U1172" s="68">
        <v>665.18178407832875</v>
      </c>
      <c r="V1172" s="68">
        <v>244.93275308895167</v>
      </c>
      <c r="W1172" s="68">
        <v>114.00339984816712</v>
      </c>
      <c r="X1172" s="68">
        <v>264.70048960542783</v>
      </c>
      <c r="Y1172" s="68">
        <v>15.936024527202047</v>
      </c>
      <c r="Z1172" s="68">
        <v>114.6741196318537</v>
      </c>
      <c r="AA1172" s="68">
        <v>1.0061131876447136</v>
      </c>
      <c r="AB1172" s="68">
        <v>57.648639556495105</v>
      </c>
      <c r="AC1172" s="68">
        <v>0.62308082931879061</v>
      </c>
      <c r="AD1172" s="68">
        <v>9.5163196565303504E-2</v>
      </c>
      <c r="AE1172" s="68">
        <v>25.410279587353333</v>
      </c>
      <c r="AF1172" s="68">
        <v>8.0032676324349001</v>
      </c>
      <c r="AG1172" s="68">
        <v>39.894670051559558</v>
      </c>
      <c r="AH1172" s="68">
        <v>32.677294382438966</v>
      </c>
      <c r="AI1172" s="68">
        <v>38.384650013962478</v>
      </c>
      <c r="AJ1172" s="68">
        <v>6.8141749648768124E-2</v>
      </c>
      <c r="AK1172" s="68">
        <v>14.246879093003402</v>
      </c>
      <c r="AL1172" s="68">
        <v>17.160282461366435</v>
      </c>
      <c r="AM1172" s="68">
        <v>2.8970878767235742</v>
      </c>
      <c r="AN1172" s="68">
        <v>2.3190169591302174</v>
      </c>
      <c r="AO1172" s="68">
        <v>6.7256628965255025</v>
      </c>
      <c r="AP1172" s="68">
        <v>17.822514807235169</v>
      </c>
      <c r="AQ1172" s="68">
        <v>40.822302176788121</v>
      </c>
      <c r="AR1172" s="68">
        <v>0.83350913150375416</v>
      </c>
      <c r="AS1172" s="68">
        <v>313.25384669742147</v>
      </c>
      <c r="AT1172" s="68">
        <v>0.68668591541245105</v>
      </c>
      <c r="AU1172" s="68">
        <v>5.8098463660666928</v>
      </c>
      <c r="AV1172" s="68">
        <v>0</v>
      </c>
      <c r="AW1172" s="68">
        <v>136.86763809028693</v>
      </c>
      <c r="AX1172" s="68">
        <v>0.13430272581384384</v>
      </c>
      <c r="AY1172" s="68">
        <v>2.8246188333962623</v>
      </c>
      <c r="AZ1172" s="68">
        <v>0</v>
      </c>
      <c r="BA1172" s="68">
        <v>0.55142125838440259</v>
      </c>
      <c r="BB1172" s="68">
        <v>92.187130450862355</v>
      </c>
      <c r="BC1172" s="68">
        <v>257.13884518061514</v>
      </c>
      <c r="BD1172" s="68">
        <v>40.029552671218482</v>
      </c>
      <c r="BE1172" s="68">
        <v>31.109015934842045</v>
      </c>
      <c r="BF1172" s="68">
        <v>18.511641518974173</v>
      </c>
      <c r="BG1172" s="68">
        <v>0</v>
      </c>
      <c r="BH1172" s="68">
        <v>1.8006654683143928</v>
      </c>
      <c r="BI1172" s="68">
        <v>1982.8411872888842</v>
      </c>
      <c r="BJ1172" s="68">
        <v>0</v>
      </c>
      <c r="BK1172" s="68">
        <v>5.2844274827901433E-4</v>
      </c>
      <c r="BL1172" s="68">
        <v>1.9792248953899421</v>
      </c>
      <c r="BM1172" s="68">
        <v>2.0874668243876029E-2</v>
      </c>
      <c r="BN1172" s="68">
        <v>0</v>
      </c>
      <c r="BO1172" s="68">
        <v>0</v>
      </c>
    </row>
    <row r="1173" spans="1:67">
      <c r="A1173">
        <v>2009</v>
      </c>
      <c r="B1173" s="62" t="s">
        <v>630</v>
      </c>
      <c r="C1173" s="67" t="s">
        <v>695</v>
      </c>
      <c r="D1173" s="62" t="s">
        <v>726</v>
      </c>
      <c r="E1173" s="68">
        <v>0.87157242672395363</v>
      </c>
      <c r="F1173" s="68">
        <v>1.3419478002795216E-2</v>
      </c>
      <c r="G1173" s="68">
        <v>0.68824747102189998</v>
      </c>
      <c r="H1173" s="68">
        <v>0.95054552387480595</v>
      </c>
      <c r="I1173" s="68">
        <v>4.0967022247772844</v>
      </c>
      <c r="J1173" s="68">
        <v>2.2095080421896216</v>
      </c>
      <c r="K1173" s="68">
        <v>0.15601473177796191</v>
      </c>
      <c r="L1173" s="68">
        <v>0.68425461921969177</v>
      </c>
      <c r="M1173" s="68">
        <v>0.17365984831327005</v>
      </c>
      <c r="N1173" s="68">
        <v>1.2772255110202109</v>
      </c>
      <c r="O1173" s="68">
        <v>2.8157694459923088</v>
      </c>
      <c r="P1173" s="68">
        <v>0.82587641481108531</v>
      </c>
      <c r="Q1173" s="68">
        <v>1.6394236029365334</v>
      </c>
      <c r="R1173" s="68">
        <v>0.68056797966856675</v>
      </c>
      <c r="S1173" s="68">
        <v>2.6144821826466673</v>
      </c>
      <c r="T1173" s="68">
        <v>1.2923517337531287</v>
      </c>
      <c r="U1173" s="68">
        <v>5.4809492195681422</v>
      </c>
      <c r="V1173" s="68">
        <v>1.888916091978091</v>
      </c>
      <c r="W1173" s="68">
        <v>1.4750523236621318</v>
      </c>
      <c r="X1173" s="68">
        <v>7.1350166076651442</v>
      </c>
      <c r="Y1173" s="68">
        <v>1.1764360564005458</v>
      </c>
      <c r="Z1173" s="68">
        <v>1.952375807730186</v>
      </c>
      <c r="AA1173" s="68">
        <v>5.5703832916640675E-2</v>
      </c>
      <c r="AB1173" s="68">
        <v>1.5771161213231359</v>
      </c>
      <c r="AC1173" s="68">
        <v>0.14839972155452835</v>
      </c>
      <c r="AD1173" s="68">
        <v>8.8460318438342025E-2</v>
      </c>
      <c r="AE1173" s="68">
        <v>3.5508425819130038</v>
      </c>
      <c r="AF1173" s="68">
        <v>1.5751772655739495</v>
      </c>
      <c r="AG1173" s="68">
        <v>7.8406146463410566</v>
      </c>
      <c r="AH1173" s="68">
        <v>6.421569530488858</v>
      </c>
      <c r="AI1173" s="68">
        <v>25.90892768203841</v>
      </c>
      <c r="AJ1173" s="68">
        <v>1.2882191481024985</v>
      </c>
      <c r="AK1173" s="68">
        <v>15.690853692628842</v>
      </c>
      <c r="AL1173" s="68">
        <v>1.2654862669005269</v>
      </c>
      <c r="AM1173" s="68">
        <v>8.7502068535649707E-2</v>
      </c>
      <c r="AN1173" s="68">
        <v>0.4916612905322465</v>
      </c>
      <c r="AO1173" s="68">
        <v>0.15394832897847202</v>
      </c>
      <c r="AP1173" s="68">
        <v>0.17606380429752355</v>
      </c>
      <c r="AQ1173" s="68">
        <v>0.68128810426940034</v>
      </c>
      <c r="AR1173" s="68">
        <v>0.1209220106778118</v>
      </c>
      <c r="AS1173" s="68">
        <v>1.1668246759397198</v>
      </c>
      <c r="AT1173" s="68">
        <v>5.5964987584823246E-2</v>
      </c>
      <c r="AU1173" s="68">
        <v>3.481282341243172E-2</v>
      </c>
      <c r="AV1173" s="68">
        <v>0</v>
      </c>
      <c r="AW1173" s="68">
        <v>0.42294931498899452</v>
      </c>
      <c r="AX1173" s="68">
        <v>0.11966597737238042</v>
      </c>
      <c r="AY1173" s="68">
        <v>6.5877148774807021E-2</v>
      </c>
      <c r="AZ1173" s="68">
        <v>0</v>
      </c>
      <c r="BA1173" s="68">
        <v>3.2536434439573825E-2</v>
      </c>
      <c r="BB1173" s="68">
        <v>1.8797883911065831</v>
      </c>
      <c r="BC1173" s="68">
        <v>5.0712487973651408</v>
      </c>
      <c r="BD1173" s="68">
        <v>0.35076891403178811</v>
      </c>
      <c r="BE1173" s="68">
        <v>0.68736566590889348</v>
      </c>
      <c r="BF1173" s="68">
        <v>0.32945891967309981</v>
      </c>
      <c r="BG1173" s="68">
        <v>0</v>
      </c>
      <c r="BH1173" s="68">
        <v>5.406740894473812E-3</v>
      </c>
      <c r="BI1173" s="68">
        <v>70.23525428669025</v>
      </c>
      <c r="BJ1173" s="68">
        <v>0</v>
      </c>
      <c r="BK1173" s="68">
        <v>3.7216393930856392E-3</v>
      </c>
      <c r="BL1173" s="68">
        <v>6.1774600237449171</v>
      </c>
      <c r="BM1173" s="68">
        <v>0.30441453484760289</v>
      </c>
      <c r="BN1173" s="68">
        <v>0</v>
      </c>
      <c r="BO1173" s="68">
        <v>0</v>
      </c>
    </row>
    <row r="1174" spans="1:67">
      <c r="A1174">
        <v>2009</v>
      </c>
      <c r="B1174" s="62" t="s">
        <v>631</v>
      </c>
      <c r="C1174" s="67" t="s">
        <v>696</v>
      </c>
      <c r="D1174" s="62" t="s">
        <v>726</v>
      </c>
      <c r="E1174" s="68">
        <v>5.9661740861936693E-2</v>
      </c>
      <c r="F1174" s="68">
        <v>1.4759033199168775E-3</v>
      </c>
      <c r="G1174" s="68">
        <v>9.7173662500330982E-3</v>
      </c>
      <c r="H1174" s="68">
        <v>7.7030206840679516E-2</v>
      </c>
      <c r="I1174" s="68">
        <v>0.19285716825275512</v>
      </c>
      <c r="J1174" s="68">
        <v>0.10460017541479706</v>
      </c>
      <c r="K1174" s="68">
        <v>7.7791189249869115E-3</v>
      </c>
      <c r="L1174" s="68">
        <v>2.8487261485955463E-2</v>
      </c>
      <c r="M1174" s="68">
        <v>1.4911121602288108E-2</v>
      </c>
      <c r="N1174" s="68">
        <v>4.3823511437245624E-2</v>
      </c>
      <c r="O1174" s="68">
        <v>9.3699291255869233E-2</v>
      </c>
      <c r="P1174" s="68">
        <v>2.9652621294648428E-2</v>
      </c>
      <c r="Q1174" s="68">
        <v>5.2794978409168594E-2</v>
      </c>
      <c r="R1174" s="68">
        <v>4.5457356788548731E-2</v>
      </c>
      <c r="S1174" s="68">
        <v>0.10223511205118326</v>
      </c>
      <c r="T1174" s="68">
        <v>0.10246372129360239</v>
      </c>
      <c r="U1174" s="68">
        <v>0.85162110208409525</v>
      </c>
      <c r="V1174" s="68">
        <v>0.28767266391921514</v>
      </c>
      <c r="W1174" s="68">
        <v>0.14147848405807364</v>
      </c>
      <c r="X1174" s="68">
        <v>0.35605272452655395</v>
      </c>
      <c r="Y1174" s="68">
        <v>1.9394589965843641E-2</v>
      </c>
      <c r="Z1174" s="68">
        <v>0.1489134266368527</v>
      </c>
      <c r="AA1174" s="68">
        <v>4.4084328132608548E-3</v>
      </c>
      <c r="AB1174" s="68">
        <v>0.11193657650618792</v>
      </c>
      <c r="AC1174" s="68">
        <v>3.5555304455333822E-2</v>
      </c>
      <c r="AD1174" s="68">
        <v>1.6488709441157992E-3</v>
      </c>
      <c r="AE1174" s="68">
        <v>0.34521168986579714</v>
      </c>
      <c r="AF1174" s="68">
        <v>5.1487124913767487E-2</v>
      </c>
      <c r="AG1174" s="68">
        <v>0.25593902062657503</v>
      </c>
      <c r="AH1174" s="68">
        <v>0.21045162810293233</v>
      </c>
      <c r="AI1174" s="68">
        <v>0.44004683490320973</v>
      </c>
      <c r="AJ1174" s="68">
        <v>2.638305134896167E-2</v>
      </c>
      <c r="AK1174" s="68">
        <v>0.21933183122433647</v>
      </c>
      <c r="AL1174" s="68">
        <v>4.4772273101983999E-2</v>
      </c>
      <c r="AM1174" s="68">
        <v>8.4055791005029582E-3</v>
      </c>
      <c r="AN1174" s="68">
        <v>5.7912665570956173E-2</v>
      </c>
      <c r="AO1174" s="68">
        <v>3.2850140320052429E-2</v>
      </c>
      <c r="AP1174" s="68">
        <v>7.2979771141946564E-2</v>
      </c>
      <c r="AQ1174" s="68">
        <v>0.1293110209253607</v>
      </c>
      <c r="AR1174" s="68">
        <v>8.0140998538563574E-3</v>
      </c>
      <c r="AS1174" s="68">
        <v>0.57643933666773683</v>
      </c>
      <c r="AT1174" s="68">
        <v>7.4928930264165111E-2</v>
      </c>
      <c r="AU1174" s="68">
        <v>1.95862693743915E-2</v>
      </c>
      <c r="AV1174" s="68">
        <v>0</v>
      </c>
      <c r="AW1174" s="68">
        <v>0.1364193597774839</v>
      </c>
      <c r="AX1174" s="68">
        <v>3.3603876301621413E-2</v>
      </c>
      <c r="AY1174" s="68">
        <v>2.7795287547170134E-2</v>
      </c>
      <c r="AZ1174" s="68">
        <v>0</v>
      </c>
      <c r="BA1174" s="68">
        <v>5.4892962084460636E-3</v>
      </c>
      <c r="BB1174" s="68">
        <v>0.36791009711403733</v>
      </c>
      <c r="BC1174" s="68">
        <v>0.58295168449260304</v>
      </c>
      <c r="BD1174" s="68">
        <v>0.14013874449596667</v>
      </c>
      <c r="BE1174" s="68">
        <v>8.3127186170291689E-2</v>
      </c>
      <c r="BF1174" s="68">
        <v>6.0140137554663957E-2</v>
      </c>
      <c r="BG1174" s="68">
        <v>0</v>
      </c>
      <c r="BH1174" s="68">
        <v>2.1166947816579425E-3</v>
      </c>
      <c r="BI1174" s="68">
        <v>3.4554423114075874</v>
      </c>
      <c r="BJ1174" s="68">
        <v>0</v>
      </c>
      <c r="BK1174" s="68">
        <v>5.8737265380052802E-3</v>
      </c>
      <c r="BL1174" s="68">
        <v>0.23632401867979996</v>
      </c>
      <c r="BM1174" s="68">
        <v>2.515510530803328E-2</v>
      </c>
      <c r="BN1174" s="68">
        <v>0</v>
      </c>
      <c r="BO1174" s="68">
        <v>0</v>
      </c>
    </row>
    <row r="1175" spans="1:67">
      <c r="A1175">
        <v>2009</v>
      </c>
      <c r="B1175" s="62" t="s">
        <v>632</v>
      </c>
      <c r="C1175" s="67" t="s">
        <v>697</v>
      </c>
      <c r="D1175" s="62" t="s">
        <v>726</v>
      </c>
      <c r="E1175" s="68">
        <v>7.687684517275847</v>
      </c>
      <c r="F1175" s="68">
        <v>5.8873925727706711E-3</v>
      </c>
      <c r="G1175" s="68">
        <v>0.43504447224232273</v>
      </c>
      <c r="H1175" s="68">
        <v>0.41317800104150199</v>
      </c>
      <c r="I1175" s="68">
        <v>28.950060350232906</v>
      </c>
      <c r="J1175" s="68">
        <v>0.78021698944094398</v>
      </c>
      <c r="K1175" s="68">
        <v>9.3180607418301524E-3</v>
      </c>
      <c r="L1175" s="68">
        <v>0.24944612543794209</v>
      </c>
      <c r="M1175" s="68">
        <v>5.3307932251459633E-2</v>
      </c>
      <c r="N1175" s="68">
        <v>7.1739814806539903E-2</v>
      </c>
      <c r="O1175" s="68">
        <v>0.8683926090571138</v>
      </c>
      <c r="P1175" s="68">
        <v>0.59939692993203408</v>
      </c>
      <c r="Q1175" s="68">
        <v>0.10924756275228278</v>
      </c>
      <c r="R1175" s="68">
        <v>0.17164899497407232</v>
      </c>
      <c r="S1175" s="68">
        <v>0.2024063122589338</v>
      </c>
      <c r="T1175" s="68">
        <v>0.14173469150317555</v>
      </c>
      <c r="U1175" s="68">
        <v>1.0985419790037272</v>
      </c>
      <c r="V1175" s="68">
        <v>0.35462181421595368</v>
      </c>
      <c r="W1175" s="68">
        <v>0.1343338503772058</v>
      </c>
      <c r="X1175" s="68">
        <v>0.59375380543602563</v>
      </c>
      <c r="Y1175" s="68">
        <v>1.392603230280148E-2</v>
      </c>
      <c r="Z1175" s="68">
        <v>0.20923712331628541</v>
      </c>
      <c r="AA1175" s="68">
        <v>4.301273080954042E-2</v>
      </c>
      <c r="AB1175" s="68">
        <v>0.2552939335100568</v>
      </c>
      <c r="AC1175" s="68">
        <v>0.11132489251753749</v>
      </c>
      <c r="AD1175" s="68">
        <v>7.9122640449271441E-3</v>
      </c>
      <c r="AE1175" s="68">
        <v>1.6224526413984359</v>
      </c>
      <c r="AF1175" s="68">
        <v>0.361104325337403</v>
      </c>
      <c r="AG1175" s="68">
        <v>1.7973125253373992</v>
      </c>
      <c r="AH1175" s="68">
        <v>1.4880757346169378</v>
      </c>
      <c r="AI1175" s="68">
        <v>1.3601505239742921</v>
      </c>
      <c r="AJ1175" s="68">
        <v>9.4195701743897076E-2</v>
      </c>
      <c r="AK1175" s="68">
        <v>0.37284879344359301</v>
      </c>
      <c r="AL1175" s="68">
        <v>0.11495167359446341</v>
      </c>
      <c r="AM1175" s="68">
        <v>3.2626526039540873E-2</v>
      </c>
      <c r="AN1175" s="68">
        <v>3.7972553618631211</v>
      </c>
      <c r="AO1175" s="68">
        <v>0.1284156407687787</v>
      </c>
      <c r="AP1175" s="68">
        <v>0.17358681861990966</v>
      </c>
      <c r="AQ1175" s="68">
        <v>0.48727190245931629</v>
      </c>
      <c r="AR1175" s="68">
        <v>2.2945657097707458E-2</v>
      </c>
      <c r="AS1175" s="68">
        <v>0.88699794735668647</v>
      </c>
      <c r="AT1175" s="68">
        <v>5.2826215511641669E-2</v>
      </c>
      <c r="AU1175" s="68">
        <v>8.9437337118292909E-2</v>
      </c>
      <c r="AV1175" s="68">
        <v>0</v>
      </c>
      <c r="AW1175" s="68">
        <v>9.3966094723226909E-2</v>
      </c>
      <c r="AX1175" s="68">
        <v>6.7316934532864844E-2</v>
      </c>
      <c r="AY1175" s="68">
        <v>0.10413447189159486</v>
      </c>
      <c r="AZ1175" s="68">
        <v>0</v>
      </c>
      <c r="BA1175" s="68">
        <v>2.0322267805704404E-2</v>
      </c>
      <c r="BB1175" s="68">
        <v>1.2960144905811966</v>
      </c>
      <c r="BC1175" s="68">
        <v>5.0403473446110212</v>
      </c>
      <c r="BD1175" s="68">
        <v>0.72356246244308808</v>
      </c>
      <c r="BE1175" s="68">
        <v>0.76316972463168109</v>
      </c>
      <c r="BF1175" s="68">
        <v>0.32368091409659322</v>
      </c>
      <c r="BG1175" s="68">
        <v>0</v>
      </c>
      <c r="BH1175" s="68">
        <v>5.9599387423523624E-3</v>
      </c>
      <c r="BI1175" s="68">
        <v>154.99334098024292</v>
      </c>
      <c r="BJ1175" s="68">
        <v>0</v>
      </c>
      <c r="BK1175" s="68">
        <v>3.2687976472615222E-4</v>
      </c>
      <c r="BL1175" s="68">
        <v>0.51119725025465634</v>
      </c>
      <c r="BM1175" s="68">
        <v>4.6679959046680299E-2</v>
      </c>
      <c r="BN1175" s="68">
        <v>0</v>
      </c>
      <c r="BO1175" s="68">
        <v>0</v>
      </c>
    </row>
    <row r="1176" spans="1:67">
      <c r="A1176">
        <v>2009</v>
      </c>
      <c r="B1176" s="62" t="s">
        <v>633</v>
      </c>
      <c r="C1176" s="67" t="s">
        <v>698</v>
      </c>
      <c r="D1176" s="62" t="s">
        <v>726</v>
      </c>
      <c r="E1176" s="68">
        <v>0.17947857564280922</v>
      </c>
      <c r="F1176" s="68">
        <v>6.7708905301403638E-3</v>
      </c>
      <c r="G1176" s="68">
        <v>2.1857154476961922E-3</v>
      </c>
      <c r="H1176" s="68">
        <v>0.19654300178271744</v>
      </c>
      <c r="I1176" s="68">
        <v>1.797395919835225</v>
      </c>
      <c r="J1176" s="68">
        <v>1.0549689855577307</v>
      </c>
      <c r="K1176" s="68">
        <v>6.6872689073193992E-2</v>
      </c>
      <c r="L1176" s="68">
        <v>0.51031700542576575</v>
      </c>
      <c r="M1176" s="68">
        <v>2.8955554592736026</v>
      </c>
      <c r="N1176" s="68">
        <v>7.1485239933343769E-2</v>
      </c>
      <c r="O1176" s="68">
        <v>1.2641477556021266</v>
      </c>
      <c r="P1176" s="68">
        <v>0.64478312516580671</v>
      </c>
      <c r="Q1176" s="68">
        <v>0.57837700276805726</v>
      </c>
      <c r="R1176" s="68">
        <v>0.28904195026602875</v>
      </c>
      <c r="S1176" s="68">
        <v>0.16339787763483854</v>
      </c>
      <c r="T1176" s="68">
        <v>0.68493574217387265</v>
      </c>
      <c r="U1176" s="68">
        <v>6.5086273127678709</v>
      </c>
      <c r="V1176" s="68">
        <v>1.8729361315215942</v>
      </c>
      <c r="W1176" s="68">
        <v>0.58888955011912791</v>
      </c>
      <c r="X1176" s="68">
        <v>1.0667313640429086</v>
      </c>
      <c r="Y1176" s="68">
        <v>7.1420790256848748E-2</v>
      </c>
      <c r="Z1176" s="68">
        <v>1.4046445715327467</v>
      </c>
      <c r="AA1176" s="68">
        <v>0.12598773715707431</v>
      </c>
      <c r="AB1176" s="68">
        <v>0.72261425971772464</v>
      </c>
      <c r="AC1176" s="68">
        <v>0.43006715210723656</v>
      </c>
      <c r="AD1176" s="68">
        <v>1.395635848461832E-2</v>
      </c>
      <c r="AE1176" s="68">
        <v>2.5876749246234105</v>
      </c>
      <c r="AF1176" s="68">
        <v>0.52114184184896251</v>
      </c>
      <c r="AG1176" s="68">
        <v>2.5884939833290579</v>
      </c>
      <c r="AH1176" s="68">
        <v>2.117144910450059</v>
      </c>
      <c r="AI1176" s="68">
        <v>1.5888795590169502</v>
      </c>
      <c r="AJ1176" s="68">
        <v>0.10349819789877554</v>
      </c>
      <c r="AK1176" s="68">
        <v>0.13860902131176533</v>
      </c>
      <c r="AL1176" s="68">
        <v>0.79959859320838933</v>
      </c>
      <c r="AM1176" s="68">
        <v>0.1793040289827596</v>
      </c>
      <c r="AN1176" s="68">
        <v>0.50717118491099089</v>
      </c>
      <c r="AO1176" s="68">
        <v>0.78277960971604221</v>
      </c>
      <c r="AP1176" s="68">
        <v>0.73063043825090646</v>
      </c>
      <c r="AQ1176" s="68">
        <v>0.4758439175580062</v>
      </c>
      <c r="AR1176" s="68">
        <v>0.12792693488254286</v>
      </c>
      <c r="AS1176" s="68">
        <v>11.068430532941393</v>
      </c>
      <c r="AT1176" s="68">
        <v>3.3354531808616743E-2</v>
      </c>
      <c r="AU1176" s="68">
        <v>0.55983133990719669</v>
      </c>
      <c r="AV1176" s="68">
        <v>0</v>
      </c>
      <c r="AW1176" s="68">
        <v>1.4122682097063048</v>
      </c>
      <c r="AX1176" s="68">
        <v>0.9509062251025765</v>
      </c>
      <c r="AY1176" s="68">
        <v>1.5462491385709987</v>
      </c>
      <c r="AZ1176" s="68">
        <v>0</v>
      </c>
      <c r="BA1176" s="68">
        <v>0.12680975975285125</v>
      </c>
      <c r="BB1176" s="68">
        <v>23.839814651062451</v>
      </c>
      <c r="BC1176" s="68">
        <v>5.5573866800744156</v>
      </c>
      <c r="BD1176" s="68">
        <v>4.3536578508238488</v>
      </c>
      <c r="BE1176" s="68">
        <v>3.1880832119973075</v>
      </c>
      <c r="BF1176" s="68">
        <v>3.0805025333448186</v>
      </c>
      <c r="BG1176" s="68">
        <v>0</v>
      </c>
      <c r="BH1176" s="68">
        <v>6.2447078346831806E-3</v>
      </c>
      <c r="BI1176" s="68">
        <v>3.764832839735007</v>
      </c>
      <c r="BJ1176" s="68">
        <v>0</v>
      </c>
      <c r="BK1176" s="68">
        <v>1.9385233139886403E-2</v>
      </c>
      <c r="BL1176" s="68">
        <v>1.3840106076678311</v>
      </c>
      <c r="BM1176" s="68">
        <v>0.15286750115798994</v>
      </c>
      <c r="BN1176" s="68">
        <v>0</v>
      </c>
      <c r="BO1176" s="68">
        <v>0</v>
      </c>
    </row>
    <row r="1177" spans="1:67">
      <c r="A1177">
        <v>2009</v>
      </c>
      <c r="B1177" s="62" t="s">
        <v>634</v>
      </c>
      <c r="C1177" s="67" t="s">
        <v>699</v>
      </c>
      <c r="D1177" s="62" t="s">
        <v>726</v>
      </c>
      <c r="E1177" s="68">
        <v>0.11688333621214578</v>
      </c>
      <c r="F1177" s="68">
        <v>3.7819690927319845E-3</v>
      </c>
      <c r="G1177" s="68">
        <v>4.2219863551000818E-3</v>
      </c>
      <c r="H1177" s="68">
        <v>5.5239235925130387E-2</v>
      </c>
      <c r="I1177" s="68">
        <v>0.54291762602395621</v>
      </c>
      <c r="J1177" s="68">
        <v>8.3693155859856788E-2</v>
      </c>
      <c r="K1177" s="68">
        <v>4.4589049804739864E-3</v>
      </c>
      <c r="L1177" s="68">
        <v>2.4349700204487179E-2</v>
      </c>
      <c r="M1177" s="68">
        <v>5.8301056102693524E-2</v>
      </c>
      <c r="N1177" s="68">
        <v>1.9420193044866783E-2</v>
      </c>
      <c r="O1177" s="68">
        <v>0.17451416933320682</v>
      </c>
      <c r="P1177" s="68">
        <v>4.4574014113941844E-2</v>
      </c>
      <c r="Q1177" s="68">
        <v>6.5141494801726346E-2</v>
      </c>
      <c r="R1177" s="68">
        <v>3.2061162317061929E-2</v>
      </c>
      <c r="S1177" s="68">
        <v>4.955974804330536E-2</v>
      </c>
      <c r="T1177" s="68">
        <v>0.15478936938812604</v>
      </c>
      <c r="U1177" s="68">
        <v>4.5913035388023546</v>
      </c>
      <c r="V1177" s="68">
        <v>0.67926328880499909</v>
      </c>
      <c r="W1177" s="68">
        <v>0.219422771924835</v>
      </c>
      <c r="X1177" s="68">
        <v>0.55214403454542138</v>
      </c>
      <c r="Y1177" s="68">
        <v>1.6452319458786953E-2</v>
      </c>
      <c r="Z1177" s="68">
        <v>0.30103525585380247</v>
      </c>
      <c r="AA1177" s="68">
        <v>1.6623890511746578E-2</v>
      </c>
      <c r="AB1177" s="68">
        <v>0.2862192814170581</v>
      </c>
      <c r="AC1177" s="68">
        <v>0.20328133617470009</v>
      </c>
      <c r="AD1177" s="68">
        <v>1.1788718219973371E-3</v>
      </c>
      <c r="AE1177" s="68">
        <v>0.32552977628451507</v>
      </c>
      <c r="AF1177" s="68">
        <v>0.14214604074085102</v>
      </c>
      <c r="AG1177" s="68">
        <v>0.70173313260266368</v>
      </c>
      <c r="AH1177" s="68">
        <v>0.57586838786843031</v>
      </c>
      <c r="AI1177" s="68">
        <v>0.28638735967128248</v>
      </c>
      <c r="AJ1177" s="68">
        <v>5.4162304187363994E-2</v>
      </c>
      <c r="AK1177" s="68">
        <v>4.5638452081934518E-2</v>
      </c>
      <c r="AL1177" s="68">
        <v>5.2377539883207869E-2</v>
      </c>
      <c r="AM1177" s="68">
        <v>1.2816935546753089E-2</v>
      </c>
      <c r="AN1177" s="68">
        <v>1.0244267159051037</v>
      </c>
      <c r="AO1177" s="68">
        <v>0.42898662910221141</v>
      </c>
      <c r="AP1177" s="68">
        <v>44.38954145909095</v>
      </c>
      <c r="AQ1177" s="68">
        <v>5.9442267130246851</v>
      </c>
      <c r="AR1177" s="68">
        <v>3.3130375962352764E-2</v>
      </c>
      <c r="AS1177" s="68">
        <v>3.4721822541763121</v>
      </c>
      <c r="AT1177" s="68">
        <v>5.176059853873876</v>
      </c>
      <c r="AU1177" s="68">
        <v>6.0931462292177802E-2</v>
      </c>
      <c r="AV1177" s="68">
        <v>0</v>
      </c>
      <c r="AW1177" s="68">
        <v>3.4484043664932713</v>
      </c>
      <c r="AX1177" s="68">
        <v>0.14769063485671893</v>
      </c>
      <c r="AY1177" s="68">
        <v>15.460856082218939</v>
      </c>
      <c r="AZ1177" s="68">
        <v>0</v>
      </c>
      <c r="BA1177" s="68">
        <v>0.85720524736807835</v>
      </c>
      <c r="BB1177" s="68">
        <v>1.6091658828657873</v>
      </c>
      <c r="BC1177" s="68">
        <v>65.713157695593111</v>
      </c>
      <c r="BD1177" s="68">
        <v>4.5217846527275949</v>
      </c>
      <c r="BE1177" s="68">
        <v>6.7245459718899481</v>
      </c>
      <c r="BF1177" s="68">
        <v>0.17012004969832911</v>
      </c>
      <c r="BG1177" s="68">
        <v>0</v>
      </c>
      <c r="BH1177" s="68">
        <v>0.14659349157608553</v>
      </c>
      <c r="BI1177" s="68">
        <v>413.15137286474373</v>
      </c>
      <c r="BJ1177" s="68">
        <v>0</v>
      </c>
      <c r="BK1177" s="68">
        <v>0.72330586009898645</v>
      </c>
      <c r="BL1177" s="68">
        <v>2.0116661225565111</v>
      </c>
      <c r="BM1177" s="68">
        <v>0.10895880063615088</v>
      </c>
      <c r="BN1177" s="68">
        <v>0</v>
      </c>
      <c r="BO1177" s="68">
        <v>0</v>
      </c>
    </row>
    <row r="1178" spans="1:67">
      <c r="A1178">
        <v>2009</v>
      </c>
      <c r="B1178" s="62" t="s">
        <v>635</v>
      </c>
      <c r="C1178" s="67" t="s">
        <v>700</v>
      </c>
      <c r="D1178" s="62" t="s">
        <v>726</v>
      </c>
      <c r="E1178" s="68">
        <v>0.20844649923951963</v>
      </c>
      <c r="F1178" s="68">
        <v>0.14227083344155628</v>
      </c>
      <c r="G1178" s="68">
        <v>0.13285909880242527</v>
      </c>
      <c r="H1178" s="68">
        <v>2.002742500852067</v>
      </c>
      <c r="I1178" s="68">
        <v>4.9471819858236881</v>
      </c>
      <c r="J1178" s="68">
        <v>0.81693371707090268</v>
      </c>
      <c r="K1178" s="68">
        <v>0.10319534376761974</v>
      </c>
      <c r="L1178" s="68">
        <v>0.29457433812181122</v>
      </c>
      <c r="M1178" s="68">
        <v>0.42223158677365924</v>
      </c>
      <c r="N1178" s="68">
        <v>0.59819709134683896</v>
      </c>
      <c r="O1178" s="68">
        <v>1.4613351214341108</v>
      </c>
      <c r="P1178" s="68">
        <v>0.52026297362781471</v>
      </c>
      <c r="Q1178" s="68">
        <v>0.74838248679441666</v>
      </c>
      <c r="R1178" s="68">
        <v>1.0665622901185623</v>
      </c>
      <c r="S1178" s="68">
        <v>0.30945211889647695</v>
      </c>
      <c r="T1178" s="68">
        <v>1.1075151879471257</v>
      </c>
      <c r="U1178" s="68">
        <v>17.425841315494495</v>
      </c>
      <c r="V1178" s="68">
        <v>2.7509269485970518</v>
      </c>
      <c r="W1178" s="68">
        <v>0.92476371048569894</v>
      </c>
      <c r="X1178" s="68">
        <v>2.9297308528574444</v>
      </c>
      <c r="Y1178" s="68">
        <v>8.9548744695235591E-2</v>
      </c>
      <c r="Z1178" s="68">
        <v>1.6251313821926572</v>
      </c>
      <c r="AA1178" s="68">
        <v>0.5423432727096571</v>
      </c>
      <c r="AB1178" s="68">
        <v>1.5178797590805388</v>
      </c>
      <c r="AC1178" s="68">
        <v>0.90168371472834785</v>
      </c>
      <c r="AD1178" s="68">
        <v>6.7972020603165234E-2</v>
      </c>
      <c r="AE1178" s="68">
        <v>18.898054168729825</v>
      </c>
      <c r="AF1178" s="68">
        <v>1.5295170390309571</v>
      </c>
      <c r="AG1178" s="68">
        <v>7.6411983644642767</v>
      </c>
      <c r="AH1178" s="68">
        <v>6.2614334895819894</v>
      </c>
      <c r="AI1178" s="68">
        <v>8.694532440109672</v>
      </c>
      <c r="AJ1178" s="68">
        <v>0.23971630031463301</v>
      </c>
      <c r="AK1178" s="68">
        <v>2.0075630784948157</v>
      </c>
      <c r="AL1178" s="68">
        <v>0.90620028270695308</v>
      </c>
      <c r="AM1178" s="68">
        <v>0.49952748078791492</v>
      </c>
      <c r="AN1178" s="68">
        <v>2.8554479803365109</v>
      </c>
      <c r="AO1178" s="68">
        <v>0.75070221042622309</v>
      </c>
      <c r="AP1178" s="68">
        <v>5.4801700819687733</v>
      </c>
      <c r="AQ1178" s="68">
        <v>28.180292246492819</v>
      </c>
      <c r="AR1178" s="68">
        <v>0.16502000630781616</v>
      </c>
      <c r="AS1178" s="68">
        <v>11.841699709264656</v>
      </c>
      <c r="AT1178" s="68">
        <v>45.315307871253104</v>
      </c>
      <c r="AU1178" s="68">
        <v>2.4894242961288002</v>
      </c>
      <c r="AV1178" s="68">
        <v>0</v>
      </c>
      <c r="AW1178" s="68">
        <v>4.2361531631407425</v>
      </c>
      <c r="AX1178" s="68">
        <v>1.1772903356526225</v>
      </c>
      <c r="AY1178" s="68">
        <v>1.7678311845432864</v>
      </c>
      <c r="AZ1178" s="68">
        <v>0</v>
      </c>
      <c r="BA1178" s="68">
        <v>0.33855418215381339</v>
      </c>
      <c r="BB1178" s="68">
        <v>14.42346776720483</v>
      </c>
      <c r="BC1178" s="68">
        <v>22.702287377699616</v>
      </c>
      <c r="BD1178" s="68">
        <v>7.0824991888166426</v>
      </c>
      <c r="BE1178" s="68">
        <v>4.0320588538496391</v>
      </c>
      <c r="BF1178" s="68">
        <v>3.6550575172952127</v>
      </c>
      <c r="BG1178" s="68">
        <v>0</v>
      </c>
      <c r="BH1178" s="68">
        <v>3.5534564035119995E-2</v>
      </c>
      <c r="BI1178" s="68">
        <v>146.29521324148632</v>
      </c>
      <c r="BJ1178" s="68">
        <v>0</v>
      </c>
      <c r="BK1178" s="68">
        <v>5.7671546276140379E-2</v>
      </c>
      <c r="BL1178" s="68">
        <v>4.4518813541836391</v>
      </c>
      <c r="BM1178" s="68">
        <v>0.21319385128560922</v>
      </c>
      <c r="BN1178" s="68">
        <v>0</v>
      </c>
      <c r="BO1178" s="68">
        <v>0</v>
      </c>
    </row>
    <row r="1179" spans="1:67">
      <c r="A1179">
        <v>2009</v>
      </c>
      <c r="B1179" s="62" t="s">
        <v>636</v>
      </c>
      <c r="C1179" s="67" t="s">
        <v>701</v>
      </c>
      <c r="D1179" s="62" t="s">
        <v>726</v>
      </c>
      <c r="E1179" s="68">
        <v>0.21813868489430016</v>
      </c>
      <c r="F1179" s="68">
        <v>1.1855795729191874E-2</v>
      </c>
      <c r="G1179" s="68">
        <v>6.3342647414526415E-3</v>
      </c>
      <c r="H1179" s="68">
        <v>0.16818915996251987</v>
      </c>
      <c r="I1179" s="68">
        <v>1.1265072726792744</v>
      </c>
      <c r="J1179" s="68">
        <v>0.24286464355930784</v>
      </c>
      <c r="K1179" s="68">
        <v>1.4466057754647169E-2</v>
      </c>
      <c r="L1179" s="68">
        <v>8.9425320880993489E-2</v>
      </c>
      <c r="M1179" s="68">
        <v>7.7264664364364286E-2</v>
      </c>
      <c r="N1179" s="68">
        <v>8.6835911705371804E-2</v>
      </c>
      <c r="O1179" s="68">
        <v>0.50526642732999449</v>
      </c>
      <c r="P1179" s="68">
        <v>0.14928671188475925</v>
      </c>
      <c r="Q1179" s="68">
        <v>0.19174360287671835</v>
      </c>
      <c r="R1179" s="68">
        <v>0.10338392159290094</v>
      </c>
      <c r="S1179" s="68">
        <v>0.14412810587586322</v>
      </c>
      <c r="T1179" s="68">
        <v>0.41081593628478652</v>
      </c>
      <c r="U1179" s="68">
        <v>13.570811268933237</v>
      </c>
      <c r="V1179" s="68">
        <v>1.9485374861806657</v>
      </c>
      <c r="W1179" s="68">
        <v>0.55482615186307493</v>
      </c>
      <c r="X1179" s="68">
        <v>1.5737238869298162</v>
      </c>
      <c r="Y1179" s="68">
        <v>4.7284247280282604E-2</v>
      </c>
      <c r="Z1179" s="68">
        <v>0.87494500787867946</v>
      </c>
      <c r="AA1179" s="68">
        <v>4.912970177889428E-2</v>
      </c>
      <c r="AB1179" s="68">
        <v>0.82601412806705632</v>
      </c>
      <c r="AC1179" s="68">
        <v>0.56563063208907849</v>
      </c>
      <c r="AD1179" s="68">
        <v>3.7847703474609071E-3</v>
      </c>
      <c r="AE1179" s="68">
        <v>0.6993100331016795</v>
      </c>
      <c r="AF1179" s="68">
        <v>0.28074191741028048</v>
      </c>
      <c r="AG1179" s="68">
        <v>1.3917319494452185</v>
      </c>
      <c r="AH1179" s="68">
        <v>1.1311683666726786</v>
      </c>
      <c r="AI1179" s="68">
        <v>0.84544519914592764</v>
      </c>
      <c r="AJ1179" s="68">
        <v>0.14991229055920741</v>
      </c>
      <c r="AK1179" s="68">
        <v>0.16410118964786863</v>
      </c>
      <c r="AL1179" s="68">
        <v>0.13517963374320116</v>
      </c>
      <c r="AM1179" s="68">
        <v>3.7967558390794985E-2</v>
      </c>
      <c r="AN1179" s="68">
        <v>0.4681572261944732</v>
      </c>
      <c r="AO1179" s="68">
        <v>0.40408271891510561</v>
      </c>
      <c r="AP1179" s="68">
        <v>0.97377950977202077</v>
      </c>
      <c r="AQ1179" s="68">
        <v>1.3933412861683578</v>
      </c>
      <c r="AR1179" s="68">
        <v>9.1794807863872618E-2</v>
      </c>
      <c r="AS1179" s="68">
        <v>3.4784967111230287</v>
      </c>
      <c r="AT1179" s="68">
        <v>0.13007312989285796</v>
      </c>
      <c r="AU1179" s="68">
        <v>0.16859377270312201</v>
      </c>
      <c r="AV1179" s="68">
        <v>0</v>
      </c>
      <c r="AW1179" s="68">
        <v>0.14916148576157581</v>
      </c>
      <c r="AX1179" s="68">
        <v>0.41005283294380962</v>
      </c>
      <c r="AY1179" s="68">
        <v>0.27313570906973972</v>
      </c>
      <c r="AZ1179" s="68">
        <v>0</v>
      </c>
      <c r="BA1179" s="68">
        <v>3.8373927224041149E-2</v>
      </c>
      <c r="BB1179" s="68">
        <v>2.577896294665992</v>
      </c>
      <c r="BC1179" s="68">
        <v>3.3460765701829809</v>
      </c>
      <c r="BD1179" s="68">
        <v>1.4950512952159711</v>
      </c>
      <c r="BE1179" s="68">
        <v>0.70463513082856655</v>
      </c>
      <c r="BF1179" s="68">
        <v>0.477988304553011</v>
      </c>
      <c r="BG1179" s="68">
        <v>0</v>
      </c>
      <c r="BH1179" s="68">
        <v>3.8605923782427803E-3</v>
      </c>
      <c r="BI1179" s="68">
        <v>7.1801566511879944</v>
      </c>
      <c r="BJ1179" s="68">
        <v>0</v>
      </c>
      <c r="BK1179" s="68">
        <v>4.4042208597896745E-2</v>
      </c>
      <c r="BL1179" s="68">
        <v>3.8737975229369832</v>
      </c>
      <c r="BM1179" s="68">
        <v>0.19083239158883353</v>
      </c>
      <c r="BN1179" s="68">
        <v>0</v>
      </c>
      <c r="BO1179" s="68">
        <v>0</v>
      </c>
    </row>
    <row r="1180" spans="1:67">
      <c r="A1180">
        <v>2009</v>
      </c>
      <c r="B1180" s="62" t="s">
        <v>637</v>
      </c>
      <c r="C1180" s="67" t="s">
        <v>702</v>
      </c>
      <c r="D1180" s="62" t="s">
        <v>726</v>
      </c>
      <c r="E1180" s="68">
        <v>13.275204064497057</v>
      </c>
      <c r="F1180" s="68">
        <v>0.72054305723694279</v>
      </c>
      <c r="G1180" s="68">
        <v>0.61828765267301034</v>
      </c>
      <c r="H1180" s="68">
        <v>29.708699188060535</v>
      </c>
      <c r="I1180" s="68">
        <v>26.152450775517874</v>
      </c>
      <c r="J1180" s="68">
        <v>4.3436875555507779</v>
      </c>
      <c r="K1180" s="68">
        <v>0.68795910402126215</v>
      </c>
      <c r="L1180" s="68">
        <v>3.2152221438255877</v>
      </c>
      <c r="M1180" s="68">
        <v>0.57592216110805861</v>
      </c>
      <c r="N1180" s="68">
        <v>5.4514072639321167</v>
      </c>
      <c r="O1180" s="68">
        <v>9.8258855398881035</v>
      </c>
      <c r="P1180" s="68">
        <v>2.4038661063746369</v>
      </c>
      <c r="Q1180" s="68">
        <v>4.9741236269610614</v>
      </c>
      <c r="R1180" s="68">
        <v>9.6667932843314262</v>
      </c>
      <c r="S1180" s="68">
        <v>8.1305363965328308</v>
      </c>
      <c r="T1180" s="68">
        <v>6.2353333436020471</v>
      </c>
      <c r="U1180" s="68">
        <v>8.2347546135180547</v>
      </c>
      <c r="V1180" s="68">
        <v>4.5065332056906744</v>
      </c>
      <c r="W1180" s="68">
        <v>3.0568029331055584</v>
      </c>
      <c r="X1180" s="68">
        <v>20.971797787341114</v>
      </c>
      <c r="Y1180" s="68">
        <v>0.78207388715039139</v>
      </c>
      <c r="Z1180" s="68">
        <v>3.7004532917814816</v>
      </c>
      <c r="AA1180" s="68">
        <v>0.54373183683206938</v>
      </c>
      <c r="AB1180" s="68">
        <v>5.8748923360605705</v>
      </c>
      <c r="AC1180" s="68">
        <v>0.47121058094980595</v>
      </c>
      <c r="AD1180" s="68">
        <v>0.14203841559283298</v>
      </c>
      <c r="AE1180" s="68">
        <v>154.61831405167931</v>
      </c>
      <c r="AF1180" s="68">
        <v>5.4436384169600718</v>
      </c>
      <c r="AG1180" s="68">
        <v>27.259776720075216</v>
      </c>
      <c r="AH1180" s="68">
        <v>22.319166953032145</v>
      </c>
      <c r="AI1180" s="68">
        <v>35.436776174648173</v>
      </c>
      <c r="AJ1180" s="68">
        <v>1.1619039231000079</v>
      </c>
      <c r="AK1180" s="68">
        <v>8.7965189039812852</v>
      </c>
      <c r="AL1180" s="68">
        <v>4.6396764117308713</v>
      </c>
      <c r="AM1180" s="68">
        <v>2.5053074277503331</v>
      </c>
      <c r="AN1180" s="68">
        <v>12.140168875808575</v>
      </c>
      <c r="AO1180" s="68">
        <v>0.87834706966644038</v>
      </c>
      <c r="AP1180" s="68">
        <v>2.4056950555510115</v>
      </c>
      <c r="AQ1180" s="68">
        <v>40.127405685302321</v>
      </c>
      <c r="AR1180" s="68">
        <v>0.43993113144660984</v>
      </c>
      <c r="AS1180" s="68">
        <v>79.919162870598655</v>
      </c>
      <c r="AT1180" s="68">
        <v>50.861659068985645</v>
      </c>
      <c r="AU1180" s="68">
        <v>3.1237514709435237</v>
      </c>
      <c r="AV1180" s="68">
        <v>0</v>
      </c>
      <c r="AW1180" s="68">
        <v>11.661708553119333</v>
      </c>
      <c r="AX1180" s="68">
        <v>7.1940047004561531</v>
      </c>
      <c r="AY1180" s="68">
        <v>5.5281488012472657</v>
      </c>
      <c r="AZ1180" s="68">
        <v>0</v>
      </c>
      <c r="BA1180" s="68">
        <v>1.6178369185260699</v>
      </c>
      <c r="BB1180" s="68">
        <v>62.665701024572115</v>
      </c>
      <c r="BC1180" s="68">
        <v>86.844135797944745</v>
      </c>
      <c r="BD1180" s="68">
        <v>8.9371600722927038</v>
      </c>
      <c r="BE1180" s="68">
        <v>3.4291194834797856</v>
      </c>
      <c r="BF1180" s="68">
        <v>5.3814598223769448</v>
      </c>
      <c r="BG1180" s="68">
        <v>0</v>
      </c>
      <c r="BH1180" s="68">
        <v>0.337108168001792</v>
      </c>
      <c r="BI1180" s="68">
        <v>521.83644903105915</v>
      </c>
      <c r="BJ1180" s="68">
        <v>0</v>
      </c>
      <c r="BK1180" s="68">
        <v>4.0015155925947097</v>
      </c>
      <c r="BL1180" s="68">
        <v>7.2095719568586691</v>
      </c>
      <c r="BM1180" s="68">
        <v>0.15872755214913911</v>
      </c>
      <c r="BN1180" s="68">
        <v>0</v>
      </c>
      <c r="BO1180" s="68">
        <v>0</v>
      </c>
    </row>
    <row r="1181" spans="1:67">
      <c r="A1181">
        <v>2009</v>
      </c>
      <c r="B1181" s="62" t="s">
        <v>638</v>
      </c>
      <c r="C1181" s="67" t="s">
        <v>703</v>
      </c>
      <c r="D1181" s="62" t="s">
        <v>726</v>
      </c>
      <c r="E1181" s="68">
        <v>140.18293978974464</v>
      </c>
      <c r="F1181" s="68">
        <v>34.167297122332812</v>
      </c>
      <c r="G1181" s="68">
        <v>9.2308580852110378</v>
      </c>
      <c r="H1181" s="68">
        <v>246.99181516096803</v>
      </c>
      <c r="I1181" s="68">
        <v>104.8874781258875</v>
      </c>
      <c r="J1181" s="68">
        <v>25.896787198509521</v>
      </c>
      <c r="K1181" s="68">
        <v>5.5454891670470019</v>
      </c>
      <c r="L1181" s="68">
        <v>48.204703859229625</v>
      </c>
      <c r="M1181" s="68">
        <v>3.7001582742601986</v>
      </c>
      <c r="N1181" s="68">
        <v>7.5394506435055506</v>
      </c>
      <c r="O1181" s="68">
        <v>96.596076763919271</v>
      </c>
      <c r="P1181" s="68">
        <v>23.852279961708838</v>
      </c>
      <c r="Q1181" s="68">
        <v>50.844742571853466</v>
      </c>
      <c r="R1181" s="68">
        <v>66.918709288712847</v>
      </c>
      <c r="S1181" s="68">
        <v>31.749106923635395</v>
      </c>
      <c r="T1181" s="68">
        <v>47.782619098107858</v>
      </c>
      <c r="U1181" s="68">
        <v>352.06675941723108</v>
      </c>
      <c r="V1181" s="68">
        <v>113.53483394104717</v>
      </c>
      <c r="W1181" s="68">
        <v>31.628512529018948</v>
      </c>
      <c r="X1181" s="68">
        <v>114.98955637941356</v>
      </c>
      <c r="Y1181" s="68">
        <v>12.496730603782298</v>
      </c>
      <c r="Z1181" s="68">
        <v>57.755172613836919</v>
      </c>
      <c r="AA1181" s="68">
        <v>2.8528759440720677</v>
      </c>
      <c r="AB1181" s="68">
        <v>100.90869206586359</v>
      </c>
      <c r="AC1181" s="68">
        <v>13.941375883216327</v>
      </c>
      <c r="AD1181" s="68">
        <v>1.8416881411348043</v>
      </c>
      <c r="AE1181" s="68">
        <v>617.88282073288951</v>
      </c>
      <c r="AF1181" s="68">
        <v>1.2207902000297788</v>
      </c>
      <c r="AG1181" s="68">
        <v>6.0773508747374931</v>
      </c>
      <c r="AH1181" s="68">
        <v>4.9778579771326239</v>
      </c>
      <c r="AI1181" s="68">
        <v>523.33192720145871</v>
      </c>
      <c r="AJ1181" s="68">
        <v>50.074999603662455</v>
      </c>
      <c r="AK1181" s="68">
        <v>381.43952050628167</v>
      </c>
      <c r="AL1181" s="68">
        <v>112.66134626875314</v>
      </c>
      <c r="AM1181" s="68">
        <v>79.68676005675421</v>
      </c>
      <c r="AN1181" s="68">
        <v>90.414218175136597</v>
      </c>
      <c r="AO1181" s="68">
        <v>8.5510161353629712</v>
      </c>
      <c r="AP1181" s="68">
        <v>6.0419075150513066</v>
      </c>
      <c r="AQ1181" s="68">
        <v>330.13469858421786</v>
      </c>
      <c r="AR1181" s="68">
        <v>16.24888580873013</v>
      </c>
      <c r="AS1181" s="68">
        <v>59.98879308554848</v>
      </c>
      <c r="AT1181" s="68">
        <v>483.3854150057623</v>
      </c>
      <c r="AU1181" s="68">
        <v>0.73574169952734891</v>
      </c>
      <c r="AV1181" s="68">
        <v>0</v>
      </c>
      <c r="AW1181" s="68">
        <v>16.399055875734572</v>
      </c>
      <c r="AX1181" s="68">
        <v>75.679812484992596</v>
      </c>
      <c r="AY1181" s="68">
        <v>51.952994479815771</v>
      </c>
      <c r="AZ1181" s="68">
        <v>0</v>
      </c>
      <c r="BA1181" s="68">
        <v>5.2169764517058219</v>
      </c>
      <c r="BB1181" s="68">
        <v>430.63328761430517</v>
      </c>
      <c r="BC1181" s="68">
        <v>0.75427301942203062</v>
      </c>
      <c r="BD1181" s="68">
        <v>78.766239938902714</v>
      </c>
      <c r="BE1181" s="68">
        <v>30.826485270211897</v>
      </c>
      <c r="BF1181" s="68">
        <v>82.549043891163876</v>
      </c>
      <c r="BG1181" s="68">
        <v>0</v>
      </c>
      <c r="BH1181" s="68">
        <v>2.3960057583355815E-3</v>
      </c>
      <c r="BI1181" s="68">
        <v>3464.5617058768848</v>
      </c>
      <c r="BJ1181" s="68">
        <v>0</v>
      </c>
      <c r="BK1181" s="68">
        <v>2.8277319867143866E-2</v>
      </c>
      <c r="BL1181" s="68">
        <v>1.7932567855490507</v>
      </c>
      <c r="BM1181" s="68">
        <v>0.28734695798181042</v>
      </c>
      <c r="BN1181" s="68">
        <v>0</v>
      </c>
      <c r="BO1181" s="68">
        <v>0</v>
      </c>
    </row>
    <row r="1182" spans="1:67">
      <c r="A1182">
        <v>2009</v>
      </c>
      <c r="B1182" s="62" t="s">
        <v>639</v>
      </c>
      <c r="C1182" s="67" t="s">
        <v>704</v>
      </c>
      <c r="D1182" s="62" t="s">
        <v>726</v>
      </c>
      <c r="E1182" s="68">
        <v>0.46235833907729873</v>
      </c>
      <c r="F1182" s="68">
        <v>8.2142907875149301E-2</v>
      </c>
      <c r="G1182" s="68">
        <v>2.7447620884634365E-2</v>
      </c>
      <c r="H1182" s="68">
        <v>0.87554127654297143</v>
      </c>
      <c r="I1182" s="68">
        <v>0.5890126830643444</v>
      </c>
      <c r="J1182" s="68">
        <v>0.12020152526149448</v>
      </c>
      <c r="K1182" s="68">
        <v>2.0784163151110362E-2</v>
      </c>
      <c r="L1182" s="68">
        <v>0.14546313102890507</v>
      </c>
      <c r="M1182" s="68">
        <v>1.9989431493574739E-2</v>
      </c>
      <c r="N1182" s="68">
        <v>7.8967783988613358E-2</v>
      </c>
      <c r="O1182" s="68">
        <v>0.35449667463517021</v>
      </c>
      <c r="P1182" s="68">
        <v>8.898963338020674E-2</v>
      </c>
      <c r="Q1182" s="68">
        <v>0.17855635741582382</v>
      </c>
      <c r="R1182" s="68">
        <v>0.25852051249074237</v>
      </c>
      <c r="S1182" s="68">
        <v>0.1664684164330747</v>
      </c>
      <c r="T1182" s="68">
        <v>0.19996143615225448</v>
      </c>
      <c r="U1182" s="68">
        <v>1.2357860730403178</v>
      </c>
      <c r="V1182" s="68">
        <v>0.38643560446487246</v>
      </c>
      <c r="W1182" s="68">
        <v>0.14273507466790464</v>
      </c>
      <c r="X1182" s="68">
        <v>0.45925236701073907</v>
      </c>
      <c r="Y1182" s="68">
        <v>3.8242274887472297E-2</v>
      </c>
      <c r="Z1182" s="68">
        <v>0.20562465518580564</v>
      </c>
      <c r="AA1182" s="68">
        <v>1.5580044203733582E-2</v>
      </c>
      <c r="AB1182" s="68">
        <v>0.33760857871497907</v>
      </c>
      <c r="AC1182" s="68">
        <v>7.749957155488546E-2</v>
      </c>
      <c r="AD1182" s="68">
        <v>6.1111094179913611E-3</v>
      </c>
      <c r="AE1182" s="68">
        <v>3.0559853500225804</v>
      </c>
      <c r="AF1182" s="68">
        <v>9.1550526829305506E-2</v>
      </c>
      <c r="AG1182" s="68">
        <v>0.45728896261305119</v>
      </c>
      <c r="AH1182" s="68">
        <v>0.37393951644645684</v>
      </c>
      <c r="AI1182" s="68">
        <v>1.5693396313309405</v>
      </c>
      <c r="AJ1182" s="68">
        <v>0.1340418329005916</v>
      </c>
      <c r="AK1182" s="68">
        <v>0.94535789679154525</v>
      </c>
      <c r="AL1182" s="68">
        <v>0.30898148490442784</v>
      </c>
      <c r="AM1182" s="68">
        <v>0.20259381918400948</v>
      </c>
      <c r="AN1182" s="68">
        <v>0.40192159478346534</v>
      </c>
      <c r="AO1182" s="68">
        <v>6.0528423881583283E-2</v>
      </c>
      <c r="AP1182" s="68">
        <v>0.10886828363920183</v>
      </c>
      <c r="AQ1182" s="68">
        <v>1.1991859947642376</v>
      </c>
      <c r="AR1182" s="68">
        <v>4.6810231664388358E-2</v>
      </c>
      <c r="AS1182" s="68">
        <v>1.2519713361405516</v>
      </c>
      <c r="AT1182" s="68">
        <v>1.593164663597836</v>
      </c>
      <c r="AU1182" s="68">
        <v>4.7769777732643848E-2</v>
      </c>
      <c r="AV1182" s="68">
        <v>0</v>
      </c>
      <c r="AW1182" s="68">
        <v>0.18346412501875736</v>
      </c>
      <c r="AX1182" s="68">
        <v>0.26916094217696007</v>
      </c>
      <c r="AY1182" s="68">
        <v>0.19156004911164359</v>
      </c>
      <c r="AZ1182" s="68">
        <v>0</v>
      </c>
      <c r="BA1182" s="68">
        <v>3.1765903893968037E-2</v>
      </c>
      <c r="BB1182" s="68">
        <v>1.8422488473425944</v>
      </c>
      <c r="BC1182" s="68">
        <v>1.2242073025779092</v>
      </c>
      <c r="BD1182" s="68">
        <v>0.39075810929752752</v>
      </c>
      <c r="BE1182" s="68">
        <v>0.15770275901512174</v>
      </c>
      <c r="BF1182" s="68">
        <v>0.29244193204403324</v>
      </c>
      <c r="BG1182" s="68">
        <v>0</v>
      </c>
      <c r="BH1182" s="68">
        <v>3.9084143551701275E-3</v>
      </c>
      <c r="BI1182" s="68">
        <v>13.824334773498485</v>
      </c>
      <c r="BJ1182" s="68">
        <v>0</v>
      </c>
      <c r="BK1182" s="68">
        <v>4.3755080096844284E-2</v>
      </c>
      <c r="BL1182" s="68">
        <v>0.37186161080982527</v>
      </c>
      <c r="BM1182" s="68">
        <v>3.5728790457316306E-2</v>
      </c>
      <c r="BN1182" s="68">
        <v>0</v>
      </c>
      <c r="BO1182" s="68">
        <v>0</v>
      </c>
    </row>
    <row r="1183" spans="1:67">
      <c r="A1183">
        <v>2009</v>
      </c>
      <c r="B1183" s="62" t="s">
        <v>640</v>
      </c>
      <c r="C1183" s="67" t="s">
        <v>705</v>
      </c>
      <c r="D1183" s="62" t="s">
        <v>726</v>
      </c>
      <c r="E1183" s="68">
        <v>6.1040914212035502E-2</v>
      </c>
      <c r="F1183" s="68">
        <v>8.4327976778466613E-3</v>
      </c>
      <c r="G1183" s="68">
        <v>3.6523089033682699E-3</v>
      </c>
      <c r="H1183" s="68">
        <v>0.11988657055724121</v>
      </c>
      <c r="I1183" s="68">
        <v>0.17603609158520661</v>
      </c>
      <c r="J1183" s="68">
        <v>4.5138877812460079E-2</v>
      </c>
      <c r="K1183" s="68">
        <v>1.102053440449925E-2</v>
      </c>
      <c r="L1183" s="68">
        <v>7.1830718374101932E-2</v>
      </c>
      <c r="M1183" s="68">
        <v>1.8326591538442162E-2</v>
      </c>
      <c r="N1183" s="68">
        <v>4.4958989009498608E-2</v>
      </c>
      <c r="O1183" s="68">
        <v>8.0572502354308365E-2</v>
      </c>
      <c r="P1183" s="68">
        <v>2.2508127425090993E-2</v>
      </c>
      <c r="Q1183" s="68">
        <v>5.045246789519843E-2</v>
      </c>
      <c r="R1183" s="68">
        <v>4.0393724817138987E-2</v>
      </c>
      <c r="S1183" s="68">
        <v>5.9892186913203638E-2</v>
      </c>
      <c r="T1183" s="68">
        <v>0.14574860476454646</v>
      </c>
      <c r="U1183" s="68">
        <v>0.66730734682583592</v>
      </c>
      <c r="V1183" s="68">
        <v>0.17385142203969969</v>
      </c>
      <c r="W1183" s="68">
        <v>7.8373154085452201E-2</v>
      </c>
      <c r="X1183" s="68">
        <v>0.32258696025354516</v>
      </c>
      <c r="Y1183" s="68">
        <v>9.738943793828201E-3</v>
      </c>
      <c r="Z1183" s="68">
        <v>0.10429515226440098</v>
      </c>
      <c r="AA1183" s="68">
        <v>7.591115090970579E-3</v>
      </c>
      <c r="AB1183" s="68">
        <v>7.2155810413444932E-2</v>
      </c>
      <c r="AC1183" s="68">
        <v>3.107706491895771E-2</v>
      </c>
      <c r="AD1183" s="68">
        <v>1.6741888442969046E-3</v>
      </c>
      <c r="AE1183" s="68">
        <v>0.48678562993239671</v>
      </c>
      <c r="AF1183" s="68">
        <v>4.5774239611729689E-2</v>
      </c>
      <c r="AG1183" s="68">
        <v>0.22781953721354997</v>
      </c>
      <c r="AH1183" s="68">
        <v>0.1867768468292372</v>
      </c>
      <c r="AI1183" s="68">
        <v>0.22547274042484836</v>
      </c>
      <c r="AJ1183" s="68">
        <v>2.1730266461027908E-2</v>
      </c>
      <c r="AK1183" s="68">
        <v>0.12938990666630734</v>
      </c>
      <c r="AL1183" s="68">
        <v>4.8396661656988318E-2</v>
      </c>
      <c r="AM1183" s="68">
        <v>2.1164058602779451E-2</v>
      </c>
      <c r="AN1183" s="68">
        <v>0.17516699120199425</v>
      </c>
      <c r="AO1183" s="68">
        <v>2.7157962758963095E-2</v>
      </c>
      <c r="AP1183" s="68">
        <v>5.3074472392224709E-2</v>
      </c>
      <c r="AQ1183" s="68">
        <v>0.16245593469572273</v>
      </c>
      <c r="AR1183" s="68">
        <v>8.1452346523822952E-3</v>
      </c>
      <c r="AS1183" s="68">
        <v>0.20209816489516491</v>
      </c>
      <c r="AT1183" s="68">
        <v>0.11029093193195066</v>
      </c>
      <c r="AU1183" s="68">
        <v>9.6244579418944785E-3</v>
      </c>
      <c r="AV1183" s="68">
        <v>0</v>
      </c>
      <c r="AW1183" s="68">
        <v>4.1612976439011559E-2</v>
      </c>
      <c r="AX1183" s="68">
        <v>3.7415754915422497E-2</v>
      </c>
      <c r="AY1183" s="68">
        <v>2.7155345611035463E-2</v>
      </c>
      <c r="AZ1183" s="68">
        <v>0</v>
      </c>
      <c r="BA1183" s="68">
        <v>3.9417971708792382E-3</v>
      </c>
      <c r="BB1183" s="68">
        <v>0.3419257628963438</v>
      </c>
      <c r="BC1183" s="68">
        <v>0.33480639992639644</v>
      </c>
      <c r="BD1183" s="68">
        <v>0.12711134747152666</v>
      </c>
      <c r="BE1183" s="68">
        <v>6.0434015887360332E-2</v>
      </c>
      <c r="BF1183" s="68">
        <v>9.4760635234033691E-2</v>
      </c>
      <c r="BG1183" s="68">
        <v>0</v>
      </c>
      <c r="BH1183" s="68">
        <v>2.8761265540814873E-4</v>
      </c>
      <c r="BI1183" s="68">
        <v>2.1308153575005737</v>
      </c>
      <c r="BJ1183" s="68">
        <v>0</v>
      </c>
      <c r="BK1183" s="68">
        <v>7.6235255898060735E-4</v>
      </c>
      <c r="BL1183" s="68">
        <v>0.65321438186348124</v>
      </c>
      <c r="BM1183" s="68">
        <v>7.2803550441631046E-2</v>
      </c>
      <c r="BN1183" s="68">
        <v>0</v>
      </c>
      <c r="BO1183" s="68">
        <v>0</v>
      </c>
    </row>
    <row r="1184" spans="1:67">
      <c r="A1184">
        <v>2009</v>
      </c>
      <c r="B1184" s="62" t="s">
        <v>641</v>
      </c>
      <c r="C1184" s="67" t="s">
        <v>706</v>
      </c>
      <c r="D1184" s="62" t="s">
        <v>726</v>
      </c>
      <c r="E1184" s="68">
        <v>0.15814937426109382</v>
      </c>
      <c r="F1184" s="68">
        <v>5.3934081981780266E-3</v>
      </c>
      <c r="G1184" s="68">
        <v>6.9271078080711613E-3</v>
      </c>
      <c r="H1184" s="68">
        <v>0.18338461740206863</v>
      </c>
      <c r="I1184" s="68">
        <v>0.79952797147629218</v>
      </c>
      <c r="J1184" s="68">
        <v>0.14904807551062921</v>
      </c>
      <c r="K1184" s="68">
        <v>1.2029238412750855E-2</v>
      </c>
      <c r="L1184" s="68">
        <v>5.6452732723170432E-2</v>
      </c>
      <c r="M1184" s="68">
        <v>5.5980287563243497E-2</v>
      </c>
      <c r="N1184" s="68">
        <v>0.11064176301176368</v>
      </c>
      <c r="O1184" s="68">
        <v>0.33995171388617318</v>
      </c>
      <c r="P1184" s="68">
        <v>9.9749611521548653E-2</v>
      </c>
      <c r="Q1184" s="68">
        <v>0.12083988175882819</v>
      </c>
      <c r="R1184" s="68">
        <v>8.845061835853793E-2</v>
      </c>
      <c r="S1184" s="68">
        <v>0.10004387890488525</v>
      </c>
      <c r="T1184" s="68">
        <v>0.27270327065808453</v>
      </c>
      <c r="U1184" s="68">
        <v>3.2435731543485335</v>
      </c>
      <c r="V1184" s="68">
        <v>0.84274056059023861</v>
      </c>
      <c r="W1184" s="68">
        <v>0.3006186621817033</v>
      </c>
      <c r="X1184" s="68">
        <v>0.59624725467256967</v>
      </c>
      <c r="Y1184" s="68">
        <v>2.9334356686833742E-2</v>
      </c>
      <c r="Z1184" s="68">
        <v>0.35397431044416627</v>
      </c>
      <c r="AA1184" s="68">
        <v>2.7957008612798456E-2</v>
      </c>
      <c r="AB1184" s="68">
        <v>0.5066491440799108</v>
      </c>
      <c r="AC1184" s="68">
        <v>0.37773936344354231</v>
      </c>
      <c r="AD1184" s="68">
        <v>5.2220937163572284E-3</v>
      </c>
      <c r="AE1184" s="68">
        <v>0.62155438629970949</v>
      </c>
      <c r="AF1184" s="68">
        <v>0.25744193258448012</v>
      </c>
      <c r="AG1184" s="68">
        <v>1.2754947740066296</v>
      </c>
      <c r="AH1184" s="68">
        <v>1.0439123466906415</v>
      </c>
      <c r="AI1184" s="68">
        <v>0.66413433311704084</v>
      </c>
      <c r="AJ1184" s="68">
        <v>0.11176010267926162</v>
      </c>
      <c r="AK1184" s="68">
        <v>0.20440767058531806</v>
      </c>
      <c r="AL1184" s="68">
        <v>0.1297079595700574</v>
      </c>
      <c r="AM1184" s="68">
        <v>3.1821102444053125E-2</v>
      </c>
      <c r="AN1184" s="68">
        <v>0.55683014111896856</v>
      </c>
      <c r="AO1184" s="68">
        <v>0.28767153680398927</v>
      </c>
      <c r="AP1184" s="68">
        <v>0.62609271323175419</v>
      </c>
      <c r="AQ1184" s="68">
        <v>0.50349805543644177</v>
      </c>
      <c r="AR1184" s="68">
        <v>6.2252895985047851E-2</v>
      </c>
      <c r="AS1184" s="68">
        <v>2.4037326425089871</v>
      </c>
      <c r="AT1184" s="68">
        <v>4.8698937160030348E-2</v>
      </c>
      <c r="AU1184" s="68">
        <v>0.11476173008485549</v>
      </c>
      <c r="AV1184" s="68">
        <v>0</v>
      </c>
      <c r="AW1184" s="68">
        <v>0.18386818396595794</v>
      </c>
      <c r="AX1184" s="68">
        <v>0.2548338973554381</v>
      </c>
      <c r="AY1184" s="68">
        <v>0.1831476477513492</v>
      </c>
      <c r="AZ1184" s="68">
        <v>0</v>
      </c>
      <c r="BA1184" s="68">
        <v>2.8004069946582062E-2</v>
      </c>
      <c r="BB1184" s="68">
        <v>2.1071565016461036</v>
      </c>
      <c r="BC1184" s="68">
        <v>2.4927023772066637</v>
      </c>
      <c r="BD1184" s="68">
        <v>1.0901731466560716</v>
      </c>
      <c r="BE1184" s="68">
        <v>0.48269729021409485</v>
      </c>
      <c r="BF1184" s="68">
        <v>0.4625061498398223</v>
      </c>
      <c r="BG1184" s="68">
        <v>0</v>
      </c>
      <c r="BH1184" s="68">
        <v>2.6609503016227468E-3</v>
      </c>
      <c r="BI1184" s="68">
        <v>6.2618776365251536</v>
      </c>
      <c r="BJ1184" s="68">
        <v>0</v>
      </c>
      <c r="BK1184" s="68">
        <v>9.9442240551988297E-3</v>
      </c>
      <c r="BL1184" s="68">
        <v>1.6906158454627032</v>
      </c>
      <c r="BM1184" s="68">
        <v>0.16125734179311829</v>
      </c>
      <c r="BN1184" s="68">
        <v>0</v>
      </c>
      <c r="BO1184" s="68">
        <v>0</v>
      </c>
    </row>
    <row r="1185" spans="1:67">
      <c r="A1185">
        <v>2009</v>
      </c>
      <c r="B1185" s="62" t="s">
        <v>642</v>
      </c>
      <c r="C1185" s="67" t="s">
        <v>707</v>
      </c>
      <c r="D1185" s="62" t="s">
        <v>726</v>
      </c>
      <c r="E1185" s="68">
        <v>0.18222042901347268</v>
      </c>
      <c r="F1185" s="68">
        <v>9.8872173559649921E-3</v>
      </c>
      <c r="G1185" s="68">
        <v>2.8576453111809038E-3</v>
      </c>
      <c r="H1185" s="68">
        <v>0.22799133992700815</v>
      </c>
      <c r="I1185" s="68">
        <v>1.0109214874751364</v>
      </c>
      <c r="J1185" s="68">
        <v>0.15996690230305302</v>
      </c>
      <c r="K1185" s="68">
        <v>1.4887941017406462E-2</v>
      </c>
      <c r="L1185" s="68">
        <v>9.8757937340194279E-2</v>
      </c>
      <c r="M1185" s="68">
        <v>7.4851568656831458E-2</v>
      </c>
      <c r="N1185" s="68">
        <v>0.16061425298485346</v>
      </c>
      <c r="O1185" s="68">
        <v>0.4620435401152474</v>
      </c>
      <c r="P1185" s="68">
        <v>0.12761624512316549</v>
      </c>
      <c r="Q1185" s="68">
        <v>0.16776900726640759</v>
      </c>
      <c r="R1185" s="68">
        <v>8.7878709867784024E-2</v>
      </c>
      <c r="S1185" s="68">
        <v>0.24398448438270565</v>
      </c>
      <c r="T1185" s="68">
        <v>0.70674580593931924</v>
      </c>
      <c r="U1185" s="68">
        <v>5.7083193871009232</v>
      </c>
      <c r="V1185" s="68">
        <v>1.4862705667475518</v>
      </c>
      <c r="W1185" s="68">
        <v>0.72085555638904597</v>
      </c>
      <c r="X1185" s="68">
        <v>1.7025511366295052</v>
      </c>
      <c r="Y1185" s="68">
        <v>4.3072906771023822E-2</v>
      </c>
      <c r="Z1185" s="68">
        <v>0.5636120820420969</v>
      </c>
      <c r="AA1185" s="68">
        <v>2.7842160245613048E-2</v>
      </c>
      <c r="AB1185" s="68">
        <v>0.76951772392439066</v>
      </c>
      <c r="AC1185" s="68">
        <v>0.57378816599652327</v>
      </c>
      <c r="AD1185" s="68">
        <v>2.2936201315583203E-3</v>
      </c>
      <c r="AE1185" s="68">
        <v>1.3876989752563462</v>
      </c>
      <c r="AF1185" s="68">
        <v>0.23163892057202323</v>
      </c>
      <c r="AG1185" s="68">
        <v>1.1229891072506739</v>
      </c>
      <c r="AH1185" s="68">
        <v>0.92050936028490504</v>
      </c>
      <c r="AI1185" s="68">
        <v>0.87071879192394352</v>
      </c>
      <c r="AJ1185" s="68">
        <v>0.15271128560300384</v>
      </c>
      <c r="AK1185" s="68">
        <v>7.4420840444556727E-2</v>
      </c>
      <c r="AL1185" s="68">
        <v>0.14770115250047056</v>
      </c>
      <c r="AM1185" s="68">
        <v>3.2177189692830108E-2</v>
      </c>
      <c r="AN1185" s="68">
        <v>0.25073166157822285</v>
      </c>
      <c r="AO1185" s="68">
        <v>0.40027089245414116</v>
      </c>
      <c r="AP1185" s="68">
        <v>0.92001646150067029</v>
      </c>
      <c r="AQ1185" s="68">
        <v>0.54838302102509995</v>
      </c>
      <c r="AR1185" s="68">
        <v>9.1079728102569174E-2</v>
      </c>
      <c r="AS1185" s="68">
        <v>3.4741577069232754</v>
      </c>
      <c r="AT1185" s="68">
        <v>2.2037219624723454E-2</v>
      </c>
      <c r="AU1185" s="68">
        <v>0.16339206702079836</v>
      </c>
      <c r="AV1185" s="68">
        <v>0</v>
      </c>
      <c r="AW1185" s="68">
        <v>7.7816926383254575E-2</v>
      </c>
      <c r="AX1185" s="68">
        <v>0.36671047832747</v>
      </c>
      <c r="AY1185" s="68">
        <v>0.26312338658300244</v>
      </c>
      <c r="AZ1185" s="68">
        <v>0</v>
      </c>
      <c r="BA1185" s="68">
        <v>3.6508059277079397E-2</v>
      </c>
      <c r="BB1185" s="68">
        <v>2.4058667749686</v>
      </c>
      <c r="BC1185" s="68">
        <v>3.0343223589732933</v>
      </c>
      <c r="BD1185" s="68">
        <v>1.4311937325375998</v>
      </c>
      <c r="BE1185" s="68">
        <v>0.63938918608191297</v>
      </c>
      <c r="BF1185" s="68">
        <v>0.37160273953305434</v>
      </c>
      <c r="BG1185" s="68">
        <v>0</v>
      </c>
      <c r="BH1185" s="68">
        <v>3.613297453094062E-3</v>
      </c>
      <c r="BI1185" s="68">
        <v>4.082418458689566</v>
      </c>
      <c r="BJ1185" s="68">
        <v>0</v>
      </c>
      <c r="BK1185" s="68">
        <v>2.141283184323851E-2</v>
      </c>
      <c r="BL1185" s="68">
        <v>4.9406250251406556</v>
      </c>
      <c r="BM1185" s="68">
        <v>0.45798576901517218</v>
      </c>
      <c r="BN1185" s="68">
        <v>0</v>
      </c>
      <c r="BO1185" s="68">
        <v>0</v>
      </c>
    </row>
    <row r="1186" spans="1:67">
      <c r="A1186">
        <v>2009</v>
      </c>
      <c r="B1186" s="62" t="s">
        <v>643</v>
      </c>
      <c r="C1186" s="67" t="s">
        <v>708</v>
      </c>
      <c r="D1186" s="62" t="s">
        <v>726</v>
      </c>
      <c r="E1186" s="68">
        <v>0.73311183582442374</v>
      </c>
      <c r="F1186" s="68">
        <v>3.5606959993725679E-2</v>
      </c>
      <c r="G1186" s="68">
        <v>5.9896185997148563E-3</v>
      </c>
      <c r="H1186" s="68">
        <v>0.36400183786948914</v>
      </c>
      <c r="I1186" s="68">
        <v>3.7644087647632922</v>
      </c>
      <c r="J1186" s="68">
        <v>0.34061437934522554</v>
      </c>
      <c r="K1186" s="68">
        <v>2.3880393561998781E-2</v>
      </c>
      <c r="L1186" s="68">
        <v>0.13053333086058599</v>
      </c>
      <c r="M1186" s="68">
        <v>0.21826060360871063</v>
      </c>
      <c r="N1186" s="68">
        <v>0.12890956876336104</v>
      </c>
      <c r="O1186" s="68">
        <v>2.0813451592320873</v>
      </c>
      <c r="P1186" s="68">
        <v>1.1133394481114829</v>
      </c>
      <c r="Q1186" s="68">
        <v>0.44387383803075664</v>
      </c>
      <c r="R1186" s="68">
        <v>0.22406481712962295</v>
      </c>
      <c r="S1186" s="68">
        <v>0.22205359550942605</v>
      </c>
      <c r="T1186" s="68">
        <v>1.1362385217822903</v>
      </c>
      <c r="U1186" s="68">
        <v>14.747151342894899</v>
      </c>
      <c r="V1186" s="68">
        <v>4.4707817427389065</v>
      </c>
      <c r="W1186" s="68">
        <v>1.1378194333884157</v>
      </c>
      <c r="X1186" s="68">
        <v>1.4794313804910166</v>
      </c>
      <c r="Y1186" s="68">
        <v>4.2320044124557851E-2</v>
      </c>
      <c r="Z1186" s="68">
        <v>1.5790161005338259</v>
      </c>
      <c r="AA1186" s="68">
        <v>3.5483699881300873E-2</v>
      </c>
      <c r="AB1186" s="68">
        <v>3.4077308568994278</v>
      </c>
      <c r="AC1186" s="68">
        <v>2.6617059307409283</v>
      </c>
      <c r="AD1186" s="68">
        <v>2.2582536002560142E-3</v>
      </c>
      <c r="AE1186" s="68">
        <v>0.85368041188748789</v>
      </c>
      <c r="AF1186" s="68">
        <v>0.93741308069525653</v>
      </c>
      <c r="AG1186" s="68">
        <v>4.5587828121840444</v>
      </c>
      <c r="AH1186" s="68">
        <v>3.7342917959432018</v>
      </c>
      <c r="AI1186" s="68">
        <v>2.5462915254303504</v>
      </c>
      <c r="AJ1186" s="68">
        <v>0.6326872197338802</v>
      </c>
      <c r="AK1186" s="68">
        <v>0.27610524088815386</v>
      </c>
      <c r="AL1186" s="68">
        <v>0.31801845469830126</v>
      </c>
      <c r="AM1186" s="68">
        <v>0.13834180658162495</v>
      </c>
      <c r="AN1186" s="68">
        <v>0.99187390152644639</v>
      </c>
      <c r="AO1186" s="68">
        <v>1.857321012311522</v>
      </c>
      <c r="AP1186" s="68">
        <v>4.2007135844709005</v>
      </c>
      <c r="AQ1186" s="68">
        <v>1.6917944518260488</v>
      </c>
      <c r="AR1186" s="68">
        <v>0.42152961061860705</v>
      </c>
      <c r="AS1186" s="68">
        <v>16.09293366038985</v>
      </c>
      <c r="AT1186" s="68">
        <v>2.3185557113817722E-2</v>
      </c>
      <c r="AU1186" s="68">
        <v>0.75816009208376856</v>
      </c>
      <c r="AV1186" s="68">
        <v>0</v>
      </c>
      <c r="AW1186" s="68">
        <v>0.32683415516557307</v>
      </c>
      <c r="AX1186" s="68">
        <v>1.6486841184167893</v>
      </c>
      <c r="AY1186" s="68">
        <v>1.2001515508509932</v>
      </c>
      <c r="AZ1186" s="68">
        <v>0</v>
      </c>
      <c r="BA1186" s="68">
        <v>0.1677691866960479</v>
      </c>
      <c r="BB1186" s="68">
        <v>10.736890545094536</v>
      </c>
      <c r="BC1186" s="68">
        <v>14.161035134809495</v>
      </c>
      <c r="BD1186" s="68">
        <v>6.5482936248775978</v>
      </c>
      <c r="BE1186" s="68">
        <v>3.3213222321767222</v>
      </c>
      <c r="BF1186" s="68">
        <v>1.5559590093656555</v>
      </c>
      <c r="BG1186" s="68">
        <v>0</v>
      </c>
      <c r="BH1186" s="68">
        <v>1.6740708486197044E-2</v>
      </c>
      <c r="BI1186" s="68">
        <v>19.373740974249163</v>
      </c>
      <c r="BJ1186" s="68">
        <v>0</v>
      </c>
      <c r="BK1186" s="68">
        <v>1.3678883682437293</v>
      </c>
      <c r="BL1186" s="68">
        <v>1.9880684760625837</v>
      </c>
      <c r="BM1186" s="68">
        <v>0.1776284492780518</v>
      </c>
      <c r="BN1186" s="68">
        <v>0</v>
      </c>
      <c r="BO1186" s="68">
        <v>0</v>
      </c>
    </row>
    <row r="1187" spans="1:67">
      <c r="A1187">
        <v>2009</v>
      </c>
      <c r="B1187" s="62" t="s">
        <v>644</v>
      </c>
      <c r="C1187" s="67" t="s">
        <v>709</v>
      </c>
      <c r="D1187" s="62" t="s">
        <v>726</v>
      </c>
      <c r="E1187" s="68">
        <v>4.861955629184013E-2</v>
      </c>
      <c r="F1187" s="68">
        <v>1.9475609079826306E-3</v>
      </c>
      <c r="G1187" s="68">
        <v>5.6724666875097862E-4</v>
      </c>
      <c r="H1187" s="68">
        <v>2.2147044773660522E-2</v>
      </c>
      <c r="I1187" s="68">
        <v>0.25554005650390665</v>
      </c>
      <c r="J1187" s="68">
        <v>3.3475977414373012E-2</v>
      </c>
      <c r="K1187" s="68">
        <v>2.5824145914520305E-3</v>
      </c>
      <c r="L1187" s="68">
        <v>1.8838338177746879E-2</v>
      </c>
      <c r="M1187" s="68">
        <v>2.9783315891596024E-2</v>
      </c>
      <c r="N1187" s="68">
        <v>1.0346141792102984E-2</v>
      </c>
      <c r="O1187" s="68">
        <v>0.14044303762560822</v>
      </c>
      <c r="P1187" s="68">
        <v>3.362954251791106E-2</v>
      </c>
      <c r="Q1187" s="68">
        <v>3.5232396815438397E-2</v>
      </c>
      <c r="R1187" s="68">
        <v>1.8222233372405951E-2</v>
      </c>
      <c r="S1187" s="68">
        <v>1.8766464823889346E-2</v>
      </c>
      <c r="T1187" s="68">
        <v>7.917458773629521E-2</v>
      </c>
      <c r="U1187" s="68">
        <v>0.98916826025247784</v>
      </c>
      <c r="V1187" s="68">
        <v>0.29763230846997857</v>
      </c>
      <c r="W1187" s="68">
        <v>7.7505944418494149E-2</v>
      </c>
      <c r="X1187" s="68">
        <v>0.12837401146682348</v>
      </c>
      <c r="Y1187" s="68">
        <v>4.2345677230663566E-3</v>
      </c>
      <c r="Z1187" s="68">
        <v>0.11177853810276837</v>
      </c>
      <c r="AA1187" s="68">
        <v>3.6852367813200474E-3</v>
      </c>
      <c r="AB1187" s="68">
        <v>0.21607982207030935</v>
      </c>
      <c r="AC1187" s="68">
        <v>0.16503109000662944</v>
      </c>
      <c r="AD1187" s="68">
        <v>3.9640384989554503E-4</v>
      </c>
      <c r="AE1187" s="68">
        <v>0.10299667985824773</v>
      </c>
      <c r="AF1187" s="68">
        <v>6.3536789902977411E-2</v>
      </c>
      <c r="AG1187" s="68">
        <v>0.31115944430042253</v>
      </c>
      <c r="AH1187" s="68">
        <v>0.25584091958610733</v>
      </c>
      <c r="AI1187" s="68">
        <v>0.1720026212620426</v>
      </c>
      <c r="AJ1187" s="68">
        <v>3.9961726971067583E-2</v>
      </c>
      <c r="AK1187" s="68">
        <v>2.2444155674572447E-2</v>
      </c>
      <c r="AL1187" s="68">
        <v>2.5891147440159617E-2</v>
      </c>
      <c r="AM1187" s="68">
        <v>9.4643023023637963E-3</v>
      </c>
      <c r="AN1187" s="68">
        <v>8.0486391851318451E-2</v>
      </c>
      <c r="AO1187" s="68">
        <v>0.11676023754369408</v>
      </c>
      <c r="AP1187" s="68">
        <v>0.28013532947597919</v>
      </c>
      <c r="AQ1187" s="68">
        <v>0.11668845921683685</v>
      </c>
      <c r="AR1187" s="68">
        <v>2.6434610278705865E-2</v>
      </c>
      <c r="AS1187" s="68">
        <v>1.0361764775607849</v>
      </c>
      <c r="AT1187" s="68">
        <v>5.8205701802763101E-3</v>
      </c>
      <c r="AU1187" s="68">
        <v>4.8767641757544826E-2</v>
      </c>
      <c r="AV1187" s="68">
        <v>0</v>
      </c>
      <c r="AW1187" s="68">
        <v>3.0472759533174944E-2</v>
      </c>
      <c r="AX1187" s="68">
        <v>0.10606118044422294</v>
      </c>
      <c r="AY1187" s="68">
        <v>8.6874060324647798E-2</v>
      </c>
      <c r="AZ1187" s="68">
        <v>0</v>
      </c>
      <c r="BA1187" s="68">
        <v>1.114827166637641E-2</v>
      </c>
      <c r="BB1187" s="68">
        <v>0.77636000344338263</v>
      </c>
      <c r="BC1187" s="68">
        <v>0.91016870288901797</v>
      </c>
      <c r="BD1187" s="68">
        <v>0.42791776634836703</v>
      </c>
      <c r="BE1187" s="68">
        <v>0.18919602319245729</v>
      </c>
      <c r="BF1187" s="68">
        <v>0.11720401280639303</v>
      </c>
      <c r="BG1187" s="68">
        <v>0</v>
      </c>
      <c r="BH1187" s="68">
        <v>1.1009811994099788E-3</v>
      </c>
      <c r="BI1187" s="68">
        <v>1.1603786093779</v>
      </c>
      <c r="BJ1187" s="68">
        <v>0</v>
      </c>
      <c r="BK1187" s="68">
        <v>1.0285451512142695E-3</v>
      </c>
      <c r="BL1187" s="68">
        <v>0.19421882261547843</v>
      </c>
      <c r="BM1187" s="68">
        <v>1.6837498176558587E-2</v>
      </c>
      <c r="BN1187" s="68">
        <v>0</v>
      </c>
      <c r="BO1187" s="68">
        <v>0</v>
      </c>
    </row>
    <row r="1188" spans="1:67">
      <c r="A1188">
        <v>2009</v>
      </c>
      <c r="B1188" s="62" t="s">
        <v>645</v>
      </c>
      <c r="C1188" s="67" t="s">
        <v>710</v>
      </c>
      <c r="D1188" s="62" t="s">
        <v>726</v>
      </c>
      <c r="E1188" s="68">
        <v>19.226261935354518</v>
      </c>
      <c r="F1188" s="68">
        <v>0.91363889900067219</v>
      </c>
      <c r="G1188" s="68">
        <v>1.0725216065631064E-2</v>
      </c>
      <c r="H1188" s="68">
        <v>3.1064197544666232</v>
      </c>
      <c r="I1188" s="68">
        <v>110.29707344900645</v>
      </c>
      <c r="J1188" s="68">
        <v>7.8422128107172053</v>
      </c>
      <c r="K1188" s="68">
        <v>0.46562432662156322</v>
      </c>
      <c r="L1188" s="68">
        <v>2.1816258158187178</v>
      </c>
      <c r="M1188" s="68">
        <v>6.1973317494010667</v>
      </c>
      <c r="N1188" s="68">
        <v>1.437888786688323</v>
      </c>
      <c r="O1188" s="68">
        <v>55.142003232264322</v>
      </c>
      <c r="P1188" s="68">
        <v>12.559962971639484</v>
      </c>
      <c r="Q1188" s="68">
        <v>9.0720019330266606</v>
      </c>
      <c r="R1188" s="68">
        <v>5.1511200583816379</v>
      </c>
      <c r="S1188" s="68">
        <v>4.4825074743513795</v>
      </c>
      <c r="T1188" s="68">
        <v>34.197748012051932</v>
      </c>
      <c r="U1188" s="68">
        <v>437.01521205450899</v>
      </c>
      <c r="V1188" s="68">
        <v>139.6407344838301</v>
      </c>
      <c r="W1188" s="68">
        <v>30.522131784050327</v>
      </c>
      <c r="X1188" s="68">
        <v>32.802034374970006</v>
      </c>
      <c r="Y1188" s="68">
        <v>0.75463483147437938</v>
      </c>
      <c r="Z1188" s="68">
        <v>47.175231181508337</v>
      </c>
      <c r="AA1188" s="68">
        <v>0.69341446965548315</v>
      </c>
      <c r="AB1188" s="68">
        <v>106.6266405581691</v>
      </c>
      <c r="AC1188" s="68">
        <v>86.640961765862301</v>
      </c>
      <c r="AD1188" s="68">
        <v>4.9091845000221327E-3</v>
      </c>
      <c r="AE1188" s="68">
        <v>17.556528369485093</v>
      </c>
      <c r="AF1188" s="68">
        <v>28.52935248838385</v>
      </c>
      <c r="AG1188" s="68">
        <v>139.08699850632047</v>
      </c>
      <c r="AH1188" s="68">
        <v>113.92668996304019</v>
      </c>
      <c r="AI1188" s="68">
        <v>71.503545531767884</v>
      </c>
      <c r="AJ1188" s="68">
        <v>20.407902691749747</v>
      </c>
      <c r="AK1188" s="68">
        <v>6.46022761651321</v>
      </c>
      <c r="AL1188" s="68">
        <v>8.433436873104009</v>
      </c>
      <c r="AM1188" s="68">
        <v>4.1843357327016708</v>
      </c>
      <c r="AN1188" s="68">
        <v>27.100613479741718</v>
      </c>
      <c r="AO1188" s="68">
        <v>59.57232422765297</v>
      </c>
      <c r="AP1188" s="68">
        <v>136.79023924725968</v>
      </c>
      <c r="AQ1188" s="68">
        <v>48.670950025702247</v>
      </c>
      <c r="AR1188" s="68">
        <v>13.757610584918307</v>
      </c>
      <c r="AS1188" s="68">
        <v>520.94457762096454</v>
      </c>
      <c r="AT1188" s="68">
        <v>0.46485557520781062</v>
      </c>
      <c r="AU1188" s="68">
        <v>24.36373961396842</v>
      </c>
      <c r="AV1188" s="68">
        <v>0</v>
      </c>
      <c r="AW1188" s="68">
        <v>7.7206261430240497</v>
      </c>
      <c r="AX1188" s="68">
        <v>53.524036270879961</v>
      </c>
      <c r="AY1188" s="68">
        <v>38.236895963823471</v>
      </c>
      <c r="AZ1188" s="68">
        <v>0</v>
      </c>
      <c r="BA1188" s="68">
        <v>5.2553112190442199</v>
      </c>
      <c r="BB1188" s="68">
        <v>333.80744651489653</v>
      </c>
      <c r="BC1188" s="68">
        <v>438.00354544696387</v>
      </c>
      <c r="BD1188" s="68">
        <v>211.81237346828289</v>
      </c>
      <c r="BE1188" s="68">
        <v>86.888609788710028</v>
      </c>
      <c r="BF1188" s="68">
        <v>47.177323235639932</v>
      </c>
      <c r="BG1188" s="68">
        <v>0</v>
      </c>
      <c r="BH1188" s="68">
        <v>0.52427761144739737</v>
      </c>
      <c r="BI1188" s="68">
        <v>326.47184961651436</v>
      </c>
      <c r="BJ1188" s="68">
        <v>0</v>
      </c>
      <c r="BK1188" s="68">
        <v>1.7205128915666998E-3</v>
      </c>
      <c r="BL1188" s="68">
        <v>0.60106094992646231</v>
      </c>
      <c r="BM1188" s="68">
        <v>4.8835097151132635E-2</v>
      </c>
      <c r="BN1188" s="68">
        <v>0</v>
      </c>
      <c r="BO1188" s="68">
        <v>0</v>
      </c>
    </row>
    <row r="1189" spans="1:67">
      <c r="A1189">
        <v>2009</v>
      </c>
      <c r="B1189" s="62" t="s">
        <v>646</v>
      </c>
      <c r="C1189" s="67" t="s">
        <v>711</v>
      </c>
      <c r="D1189" s="62" t="s">
        <v>726</v>
      </c>
      <c r="E1189" s="68">
        <v>5.9790504209235209</v>
      </c>
      <c r="F1189" s="68">
        <v>0.10687304153114663</v>
      </c>
      <c r="G1189" s="68">
        <v>0.61258244738146428</v>
      </c>
      <c r="H1189" s="68">
        <v>13.803313668129626</v>
      </c>
      <c r="I1189" s="68">
        <v>27.798175862420642</v>
      </c>
      <c r="J1189" s="68">
        <v>6.1322315978085271</v>
      </c>
      <c r="K1189" s="68">
        <v>0.66449274588443086</v>
      </c>
      <c r="L1189" s="68">
        <v>3.2703039206636877</v>
      </c>
      <c r="M1189" s="68">
        <v>2.4888902068659831</v>
      </c>
      <c r="N1189" s="68">
        <v>0.49193016583130145</v>
      </c>
      <c r="O1189" s="68">
        <v>9.094022437758337</v>
      </c>
      <c r="P1189" s="68">
        <v>3.9789471024408796</v>
      </c>
      <c r="Q1189" s="68">
        <v>5.8891382752252115</v>
      </c>
      <c r="R1189" s="68">
        <v>5.5614263531536254</v>
      </c>
      <c r="S1189" s="68">
        <v>3.0925680427505493</v>
      </c>
      <c r="T1189" s="68">
        <v>8.4369278686931786</v>
      </c>
      <c r="U1189" s="68">
        <v>49.676112319689622</v>
      </c>
      <c r="V1189" s="68">
        <v>17.453942945130933</v>
      </c>
      <c r="W1189" s="68">
        <v>5.6145949602483229</v>
      </c>
      <c r="X1189" s="68">
        <v>28.94210317322921</v>
      </c>
      <c r="Y1189" s="68">
        <v>0.86798339979915184</v>
      </c>
      <c r="Z1189" s="68">
        <v>10.612584495196117</v>
      </c>
      <c r="AA1189" s="68">
        <v>2.0341165826366518</v>
      </c>
      <c r="AB1189" s="68">
        <v>10.285880060820013</v>
      </c>
      <c r="AC1189" s="68">
        <v>7.8378456375793695</v>
      </c>
      <c r="AD1189" s="68">
        <v>0.54438887555124638</v>
      </c>
      <c r="AE1189" s="68">
        <v>29.194326038918849</v>
      </c>
      <c r="AF1189" s="68">
        <v>16.83332047312566</v>
      </c>
      <c r="AG1189" s="68">
        <v>83.998823914527932</v>
      </c>
      <c r="AH1189" s="68">
        <v>68.808992521202356</v>
      </c>
      <c r="AI1189" s="68">
        <v>36.505527848121993</v>
      </c>
      <c r="AJ1189" s="68">
        <v>3.9043361328410544</v>
      </c>
      <c r="AK1189" s="68">
        <v>20.066469555857907</v>
      </c>
      <c r="AL1189" s="68">
        <v>8.7711379186192335</v>
      </c>
      <c r="AM1189" s="68">
        <v>1.7310493476156841</v>
      </c>
      <c r="AN1189" s="68">
        <v>56.733346758930551</v>
      </c>
      <c r="AO1189" s="68">
        <v>8.48898942876197</v>
      </c>
      <c r="AP1189" s="68">
        <v>15.090778811720874</v>
      </c>
      <c r="AQ1189" s="68">
        <v>25.532907767633468</v>
      </c>
      <c r="AR1189" s="68">
        <v>1.5093052803821079</v>
      </c>
      <c r="AS1189" s="68">
        <v>59.714817142430185</v>
      </c>
      <c r="AT1189" s="68">
        <v>3.152095793304825</v>
      </c>
      <c r="AU1189" s="68">
        <v>3.0062002152342808</v>
      </c>
      <c r="AV1189" s="68">
        <v>0</v>
      </c>
      <c r="AW1189" s="68">
        <v>16.868759850924086</v>
      </c>
      <c r="AX1189" s="68">
        <v>6.5201223313806462</v>
      </c>
      <c r="AY1189" s="68">
        <v>4.693979315218102</v>
      </c>
      <c r="AZ1189" s="68">
        <v>0</v>
      </c>
      <c r="BA1189" s="68">
        <v>0.95238364066258285</v>
      </c>
      <c r="BB1189" s="68">
        <v>96.559610494672555</v>
      </c>
      <c r="BC1189" s="68">
        <v>107.97817807058334</v>
      </c>
      <c r="BD1189" s="68">
        <v>37.997965701946043</v>
      </c>
      <c r="BE1189" s="68">
        <v>16.334458340592185</v>
      </c>
      <c r="BF1189" s="68">
        <v>31.720129320554186</v>
      </c>
      <c r="BG1189" s="68">
        <v>0</v>
      </c>
      <c r="BH1189" s="68">
        <v>7.8970632630303322E-2</v>
      </c>
      <c r="BI1189" s="68">
        <v>460.90997332107031</v>
      </c>
      <c r="BJ1189" s="68">
        <v>0</v>
      </c>
      <c r="BK1189" s="68">
        <v>9.8894897690187972E-2</v>
      </c>
      <c r="BL1189" s="68">
        <v>14.316616192431638</v>
      </c>
      <c r="BM1189" s="68">
        <v>0.23606014474361267</v>
      </c>
      <c r="BN1189" s="68">
        <v>0</v>
      </c>
      <c r="BO1189" s="68">
        <v>0</v>
      </c>
    </row>
    <row r="1190" spans="1:67">
      <c r="A1190">
        <v>2009</v>
      </c>
      <c r="B1190" s="62" t="s">
        <v>647</v>
      </c>
      <c r="C1190" s="67" t="s">
        <v>712</v>
      </c>
      <c r="D1190" s="62" t="s">
        <v>726</v>
      </c>
      <c r="E1190" s="68">
        <v>5.9046272621644045</v>
      </c>
      <c r="F1190" s="68">
        <v>0.81718738270696245</v>
      </c>
      <c r="G1190" s="68">
        <v>0.31219760474016622</v>
      </c>
      <c r="H1190" s="68">
        <v>5.6995009728476056</v>
      </c>
      <c r="I1190" s="68">
        <v>16.93946109509648</v>
      </c>
      <c r="J1190" s="68">
        <v>19.475418904789116</v>
      </c>
      <c r="K1190" s="68">
        <v>1.2649731621905222</v>
      </c>
      <c r="L1190" s="68">
        <v>6.3794085205555362</v>
      </c>
      <c r="M1190" s="68">
        <v>1.5134286199652898</v>
      </c>
      <c r="N1190" s="68">
        <v>0.85792568060202634</v>
      </c>
      <c r="O1190" s="68">
        <v>4.5585223016519887</v>
      </c>
      <c r="P1190" s="68">
        <v>1.2614753485098158</v>
      </c>
      <c r="Q1190" s="68">
        <v>3.0889854624791155</v>
      </c>
      <c r="R1190" s="68">
        <v>2.4991105764106649</v>
      </c>
      <c r="S1190" s="68">
        <v>1.9624646372576515</v>
      </c>
      <c r="T1190" s="68">
        <v>1.9337465358644319</v>
      </c>
      <c r="U1190" s="68">
        <v>14.704575632889256</v>
      </c>
      <c r="V1190" s="68">
        <v>4.3218432776277425</v>
      </c>
      <c r="W1190" s="68">
        <v>1.5019564588134744</v>
      </c>
      <c r="X1190" s="68">
        <v>8.9688953779450351</v>
      </c>
      <c r="Y1190" s="68">
        <v>0.38649077667612752</v>
      </c>
      <c r="Z1190" s="68">
        <v>5.3129978079396443</v>
      </c>
      <c r="AA1190" s="68">
        <v>0.12520322791451449</v>
      </c>
      <c r="AB1190" s="68">
        <v>3.6670895939875479</v>
      </c>
      <c r="AC1190" s="68">
        <v>1.0685428690508463</v>
      </c>
      <c r="AD1190" s="68">
        <v>6.1997227800747914E-2</v>
      </c>
      <c r="AE1190" s="68">
        <v>14.67865277379077</v>
      </c>
      <c r="AF1190" s="68">
        <v>1.0625748095228915</v>
      </c>
      <c r="AG1190" s="68">
        <v>5.2744230549989828</v>
      </c>
      <c r="AH1190" s="68">
        <v>4.3283811098575065</v>
      </c>
      <c r="AI1190" s="68">
        <v>12.740073329957653</v>
      </c>
      <c r="AJ1190" s="68">
        <v>1.1795941381554562</v>
      </c>
      <c r="AK1190" s="68">
        <v>8.0422367688510796</v>
      </c>
      <c r="AL1190" s="68">
        <v>2.6103021832379749</v>
      </c>
      <c r="AM1190" s="68">
        <v>1.6576118414547447</v>
      </c>
      <c r="AN1190" s="68">
        <v>4.7466101331044275</v>
      </c>
      <c r="AO1190" s="68">
        <v>0.78136494220288366</v>
      </c>
      <c r="AP1190" s="68">
        <v>1.3589917681942238</v>
      </c>
      <c r="AQ1190" s="68">
        <v>7.2254718501169144</v>
      </c>
      <c r="AR1190" s="68">
        <v>0.43623118822234075</v>
      </c>
      <c r="AS1190" s="68">
        <v>7.0826241896520914</v>
      </c>
      <c r="AT1190" s="68">
        <v>9.2904764828449959</v>
      </c>
      <c r="AU1190" s="68">
        <v>0.30781679769469616</v>
      </c>
      <c r="AV1190" s="68">
        <v>0</v>
      </c>
      <c r="AW1190" s="68">
        <v>0.96985471108567567</v>
      </c>
      <c r="AX1190" s="68">
        <v>2.0355628917433211</v>
      </c>
      <c r="AY1190" s="68">
        <v>1.7204956186704243</v>
      </c>
      <c r="AZ1190" s="68">
        <v>0</v>
      </c>
      <c r="BA1190" s="68">
        <v>0.18937958527432325</v>
      </c>
      <c r="BB1190" s="68">
        <v>16.448326350260427</v>
      </c>
      <c r="BC1190" s="68">
        <v>7.0524812936069949</v>
      </c>
      <c r="BD1190" s="68">
        <v>4.6733282732284298</v>
      </c>
      <c r="BE1190" s="68">
        <v>3.9533196449477037</v>
      </c>
      <c r="BF1190" s="68">
        <v>3.4414156405334992</v>
      </c>
      <c r="BG1190" s="68">
        <v>0</v>
      </c>
      <c r="BH1190" s="68">
        <v>1.1202141837225763E-2</v>
      </c>
      <c r="BI1190" s="68">
        <v>114.40860627192797</v>
      </c>
      <c r="BJ1190" s="68">
        <v>0</v>
      </c>
      <c r="BK1190" s="68">
        <v>6.7000258265186199E-2</v>
      </c>
      <c r="BL1190" s="68">
        <v>8.2700780252123387</v>
      </c>
      <c r="BM1190" s="68">
        <v>3.1091034794381098</v>
      </c>
      <c r="BN1190" s="68">
        <v>0</v>
      </c>
      <c r="BO1190" s="68">
        <v>0</v>
      </c>
    </row>
    <row r="1191" spans="1:67">
      <c r="A1191">
        <v>2009</v>
      </c>
      <c r="B1191" s="62" t="s">
        <v>648</v>
      </c>
      <c r="C1191" s="67" t="s">
        <v>713</v>
      </c>
      <c r="D1191" s="62" t="s">
        <v>726</v>
      </c>
      <c r="E1191" s="68">
        <v>0.20255644323411459</v>
      </c>
      <c r="F1191" s="68">
        <v>6.2839889959997695E-3</v>
      </c>
      <c r="G1191" s="68">
        <v>6.4028220353693419E-3</v>
      </c>
      <c r="H1191" s="68">
        <v>0.13626514681919233</v>
      </c>
      <c r="I1191" s="68">
        <v>0.95897456768281186</v>
      </c>
      <c r="J1191" s="68">
        <v>0.13930278762000031</v>
      </c>
      <c r="K1191" s="68">
        <v>1.7903882914278454E-2</v>
      </c>
      <c r="L1191" s="68">
        <v>4.8808954051629633E-2</v>
      </c>
      <c r="M1191" s="68">
        <v>0.12958531700301301</v>
      </c>
      <c r="N1191" s="68">
        <v>2.3765284608468676E-2</v>
      </c>
      <c r="O1191" s="68">
        <v>0.41619044110901471</v>
      </c>
      <c r="P1191" s="68">
        <v>0.11311246270422587</v>
      </c>
      <c r="Q1191" s="68">
        <v>0.12714200821077315</v>
      </c>
      <c r="R1191" s="68">
        <v>6.5778074318070506E-2</v>
      </c>
      <c r="S1191" s="68">
        <v>7.8253833510865956E-2</v>
      </c>
      <c r="T1191" s="68">
        <v>0.24443060065230177</v>
      </c>
      <c r="U1191" s="68">
        <v>3.2075726042983481</v>
      </c>
      <c r="V1191" s="68">
        <v>0.8532024157675886</v>
      </c>
      <c r="W1191" s="68">
        <v>0.44315262502917824</v>
      </c>
      <c r="X1191" s="68">
        <v>0.62780692835982188</v>
      </c>
      <c r="Y1191" s="68">
        <v>2.1535836382730204E-2</v>
      </c>
      <c r="Z1191" s="68">
        <v>0.35359156366143119</v>
      </c>
      <c r="AA1191" s="68">
        <v>1.9273758740582306E-2</v>
      </c>
      <c r="AB1191" s="68">
        <v>0.55799570890037842</v>
      </c>
      <c r="AC1191" s="68">
        <v>0.41743140734522488</v>
      </c>
      <c r="AD1191" s="68">
        <v>2.2028103337554225E-3</v>
      </c>
      <c r="AE1191" s="68">
        <v>0.42163825626892137</v>
      </c>
      <c r="AF1191" s="68">
        <v>0.17993143566799996</v>
      </c>
      <c r="AG1191" s="68">
        <v>0.88220064354628469</v>
      </c>
      <c r="AH1191" s="68">
        <v>0.72440925313529825</v>
      </c>
      <c r="AI1191" s="68">
        <v>0.65383524968204254</v>
      </c>
      <c r="AJ1191" s="68">
        <v>0.11306856944971222</v>
      </c>
      <c r="AK1191" s="68">
        <v>6.7872074760486345E-2</v>
      </c>
      <c r="AL1191" s="68">
        <v>0.13052651126661857</v>
      </c>
      <c r="AM1191" s="68">
        <v>2.8414306381592345E-2</v>
      </c>
      <c r="AN1191" s="68">
        <v>0.24674906178439579</v>
      </c>
      <c r="AO1191" s="68">
        <v>0.3092959240331366</v>
      </c>
      <c r="AP1191" s="68">
        <v>0.66322289479741481</v>
      </c>
      <c r="AQ1191" s="68">
        <v>0.32991244347019938</v>
      </c>
      <c r="AR1191" s="68">
        <v>6.7949219080559911E-2</v>
      </c>
      <c r="AS1191" s="68">
        <v>2.7876289850638107</v>
      </c>
      <c r="AT1191" s="68">
        <v>1.1241452368539986E-2</v>
      </c>
      <c r="AU1191" s="68">
        <v>0.13324815829337439</v>
      </c>
      <c r="AV1191" s="68">
        <v>0</v>
      </c>
      <c r="AW1191" s="68">
        <v>0.10872364021833816</v>
      </c>
      <c r="AX1191" s="68">
        <v>0.28283157123653568</v>
      </c>
      <c r="AY1191" s="68">
        <v>0.23277143190021049</v>
      </c>
      <c r="AZ1191" s="68">
        <v>0</v>
      </c>
      <c r="BA1191" s="68">
        <v>2.9924338208001652E-2</v>
      </c>
      <c r="BB1191" s="68">
        <v>2.4561404035294263</v>
      </c>
      <c r="BC1191" s="68">
        <v>2.332090252161966</v>
      </c>
      <c r="BD1191" s="68">
        <v>1.1464661259604356</v>
      </c>
      <c r="BE1191" s="68">
        <v>0.53487416179282099</v>
      </c>
      <c r="BF1191" s="68">
        <v>0.36381296352369918</v>
      </c>
      <c r="BG1191" s="68">
        <v>0</v>
      </c>
      <c r="BH1191" s="68">
        <v>2.7275045240755919E-3</v>
      </c>
      <c r="BI1191" s="68">
        <v>4.3188257161660077</v>
      </c>
      <c r="BJ1191" s="68">
        <v>0</v>
      </c>
      <c r="BK1191" s="68">
        <v>0.1916894299120418</v>
      </c>
      <c r="BL1191" s="68">
        <v>3.7103034328701767</v>
      </c>
      <c r="BM1191" s="68">
        <v>0.3961196497373638</v>
      </c>
      <c r="BN1191" s="68">
        <v>0</v>
      </c>
      <c r="BO1191" s="68">
        <v>0</v>
      </c>
    </row>
    <row r="1192" spans="1:67">
      <c r="A1192">
        <v>2009</v>
      </c>
      <c r="B1192" s="62" t="s">
        <v>649</v>
      </c>
      <c r="C1192" s="67" t="s">
        <v>714</v>
      </c>
      <c r="D1192" s="62" t="s">
        <v>726</v>
      </c>
      <c r="E1192" s="68">
        <v>0.26117140707886233</v>
      </c>
      <c r="F1192" s="68">
        <v>5.2331137360862472E-2</v>
      </c>
      <c r="G1192" s="68">
        <v>1.0545104325429613E-2</v>
      </c>
      <c r="H1192" s="68">
        <v>0.23574050193384405</v>
      </c>
      <c r="I1192" s="68">
        <v>1.2974280300272996</v>
      </c>
      <c r="J1192" s="68">
        <v>1.0742445313214126</v>
      </c>
      <c r="K1192" s="68">
        <v>3.5870790151901775E-2</v>
      </c>
      <c r="L1192" s="68">
        <v>0.14071332593248703</v>
      </c>
      <c r="M1192" s="68">
        <v>0.22788795378826521</v>
      </c>
      <c r="N1192" s="68">
        <v>0.15855453226106375</v>
      </c>
      <c r="O1192" s="68">
        <v>0.63142221801961362</v>
      </c>
      <c r="P1192" s="68">
        <v>0.17678663306720799</v>
      </c>
      <c r="Q1192" s="68">
        <v>0.80636679184594917</v>
      </c>
      <c r="R1192" s="68">
        <v>0.18528010379262766</v>
      </c>
      <c r="S1192" s="68">
        <v>0.47133860786946746</v>
      </c>
      <c r="T1192" s="68">
        <v>1.3872482397073309</v>
      </c>
      <c r="U1192" s="68">
        <v>121.30652206786</v>
      </c>
      <c r="V1192" s="68">
        <v>11.20871186938094</v>
      </c>
      <c r="W1192" s="68">
        <v>2.4231692929690469</v>
      </c>
      <c r="X1192" s="68">
        <v>11.622351572660103</v>
      </c>
      <c r="Y1192" s="68">
        <v>0.33287628242285849</v>
      </c>
      <c r="Z1192" s="68">
        <v>5.9597145926639046</v>
      </c>
      <c r="AA1192" s="68">
        <v>0.33226201702959907</v>
      </c>
      <c r="AB1192" s="68">
        <v>1.3152972602530715</v>
      </c>
      <c r="AC1192" s="68">
        <v>0.31469973957901509</v>
      </c>
      <c r="AD1192" s="68">
        <v>3.0535507284389441E-3</v>
      </c>
      <c r="AE1192" s="68">
        <v>1.976175844406062</v>
      </c>
      <c r="AF1192" s="68">
        <v>0.28579705554238954</v>
      </c>
      <c r="AG1192" s="68">
        <v>1.407108840776071</v>
      </c>
      <c r="AH1192" s="68">
        <v>1.2406891979992292</v>
      </c>
      <c r="AI1192" s="68">
        <v>0.77331199743443446</v>
      </c>
      <c r="AJ1192" s="68">
        <v>8.1306675894724789E-2</v>
      </c>
      <c r="AK1192" s="68">
        <v>0.12270863245919333</v>
      </c>
      <c r="AL1192" s="68">
        <v>0.17745268084021859</v>
      </c>
      <c r="AM1192" s="68">
        <v>2.8541226995156599E-2</v>
      </c>
      <c r="AN1192" s="68">
        <v>0.41639928836744877</v>
      </c>
      <c r="AO1192" s="68">
        <v>0.21416885371529915</v>
      </c>
      <c r="AP1192" s="68">
        <v>0.98640271216880282</v>
      </c>
      <c r="AQ1192" s="68">
        <v>10.409260950989685</v>
      </c>
      <c r="AR1192" s="68">
        <v>6.1189090745150748E-2</v>
      </c>
      <c r="AS1192" s="68">
        <v>2.0704896173849137</v>
      </c>
      <c r="AT1192" s="68">
        <v>1.2520089448303949E-2</v>
      </c>
      <c r="AU1192" s="68">
        <v>0.10144309987070879</v>
      </c>
      <c r="AV1192" s="68">
        <v>0</v>
      </c>
      <c r="AW1192" s="68">
        <v>9.4672831259221157E-2</v>
      </c>
      <c r="AX1192" s="68">
        <v>0.78752302394220264</v>
      </c>
      <c r="AY1192" s="68">
        <v>0.22264796197775324</v>
      </c>
      <c r="AZ1192" s="68">
        <v>0</v>
      </c>
      <c r="BA1192" s="68">
        <v>2.3047483224105974E-2</v>
      </c>
      <c r="BB1192" s="68">
        <v>1.6867925326392537</v>
      </c>
      <c r="BC1192" s="68">
        <v>2.4913885539650629</v>
      </c>
      <c r="BD1192" s="68">
        <v>0.95489504090636956</v>
      </c>
      <c r="BE1192" s="68">
        <v>0.91100693018740853</v>
      </c>
      <c r="BF1192" s="68">
        <v>0.44226334312833671</v>
      </c>
      <c r="BG1192" s="68">
        <v>0</v>
      </c>
      <c r="BH1192" s="68">
        <v>3.0565759761597483E-3</v>
      </c>
      <c r="BI1192" s="68">
        <v>16.13532836458138</v>
      </c>
      <c r="BJ1192" s="68">
        <v>0</v>
      </c>
      <c r="BK1192" s="68">
        <v>3.9574176039270902E-2</v>
      </c>
      <c r="BL1192" s="68">
        <v>12.021419733507337</v>
      </c>
      <c r="BM1192" s="68">
        <v>0.54590445211234706</v>
      </c>
      <c r="BN1192" s="68">
        <v>0</v>
      </c>
      <c r="BO1192" s="68">
        <v>0</v>
      </c>
    </row>
    <row r="1193" spans="1:67">
      <c r="A1193">
        <v>2009</v>
      </c>
      <c r="B1193" s="62" t="s">
        <v>650</v>
      </c>
      <c r="C1193" s="67" t="s">
        <v>715</v>
      </c>
      <c r="D1193" s="62" t="s">
        <v>726</v>
      </c>
      <c r="E1193" s="68">
        <v>0.45680923459589251</v>
      </c>
      <c r="F1193" s="68">
        <v>5.3491991072982161E-3</v>
      </c>
      <c r="G1193" s="68">
        <v>2.2244052257639802E-2</v>
      </c>
      <c r="H1193" s="68">
        <v>0.15764935983109324</v>
      </c>
      <c r="I1193" s="68">
        <v>1.8625024639876815</v>
      </c>
      <c r="J1193" s="68">
        <v>0.44639410938696522</v>
      </c>
      <c r="K1193" s="68">
        <v>2.8802641405122925E-2</v>
      </c>
      <c r="L1193" s="68">
        <v>9.1630794770287821E-2</v>
      </c>
      <c r="M1193" s="68">
        <v>6.2481663643035514E-2</v>
      </c>
      <c r="N1193" s="68">
        <v>4.5891753069423571E-2</v>
      </c>
      <c r="O1193" s="68">
        <v>0.33414461751370328</v>
      </c>
      <c r="P1193" s="68">
        <v>9.9192691746408712E-2</v>
      </c>
      <c r="Q1193" s="68">
        <v>0.14764324924324482</v>
      </c>
      <c r="R1193" s="68">
        <v>9.4098092161575442E-2</v>
      </c>
      <c r="S1193" s="68">
        <v>0.11279864325245179</v>
      </c>
      <c r="T1193" s="68">
        <v>0.23098410961655449</v>
      </c>
      <c r="U1193" s="68">
        <v>4.3587556947737323</v>
      </c>
      <c r="V1193" s="68">
        <v>0.77124029595104937</v>
      </c>
      <c r="W1193" s="68">
        <v>0.28323526390100989</v>
      </c>
      <c r="X1193" s="68">
        <v>2.1968402151913216</v>
      </c>
      <c r="Y1193" s="68">
        <v>3.0161368322366159E-2</v>
      </c>
      <c r="Z1193" s="68">
        <v>0.56297322555204377</v>
      </c>
      <c r="AA1193" s="68">
        <v>2.6200348708266381E-2</v>
      </c>
      <c r="AB1193" s="68">
        <v>0.39033502796269115</v>
      </c>
      <c r="AC1193" s="68">
        <v>0.26196285208583608</v>
      </c>
      <c r="AD1193" s="68">
        <v>5.343665440976599E-3</v>
      </c>
      <c r="AE1193" s="68">
        <v>0.68059624033614563</v>
      </c>
      <c r="AF1193" s="68">
        <v>0.19573862637482842</v>
      </c>
      <c r="AG1193" s="68">
        <v>0.96578500261881683</v>
      </c>
      <c r="AH1193" s="68">
        <v>0.81181031331019859</v>
      </c>
      <c r="AI1193" s="68">
        <v>0.91189512778475068</v>
      </c>
      <c r="AJ1193" s="68">
        <v>7.2255060737840521E-2</v>
      </c>
      <c r="AK1193" s="68">
        <v>0.13113685199758637</v>
      </c>
      <c r="AL1193" s="68">
        <v>0.12211558217227507</v>
      </c>
      <c r="AM1193" s="68">
        <v>2.510767509496576E-2</v>
      </c>
      <c r="AN1193" s="68">
        <v>0.57040750332899104</v>
      </c>
      <c r="AO1193" s="68">
        <v>0.18890596163929227</v>
      </c>
      <c r="AP1193" s="68">
        <v>0.55249349359028244</v>
      </c>
      <c r="AQ1193" s="68">
        <v>0.5533429213047768</v>
      </c>
      <c r="AR1193" s="68">
        <v>4.0813556506389591E-2</v>
      </c>
      <c r="AS1193" s="68">
        <v>1.6076829798366614</v>
      </c>
      <c r="AT1193" s="68">
        <v>3.4260245339991474E-2</v>
      </c>
      <c r="AU1193" s="68">
        <v>7.6965694566707626E-2</v>
      </c>
      <c r="AV1193" s="68">
        <v>0</v>
      </c>
      <c r="AW1193" s="68">
        <v>0.12669435005366247</v>
      </c>
      <c r="AX1193" s="68">
        <v>0.17715317660304025</v>
      </c>
      <c r="AY1193" s="68">
        <v>0.17890025253212352</v>
      </c>
      <c r="AZ1193" s="68">
        <v>0</v>
      </c>
      <c r="BA1193" s="68">
        <v>2.2861088965457924E-2</v>
      </c>
      <c r="BB1193" s="68">
        <v>1.4750329988343551</v>
      </c>
      <c r="BC1193" s="68">
        <v>1.9558089381006374</v>
      </c>
      <c r="BD1193" s="68">
        <v>0.7537910663817331</v>
      </c>
      <c r="BE1193" s="68">
        <v>0.45080752292781534</v>
      </c>
      <c r="BF1193" s="68">
        <v>0.32410669095932748</v>
      </c>
      <c r="BG1193" s="68">
        <v>0</v>
      </c>
      <c r="BH1193" s="68">
        <v>2.2689290128483702E-3</v>
      </c>
      <c r="BI1193" s="68">
        <v>15.49728235010279</v>
      </c>
      <c r="BJ1193" s="68">
        <v>0</v>
      </c>
      <c r="BK1193" s="68">
        <v>1.0146182498704744E-2</v>
      </c>
      <c r="BL1193" s="68">
        <v>3.3172778573875936</v>
      </c>
      <c r="BM1193" s="68">
        <v>0.38603741621228754</v>
      </c>
      <c r="BN1193" s="68">
        <v>0</v>
      </c>
      <c r="BO1193" s="68">
        <v>0</v>
      </c>
    </row>
    <row r="1194" spans="1:67">
      <c r="A1194">
        <v>2009</v>
      </c>
      <c r="B1194" s="62" t="s">
        <v>651</v>
      </c>
      <c r="C1194" s="67" t="s">
        <v>716</v>
      </c>
      <c r="D1194" s="62" t="s">
        <v>726</v>
      </c>
      <c r="E1194" s="68">
        <v>2.9804055314317754E-4</v>
      </c>
      <c r="F1194" s="68">
        <v>5.6786123169559024E-6</v>
      </c>
      <c r="G1194" s="68">
        <v>1.890986404290548E-5</v>
      </c>
      <c r="H1194" s="68">
        <v>3.2675384683836456E-4</v>
      </c>
      <c r="I1194" s="68">
        <v>1.378612008045853E-3</v>
      </c>
      <c r="J1194" s="68">
        <v>2.4658809866332686E-4</v>
      </c>
      <c r="K1194" s="68">
        <v>3.5576577325068888E-5</v>
      </c>
      <c r="L1194" s="68">
        <v>1.5402087760827793E-4</v>
      </c>
      <c r="M1194" s="68">
        <v>6.9459561831979323E-5</v>
      </c>
      <c r="N1194" s="68">
        <v>1.3269537781329888E-4</v>
      </c>
      <c r="O1194" s="68">
        <v>5.5508111929919272E-4</v>
      </c>
      <c r="P1194" s="68">
        <v>1.5093167008461481E-4</v>
      </c>
      <c r="Q1194" s="68">
        <v>1.9375701227398922E-4</v>
      </c>
      <c r="R1194" s="68">
        <v>1.7597854273298014E-4</v>
      </c>
      <c r="S1194" s="68">
        <v>3.2578413476242531E-4</v>
      </c>
      <c r="T1194" s="68">
        <v>3.2625175204186254E-4</v>
      </c>
      <c r="U1194" s="68">
        <v>1.7378664814629993E-3</v>
      </c>
      <c r="V1194" s="68">
        <v>6.1021141938893985E-4</v>
      </c>
      <c r="W1194" s="68">
        <v>2.356550136824199E-4</v>
      </c>
      <c r="X1194" s="68">
        <v>8.8674118340175421E-4</v>
      </c>
      <c r="Y1194" s="68">
        <v>3.3227627152406104E-5</v>
      </c>
      <c r="Z1194" s="68">
        <v>3.178720158175084E-4</v>
      </c>
      <c r="AA1194" s="68">
        <v>3.709709994287944E-5</v>
      </c>
      <c r="AB1194" s="68">
        <v>5.2809064800228285E-4</v>
      </c>
      <c r="AC1194" s="68">
        <v>2.8362960059283635E-4</v>
      </c>
      <c r="AD1194" s="68">
        <v>8.5433890857990438E-6</v>
      </c>
      <c r="AE1194" s="68">
        <v>1.3202063629824815E-3</v>
      </c>
      <c r="AF1194" s="68">
        <v>2.5522892010323712E-4</v>
      </c>
      <c r="AG1194" s="68">
        <v>1.2882475271740531E-3</v>
      </c>
      <c r="AH1194" s="68">
        <v>1.2465526691555903E-3</v>
      </c>
      <c r="AI1194" s="68">
        <v>1.0148644192866066E-3</v>
      </c>
      <c r="AJ1194" s="68">
        <v>9.4756778722197998E-5</v>
      </c>
      <c r="AK1194" s="68">
        <v>3.0202658725900146E-4</v>
      </c>
      <c r="AL1194" s="68">
        <v>1.3527688341207771E-4</v>
      </c>
      <c r="AM1194" s="68">
        <v>3.3572096264247804E-5</v>
      </c>
      <c r="AN1194" s="68">
        <v>7.5295652231725948E-4</v>
      </c>
      <c r="AO1194" s="68">
        <v>2.2390618024550288E-4</v>
      </c>
      <c r="AP1194" s="68">
        <v>5.0689026196153305E-4</v>
      </c>
      <c r="AQ1194" s="68">
        <v>5.0967366170160766E-4</v>
      </c>
      <c r="AR1194" s="68">
        <v>4.5544920647911872E-5</v>
      </c>
      <c r="AS1194" s="68">
        <v>1.7660569415661885E-3</v>
      </c>
      <c r="AT1194" s="68">
        <v>4.2237053376478085E-5</v>
      </c>
      <c r="AU1194" s="68">
        <v>8.8072859421579211E-5</v>
      </c>
      <c r="AV1194" s="68">
        <v>0</v>
      </c>
      <c r="AW1194" s="68">
        <v>2.2198321712084797E-4</v>
      </c>
      <c r="AX1194" s="68">
        <v>1.8807118356988672E-4</v>
      </c>
      <c r="AY1194" s="68">
        <v>1.5671087682860902E-4</v>
      </c>
      <c r="AZ1194" s="68">
        <v>0</v>
      </c>
      <c r="BA1194" s="68">
        <v>2.4816224070117422E-5</v>
      </c>
      <c r="BB1194" s="68">
        <v>1.8728323986557968E-3</v>
      </c>
      <c r="BC1194" s="68">
        <v>2.5341614152927217E-3</v>
      </c>
      <c r="BD1194" s="68">
        <v>9.0545437229821351E-4</v>
      </c>
      <c r="BE1194" s="68">
        <v>5.0311940108889138E-4</v>
      </c>
      <c r="BF1194" s="68">
        <v>5.0183002535286834E-4</v>
      </c>
      <c r="BG1194" s="68">
        <v>0</v>
      </c>
      <c r="BH1194" s="68">
        <v>2.6235860351447685E-6</v>
      </c>
      <c r="BI1194" s="68">
        <v>1.0631487925696358E-2</v>
      </c>
      <c r="BJ1194" s="68">
        <v>0</v>
      </c>
      <c r="BK1194" s="68">
        <v>9.7468625561901537E-6</v>
      </c>
      <c r="BL1194" s="68">
        <v>1.1642847362734834E-4</v>
      </c>
      <c r="BM1194" s="68">
        <v>1.2156138062499237E-5</v>
      </c>
      <c r="BN1194" s="68">
        <v>0</v>
      </c>
      <c r="BO1194" s="68">
        <v>0</v>
      </c>
    </row>
    <row r="1195" spans="1:67">
      <c r="A1195">
        <v>2009</v>
      </c>
      <c r="B1195" s="62" t="s">
        <v>652</v>
      </c>
      <c r="C1195" s="67" t="s">
        <v>717</v>
      </c>
      <c r="D1195" s="62" t="s">
        <v>726</v>
      </c>
      <c r="E1195" s="68">
        <v>0</v>
      </c>
      <c r="F1195" s="68">
        <v>0</v>
      </c>
      <c r="G1195" s="68">
        <v>0</v>
      </c>
      <c r="H1195" s="68">
        <v>0</v>
      </c>
      <c r="I1195" s="68">
        <v>0</v>
      </c>
      <c r="J1195" s="68">
        <v>0</v>
      </c>
      <c r="K1195" s="68">
        <v>0</v>
      </c>
      <c r="L1195" s="68">
        <v>0</v>
      </c>
      <c r="M1195" s="68">
        <v>0</v>
      </c>
      <c r="N1195" s="68">
        <v>0</v>
      </c>
      <c r="O1195" s="68">
        <v>0</v>
      </c>
      <c r="P1195" s="68">
        <v>0</v>
      </c>
      <c r="Q1195" s="68">
        <v>0</v>
      </c>
      <c r="R1195" s="68">
        <v>0</v>
      </c>
      <c r="S1195" s="68">
        <v>0</v>
      </c>
      <c r="T1195" s="68">
        <v>0</v>
      </c>
      <c r="U1195" s="68">
        <v>0</v>
      </c>
      <c r="V1195" s="68">
        <v>0</v>
      </c>
      <c r="W1195" s="68">
        <v>0</v>
      </c>
      <c r="X1195" s="68">
        <v>0</v>
      </c>
      <c r="Y1195" s="68">
        <v>0</v>
      </c>
      <c r="Z1195" s="68">
        <v>0</v>
      </c>
      <c r="AA1195" s="68">
        <v>0</v>
      </c>
      <c r="AB1195" s="68">
        <v>0</v>
      </c>
      <c r="AC1195" s="68">
        <v>0</v>
      </c>
      <c r="AD1195" s="68">
        <v>0</v>
      </c>
      <c r="AE1195" s="68">
        <v>0</v>
      </c>
      <c r="AF1195" s="68">
        <v>0</v>
      </c>
      <c r="AG1195" s="68">
        <v>0</v>
      </c>
      <c r="AH1195" s="68">
        <v>0</v>
      </c>
      <c r="AI1195" s="68">
        <v>0</v>
      </c>
      <c r="AJ1195" s="68">
        <v>0</v>
      </c>
      <c r="AK1195" s="68">
        <v>0</v>
      </c>
      <c r="AL1195" s="68">
        <v>0</v>
      </c>
      <c r="AM1195" s="68">
        <v>0</v>
      </c>
      <c r="AN1195" s="68">
        <v>0</v>
      </c>
      <c r="AO1195" s="68">
        <v>0</v>
      </c>
      <c r="AP1195" s="68">
        <v>0</v>
      </c>
      <c r="AQ1195" s="68">
        <v>0</v>
      </c>
      <c r="AR1195" s="68">
        <v>0</v>
      </c>
      <c r="AS1195" s="68">
        <v>0</v>
      </c>
      <c r="AT1195" s="68">
        <v>0</v>
      </c>
      <c r="AU1195" s="68">
        <v>0</v>
      </c>
      <c r="AV1195" s="68">
        <v>0</v>
      </c>
      <c r="AW1195" s="68">
        <v>0</v>
      </c>
      <c r="AX1195" s="68">
        <v>0</v>
      </c>
      <c r="AY1195" s="68">
        <v>0</v>
      </c>
      <c r="AZ1195" s="68">
        <v>0</v>
      </c>
      <c r="BA1195" s="68">
        <v>0</v>
      </c>
      <c r="BB1195" s="68">
        <v>0</v>
      </c>
      <c r="BC1195" s="68">
        <v>0</v>
      </c>
      <c r="BD1195" s="68">
        <v>0</v>
      </c>
      <c r="BE1195" s="68">
        <v>0</v>
      </c>
      <c r="BF1195" s="68">
        <v>0</v>
      </c>
      <c r="BG1195" s="68">
        <v>0</v>
      </c>
      <c r="BH1195" s="68">
        <v>0</v>
      </c>
      <c r="BI1195" s="68">
        <v>0</v>
      </c>
      <c r="BJ1195" s="68">
        <v>0</v>
      </c>
      <c r="BK1195" s="68">
        <v>0</v>
      </c>
      <c r="BL1195" s="68">
        <v>0</v>
      </c>
      <c r="BM1195" s="68">
        <v>0</v>
      </c>
      <c r="BN1195" s="68">
        <v>0</v>
      </c>
      <c r="BO1195" s="68">
        <v>0</v>
      </c>
    </row>
    <row r="1196" spans="1:67">
      <c r="A1196">
        <v>2009</v>
      </c>
      <c r="B1196" s="69" t="s">
        <v>727</v>
      </c>
      <c r="C1196" s="69" t="s">
        <v>728</v>
      </c>
      <c r="D1196" s="62" t="s">
        <v>729</v>
      </c>
      <c r="E1196" s="68">
        <v>16491.538611517361</v>
      </c>
      <c r="F1196" s="68">
        <v>315.31309681485038</v>
      </c>
      <c r="G1196" s="68">
        <v>786.94475673814293</v>
      </c>
      <c r="H1196" s="68">
        <v>13159.491397549389</v>
      </c>
      <c r="I1196" s="68">
        <v>69970.507001353952</v>
      </c>
      <c r="J1196" s="68">
        <v>11514.335368895263</v>
      </c>
      <c r="K1196" s="68">
        <v>2044.6422683953749</v>
      </c>
      <c r="L1196" s="68">
        <v>7407.0605287541994</v>
      </c>
      <c r="M1196" s="68">
        <v>2093.734966293755</v>
      </c>
      <c r="N1196" s="68">
        <v>39223.287774631506</v>
      </c>
      <c r="O1196" s="68">
        <v>27601.919924474809</v>
      </c>
      <c r="P1196" s="68">
        <v>6118.4686968224323</v>
      </c>
      <c r="Q1196" s="68">
        <v>9760.563986319954</v>
      </c>
      <c r="R1196" s="68">
        <v>8181.9206739743113</v>
      </c>
      <c r="S1196" s="68">
        <v>17393.365496648388</v>
      </c>
      <c r="T1196" s="68">
        <v>10349.631473860887</v>
      </c>
      <c r="U1196" s="68">
        <v>45403.778320508005</v>
      </c>
      <c r="V1196" s="68">
        <v>12647.188246582586</v>
      </c>
      <c r="W1196" s="68">
        <v>7610.9219791592895</v>
      </c>
      <c r="X1196" s="68">
        <v>40201.89335999285</v>
      </c>
      <c r="Y1196" s="68">
        <v>1476.2239774096927</v>
      </c>
      <c r="Z1196" s="68">
        <v>10510.801988387266</v>
      </c>
      <c r="AA1196" s="68">
        <v>864.10040182094497</v>
      </c>
      <c r="AB1196" s="68">
        <v>12338.071743705981</v>
      </c>
      <c r="AC1196" s="68">
        <v>1369.0207127871311</v>
      </c>
      <c r="AD1196" s="68">
        <v>192.57226614138534</v>
      </c>
      <c r="AE1196" s="68">
        <v>60861.138406843595</v>
      </c>
      <c r="AF1196" s="68">
        <v>3708.678006843405</v>
      </c>
      <c r="AG1196" s="68">
        <v>18440.138310936218</v>
      </c>
      <c r="AH1196" s="68">
        <v>15105.287431119919</v>
      </c>
      <c r="AI1196" s="68">
        <v>32189.838882906824</v>
      </c>
      <c r="AJ1196" s="68">
        <v>522.32059389451479</v>
      </c>
      <c r="AK1196" s="68">
        <v>5672.2822652079549</v>
      </c>
      <c r="AL1196" s="68">
        <v>3136.7444004947201</v>
      </c>
      <c r="AM1196" s="68">
        <v>882.52437248679291</v>
      </c>
      <c r="AN1196" s="68">
        <v>9257.3154710208782</v>
      </c>
      <c r="AO1196" s="68">
        <v>908.33552917784993</v>
      </c>
      <c r="AP1196" s="68">
        <v>2328.218959350279</v>
      </c>
      <c r="AQ1196" s="68">
        <v>10984.746733112366</v>
      </c>
      <c r="AR1196" s="68">
        <v>220.08214305512882</v>
      </c>
      <c r="AS1196" s="68">
        <v>8390.3015397349336</v>
      </c>
      <c r="AT1196" s="68">
        <v>6841.2414258118442</v>
      </c>
      <c r="AU1196" s="68">
        <v>766.00247184781529</v>
      </c>
      <c r="AV1196" s="68">
        <v>0</v>
      </c>
      <c r="AW1196" s="68">
        <v>3956.9206814868339</v>
      </c>
      <c r="AX1196" s="68">
        <v>1609.0005240582914</v>
      </c>
      <c r="AY1196" s="68">
        <v>1597.5551971966952</v>
      </c>
      <c r="AZ1196" s="68">
        <v>0</v>
      </c>
      <c r="BA1196" s="68">
        <v>332.84749851589788</v>
      </c>
      <c r="BB1196" s="68">
        <v>17898.038766064652</v>
      </c>
      <c r="BC1196" s="68">
        <v>16953.601386482012</v>
      </c>
      <c r="BD1196" s="68">
        <v>5297.5411880106449</v>
      </c>
      <c r="BE1196" s="68">
        <v>8723.6376427598079</v>
      </c>
      <c r="BF1196" s="68">
        <v>5876.4116999981379</v>
      </c>
      <c r="BG1196" s="68">
        <v>0</v>
      </c>
      <c r="BH1196" s="68">
        <v>35.530940411368682</v>
      </c>
      <c r="BI1196" s="68">
        <v>545181.70502530411</v>
      </c>
      <c r="BJ1196" s="68">
        <v>0</v>
      </c>
      <c r="BK1196" s="68">
        <v>107025.77936336285</v>
      </c>
      <c r="BL1196" s="68">
        <v>197133.26896407237</v>
      </c>
      <c r="BM1196" s="68">
        <v>3148.9285308451645</v>
      </c>
      <c r="BN1196" s="68">
        <v>0</v>
      </c>
      <c r="BO1196" s="68">
        <v>0</v>
      </c>
    </row>
    <row r="1197" spans="1:67">
      <c r="A1197">
        <v>2009</v>
      </c>
      <c r="B1197" s="70" t="s">
        <v>730</v>
      </c>
      <c r="C1197" s="70" t="s">
        <v>731</v>
      </c>
      <c r="D1197" s="62" t="s">
        <v>729</v>
      </c>
      <c r="E1197" s="68">
        <v>-281.98756629952908</v>
      </c>
      <c r="F1197" s="68">
        <v>-4.7707986708044299</v>
      </c>
      <c r="G1197" s="68">
        <v>-124.46090935468045</v>
      </c>
      <c r="H1197" s="68">
        <v>-534.02820834300928</v>
      </c>
      <c r="I1197" s="68">
        <v>329.78770145741549</v>
      </c>
      <c r="J1197" s="68">
        <v>-55.194676365909004</v>
      </c>
      <c r="K1197" s="68">
        <v>-44.457084899153294</v>
      </c>
      <c r="L1197" s="68">
        <v>-122.61253749956175</v>
      </c>
      <c r="M1197" s="68">
        <v>-21.107363299869455</v>
      </c>
      <c r="N1197" s="68">
        <v>198.55363334249026</v>
      </c>
      <c r="O1197" s="68">
        <v>-262.54077611235817</v>
      </c>
      <c r="P1197" s="68">
        <v>-4.5304849010838399</v>
      </c>
      <c r="Q1197" s="68">
        <v>-32.527729280226389</v>
      </c>
      <c r="R1197" s="68">
        <v>-459.79905462825934</v>
      </c>
      <c r="S1197" s="68">
        <v>-148.59532579776388</v>
      </c>
      <c r="T1197" s="68">
        <v>-73.219658110284769</v>
      </c>
      <c r="U1197" s="68">
        <v>-19.941097345583124</v>
      </c>
      <c r="V1197" s="68">
        <v>-4.9229067695039284</v>
      </c>
      <c r="W1197" s="68">
        <v>-11.949471240341595</v>
      </c>
      <c r="X1197" s="68">
        <v>42.901237669761059</v>
      </c>
      <c r="Y1197" s="68">
        <v>-1.6582383593769316</v>
      </c>
      <c r="Z1197" s="68">
        <v>-47.969333812274769</v>
      </c>
      <c r="AA1197" s="68">
        <v>-30.083060243341464</v>
      </c>
      <c r="AB1197" s="68">
        <v>-1751.5588736546315</v>
      </c>
      <c r="AC1197" s="68">
        <v>-52.959764447957703</v>
      </c>
      <c r="AD1197" s="68">
        <v>-10.015171168894314</v>
      </c>
      <c r="AE1197" s="68">
        <v>-881.25854727115927</v>
      </c>
      <c r="AF1197" s="68">
        <v>-50.588041371569545</v>
      </c>
      <c r="AG1197" s="68">
        <v>-251.5283050402073</v>
      </c>
      <c r="AH1197" s="68">
        <v>-206.03986333475876</v>
      </c>
      <c r="AI1197" s="68">
        <v>-7296.0266534104485</v>
      </c>
      <c r="AJ1197" s="68">
        <v>-16.3318523155829</v>
      </c>
      <c r="AK1197" s="68">
        <v>-1373.794589658421</v>
      </c>
      <c r="AL1197" s="68">
        <v>-49.400085601019235</v>
      </c>
      <c r="AM1197" s="68">
        <v>-91.350159047396559</v>
      </c>
      <c r="AN1197" s="68">
        <v>-184.01631026006518</v>
      </c>
      <c r="AO1197" s="68">
        <v>-12.098896412602659</v>
      </c>
      <c r="AP1197" s="68">
        <v>-17.547242319417897</v>
      </c>
      <c r="AQ1197" s="68">
        <v>-150.99926687373818</v>
      </c>
      <c r="AR1197" s="68">
        <v>-0.83588075393068639</v>
      </c>
      <c r="AS1197" s="68">
        <v>-34.730157641498572</v>
      </c>
      <c r="AT1197" s="68">
        <v>-0.40208021889728041</v>
      </c>
      <c r="AU1197" s="68">
        <v>-5.091372477365077</v>
      </c>
      <c r="AV1197" s="68">
        <v>0</v>
      </c>
      <c r="AW1197" s="68">
        <v>-95.592759444215815</v>
      </c>
      <c r="AX1197" s="68">
        <v>-7.5249947360291198</v>
      </c>
      <c r="AY1197" s="68">
        <v>-25.431781878255926</v>
      </c>
      <c r="AZ1197" s="68">
        <v>0</v>
      </c>
      <c r="BA1197" s="68">
        <v>-6.1717666963206348</v>
      </c>
      <c r="BB1197" s="68">
        <v>-776.38216186270517</v>
      </c>
      <c r="BC1197" s="68">
        <v>-636.90640776656267</v>
      </c>
      <c r="BD1197" s="68">
        <v>-97.087661273281512</v>
      </c>
      <c r="BE1197" s="68">
        <v>-163.48136416505301</v>
      </c>
      <c r="BF1197" s="68">
        <v>-162.79153607094401</v>
      </c>
      <c r="BG1197" s="68">
        <v>0</v>
      </c>
      <c r="BH1197" s="68">
        <v>-1.4958822076444895</v>
      </c>
      <c r="BI1197" s="68">
        <v>51462.673937777574</v>
      </c>
      <c r="BJ1197" s="68">
        <v>0</v>
      </c>
      <c r="BK1197" s="68">
        <v>0</v>
      </c>
      <c r="BL1197" s="68">
        <v>2024.3303345801926</v>
      </c>
      <c r="BM1197" s="68">
        <v>0</v>
      </c>
      <c r="BN1197" s="68">
        <v>0</v>
      </c>
      <c r="BO1197" s="68">
        <v>0</v>
      </c>
    </row>
    <row r="1198" spans="1:67">
      <c r="A1198">
        <v>2009</v>
      </c>
      <c r="B1198" s="70" t="s">
        <v>732</v>
      </c>
      <c r="C1198" s="70" t="s">
        <v>733</v>
      </c>
      <c r="D1198" s="62" t="s">
        <v>729</v>
      </c>
      <c r="E1198" s="68">
        <v>0</v>
      </c>
      <c r="F1198" s="68">
        <v>0</v>
      </c>
      <c r="G1198" s="68">
        <v>0</v>
      </c>
      <c r="H1198" s="68">
        <v>0</v>
      </c>
      <c r="I1198" s="68">
        <v>0</v>
      </c>
      <c r="J1198" s="68">
        <v>0</v>
      </c>
      <c r="K1198" s="68">
        <v>0</v>
      </c>
      <c r="L1198" s="68">
        <v>0</v>
      </c>
      <c r="M1198" s="68">
        <v>0</v>
      </c>
      <c r="N1198" s="68">
        <v>0</v>
      </c>
      <c r="O1198" s="68">
        <v>0</v>
      </c>
      <c r="P1198" s="68">
        <v>0</v>
      </c>
      <c r="Q1198" s="68">
        <v>0</v>
      </c>
      <c r="R1198" s="68">
        <v>0</v>
      </c>
      <c r="S1198" s="68">
        <v>0</v>
      </c>
      <c r="T1198" s="68">
        <v>0</v>
      </c>
      <c r="U1198" s="68">
        <v>0</v>
      </c>
      <c r="V1198" s="68">
        <v>0</v>
      </c>
      <c r="W1198" s="68">
        <v>0</v>
      </c>
      <c r="X1198" s="68">
        <v>0</v>
      </c>
      <c r="Y1198" s="68">
        <v>0</v>
      </c>
      <c r="Z1198" s="68">
        <v>0</v>
      </c>
      <c r="AA1198" s="68">
        <v>0</v>
      </c>
      <c r="AB1198" s="68">
        <v>0</v>
      </c>
      <c r="AC1198" s="68">
        <v>0</v>
      </c>
      <c r="AD1198" s="68">
        <v>0</v>
      </c>
      <c r="AE1198" s="68">
        <v>0</v>
      </c>
      <c r="AF1198" s="68">
        <v>0</v>
      </c>
      <c r="AG1198" s="68">
        <v>0</v>
      </c>
      <c r="AH1198" s="68">
        <v>0</v>
      </c>
      <c r="AI1198" s="68">
        <v>0</v>
      </c>
      <c r="AJ1198" s="68">
        <v>0</v>
      </c>
      <c r="AK1198" s="68">
        <v>0</v>
      </c>
      <c r="AL1198" s="68">
        <v>0</v>
      </c>
      <c r="AM1198" s="68">
        <v>0</v>
      </c>
      <c r="AN1198" s="68">
        <v>0</v>
      </c>
      <c r="AO1198" s="68">
        <v>0</v>
      </c>
      <c r="AP1198" s="68">
        <v>0</v>
      </c>
      <c r="AQ1198" s="68">
        <v>0</v>
      </c>
      <c r="AR1198" s="68">
        <v>0</v>
      </c>
      <c r="AS1198" s="68">
        <v>0</v>
      </c>
      <c r="AT1198" s="68">
        <v>0</v>
      </c>
      <c r="AU1198" s="68">
        <v>0</v>
      </c>
      <c r="AV1198" s="68">
        <v>0</v>
      </c>
      <c r="AW1198" s="68">
        <v>0</v>
      </c>
      <c r="AX1198" s="68">
        <v>0</v>
      </c>
      <c r="AY1198" s="68">
        <v>0</v>
      </c>
      <c r="AZ1198" s="68">
        <v>0</v>
      </c>
      <c r="BA1198" s="68">
        <v>0</v>
      </c>
      <c r="BB1198" s="68">
        <v>0</v>
      </c>
      <c r="BC1198" s="68">
        <v>0</v>
      </c>
      <c r="BD1198" s="68">
        <v>0</v>
      </c>
      <c r="BE1198" s="68">
        <v>0</v>
      </c>
      <c r="BF1198" s="68">
        <v>0</v>
      </c>
      <c r="BG1198" s="68">
        <v>0</v>
      </c>
      <c r="BH1198" s="68">
        <v>0</v>
      </c>
      <c r="BI1198" s="68">
        <v>0</v>
      </c>
      <c r="BJ1198" s="68">
        <v>0</v>
      </c>
      <c r="BK1198" s="68">
        <v>0</v>
      </c>
      <c r="BL1198" s="68">
        <v>0</v>
      </c>
      <c r="BM1198" s="68">
        <v>0</v>
      </c>
      <c r="BN1198" s="68">
        <v>0</v>
      </c>
      <c r="BO1198" s="68">
        <v>0</v>
      </c>
    </row>
    <row r="1199" spans="1:67">
      <c r="A1199">
        <v>2009</v>
      </c>
      <c r="B1199" s="70" t="s">
        <v>734</v>
      </c>
      <c r="C1199" s="70" t="s">
        <v>735</v>
      </c>
      <c r="D1199" s="62" t="s">
        <v>729</v>
      </c>
      <c r="E1199" s="68">
        <v>0</v>
      </c>
      <c r="F1199" s="68">
        <v>0</v>
      </c>
      <c r="G1199" s="68">
        <v>0</v>
      </c>
      <c r="H1199" s="68">
        <v>0</v>
      </c>
      <c r="I1199" s="68">
        <v>0</v>
      </c>
      <c r="J1199" s="68">
        <v>0</v>
      </c>
      <c r="K1199" s="68">
        <v>0</v>
      </c>
      <c r="L1199" s="68">
        <v>0</v>
      </c>
      <c r="M1199" s="68">
        <v>0</v>
      </c>
      <c r="N1199" s="68">
        <v>0</v>
      </c>
      <c r="O1199" s="68">
        <v>0</v>
      </c>
      <c r="P1199" s="68">
        <v>0</v>
      </c>
      <c r="Q1199" s="68">
        <v>0</v>
      </c>
      <c r="R1199" s="68">
        <v>0</v>
      </c>
      <c r="S1199" s="68">
        <v>0</v>
      </c>
      <c r="T1199" s="68">
        <v>0</v>
      </c>
      <c r="U1199" s="68">
        <v>0</v>
      </c>
      <c r="V1199" s="68">
        <v>0</v>
      </c>
      <c r="W1199" s="68">
        <v>0</v>
      </c>
      <c r="X1199" s="68">
        <v>0</v>
      </c>
      <c r="Y1199" s="68">
        <v>0</v>
      </c>
      <c r="Z1199" s="68">
        <v>0</v>
      </c>
      <c r="AA1199" s="68">
        <v>0</v>
      </c>
      <c r="AB1199" s="68">
        <v>0</v>
      </c>
      <c r="AC1199" s="68">
        <v>0</v>
      </c>
      <c r="AD1199" s="68">
        <v>0</v>
      </c>
      <c r="AE1199" s="68">
        <v>0</v>
      </c>
      <c r="AF1199" s="68">
        <v>0</v>
      </c>
      <c r="AG1199" s="68">
        <v>0</v>
      </c>
      <c r="AH1199" s="68">
        <v>0</v>
      </c>
      <c r="AI1199" s="68">
        <v>0</v>
      </c>
      <c r="AJ1199" s="68">
        <v>0</v>
      </c>
      <c r="AK1199" s="68">
        <v>0</v>
      </c>
      <c r="AL1199" s="68">
        <v>0</v>
      </c>
      <c r="AM1199" s="68">
        <v>0</v>
      </c>
      <c r="AN1199" s="68">
        <v>0</v>
      </c>
      <c r="AO1199" s="68">
        <v>0</v>
      </c>
      <c r="AP1199" s="68">
        <v>0</v>
      </c>
      <c r="AQ1199" s="68">
        <v>0</v>
      </c>
      <c r="AR1199" s="68">
        <v>0</v>
      </c>
      <c r="AS1199" s="68">
        <v>0</v>
      </c>
      <c r="AT1199" s="68">
        <v>0</v>
      </c>
      <c r="AU1199" s="68">
        <v>0</v>
      </c>
      <c r="AV1199" s="68">
        <v>0</v>
      </c>
      <c r="AW1199" s="68">
        <v>0</v>
      </c>
      <c r="AX1199" s="68">
        <v>0</v>
      </c>
      <c r="AY1199" s="68">
        <v>0</v>
      </c>
      <c r="AZ1199" s="68">
        <v>0</v>
      </c>
      <c r="BA1199" s="68">
        <v>0</v>
      </c>
      <c r="BB1199" s="68">
        <v>0</v>
      </c>
      <c r="BC1199" s="68">
        <v>0</v>
      </c>
      <c r="BD1199" s="68">
        <v>0</v>
      </c>
      <c r="BE1199" s="68">
        <v>0</v>
      </c>
      <c r="BF1199" s="68">
        <v>0</v>
      </c>
      <c r="BG1199" s="68">
        <v>0</v>
      </c>
      <c r="BH1199" s="68">
        <v>0</v>
      </c>
      <c r="BI1199" s="68">
        <v>7294.3750602194395</v>
      </c>
      <c r="BJ1199" s="68">
        <v>0</v>
      </c>
      <c r="BK1199" s="68">
        <v>98.155630780560884</v>
      </c>
      <c r="BL1199" s="68">
        <v>0</v>
      </c>
      <c r="BM1199" s="68">
        <v>0</v>
      </c>
      <c r="BN1199" s="68">
        <v>0</v>
      </c>
      <c r="BO1199" s="68">
        <v>0</v>
      </c>
    </row>
    <row r="1200" spans="1:67">
      <c r="A1200">
        <v>2009</v>
      </c>
      <c r="B1200" s="70" t="s">
        <v>736</v>
      </c>
      <c r="C1200" s="70" t="s">
        <v>737</v>
      </c>
      <c r="D1200" s="62" t="s">
        <v>729</v>
      </c>
      <c r="E1200" s="68">
        <v>0</v>
      </c>
      <c r="F1200" s="68">
        <v>0</v>
      </c>
      <c r="G1200" s="68">
        <v>0</v>
      </c>
      <c r="H1200" s="68">
        <v>0</v>
      </c>
      <c r="I1200" s="68">
        <v>0</v>
      </c>
      <c r="J1200" s="68">
        <v>0</v>
      </c>
      <c r="K1200" s="68">
        <v>0</v>
      </c>
      <c r="L1200" s="68">
        <v>0</v>
      </c>
      <c r="M1200" s="68">
        <v>0</v>
      </c>
      <c r="N1200" s="68">
        <v>0</v>
      </c>
      <c r="O1200" s="68">
        <v>0</v>
      </c>
      <c r="P1200" s="68">
        <v>0</v>
      </c>
      <c r="Q1200" s="68">
        <v>0</v>
      </c>
      <c r="R1200" s="68">
        <v>0</v>
      </c>
      <c r="S1200" s="68">
        <v>0</v>
      </c>
      <c r="T1200" s="68">
        <v>0</v>
      </c>
      <c r="U1200" s="68">
        <v>0</v>
      </c>
      <c r="V1200" s="68">
        <v>0</v>
      </c>
      <c r="W1200" s="68">
        <v>0</v>
      </c>
      <c r="X1200" s="68">
        <v>0</v>
      </c>
      <c r="Y1200" s="68">
        <v>0</v>
      </c>
      <c r="Z1200" s="68">
        <v>0</v>
      </c>
      <c r="AA1200" s="68">
        <v>0</v>
      </c>
      <c r="AB1200" s="68">
        <v>0</v>
      </c>
      <c r="AC1200" s="68">
        <v>0</v>
      </c>
      <c r="AD1200" s="68">
        <v>0</v>
      </c>
      <c r="AE1200" s="68">
        <v>0</v>
      </c>
      <c r="AF1200" s="68">
        <v>0</v>
      </c>
      <c r="AG1200" s="68">
        <v>0</v>
      </c>
      <c r="AH1200" s="68">
        <v>0</v>
      </c>
      <c r="AI1200" s="68">
        <v>0</v>
      </c>
      <c r="AJ1200" s="68">
        <v>0</v>
      </c>
      <c r="AK1200" s="68">
        <v>0</v>
      </c>
      <c r="AL1200" s="68">
        <v>0</v>
      </c>
      <c r="AM1200" s="68">
        <v>0</v>
      </c>
      <c r="AN1200" s="68">
        <v>0</v>
      </c>
      <c r="AO1200" s="68">
        <v>0</v>
      </c>
      <c r="AP1200" s="68">
        <v>0</v>
      </c>
      <c r="AQ1200" s="68">
        <v>0</v>
      </c>
      <c r="AR1200" s="68">
        <v>0</v>
      </c>
      <c r="AS1200" s="68">
        <v>0</v>
      </c>
      <c r="AT1200" s="68">
        <v>0</v>
      </c>
      <c r="AU1200" s="68">
        <v>0</v>
      </c>
      <c r="AV1200" s="68">
        <v>0</v>
      </c>
      <c r="AW1200" s="68">
        <v>0</v>
      </c>
      <c r="AX1200" s="68">
        <v>0</v>
      </c>
      <c r="AY1200" s="68">
        <v>0</v>
      </c>
      <c r="AZ1200" s="68">
        <v>0</v>
      </c>
      <c r="BA1200" s="68">
        <v>0</v>
      </c>
      <c r="BB1200" s="68">
        <v>0</v>
      </c>
      <c r="BC1200" s="68">
        <v>0</v>
      </c>
      <c r="BD1200" s="68">
        <v>0</v>
      </c>
      <c r="BE1200" s="68">
        <v>0</v>
      </c>
      <c r="BF1200" s="68">
        <v>0</v>
      </c>
      <c r="BG1200" s="68">
        <v>0</v>
      </c>
      <c r="BH1200" s="68">
        <v>0</v>
      </c>
      <c r="BI1200" s="68">
        <v>-11592.374444469</v>
      </c>
      <c r="BJ1200" s="68">
        <v>0</v>
      </c>
      <c r="BK1200" s="68">
        <v>0</v>
      </c>
      <c r="BL1200" s="68">
        <v>0</v>
      </c>
      <c r="BM1200" s="68">
        <v>0</v>
      </c>
      <c r="BN1200" s="68">
        <v>0</v>
      </c>
      <c r="BO1200" s="68">
        <v>0</v>
      </c>
    </row>
    <row r="1201" spans="1:67">
      <c r="A1201">
        <v>2009</v>
      </c>
      <c r="B1201" s="69" t="s">
        <v>738</v>
      </c>
      <c r="C1201" s="69" t="s">
        <v>739</v>
      </c>
      <c r="D1201" s="62" t="s">
        <v>729</v>
      </c>
      <c r="E1201" s="68">
        <v>26788.889921976021</v>
      </c>
      <c r="F1201" s="68">
        <v>1058.3356636125002</v>
      </c>
      <c r="G1201" s="68">
        <v>838.13656112549995</v>
      </c>
      <c r="H1201" s="68">
        <v>58331.851713954005</v>
      </c>
      <c r="I1201" s="68">
        <v>44292.604533313483</v>
      </c>
      <c r="J1201" s="68">
        <v>7389.9450322425046</v>
      </c>
      <c r="K1201" s="68">
        <v>1420.9811048160004</v>
      </c>
      <c r="L1201" s="68">
        <v>3228.6969330525008</v>
      </c>
      <c r="M1201" s="68">
        <v>1223.9831846969994</v>
      </c>
      <c r="N1201" s="68">
        <v>3884.2958437920024</v>
      </c>
      <c r="O1201" s="68">
        <v>12530.666684717995</v>
      </c>
      <c r="P1201" s="68">
        <v>7096.2064148430036</v>
      </c>
      <c r="Q1201" s="68">
        <v>3797.2415274885084</v>
      </c>
      <c r="R1201" s="68">
        <v>8200.0587892860003</v>
      </c>
      <c r="S1201" s="68">
        <v>8251.3841712120011</v>
      </c>
      <c r="T1201" s="68">
        <v>4630.3470051929989</v>
      </c>
      <c r="U1201" s="68">
        <v>6657.6193198515357</v>
      </c>
      <c r="V1201" s="68">
        <v>4474.0815304184953</v>
      </c>
      <c r="W1201" s="68">
        <v>4541.5224928710013</v>
      </c>
      <c r="X1201" s="68">
        <v>14834.226995815496</v>
      </c>
      <c r="Y1201" s="68">
        <v>965.33244211950012</v>
      </c>
      <c r="Z1201" s="68">
        <v>5506.3088225144948</v>
      </c>
      <c r="AA1201" s="68">
        <v>1057.8792357315001</v>
      </c>
      <c r="AB1201" s="68">
        <v>16552.892024896497</v>
      </c>
      <c r="AC1201" s="68">
        <v>3265.5131263755002</v>
      </c>
      <c r="AD1201" s="68">
        <v>289.15417808549995</v>
      </c>
      <c r="AE1201" s="68">
        <v>73481.843048386538</v>
      </c>
      <c r="AF1201" s="68">
        <v>7797.9886949841093</v>
      </c>
      <c r="AG1201" s="68">
        <v>62455.876544702791</v>
      </c>
      <c r="AH1201" s="68">
        <v>56061.036343319633</v>
      </c>
      <c r="AI1201" s="68">
        <v>43307.816537758532</v>
      </c>
      <c r="AJ1201" s="68">
        <v>562.40964930150005</v>
      </c>
      <c r="AK1201" s="68">
        <v>1817.6456917710007</v>
      </c>
      <c r="AL1201" s="68">
        <v>4481.2090838970016</v>
      </c>
      <c r="AM1201" s="68">
        <v>1074.9619274940001</v>
      </c>
      <c r="AN1201" s="68">
        <v>19404.816340045505</v>
      </c>
      <c r="AO1201" s="68">
        <v>1129.0114234035002</v>
      </c>
      <c r="AP1201" s="68">
        <v>1605.5303584319997</v>
      </c>
      <c r="AQ1201" s="68">
        <v>21998.945918722507</v>
      </c>
      <c r="AR1201" s="68">
        <v>474.20625838950002</v>
      </c>
      <c r="AS1201" s="68">
        <v>26415.900585710999</v>
      </c>
      <c r="AT1201" s="68">
        <v>1946.9147692994986</v>
      </c>
      <c r="AU1201" s="68">
        <v>1982.9198729340003</v>
      </c>
      <c r="AV1201" s="68">
        <v>0</v>
      </c>
      <c r="AW1201" s="68">
        <v>15218.863247952002</v>
      </c>
      <c r="AX1201" s="68">
        <v>2579.1896075400005</v>
      </c>
      <c r="AY1201" s="68">
        <v>3953.0413094445012</v>
      </c>
      <c r="AZ1201" s="68">
        <v>0</v>
      </c>
      <c r="BA1201" s="68">
        <v>1258.4013157170002</v>
      </c>
      <c r="BB1201" s="68">
        <v>144011.07414684899</v>
      </c>
      <c r="BC1201" s="68">
        <v>37342.82319194702</v>
      </c>
      <c r="BD1201" s="68">
        <v>36987.215174910001</v>
      </c>
      <c r="BE1201" s="68">
        <v>19285.459263251996</v>
      </c>
      <c r="BF1201" s="68">
        <v>15279.967956708002</v>
      </c>
      <c r="BG1201" s="68">
        <v>4418.4596634360005</v>
      </c>
      <c r="BH1201" s="68">
        <v>6.5225160000000004</v>
      </c>
      <c r="BI1201" s="68">
        <v>0</v>
      </c>
      <c r="BJ1201" s="68">
        <v>0</v>
      </c>
      <c r="BK1201" s="68">
        <v>0</v>
      </c>
      <c r="BL1201" s="68">
        <v>0</v>
      </c>
      <c r="BM1201" s="68">
        <v>0</v>
      </c>
      <c r="BN1201" s="68">
        <v>0</v>
      </c>
      <c r="BO1201" s="68">
        <v>0</v>
      </c>
    </row>
    <row r="1202" spans="1:67">
      <c r="A1202">
        <v>2009</v>
      </c>
      <c r="B1202" s="70" t="s">
        <v>740</v>
      </c>
      <c r="C1202" s="70" t="s">
        <v>741</v>
      </c>
      <c r="D1202" s="62" t="s">
        <v>729</v>
      </c>
      <c r="E1202" s="68">
        <v>269.15031719204899</v>
      </c>
      <c r="F1202" s="68">
        <v>4.4901859694366095</v>
      </c>
      <c r="G1202" s="68">
        <v>9.2211584202056329</v>
      </c>
      <c r="H1202" s="68">
        <v>229.40672031959912</v>
      </c>
      <c r="I1202" s="68">
        <v>943.42196093369625</v>
      </c>
      <c r="J1202" s="68">
        <v>295.43362969052885</v>
      </c>
      <c r="K1202" s="68">
        <v>24.353462288913562</v>
      </c>
      <c r="L1202" s="68">
        <v>198.73171838522171</v>
      </c>
      <c r="M1202" s="68">
        <v>57.105044668927974</v>
      </c>
      <c r="N1202" s="68">
        <v>464.03904554184686</v>
      </c>
      <c r="O1202" s="68">
        <v>667.86951643807026</v>
      </c>
      <c r="P1202" s="68">
        <v>114.3914032854623</v>
      </c>
      <c r="Q1202" s="68">
        <v>303.28584927361265</v>
      </c>
      <c r="R1202" s="68">
        <v>118.54322572164634</v>
      </c>
      <c r="S1202" s="68">
        <v>338.20564318399022</v>
      </c>
      <c r="T1202" s="68">
        <v>339.34295411650118</v>
      </c>
      <c r="U1202" s="68">
        <v>2843.5262911629002</v>
      </c>
      <c r="V1202" s="68">
        <v>613.90091296708886</v>
      </c>
      <c r="W1202" s="68">
        <v>343.65694905089799</v>
      </c>
      <c r="X1202" s="68">
        <v>1905.8070826095084</v>
      </c>
      <c r="Y1202" s="68">
        <v>57.699869377063841</v>
      </c>
      <c r="Z1202" s="68">
        <v>343.03815985629382</v>
      </c>
      <c r="AA1202" s="68">
        <v>21.295893136562491</v>
      </c>
      <c r="AB1202" s="68">
        <v>334.93273265911444</v>
      </c>
      <c r="AC1202" s="68">
        <v>29.631623595420567</v>
      </c>
      <c r="AD1202" s="68">
        <v>2.6087581377271505</v>
      </c>
      <c r="AE1202" s="68">
        <v>1183.4928334472124</v>
      </c>
      <c r="AF1202" s="68">
        <v>44.097092911143726</v>
      </c>
      <c r="AG1202" s="68">
        <v>218.99807040523308</v>
      </c>
      <c r="AH1202" s="68">
        <v>179.37766604121853</v>
      </c>
      <c r="AI1202" s="68">
        <v>735.46180661014591</v>
      </c>
      <c r="AJ1202" s="68">
        <v>7.0995744631657542</v>
      </c>
      <c r="AK1202" s="68">
        <v>62.784926521387312</v>
      </c>
      <c r="AL1202" s="68">
        <v>61.990436198160161</v>
      </c>
      <c r="AM1202" s="68">
        <v>6.9608748777255318</v>
      </c>
      <c r="AN1202" s="68">
        <v>78.703355409818414</v>
      </c>
      <c r="AO1202" s="68">
        <v>6.4125765431216264</v>
      </c>
      <c r="AP1202" s="68">
        <v>18.532667687751385</v>
      </c>
      <c r="AQ1202" s="68">
        <v>259.05711168844061</v>
      </c>
      <c r="AR1202" s="68">
        <v>0.46327957812346171</v>
      </c>
      <c r="AS1202" s="68">
        <v>41.312855006364636</v>
      </c>
      <c r="AT1202" s="68">
        <v>0.11338244726857849</v>
      </c>
      <c r="AU1202" s="68">
        <v>2.6042443734664613</v>
      </c>
      <c r="AV1202" s="68">
        <v>0</v>
      </c>
      <c r="AW1202" s="68">
        <v>11.357856650487305</v>
      </c>
      <c r="AX1202" s="68">
        <v>14.310896030347216</v>
      </c>
      <c r="AY1202" s="68">
        <v>11.128478902168139</v>
      </c>
      <c r="AZ1202" s="68">
        <v>0</v>
      </c>
      <c r="BA1202" s="68">
        <v>2.5484125028557525</v>
      </c>
      <c r="BB1202" s="68">
        <v>148.24006307031479</v>
      </c>
      <c r="BC1202" s="68">
        <v>129.39787654871915</v>
      </c>
      <c r="BD1202" s="68">
        <v>26.288908543702799</v>
      </c>
      <c r="BE1202" s="68">
        <v>90.332086041001872</v>
      </c>
      <c r="BF1202" s="68">
        <v>51.319186610800926</v>
      </c>
      <c r="BG1202" s="68">
        <v>0</v>
      </c>
      <c r="BH1202" s="68">
        <v>0.20785425274952371</v>
      </c>
      <c r="BI1202" s="68">
        <v>3230.2489240269551</v>
      </c>
      <c r="BJ1202" s="68">
        <v>0</v>
      </c>
      <c r="BK1202" s="68">
        <v>0</v>
      </c>
      <c r="BL1202" s="68">
        <v>2797.2534756894888</v>
      </c>
      <c r="BM1202" s="68">
        <v>218.63717598125146</v>
      </c>
      <c r="BN1202" s="68">
        <v>0</v>
      </c>
      <c r="BO1202" s="68">
        <v>0</v>
      </c>
    </row>
    <row r="1203" spans="1:67">
      <c r="A1203">
        <v>2009</v>
      </c>
      <c r="B1203" s="71" t="s">
        <v>659</v>
      </c>
      <c r="C1203" s="72" t="s">
        <v>742</v>
      </c>
      <c r="D1203" s="62" t="s">
        <v>729</v>
      </c>
      <c r="E1203" s="68">
        <v>43267.591292152516</v>
      </c>
      <c r="F1203" s="68">
        <v>1373.3681462865002</v>
      </c>
      <c r="G1203" s="68">
        <v>1509.8415650955001</v>
      </c>
      <c r="H1203" s="68">
        <v>71186.721612961512</v>
      </c>
      <c r="I1203" s="68">
        <v>115536.32122523402</v>
      </c>
      <c r="J1203" s="68">
        <v>19144.519106895001</v>
      </c>
      <c r="K1203" s="68">
        <v>3445.519744075501</v>
      </c>
      <c r="L1203" s="68">
        <v>10711.876736106</v>
      </c>
      <c r="M1203" s="68">
        <v>3353.7158502120001</v>
      </c>
      <c r="N1203" s="68">
        <v>43770.176128224004</v>
      </c>
      <c r="O1203" s="68">
        <v>40537.914714297003</v>
      </c>
      <c r="P1203" s="68">
        <v>13324.535967424503</v>
      </c>
      <c r="Q1203" s="68">
        <v>13828.563613683003</v>
      </c>
      <c r="R1203" s="68">
        <v>16040.7236115945</v>
      </c>
      <c r="S1203" s="68">
        <v>25834.359878145005</v>
      </c>
      <c r="T1203" s="68">
        <v>15246.101645365501</v>
      </c>
      <c r="U1203" s="68">
        <v>54884.981586708011</v>
      </c>
      <c r="V1203" s="68">
        <v>17730.247669816501</v>
      </c>
      <c r="W1203" s="68">
        <v>12484.151806581003</v>
      </c>
      <c r="X1203" s="68">
        <v>56984.828750986504</v>
      </c>
      <c r="Y1203" s="68">
        <v>2497.5980466255</v>
      </c>
      <c r="Z1203" s="68">
        <v>16312.179535469999</v>
      </c>
      <c r="AA1203" s="68">
        <v>1913.1924721455002</v>
      </c>
      <c r="AB1203" s="68">
        <v>27474.337496560503</v>
      </c>
      <c r="AC1203" s="68">
        <v>4611.2057184375008</v>
      </c>
      <c r="AD1203" s="68">
        <v>474.32003182200003</v>
      </c>
      <c r="AE1203" s="68">
        <v>134645.21546152953</v>
      </c>
      <c r="AF1203" s="68">
        <v>11500.175759965778</v>
      </c>
      <c r="AG1203" s="68">
        <v>80863.484590978231</v>
      </c>
      <c r="AH1203" s="68">
        <v>71139.661572270023</v>
      </c>
      <c r="AI1203" s="68">
        <v>68937.090650064012</v>
      </c>
      <c r="AJ1203" s="68">
        <v>1075.4979597180002</v>
      </c>
      <c r="AK1203" s="68">
        <v>6178.9183067430004</v>
      </c>
      <c r="AL1203" s="68">
        <v>7630.5438223560013</v>
      </c>
      <c r="AM1203" s="68">
        <v>1873.097009784</v>
      </c>
      <c r="AN1203" s="68">
        <v>28556.818847329501</v>
      </c>
      <c r="AO1203" s="68">
        <v>2031.6606337755002</v>
      </c>
      <c r="AP1203" s="68">
        <v>3934.7347564980005</v>
      </c>
      <c r="AQ1203" s="68">
        <v>33091.750486021505</v>
      </c>
      <c r="AR1203" s="68">
        <v>693.915801579</v>
      </c>
      <c r="AS1203" s="68">
        <v>34812.784819039502</v>
      </c>
      <c r="AT1203" s="68">
        <v>8787.8674864889999</v>
      </c>
      <c r="AU1203" s="68">
        <v>2746.4352191640005</v>
      </c>
      <c r="AV1203" s="68">
        <v>0</v>
      </c>
      <c r="AW1203" s="68">
        <v>19091.549013264001</v>
      </c>
      <c r="AX1203" s="68">
        <v>4194.9760294259995</v>
      </c>
      <c r="AY1203" s="68">
        <v>5536.2931991640007</v>
      </c>
      <c r="AZ1203" s="68">
        <v>0</v>
      </c>
      <c r="BA1203" s="68">
        <v>1587.6254590560002</v>
      </c>
      <c r="BB1203" s="68">
        <v>161280.97079053053</v>
      </c>
      <c r="BC1203" s="68">
        <v>53788.916058696013</v>
      </c>
      <c r="BD1203" s="68">
        <v>42213.957621381</v>
      </c>
      <c r="BE1203" s="68">
        <v>27935.947590642001</v>
      </c>
      <c r="BF1203" s="68">
        <v>21044.907287176502</v>
      </c>
      <c r="BG1203" s="68">
        <v>4418.4596634360005</v>
      </c>
      <c r="BH1203" s="68">
        <v>40.765428522000001</v>
      </c>
      <c r="BI1203" s="68">
        <v>0</v>
      </c>
      <c r="BJ1203" s="68">
        <v>0</v>
      </c>
      <c r="BK1203" s="68">
        <v>0</v>
      </c>
      <c r="BL1203" s="68">
        <v>0</v>
      </c>
      <c r="BM1203" s="68">
        <v>0</v>
      </c>
      <c r="BN1203" s="68">
        <v>0</v>
      </c>
      <c r="BO1203" s="68">
        <v>0</v>
      </c>
    </row>
    <row r="1204" spans="1:67">
      <c r="A1204">
        <v>2010</v>
      </c>
      <c r="B1204" s="62" t="s">
        <v>597</v>
      </c>
      <c r="C1204" s="67" t="s">
        <v>664</v>
      </c>
      <c r="D1204" s="62" t="s">
        <v>725</v>
      </c>
      <c r="E1204" s="68">
        <v>4313.6640517048691</v>
      </c>
      <c r="F1204" s="68">
        <v>3.6308482182450925</v>
      </c>
      <c r="G1204" s="68">
        <v>5.2407168038397698</v>
      </c>
      <c r="H1204" s="68">
        <v>0.492111602482947</v>
      </c>
      <c r="I1204" s="68">
        <v>24380.145523385403</v>
      </c>
      <c r="J1204" s="68">
        <v>651.81297282594744</v>
      </c>
      <c r="K1204" s="68">
        <v>21.558043164836608</v>
      </c>
      <c r="L1204" s="68">
        <v>0.17636365455278036</v>
      </c>
      <c r="M1204" s="68">
        <v>0.13977095722048888</v>
      </c>
      <c r="N1204" s="68">
        <v>7.9828545870188547E-2</v>
      </c>
      <c r="O1204" s="68">
        <v>103.30359508038747</v>
      </c>
      <c r="P1204" s="68">
        <v>26.210649409247161</v>
      </c>
      <c r="Q1204" s="68">
        <v>16.894986084589902</v>
      </c>
      <c r="R1204" s="68">
        <v>0.30007942884545624</v>
      </c>
      <c r="S1204" s="68">
        <v>0.18884404253811637</v>
      </c>
      <c r="T1204" s="68">
        <v>1.1667069888312243</v>
      </c>
      <c r="U1204" s="68">
        <v>1.1579881091718001</v>
      </c>
      <c r="V1204" s="68">
        <v>5.1254903139146943</v>
      </c>
      <c r="W1204" s="68">
        <v>1.7318173592995088</v>
      </c>
      <c r="X1204" s="68">
        <v>1.7697695988754962</v>
      </c>
      <c r="Y1204" s="68">
        <v>0.73514328866416345</v>
      </c>
      <c r="Z1204" s="68">
        <v>44.993692497110381</v>
      </c>
      <c r="AA1204" s="68">
        <v>0</v>
      </c>
      <c r="AB1204" s="68">
        <v>32.496666675891049</v>
      </c>
      <c r="AC1204" s="68">
        <v>0</v>
      </c>
      <c r="AD1204" s="68">
        <v>0</v>
      </c>
      <c r="AE1204" s="68">
        <v>37.598182542150127</v>
      </c>
      <c r="AF1204" s="68">
        <v>3.0865385419419173E-3</v>
      </c>
      <c r="AG1204" s="68">
        <v>1.5466828946521682E-2</v>
      </c>
      <c r="AH1204" s="68">
        <v>1.2668530056143627E-2</v>
      </c>
      <c r="AI1204" s="68">
        <v>0</v>
      </c>
      <c r="AJ1204" s="68">
        <v>0</v>
      </c>
      <c r="AK1204" s="68">
        <v>0</v>
      </c>
      <c r="AL1204" s="68">
        <v>0</v>
      </c>
      <c r="AM1204" s="68">
        <v>0</v>
      </c>
      <c r="AN1204" s="68">
        <v>0.37289723661853269</v>
      </c>
      <c r="AO1204" s="68">
        <v>0</v>
      </c>
      <c r="AP1204" s="68">
        <v>0</v>
      </c>
      <c r="AQ1204" s="68">
        <v>0</v>
      </c>
      <c r="AR1204" s="68">
        <v>0</v>
      </c>
      <c r="AS1204" s="68">
        <v>0</v>
      </c>
      <c r="AT1204" s="68">
        <v>0</v>
      </c>
      <c r="AU1204" s="68">
        <v>0</v>
      </c>
      <c r="AV1204" s="68">
        <v>0</v>
      </c>
      <c r="AW1204" s="68">
        <v>0</v>
      </c>
      <c r="AX1204" s="68">
        <v>0</v>
      </c>
      <c r="AY1204" s="68">
        <v>0</v>
      </c>
      <c r="AZ1204" s="68">
        <v>0</v>
      </c>
      <c r="BA1204" s="68">
        <v>4.6863371651617242E-3</v>
      </c>
      <c r="BB1204" s="68">
        <v>0.2676019293432122</v>
      </c>
      <c r="BC1204" s="68">
        <v>0</v>
      </c>
      <c r="BD1204" s="68">
        <v>0</v>
      </c>
      <c r="BE1204" s="68">
        <v>1.7605585700332451</v>
      </c>
      <c r="BF1204" s="68">
        <v>0.41024544239860367</v>
      </c>
      <c r="BG1204" s="68">
        <v>0</v>
      </c>
      <c r="BH1204" s="68">
        <v>0</v>
      </c>
      <c r="BI1204" s="68">
        <v>8787.3932440606386</v>
      </c>
      <c r="BJ1204" s="68">
        <v>0</v>
      </c>
      <c r="BK1204" s="68">
        <v>0</v>
      </c>
      <c r="BL1204" s="68">
        <v>613.35286235771639</v>
      </c>
      <c r="BM1204" s="68">
        <v>3225.6598182836419</v>
      </c>
      <c r="BN1204" s="68">
        <v>7916.3836537829247</v>
      </c>
      <c r="BO1204" s="68">
        <v>50196.250632180803</v>
      </c>
    </row>
    <row r="1205" spans="1:67">
      <c r="A1205">
        <v>2010</v>
      </c>
      <c r="B1205" s="62" t="s">
        <v>598</v>
      </c>
      <c r="C1205" s="67" t="s">
        <v>665</v>
      </c>
      <c r="D1205" s="62" t="s">
        <v>725</v>
      </c>
      <c r="E1205" s="68">
        <v>2.3989308205594625E-3</v>
      </c>
      <c r="F1205" s="68">
        <v>102.53521435764328</v>
      </c>
      <c r="G1205" s="68">
        <v>2.4053567653418412E-4</v>
      </c>
      <c r="H1205" s="68">
        <v>1.5424984169654446E-3</v>
      </c>
      <c r="I1205" s="68">
        <v>36.761808005072702</v>
      </c>
      <c r="J1205" s="68">
        <v>31.232609605366033</v>
      </c>
      <c r="K1205" s="68">
        <v>777.27163276495071</v>
      </c>
      <c r="L1205" s="68">
        <v>1.3787649074944044</v>
      </c>
      <c r="M1205" s="68">
        <v>9.7293073380166288E-4</v>
      </c>
      <c r="N1205" s="68">
        <v>0</v>
      </c>
      <c r="O1205" s="68">
        <v>11.881910021426268</v>
      </c>
      <c r="P1205" s="68">
        <v>32.702239263052476</v>
      </c>
      <c r="Q1205" s="68">
        <v>269.14872456144394</v>
      </c>
      <c r="R1205" s="68">
        <v>9.0305971660697579E-2</v>
      </c>
      <c r="S1205" s="68">
        <v>7.1162741893945405E-2</v>
      </c>
      <c r="T1205" s="68">
        <v>8.9148486949352637E-2</v>
      </c>
      <c r="U1205" s="68">
        <v>2.5673226934338253E-2</v>
      </c>
      <c r="V1205" s="68">
        <v>3.1287116263071055E-2</v>
      </c>
      <c r="W1205" s="68">
        <v>0.16073012850239707</v>
      </c>
      <c r="X1205" s="68">
        <v>1.1129971906753222</v>
      </c>
      <c r="Y1205" s="68">
        <v>2.9636039851046463E-3</v>
      </c>
      <c r="Z1205" s="68">
        <v>0.47123536780651043</v>
      </c>
      <c r="AA1205" s="68">
        <v>0</v>
      </c>
      <c r="AB1205" s="68">
        <v>1.1245520420933397</v>
      </c>
      <c r="AC1205" s="68">
        <v>0</v>
      </c>
      <c r="AD1205" s="68">
        <v>0</v>
      </c>
      <c r="AE1205" s="68">
        <v>0.19695688374423648</v>
      </c>
      <c r="AF1205" s="68">
        <v>6.4765115083974397E-4</v>
      </c>
      <c r="AG1205" s="68">
        <v>3.2416286926359884E-3</v>
      </c>
      <c r="AH1205" s="68">
        <v>2.6551448047631011E-3</v>
      </c>
      <c r="AI1205" s="68">
        <v>0</v>
      </c>
      <c r="AJ1205" s="68">
        <v>0</v>
      </c>
      <c r="AK1205" s="68">
        <v>0</v>
      </c>
      <c r="AL1205" s="68">
        <v>0</v>
      </c>
      <c r="AM1205" s="68">
        <v>0</v>
      </c>
      <c r="AN1205" s="68">
        <v>0</v>
      </c>
      <c r="AO1205" s="68">
        <v>0</v>
      </c>
      <c r="AP1205" s="68">
        <v>0</v>
      </c>
      <c r="AQ1205" s="68">
        <v>0</v>
      </c>
      <c r="AR1205" s="68">
        <v>0</v>
      </c>
      <c r="AS1205" s="68">
        <v>0</v>
      </c>
      <c r="AT1205" s="68">
        <v>0</v>
      </c>
      <c r="AU1205" s="68">
        <v>0</v>
      </c>
      <c r="AV1205" s="68">
        <v>0</v>
      </c>
      <c r="AW1205" s="68">
        <v>0</v>
      </c>
      <c r="AX1205" s="68">
        <v>0</v>
      </c>
      <c r="AY1205" s="68">
        <v>0</v>
      </c>
      <c r="AZ1205" s="68">
        <v>0</v>
      </c>
      <c r="BA1205" s="68">
        <v>2.1293785676940323E-3</v>
      </c>
      <c r="BB1205" s="68">
        <v>1.4369581835750869E-3</v>
      </c>
      <c r="BC1205" s="68">
        <v>0</v>
      </c>
      <c r="BD1205" s="68">
        <v>0</v>
      </c>
      <c r="BE1205" s="68">
        <v>0</v>
      </c>
      <c r="BF1205" s="68">
        <v>1.0592981693633447E-3</v>
      </c>
      <c r="BG1205" s="68">
        <v>0</v>
      </c>
      <c r="BH1205" s="68">
        <v>0</v>
      </c>
      <c r="BI1205" s="68">
        <v>155.34555656248062</v>
      </c>
      <c r="BJ1205" s="68">
        <v>0</v>
      </c>
      <c r="BK1205" s="68">
        <v>0</v>
      </c>
      <c r="BL1205" s="68">
        <v>7.5005383862329286E-2</v>
      </c>
      <c r="BM1205" s="68">
        <v>24.806106371078226</v>
      </c>
      <c r="BN1205" s="68">
        <v>49.267233144403761</v>
      </c>
      <c r="BO1205" s="68">
        <v>1495.8001426640001</v>
      </c>
    </row>
    <row r="1206" spans="1:67">
      <c r="A1206">
        <v>2010</v>
      </c>
      <c r="B1206" s="62" t="s">
        <v>599</v>
      </c>
      <c r="C1206" s="67" t="s">
        <v>666</v>
      </c>
      <c r="D1206" s="62" t="s">
        <v>725</v>
      </c>
      <c r="E1206" s="68">
        <v>1.2852657042970222E-3</v>
      </c>
      <c r="F1206" s="68">
        <v>0</v>
      </c>
      <c r="G1206" s="68">
        <v>32.620896856793898</v>
      </c>
      <c r="H1206" s="68">
        <v>2.58905870880105E-3</v>
      </c>
      <c r="I1206" s="68">
        <v>218.36934917870636</v>
      </c>
      <c r="J1206" s="68">
        <v>23.711666616187856</v>
      </c>
      <c r="K1206" s="68">
        <v>2.8928831367529951E-4</v>
      </c>
      <c r="L1206" s="68">
        <v>0.24845871317953841</v>
      </c>
      <c r="M1206" s="68">
        <v>8.627089245806932E-2</v>
      </c>
      <c r="N1206" s="68">
        <v>0</v>
      </c>
      <c r="O1206" s="68">
        <v>3.4890710885115506</v>
      </c>
      <c r="P1206" s="68">
        <v>5.2038016753938878</v>
      </c>
      <c r="Q1206" s="68">
        <v>5.5117521181339987E-2</v>
      </c>
      <c r="R1206" s="68">
        <v>3.4030059891833634E-3</v>
      </c>
      <c r="S1206" s="68">
        <v>5.2064191799115797E-2</v>
      </c>
      <c r="T1206" s="68">
        <v>5.6317894290386968E-3</v>
      </c>
      <c r="U1206" s="68">
        <v>1.4770826300250867E-2</v>
      </c>
      <c r="V1206" s="68">
        <v>3.9787577858293129E-2</v>
      </c>
      <c r="W1206" s="68">
        <v>1.7191354295473062E-2</v>
      </c>
      <c r="X1206" s="68">
        <v>1.2609687455627535E-2</v>
      </c>
      <c r="Y1206" s="68">
        <v>5.6061856186898976E-3</v>
      </c>
      <c r="Z1206" s="68">
        <v>1.7145628606957559</v>
      </c>
      <c r="AA1206" s="68">
        <v>0</v>
      </c>
      <c r="AB1206" s="68">
        <v>0</v>
      </c>
      <c r="AC1206" s="68">
        <v>0</v>
      </c>
      <c r="AD1206" s="68">
        <v>0</v>
      </c>
      <c r="AE1206" s="68">
        <v>0</v>
      </c>
      <c r="AF1206" s="68">
        <v>0</v>
      </c>
      <c r="AG1206" s="68">
        <v>0</v>
      </c>
      <c r="AH1206" s="68">
        <v>0</v>
      </c>
      <c r="AI1206" s="68">
        <v>0</v>
      </c>
      <c r="AJ1206" s="68">
        <v>0</v>
      </c>
      <c r="AK1206" s="68">
        <v>0</v>
      </c>
      <c r="AL1206" s="68">
        <v>0</v>
      </c>
      <c r="AM1206" s="68">
        <v>0</v>
      </c>
      <c r="AN1206" s="68">
        <v>0</v>
      </c>
      <c r="AO1206" s="68">
        <v>0</v>
      </c>
      <c r="AP1206" s="68">
        <v>0</v>
      </c>
      <c r="AQ1206" s="68">
        <v>0</v>
      </c>
      <c r="AR1206" s="68">
        <v>0</v>
      </c>
      <c r="AS1206" s="68">
        <v>0</v>
      </c>
      <c r="AT1206" s="68">
        <v>0</v>
      </c>
      <c r="AU1206" s="68">
        <v>0</v>
      </c>
      <c r="AV1206" s="68">
        <v>0</v>
      </c>
      <c r="AW1206" s="68">
        <v>0</v>
      </c>
      <c r="AX1206" s="68">
        <v>0</v>
      </c>
      <c r="AY1206" s="68">
        <v>0</v>
      </c>
      <c r="AZ1206" s="68">
        <v>0</v>
      </c>
      <c r="BA1206" s="68">
        <v>0</v>
      </c>
      <c r="BB1206" s="68">
        <v>1.5414538736457642E-3</v>
      </c>
      <c r="BC1206" s="68">
        <v>0</v>
      </c>
      <c r="BD1206" s="68">
        <v>0</v>
      </c>
      <c r="BE1206" s="68">
        <v>0</v>
      </c>
      <c r="BF1206" s="68">
        <v>0</v>
      </c>
      <c r="BG1206" s="68">
        <v>0</v>
      </c>
      <c r="BH1206" s="68">
        <v>0</v>
      </c>
      <c r="BI1206" s="68">
        <v>1043.8573267191093</v>
      </c>
      <c r="BJ1206" s="68">
        <v>0</v>
      </c>
      <c r="BK1206" s="68">
        <v>0</v>
      </c>
      <c r="BL1206" s="68">
        <v>35.951956786974328</v>
      </c>
      <c r="BM1206" s="68">
        <v>-19.514769775072153</v>
      </c>
      <c r="BN1206" s="68">
        <v>231.27788132293455</v>
      </c>
      <c r="BO1206" s="68">
        <v>1577.2283601424003</v>
      </c>
    </row>
    <row r="1207" spans="1:67">
      <c r="A1207">
        <v>2010</v>
      </c>
      <c r="B1207" s="62" t="s">
        <v>600</v>
      </c>
      <c r="C1207" s="67" t="s">
        <v>111</v>
      </c>
      <c r="D1207" s="62" t="s">
        <v>725</v>
      </c>
      <c r="E1207" s="68">
        <v>33.754630849258561</v>
      </c>
      <c r="F1207" s="68">
        <v>1.7160875823962662</v>
      </c>
      <c r="G1207" s="68">
        <v>13.26466531722672</v>
      </c>
      <c r="H1207" s="68">
        <v>1111.5147117106662</v>
      </c>
      <c r="I1207" s="68">
        <v>30.856383017326529</v>
      </c>
      <c r="J1207" s="68">
        <v>0.39457438561824781</v>
      </c>
      <c r="K1207" s="68">
        <v>8.0504096808369421E-3</v>
      </c>
      <c r="L1207" s="68">
        <v>23.347024103043932</v>
      </c>
      <c r="M1207" s="68">
        <v>1.0044379651057048E-2</v>
      </c>
      <c r="N1207" s="68">
        <v>26994.384757740831</v>
      </c>
      <c r="O1207" s="68">
        <v>5970.0882554356895</v>
      </c>
      <c r="P1207" s="68">
        <v>0.63506223043694632</v>
      </c>
      <c r="Q1207" s="68">
        <v>2.1824965806085226</v>
      </c>
      <c r="R1207" s="68">
        <v>888.62200077045941</v>
      </c>
      <c r="S1207" s="68">
        <v>5576.7375102836586</v>
      </c>
      <c r="T1207" s="68">
        <v>1.4601983366184423</v>
      </c>
      <c r="U1207" s="68">
        <v>2.309123621184944</v>
      </c>
      <c r="V1207" s="68">
        <v>45.079599699086657</v>
      </c>
      <c r="W1207" s="68">
        <v>4.6771398779403164</v>
      </c>
      <c r="X1207" s="68">
        <v>11.971719231495937</v>
      </c>
      <c r="Y1207" s="68">
        <v>0.10295171238716104</v>
      </c>
      <c r="Z1207" s="68">
        <v>72.885293528092745</v>
      </c>
      <c r="AA1207" s="68">
        <v>0</v>
      </c>
      <c r="AB1207" s="68">
        <v>428.65135144559622</v>
      </c>
      <c r="AC1207" s="68">
        <v>14.919114336247498</v>
      </c>
      <c r="AD1207" s="68">
        <v>0</v>
      </c>
      <c r="AE1207" s="68">
        <v>1175.3012468989148</v>
      </c>
      <c r="AF1207" s="68">
        <v>0.15179979116650225</v>
      </c>
      <c r="AG1207" s="68">
        <v>0.74498783137842695</v>
      </c>
      <c r="AH1207" s="68">
        <v>0.61020269674614469</v>
      </c>
      <c r="AI1207" s="68">
        <v>5.7171630003946756</v>
      </c>
      <c r="AJ1207" s="68">
        <v>0</v>
      </c>
      <c r="AK1207" s="68">
        <v>0</v>
      </c>
      <c r="AL1207" s="68">
        <v>2.2869209636479617</v>
      </c>
      <c r="AM1207" s="68">
        <v>2.3562332825205049E-3</v>
      </c>
      <c r="AN1207" s="68">
        <v>0</v>
      </c>
      <c r="AO1207" s="68">
        <v>0</v>
      </c>
      <c r="AP1207" s="68">
        <v>0</v>
      </c>
      <c r="AQ1207" s="68">
        <v>0</v>
      </c>
      <c r="AR1207" s="68">
        <v>0</v>
      </c>
      <c r="AS1207" s="68">
        <v>0</v>
      </c>
      <c r="AT1207" s="68">
        <v>0</v>
      </c>
      <c r="AU1207" s="68">
        <v>0</v>
      </c>
      <c r="AV1207" s="68">
        <v>0</v>
      </c>
      <c r="AW1207" s="68">
        <v>7.0230973010122701E-4</v>
      </c>
      <c r="AX1207" s="68">
        <v>0</v>
      </c>
      <c r="AY1207" s="68">
        <v>0</v>
      </c>
      <c r="AZ1207" s="68">
        <v>0</v>
      </c>
      <c r="BA1207" s="68">
        <v>1.4693248451685684E-2</v>
      </c>
      <c r="BB1207" s="68">
        <v>3.7460764377175305E-2</v>
      </c>
      <c r="BC1207" s="68">
        <v>0</v>
      </c>
      <c r="BD1207" s="68">
        <v>0</v>
      </c>
      <c r="BE1207" s="68">
        <v>1.1575668145858442E-3</v>
      </c>
      <c r="BF1207" s="68">
        <v>0</v>
      </c>
      <c r="BG1207" s="68">
        <v>0</v>
      </c>
      <c r="BH1207" s="68">
        <v>0</v>
      </c>
      <c r="BI1207" s="68">
        <v>0</v>
      </c>
      <c r="BJ1207" s="68">
        <v>0</v>
      </c>
      <c r="BK1207" s="68">
        <v>0</v>
      </c>
      <c r="BL1207" s="68">
        <v>8959.4589725469687</v>
      </c>
      <c r="BM1207" s="68">
        <v>-2451.6025480156959</v>
      </c>
      <c r="BN1207" s="68">
        <v>43768.095221306627</v>
      </c>
      <c r="BO1207" s="68">
        <v>92690.393083728006</v>
      </c>
    </row>
    <row r="1208" spans="1:67">
      <c r="A1208">
        <v>2010</v>
      </c>
      <c r="B1208" s="62" t="s">
        <v>601</v>
      </c>
      <c r="C1208" s="67" t="s">
        <v>667</v>
      </c>
      <c r="D1208" s="62" t="s">
        <v>725</v>
      </c>
      <c r="E1208" s="68">
        <v>4075.0944807162286</v>
      </c>
      <c r="F1208" s="68">
        <v>0.51114980074491656</v>
      </c>
      <c r="G1208" s="68">
        <v>173.8356905606895</v>
      </c>
      <c r="H1208" s="68">
        <v>0.18351452995161405</v>
      </c>
      <c r="I1208" s="68">
        <v>14866.389863527125</v>
      </c>
      <c r="J1208" s="68">
        <v>356.64046954229423</v>
      </c>
      <c r="K1208" s="68">
        <v>0.24428864779340778</v>
      </c>
      <c r="L1208" s="68">
        <v>85.46000052843236</v>
      </c>
      <c r="M1208" s="68">
        <v>0.41586540044452941</v>
      </c>
      <c r="N1208" s="68">
        <v>3.983757741583481E-2</v>
      </c>
      <c r="O1208" s="68">
        <v>364.67329733751257</v>
      </c>
      <c r="P1208" s="68">
        <v>189.80588689489232</v>
      </c>
      <c r="Q1208" s="68">
        <v>6.3998900004547341</v>
      </c>
      <c r="R1208" s="68">
        <v>35.025475804384961</v>
      </c>
      <c r="S1208" s="68">
        <v>27.50917740679985</v>
      </c>
      <c r="T1208" s="68">
        <v>3.2325637292796752</v>
      </c>
      <c r="U1208" s="68">
        <v>24.46124685389205</v>
      </c>
      <c r="V1208" s="68">
        <v>3.3597828853906941</v>
      </c>
      <c r="W1208" s="68">
        <v>3.1785806186396899</v>
      </c>
      <c r="X1208" s="68">
        <v>14.39643419721903</v>
      </c>
      <c r="Y1208" s="68">
        <v>0.37470526261748094</v>
      </c>
      <c r="Z1208" s="68">
        <v>8.0224199459707446</v>
      </c>
      <c r="AA1208" s="68">
        <v>0</v>
      </c>
      <c r="AB1208" s="68">
        <v>2.6299063530050759</v>
      </c>
      <c r="AC1208" s="68">
        <v>0</v>
      </c>
      <c r="AD1208" s="68">
        <v>0</v>
      </c>
      <c r="AE1208" s="68">
        <v>13.295485779744652</v>
      </c>
      <c r="AF1208" s="68">
        <v>126.46437780159339</v>
      </c>
      <c r="AG1208" s="68">
        <v>629.27608462094713</v>
      </c>
      <c r="AH1208" s="68">
        <v>515.42581994001193</v>
      </c>
      <c r="AI1208" s="68">
        <v>6.9727958190961434E-2</v>
      </c>
      <c r="AJ1208" s="68">
        <v>1.0823194467705749E-2</v>
      </c>
      <c r="AK1208" s="68">
        <v>7.866426316892583</v>
      </c>
      <c r="AL1208" s="68">
        <v>15.033952913092286</v>
      </c>
      <c r="AM1208" s="68">
        <v>4.3736872857391799E-3</v>
      </c>
      <c r="AN1208" s="68">
        <v>1905.458174162683</v>
      </c>
      <c r="AO1208" s="68">
        <v>0</v>
      </c>
      <c r="AP1208" s="68">
        <v>8.9886400219955608E-3</v>
      </c>
      <c r="AQ1208" s="68">
        <v>0</v>
      </c>
      <c r="AR1208" s="68">
        <v>0</v>
      </c>
      <c r="AS1208" s="68">
        <v>71.148851317188829</v>
      </c>
      <c r="AT1208" s="68">
        <v>0.11952424876114681</v>
      </c>
      <c r="AU1208" s="68">
        <v>3.9612020351349932</v>
      </c>
      <c r="AV1208" s="68">
        <v>0</v>
      </c>
      <c r="AW1208" s="68">
        <v>0.17920835959866507</v>
      </c>
      <c r="AX1208" s="68">
        <v>6.4711498650677878E-4</v>
      </c>
      <c r="AY1208" s="68">
        <v>0.69936607046809929</v>
      </c>
      <c r="AZ1208" s="68">
        <v>0</v>
      </c>
      <c r="BA1208" s="68">
        <v>1.5955486906884069</v>
      </c>
      <c r="BB1208" s="68">
        <v>52.18070166913828</v>
      </c>
      <c r="BC1208" s="68">
        <v>306.98173042022103</v>
      </c>
      <c r="BD1208" s="68">
        <v>3.8010849943654268</v>
      </c>
      <c r="BE1208" s="68">
        <v>145.64260685084375</v>
      </c>
      <c r="BF1208" s="68">
        <v>7.6430525528292641</v>
      </c>
      <c r="BG1208" s="68">
        <v>0</v>
      </c>
      <c r="BH1208" s="68">
        <v>5.1266873757562399E-3</v>
      </c>
      <c r="BI1208" s="68">
        <v>94859.053660650869</v>
      </c>
      <c r="BJ1208" s="68">
        <v>0</v>
      </c>
      <c r="BK1208" s="68">
        <v>0</v>
      </c>
      <c r="BL1208" s="68">
        <v>0</v>
      </c>
      <c r="BM1208" s="68">
        <v>1109.2124612896116</v>
      </c>
      <c r="BN1208" s="68">
        <v>10296.989311151834</v>
      </c>
      <c r="BO1208" s="68">
        <v>130314.01284724001</v>
      </c>
    </row>
    <row r="1209" spans="1:67">
      <c r="A1209">
        <v>2010</v>
      </c>
      <c r="B1209" s="62" t="s">
        <v>602</v>
      </c>
      <c r="C1209" s="67" t="s">
        <v>668</v>
      </c>
      <c r="D1209" s="62" t="s">
        <v>725</v>
      </c>
      <c r="E1209" s="68">
        <v>43.976394663651106</v>
      </c>
      <c r="F1209" s="68">
        <v>6.5657194433953663</v>
      </c>
      <c r="G1209" s="68">
        <v>2.6656860703315043E-2</v>
      </c>
      <c r="H1209" s="68">
        <v>4.6478592019623326</v>
      </c>
      <c r="I1209" s="68">
        <v>77.523063297891269</v>
      </c>
      <c r="J1209" s="68">
        <v>3127.9154143230321</v>
      </c>
      <c r="K1209" s="68">
        <v>11.998365768005373</v>
      </c>
      <c r="L1209" s="68">
        <v>226.49941601270189</v>
      </c>
      <c r="M1209" s="68">
        <v>16.923146278891803</v>
      </c>
      <c r="N1209" s="68">
        <v>20.555703723639347</v>
      </c>
      <c r="O1209" s="68">
        <v>20.636881931339243</v>
      </c>
      <c r="P1209" s="68">
        <v>1.1574871229509405</v>
      </c>
      <c r="Q1209" s="68">
        <v>135.99698211441191</v>
      </c>
      <c r="R1209" s="68">
        <v>11.080898813336708</v>
      </c>
      <c r="S1209" s="68">
        <v>31.580858409389212</v>
      </c>
      <c r="T1209" s="68">
        <v>28.087660433077794</v>
      </c>
      <c r="U1209" s="68">
        <v>115.54422350070787</v>
      </c>
      <c r="V1209" s="68">
        <v>53.335209872242501</v>
      </c>
      <c r="W1209" s="68">
        <v>43.000870629571317</v>
      </c>
      <c r="X1209" s="68">
        <v>943.49021995620728</v>
      </c>
      <c r="Y1209" s="68">
        <v>6.3979857352743421</v>
      </c>
      <c r="Z1209" s="68">
        <v>385.04932166074707</v>
      </c>
      <c r="AA1209" s="68">
        <v>6.6298516490292487E-3</v>
      </c>
      <c r="AB1209" s="68">
        <v>42.000666298139222</v>
      </c>
      <c r="AC1209" s="68">
        <v>0</v>
      </c>
      <c r="AD1209" s="68">
        <v>2.0720580780508984</v>
      </c>
      <c r="AE1209" s="68">
        <v>77.01101450902398</v>
      </c>
      <c r="AF1209" s="68">
        <v>30.582445699832288</v>
      </c>
      <c r="AG1209" s="68">
        <v>151.61829507514614</v>
      </c>
      <c r="AH1209" s="68">
        <v>124.18711908317215</v>
      </c>
      <c r="AI1209" s="68">
        <v>59.334236685767102</v>
      </c>
      <c r="AJ1209" s="68">
        <v>0</v>
      </c>
      <c r="AK1209" s="68">
        <v>7.5262866894001287E-2</v>
      </c>
      <c r="AL1209" s="68">
        <v>3.3170144598825173</v>
      </c>
      <c r="AM1209" s="68">
        <v>4.35137277115785</v>
      </c>
      <c r="AN1209" s="68">
        <v>123.94574546386011</v>
      </c>
      <c r="AO1209" s="68">
        <v>2.8931587404022945E-2</v>
      </c>
      <c r="AP1209" s="68">
        <v>0.11895959947423108</v>
      </c>
      <c r="AQ1209" s="68">
        <v>0</v>
      </c>
      <c r="AR1209" s="68">
        <v>0</v>
      </c>
      <c r="AS1209" s="68">
        <v>0</v>
      </c>
      <c r="AT1209" s="68">
        <v>0</v>
      </c>
      <c r="AU1209" s="68">
        <v>0</v>
      </c>
      <c r="AV1209" s="68">
        <v>0</v>
      </c>
      <c r="AW1209" s="68">
        <v>1.4681012320461682</v>
      </c>
      <c r="AX1209" s="68">
        <v>4.2430195036265781</v>
      </c>
      <c r="AY1209" s="68">
        <v>11.923268827683142</v>
      </c>
      <c r="AZ1209" s="68">
        <v>0</v>
      </c>
      <c r="BA1209" s="68">
        <v>0.14308885508744612</v>
      </c>
      <c r="BB1209" s="68">
        <v>41.849026554143627</v>
      </c>
      <c r="BC1209" s="68">
        <v>104.68051082047451</v>
      </c>
      <c r="BD1209" s="68">
        <v>25.971416504361144</v>
      </c>
      <c r="BE1209" s="68">
        <v>223.43382489309917</v>
      </c>
      <c r="BF1209" s="68">
        <v>51.978867799779024</v>
      </c>
      <c r="BG1209" s="68">
        <v>0</v>
      </c>
      <c r="BH1209" s="68">
        <v>0.18549230844542472</v>
      </c>
      <c r="BI1209" s="68">
        <v>8067.8696061267592</v>
      </c>
      <c r="BJ1209" s="68">
        <v>0</v>
      </c>
      <c r="BK1209" s="68">
        <v>0</v>
      </c>
      <c r="BL1209" s="68">
        <v>26.288805405973836</v>
      </c>
      <c r="BM1209" s="68">
        <v>-222.68091229590931</v>
      </c>
      <c r="BN1209" s="68">
        <v>7841.6760159618443</v>
      </c>
      <c r="BO1209" s="68">
        <v>22109.670224279998</v>
      </c>
    </row>
    <row r="1210" spans="1:67">
      <c r="A1210">
        <v>2010</v>
      </c>
      <c r="B1210" s="62" t="s">
        <v>603</v>
      </c>
      <c r="C1210" s="67" t="s">
        <v>669</v>
      </c>
      <c r="D1210" s="62" t="s">
        <v>725</v>
      </c>
      <c r="E1210" s="68">
        <v>26.908381257145411</v>
      </c>
      <c r="F1210" s="68">
        <v>1.0604268844746747E-3</v>
      </c>
      <c r="G1210" s="68">
        <v>9.1772191205264544E-2</v>
      </c>
      <c r="H1210" s="68">
        <v>118.37315890473457</v>
      </c>
      <c r="I1210" s="68">
        <v>116.01272576929686</v>
      </c>
      <c r="J1210" s="68">
        <v>9.7677862677758736</v>
      </c>
      <c r="K1210" s="68">
        <v>299.54517682152448</v>
      </c>
      <c r="L1210" s="68">
        <v>39.994749989199896</v>
      </c>
      <c r="M1210" s="68">
        <v>1.4809975246197224</v>
      </c>
      <c r="N1210" s="68">
        <v>16.311746672983997</v>
      </c>
      <c r="O1210" s="68">
        <v>18.038574671803605</v>
      </c>
      <c r="P1210" s="68">
        <v>5.0099270442562895</v>
      </c>
      <c r="Q1210" s="68">
        <v>16.36441280614908</v>
      </c>
      <c r="R1210" s="68">
        <v>38.769679249841197</v>
      </c>
      <c r="S1210" s="68">
        <v>13.034716793665979</v>
      </c>
      <c r="T1210" s="68">
        <v>45.161469998332599</v>
      </c>
      <c r="U1210" s="68">
        <v>73.575999879576358</v>
      </c>
      <c r="V1210" s="68">
        <v>33.376373194389878</v>
      </c>
      <c r="W1210" s="68">
        <v>30.459886876967946</v>
      </c>
      <c r="X1210" s="68">
        <v>45.518054287030623</v>
      </c>
      <c r="Y1210" s="68">
        <v>11.162832804395256</v>
      </c>
      <c r="Z1210" s="68">
        <v>810.54778397064717</v>
      </c>
      <c r="AA1210" s="68">
        <v>0.10652547087237835</v>
      </c>
      <c r="AB1210" s="68">
        <v>0.11561712862728254</v>
      </c>
      <c r="AC1210" s="68">
        <v>0</v>
      </c>
      <c r="AD1210" s="68">
        <v>0</v>
      </c>
      <c r="AE1210" s="68">
        <v>928.78763828967703</v>
      </c>
      <c r="AF1210" s="68">
        <v>51.029390978369754</v>
      </c>
      <c r="AG1210" s="68">
        <v>252.61768051612376</v>
      </c>
      <c r="AH1210" s="68">
        <v>206.91343321874089</v>
      </c>
      <c r="AI1210" s="68">
        <v>1.8462109012132917E-2</v>
      </c>
      <c r="AJ1210" s="68">
        <v>0</v>
      </c>
      <c r="AK1210" s="68">
        <v>0</v>
      </c>
      <c r="AL1210" s="68">
        <v>8.8717968550458534E-2</v>
      </c>
      <c r="AM1210" s="68">
        <v>0</v>
      </c>
      <c r="AN1210" s="68">
        <v>0</v>
      </c>
      <c r="AO1210" s="68">
        <v>0</v>
      </c>
      <c r="AP1210" s="68">
        <v>0.24248837208454041</v>
      </c>
      <c r="AQ1210" s="68">
        <v>35.831966919825412</v>
      </c>
      <c r="AR1210" s="68">
        <v>0</v>
      </c>
      <c r="AS1210" s="68">
        <v>0</v>
      </c>
      <c r="AT1210" s="68">
        <v>0</v>
      </c>
      <c r="AU1210" s="68">
        <v>0</v>
      </c>
      <c r="AV1210" s="68">
        <v>0</v>
      </c>
      <c r="AW1210" s="68">
        <v>6.4794195057131007E-2</v>
      </c>
      <c r="AX1210" s="68">
        <v>1.9725283950736475E-4</v>
      </c>
      <c r="AY1210" s="68">
        <v>0</v>
      </c>
      <c r="AZ1210" s="68">
        <v>0</v>
      </c>
      <c r="BA1210" s="68">
        <v>0.43983443545579864</v>
      </c>
      <c r="BB1210" s="68">
        <v>2.5093344237807975</v>
      </c>
      <c r="BC1210" s="68">
        <v>8.5182475715779096E-3</v>
      </c>
      <c r="BD1210" s="68">
        <v>1.3701457187921225E-3</v>
      </c>
      <c r="BE1210" s="68">
        <v>5.2744852514227385E-2</v>
      </c>
      <c r="BF1210" s="68">
        <v>7.6975853197778195</v>
      </c>
      <c r="BG1210" s="68">
        <v>0</v>
      </c>
      <c r="BH1210" s="68">
        <v>0</v>
      </c>
      <c r="BI1210" s="68">
        <v>287.94839999664038</v>
      </c>
      <c r="BJ1210" s="68">
        <v>0</v>
      </c>
      <c r="BK1210" s="68">
        <v>0</v>
      </c>
      <c r="BL1210" s="68">
        <v>3.6191917237314866</v>
      </c>
      <c r="BM1210" s="68">
        <v>102.11438083895499</v>
      </c>
      <c r="BN1210" s="68">
        <v>290.71419912644114</v>
      </c>
      <c r="BO1210" s="68">
        <v>3940.4297389327999</v>
      </c>
    </row>
    <row r="1211" spans="1:67">
      <c r="A1211">
        <v>2010</v>
      </c>
      <c r="B1211" s="62" t="s">
        <v>604</v>
      </c>
      <c r="C1211" s="67" t="s">
        <v>670</v>
      </c>
      <c r="D1211" s="62" t="s">
        <v>725</v>
      </c>
      <c r="E1211" s="68">
        <v>79.462109700747519</v>
      </c>
      <c r="F1211" s="68">
        <v>2.2328536469079276</v>
      </c>
      <c r="G1211" s="68">
        <v>0.50169773678764384</v>
      </c>
      <c r="H1211" s="68">
        <v>4.297172893798173</v>
      </c>
      <c r="I1211" s="68">
        <v>626.103082214604</v>
      </c>
      <c r="J1211" s="68">
        <v>117.51169554334861</v>
      </c>
      <c r="K1211" s="68">
        <v>3.7332695496900379</v>
      </c>
      <c r="L1211" s="68">
        <v>2353.3849755945876</v>
      </c>
      <c r="M1211" s="68">
        <v>435.59229031016645</v>
      </c>
      <c r="N1211" s="68">
        <v>14.915107342620519</v>
      </c>
      <c r="O1211" s="68">
        <v>320.08333327214314</v>
      </c>
      <c r="P1211" s="68">
        <v>69.154704098527318</v>
      </c>
      <c r="Q1211" s="68">
        <v>120.09744569074151</v>
      </c>
      <c r="R1211" s="68">
        <v>250.8668588266801</v>
      </c>
      <c r="S1211" s="68">
        <v>9.7298312660043873</v>
      </c>
      <c r="T1211" s="68">
        <v>88.462067809009582</v>
      </c>
      <c r="U1211" s="68">
        <v>456.95510701348775</v>
      </c>
      <c r="V1211" s="68">
        <v>138.91656119085044</v>
      </c>
      <c r="W1211" s="68">
        <v>74.594710179045407</v>
      </c>
      <c r="X1211" s="68">
        <v>203.11723415578382</v>
      </c>
      <c r="Y1211" s="68">
        <v>4.5473970389371967</v>
      </c>
      <c r="Z1211" s="68">
        <v>247.39944114296426</v>
      </c>
      <c r="AA1211" s="68">
        <v>2.526139071557052</v>
      </c>
      <c r="AB1211" s="68">
        <v>14.454025436235687</v>
      </c>
      <c r="AC1211" s="68">
        <v>9.8118333516148883</v>
      </c>
      <c r="AD1211" s="68">
        <v>0.52677615728215021</v>
      </c>
      <c r="AE1211" s="68">
        <v>84.04195398109934</v>
      </c>
      <c r="AF1211" s="68">
        <v>115.76686440633907</v>
      </c>
      <c r="AG1211" s="68">
        <v>575.52398953262912</v>
      </c>
      <c r="AH1211" s="68">
        <v>471.39869359358727</v>
      </c>
      <c r="AI1211" s="68">
        <v>33.406100670064255</v>
      </c>
      <c r="AJ1211" s="68">
        <v>0</v>
      </c>
      <c r="AK1211" s="68">
        <v>0.98542963113234294</v>
      </c>
      <c r="AL1211" s="68">
        <v>18.249864875024144</v>
      </c>
      <c r="AM1211" s="68">
        <v>3.1109461587852731</v>
      </c>
      <c r="AN1211" s="68">
        <v>87.865589197306932</v>
      </c>
      <c r="AO1211" s="68">
        <v>22.284811365281573</v>
      </c>
      <c r="AP1211" s="68">
        <v>1.3007957602137252</v>
      </c>
      <c r="AQ1211" s="68">
        <v>2.283056312593462</v>
      </c>
      <c r="AR1211" s="68">
        <v>7.6762248421028981E-2</v>
      </c>
      <c r="AS1211" s="68">
        <v>206.72336488255095</v>
      </c>
      <c r="AT1211" s="68">
        <v>0.39027390715063237</v>
      </c>
      <c r="AU1211" s="68">
        <v>14.811659489742715</v>
      </c>
      <c r="AV1211" s="68">
        <v>0</v>
      </c>
      <c r="AW1211" s="68">
        <v>64.574410618189162</v>
      </c>
      <c r="AX1211" s="68">
        <v>2.6782190368964942</v>
      </c>
      <c r="AY1211" s="68">
        <v>49.741281490901095</v>
      </c>
      <c r="AZ1211" s="68">
        <v>0</v>
      </c>
      <c r="BA1211" s="68">
        <v>2.0115390245003111</v>
      </c>
      <c r="BB1211" s="68">
        <v>94.261525521389956</v>
      </c>
      <c r="BC1211" s="68">
        <v>419.16695918008151</v>
      </c>
      <c r="BD1211" s="68">
        <v>68.300828025400932</v>
      </c>
      <c r="BE1211" s="68">
        <v>106.77177191815697</v>
      </c>
      <c r="BF1211" s="68">
        <v>47.956446887320219</v>
      </c>
      <c r="BG1211" s="68">
        <v>0</v>
      </c>
      <c r="BH1211" s="68">
        <v>1.3084662416761663</v>
      </c>
      <c r="BI1211" s="68">
        <v>2189.3015160266491</v>
      </c>
      <c r="BJ1211" s="68">
        <v>0</v>
      </c>
      <c r="BK1211" s="68">
        <v>0</v>
      </c>
      <c r="BL1211" s="68">
        <v>0</v>
      </c>
      <c r="BM1211" s="68">
        <v>537.6087634355199</v>
      </c>
      <c r="BN1211" s="68">
        <v>1634.1635456096883</v>
      </c>
      <c r="BO1211" s="68">
        <v>12505.043149262401</v>
      </c>
    </row>
    <row r="1212" spans="1:67">
      <c r="A1212">
        <v>2010</v>
      </c>
      <c r="B1212" s="62" t="s">
        <v>605</v>
      </c>
      <c r="C1212" s="67" t="s">
        <v>671</v>
      </c>
      <c r="D1212" s="62" t="s">
        <v>725</v>
      </c>
      <c r="E1212" s="68">
        <v>0.20435201166474884</v>
      </c>
      <c r="F1212" s="68">
        <v>1.7524010600283179E-4</v>
      </c>
      <c r="G1212" s="68">
        <v>2.5297260214576589E-3</v>
      </c>
      <c r="H1212" s="68">
        <v>2.8201672395175401</v>
      </c>
      <c r="I1212" s="68">
        <v>30.485240841893262</v>
      </c>
      <c r="J1212" s="68">
        <v>23.522804690664415</v>
      </c>
      <c r="K1212" s="68">
        <v>1.6763042213564527</v>
      </c>
      <c r="L1212" s="68">
        <v>8.304529705299883</v>
      </c>
      <c r="M1212" s="68">
        <v>86.630941071724976</v>
      </c>
      <c r="N1212" s="68">
        <v>0.70987261839529159</v>
      </c>
      <c r="O1212" s="68">
        <v>23.937947599983094</v>
      </c>
      <c r="P1212" s="68">
        <v>12.788231260749193</v>
      </c>
      <c r="Q1212" s="68">
        <v>12.071619069267564</v>
      </c>
      <c r="R1212" s="68">
        <v>5.7926476054991687</v>
      </c>
      <c r="S1212" s="68">
        <v>2.2197731453773204</v>
      </c>
      <c r="T1212" s="68">
        <v>11.245584170901967</v>
      </c>
      <c r="U1212" s="68">
        <v>64.146984883026917</v>
      </c>
      <c r="V1212" s="68">
        <v>25.42469828077861</v>
      </c>
      <c r="W1212" s="68">
        <v>8.8867023050475886</v>
      </c>
      <c r="X1212" s="68">
        <v>14.924007665101922</v>
      </c>
      <c r="Y1212" s="68">
        <v>1.3533574893367111</v>
      </c>
      <c r="Z1212" s="68">
        <v>28.17631583552777</v>
      </c>
      <c r="AA1212" s="68">
        <v>3.3234694801195248</v>
      </c>
      <c r="AB1212" s="68">
        <v>2.7324532658875156</v>
      </c>
      <c r="AC1212" s="68">
        <v>0</v>
      </c>
      <c r="AD1212" s="68">
        <v>0.36793944637996856</v>
      </c>
      <c r="AE1212" s="68">
        <v>65.082595711149992</v>
      </c>
      <c r="AF1212" s="68">
        <v>12.428541967216033</v>
      </c>
      <c r="AG1212" s="68">
        <v>61.909428966728498</v>
      </c>
      <c r="AH1212" s="68">
        <v>50.708614179124922</v>
      </c>
      <c r="AI1212" s="68">
        <v>32.71362915499639</v>
      </c>
      <c r="AJ1212" s="68">
        <v>0</v>
      </c>
      <c r="AK1212" s="68">
        <v>2.3201523698592936</v>
      </c>
      <c r="AL1212" s="68">
        <v>23.161444913715233</v>
      </c>
      <c r="AM1212" s="68">
        <v>5.6887407051187822</v>
      </c>
      <c r="AN1212" s="68">
        <v>9.3939541452782187</v>
      </c>
      <c r="AO1212" s="68">
        <v>16.043182306891332</v>
      </c>
      <c r="AP1212" s="68">
        <v>1.5834821219908006</v>
      </c>
      <c r="AQ1212" s="68">
        <v>3.1079485748926339</v>
      </c>
      <c r="AR1212" s="68">
        <v>2.0666445498292823</v>
      </c>
      <c r="AS1212" s="68">
        <v>319.80940982912944</v>
      </c>
      <c r="AT1212" s="68">
        <v>0.43458081640902574</v>
      </c>
      <c r="AU1212" s="68">
        <v>15.145765020161516</v>
      </c>
      <c r="AV1212" s="68">
        <v>0</v>
      </c>
      <c r="AW1212" s="68">
        <v>42.389223935603411</v>
      </c>
      <c r="AX1212" s="68">
        <v>19.632728113095375</v>
      </c>
      <c r="AY1212" s="68">
        <v>41.498484124326545</v>
      </c>
      <c r="AZ1212" s="68">
        <v>0</v>
      </c>
      <c r="BA1212" s="68">
        <v>2.9050142653380648</v>
      </c>
      <c r="BB1212" s="68">
        <v>706.6745032261673</v>
      </c>
      <c r="BC1212" s="68">
        <v>108.29356390722137</v>
      </c>
      <c r="BD1212" s="68">
        <v>103.22398678167087</v>
      </c>
      <c r="BE1212" s="68">
        <v>90.626622776308565</v>
      </c>
      <c r="BF1212" s="68">
        <v>77.026200672901723</v>
      </c>
      <c r="BG1212" s="68">
        <v>0</v>
      </c>
      <c r="BH1212" s="68">
        <v>0.10338303629407403</v>
      </c>
      <c r="BI1212" s="68">
        <v>917.39150343148253</v>
      </c>
      <c r="BJ1212" s="68">
        <v>0</v>
      </c>
      <c r="BK1212" s="68">
        <v>176.23694463923263</v>
      </c>
      <c r="BL1212" s="68">
        <v>4.5855399727212608E-2</v>
      </c>
      <c r="BM1212" s="68">
        <v>70.013215881872512</v>
      </c>
      <c r="BN1212" s="68">
        <v>319.85865248183558</v>
      </c>
      <c r="BO1212" s="68">
        <v>3669.2666468752004</v>
      </c>
    </row>
    <row r="1213" spans="1:67">
      <c r="A1213">
        <v>2010</v>
      </c>
      <c r="B1213" s="62" t="s">
        <v>606</v>
      </c>
      <c r="C1213" s="67" t="s">
        <v>672</v>
      </c>
      <c r="D1213" s="62" t="s">
        <v>725</v>
      </c>
      <c r="E1213" s="68">
        <v>422.61500259127018</v>
      </c>
      <c r="F1213" s="68">
        <v>4.5731934805245569</v>
      </c>
      <c r="G1213" s="68">
        <v>152.92335041796053</v>
      </c>
      <c r="H1213" s="68">
        <v>826.33938218032893</v>
      </c>
      <c r="I1213" s="68">
        <v>983.92510160411678</v>
      </c>
      <c r="J1213" s="68">
        <v>97.934416081191472</v>
      </c>
      <c r="K1213" s="68">
        <v>96.628691080512837</v>
      </c>
      <c r="L1213" s="68">
        <v>160.65875942640511</v>
      </c>
      <c r="M1213" s="68">
        <v>23.548159425044272</v>
      </c>
      <c r="N1213" s="68">
        <v>13152.371511098325</v>
      </c>
      <c r="O1213" s="68">
        <v>403.60987385974579</v>
      </c>
      <c r="P1213" s="68">
        <v>28.535197956225023</v>
      </c>
      <c r="Q1213" s="68">
        <v>69.129483723374577</v>
      </c>
      <c r="R1213" s="68">
        <v>651.86614204642126</v>
      </c>
      <c r="S1213" s="68">
        <v>347.45429453553436</v>
      </c>
      <c r="T1213" s="68">
        <v>123.395921729357</v>
      </c>
      <c r="U1213" s="68">
        <v>53.950772882807449</v>
      </c>
      <c r="V1213" s="68">
        <v>43.728899248818102</v>
      </c>
      <c r="W1213" s="68">
        <v>74.044425714968128</v>
      </c>
      <c r="X1213" s="68">
        <v>67.739868937763163</v>
      </c>
      <c r="Y1213" s="68">
        <v>7.9914584457737563</v>
      </c>
      <c r="Z1213" s="68">
        <v>115.50475399425255</v>
      </c>
      <c r="AA1213" s="68">
        <v>28.433634145962944</v>
      </c>
      <c r="AB1213" s="68">
        <v>2701.5046057966583</v>
      </c>
      <c r="AC1213" s="68">
        <v>86.650759788917554</v>
      </c>
      <c r="AD1213" s="68">
        <v>12.779527235013351</v>
      </c>
      <c r="AE1213" s="68">
        <v>1573.2900605441146</v>
      </c>
      <c r="AF1213" s="68">
        <v>64.006836882673028</v>
      </c>
      <c r="AG1213" s="68">
        <v>317.93945016353399</v>
      </c>
      <c r="AH1213" s="68">
        <v>260.41701853412707</v>
      </c>
      <c r="AI1213" s="68">
        <v>11975.376371880389</v>
      </c>
      <c r="AJ1213" s="68">
        <v>19.236746430367354</v>
      </c>
      <c r="AK1213" s="68">
        <v>1758.6864483479087</v>
      </c>
      <c r="AL1213" s="68">
        <v>64.307817250100783</v>
      </c>
      <c r="AM1213" s="68">
        <v>156.8566963600926</v>
      </c>
      <c r="AN1213" s="68">
        <v>225.16453028132804</v>
      </c>
      <c r="AO1213" s="68">
        <v>14.354135743539199</v>
      </c>
      <c r="AP1213" s="68">
        <v>6.9853073457287937</v>
      </c>
      <c r="AQ1213" s="68">
        <v>144.02849545250373</v>
      </c>
      <c r="AR1213" s="68">
        <v>0.72719287086103346</v>
      </c>
      <c r="AS1213" s="68">
        <v>11.907196235639283</v>
      </c>
      <c r="AT1213" s="68">
        <v>1.5380805716650223E-5</v>
      </c>
      <c r="AU1213" s="68">
        <v>5.0103904224908877</v>
      </c>
      <c r="AV1213" s="68">
        <v>0</v>
      </c>
      <c r="AW1213" s="68">
        <v>109.71990532891269</v>
      </c>
      <c r="AX1213" s="68">
        <v>8.3429536490854037</v>
      </c>
      <c r="AY1213" s="68">
        <v>24.397979923694045</v>
      </c>
      <c r="AZ1213" s="68">
        <v>0</v>
      </c>
      <c r="BA1213" s="68">
        <v>7.2754959666566741</v>
      </c>
      <c r="BB1213" s="68">
        <v>924.57843563146184</v>
      </c>
      <c r="BC1213" s="68">
        <v>1065.8889124110801</v>
      </c>
      <c r="BD1213" s="68">
        <v>55.394451845504896</v>
      </c>
      <c r="BE1213" s="68">
        <v>223.51594970053966</v>
      </c>
      <c r="BF1213" s="68">
        <v>168.62686558043782</v>
      </c>
      <c r="BG1213" s="68">
        <v>0</v>
      </c>
      <c r="BH1213" s="68">
        <v>1.8994868297973198</v>
      </c>
      <c r="BI1213" s="68">
        <v>7688.5452421120444</v>
      </c>
      <c r="BJ1213" s="68">
        <v>0</v>
      </c>
      <c r="BK1213" s="68">
        <v>0</v>
      </c>
      <c r="BL1213" s="68">
        <v>0</v>
      </c>
      <c r="BM1213" s="68">
        <v>5002.3095620699278</v>
      </c>
      <c r="BN1213" s="68">
        <v>5153.5499874662164</v>
      </c>
      <c r="BO1213" s="68">
        <v>57770.177126068804</v>
      </c>
    </row>
    <row r="1214" spans="1:67">
      <c r="A1214">
        <v>2010</v>
      </c>
      <c r="B1214" s="62" t="s">
        <v>607</v>
      </c>
      <c r="C1214" s="67" t="s">
        <v>673</v>
      </c>
      <c r="D1214" s="62" t="s">
        <v>725</v>
      </c>
      <c r="E1214" s="68">
        <v>1372.5549997782989</v>
      </c>
      <c r="F1214" s="68">
        <v>11.25862921134811</v>
      </c>
      <c r="G1214" s="68">
        <v>9.4234997178697384</v>
      </c>
      <c r="H1214" s="68">
        <v>1564.2837160110591</v>
      </c>
      <c r="I1214" s="68">
        <v>1048.7883236230139</v>
      </c>
      <c r="J1214" s="68">
        <v>576.42183951716811</v>
      </c>
      <c r="K1214" s="68">
        <v>58.162916455178845</v>
      </c>
      <c r="L1214" s="68">
        <v>319.41560070482785</v>
      </c>
      <c r="M1214" s="68">
        <v>126.80437665285281</v>
      </c>
      <c r="N1214" s="68">
        <v>519.84160983625759</v>
      </c>
      <c r="O1214" s="68">
        <v>7883.0715540667934</v>
      </c>
      <c r="P1214" s="68">
        <v>926.89087995519969</v>
      </c>
      <c r="Q1214" s="68">
        <v>3134.0201836790106</v>
      </c>
      <c r="R1214" s="68">
        <v>521.87164710866205</v>
      </c>
      <c r="S1214" s="68">
        <v>432.31423182671119</v>
      </c>
      <c r="T1214" s="68">
        <v>239.93100806071828</v>
      </c>
      <c r="U1214" s="68">
        <v>484.55236887101682</v>
      </c>
      <c r="V1214" s="68">
        <v>289.10541398139713</v>
      </c>
      <c r="W1214" s="68">
        <v>130.43093977510927</v>
      </c>
      <c r="X1214" s="68">
        <v>519.68785006359087</v>
      </c>
      <c r="Y1214" s="68">
        <v>10.199342633092632</v>
      </c>
      <c r="Z1214" s="68">
        <v>575.40709394472321</v>
      </c>
      <c r="AA1214" s="68">
        <v>9.7547410838802886</v>
      </c>
      <c r="AB1214" s="68">
        <v>2528.6750891312554</v>
      </c>
      <c r="AC1214" s="68">
        <v>316.64008301895927</v>
      </c>
      <c r="AD1214" s="68">
        <v>4.6214682954423356</v>
      </c>
      <c r="AE1214" s="68">
        <v>1189.2214665195434</v>
      </c>
      <c r="AF1214" s="68">
        <v>45.346631562791956</v>
      </c>
      <c r="AG1214" s="68">
        <v>225.66856754335942</v>
      </c>
      <c r="AH1214" s="68">
        <v>184.84002380415924</v>
      </c>
      <c r="AI1214" s="68">
        <v>155.11818734936921</v>
      </c>
      <c r="AJ1214" s="68">
        <v>0</v>
      </c>
      <c r="AK1214" s="68">
        <v>0.16778088911000733</v>
      </c>
      <c r="AL1214" s="68">
        <v>40.982831635938091</v>
      </c>
      <c r="AM1214" s="68">
        <v>0.91126880461626381</v>
      </c>
      <c r="AN1214" s="68">
        <v>235.02393712488168</v>
      </c>
      <c r="AO1214" s="68">
        <v>25.280372600717314</v>
      </c>
      <c r="AP1214" s="68">
        <v>39.995314092306167</v>
      </c>
      <c r="AQ1214" s="68">
        <v>44.151782189836062</v>
      </c>
      <c r="AR1214" s="68">
        <v>0.10308827851037236</v>
      </c>
      <c r="AS1214" s="68">
        <v>52.977038451617283</v>
      </c>
      <c r="AT1214" s="68">
        <v>8.7129646801363966E-2</v>
      </c>
      <c r="AU1214" s="68">
        <v>3.4084118623159942</v>
      </c>
      <c r="AV1214" s="68">
        <v>0</v>
      </c>
      <c r="AW1214" s="68">
        <v>4.0068971477587061</v>
      </c>
      <c r="AX1214" s="68">
        <v>15.968323242662311</v>
      </c>
      <c r="AY1214" s="68">
        <v>14.05905634560408</v>
      </c>
      <c r="AZ1214" s="68">
        <v>0</v>
      </c>
      <c r="BA1214" s="68">
        <v>14.63083485193512</v>
      </c>
      <c r="BB1214" s="68">
        <v>278.16050285834035</v>
      </c>
      <c r="BC1214" s="68">
        <v>103.39080870985681</v>
      </c>
      <c r="BD1214" s="68">
        <v>49.003052042807902</v>
      </c>
      <c r="BE1214" s="68">
        <v>154.33794919460627</v>
      </c>
      <c r="BF1214" s="68">
        <v>295.72123642570278</v>
      </c>
      <c r="BG1214" s="68">
        <v>0</v>
      </c>
      <c r="BH1214" s="68">
        <v>5.3378641170597214E-2</v>
      </c>
      <c r="BI1214" s="68">
        <v>9554.234132406129</v>
      </c>
      <c r="BJ1214" s="68">
        <v>0</v>
      </c>
      <c r="BK1214" s="68">
        <v>0</v>
      </c>
      <c r="BL1214" s="68">
        <v>6.0127749488089126</v>
      </c>
      <c r="BM1214" s="68">
        <v>1843.1358157896943</v>
      </c>
      <c r="BN1214" s="68">
        <v>9453.0377083573003</v>
      </c>
      <c r="BO1214" s="68">
        <v>47643.165710321606</v>
      </c>
    </row>
    <row r="1215" spans="1:67">
      <c r="A1215">
        <v>2010</v>
      </c>
      <c r="B1215" s="62" t="s">
        <v>608</v>
      </c>
      <c r="C1215" s="67" t="s">
        <v>674</v>
      </c>
      <c r="D1215" s="62" t="s">
        <v>725</v>
      </c>
      <c r="E1215" s="68">
        <v>75.13886395775495</v>
      </c>
      <c r="F1215" s="68">
        <v>5.3399706704587135</v>
      </c>
      <c r="G1215" s="68">
        <v>3.2194141174026645</v>
      </c>
      <c r="H1215" s="68">
        <v>0.11728374853070317</v>
      </c>
      <c r="I1215" s="68">
        <v>101.46287878693064</v>
      </c>
      <c r="J1215" s="68">
        <v>1.9114753361727996</v>
      </c>
      <c r="K1215" s="68">
        <v>0.29324254701929853</v>
      </c>
      <c r="L1215" s="68">
        <v>14.284567382041105</v>
      </c>
      <c r="M1215" s="68">
        <v>2.7695792712988228</v>
      </c>
      <c r="N1215" s="68">
        <v>0.91239626087980297</v>
      </c>
      <c r="O1215" s="68">
        <v>24.312761834619735</v>
      </c>
      <c r="P1215" s="68">
        <v>950.13461277365911</v>
      </c>
      <c r="Q1215" s="68">
        <v>1.2267428734200672</v>
      </c>
      <c r="R1215" s="68">
        <v>0.91120832474450142</v>
      </c>
      <c r="S1215" s="68">
        <v>0.87529616537390431</v>
      </c>
      <c r="T1215" s="68">
        <v>0.46617908896932225</v>
      </c>
      <c r="U1215" s="68">
        <v>299.40779778407978</v>
      </c>
      <c r="V1215" s="68">
        <v>0.33675922041036421</v>
      </c>
      <c r="W1215" s="68">
        <v>13.600361572953254</v>
      </c>
      <c r="X1215" s="68">
        <v>3.3103550269539901</v>
      </c>
      <c r="Y1215" s="68">
        <v>0.10398686996092768</v>
      </c>
      <c r="Z1215" s="68">
        <v>12.06957740185263</v>
      </c>
      <c r="AA1215" s="68">
        <v>0</v>
      </c>
      <c r="AB1215" s="68">
        <v>4.3441057691664474E-2</v>
      </c>
      <c r="AC1215" s="68">
        <v>0</v>
      </c>
      <c r="AD1215" s="68">
        <v>0</v>
      </c>
      <c r="AE1215" s="68">
        <v>0.16338287268431273</v>
      </c>
      <c r="AF1215" s="68">
        <v>0.34141545725946709</v>
      </c>
      <c r="AG1215" s="68">
        <v>1.7315110891024013</v>
      </c>
      <c r="AH1215" s="68">
        <v>1.4182416027671172</v>
      </c>
      <c r="AI1215" s="68">
        <v>0</v>
      </c>
      <c r="AJ1215" s="68">
        <v>0</v>
      </c>
      <c r="AK1215" s="68">
        <v>0</v>
      </c>
      <c r="AL1215" s="68">
        <v>0</v>
      </c>
      <c r="AM1215" s="68">
        <v>6.9195171406570078E-3</v>
      </c>
      <c r="AN1215" s="68">
        <v>0.16358431391196757</v>
      </c>
      <c r="AO1215" s="68">
        <v>0</v>
      </c>
      <c r="AP1215" s="68">
        <v>0</v>
      </c>
      <c r="AQ1215" s="68">
        <v>0</v>
      </c>
      <c r="AR1215" s="68">
        <v>0</v>
      </c>
      <c r="AS1215" s="68">
        <v>0</v>
      </c>
      <c r="AT1215" s="68">
        <v>0</v>
      </c>
      <c r="AU1215" s="68">
        <v>0</v>
      </c>
      <c r="AV1215" s="68">
        <v>0</v>
      </c>
      <c r="AW1215" s="68">
        <v>0.70263913016293889</v>
      </c>
      <c r="AX1215" s="68">
        <v>1.2715332462268527E-3</v>
      </c>
      <c r="AY1215" s="68">
        <v>0.3925202745037395</v>
      </c>
      <c r="AZ1215" s="68">
        <v>0</v>
      </c>
      <c r="BA1215" s="68">
        <v>4.6346836970462331</v>
      </c>
      <c r="BB1215" s="68">
        <v>6.6049754270055194</v>
      </c>
      <c r="BC1215" s="68">
        <v>755.09365014082744</v>
      </c>
      <c r="BD1215" s="68">
        <v>0.86916437008648895</v>
      </c>
      <c r="BE1215" s="68">
        <v>861.00778899506042</v>
      </c>
      <c r="BF1215" s="68">
        <v>5.7831295479651166</v>
      </c>
      <c r="BG1215" s="68">
        <v>0</v>
      </c>
      <c r="BH1215" s="68">
        <v>0.75733846014957995</v>
      </c>
      <c r="BI1215" s="68">
        <v>7549.5906291370538</v>
      </c>
      <c r="BJ1215" s="68">
        <v>0</v>
      </c>
      <c r="BK1215" s="68">
        <v>0</v>
      </c>
      <c r="BL1215" s="68">
        <v>0</v>
      </c>
      <c r="BM1215" s="68">
        <v>852.28198551150263</v>
      </c>
      <c r="BN1215" s="68">
        <v>1580.5134097725488</v>
      </c>
      <c r="BO1215" s="68">
        <v>13134.306992923202</v>
      </c>
    </row>
    <row r="1216" spans="1:67">
      <c r="A1216">
        <v>2010</v>
      </c>
      <c r="B1216" s="62" t="s">
        <v>609</v>
      </c>
      <c r="C1216" s="67" t="s">
        <v>675</v>
      </c>
      <c r="D1216" s="62" t="s">
        <v>725</v>
      </c>
      <c r="E1216" s="68">
        <v>105.37284023032669</v>
      </c>
      <c r="F1216" s="68">
        <v>14.787547932413268</v>
      </c>
      <c r="G1216" s="68">
        <v>1.2870058239953477</v>
      </c>
      <c r="H1216" s="68">
        <v>21.192841790454288</v>
      </c>
      <c r="I1216" s="68">
        <v>1303.9532756051142</v>
      </c>
      <c r="J1216" s="68">
        <v>248.86770873376727</v>
      </c>
      <c r="K1216" s="68">
        <v>29.804939599184049</v>
      </c>
      <c r="L1216" s="68">
        <v>89.454907538464326</v>
      </c>
      <c r="M1216" s="68">
        <v>64.3336185979242</v>
      </c>
      <c r="N1216" s="68">
        <v>19.063986679137791</v>
      </c>
      <c r="O1216" s="68">
        <v>245.21950555343514</v>
      </c>
      <c r="P1216" s="68">
        <v>36.271507974457528</v>
      </c>
      <c r="Q1216" s="68">
        <v>366.24743675140803</v>
      </c>
      <c r="R1216" s="68">
        <v>39.04506060643952</v>
      </c>
      <c r="S1216" s="68">
        <v>26.586766504055845</v>
      </c>
      <c r="T1216" s="68">
        <v>188.84815789952057</v>
      </c>
      <c r="U1216" s="68">
        <v>938.06080308188427</v>
      </c>
      <c r="V1216" s="68">
        <v>543.99172964230513</v>
      </c>
      <c r="W1216" s="68">
        <v>263.08774242909055</v>
      </c>
      <c r="X1216" s="68">
        <v>2789.4125997498563</v>
      </c>
      <c r="Y1216" s="68">
        <v>28.057241542901583</v>
      </c>
      <c r="Z1216" s="68">
        <v>566.46400577878796</v>
      </c>
      <c r="AA1216" s="68">
        <v>0.84813354700751231</v>
      </c>
      <c r="AB1216" s="68">
        <v>10.315375718601109</v>
      </c>
      <c r="AC1216" s="68">
        <v>0</v>
      </c>
      <c r="AD1216" s="68">
        <v>2.1657920335803689</v>
      </c>
      <c r="AE1216" s="68">
        <v>1270.5718374621258</v>
      </c>
      <c r="AF1216" s="68">
        <v>133.36466537537643</v>
      </c>
      <c r="AG1216" s="68">
        <v>661.64409564936102</v>
      </c>
      <c r="AH1216" s="68">
        <v>541.93772629061959</v>
      </c>
      <c r="AI1216" s="68">
        <v>360.4737564920228</v>
      </c>
      <c r="AJ1216" s="68">
        <v>0</v>
      </c>
      <c r="AK1216" s="68">
        <v>2.9390452309789707E-3</v>
      </c>
      <c r="AL1216" s="68">
        <v>79.472070264817987</v>
      </c>
      <c r="AM1216" s="68">
        <v>7.8092590726620892E-2</v>
      </c>
      <c r="AN1216" s="68">
        <v>66.143675761885603</v>
      </c>
      <c r="AO1216" s="68">
        <v>4.1840126095657369E-2</v>
      </c>
      <c r="AP1216" s="68">
        <v>0.23047003841422051</v>
      </c>
      <c r="AQ1216" s="68">
        <v>0</v>
      </c>
      <c r="AR1216" s="68">
        <v>0</v>
      </c>
      <c r="AS1216" s="68">
        <v>5.2905996152625487</v>
      </c>
      <c r="AT1216" s="68">
        <v>0</v>
      </c>
      <c r="AU1216" s="68">
        <v>0</v>
      </c>
      <c r="AV1216" s="68">
        <v>0</v>
      </c>
      <c r="AW1216" s="68">
        <v>0.17483636906138178</v>
      </c>
      <c r="AX1216" s="68">
        <v>0.24654541899748705</v>
      </c>
      <c r="AY1216" s="68">
        <v>0.38313542177771903</v>
      </c>
      <c r="AZ1216" s="68">
        <v>0</v>
      </c>
      <c r="BA1216" s="68">
        <v>1.0937021608893058</v>
      </c>
      <c r="BB1216" s="68">
        <v>79.058793728656838</v>
      </c>
      <c r="BC1216" s="68">
        <v>55.057206059726269</v>
      </c>
      <c r="BD1216" s="68">
        <v>6.3382584305982812</v>
      </c>
      <c r="BE1216" s="68">
        <v>95.927129944445241</v>
      </c>
      <c r="BF1216" s="68">
        <v>17.666296038939301</v>
      </c>
      <c r="BG1216" s="68">
        <v>0</v>
      </c>
      <c r="BH1216" s="68">
        <v>4.4060520062708067E-2</v>
      </c>
      <c r="BI1216" s="68">
        <v>1667.8704566869635</v>
      </c>
      <c r="BJ1216" s="68">
        <v>0</v>
      </c>
      <c r="BK1216" s="68">
        <v>0</v>
      </c>
      <c r="BL1216" s="68">
        <v>0.54162879724293311</v>
      </c>
      <c r="BM1216" s="68">
        <v>-343.1255746847944</v>
      </c>
      <c r="BN1216" s="68">
        <v>4695.2084698433964</v>
      </c>
      <c r="BO1216" s="68">
        <v>17338.477244792</v>
      </c>
    </row>
    <row r="1217" spans="1:67">
      <c r="A1217">
        <v>2010</v>
      </c>
      <c r="B1217" s="62" t="s">
        <v>610</v>
      </c>
      <c r="C1217" s="67" t="s">
        <v>676</v>
      </c>
      <c r="D1217" s="62" t="s">
        <v>725</v>
      </c>
      <c r="E1217" s="68">
        <v>0.41497098092414497</v>
      </c>
      <c r="F1217" s="68">
        <v>3.609606193278879E-3</v>
      </c>
      <c r="G1217" s="68">
        <v>3.4784196031931383</v>
      </c>
      <c r="H1217" s="68">
        <v>245.21446012490367</v>
      </c>
      <c r="I1217" s="68">
        <v>932.08993623010269</v>
      </c>
      <c r="J1217" s="68">
        <v>8.7988804993633192</v>
      </c>
      <c r="K1217" s="68">
        <v>12.754677467727698</v>
      </c>
      <c r="L1217" s="68">
        <v>1.1471057024679472</v>
      </c>
      <c r="M1217" s="68">
        <v>2.35182622376644</v>
      </c>
      <c r="N1217" s="68">
        <v>10.220092062092899</v>
      </c>
      <c r="O1217" s="68">
        <v>25.800506458120203</v>
      </c>
      <c r="P1217" s="68">
        <v>26.282194565344593</v>
      </c>
      <c r="Q1217" s="68">
        <v>26.933140816172703</v>
      </c>
      <c r="R1217" s="68">
        <v>1087.0674741812868</v>
      </c>
      <c r="S1217" s="68">
        <v>18.415355573578502</v>
      </c>
      <c r="T1217" s="68">
        <v>128.92428975364072</v>
      </c>
      <c r="U1217" s="68">
        <v>194.28047257185244</v>
      </c>
      <c r="V1217" s="68">
        <v>209.50856914476529</v>
      </c>
      <c r="W1217" s="68">
        <v>63.963165379880621</v>
      </c>
      <c r="X1217" s="68">
        <v>347.29543010045188</v>
      </c>
      <c r="Y1217" s="68">
        <v>6.6949016942125121</v>
      </c>
      <c r="Z1217" s="68">
        <v>173.15474972293543</v>
      </c>
      <c r="AA1217" s="68">
        <v>7.4149807035107278</v>
      </c>
      <c r="AB1217" s="68">
        <v>1.9972025125836563</v>
      </c>
      <c r="AC1217" s="68">
        <v>0</v>
      </c>
      <c r="AD1217" s="68">
        <v>0</v>
      </c>
      <c r="AE1217" s="68">
        <v>7368.3048892495517</v>
      </c>
      <c r="AF1217" s="68">
        <v>28.532062256280728</v>
      </c>
      <c r="AG1217" s="68">
        <v>141.62028778304128</v>
      </c>
      <c r="AH1217" s="68">
        <v>115.99797725458431</v>
      </c>
      <c r="AI1217" s="68">
        <v>26.412253396024077</v>
      </c>
      <c r="AJ1217" s="68">
        <v>0</v>
      </c>
      <c r="AK1217" s="68">
        <v>0</v>
      </c>
      <c r="AL1217" s="68">
        <v>7.9269605293866876</v>
      </c>
      <c r="AM1217" s="68">
        <v>4.0383445016822464E-2</v>
      </c>
      <c r="AN1217" s="68">
        <v>143.86435336153377</v>
      </c>
      <c r="AO1217" s="68">
        <v>0</v>
      </c>
      <c r="AP1217" s="68">
        <v>0</v>
      </c>
      <c r="AQ1217" s="68">
        <v>0</v>
      </c>
      <c r="AR1217" s="68">
        <v>0</v>
      </c>
      <c r="AS1217" s="68">
        <v>0</v>
      </c>
      <c r="AT1217" s="68">
        <v>0</v>
      </c>
      <c r="AU1217" s="68">
        <v>0</v>
      </c>
      <c r="AV1217" s="68">
        <v>0</v>
      </c>
      <c r="AW1217" s="68">
        <v>2.9447965653803694</v>
      </c>
      <c r="AX1217" s="68">
        <v>8.6506018933661221E-4</v>
      </c>
      <c r="AY1217" s="68">
        <v>5.6708663896620536E-3</v>
      </c>
      <c r="AZ1217" s="68">
        <v>0</v>
      </c>
      <c r="BA1217" s="68">
        <v>0.22330624721174525</v>
      </c>
      <c r="BB1217" s="68">
        <v>52.545360314826404</v>
      </c>
      <c r="BC1217" s="68">
        <v>0</v>
      </c>
      <c r="BD1217" s="68">
        <v>1.5182589749441975E-2</v>
      </c>
      <c r="BE1217" s="68">
        <v>14.689614605524316</v>
      </c>
      <c r="BF1217" s="68">
        <v>7.3037098913419012</v>
      </c>
      <c r="BG1217" s="68">
        <v>0</v>
      </c>
      <c r="BH1217" s="68">
        <v>0</v>
      </c>
      <c r="BI1217" s="68">
        <v>3207.763849086748</v>
      </c>
      <c r="BJ1217" s="68">
        <v>0</v>
      </c>
      <c r="BK1217" s="68">
        <v>0</v>
      </c>
      <c r="BL1217" s="68">
        <v>11.73010171767269</v>
      </c>
      <c r="BM1217" s="68">
        <v>167.64416322484837</v>
      </c>
      <c r="BN1217" s="68">
        <v>2967.0092091412275</v>
      </c>
      <c r="BO1217" s="68">
        <v>17798.781408265597</v>
      </c>
    </row>
    <row r="1218" spans="1:67">
      <c r="A1218">
        <v>2010</v>
      </c>
      <c r="B1218" s="62" t="s">
        <v>611</v>
      </c>
      <c r="C1218" s="67" t="s">
        <v>677</v>
      </c>
      <c r="D1218" s="62" t="s">
        <v>725</v>
      </c>
      <c r="E1218" s="68">
        <v>44.962228102581697</v>
      </c>
      <c r="F1218" s="68">
        <v>0.34840652023887514</v>
      </c>
      <c r="G1218" s="68">
        <v>0.2264946250123154</v>
      </c>
      <c r="H1218" s="68">
        <v>353.56238762303644</v>
      </c>
      <c r="I1218" s="68">
        <v>6.3589057732742349</v>
      </c>
      <c r="J1218" s="68">
        <v>20.730387719742914</v>
      </c>
      <c r="K1218" s="68">
        <v>3.5774232842000262</v>
      </c>
      <c r="L1218" s="68">
        <v>16.565195884657975</v>
      </c>
      <c r="M1218" s="68">
        <v>4.1211113057085758</v>
      </c>
      <c r="N1218" s="68">
        <v>0.89652103613896228</v>
      </c>
      <c r="O1218" s="68">
        <v>19.086600110948211</v>
      </c>
      <c r="P1218" s="68">
        <v>0.9393376690495342</v>
      </c>
      <c r="Q1218" s="68">
        <v>82.16528213515231</v>
      </c>
      <c r="R1218" s="68">
        <v>94.534831512557034</v>
      </c>
      <c r="S1218" s="68">
        <v>4314.729566029755</v>
      </c>
      <c r="T1218" s="68">
        <v>2476.6110222462794</v>
      </c>
      <c r="U1218" s="68">
        <v>393.89807928976433</v>
      </c>
      <c r="V1218" s="68">
        <v>1863.7260632903099</v>
      </c>
      <c r="W1218" s="68">
        <v>1485.5226344772821</v>
      </c>
      <c r="X1218" s="68">
        <v>2679.242009134085</v>
      </c>
      <c r="Y1218" s="68">
        <v>188.07344906568466</v>
      </c>
      <c r="Z1218" s="68">
        <v>744.00808947521386</v>
      </c>
      <c r="AA1218" s="68">
        <v>71.016741460377716</v>
      </c>
      <c r="AB1218" s="68">
        <v>7.3851650263398776</v>
      </c>
      <c r="AC1218" s="68">
        <v>0</v>
      </c>
      <c r="AD1218" s="68">
        <v>0</v>
      </c>
      <c r="AE1218" s="68">
        <v>4317.8186253039621</v>
      </c>
      <c r="AF1218" s="68">
        <v>8.1882246508963465</v>
      </c>
      <c r="AG1218" s="68">
        <v>40.510266808138432</v>
      </c>
      <c r="AH1218" s="68">
        <v>33.181044053423342</v>
      </c>
      <c r="AI1218" s="68">
        <v>1.8114886025147027E-2</v>
      </c>
      <c r="AJ1218" s="68">
        <v>0</v>
      </c>
      <c r="AK1218" s="68">
        <v>0</v>
      </c>
      <c r="AL1218" s="68">
        <v>0.95809203749049976</v>
      </c>
      <c r="AM1218" s="68">
        <v>0</v>
      </c>
      <c r="AN1218" s="68">
        <v>0</v>
      </c>
      <c r="AO1218" s="68">
        <v>2.9400406903434031</v>
      </c>
      <c r="AP1218" s="68">
        <v>0</v>
      </c>
      <c r="AQ1218" s="68">
        <v>0</v>
      </c>
      <c r="AR1218" s="68">
        <v>0</v>
      </c>
      <c r="AS1218" s="68">
        <v>0</v>
      </c>
      <c r="AT1218" s="68">
        <v>0</v>
      </c>
      <c r="AU1218" s="68">
        <v>0</v>
      </c>
      <c r="AV1218" s="68">
        <v>0</v>
      </c>
      <c r="AW1218" s="68">
        <v>8.3905592459047024E-2</v>
      </c>
      <c r="AX1218" s="68">
        <v>0</v>
      </c>
      <c r="AY1218" s="68">
        <v>0.4142072486765917</v>
      </c>
      <c r="AZ1218" s="68">
        <v>0</v>
      </c>
      <c r="BA1218" s="68">
        <v>0.12186336626223233</v>
      </c>
      <c r="BB1218" s="68">
        <v>9.1884739384490732</v>
      </c>
      <c r="BC1218" s="68">
        <v>0</v>
      </c>
      <c r="BD1218" s="68">
        <v>2.6877141852472242E-2</v>
      </c>
      <c r="BE1218" s="68">
        <v>1.618979536970965</v>
      </c>
      <c r="BF1218" s="68">
        <v>1.3858911699741383</v>
      </c>
      <c r="BG1218" s="68">
        <v>0</v>
      </c>
      <c r="BH1218" s="68">
        <v>0</v>
      </c>
      <c r="BI1218" s="68">
        <v>53.384318592358348</v>
      </c>
      <c r="BJ1218" s="68">
        <v>0</v>
      </c>
      <c r="BK1218" s="68">
        <v>0</v>
      </c>
      <c r="BL1218" s="68">
        <v>589.1856320983054</v>
      </c>
      <c r="BM1218" s="68">
        <v>-198.0408105128283</v>
      </c>
      <c r="BN1218" s="68">
        <v>13884.934540910284</v>
      </c>
      <c r="BO1218" s="68">
        <v>33618.206220310407</v>
      </c>
    </row>
    <row r="1219" spans="1:67">
      <c r="A1219">
        <v>2010</v>
      </c>
      <c r="B1219" s="62" t="s">
        <v>612</v>
      </c>
      <c r="C1219" s="67" t="s">
        <v>678</v>
      </c>
      <c r="D1219" s="62" t="s">
        <v>725</v>
      </c>
      <c r="E1219" s="68">
        <v>40.422552435354326</v>
      </c>
      <c r="F1219" s="68">
        <v>4.9533273127075894</v>
      </c>
      <c r="G1219" s="68">
        <v>0.21801922739028667</v>
      </c>
      <c r="H1219" s="68">
        <v>318.78558325317778</v>
      </c>
      <c r="I1219" s="68">
        <v>306.87837292282882</v>
      </c>
      <c r="J1219" s="68">
        <v>46.203044041885441</v>
      </c>
      <c r="K1219" s="68">
        <v>11.206743398842844</v>
      </c>
      <c r="L1219" s="68">
        <v>10.522137673775637</v>
      </c>
      <c r="M1219" s="68">
        <v>3.5050664408462362</v>
      </c>
      <c r="N1219" s="68">
        <v>358.56705686622229</v>
      </c>
      <c r="O1219" s="68">
        <v>75.297637742941518</v>
      </c>
      <c r="P1219" s="68">
        <v>1.5772036937996707</v>
      </c>
      <c r="Q1219" s="68">
        <v>128.09484165986728</v>
      </c>
      <c r="R1219" s="68">
        <v>30.260717910676494</v>
      </c>
      <c r="S1219" s="68">
        <v>419.07123612792964</v>
      </c>
      <c r="T1219" s="68">
        <v>1180.3275417083187</v>
      </c>
      <c r="U1219" s="68">
        <v>637.55423856828281</v>
      </c>
      <c r="V1219" s="68">
        <v>555.24954791630364</v>
      </c>
      <c r="W1219" s="68">
        <v>411.33981066757269</v>
      </c>
      <c r="X1219" s="68">
        <v>1719.6088996873407</v>
      </c>
      <c r="Y1219" s="68">
        <v>24.987721208751239</v>
      </c>
      <c r="Z1219" s="68">
        <v>257.5872809834454</v>
      </c>
      <c r="AA1219" s="68">
        <v>9.3654142439993588</v>
      </c>
      <c r="AB1219" s="68">
        <v>40.636460805544452</v>
      </c>
      <c r="AC1219" s="68">
        <v>9.6319792244882905</v>
      </c>
      <c r="AD1219" s="68">
        <v>0.17675550364839313</v>
      </c>
      <c r="AE1219" s="68">
        <v>2172.9253550124918</v>
      </c>
      <c r="AF1219" s="68">
        <v>30.064414137321009</v>
      </c>
      <c r="AG1219" s="68">
        <v>148.38176537271681</v>
      </c>
      <c r="AH1219" s="68">
        <v>121.53615074605554</v>
      </c>
      <c r="AI1219" s="68">
        <v>3.9838464874276762</v>
      </c>
      <c r="AJ1219" s="68">
        <v>0</v>
      </c>
      <c r="AK1219" s="68">
        <v>1.7951672022621881</v>
      </c>
      <c r="AL1219" s="68">
        <v>12.619616588006801</v>
      </c>
      <c r="AM1219" s="68">
        <v>0.61220171656677447</v>
      </c>
      <c r="AN1219" s="68">
        <v>10.616573280451874</v>
      </c>
      <c r="AO1219" s="68">
        <v>4.0949176330322441</v>
      </c>
      <c r="AP1219" s="68">
        <v>22.722843323914894</v>
      </c>
      <c r="AQ1219" s="68">
        <v>7.0232493499766662</v>
      </c>
      <c r="AR1219" s="68">
        <v>0</v>
      </c>
      <c r="AS1219" s="68">
        <v>0</v>
      </c>
      <c r="AT1219" s="68">
        <v>0</v>
      </c>
      <c r="AU1219" s="68">
        <v>0</v>
      </c>
      <c r="AV1219" s="68">
        <v>0</v>
      </c>
      <c r="AW1219" s="68">
        <v>0.87128477776479019</v>
      </c>
      <c r="AX1219" s="68">
        <v>0.49970866418652354</v>
      </c>
      <c r="AY1219" s="68">
        <v>2.316510883841612</v>
      </c>
      <c r="AZ1219" s="68">
        <v>0</v>
      </c>
      <c r="BA1219" s="68">
        <v>0.44550926472858604</v>
      </c>
      <c r="BB1219" s="68">
        <v>32.48992247115698</v>
      </c>
      <c r="BC1219" s="68">
        <v>65.851616451721654</v>
      </c>
      <c r="BD1219" s="68">
        <v>9.1907078098715154</v>
      </c>
      <c r="BE1219" s="68">
        <v>12.285293983844811</v>
      </c>
      <c r="BF1219" s="68">
        <v>29.992003249792972</v>
      </c>
      <c r="BG1219" s="68">
        <v>0</v>
      </c>
      <c r="BH1219" s="68">
        <v>5.6944217835885547E-2</v>
      </c>
      <c r="BI1219" s="68">
        <v>1439.2587900884287</v>
      </c>
      <c r="BJ1219" s="68">
        <v>0</v>
      </c>
      <c r="BK1219" s="68">
        <v>0</v>
      </c>
      <c r="BL1219" s="68">
        <v>589.66934987082311</v>
      </c>
      <c r="BM1219" s="68">
        <v>135.14034919270321</v>
      </c>
      <c r="BN1219" s="68">
        <v>7489.393026152291</v>
      </c>
      <c r="BO1219" s="68">
        <v>18945.866309155204</v>
      </c>
    </row>
    <row r="1220" spans="1:67">
      <c r="A1220">
        <v>2010</v>
      </c>
      <c r="B1220" s="62" t="s">
        <v>613</v>
      </c>
      <c r="C1220" s="67" t="s">
        <v>679</v>
      </c>
      <c r="D1220" s="62" t="s">
        <v>725</v>
      </c>
      <c r="E1220" s="68">
        <v>0.1628040280792277</v>
      </c>
      <c r="F1220" s="68">
        <v>0.51688524699471716</v>
      </c>
      <c r="G1220" s="68">
        <v>5.5898267650512992E-3</v>
      </c>
      <c r="H1220" s="68">
        <v>0.84838643116800294</v>
      </c>
      <c r="I1220" s="68">
        <v>2.1821008693952249</v>
      </c>
      <c r="J1220" s="68">
        <v>7.8321574321314884</v>
      </c>
      <c r="K1220" s="68">
        <v>7.6158864986923772E-2</v>
      </c>
      <c r="L1220" s="68">
        <v>0.45542187000063661</v>
      </c>
      <c r="M1220" s="68">
        <v>1.5037131805816568</v>
      </c>
      <c r="N1220" s="68">
        <v>0.76259250310552373</v>
      </c>
      <c r="O1220" s="68">
        <v>2.3884131040775913</v>
      </c>
      <c r="P1220" s="68">
        <v>8.3218769384798122E-2</v>
      </c>
      <c r="Q1220" s="68">
        <v>6.313961369102139</v>
      </c>
      <c r="R1220" s="68">
        <v>0.78501436950466286</v>
      </c>
      <c r="S1220" s="68">
        <v>3.0623111681389243</v>
      </c>
      <c r="T1220" s="68">
        <v>10.907327835513549</v>
      </c>
      <c r="U1220" s="68">
        <v>1049.0510367577747</v>
      </c>
      <c r="V1220" s="68">
        <v>101.73107138743534</v>
      </c>
      <c r="W1220" s="68">
        <v>22.757326886870203</v>
      </c>
      <c r="X1220" s="68">
        <v>134.27801665139637</v>
      </c>
      <c r="Y1220" s="68">
        <v>2.657406414941438</v>
      </c>
      <c r="Z1220" s="68">
        <v>53.405862008121524</v>
      </c>
      <c r="AA1220" s="68">
        <v>2.6904791700433699</v>
      </c>
      <c r="AB1220" s="68">
        <v>8.4752472865785791</v>
      </c>
      <c r="AC1220" s="68">
        <v>5.5444867904272813E-3</v>
      </c>
      <c r="AD1220" s="68">
        <v>4.992527164963714E-4</v>
      </c>
      <c r="AE1220" s="68">
        <v>11.079604906501753</v>
      </c>
      <c r="AF1220" s="68">
        <v>1.4985779171025921</v>
      </c>
      <c r="AG1220" s="68">
        <v>7.3718637012365065</v>
      </c>
      <c r="AH1220" s="68">
        <v>6.0381269613711659</v>
      </c>
      <c r="AI1220" s="68">
        <v>2.3023972675485402</v>
      </c>
      <c r="AJ1220" s="68">
        <v>0</v>
      </c>
      <c r="AK1220" s="68">
        <v>0.11940059745563458</v>
      </c>
      <c r="AL1220" s="68">
        <v>0.80952358480592368</v>
      </c>
      <c r="AM1220" s="68">
        <v>5.3114788001005067E-2</v>
      </c>
      <c r="AN1220" s="68">
        <v>0.30855825045757873</v>
      </c>
      <c r="AO1220" s="68">
        <v>6.2568018503021605E-3</v>
      </c>
      <c r="AP1220" s="68">
        <v>4.7486328442443346</v>
      </c>
      <c r="AQ1220" s="68">
        <v>83.768183484505272</v>
      </c>
      <c r="AR1220" s="68">
        <v>0.1339001300465337</v>
      </c>
      <c r="AS1220" s="68">
        <v>2.5138476832685823</v>
      </c>
      <c r="AT1220" s="68">
        <v>8.9783588773062594E-3</v>
      </c>
      <c r="AU1220" s="68">
        <v>0.14007965714539081</v>
      </c>
      <c r="AV1220" s="68">
        <v>0</v>
      </c>
      <c r="AW1220" s="68">
        <v>2.6041511416661962E-2</v>
      </c>
      <c r="AX1220" s="68">
        <v>5.3488791049436886</v>
      </c>
      <c r="AY1220" s="68">
        <v>0.77225998136126373</v>
      </c>
      <c r="AZ1220" s="68">
        <v>0</v>
      </c>
      <c r="BA1220" s="68">
        <v>3.2094153872074035E-3</v>
      </c>
      <c r="BB1220" s="68">
        <v>2.4487481165487224</v>
      </c>
      <c r="BC1220" s="68">
        <v>5.2879165927919614</v>
      </c>
      <c r="BD1220" s="68">
        <v>1.2980818514542334</v>
      </c>
      <c r="BE1220" s="68">
        <v>4.038378739157519</v>
      </c>
      <c r="BF1220" s="68">
        <v>1.3115111332576497</v>
      </c>
      <c r="BG1220" s="68">
        <v>0</v>
      </c>
      <c r="BH1220" s="68">
        <v>8.6285868966605641E-3</v>
      </c>
      <c r="BI1220" s="68">
        <v>180.30120611325449</v>
      </c>
      <c r="BJ1220" s="68">
        <v>0</v>
      </c>
      <c r="BK1220" s="68">
        <v>0</v>
      </c>
      <c r="BL1220" s="68">
        <v>255.94569888396705</v>
      </c>
      <c r="BM1220" s="68">
        <v>-1990.6301541364523</v>
      </c>
      <c r="BN1220" s="68">
        <v>60194.974124168017</v>
      </c>
      <c r="BO1220" s="68">
        <v>60194.974124168002</v>
      </c>
    </row>
    <row r="1221" spans="1:67">
      <c r="A1221">
        <v>2010</v>
      </c>
      <c r="B1221" s="62" t="s">
        <v>614</v>
      </c>
      <c r="C1221" s="67" t="s">
        <v>680</v>
      </c>
      <c r="D1221" s="62" t="s">
        <v>725</v>
      </c>
      <c r="E1221" s="68">
        <v>5.6645382380804521E-2</v>
      </c>
      <c r="F1221" s="68">
        <v>1.2625912892829847E-4</v>
      </c>
      <c r="G1221" s="68">
        <v>5.5424041043775649E-4</v>
      </c>
      <c r="H1221" s="68">
        <v>0.37166550060929349</v>
      </c>
      <c r="I1221" s="68">
        <v>0.18348938280857841</v>
      </c>
      <c r="J1221" s="68">
        <v>0.69908818368224213</v>
      </c>
      <c r="K1221" s="68">
        <v>3.0114211647173612E-2</v>
      </c>
      <c r="L1221" s="68">
        <v>0.10831672628835989</v>
      </c>
      <c r="M1221" s="68">
        <v>0.14586317274150876</v>
      </c>
      <c r="N1221" s="68">
        <v>2.3123524989609114E-3</v>
      </c>
      <c r="O1221" s="68">
        <v>0.42857302067970043</v>
      </c>
      <c r="P1221" s="68">
        <v>1.3543285864277032E-2</v>
      </c>
      <c r="Q1221" s="68">
        <v>1.7237397336441054</v>
      </c>
      <c r="R1221" s="68">
        <v>0.18645465713822321</v>
      </c>
      <c r="S1221" s="68">
        <v>3.5024769622903316</v>
      </c>
      <c r="T1221" s="68">
        <v>3.6344563295308738</v>
      </c>
      <c r="U1221" s="68">
        <v>58.832155797183496</v>
      </c>
      <c r="V1221" s="68">
        <v>44.329493134702311</v>
      </c>
      <c r="W1221" s="68">
        <v>9.8165000941918787</v>
      </c>
      <c r="X1221" s="68">
        <v>27.86243826012349</v>
      </c>
      <c r="Y1221" s="68">
        <v>1.0721046086782022</v>
      </c>
      <c r="Z1221" s="68">
        <v>3.5053251904276976</v>
      </c>
      <c r="AA1221" s="68">
        <v>0.96488125048943907</v>
      </c>
      <c r="AB1221" s="68">
        <v>6.9234402299900859</v>
      </c>
      <c r="AC1221" s="68">
        <v>0</v>
      </c>
      <c r="AD1221" s="68">
        <v>8.5891066304739263E-7</v>
      </c>
      <c r="AE1221" s="68">
        <v>44.067746655086012</v>
      </c>
      <c r="AF1221" s="68">
        <v>0.17266472666832341</v>
      </c>
      <c r="AG1221" s="68">
        <v>0.85274395624702326</v>
      </c>
      <c r="AH1221" s="68">
        <v>0.69846330345172303</v>
      </c>
      <c r="AI1221" s="68">
        <v>2.9538454375259202</v>
      </c>
      <c r="AJ1221" s="68">
        <v>0</v>
      </c>
      <c r="AK1221" s="68">
        <v>0.20931013131841306</v>
      </c>
      <c r="AL1221" s="68">
        <v>7.8652446242436974E-2</v>
      </c>
      <c r="AM1221" s="68">
        <v>9.6929112236477738E-2</v>
      </c>
      <c r="AN1221" s="68">
        <v>1.1091439252855655</v>
      </c>
      <c r="AO1221" s="68">
        <v>0</v>
      </c>
      <c r="AP1221" s="68">
        <v>0.37824586097350843</v>
      </c>
      <c r="AQ1221" s="68">
        <v>8.0177132626830243</v>
      </c>
      <c r="AR1221" s="68">
        <v>1.5509934900471008E-3</v>
      </c>
      <c r="AS1221" s="68">
        <v>0</v>
      </c>
      <c r="AT1221" s="68">
        <v>0</v>
      </c>
      <c r="AU1221" s="68">
        <v>0</v>
      </c>
      <c r="AV1221" s="68">
        <v>0</v>
      </c>
      <c r="AW1221" s="68">
        <v>1.7601380276945475E-3</v>
      </c>
      <c r="AX1221" s="68">
        <v>2.6628233490817699E-3</v>
      </c>
      <c r="AY1221" s="68">
        <v>2.7971656575121025E-2</v>
      </c>
      <c r="AZ1221" s="68">
        <v>0</v>
      </c>
      <c r="BA1221" s="68">
        <v>1.5426894747226478E-3</v>
      </c>
      <c r="BB1221" s="68">
        <v>0.85040451435250097</v>
      </c>
      <c r="BC1221" s="68">
        <v>1.4577732277323112</v>
      </c>
      <c r="BD1221" s="68">
        <v>0.2707980918036792</v>
      </c>
      <c r="BE1221" s="68">
        <v>0.48584391903778207</v>
      </c>
      <c r="BF1221" s="68">
        <v>0.13557576585817119</v>
      </c>
      <c r="BG1221" s="68">
        <v>0</v>
      </c>
      <c r="BH1221" s="68">
        <v>3.0843172212398342E-3</v>
      </c>
      <c r="BI1221" s="68">
        <v>38.328524358700193</v>
      </c>
      <c r="BJ1221" s="68">
        <v>0</v>
      </c>
      <c r="BK1221" s="68">
        <v>0</v>
      </c>
      <c r="BL1221" s="68">
        <v>24.200116470754132</v>
      </c>
      <c r="BM1221" s="68">
        <v>0.82193318809896654</v>
      </c>
      <c r="BN1221" s="68">
        <v>23090.239574510564</v>
      </c>
      <c r="BO1221" s="68">
        <v>23379.858334308799</v>
      </c>
    </row>
    <row r="1222" spans="1:67">
      <c r="A1222">
        <v>2010</v>
      </c>
      <c r="B1222" s="62" t="s">
        <v>615</v>
      </c>
      <c r="C1222" s="67" t="s">
        <v>681</v>
      </c>
      <c r="D1222" s="62" t="s">
        <v>725</v>
      </c>
      <c r="E1222" s="68">
        <v>0.44950361600748207</v>
      </c>
      <c r="F1222" s="68">
        <v>3.5606728870357027E-3</v>
      </c>
      <c r="G1222" s="68">
        <v>5.8402650182652768E-2</v>
      </c>
      <c r="H1222" s="68">
        <v>2.9478077763467589</v>
      </c>
      <c r="I1222" s="68">
        <v>2.0014839796738348</v>
      </c>
      <c r="J1222" s="68">
        <v>1.2891758609012263</v>
      </c>
      <c r="K1222" s="68">
        <v>0.15946187679597187</v>
      </c>
      <c r="L1222" s="68">
        <v>0.32815708289641887</v>
      </c>
      <c r="M1222" s="68">
        <v>0.10256526760903151</v>
      </c>
      <c r="N1222" s="68">
        <v>1.6048541675432855E-2</v>
      </c>
      <c r="O1222" s="68">
        <v>0.43617775704999556</v>
      </c>
      <c r="P1222" s="68">
        <v>7.9045967881773885E-2</v>
      </c>
      <c r="Q1222" s="68">
        <v>0.92864528819877712</v>
      </c>
      <c r="R1222" s="68">
        <v>0.66913899246038511</v>
      </c>
      <c r="S1222" s="68">
        <v>2.0922923592</v>
      </c>
      <c r="T1222" s="68">
        <v>2.4068490720492108</v>
      </c>
      <c r="U1222" s="68">
        <v>23.882951120961053</v>
      </c>
      <c r="V1222" s="68">
        <v>5.9651261653820491</v>
      </c>
      <c r="W1222" s="68">
        <v>18.631813937891074</v>
      </c>
      <c r="X1222" s="68">
        <v>20.900707731268138</v>
      </c>
      <c r="Y1222" s="68">
        <v>0.60720767204631931</v>
      </c>
      <c r="Z1222" s="68">
        <v>2.0231228018533609</v>
      </c>
      <c r="AA1222" s="68">
        <v>0.38809300405500424</v>
      </c>
      <c r="AB1222" s="68">
        <v>0.13491706777621307</v>
      </c>
      <c r="AC1222" s="68">
        <v>0</v>
      </c>
      <c r="AD1222" s="68">
        <v>3.6230788580933655E-2</v>
      </c>
      <c r="AE1222" s="68">
        <v>8.4710796810956719</v>
      </c>
      <c r="AF1222" s="68">
        <v>0.36985240542423736</v>
      </c>
      <c r="AG1222" s="68">
        <v>1.8390026412734259</v>
      </c>
      <c r="AH1222" s="68">
        <v>1.5062855039551646</v>
      </c>
      <c r="AI1222" s="68">
        <v>10.802173223187353</v>
      </c>
      <c r="AJ1222" s="68">
        <v>0.78522196999445992</v>
      </c>
      <c r="AK1222" s="68">
        <v>0</v>
      </c>
      <c r="AL1222" s="68">
        <v>3.255933592850262</v>
      </c>
      <c r="AM1222" s="68">
        <v>4.1192479820921649E-3</v>
      </c>
      <c r="AN1222" s="68">
        <v>3.6030260700565954E-2</v>
      </c>
      <c r="AO1222" s="68">
        <v>9.113321761863126E-2</v>
      </c>
      <c r="AP1222" s="68">
        <v>0.13703202210262083</v>
      </c>
      <c r="AQ1222" s="68">
        <v>0.49471664516191016</v>
      </c>
      <c r="AR1222" s="68">
        <v>1.4464470295830149E-4</v>
      </c>
      <c r="AS1222" s="68">
        <v>0</v>
      </c>
      <c r="AT1222" s="68">
        <v>0</v>
      </c>
      <c r="AU1222" s="68">
        <v>0</v>
      </c>
      <c r="AV1222" s="68">
        <v>0</v>
      </c>
      <c r="AW1222" s="68">
        <v>3.726842927663232E-3</v>
      </c>
      <c r="AX1222" s="68">
        <v>5.9118182216000591E-2</v>
      </c>
      <c r="AY1222" s="68">
        <v>3.1711855866699487E-2</v>
      </c>
      <c r="AZ1222" s="68">
        <v>0</v>
      </c>
      <c r="BA1222" s="68">
        <v>1.7454672867573622E-2</v>
      </c>
      <c r="BB1222" s="68">
        <v>1.0452347784318425</v>
      </c>
      <c r="BC1222" s="68">
        <v>0</v>
      </c>
      <c r="BD1222" s="68">
        <v>5.4594465314656367E-4</v>
      </c>
      <c r="BE1222" s="68">
        <v>6.9082967980363716E-2</v>
      </c>
      <c r="BF1222" s="68">
        <v>0.13232755345350161</v>
      </c>
      <c r="BG1222" s="68">
        <v>0</v>
      </c>
      <c r="BH1222" s="68">
        <v>0</v>
      </c>
      <c r="BI1222" s="68">
        <v>3.851743936373333</v>
      </c>
      <c r="BJ1222" s="68">
        <v>0</v>
      </c>
      <c r="BK1222" s="68">
        <v>0</v>
      </c>
      <c r="BL1222" s="68">
        <v>123.58064874952902</v>
      </c>
      <c r="BM1222" s="68">
        <v>13.239044389572554</v>
      </c>
      <c r="BN1222" s="68">
        <v>19503.829142596052</v>
      </c>
      <c r="BO1222" s="68">
        <v>19760.190994577602</v>
      </c>
    </row>
    <row r="1223" spans="1:67">
      <c r="A1223">
        <v>2010</v>
      </c>
      <c r="B1223" s="62" t="s">
        <v>616</v>
      </c>
      <c r="C1223" s="67" t="s">
        <v>682</v>
      </c>
      <c r="D1223" s="62" t="s">
        <v>725</v>
      </c>
      <c r="E1223" s="68">
        <v>14.655569246037901</v>
      </c>
      <c r="F1223" s="68">
        <v>9.0078102862424037E-5</v>
      </c>
      <c r="G1223" s="68">
        <v>1.555809571299241</v>
      </c>
      <c r="H1223" s="68">
        <v>85.472137359183364</v>
      </c>
      <c r="I1223" s="68">
        <v>179.57718182435826</v>
      </c>
      <c r="J1223" s="68">
        <v>29.164559082714696</v>
      </c>
      <c r="K1223" s="68">
        <v>1.4711535707805063</v>
      </c>
      <c r="L1223" s="68">
        <v>7.0635379562865817</v>
      </c>
      <c r="M1223" s="68">
        <v>2.0111232124072043</v>
      </c>
      <c r="N1223" s="68">
        <v>0.18233082935332018</v>
      </c>
      <c r="O1223" s="68">
        <v>4.3289547880398844</v>
      </c>
      <c r="P1223" s="68">
        <v>2.0712514917145852</v>
      </c>
      <c r="Q1223" s="68">
        <v>36.890807628633283</v>
      </c>
      <c r="R1223" s="68">
        <v>44.4117629662139</v>
      </c>
      <c r="S1223" s="68">
        <v>29.316054579601424</v>
      </c>
      <c r="T1223" s="68">
        <v>53.182197935833251</v>
      </c>
      <c r="U1223" s="68">
        <v>116.06816479994234</v>
      </c>
      <c r="V1223" s="68">
        <v>109.85926876097477</v>
      </c>
      <c r="W1223" s="68">
        <v>102.88304574061976</v>
      </c>
      <c r="X1223" s="68">
        <v>8674.689167009974</v>
      </c>
      <c r="Y1223" s="68">
        <v>14.750960130032762</v>
      </c>
      <c r="Z1223" s="68">
        <v>36.417598457532563</v>
      </c>
      <c r="AA1223" s="68">
        <v>8.3187984356313205</v>
      </c>
      <c r="AB1223" s="68">
        <v>22.458763030655518</v>
      </c>
      <c r="AC1223" s="68">
        <v>0</v>
      </c>
      <c r="AD1223" s="68">
        <v>9.9379500038531301</v>
      </c>
      <c r="AE1223" s="68">
        <v>152.55124660583795</v>
      </c>
      <c r="AF1223" s="68">
        <v>98.6150469849687</v>
      </c>
      <c r="AG1223" s="68">
        <v>488.30337835459056</v>
      </c>
      <c r="AH1223" s="68">
        <v>399.95826207108774</v>
      </c>
      <c r="AI1223" s="68">
        <v>2131.6358889409294</v>
      </c>
      <c r="AJ1223" s="68">
        <v>0.30064716855297929</v>
      </c>
      <c r="AK1223" s="68">
        <v>0.51575145556666702</v>
      </c>
      <c r="AL1223" s="68">
        <v>184.92345884518414</v>
      </c>
      <c r="AM1223" s="68">
        <v>14.004507368967564</v>
      </c>
      <c r="AN1223" s="68">
        <v>1.5347562194959818</v>
      </c>
      <c r="AO1223" s="68">
        <v>4.2639827538849175</v>
      </c>
      <c r="AP1223" s="68">
        <v>12.622929555675254</v>
      </c>
      <c r="AQ1223" s="68">
        <v>288.12650979022726</v>
      </c>
      <c r="AR1223" s="68">
        <v>0.29486145402138425</v>
      </c>
      <c r="AS1223" s="68">
        <v>6.0498297381026935</v>
      </c>
      <c r="AT1223" s="68">
        <v>0.15228152667465389</v>
      </c>
      <c r="AU1223" s="68">
        <v>0.33999304539194036</v>
      </c>
      <c r="AV1223" s="68">
        <v>0</v>
      </c>
      <c r="AW1223" s="68">
        <v>0.79812864203502265</v>
      </c>
      <c r="AX1223" s="68">
        <v>2.5391043898325086E-3</v>
      </c>
      <c r="AY1223" s="68">
        <v>0.93820305933913517</v>
      </c>
      <c r="AZ1223" s="68">
        <v>0</v>
      </c>
      <c r="BA1223" s="68">
        <v>0.29255879680489555</v>
      </c>
      <c r="BB1223" s="68">
        <v>161.41584520871771</v>
      </c>
      <c r="BC1223" s="68">
        <v>31.067679540793808</v>
      </c>
      <c r="BD1223" s="68">
        <v>3.2817047058822819</v>
      </c>
      <c r="BE1223" s="68">
        <v>13.186966988770648</v>
      </c>
      <c r="BF1223" s="68">
        <v>13.649421354992308</v>
      </c>
      <c r="BG1223" s="68">
        <v>0</v>
      </c>
      <c r="BH1223" s="68">
        <v>7.6779399109183893E-3</v>
      </c>
      <c r="BI1223" s="68">
        <v>22285.042372214499</v>
      </c>
      <c r="BJ1223" s="68">
        <v>0</v>
      </c>
      <c r="BK1223" s="68">
        <v>0</v>
      </c>
      <c r="BL1223" s="68">
        <v>5466.4304106567924</v>
      </c>
      <c r="BM1223" s="68">
        <v>-2447.8166390991446</v>
      </c>
      <c r="BN1223" s="68">
        <v>45208.714340018138</v>
      </c>
      <c r="BO1223" s="68">
        <v>84107.942779500809</v>
      </c>
    </row>
    <row r="1224" spans="1:67">
      <c r="A1224">
        <v>2010</v>
      </c>
      <c r="B1224" s="62" t="s">
        <v>617</v>
      </c>
      <c r="C1224" s="67" t="s">
        <v>683</v>
      </c>
      <c r="D1224" s="62" t="s">
        <v>725</v>
      </c>
      <c r="E1224" s="68">
        <v>9.5525625759140378E-2</v>
      </c>
      <c r="F1224" s="68">
        <v>9.186281810276615E-6</v>
      </c>
      <c r="G1224" s="68">
        <v>0.815711187258922</v>
      </c>
      <c r="H1224" s="68">
        <v>0.12046569690282211</v>
      </c>
      <c r="I1224" s="68">
        <v>2.5830080654344081</v>
      </c>
      <c r="J1224" s="68">
        <v>0.37998952532472979</v>
      </c>
      <c r="K1224" s="68">
        <v>2.3277066644013272E-2</v>
      </c>
      <c r="L1224" s="68">
        <v>6.1022301250983978E-2</v>
      </c>
      <c r="M1224" s="68">
        <v>0.18905029848770319</v>
      </c>
      <c r="N1224" s="68">
        <v>5.1761691997495767E-3</v>
      </c>
      <c r="O1224" s="68">
        <v>0.34922429816522604</v>
      </c>
      <c r="P1224" s="68">
        <v>2.1358673759599633E-3</v>
      </c>
      <c r="Q1224" s="68">
        <v>1.4876357166645584</v>
      </c>
      <c r="R1224" s="68">
        <v>1.2291433329168791</v>
      </c>
      <c r="S1224" s="68">
        <v>2.7729592688366318</v>
      </c>
      <c r="T1224" s="68">
        <v>3.4172268377230339</v>
      </c>
      <c r="U1224" s="68">
        <v>19.256477221258365</v>
      </c>
      <c r="V1224" s="68">
        <v>15.924708779087329</v>
      </c>
      <c r="W1224" s="68">
        <v>8.7879305469055922</v>
      </c>
      <c r="X1224" s="68">
        <v>7.7492724672862732</v>
      </c>
      <c r="Y1224" s="68">
        <v>65.666754833834261</v>
      </c>
      <c r="Z1224" s="68">
        <v>2.4790028381465574</v>
      </c>
      <c r="AA1224" s="68">
        <v>0</v>
      </c>
      <c r="AB1224" s="68">
        <v>1.3629638108054385E-5</v>
      </c>
      <c r="AC1224" s="68">
        <v>0</v>
      </c>
      <c r="AD1224" s="68">
        <v>0</v>
      </c>
      <c r="AE1224" s="68">
        <v>1.0640815608206031</v>
      </c>
      <c r="AF1224" s="68">
        <v>0.28429760003165139</v>
      </c>
      <c r="AG1224" s="68">
        <v>1.4460911505155223</v>
      </c>
      <c r="AH1224" s="68">
        <v>1.1844605812589104</v>
      </c>
      <c r="AI1224" s="68">
        <v>0.9254118139259887</v>
      </c>
      <c r="AJ1224" s="68">
        <v>1.1567918685551877</v>
      </c>
      <c r="AK1224" s="68">
        <v>25.155915418957939</v>
      </c>
      <c r="AL1224" s="68">
        <v>0.11832932370133362</v>
      </c>
      <c r="AM1224" s="68">
        <v>1.3963851892790535</v>
      </c>
      <c r="AN1224" s="68">
        <v>1.5185323789948497</v>
      </c>
      <c r="AO1224" s="68">
        <v>0</v>
      </c>
      <c r="AP1224" s="68">
        <v>0</v>
      </c>
      <c r="AQ1224" s="68">
        <v>0</v>
      </c>
      <c r="AR1224" s="68">
        <v>0</v>
      </c>
      <c r="AS1224" s="68">
        <v>0</v>
      </c>
      <c r="AT1224" s="68">
        <v>0</v>
      </c>
      <c r="AU1224" s="68">
        <v>0</v>
      </c>
      <c r="AV1224" s="68">
        <v>0</v>
      </c>
      <c r="AW1224" s="68">
        <v>0</v>
      </c>
      <c r="AX1224" s="68">
        <v>0</v>
      </c>
      <c r="AY1224" s="68">
        <v>0</v>
      </c>
      <c r="AZ1224" s="68">
        <v>0</v>
      </c>
      <c r="BA1224" s="68">
        <v>2.8312546635199751E-5</v>
      </c>
      <c r="BB1224" s="68">
        <v>3.088883936048648E-3</v>
      </c>
      <c r="BC1224" s="68">
        <v>0.58324167468025723</v>
      </c>
      <c r="BD1224" s="68">
        <v>0</v>
      </c>
      <c r="BE1224" s="68">
        <v>0</v>
      </c>
      <c r="BF1224" s="68">
        <v>0.81034732306907387</v>
      </c>
      <c r="BG1224" s="68">
        <v>0</v>
      </c>
      <c r="BH1224" s="68">
        <v>0</v>
      </c>
      <c r="BI1224" s="68">
        <v>35.511071039219892</v>
      </c>
      <c r="BJ1224" s="68">
        <v>0</v>
      </c>
      <c r="BK1224" s="68">
        <v>0</v>
      </c>
      <c r="BL1224" s="68">
        <v>209.1103082308862</v>
      </c>
      <c r="BM1224" s="68">
        <v>-413.66410311076231</v>
      </c>
      <c r="BN1224" s="68">
        <v>2796.4689345679999</v>
      </c>
      <c r="BO1224" s="68">
        <v>2796.4689345679999</v>
      </c>
    </row>
    <row r="1225" spans="1:67">
      <c r="A1225">
        <v>2010</v>
      </c>
      <c r="B1225" s="62" t="s">
        <v>618</v>
      </c>
      <c r="C1225" s="67" t="s">
        <v>684</v>
      </c>
      <c r="D1225" s="62" t="s">
        <v>725</v>
      </c>
      <c r="E1225" s="68">
        <v>2.8023327394446831</v>
      </c>
      <c r="F1225" s="68">
        <v>9.6120877789518627E-4</v>
      </c>
      <c r="G1225" s="68">
        <v>1.2355564436689128</v>
      </c>
      <c r="H1225" s="68">
        <v>46.01506321129154</v>
      </c>
      <c r="I1225" s="68">
        <v>60.337933890935297</v>
      </c>
      <c r="J1225" s="68">
        <v>208.3236110054965</v>
      </c>
      <c r="K1225" s="68">
        <v>6.2432658859151422</v>
      </c>
      <c r="L1225" s="68">
        <v>19.447595387876017</v>
      </c>
      <c r="M1225" s="68">
        <v>17.120145026511153</v>
      </c>
      <c r="N1225" s="68">
        <v>9.4479330919399214</v>
      </c>
      <c r="O1225" s="68">
        <v>17.910053792718017</v>
      </c>
      <c r="P1225" s="68">
        <v>5.6851255268320555</v>
      </c>
      <c r="Q1225" s="68">
        <v>84.9818378992004</v>
      </c>
      <c r="R1225" s="68">
        <v>46.204314341398458</v>
      </c>
      <c r="S1225" s="68">
        <v>52.698659518061127</v>
      </c>
      <c r="T1225" s="68">
        <v>76.498120278282329</v>
      </c>
      <c r="U1225" s="68">
        <v>1823.5872677918351</v>
      </c>
      <c r="V1225" s="68">
        <v>147.43717223227648</v>
      </c>
      <c r="W1225" s="68">
        <v>115.38799506193027</v>
      </c>
      <c r="X1225" s="68">
        <v>173.09527941199519</v>
      </c>
      <c r="Y1225" s="68">
        <v>12.259273103638545</v>
      </c>
      <c r="Z1225" s="68">
        <v>1295.6602454072809</v>
      </c>
      <c r="AA1225" s="68">
        <v>8.4804028668091771</v>
      </c>
      <c r="AB1225" s="68">
        <v>31.019072707485066</v>
      </c>
      <c r="AC1225" s="68">
        <v>89.356521836198866</v>
      </c>
      <c r="AD1225" s="68">
        <v>0.26356395821794237</v>
      </c>
      <c r="AE1225" s="68">
        <v>527.9275219627699</v>
      </c>
      <c r="AF1225" s="68">
        <v>56.027882717900091</v>
      </c>
      <c r="AG1225" s="68">
        <v>276.19278519898302</v>
      </c>
      <c r="AH1225" s="68">
        <v>226.22326869207498</v>
      </c>
      <c r="AI1225" s="68">
        <v>17.706248395737912</v>
      </c>
      <c r="AJ1225" s="68">
        <v>0</v>
      </c>
      <c r="AK1225" s="68">
        <v>2.7640651714891491</v>
      </c>
      <c r="AL1225" s="68">
        <v>22.204619809175639</v>
      </c>
      <c r="AM1225" s="68">
        <v>15.555242538373324</v>
      </c>
      <c r="AN1225" s="68">
        <v>246.22488491493584</v>
      </c>
      <c r="AO1225" s="68">
        <v>0.73727087697148663</v>
      </c>
      <c r="AP1225" s="68">
        <v>19.922230909678856</v>
      </c>
      <c r="AQ1225" s="68">
        <v>5.5601988516197194</v>
      </c>
      <c r="AR1225" s="68">
        <v>0.64457529781271128</v>
      </c>
      <c r="AS1225" s="68">
        <v>35.627434712504254</v>
      </c>
      <c r="AT1225" s="68">
        <v>2.2487642370243224E-2</v>
      </c>
      <c r="AU1225" s="68">
        <v>0.96614387897860998</v>
      </c>
      <c r="AV1225" s="68">
        <v>0</v>
      </c>
      <c r="AW1225" s="68">
        <v>35.607079302799086</v>
      </c>
      <c r="AX1225" s="68">
        <v>3.9795537758382511</v>
      </c>
      <c r="AY1225" s="68">
        <v>28.110067946449199</v>
      </c>
      <c r="AZ1225" s="68">
        <v>0</v>
      </c>
      <c r="BA1225" s="68">
        <v>10.542985854228226</v>
      </c>
      <c r="BB1225" s="68">
        <v>119.62620041800035</v>
      </c>
      <c r="BC1225" s="68">
        <v>176.76437757728345</v>
      </c>
      <c r="BD1225" s="68">
        <v>125.6355174816557</v>
      </c>
      <c r="BE1225" s="68">
        <v>444.79224737078408</v>
      </c>
      <c r="BF1225" s="68">
        <v>173.91672019893764</v>
      </c>
      <c r="BG1225" s="68">
        <v>0</v>
      </c>
      <c r="BH1225" s="68">
        <v>3.908036122531873E-2</v>
      </c>
      <c r="BI1225" s="68">
        <v>2556.3992606451734</v>
      </c>
      <c r="BJ1225" s="68">
        <v>0</v>
      </c>
      <c r="BK1225" s="68">
        <v>0</v>
      </c>
      <c r="BL1225" s="68">
        <v>414.19694600853757</v>
      </c>
      <c r="BM1225" s="68">
        <v>184.17567049930713</v>
      </c>
      <c r="BN1225" s="68">
        <v>10538.683641058396</v>
      </c>
      <c r="BO1225" s="68">
        <v>20618.275513696004</v>
      </c>
    </row>
    <row r="1226" spans="1:67">
      <c r="A1226">
        <v>2010</v>
      </c>
      <c r="B1226" s="62" t="s">
        <v>619</v>
      </c>
      <c r="C1226" s="67" t="s">
        <v>685</v>
      </c>
      <c r="D1226" s="62" t="s">
        <v>725</v>
      </c>
      <c r="E1226" s="68">
        <v>15.867680184377525</v>
      </c>
      <c r="F1226" s="68">
        <v>9.6397946550526452</v>
      </c>
      <c r="G1226" s="68">
        <v>2.0373976906945011</v>
      </c>
      <c r="H1226" s="68">
        <v>75.843964650064478</v>
      </c>
      <c r="I1226" s="68">
        <v>93.660497153076534</v>
      </c>
      <c r="J1226" s="68">
        <v>26.109545877777791</v>
      </c>
      <c r="K1226" s="68">
        <v>3.3974671926401778</v>
      </c>
      <c r="L1226" s="68">
        <v>53.08541706532894</v>
      </c>
      <c r="M1226" s="68">
        <v>2.6590482171087002</v>
      </c>
      <c r="N1226" s="68">
        <v>2.8531578241021833</v>
      </c>
      <c r="O1226" s="68">
        <v>44.676892455631126</v>
      </c>
      <c r="P1226" s="68">
        <v>15.928716712589456</v>
      </c>
      <c r="Q1226" s="68">
        <v>6.7539734416560382</v>
      </c>
      <c r="R1226" s="68">
        <v>53.340339555986212</v>
      </c>
      <c r="S1226" s="68">
        <v>34.069187976595281</v>
      </c>
      <c r="T1226" s="68">
        <v>31.492538051576936</v>
      </c>
      <c r="U1226" s="68">
        <v>71.88633317283319</v>
      </c>
      <c r="V1226" s="68">
        <v>34.186737292432902</v>
      </c>
      <c r="W1226" s="68">
        <v>22.485791869960138</v>
      </c>
      <c r="X1226" s="68">
        <v>91.633550816560174</v>
      </c>
      <c r="Y1226" s="68">
        <v>3.910218819334168</v>
      </c>
      <c r="Z1226" s="68">
        <v>41.130212357503339</v>
      </c>
      <c r="AA1226" s="68">
        <v>12.734336032422167</v>
      </c>
      <c r="AB1226" s="68">
        <v>4.000608767010192</v>
      </c>
      <c r="AC1226" s="68">
        <v>41.673011127725829</v>
      </c>
      <c r="AD1226" s="68">
        <v>0.80367108638131191</v>
      </c>
      <c r="AE1226" s="68">
        <v>186.00820322160655</v>
      </c>
      <c r="AF1226" s="68">
        <v>4.168996373980522</v>
      </c>
      <c r="AG1226" s="68">
        <v>20.864136799369152</v>
      </c>
      <c r="AH1226" s="68">
        <v>17.089342944970152</v>
      </c>
      <c r="AI1226" s="68">
        <v>55.113849266529364</v>
      </c>
      <c r="AJ1226" s="68">
        <v>0</v>
      </c>
      <c r="AK1226" s="68">
        <v>14.473227652801606</v>
      </c>
      <c r="AL1226" s="68">
        <v>72.567028236821059</v>
      </c>
      <c r="AM1226" s="68">
        <v>3.0157768148879192</v>
      </c>
      <c r="AN1226" s="68">
        <v>26.883924744259879</v>
      </c>
      <c r="AO1226" s="68">
        <v>6.0981312258244715</v>
      </c>
      <c r="AP1226" s="68">
        <v>11.239016150572015</v>
      </c>
      <c r="AQ1226" s="68">
        <v>29.763954829794521</v>
      </c>
      <c r="AR1226" s="68">
        <v>1.3889646706110541</v>
      </c>
      <c r="AS1226" s="68">
        <v>85.271860587404376</v>
      </c>
      <c r="AT1226" s="68">
        <v>1.9834288367213699</v>
      </c>
      <c r="AU1226" s="68">
        <v>0.96733657346228341</v>
      </c>
      <c r="AV1226" s="68">
        <v>0</v>
      </c>
      <c r="AW1226" s="68">
        <v>15.589210398779409</v>
      </c>
      <c r="AX1226" s="68">
        <v>4.3498978162111435</v>
      </c>
      <c r="AY1226" s="68">
        <v>30.945049890095234</v>
      </c>
      <c r="AZ1226" s="68">
        <v>0</v>
      </c>
      <c r="BA1226" s="68">
        <v>1.4335881354463142</v>
      </c>
      <c r="BB1226" s="68">
        <v>162.54858595562879</v>
      </c>
      <c r="BC1226" s="68">
        <v>233.34314104790795</v>
      </c>
      <c r="BD1226" s="68">
        <v>37.128861308791876</v>
      </c>
      <c r="BE1226" s="68">
        <v>107.09085137135725</v>
      </c>
      <c r="BF1226" s="68">
        <v>35.558448256501684</v>
      </c>
      <c r="BG1226" s="68">
        <v>0</v>
      </c>
      <c r="BH1226" s="68">
        <v>0.57109381471176313</v>
      </c>
      <c r="BI1226" s="68">
        <v>138.48907741963291</v>
      </c>
      <c r="BJ1226" s="68">
        <v>0</v>
      </c>
      <c r="BK1226" s="68">
        <v>0</v>
      </c>
      <c r="BL1226" s="68">
        <v>0</v>
      </c>
      <c r="BM1226" s="68">
        <v>-0.7082485959135979</v>
      </c>
      <c r="BN1226" s="68">
        <v>4.7665611418779008E-5</v>
      </c>
      <c r="BO1226" s="68">
        <v>2099.0968734608005</v>
      </c>
    </row>
    <row r="1227" spans="1:67">
      <c r="A1227">
        <v>2010</v>
      </c>
      <c r="B1227" s="62" t="s">
        <v>620</v>
      </c>
      <c r="C1227" s="67" t="s">
        <v>686</v>
      </c>
      <c r="D1227" s="62" t="s">
        <v>725</v>
      </c>
      <c r="E1227" s="68">
        <v>429.23286737897718</v>
      </c>
      <c r="F1227" s="68">
        <v>6.2747866648558936</v>
      </c>
      <c r="G1227" s="68">
        <v>9.5419778382060656</v>
      </c>
      <c r="H1227" s="68">
        <v>763.34752423832856</v>
      </c>
      <c r="I1227" s="68">
        <v>1421.3020505106656</v>
      </c>
      <c r="J1227" s="68">
        <v>371.07978159327013</v>
      </c>
      <c r="K1227" s="68">
        <v>75.841377079544387</v>
      </c>
      <c r="L1227" s="68">
        <v>432.89829852936879</v>
      </c>
      <c r="M1227" s="68">
        <v>56.861654530254356</v>
      </c>
      <c r="N1227" s="68">
        <v>42.168314800160985</v>
      </c>
      <c r="O1227" s="68">
        <v>472.51039981186454</v>
      </c>
      <c r="P1227" s="68">
        <v>61.304623304783725</v>
      </c>
      <c r="Q1227" s="68">
        <v>450.93355457261657</v>
      </c>
      <c r="R1227" s="68">
        <v>673.05956058104096</v>
      </c>
      <c r="S1227" s="68">
        <v>1348.7746693541133</v>
      </c>
      <c r="T1227" s="68">
        <v>308.32084102644507</v>
      </c>
      <c r="U1227" s="68">
        <v>107.9261951934493</v>
      </c>
      <c r="V1227" s="68">
        <v>180.54496829195392</v>
      </c>
      <c r="W1227" s="68">
        <v>120.51870336377115</v>
      </c>
      <c r="X1227" s="68">
        <v>546.55080611378798</v>
      </c>
      <c r="Y1227" s="68">
        <v>23.708824688388159</v>
      </c>
      <c r="Z1227" s="68">
        <v>189.58112360673272</v>
      </c>
      <c r="AA1227" s="68">
        <v>17.297507980160844</v>
      </c>
      <c r="AB1227" s="68">
        <v>276.77583585161835</v>
      </c>
      <c r="AC1227" s="68">
        <v>38.562244396728076</v>
      </c>
      <c r="AD1227" s="68">
        <v>2.4977714258820796</v>
      </c>
      <c r="AE1227" s="68">
        <v>527.42423714817687</v>
      </c>
      <c r="AF1227" s="68">
        <v>323.54138019478188</v>
      </c>
      <c r="AG1227" s="68">
        <v>1621.7243643553363</v>
      </c>
      <c r="AH1227" s="68">
        <v>1328.3177775904937</v>
      </c>
      <c r="AI1227" s="68">
        <v>452.80848559793287</v>
      </c>
      <c r="AJ1227" s="68">
        <v>5.5818196096872379</v>
      </c>
      <c r="AK1227" s="68">
        <v>9.2792733932176557</v>
      </c>
      <c r="AL1227" s="68">
        <v>127.6578963945943</v>
      </c>
      <c r="AM1227" s="68">
        <v>56.663898222870557</v>
      </c>
      <c r="AN1227" s="68">
        <v>1350.4224538793846</v>
      </c>
      <c r="AO1227" s="68">
        <v>12.78769808329468</v>
      </c>
      <c r="AP1227" s="68">
        <v>77.368801974906035</v>
      </c>
      <c r="AQ1227" s="68">
        <v>242.58378934258658</v>
      </c>
      <c r="AR1227" s="68">
        <v>5.8402803361381892</v>
      </c>
      <c r="AS1227" s="68">
        <v>228.47168828942813</v>
      </c>
      <c r="AT1227" s="68">
        <v>1.3034051967131361</v>
      </c>
      <c r="AU1227" s="68">
        <v>5.4986782610537359</v>
      </c>
      <c r="AV1227" s="68">
        <v>0</v>
      </c>
      <c r="AW1227" s="68">
        <v>134.73032437865959</v>
      </c>
      <c r="AX1227" s="68">
        <v>18.268542671888245</v>
      </c>
      <c r="AY1227" s="68">
        <v>36.152950686816339</v>
      </c>
      <c r="AZ1227" s="68">
        <v>0</v>
      </c>
      <c r="BA1227" s="68">
        <v>19.651959095832282</v>
      </c>
      <c r="BB1227" s="68">
        <v>1571.5097318292637</v>
      </c>
      <c r="BC1227" s="68">
        <v>1053.5148835185892</v>
      </c>
      <c r="BD1227" s="68">
        <v>755.82203872964692</v>
      </c>
      <c r="BE1227" s="68">
        <v>646.91119342777972</v>
      </c>
      <c r="BF1227" s="68">
        <v>543.98629788434005</v>
      </c>
      <c r="BG1227" s="68">
        <v>0</v>
      </c>
      <c r="BH1227" s="68">
        <v>3.9167611341005482</v>
      </c>
      <c r="BI1227" s="68">
        <v>9522.5083817087252</v>
      </c>
      <c r="BJ1227" s="68">
        <v>0</v>
      </c>
      <c r="BK1227" s="68">
        <v>0</v>
      </c>
      <c r="BL1227" s="68">
        <v>0</v>
      </c>
      <c r="BM1227" s="68">
        <v>558.8547489416444</v>
      </c>
      <c r="BN1227" s="68">
        <v>188.66457015999532</v>
      </c>
      <c r="BO1227" s="68">
        <v>29859.1845747648</v>
      </c>
    </row>
    <row r="1228" spans="1:67">
      <c r="A1228">
        <v>2010</v>
      </c>
      <c r="B1228" s="62" t="s">
        <v>621</v>
      </c>
      <c r="C1228" s="67" t="s">
        <v>135</v>
      </c>
      <c r="D1228" s="62" t="s">
        <v>725</v>
      </c>
      <c r="E1228" s="68">
        <v>471.07084770037164</v>
      </c>
      <c r="F1228" s="68">
        <v>0.18408971783476849</v>
      </c>
      <c r="G1228" s="68">
        <v>35.946805422831225</v>
      </c>
      <c r="H1228" s="68">
        <v>76.075403138619677</v>
      </c>
      <c r="I1228" s="68">
        <v>839.27382645476382</v>
      </c>
      <c r="J1228" s="68">
        <v>55.797885557999464</v>
      </c>
      <c r="K1228" s="68">
        <v>3.8384348862798658</v>
      </c>
      <c r="L1228" s="68">
        <v>51.435035339234965</v>
      </c>
      <c r="M1228" s="68">
        <v>6.4979149621384247</v>
      </c>
      <c r="N1228" s="68">
        <v>7.8082858668427306</v>
      </c>
      <c r="O1228" s="68">
        <v>98.879908498831796</v>
      </c>
      <c r="P1228" s="68">
        <v>10.759614154352002</v>
      </c>
      <c r="Q1228" s="68">
        <v>42.590891136957431</v>
      </c>
      <c r="R1228" s="68">
        <v>47.102699039503825</v>
      </c>
      <c r="S1228" s="68">
        <v>51.373395696547909</v>
      </c>
      <c r="T1228" s="68">
        <v>50.742638328604791</v>
      </c>
      <c r="U1228" s="68">
        <v>6.1561115154719017</v>
      </c>
      <c r="V1228" s="68">
        <v>11.184219731063898</v>
      </c>
      <c r="W1228" s="68">
        <v>20.094016031788847</v>
      </c>
      <c r="X1228" s="68">
        <v>50.189557448903365</v>
      </c>
      <c r="Y1228" s="68">
        <v>0.95615268563873823</v>
      </c>
      <c r="Z1228" s="68">
        <v>55.053844066023871</v>
      </c>
      <c r="AA1228" s="68">
        <v>8.6792271877309179</v>
      </c>
      <c r="AB1228" s="68">
        <v>31.795943006863165</v>
      </c>
      <c r="AC1228" s="68">
        <v>0</v>
      </c>
      <c r="AD1228" s="68">
        <v>19.296676779479188</v>
      </c>
      <c r="AE1228" s="68">
        <v>120.45914419554246</v>
      </c>
      <c r="AF1228" s="68">
        <v>17.423646181960514</v>
      </c>
      <c r="AG1228" s="68">
        <v>86.400644666202822</v>
      </c>
      <c r="AH1228" s="68">
        <v>70.768815483029741</v>
      </c>
      <c r="AI1228" s="68">
        <v>85.690596238041778</v>
      </c>
      <c r="AJ1228" s="68">
        <v>0.91842931740755562</v>
      </c>
      <c r="AK1228" s="68">
        <v>1.2043424987713016</v>
      </c>
      <c r="AL1228" s="68">
        <v>37.717427578741493</v>
      </c>
      <c r="AM1228" s="68">
        <v>3.83433985897519</v>
      </c>
      <c r="AN1228" s="68">
        <v>284.54543046216571</v>
      </c>
      <c r="AO1228" s="68">
        <v>31.134404933231853</v>
      </c>
      <c r="AP1228" s="68">
        <v>36.059355608915354</v>
      </c>
      <c r="AQ1228" s="68">
        <v>11.478898354803579</v>
      </c>
      <c r="AR1228" s="68">
        <v>7.6727367264860193</v>
      </c>
      <c r="AS1228" s="68">
        <v>6.5502603892015161</v>
      </c>
      <c r="AT1228" s="68">
        <v>0.44934167914725587</v>
      </c>
      <c r="AU1228" s="68">
        <v>0</v>
      </c>
      <c r="AV1228" s="68">
        <v>0</v>
      </c>
      <c r="AW1228" s="68">
        <v>51.784565420892775</v>
      </c>
      <c r="AX1228" s="68">
        <v>20.691668556649841</v>
      </c>
      <c r="AY1228" s="68">
        <v>65.334345881097278</v>
      </c>
      <c r="AZ1228" s="68">
        <v>0</v>
      </c>
      <c r="BA1228" s="68">
        <v>10.803728477999503</v>
      </c>
      <c r="BB1228" s="68">
        <v>387.50806769380733</v>
      </c>
      <c r="BC1228" s="68">
        <v>266.50412909260217</v>
      </c>
      <c r="BD1228" s="68">
        <v>192.7868584625304</v>
      </c>
      <c r="BE1228" s="68">
        <v>158.09267913454227</v>
      </c>
      <c r="BF1228" s="68">
        <v>171.2672658141783</v>
      </c>
      <c r="BG1228" s="68">
        <v>0</v>
      </c>
      <c r="BH1228" s="68">
        <v>0.87757954278955519</v>
      </c>
      <c r="BI1228" s="68">
        <v>1040.7179886654781</v>
      </c>
      <c r="BJ1228" s="68">
        <v>0</v>
      </c>
      <c r="BK1228" s="68">
        <v>0</v>
      </c>
      <c r="BL1228" s="68">
        <v>0</v>
      </c>
      <c r="BM1228" s="68">
        <v>14.000180004221033</v>
      </c>
      <c r="BN1228" s="68">
        <v>7.4132309237029403E-5</v>
      </c>
      <c r="BO1228" s="68">
        <v>5235.4603694064008</v>
      </c>
    </row>
    <row r="1229" spans="1:67">
      <c r="A1229">
        <v>2010</v>
      </c>
      <c r="B1229" s="62" t="s">
        <v>622</v>
      </c>
      <c r="C1229" s="67" t="s">
        <v>687</v>
      </c>
      <c r="D1229" s="62" t="s">
        <v>725</v>
      </c>
      <c r="E1229" s="68">
        <v>2.3121713875451596E-3</v>
      </c>
      <c r="F1229" s="68">
        <v>0</v>
      </c>
      <c r="G1229" s="68">
        <v>0</v>
      </c>
      <c r="H1229" s="68">
        <v>30.78276289709229</v>
      </c>
      <c r="I1229" s="68">
        <v>6.1781883587309384E-3</v>
      </c>
      <c r="J1229" s="68">
        <v>0.35825342081816142</v>
      </c>
      <c r="K1229" s="68">
        <v>5.1398205221939663E-2</v>
      </c>
      <c r="L1229" s="68">
        <v>2.6543426810021455E-2</v>
      </c>
      <c r="M1229" s="68">
        <v>2.0974388895762049E-3</v>
      </c>
      <c r="N1229" s="68">
        <v>0.13537918067866211</v>
      </c>
      <c r="O1229" s="68">
        <v>1.9431629394405621</v>
      </c>
      <c r="P1229" s="68">
        <v>2.8405151285734411E-4</v>
      </c>
      <c r="Q1229" s="68">
        <v>0.14504650413601036</v>
      </c>
      <c r="R1229" s="68">
        <v>9.9994662004567567E-2</v>
      </c>
      <c r="S1229" s="68">
        <v>1.0131150100620954</v>
      </c>
      <c r="T1229" s="68">
        <v>0.95040319226712888</v>
      </c>
      <c r="U1229" s="68">
        <v>5.0844922556275538</v>
      </c>
      <c r="V1229" s="68">
        <v>0.26528350030949288</v>
      </c>
      <c r="W1229" s="68">
        <v>0.79866598514375897</v>
      </c>
      <c r="X1229" s="68">
        <v>1.5126437302577052</v>
      </c>
      <c r="Y1229" s="68">
        <v>1.3656606318373682E-2</v>
      </c>
      <c r="Z1229" s="68">
        <v>2.8499840676810808</v>
      </c>
      <c r="AA1229" s="68">
        <v>0</v>
      </c>
      <c r="AB1229" s="68">
        <v>10.858831238898603</v>
      </c>
      <c r="AC1229" s="68">
        <v>0</v>
      </c>
      <c r="AD1229" s="68">
        <v>19.927291600664965</v>
      </c>
      <c r="AE1229" s="68">
        <v>4.7437029976594505E-2</v>
      </c>
      <c r="AF1229" s="68">
        <v>0.18910846650161695</v>
      </c>
      <c r="AG1229" s="68">
        <v>0.94824880771881448</v>
      </c>
      <c r="AH1229" s="68">
        <v>0.77668916898377727</v>
      </c>
      <c r="AI1229" s="68">
        <v>0</v>
      </c>
      <c r="AJ1229" s="68">
        <v>0</v>
      </c>
      <c r="AK1229" s="68">
        <v>0</v>
      </c>
      <c r="AL1229" s="68">
        <v>2.166568380819368E-2</v>
      </c>
      <c r="AM1229" s="68">
        <v>0</v>
      </c>
      <c r="AN1229" s="68">
        <v>5.8311063271486419E-4</v>
      </c>
      <c r="AO1229" s="68">
        <v>0</v>
      </c>
      <c r="AP1229" s="68">
        <v>0</v>
      </c>
      <c r="AQ1229" s="68">
        <v>0</v>
      </c>
      <c r="AR1229" s="68">
        <v>0</v>
      </c>
      <c r="AS1229" s="68">
        <v>0</v>
      </c>
      <c r="AT1229" s="68">
        <v>0</v>
      </c>
      <c r="AU1229" s="68">
        <v>0</v>
      </c>
      <c r="AV1229" s="68">
        <v>0</v>
      </c>
      <c r="AW1229" s="68">
        <v>7.2030976392760507E-5</v>
      </c>
      <c r="AX1229" s="68">
        <v>1.0087052894443321E-3</v>
      </c>
      <c r="AY1229" s="68">
        <v>1.7902908600097016E-4</v>
      </c>
      <c r="AZ1229" s="68">
        <v>0</v>
      </c>
      <c r="BA1229" s="68">
        <v>1.4734947789731437E-3</v>
      </c>
      <c r="BB1229" s="68">
        <v>4.3059100486495302E-3</v>
      </c>
      <c r="BC1229" s="68">
        <v>18.3647541340533</v>
      </c>
      <c r="BD1229" s="68">
        <v>1.0641285211202721E-3</v>
      </c>
      <c r="BE1229" s="68">
        <v>37.070714775479011</v>
      </c>
      <c r="BF1229" s="68">
        <v>1.7911271639590384E-3</v>
      </c>
      <c r="BG1229" s="68">
        <v>0</v>
      </c>
      <c r="BH1229" s="68">
        <v>0</v>
      </c>
      <c r="BI1229" s="68">
        <v>384.24761521354816</v>
      </c>
      <c r="BJ1229" s="68">
        <v>0</v>
      </c>
      <c r="BK1229" s="68">
        <v>0</v>
      </c>
      <c r="BL1229" s="68">
        <v>0</v>
      </c>
      <c r="BM1229" s="68">
        <v>0</v>
      </c>
      <c r="BN1229" s="68">
        <v>-1.7955748262465931E-5</v>
      </c>
      <c r="BO1229" s="68">
        <v>518.50447313440009</v>
      </c>
    </row>
    <row r="1230" spans="1:67">
      <c r="A1230">
        <v>2010</v>
      </c>
      <c r="B1230" s="62" t="s">
        <v>623</v>
      </c>
      <c r="C1230" s="67" t="s">
        <v>688</v>
      </c>
      <c r="D1230" s="62" t="s">
        <v>725</v>
      </c>
      <c r="E1230" s="68">
        <v>0.10083283274599183</v>
      </c>
      <c r="F1230" s="68">
        <v>0</v>
      </c>
      <c r="G1230" s="68">
        <v>5.608915667234183E-4</v>
      </c>
      <c r="H1230" s="68">
        <v>350.72027083913616</v>
      </c>
      <c r="I1230" s="68">
        <v>37.555835196559009</v>
      </c>
      <c r="J1230" s="68">
        <v>15.459521574960366</v>
      </c>
      <c r="K1230" s="68">
        <v>1.4366341524561217</v>
      </c>
      <c r="L1230" s="68">
        <v>3.8371804853443132</v>
      </c>
      <c r="M1230" s="68">
        <v>1.7398307458038622</v>
      </c>
      <c r="N1230" s="68">
        <v>1.2588543183172238E-2</v>
      </c>
      <c r="O1230" s="68">
        <v>1.6079636831544086</v>
      </c>
      <c r="P1230" s="68">
        <v>1.0394248498700256</v>
      </c>
      <c r="Q1230" s="68">
        <v>16.246452059767606</v>
      </c>
      <c r="R1230" s="68">
        <v>1.1227945719063819</v>
      </c>
      <c r="S1230" s="68">
        <v>12.127821069235921</v>
      </c>
      <c r="T1230" s="68">
        <v>11.612953533678654</v>
      </c>
      <c r="U1230" s="68">
        <v>58.035339475331959</v>
      </c>
      <c r="V1230" s="68">
        <v>48.558057196491582</v>
      </c>
      <c r="W1230" s="68">
        <v>6.0933122012247551</v>
      </c>
      <c r="X1230" s="68">
        <v>6.8978371306647501</v>
      </c>
      <c r="Y1230" s="68">
        <v>0.91963805004169086</v>
      </c>
      <c r="Z1230" s="68">
        <v>26.059883919989812</v>
      </c>
      <c r="AA1230" s="68">
        <v>1.4917302381337478</v>
      </c>
      <c r="AB1230" s="68">
        <v>91.896144805615663</v>
      </c>
      <c r="AC1230" s="68">
        <v>0</v>
      </c>
      <c r="AD1230" s="68">
        <v>0</v>
      </c>
      <c r="AE1230" s="68">
        <v>10228.000500564764</v>
      </c>
      <c r="AF1230" s="68">
        <v>22.850902056670943</v>
      </c>
      <c r="AG1230" s="68">
        <v>113.01389410184775</v>
      </c>
      <c r="AH1230" s="68">
        <v>92.567126664517033</v>
      </c>
      <c r="AI1230" s="68">
        <v>141.49293827264231</v>
      </c>
      <c r="AJ1230" s="68">
        <v>0</v>
      </c>
      <c r="AK1230" s="68">
        <v>0.35269943991322977</v>
      </c>
      <c r="AL1230" s="68">
        <v>23.22115861903977</v>
      </c>
      <c r="AM1230" s="68">
        <v>28.97039484343065</v>
      </c>
      <c r="AN1230" s="68">
        <v>26.10024758146319</v>
      </c>
      <c r="AO1230" s="68">
        <v>5.6924676334580732E-2</v>
      </c>
      <c r="AP1230" s="68">
        <v>0</v>
      </c>
      <c r="AQ1230" s="68">
        <v>0</v>
      </c>
      <c r="AR1230" s="68">
        <v>0.12587022820499791</v>
      </c>
      <c r="AS1230" s="68">
        <v>0</v>
      </c>
      <c r="AT1230" s="68">
        <v>0</v>
      </c>
      <c r="AU1230" s="68">
        <v>0</v>
      </c>
      <c r="AV1230" s="68">
        <v>0</v>
      </c>
      <c r="AW1230" s="68">
        <v>6.855407024231884E-2</v>
      </c>
      <c r="AX1230" s="68">
        <v>1.063550524469993E-3</v>
      </c>
      <c r="AY1230" s="68">
        <v>0.98368528262791766</v>
      </c>
      <c r="AZ1230" s="68">
        <v>0</v>
      </c>
      <c r="BA1230" s="68">
        <v>0.18934640243111489</v>
      </c>
      <c r="BB1230" s="68">
        <v>72.220076099674642</v>
      </c>
      <c r="BC1230" s="68">
        <v>240.37049675231114</v>
      </c>
      <c r="BD1230" s="68">
        <v>290.569978129861</v>
      </c>
      <c r="BE1230" s="68">
        <v>487.2536388830045</v>
      </c>
      <c r="BF1230" s="68">
        <v>23.51061625070442</v>
      </c>
      <c r="BG1230" s="68">
        <v>0</v>
      </c>
      <c r="BH1230" s="68">
        <v>0.58606987186515358</v>
      </c>
      <c r="BI1230" s="68">
        <v>0</v>
      </c>
      <c r="BJ1230" s="68">
        <v>0</v>
      </c>
      <c r="BK1230" s="68">
        <v>2.200373439688085</v>
      </c>
      <c r="BL1230" s="68">
        <v>137232.05982141913</v>
      </c>
      <c r="BM1230" s="68">
        <v>-167.91952594290183</v>
      </c>
      <c r="BN1230" s="68">
        <v>1.0383400076534599E-3</v>
      </c>
      <c r="BO1230" s="68">
        <v>149553.42049764484</v>
      </c>
    </row>
    <row r="1231" spans="1:67">
      <c r="A1231">
        <v>2010</v>
      </c>
      <c r="B1231" s="62" t="s">
        <v>624</v>
      </c>
      <c r="C1231" s="67" t="s">
        <v>689</v>
      </c>
      <c r="D1231" s="62" t="s">
        <v>725</v>
      </c>
      <c r="E1231" s="68">
        <v>155.54770158521498</v>
      </c>
      <c r="F1231" s="68">
        <v>1.5213444842403858</v>
      </c>
      <c r="G1231" s="68">
        <v>6.3254860782118962</v>
      </c>
      <c r="H1231" s="68">
        <v>124.42268453131993</v>
      </c>
      <c r="I1231" s="68">
        <v>726.82305201520728</v>
      </c>
      <c r="J1231" s="68">
        <v>105.70837593929471</v>
      </c>
      <c r="K1231" s="68">
        <v>26.430086189106714</v>
      </c>
      <c r="L1231" s="68">
        <v>95.241830486721895</v>
      </c>
      <c r="M1231" s="68">
        <v>23.211613499601999</v>
      </c>
      <c r="N1231" s="68">
        <v>77.502964183565766</v>
      </c>
      <c r="O1231" s="68">
        <v>283.09844419482482</v>
      </c>
      <c r="P1231" s="68">
        <v>47.828019455019529</v>
      </c>
      <c r="Q1231" s="68">
        <v>90.59306048615791</v>
      </c>
      <c r="R1231" s="68">
        <v>79.442812745853942</v>
      </c>
      <c r="S1231" s="68">
        <v>228.00262886677893</v>
      </c>
      <c r="T1231" s="68">
        <v>120.51835905812175</v>
      </c>
      <c r="U1231" s="68">
        <v>53.748652072115881</v>
      </c>
      <c r="V1231" s="68">
        <v>75.79716442165271</v>
      </c>
      <c r="W1231" s="68">
        <v>114.42108987072916</v>
      </c>
      <c r="X1231" s="68">
        <v>538.01753394763296</v>
      </c>
      <c r="Y1231" s="68">
        <v>17.764814656542853</v>
      </c>
      <c r="Z1231" s="68">
        <v>76.042901466410157</v>
      </c>
      <c r="AA1231" s="68">
        <v>7.4035672995606321</v>
      </c>
      <c r="AB1231" s="68">
        <v>152.88615457641725</v>
      </c>
      <c r="AC1231" s="68">
        <v>15.912839412287362</v>
      </c>
      <c r="AD1231" s="68">
        <v>1.6823738905331642</v>
      </c>
      <c r="AE1231" s="68">
        <v>605.74438552151287</v>
      </c>
      <c r="AF1231" s="68">
        <v>347.38072877856291</v>
      </c>
      <c r="AG1231" s="68">
        <v>0</v>
      </c>
      <c r="AH1231" s="68">
        <v>0</v>
      </c>
      <c r="AI1231" s="68">
        <v>331.89491775559623</v>
      </c>
      <c r="AJ1231" s="68">
        <v>3.5538058324849224</v>
      </c>
      <c r="AK1231" s="68">
        <v>31.91486622381035</v>
      </c>
      <c r="AL1231" s="68">
        <v>13.336264426295513</v>
      </c>
      <c r="AM1231" s="68">
        <v>4.386770752499574</v>
      </c>
      <c r="AN1231" s="68">
        <v>55.89196538446032</v>
      </c>
      <c r="AO1231" s="68">
        <v>2.5887159793313943</v>
      </c>
      <c r="AP1231" s="68">
        <v>6.3852665414455192</v>
      </c>
      <c r="AQ1231" s="68">
        <v>66.497388883610199</v>
      </c>
      <c r="AR1231" s="68">
        <v>0.16350764050863872</v>
      </c>
      <c r="AS1231" s="68">
        <v>27.805538849652152</v>
      </c>
      <c r="AT1231" s="68">
        <v>0.18512725853178275</v>
      </c>
      <c r="AU1231" s="68">
        <v>1.4505277907547518</v>
      </c>
      <c r="AV1231" s="68">
        <v>0</v>
      </c>
      <c r="AW1231" s="68">
        <v>6.3703095661649796</v>
      </c>
      <c r="AX1231" s="68">
        <v>4.4546875791397484</v>
      </c>
      <c r="AY1231" s="68">
        <v>5.2627169764913875</v>
      </c>
      <c r="AZ1231" s="68">
        <v>0</v>
      </c>
      <c r="BA1231" s="68">
        <v>1.5436581540435075</v>
      </c>
      <c r="BB1231" s="68">
        <v>61.702876401419452</v>
      </c>
      <c r="BC1231" s="68">
        <v>113.64957242209937</v>
      </c>
      <c r="BD1231" s="68">
        <v>14.041101032382223</v>
      </c>
      <c r="BE1231" s="68">
        <v>101.07808953668926</v>
      </c>
      <c r="BF1231" s="68">
        <v>28.351514598572443</v>
      </c>
      <c r="BG1231" s="68">
        <v>0</v>
      </c>
      <c r="BH1231" s="68">
        <v>0.14617802063268709</v>
      </c>
      <c r="BI1231" s="68">
        <v>6897.1530314876481</v>
      </c>
      <c r="BJ1231" s="68">
        <v>0</v>
      </c>
      <c r="BK1231" s="68">
        <v>0</v>
      </c>
      <c r="BL1231" s="68">
        <v>1360.9950959922935</v>
      </c>
      <c r="BM1231" s="68">
        <v>-0.38660471128675722</v>
      </c>
      <c r="BN1231" s="68">
        <v>709.19203680542614</v>
      </c>
      <c r="BO1231" s="68">
        <v>14048.629596893898</v>
      </c>
    </row>
    <row r="1232" spans="1:67">
      <c r="A1232">
        <v>2010</v>
      </c>
      <c r="B1232" s="62" t="s">
        <v>625</v>
      </c>
      <c r="C1232" s="67" t="s">
        <v>690</v>
      </c>
      <c r="D1232" s="62" t="s">
        <v>725</v>
      </c>
      <c r="E1232" s="68">
        <v>1105.2686359873728</v>
      </c>
      <c r="F1232" s="68">
        <v>10.963136051377109</v>
      </c>
      <c r="G1232" s="68">
        <v>45.098830541004432</v>
      </c>
      <c r="H1232" s="68">
        <v>879.84477692937878</v>
      </c>
      <c r="I1232" s="68">
        <v>5132.9432907156561</v>
      </c>
      <c r="J1232" s="68">
        <v>749.64391986322369</v>
      </c>
      <c r="K1232" s="68">
        <v>185.03767332530592</v>
      </c>
      <c r="L1232" s="68">
        <v>674.054451849771</v>
      </c>
      <c r="M1232" s="68">
        <v>164.49839039415551</v>
      </c>
      <c r="N1232" s="68">
        <v>557.92023857521451</v>
      </c>
      <c r="O1232" s="68">
        <v>2022.416066957692</v>
      </c>
      <c r="P1232" s="68">
        <v>341.48296991881165</v>
      </c>
      <c r="Q1232" s="68">
        <v>640.90340017557253</v>
      </c>
      <c r="R1232" s="68">
        <v>564.14687860404422</v>
      </c>
      <c r="S1232" s="68">
        <v>1631.3451566342899</v>
      </c>
      <c r="T1232" s="68">
        <v>853.50849315043411</v>
      </c>
      <c r="U1232" s="68">
        <v>384.81982330106393</v>
      </c>
      <c r="V1232" s="68">
        <v>538.65633972879607</v>
      </c>
      <c r="W1232" s="68">
        <v>798.69882648821408</v>
      </c>
      <c r="X1232" s="68">
        <v>3797.0100399346002</v>
      </c>
      <c r="Y1232" s="68">
        <v>124.73743959887339</v>
      </c>
      <c r="Z1232" s="68">
        <v>535.80402207075974</v>
      </c>
      <c r="AA1232" s="68">
        <v>52.630681651057849</v>
      </c>
      <c r="AB1232" s="68">
        <v>1087.7915306356306</v>
      </c>
      <c r="AC1232" s="68">
        <v>111.78185417603558</v>
      </c>
      <c r="AD1232" s="68">
        <v>11.937504990260626</v>
      </c>
      <c r="AE1232" s="68">
        <v>4312.6676208798372</v>
      </c>
      <c r="AF1232" s="68">
        <v>0</v>
      </c>
      <c r="AG1232" s="68">
        <v>1682.7206818024399</v>
      </c>
      <c r="AH1232" s="68">
        <v>0</v>
      </c>
      <c r="AI1232" s="68">
        <v>2355.6245855763536</v>
      </c>
      <c r="AJ1232" s="68">
        <v>25.502571103155908</v>
      </c>
      <c r="AK1232" s="68">
        <v>227.44003812567385</v>
      </c>
      <c r="AL1232" s="68">
        <v>95.259277340272305</v>
      </c>
      <c r="AM1232" s="68">
        <v>30.915307997266062</v>
      </c>
      <c r="AN1232" s="68">
        <v>396.78774503739191</v>
      </c>
      <c r="AO1232" s="68">
        <v>18.369716691226966</v>
      </c>
      <c r="AP1232" s="68">
        <v>45.153252255498522</v>
      </c>
      <c r="AQ1232" s="68">
        <v>470.52318694912412</v>
      </c>
      <c r="AR1232" s="68">
        <v>1.1564356645258518</v>
      </c>
      <c r="AS1232" s="68">
        <v>195.84863894549011</v>
      </c>
      <c r="AT1232" s="68">
        <v>1.2999365262596787</v>
      </c>
      <c r="AU1232" s="68">
        <v>10.281246733217849</v>
      </c>
      <c r="AV1232" s="68">
        <v>0</v>
      </c>
      <c r="AW1232" s="68">
        <v>45.039565695171127</v>
      </c>
      <c r="AX1232" s="68">
        <v>31.602907697063412</v>
      </c>
      <c r="AY1232" s="68">
        <v>37.28000925609981</v>
      </c>
      <c r="AZ1232" s="68">
        <v>0</v>
      </c>
      <c r="BA1232" s="68">
        <v>10.899239183939535</v>
      </c>
      <c r="BB1232" s="68">
        <v>437.38552147671317</v>
      </c>
      <c r="BC1232" s="68">
        <v>800.60873516112179</v>
      </c>
      <c r="BD1232" s="68">
        <v>99.229102887259856</v>
      </c>
      <c r="BE1232" s="68">
        <v>712.12084826534749</v>
      </c>
      <c r="BF1232" s="68">
        <v>200.50392427414135</v>
      </c>
      <c r="BG1232" s="68">
        <v>0</v>
      </c>
      <c r="BH1232" s="68">
        <v>1.0347641250656539</v>
      </c>
      <c r="BI1232" s="68">
        <v>48730.434330532444</v>
      </c>
      <c r="BJ1232" s="68">
        <v>0</v>
      </c>
      <c r="BK1232" s="68">
        <v>0</v>
      </c>
      <c r="BL1232" s="68">
        <v>9614.6998744856191</v>
      </c>
      <c r="BM1232" s="68">
        <v>-2.7184110392406384</v>
      </c>
      <c r="BN1232" s="68">
        <v>5192.3224390866344</v>
      </c>
      <c r="BO1232" s="68">
        <v>98782.937464963659</v>
      </c>
    </row>
    <row r="1233" spans="1:67">
      <c r="A1233">
        <v>2010</v>
      </c>
      <c r="B1233" s="62" t="s">
        <v>626</v>
      </c>
      <c r="C1233" s="67" t="s">
        <v>691</v>
      </c>
      <c r="D1233" s="62" t="s">
        <v>725</v>
      </c>
      <c r="E1233" s="68">
        <v>973.5609143283998</v>
      </c>
      <c r="F1233" s="68">
        <v>9.6567299664217376</v>
      </c>
      <c r="G1233" s="68">
        <v>39.724694311459167</v>
      </c>
      <c r="H1233" s="68">
        <v>774.99935997841783</v>
      </c>
      <c r="I1233" s="68">
        <v>4521.2836052664852</v>
      </c>
      <c r="J1233" s="68">
        <v>660.31369775619282</v>
      </c>
      <c r="K1233" s="68">
        <v>162.98792941577929</v>
      </c>
      <c r="L1233" s="68">
        <v>593.73173822466856</v>
      </c>
      <c r="M1233" s="68">
        <v>144.89618011698806</v>
      </c>
      <c r="N1233" s="68">
        <v>491.43648874499519</v>
      </c>
      <c r="O1233" s="68">
        <v>1781.4178120967429</v>
      </c>
      <c r="P1233" s="68">
        <v>300.79065088528733</v>
      </c>
      <c r="Q1233" s="68">
        <v>564.53108317301349</v>
      </c>
      <c r="R1233" s="68">
        <v>496.92114031501467</v>
      </c>
      <c r="S1233" s="68">
        <v>1436.948295252477</v>
      </c>
      <c r="T1233" s="68">
        <v>751.80140096555192</v>
      </c>
      <c r="U1233" s="68">
        <v>338.96333147099011</v>
      </c>
      <c r="V1233" s="68">
        <v>474.46814425045079</v>
      </c>
      <c r="W1233" s="68">
        <v>703.52304812688897</v>
      </c>
      <c r="X1233" s="68">
        <v>3344.5448878503007</v>
      </c>
      <c r="Y1233" s="68">
        <v>109.87328491265551</v>
      </c>
      <c r="Z1233" s="68">
        <v>471.95571885747637</v>
      </c>
      <c r="AA1233" s="68">
        <v>46.359023391772233</v>
      </c>
      <c r="AB1233" s="68">
        <v>958.16644269313429</v>
      </c>
      <c r="AC1233" s="68">
        <v>98.461532892161358</v>
      </c>
      <c r="AD1233" s="68">
        <v>10.514989654741948</v>
      </c>
      <c r="AE1233" s="68">
        <v>3798.7548867949827</v>
      </c>
      <c r="AF1233" s="68">
        <v>0</v>
      </c>
      <c r="AG1233" s="68">
        <v>0</v>
      </c>
      <c r="AH1233" s="68">
        <v>1379.9803966294667</v>
      </c>
      <c r="AI1233" s="68">
        <v>2074.9200245779643</v>
      </c>
      <c r="AJ1233" s="68">
        <v>22.463594489617947</v>
      </c>
      <c r="AK1233" s="68">
        <v>200.33747838570429</v>
      </c>
      <c r="AL1233" s="68">
        <v>83.907844777310473</v>
      </c>
      <c r="AM1233" s="68">
        <v>27.231330502448344</v>
      </c>
      <c r="AN1233" s="68">
        <v>349.50511330470829</v>
      </c>
      <c r="AO1233" s="68">
        <v>16.180716249030436</v>
      </c>
      <c r="AP1233" s="68">
        <v>39.772630941882831</v>
      </c>
      <c r="AQ1233" s="68">
        <v>414.45397904526737</v>
      </c>
      <c r="AR1233" s="68">
        <v>1.0186306986916267</v>
      </c>
      <c r="AS1233" s="68">
        <v>172.51062211804435</v>
      </c>
      <c r="AT1233" s="68">
        <v>1.1450314899632374</v>
      </c>
      <c r="AU1233" s="68">
        <v>9.056096992280704</v>
      </c>
      <c r="AV1233" s="68">
        <v>0</v>
      </c>
      <c r="AW1233" s="68">
        <v>39.672491674364103</v>
      </c>
      <c r="AX1233" s="68">
        <v>27.836993388945285</v>
      </c>
      <c r="AY1233" s="68">
        <v>32.83759143777457</v>
      </c>
      <c r="AZ1233" s="68">
        <v>0</v>
      </c>
      <c r="BA1233" s="68">
        <v>9.6004472758071824</v>
      </c>
      <c r="BB1233" s="68">
        <v>385.26511504822759</v>
      </c>
      <c r="BC1233" s="68">
        <v>705.20536532411847</v>
      </c>
      <c r="BD1233" s="68">
        <v>87.404611864885354</v>
      </c>
      <c r="BE1233" s="68">
        <v>627.26200814536446</v>
      </c>
      <c r="BF1233" s="68">
        <v>176.61116717419947</v>
      </c>
      <c r="BG1233" s="68">
        <v>0</v>
      </c>
      <c r="BH1233" s="68">
        <v>0.9114579704084298</v>
      </c>
      <c r="BI1233" s="68">
        <v>42924.014154437027</v>
      </c>
      <c r="BJ1233" s="68">
        <v>0</v>
      </c>
      <c r="BK1233" s="68">
        <v>0</v>
      </c>
      <c r="BL1233" s="68">
        <v>8469.0540448938755</v>
      </c>
      <c r="BM1233" s="68">
        <v>-2.3915224271828817</v>
      </c>
      <c r="BN1233" s="68">
        <v>4567.9482484132232</v>
      </c>
      <c r="BO1233" s="68">
        <v>86904.302676516862</v>
      </c>
    </row>
    <row r="1234" spans="1:67">
      <c r="A1234">
        <v>2010</v>
      </c>
      <c r="B1234" s="62" t="s">
        <v>627</v>
      </c>
      <c r="C1234" s="67" t="s">
        <v>692</v>
      </c>
      <c r="D1234" s="62" t="s">
        <v>725</v>
      </c>
      <c r="E1234" s="68">
        <v>369.21596059620197</v>
      </c>
      <c r="F1234" s="68">
        <v>2.936058400571365</v>
      </c>
      <c r="G1234" s="68">
        <v>13.846254389798711</v>
      </c>
      <c r="H1234" s="68">
        <v>401.90949676774449</v>
      </c>
      <c r="I1234" s="68">
        <v>1871.5413506634952</v>
      </c>
      <c r="J1234" s="68">
        <v>209.42915833010613</v>
      </c>
      <c r="K1234" s="68">
        <v>83.675005300199459</v>
      </c>
      <c r="L1234" s="68">
        <v>205.09288012660247</v>
      </c>
      <c r="M1234" s="68">
        <v>45.388986173889364</v>
      </c>
      <c r="N1234" s="68">
        <v>514.93499251222238</v>
      </c>
      <c r="O1234" s="68">
        <v>1038.7919516218121</v>
      </c>
      <c r="P1234" s="68">
        <v>146.41005645787553</v>
      </c>
      <c r="Q1234" s="68">
        <v>298.36348474704909</v>
      </c>
      <c r="R1234" s="68">
        <v>216.07990208367036</v>
      </c>
      <c r="S1234" s="68">
        <v>546.78295256805882</v>
      </c>
      <c r="T1234" s="68">
        <v>328.25863037754158</v>
      </c>
      <c r="U1234" s="68">
        <v>130.87408949668657</v>
      </c>
      <c r="V1234" s="68">
        <v>238.20359159521425</v>
      </c>
      <c r="W1234" s="68">
        <v>337.69616491361336</v>
      </c>
      <c r="X1234" s="68">
        <v>1606.0649292393728</v>
      </c>
      <c r="Y1234" s="68">
        <v>100.66556400060456</v>
      </c>
      <c r="Z1234" s="68">
        <v>194.55722733615596</v>
      </c>
      <c r="AA1234" s="68">
        <v>22.455664239508526</v>
      </c>
      <c r="AB1234" s="68">
        <v>585.14175370947521</v>
      </c>
      <c r="AC1234" s="68">
        <v>60.555021357926314</v>
      </c>
      <c r="AD1234" s="68">
        <v>2.4354635098029851</v>
      </c>
      <c r="AE1234" s="68">
        <v>1570.1104856914396</v>
      </c>
      <c r="AF1234" s="68">
        <v>54.374810063507283</v>
      </c>
      <c r="AG1234" s="68">
        <v>270.29864141834821</v>
      </c>
      <c r="AH1234" s="68">
        <v>221.39550872276354</v>
      </c>
      <c r="AI1234" s="68">
        <v>930.68863877910121</v>
      </c>
      <c r="AJ1234" s="68">
        <v>6.6139963781696629</v>
      </c>
      <c r="AK1234" s="68">
        <v>111.76721618449764</v>
      </c>
      <c r="AL1234" s="68">
        <v>53.011740799643022</v>
      </c>
      <c r="AM1234" s="68">
        <v>16.242613920961009</v>
      </c>
      <c r="AN1234" s="68">
        <v>123.48508856512291</v>
      </c>
      <c r="AO1234" s="68">
        <v>10.794117536778744</v>
      </c>
      <c r="AP1234" s="68">
        <v>24.526044668013569</v>
      </c>
      <c r="AQ1234" s="68">
        <v>184.88589842367273</v>
      </c>
      <c r="AR1234" s="68">
        <v>0.87747325341814186</v>
      </c>
      <c r="AS1234" s="68">
        <v>93.949107345372227</v>
      </c>
      <c r="AT1234" s="68">
        <v>0.22236994558820289</v>
      </c>
      <c r="AU1234" s="68">
        <v>3.581143994302689</v>
      </c>
      <c r="AV1234" s="68">
        <v>0</v>
      </c>
      <c r="AW1234" s="68">
        <v>28.092562006378092</v>
      </c>
      <c r="AX1234" s="68">
        <v>11.178868821815241</v>
      </c>
      <c r="AY1234" s="68">
        <v>30.227926843764038</v>
      </c>
      <c r="AZ1234" s="68">
        <v>0</v>
      </c>
      <c r="BA1234" s="68">
        <v>4.7868379453105012</v>
      </c>
      <c r="BB1234" s="68">
        <v>247.05976807115482</v>
      </c>
      <c r="BC1234" s="68">
        <v>476.50857377057372</v>
      </c>
      <c r="BD1234" s="68">
        <v>92.662485544006401</v>
      </c>
      <c r="BE1234" s="68">
        <v>333.3516918367938</v>
      </c>
      <c r="BF1234" s="68">
        <v>126.07673593462106</v>
      </c>
      <c r="BG1234" s="68">
        <v>0</v>
      </c>
      <c r="BH1234" s="68">
        <v>0.54708505579328681</v>
      </c>
      <c r="BI1234" s="68">
        <v>59856.127236680346</v>
      </c>
      <c r="BJ1234" s="68">
        <v>0</v>
      </c>
      <c r="BK1234" s="68">
        <v>0</v>
      </c>
      <c r="BL1234" s="68">
        <v>7417.5409306166312</v>
      </c>
      <c r="BM1234" s="68">
        <v>612.95984343291673</v>
      </c>
      <c r="BN1234" s="68">
        <v>3023.9618747892246</v>
      </c>
      <c r="BO1234" s="68">
        <v>85509.21390755524</v>
      </c>
    </row>
    <row r="1235" spans="1:67">
      <c r="A1235">
        <v>2010</v>
      </c>
      <c r="B1235" s="62" t="s">
        <v>628</v>
      </c>
      <c r="C1235" s="67" t="s">
        <v>693</v>
      </c>
      <c r="D1235" s="62" t="s">
        <v>725</v>
      </c>
      <c r="E1235" s="68">
        <v>9.447381784689588</v>
      </c>
      <c r="F1235" s="68">
        <v>7.7152253675460067E-2</v>
      </c>
      <c r="G1235" s="68">
        <v>0.70788123791834223</v>
      </c>
      <c r="H1235" s="68">
        <v>9.5156841622706292</v>
      </c>
      <c r="I1235" s="68">
        <v>47.589678033917401</v>
      </c>
      <c r="J1235" s="68">
        <v>4.6532979578106453</v>
      </c>
      <c r="K1235" s="68">
        <v>2.0508446759330048</v>
      </c>
      <c r="L1235" s="68">
        <v>5.208807375719517</v>
      </c>
      <c r="M1235" s="68">
        <v>1.1239865650057779</v>
      </c>
      <c r="N1235" s="68">
        <v>13.612677724858067</v>
      </c>
      <c r="O1235" s="68">
        <v>26.841771683656596</v>
      </c>
      <c r="P1235" s="68">
        <v>3.5843035805907846</v>
      </c>
      <c r="Q1235" s="68">
        <v>7.4847542089605499</v>
      </c>
      <c r="R1235" s="68">
        <v>5.1706344875708261</v>
      </c>
      <c r="S1235" s="68">
        <v>13.999113140159418</v>
      </c>
      <c r="T1235" s="68">
        <v>8.068809268499253</v>
      </c>
      <c r="U1235" s="68">
        <v>3.4919703401103166</v>
      </c>
      <c r="V1235" s="68">
        <v>5.9683943201469623</v>
      </c>
      <c r="W1235" s="68">
        <v>8.4696111146168445</v>
      </c>
      <c r="X1235" s="68">
        <v>41.360361763616716</v>
      </c>
      <c r="Y1235" s="68">
        <v>2.5524709449169594</v>
      </c>
      <c r="Z1235" s="68">
        <v>4.7679220882481665</v>
      </c>
      <c r="AA1235" s="68">
        <v>0.51682388816676939</v>
      </c>
      <c r="AB1235" s="68">
        <v>13.458528528822114</v>
      </c>
      <c r="AC1235" s="68">
        <v>1.4120941916643563</v>
      </c>
      <c r="AD1235" s="68">
        <v>6.3668607435353616E-2</v>
      </c>
      <c r="AE1235" s="68">
        <v>37.16676844116607</v>
      </c>
      <c r="AF1235" s="68">
        <v>1.2498396606557416</v>
      </c>
      <c r="AG1235" s="68">
        <v>6.2261000922050753</v>
      </c>
      <c r="AH1235" s="68">
        <v>5.0996578822575547</v>
      </c>
      <c r="AI1235" s="68">
        <v>22.568364092864627</v>
      </c>
      <c r="AJ1235" s="68">
        <v>0.1331827650447889</v>
      </c>
      <c r="AK1235" s="68">
        <v>2.6422561299345753</v>
      </c>
      <c r="AL1235" s="68">
        <v>0.99672753528303193</v>
      </c>
      <c r="AM1235" s="68">
        <v>0.34765394294008295</v>
      </c>
      <c r="AN1235" s="68">
        <v>2.8848512432924833</v>
      </c>
      <c r="AO1235" s="68">
        <v>0.13991901761590439</v>
      </c>
      <c r="AP1235" s="68">
        <v>0.42558854565928161</v>
      </c>
      <c r="AQ1235" s="68">
        <v>4.7488689148697327</v>
      </c>
      <c r="AR1235" s="68">
        <v>9.4646132599008181E-3</v>
      </c>
      <c r="AS1235" s="68">
        <v>1.0951809956080207</v>
      </c>
      <c r="AT1235" s="68">
        <v>1.9679090771302036E-3</v>
      </c>
      <c r="AU1235" s="68">
        <v>5.6404341859693334E-2</v>
      </c>
      <c r="AV1235" s="68">
        <v>0</v>
      </c>
      <c r="AW1235" s="68">
        <v>0.33218212853615026</v>
      </c>
      <c r="AX1235" s="68">
        <v>0.238595826659697</v>
      </c>
      <c r="AY1235" s="68">
        <v>0.25460634048850322</v>
      </c>
      <c r="AZ1235" s="68">
        <v>0</v>
      </c>
      <c r="BA1235" s="68">
        <v>8.8481940889109226E-2</v>
      </c>
      <c r="BB1235" s="68">
        <v>3.5750347715109099</v>
      </c>
      <c r="BC1235" s="68">
        <v>4.9979139437376903</v>
      </c>
      <c r="BD1235" s="68">
        <v>0.72615961987643718</v>
      </c>
      <c r="BE1235" s="68">
        <v>3.9189727025050827</v>
      </c>
      <c r="BF1235" s="68">
        <v>1.5245490495864287</v>
      </c>
      <c r="BG1235" s="68">
        <v>0</v>
      </c>
      <c r="BH1235" s="68">
        <v>6.4042485602178205E-3</v>
      </c>
      <c r="BI1235" s="68">
        <v>647.56908809326467</v>
      </c>
      <c r="BJ1235" s="68">
        <v>0</v>
      </c>
      <c r="BK1235" s="68">
        <v>0</v>
      </c>
      <c r="BL1235" s="68">
        <v>195.9006843893066</v>
      </c>
      <c r="BM1235" s="68">
        <v>-1.8655892715273258E-2</v>
      </c>
      <c r="BN1235" s="68">
        <v>73.849245950019409</v>
      </c>
      <c r="BO1235" s="68">
        <v>1259.9546831648001</v>
      </c>
    </row>
    <row r="1236" spans="1:67">
      <c r="A1236">
        <v>2010</v>
      </c>
      <c r="B1236" s="62" t="s">
        <v>629</v>
      </c>
      <c r="C1236" s="67" t="s">
        <v>694</v>
      </c>
      <c r="D1236" s="62" t="s">
        <v>725</v>
      </c>
      <c r="E1236" s="68">
        <v>6.2633222437423868</v>
      </c>
      <c r="F1236" s="68">
        <v>7.6433308711894585E-3</v>
      </c>
      <c r="G1236" s="68">
        <v>5.934307377936579E-2</v>
      </c>
      <c r="H1236" s="68">
        <v>3.7806352214522105</v>
      </c>
      <c r="I1236" s="68">
        <v>13.304706938773935</v>
      </c>
      <c r="J1236" s="68">
        <v>12.405878236750407</v>
      </c>
      <c r="K1236" s="68">
        <v>0.99635830051334451</v>
      </c>
      <c r="L1236" s="68">
        <v>2.2236738757768357</v>
      </c>
      <c r="M1236" s="68">
        <v>0.97100636106354199</v>
      </c>
      <c r="N1236" s="68">
        <v>1.5591951995910105</v>
      </c>
      <c r="O1236" s="68">
        <v>6.7507442878197645</v>
      </c>
      <c r="P1236" s="68">
        <v>1.4781146096378435</v>
      </c>
      <c r="Q1236" s="68">
        <v>5.0814468018866297</v>
      </c>
      <c r="R1236" s="68">
        <v>4.7700263234638083</v>
      </c>
      <c r="S1236" s="68">
        <v>12.715347302515092</v>
      </c>
      <c r="T1236" s="68">
        <v>15.139800419410925</v>
      </c>
      <c r="U1236" s="68">
        <v>126.06125192224182</v>
      </c>
      <c r="V1236" s="68">
        <v>55.674698796414582</v>
      </c>
      <c r="W1236" s="68">
        <v>34.400908823421688</v>
      </c>
      <c r="X1236" s="68">
        <v>67.658630690924483</v>
      </c>
      <c r="Y1236" s="68">
        <v>3.6295498591767505</v>
      </c>
      <c r="Z1236" s="68">
        <v>30.921593737634481</v>
      </c>
      <c r="AA1236" s="68">
        <v>0.2073237483097071</v>
      </c>
      <c r="AB1236" s="68">
        <v>12.899292496797093</v>
      </c>
      <c r="AC1236" s="68">
        <v>0.13015657460192537</v>
      </c>
      <c r="AD1236" s="68">
        <v>1.9663701382317763E-2</v>
      </c>
      <c r="AE1236" s="68">
        <v>5.0330057576948279</v>
      </c>
      <c r="AF1236" s="68">
        <v>1.9451674812523405</v>
      </c>
      <c r="AG1236" s="68">
        <v>9.6816416653874224</v>
      </c>
      <c r="AH1236" s="68">
        <v>7.9300138932716511</v>
      </c>
      <c r="AI1236" s="68">
        <v>7.8293244453030839</v>
      </c>
      <c r="AJ1236" s="68">
        <v>1.1790918299713753E-2</v>
      </c>
      <c r="AK1236" s="68">
        <v>2.5972429344769221</v>
      </c>
      <c r="AL1236" s="68">
        <v>3.2913438424783088</v>
      </c>
      <c r="AM1236" s="68">
        <v>0.74922472998545886</v>
      </c>
      <c r="AN1236" s="68">
        <v>0.49777937583405157</v>
      </c>
      <c r="AO1236" s="68">
        <v>1.4215185676721096</v>
      </c>
      <c r="AP1236" s="68">
        <v>3.9469902067183789</v>
      </c>
      <c r="AQ1236" s="68">
        <v>7.8899070393092323</v>
      </c>
      <c r="AR1236" s="68">
        <v>0.19942827970633906</v>
      </c>
      <c r="AS1236" s="68">
        <v>82.667645941604462</v>
      </c>
      <c r="AT1236" s="68">
        <v>0.12247576339088369</v>
      </c>
      <c r="AU1236" s="68">
        <v>1.2061182607418686</v>
      </c>
      <c r="AV1236" s="68">
        <v>0</v>
      </c>
      <c r="AW1236" s="68">
        <v>30.057497576531688</v>
      </c>
      <c r="AX1236" s="68">
        <v>2.2628944599279634E-2</v>
      </c>
      <c r="AY1236" s="68">
        <v>0.60403853632419902</v>
      </c>
      <c r="AZ1236" s="68">
        <v>0</v>
      </c>
      <c r="BA1236" s="68">
        <v>0.11790219769952635</v>
      </c>
      <c r="BB1236" s="68">
        <v>20.538936211589689</v>
      </c>
      <c r="BC1236" s="68">
        <v>57.096290935420896</v>
      </c>
      <c r="BD1236" s="68">
        <v>8.498762627651347</v>
      </c>
      <c r="BE1236" s="68">
        <v>7.0195191159470092</v>
      </c>
      <c r="BF1236" s="68">
        <v>3.5708948147723265</v>
      </c>
      <c r="BG1236" s="68">
        <v>0</v>
      </c>
      <c r="BH1236" s="68">
        <v>0.3957988438158096</v>
      </c>
      <c r="BI1236" s="68">
        <v>5000.8473154650392</v>
      </c>
      <c r="BJ1236" s="68">
        <v>0</v>
      </c>
      <c r="BK1236" s="68">
        <v>0</v>
      </c>
      <c r="BL1236" s="68">
        <v>122.338627018409</v>
      </c>
      <c r="BM1236" s="68">
        <v>286.06380570519889</v>
      </c>
      <c r="BN1236" s="68">
        <v>402.8310627795226</v>
      </c>
      <c r="BO1236" s="68">
        <v>6496.1340127536005</v>
      </c>
    </row>
    <row r="1237" spans="1:67">
      <c r="A1237">
        <v>2010</v>
      </c>
      <c r="B1237" s="62" t="s">
        <v>630</v>
      </c>
      <c r="C1237" s="67" t="s">
        <v>695</v>
      </c>
      <c r="D1237" s="62" t="s">
        <v>725</v>
      </c>
      <c r="E1237" s="68">
        <v>17.821586134491213</v>
      </c>
      <c r="F1237" s="68">
        <v>0.13639764494985679</v>
      </c>
      <c r="G1237" s="68">
        <v>35.932275030206682</v>
      </c>
      <c r="H1237" s="68">
        <v>31.890284815271819</v>
      </c>
      <c r="I1237" s="68">
        <v>155.22574756535849</v>
      </c>
      <c r="J1237" s="68">
        <v>101.43475776336327</v>
      </c>
      <c r="K1237" s="68">
        <v>6.3463101267980111</v>
      </c>
      <c r="L1237" s="68">
        <v>29.817354688822707</v>
      </c>
      <c r="M1237" s="68">
        <v>6.0332981606348222</v>
      </c>
      <c r="N1237" s="68">
        <v>34.831487085092881</v>
      </c>
      <c r="O1237" s="68">
        <v>85.238465060176836</v>
      </c>
      <c r="P1237" s="68">
        <v>23.045166443032745</v>
      </c>
      <c r="Q1237" s="68">
        <v>66.681827242632366</v>
      </c>
      <c r="R1237" s="68">
        <v>24.187061117423539</v>
      </c>
      <c r="S1237" s="68">
        <v>138.56769582313646</v>
      </c>
      <c r="T1237" s="68">
        <v>46.260948560511579</v>
      </c>
      <c r="U1237" s="68">
        <v>38.317809824607508</v>
      </c>
      <c r="V1237" s="68">
        <v>30.112280439114741</v>
      </c>
      <c r="W1237" s="68">
        <v>63.355013744670771</v>
      </c>
      <c r="X1237" s="68">
        <v>191.38588601196733</v>
      </c>
      <c r="Y1237" s="68">
        <v>16.103494337987122</v>
      </c>
      <c r="Z1237" s="68">
        <v>95.690711425024162</v>
      </c>
      <c r="AA1237" s="68">
        <v>1.4843654982124268</v>
      </c>
      <c r="AB1237" s="68">
        <v>53.045819338336237</v>
      </c>
      <c r="AC1237" s="68">
        <v>2.6222044639197373</v>
      </c>
      <c r="AD1237" s="68">
        <v>4.5763300181983384</v>
      </c>
      <c r="AE1237" s="68">
        <v>115.42768014292137</v>
      </c>
      <c r="AF1237" s="68">
        <v>95.347009331550993</v>
      </c>
      <c r="AG1237" s="68">
        <v>475.22671865510767</v>
      </c>
      <c r="AH1237" s="68">
        <v>389.24746562990009</v>
      </c>
      <c r="AI1237" s="68">
        <v>1411.4929253187147</v>
      </c>
      <c r="AJ1237" s="68">
        <v>84.847824260087521</v>
      </c>
      <c r="AK1237" s="68">
        <v>802.03767180980117</v>
      </c>
      <c r="AL1237" s="68">
        <v>67.068391089734106</v>
      </c>
      <c r="AM1237" s="68">
        <v>2.9687203043678143</v>
      </c>
      <c r="AN1237" s="68">
        <v>6.6115900500789424</v>
      </c>
      <c r="AO1237" s="68">
        <v>5.309815226991998</v>
      </c>
      <c r="AP1237" s="68">
        <v>1.2291243535813543</v>
      </c>
      <c r="AQ1237" s="68">
        <v>9.9437186675459106</v>
      </c>
      <c r="AR1237" s="68">
        <v>7.1783627870458115</v>
      </c>
      <c r="AS1237" s="68">
        <v>2.1272033814619573</v>
      </c>
      <c r="AT1237" s="68">
        <v>3.7351909529936889E-3</v>
      </c>
      <c r="AU1237" s="68">
        <v>0.10317816209151344</v>
      </c>
      <c r="AV1237" s="68">
        <v>0</v>
      </c>
      <c r="AW1237" s="68">
        <v>1.2435201900055255</v>
      </c>
      <c r="AX1237" s="68">
        <v>4.0295945416598702</v>
      </c>
      <c r="AY1237" s="68">
        <v>1.3251287525073105</v>
      </c>
      <c r="AZ1237" s="68">
        <v>0</v>
      </c>
      <c r="BA1237" s="68">
        <v>1.3058987369834651</v>
      </c>
      <c r="BB1237" s="68">
        <v>72.07321083747793</v>
      </c>
      <c r="BC1237" s="68">
        <v>231.71955533149969</v>
      </c>
      <c r="BD1237" s="68">
        <v>2.7366291136444363</v>
      </c>
      <c r="BE1237" s="68">
        <v>19.609992656884664</v>
      </c>
      <c r="BF1237" s="68">
        <v>5.4483320304120673</v>
      </c>
      <c r="BG1237" s="68">
        <v>0</v>
      </c>
      <c r="BH1237" s="68">
        <v>1.1733009098515287E-2</v>
      </c>
      <c r="BI1237" s="68">
        <v>3336.4470004094505</v>
      </c>
      <c r="BJ1237" s="68">
        <v>0</v>
      </c>
      <c r="BK1237" s="68">
        <v>0</v>
      </c>
      <c r="BL1237" s="68">
        <v>367.34340402370304</v>
      </c>
      <c r="BM1237" s="68">
        <v>-0.6827269318834589</v>
      </c>
      <c r="BN1237" s="68">
        <v>241.41619953908074</v>
      </c>
      <c r="BO1237" s="68">
        <v>9060.3431849663993</v>
      </c>
    </row>
    <row r="1238" spans="1:67">
      <c r="A1238">
        <v>2010</v>
      </c>
      <c r="B1238" s="62" t="s">
        <v>631</v>
      </c>
      <c r="C1238" s="67" t="s">
        <v>696</v>
      </c>
      <c r="D1238" s="62" t="s">
        <v>725</v>
      </c>
      <c r="E1238" s="68">
        <v>9.2947826501814546E-2</v>
      </c>
      <c r="F1238" s="68">
        <v>0</v>
      </c>
      <c r="G1238" s="68">
        <v>8.9114896272344223E-4</v>
      </c>
      <c r="H1238" s="68">
        <v>1.6757758298974368</v>
      </c>
      <c r="I1238" s="68">
        <v>17.131029277000767</v>
      </c>
      <c r="J1238" s="68">
        <v>10.437828968927429</v>
      </c>
      <c r="K1238" s="68">
        <v>0.284903437452245</v>
      </c>
      <c r="L1238" s="68">
        <v>2.8620017281097434</v>
      </c>
      <c r="M1238" s="68">
        <v>7.7018043287522264</v>
      </c>
      <c r="N1238" s="68">
        <v>0.32472424035104497</v>
      </c>
      <c r="O1238" s="68">
        <v>9.2853693625913944</v>
      </c>
      <c r="P1238" s="68">
        <v>4.8462621619567043</v>
      </c>
      <c r="Q1238" s="68">
        <v>8.2752679257365234</v>
      </c>
      <c r="R1238" s="68">
        <v>4.9353718558070501</v>
      </c>
      <c r="S1238" s="68">
        <v>2.0742181566892084</v>
      </c>
      <c r="T1238" s="68">
        <v>9.5345514525388602</v>
      </c>
      <c r="U1238" s="68">
        <v>123.02500238012811</v>
      </c>
      <c r="V1238" s="68">
        <v>35.227049833769229</v>
      </c>
      <c r="W1238" s="68">
        <v>9.0093640140404982</v>
      </c>
      <c r="X1238" s="68">
        <v>11.495827328993096</v>
      </c>
      <c r="Y1238" s="68">
        <v>0.38636445166928951</v>
      </c>
      <c r="Z1238" s="68">
        <v>17.156693152294825</v>
      </c>
      <c r="AA1238" s="68">
        <v>8.965489025401542</v>
      </c>
      <c r="AB1238" s="68">
        <v>3.0285335713912467</v>
      </c>
      <c r="AC1238" s="68">
        <v>0</v>
      </c>
      <c r="AD1238" s="68">
        <v>0.20806500280935447</v>
      </c>
      <c r="AE1238" s="68">
        <v>2.3810038782738245</v>
      </c>
      <c r="AF1238" s="68">
        <v>8.1224019931012776</v>
      </c>
      <c r="AG1238" s="68">
        <v>40.411857203808395</v>
      </c>
      <c r="AH1238" s="68">
        <v>33.100438970469447</v>
      </c>
      <c r="AI1238" s="68">
        <v>16.53802901242938</v>
      </c>
      <c r="AJ1238" s="68">
        <v>0</v>
      </c>
      <c r="AK1238" s="68">
        <v>1.2286374668542042</v>
      </c>
      <c r="AL1238" s="68">
        <v>5.4006890071728098</v>
      </c>
      <c r="AM1238" s="68">
        <v>3.9867411476852057</v>
      </c>
      <c r="AN1238" s="68">
        <v>2.7530933027567763</v>
      </c>
      <c r="AO1238" s="68">
        <v>0.67113210598465245</v>
      </c>
      <c r="AP1238" s="68">
        <v>1.7940929833409189</v>
      </c>
      <c r="AQ1238" s="68">
        <v>285.7050682635977</v>
      </c>
      <c r="AR1238" s="68">
        <v>0.34294370375465788</v>
      </c>
      <c r="AS1238" s="68">
        <v>245.04078850345039</v>
      </c>
      <c r="AT1238" s="68">
        <v>11.660695261713554</v>
      </c>
      <c r="AU1238" s="68">
        <v>17.165326135787179</v>
      </c>
      <c r="AV1238" s="68">
        <v>0</v>
      </c>
      <c r="AW1238" s="68">
        <v>18.224042898130421</v>
      </c>
      <c r="AX1238" s="68">
        <v>1.7911275696201969</v>
      </c>
      <c r="AY1238" s="68">
        <v>18.123011566309845</v>
      </c>
      <c r="AZ1238" s="68">
        <v>0</v>
      </c>
      <c r="BA1238" s="68">
        <v>0.18496787170612811</v>
      </c>
      <c r="BB1238" s="68">
        <v>64.028165630745121</v>
      </c>
      <c r="BC1238" s="68">
        <v>483.30285963849434</v>
      </c>
      <c r="BD1238" s="68">
        <v>51.837771399953724</v>
      </c>
      <c r="BE1238" s="68">
        <v>24.42878355206139</v>
      </c>
      <c r="BF1238" s="68">
        <v>19.940325397568845</v>
      </c>
      <c r="BG1238" s="68">
        <v>0</v>
      </c>
      <c r="BH1238" s="68">
        <v>0.43913114702265582</v>
      </c>
      <c r="BI1238" s="68">
        <v>692.03615293414202</v>
      </c>
      <c r="BJ1238" s="68">
        <v>0</v>
      </c>
      <c r="BK1238" s="68">
        <v>0</v>
      </c>
      <c r="BL1238" s="68">
        <v>0</v>
      </c>
      <c r="BM1238" s="68">
        <v>2.2960858238682085</v>
      </c>
      <c r="BN1238" s="68">
        <v>8.7866024841787294E-5</v>
      </c>
      <c r="BO1238" s="68">
        <v>2340.9007886976001</v>
      </c>
    </row>
    <row r="1239" spans="1:67">
      <c r="A1239">
        <v>2010</v>
      </c>
      <c r="B1239" s="62" t="s">
        <v>632</v>
      </c>
      <c r="C1239" s="67" t="s">
        <v>697</v>
      </c>
      <c r="D1239" s="62" t="s">
        <v>725</v>
      </c>
      <c r="E1239" s="68">
        <v>0.18622683278375529</v>
      </c>
      <c r="F1239" s="68">
        <v>0.99117975677150993</v>
      </c>
      <c r="G1239" s="68">
        <v>19.369495902376908</v>
      </c>
      <c r="H1239" s="68">
        <v>166.82339801190429</v>
      </c>
      <c r="I1239" s="68">
        <v>87.334056589619749</v>
      </c>
      <c r="J1239" s="68">
        <v>22.919741683344427</v>
      </c>
      <c r="K1239" s="68">
        <v>1.3772562976356038</v>
      </c>
      <c r="L1239" s="68">
        <v>22.461588472641886</v>
      </c>
      <c r="M1239" s="68">
        <v>13.975786264199437</v>
      </c>
      <c r="N1239" s="68">
        <v>15.488723389701123</v>
      </c>
      <c r="O1239" s="68">
        <v>61.921285291597691</v>
      </c>
      <c r="P1239" s="68">
        <v>62.778244308936763</v>
      </c>
      <c r="Q1239" s="68">
        <v>24.324009154769474</v>
      </c>
      <c r="R1239" s="68">
        <v>24.951675790653884</v>
      </c>
      <c r="S1239" s="68">
        <v>41.224783090247726</v>
      </c>
      <c r="T1239" s="68">
        <v>31.731551174720373</v>
      </c>
      <c r="U1239" s="68">
        <v>110.5516480811</v>
      </c>
      <c r="V1239" s="68">
        <v>79.893877233729114</v>
      </c>
      <c r="W1239" s="68">
        <v>37.02004744908907</v>
      </c>
      <c r="X1239" s="68">
        <v>183.34475914837179</v>
      </c>
      <c r="Y1239" s="68">
        <v>2.9292740105026751</v>
      </c>
      <c r="Z1239" s="68">
        <v>55.698192725345102</v>
      </c>
      <c r="AA1239" s="68">
        <v>14.1346028908444</v>
      </c>
      <c r="AB1239" s="68">
        <v>55.519665950831438</v>
      </c>
      <c r="AC1239" s="68">
        <v>18.567409718508959</v>
      </c>
      <c r="AD1239" s="68">
        <v>2.6408507595675124</v>
      </c>
      <c r="AE1239" s="68">
        <v>482.4414205412275</v>
      </c>
      <c r="AF1239" s="68">
        <v>43.369480717524354</v>
      </c>
      <c r="AG1239" s="68">
        <v>216.21277697448409</v>
      </c>
      <c r="AH1239" s="68">
        <v>177.09499944004506</v>
      </c>
      <c r="AI1239" s="68">
        <v>466.80259647282617</v>
      </c>
      <c r="AJ1239" s="68">
        <v>33.779465322789257</v>
      </c>
      <c r="AK1239" s="68">
        <v>105.91967967962231</v>
      </c>
      <c r="AL1239" s="68">
        <v>25.664979397237158</v>
      </c>
      <c r="AM1239" s="68">
        <v>12.68128786405873</v>
      </c>
      <c r="AN1239" s="68">
        <v>29.563038469677309</v>
      </c>
      <c r="AO1239" s="68">
        <v>33.199402534377725</v>
      </c>
      <c r="AP1239" s="68">
        <v>26.609267645626257</v>
      </c>
      <c r="AQ1239" s="68">
        <v>130.50323854035238</v>
      </c>
      <c r="AR1239" s="68">
        <v>5.6136305411579359</v>
      </c>
      <c r="AS1239" s="68">
        <v>181.21386226688426</v>
      </c>
      <c r="AT1239" s="68">
        <v>1.7181638484305037</v>
      </c>
      <c r="AU1239" s="68">
        <v>23.829170113842395</v>
      </c>
      <c r="AV1239" s="68">
        <v>0</v>
      </c>
      <c r="AW1239" s="68">
        <v>24.025189557184579</v>
      </c>
      <c r="AX1239" s="68">
        <v>8.7175466140232771</v>
      </c>
      <c r="AY1239" s="68">
        <v>28.809564915226314</v>
      </c>
      <c r="AZ1239" s="68">
        <v>0</v>
      </c>
      <c r="BA1239" s="68">
        <v>4.9271536754940604</v>
      </c>
      <c r="BB1239" s="68">
        <v>356.03601165815394</v>
      </c>
      <c r="BC1239" s="68">
        <v>1737.9304312657116</v>
      </c>
      <c r="BD1239" s="68">
        <v>216.66792159086108</v>
      </c>
      <c r="BE1239" s="68">
        <v>174.5093641089997</v>
      </c>
      <c r="BF1239" s="68">
        <v>89.498938728542186</v>
      </c>
      <c r="BG1239" s="68">
        <v>0</v>
      </c>
      <c r="BH1239" s="68">
        <v>2.2659565042349818</v>
      </c>
      <c r="BI1239" s="68">
        <v>26637.450923057131</v>
      </c>
      <c r="BJ1239" s="68">
        <v>0</v>
      </c>
      <c r="BK1239" s="68">
        <v>0</v>
      </c>
      <c r="BL1239" s="68">
        <v>0</v>
      </c>
      <c r="BM1239" s="68">
        <v>-9.6348542786550553</v>
      </c>
      <c r="BN1239" s="68">
        <v>5.9325135225662962E-5</v>
      </c>
      <c r="BO1239" s="68">
        <v>32425.579997072</v>
      </c>
    </row>
    <row r="1240" spans="1:67">
      <c r="A1240">
        <v>2010</v>
      </c>
      <c r="B1240" s="62" t="s">
        <v>633</v>
      </c>
      <c r="C1240" s="67" t="s">
        <v>698</v>
      </c>
      <c r="D1240" s="62" t="s">
        <v>725</v>
      </c>
      <c r="E1240" s="68">
        <v>5.9535851172036545E-2</v>
      </c>
      <c r="F1240" s="68">
        <v>0</v>
      </c>
      <c r="G1240" s="68">
        <v>5.6316347254140096E-4</v>
      </c>
      <c r="H1240" s="68">
        <v>4.4419529261924637</v>
      </c>
      <c r="I1240" s="68">
        <v>92.967509952368601</v>
      </c>
      <c r="J1240" s="68">
        <v>10.53265162678024</v>
      </c>
      <c r="K1240" s="68">
        <v>0.86684270364018323</v>
      </c>
      <c r="L1240" s="68">
        <v>13.156428915721413</v>
      </c>
      <c r="M1240" s="68">
        <v>1.9462478230648808</v>
      </c>
      <c r="N1240" s="68">
        <v>0.50012514003855946</v>
      </c>
      <c r="O1240" s="68">
        <v>17.620692062436351</v>
      </c>
      <c r="P1240" s="68">
        <v>61.638863223364844</v>
      </c>
      <c r="Q1240" s="68">
        <v>11.022140674670954</v>
      </c>
      <c r="R1240" s="68">
        <v>7.7555613479533312</v>
      </c>
      <c r="S1240" s="68">
        <v>4.2023991570236863</v>
      </c>
      <c r="T1240" s="68">
        <v>7.4928666374071256</v>
      </c>
      <c r="U1240" s="68">
        <v>6.7055344716507914</v>
      </c>
      <c r="V1240" s="68">
        <v>3.9859073602158142</v>
      </c>
      <c r="W1240" s="68">
        <v>4.6547275165573643</v>
      </c>
      <c r="X1240" s="68">
        <v>31.497125048583115</v>
      </c>
      <c r="Y1240" s="68">
        <v>0.11437585511550698</v>
      </c>
      <c r="Z1240" s="68">
        <v>16.878665913899614</v>
      </c>
      <c r="AA1240" s="68">
        <v>1.8851110123519028</v>
      </c>
      <c r="AB1240" s="68">
        <v>42.573156491282603</v>
      </c>
      <c r="AC1240" s="68">
        <v>0</v>
      </c>
      <c r="AD1240" s="68">
        <v>0.4923075506524987</v>
      </c>
      <c r="AE1240" s="68">
        <v>2.4792453913722343</v>
      </c>
      <c r="AF1240" s="68">
        <v>34.890661209084485</v>
      </c>
      <c r="AG1240" s="68">
        <v>174.40324545116195</v>
      </c>
      <c r="AH1240" s="68">
        <v>142.84975702042118</v>
      </c>
      <c r="AI1240" s="68">
        <v>32.560324669875349</v>
      </c>
      <c r="AJ1240" s="68">
        <v>0</v>
      </c>
      <c r="AK1240" s="68">
        <v>17.430275836952578</v>
      </c>
      <c r="AL1240" s="68">
        <v>4.2255675286748637</v>
      </c>
      <c r="AM1240" s="68">
        <v>2.8984781687317556</v>
      </c>
      <c r="AN1240" s="68">
        <v>18.908497501417475</v>
      </c>
      <c r="AO1240" s="68">
        <v>9.2793340299372868</v>
      </c>
      <c r="AP1240" s="68">
        <v>39.91090845485796</v>
      </c>
      <c r="AQ1240" s="68">
        <v>73.88936332101288</v>
      </c>
      <c r="AR1240" s="68">
        <v>1.7091263935140029</v>
      </c>
      <c r="AS1240" s="68">
        <v>9.016804957034763</v>
      </c>
      <c r="AT1240" s="68">
        <v>0</v>
      </c>
      <c r="AU1240" s="68">
        <v>0</v>
      </c>
      <c r="AV1240" s="68">
        <v>0</v>
      </c>
      <c r="AW1240" s="68">
        <v>6.4359275158406568</v>
      </c>
      <c r="AX1240" s="68">
        <v>0.14979141900449791</v>
      </c>
      <c r="AY1240" s="68">
        <v>9.4299571848905455</v>
      </c>
      <c r="AZ1240" s="68">
        <v>0</v>
      </c>
      <c r="BA1240" s="68">
        <v>2.1471582522953385</v>
      </c>
      <c r="BB1240" s="68">
        <v>265.44034296057663</v>
      </c>
      <c r="BC1240" s="68">
        <v>69.283630019869719</v>
      </c>
      <c r="BD1240" s="68">
        <v>216.67550723843399</v>
      </c>
      <c r="BE1240" s="68">
        <v>9.7185790760099025</v>
      </c>
      <c r="BF1240" s="68">
        <v>82.913008917479715</v>
      </c>
      <c r="BG1240" s="68">
        <v>0</v>
      </c>
      <c r="BH1240" s="68">
        <v>0.3869260046385663</v>
      </c>
      <c r="BI1240" s="68">
        <v>653.76661711212103</v>
      </c>
      <c r="BJ1240" s="68">
        <v>0</v>
      </c>
      <c r="BK1240" s="68">
        <v>0</v>
      </c>
      <c r="BL1240" s="68">
        <v>0</v>
      </c>
      <c r="BM1240" s="68">
        <v>-9.2379034446378211E-2</v>
      </c>
      <c r="BN1240" s="68">
        <v>-9.8682379302772461E-5</v>
      </c>
      <c r="BO1240" s="68">
        <v>2223.697850344</v>
      </c>
    </row>
    <row r="1241" spans="1:67">
      <c r="A1241">
        <v>2010</v>
      </c>
      <c r="B1241" s="62" t="s">
        <v>634</v>
      </c>
      <c r="C1241" s="67" t="s">
        <v>699</v>
      </c>
      <c r="D1241" s="62" t="s">
        <v>725</v>
      </c>
      <c r="E1241" s="68">
        <v>0</v>
      </c>
      <c r="F1241" s="68">
        <v>0</v>
      </c>
      <c r="G1241" s="68">
        <v>0</v>
      </c>
      <c r="H1241" s="68">
        <v>0</v>
      </c>
      <c r="I1241" s="68">
        <v>8.072859718610954E-5</v>
      </c>
      <c r="J1241" s="68">
        <v>0</v>
      </c>
      <c r="K1241" s="68">
        <v>0</v>
      </c>
      <c r="L1241" s="68">
        <v>0</v>
      </c>
      <c r="M1241" s="68">
        <v>9.3990453747021155E-2</v>
      </c>
      <c r="N1241" s="68">
        <v>0</v>
      </c>
      <c r="O1241" s="68">
        <v>0</v>
      </c>
      <c r="P1241" s="68">
        <v>0</v>
      </c>
      <c r="Q1241" s="68">
        <v>1.7563375048602314E-4</v>
      </c>
      <c r="R1241" s="68">
        <v>0</v>
      </c>
      <c r="S1241" s="68">
        <v>0</v>
      </c>
      <c r="T1241" s="68">
        <v>0</v>
      </c>
      <c r="U1241" s="68">
        <v>4.9646267358636842E-5</v>
      </c>
      <c r="V1241" s="68">
        <v>0</v>
      </c>
      <c r="W1241" s="68">
        <v>0</v>
      </c>
      <c r="X1241" s="68">
        <v>0</v>
      </c>
      <c r="Y1241" s="68">
        <v>0</v>
      </c>
      <c r="Z1241" s="68">
        <v>0</v>
      </c>
      <c r="AA1241" s="68">
        <v>0</v>
      </c>
      <c r="AB1241" s="68">
        <v>0</v>
      </c>
      <c r="AC1241" s="68">
        <v>0</v>
      </c>
      <c r="AD1241" s="68">
        <v>0</v>
      </c>
      <c r="AE1241" s="68">
        <v>0.32587679837102451</v>
      </c>
      <c r="AF1241" s="68">
        <v>0.20689279413193626</v>
      </c>
      <c r="AG1241" s="68">
        <v>1.0325966256819015</v>
      </c>
      <c r="AH1241" s="68">
        <v>0.84577656050599448</v>
      </c>
      <c r="AI1241" s="68">
        <v>0</v>
      </c>
      <c r="AJ1241" s="68">
        <v>0</v>
      </c>
      <c r="AK1241" s="68">
        <v>0</v>
      </c>
      <c r="AL1241" s="68">
        <v>0</v>
      </c>
      <c r="AM1241" s="68">
        <v>0</v>
      </c>
      <c r="AN1241" s="68">
        <v>3.573421481032391</v>
      </c>
      <c r="AO1241" s="68">
        <v>1.1356131307057222</v>
      </c>
      <c r="AP1241" s="68">
        <v>193.34670088112335</v>
      </c>
      <c r="AQ1241" s="68">
        <v>22.734821454689868</v>
      </c>
      <c r="AR1241" s="68">
        <v>0</v>
      </c>
      <c r="AS1241" s="68">
        <v>10.975848542066897</v>
      </c>
      <c r="AT1241" s="68">
        <v>19.318523499282275</v>
      </c>
      <c r="AU1241" s="68">
        <v>0</v>
      </c>
      <c r="AV1241" s="68">
        <v>0</v>
      </c>
      <c r="AW1241" s="68">
        <v>14.887687694604743</v>
      </c>
      <c r="AX1241" s="68">
        <v>0</v>
      </c>
      <c r="AY1241" s="68">
        <v>62.546725519601004</v>
      </c>
      <c r="AZ1241" s="68">
        <v>0</v>
      </c>
      <c r="BA1241" s="68">
        <v>3.3411020590025018</v>
      </c>
      <c r="BB1241" s="68">
        <v>2.6390835323414685</v>
      </c>
      <c r="BC1241" s="68">
        <v>275.01456609008716</v>
      </c>
      <c r="BD1241" s="68">
        <v>16.8905306117443</v>
      </c>
      <c r="BE1241" s="68">
        <v>29.016814099921071</v>
      </c>
      <c r="BF1241" s="68">
        <v>0</v>
      </c>
      <c r="BG1241" s="68">
        <v>0</v>
      </c>
      <c r="BH1241" s="68">
        <v>0.61626820232300417</v>
      </c>
      <c r="BI1241" s="68">
        <v>3933.2125183442781</v>
      </c>
      <c r="BJ1241" s="68">
        <v>0</v>
      </c>
      <c r="BK1241" s="68">
        <v>7.114971189580273</v>
      </c>
      <c r="BL1241" s="68">
        <v>30.553723052152375</v>
      </c>
      <c r="BM1241" s="68">
        <v>11.032283148817495</v>
      </c>
      <c r="BN1241" s="68">
        <v>28.36549567518713</v>
      </c>
      <c r="BO1241" s="68">
        <v>4668.8221374495924</v>
      </c>
    </row>
    <row r="1242" spans="1:67">
      <c r="A1242">
        <v>2010</v>
      </c>
      <c r="B1242" s="62" t="s">
        <v>635</v>
      </c>
      <c r="C1242" s="67" t="s">
        <v>700</v>
      </c>
      <c r="D1242" s="62" t="s">
        <v>725</v>
      </c>
      <c r="E1242" s="68">
        <v>3.1791288389085421</v>
      </c>
      <c r="F1242" s="68">
        <v>6.9335683321234187</v>
      </c>
      <c r="G1242" s="68">
        <v>7.3174981707508095</v>
      </c>
      <c r="H1242" s="68">
        <v>135.05350284892918</v>
      </c>
      <c r="I1242" s="68">
        <v>274.48510599409957</v>
      </c>
      <c r="J1242" s="68">
        <v>39.901022255235056</v>
      </c>
      <c r="K1242" s="68">
        <v>5.8709585251045722</v>
      </c>
      <c r="L1242" s="68">
        <v>17.320721268053799</v>
      </c>
      <c r="M1242" s="68">
        <v>22.658983742959663</v>
      </c>
      <c r="N1242" s="68">
        <v>32.171609922707574</v>
      </c>
      <c r="O1242" s="68">
        <v>69.682086944204883</v>
      </c>
      <c r="P1242" s="68">
        <v>23.439112588828536</v>
      </c>
      <c r="Q1242" s="68">
        <v>38.76058116939727</v>
      </c>
      <c r="R1242" s="68">
        <v>60.920229852777311</v>
      </c>
      <c r="S1242" s="68">
        <v>13.632732954078174</v>
      </c>
      <c r="T1242" s="68">
        <v>46.776480815339703</v>
      </c>
      <c r="U1242" s="68">
        <v>10.268288843738226</v>
      </c>
      <c r="V1242" s="68">
        <v>23.440143647890892</v>
      </c>
      <c r="W1242" s="68">
        <v>25.349673721801018</v>
      </c>
      <c r="X1242" s="68">
        <v>86.071992518541393</v>
      </c>
      <c r="Y1242" s="68">
        <v>2.3640912309116273</v>
      </c>
      <c r="Z1242" s="68">
        <v>47.054199126944695</v>
      </c>
      <c r="AA1242" s="68">
        <v>29.7887224089319</v>
      </c>
      <c r="AB1242" s="68">
        <v>41.310383716492105</v>
      </c>
      <c r="AC1242" s="68">
        <v>20.593360166743818</v>
      </c>
      <c r="AD1242" s="68">
        <v>4.0757258794438425</v>
      </c>
      <c r="AE1242" s="68">
        <v>1093.3238843522981</v>
      </c>
      <c r="AF1242" s="68">
        <v>93.799966271323029</v>
      </c>
      <c r="AG1242" s="68">
        <v>469.78373397350339</v>
      </c>
      <c r="AH1242" s="68">
        <v>384.78923988288687</v>
      </c>
      <c r="AI1242" s="68">
        <v>494.44997044049796</v>
      </c>
      <c r="AJ1242" s="68">
        <v>6.438344504543533</v>
      </c>
      <c r="AK1242" s="68">
        <v>104.80156958006087</v>
      </c>
      <c r="AL1242" s="68">
        <v>52.970015723437825</v>
      </c>
      <c r="AM1242" s="68">
        <v>35.801785957803929</v>
      </c>
      <c r="AN1242" s="68">
        <v>168.75317346840038</v>
      </c>
      <c r="AO1242" s="68">
        <v>22.090937875236772</v>
      </c>
      <c r="AP1242" s="68">
        <v>199.43310062882333</v>
      </c>
      <c r="AQ1242" s="68">
        <v>1562.0242279172539</v>
      </c>
      <c r="AR1242" s="68">
        <v>5.2084419282410916</v>
      </c>
      <c r="AS1242" s="68">
        <v>691.27628264410896</v>
      </c>
      <c r="AT1242" s="68">
        <v>2716.5329033453513</v>
      </c>
      <c r="AU1242" s="68">
        <v>152.76953138683922</v>
      </c>
      <c r="AV1242" s="68">
        <v>0</v>
      </c>
      <c r="AW1242" s="68">
        <v>256.00275140168202</v>
      </c>
      <c r="AX1242" s="68">
        <v>47.071473434958271</v>
      </c>
      <c r="AY1242" s="68">
        <v>61.587930685145025</v>
      </c>
      <c r="AZ1242" s="68">
        <v>0</v>
      </c>
      <c r="BA1242" s="68">
        <v>17.278333863586909</v>
      </c>
      <c r="BB1242" s="68">
        <v>788.72024941113045</v>
      </c>
      <c r="BC1242" s="68">
        <v>1142.7049262414046</v>
      </c>
      <c r="BD1242" s="68">
        <v>363.60058264001839</v>
      </c>
      <c r="BE1242" s="68">
        <v>212.26871363472168</v>
      </c>
      <c r="BF1242" s="68">
        <v>216.50375956341946</v>
      </c>
      <c r="BG1242" s="68">
        <v>0</v>
      </c>
      <c r="BH1242" s="68">
        <v>1.6948391693041962</v>
      </c>
      <c r="BI1242" s="68">
        <v>23179.041254658634</v>
      </c>
      <c r="BJ1242" s="68">
        <v>0</v>
      </c>
      <c r="BK1242" s="68">
        <v>0</v>
      </c>
      <c r="BL1242" s="68">
        <v>0</v>
      </c>
      <c r="BM1242" s="68">
        <v>-71.481562847330679</v>
      </c>
      <c r="BN1242" s="68">
        <v>123.49350541137088</v>
      </c>
      <c r="BO1242" s="68">
        <v>35681.153772633603</v>
      </c>
    </row>
    <row r="1243" spans="1:67">
      <c r="A1243">
        <v>2010</v>
      </c>
      <c r="B1243" s="62" t="s">
        <v>636</v>
      </c>
      <c r="C1243" s="67" t="s">
        <v>701</v>
      </c>
      <c r="D1243" s="62" t="s">
        <v>725</v>
      </c>
      <c r="E1243" s="68">
        <v>0</v>
      </c>
      <c r="F1243" s="68">
        <v>0</v>
      </c>
      <c r="G1243" s="68">
        <v>0</v>
      </c>
      <c r="H1243" s="68">
        <v>2.2203151056908275</v>
      </c>
      <c r="I1243" s="68">
        <v>23.587572073523809</v>
      </c>
      <c r="J1243" s="68">
        <v>3.9646263621301174</v>
      </c>
      <c r="K1243" s="68">
        <v>0.21037390484619295</v>
      </c>
      <c r="L1243" s="68">
        <v>1.4801434888025431</v>
      </c>
      <c r="M1243" s="68">
        <v>3.0077782084558784</v>
      </c>
      <c r="N1243" s="68">
        <v>0.49168322432358441</v>
      </c>
      <c r="O1243" s="68">
        <v>4.4509960980695951</v>
      </c>
      <c r="P1243" s="68">
        <v>1.8334571145948528</v>
      </c>
      <c r="Q1243" s="68">
        <v>5.0768672392373633</v>
      </c>
      <c r="R1243" s="68">
        <v>10.978977451573744</v>
      </c>
      <c r="S1243" s="68">
        <v>2.6513141621496006</v>
      </c>
      <c r="T1243" s="68">
        <v>3.6869056466549943</v>
      </c>
      <c r="U1243" s="68">
        <v>0.8840454847890703</v>
      </c>
      <c r="V1243" s="68">
        <v>2.3260105938112461</v>
      </c>
      <c r="W1243" s="68">
        <v>2.5940922053948552</v>
      </c>
      <c r="X1243" s="68">
        <v>8.3091384587179071</v>
      </c>
      <c r="Y1243" s="68">
        <v>0.10486578786438366</v>
      </c>
      <c r="Z1243" s="68">
        <v>5.0783152934813396</v>
      </c>
      <c r="AA1243" s="68">
        <v>1.2612010345832538</v>
      </c>
      <c r="AB1243" s="68">
        <v>1.0798459011070634</v>
      </c>
      <c r="AC1243" s="68">
        <v>0</v>
      </c>
      <c r="AD1243" s="68">
        <v>0.64420556423826858</v>
      </c>
      <c r="AE1243" s="68">
        <v>0.36797096510768307</v>
      </c>
      <c r="AF1243" s="68">
        <v>5.4105550294521478</v>
      </c>
      <c r="AG1243" s="68">
        <v>26.98896605714641</v>
      </c>
      <c r="AH1243" s="68">
        <v>22.106052175361476</v>
      </c>
      <c r="AI1243" s="68">
        <v>35.630757862025639</v>
      </c>
      <c r="AJ1243" s="68">
        <v>0</v>
      </c>
      <c r="AK1243" s="68">
        <v>3.0859269531555911</v>
      </c>
      <c r="AL1243" s="68">
        <v>5.4527502906985257</v>
      </c>
      <c r="AM1243" s="68">
        <v>2.7227798741429874</v>
      </c>
      <c r="AN1243" s="68">
        <v>2.1972765340815625</v>
      </c>
      <c r="AO1243" s="68">
        <v>0.67869079877758887</v>
      </c>
      <c r="AP1243" s="68">
        <v>29.983048497190026</v>
      </c>
      <c r="AQ1243" s="68">
        <v>48.408574164562069</v>
      </c>
      <c r="AR1243" s="68">
        <v>9.6751669715612318E-2</v>
      </c>
      <c r="AS1243" s="68">
        <v>0.89164007943809798</v>
      </c>
      <c r="AT1243" s="68">
        <v>0</v>
      </c>
      <c r="AU1243" s="68">
        <v>0</v>
      </c>
      <c r="AV1243" s="68">
        <v>0</v>
      </c>
      <c r="AW1243" s="68">
        <v>23.2714701470099</v>
      </c>
      <c r="AX1243" s="68">
        <v>9.4462551754662147</v>
      </c>
      <c r="AY1243" s="68">
        <v>1.1550568458595338</v>
      </c>
      <c r="AZ1243" s="68">
        <v>0</v>
      </c>
      <c r="BA1243" s="68">
        <v>0.47958173982965907</v>
      </c>
      <c r="BB1243" s="68">
        <v>76.962768104083921</v>
      </c>
      <c r="BC1243" s="68">
        <v>3.6387152516842738</v>
      </c>
      <c r="BD1243" s="68">
        <v>24.78706948443914</v>
      </c>
      <c r="BE1243" s="68">
        <v>5.083356560950028</v>
      </c>
      <c r="BF1243" s="68">
        <v>11.107291998541827</v>
      </c>
      <c r="BG1243" s="68">
        <v>0</v>
      </c>
      <c r="BH1243" s="68">
        <v>3.3487635590905901E-3</v>
      </c>
      <c r="BI1243" s="68">
        <v>27.351864535954679</v>
      </c>
      <c r="BJ1243" s="68">
        <v>0</v>
      </c>
      <c r="BK1243" s="68">
        <v>0</v>
      </c>
      <c r="BL1243" s="68">
        <v>335.17368343631574</v>
      </c>
      <c r="BM1243" s="68">
        <v>-5.2956850568946952E-2</v>
      </c>
      <c r="BN1243" s="68">
        <v>-2.4576820919719466E-5</v>
      </c>
      <c r="BO1243" s="68">
        <v>788.35195197120004</v>
      </c>
    </row>
    <row r="1244" spans="1:67">
      <c r="A1244">
        <v>2010</v>
      </c>
      <c r="B1244" s="62" t="s">
        <v>637</v>
      </c>
      <c r="C1244" s="67" t="s">
        <v>702</v>
      </c>
      <c r="D1244" s="62" t="s">
        <v>725</v>
      </c>
      <c r="E1244" s="68">
        <v>247.68297970875466</v>
      </c>
      <c r="F1244" s="68">
        <v>3.4125143468310899</v>
      </c>
      <c r="G1244" s="68">
        <v>9.1462104195700267</v>
      </c>
      <c r="H1244" s="68">
        <v>619.74714349205021</v>
      </c>
      <c r="I1244" s="68">
        <v>547.73361618171066</v>
      </c>
      <c r="J1244" s="68">
        <v>83.801500324357363</v>
      </c>
      <c r="K1244" s="68">
        <v>13.123301750097575</v>
      </c>
      <c r="L1244" s="68">
        <v>55.346878333353715</v>
      </c>
      <c r="M1244" s="68">
        <v>9.5697489102944253</v>
      </c>
      <c r="N1244" s="68">
        <v>102.50905097921132</v>
      </c>
      <c r="O1244" s="68">
        <v>188.29807460603467</v>
      </c>
      <c r="P1244" s="68">
        <v>37.576056904857218</v>
      </c>
      <c r="Q1244" s="68">
        <v>100.9655230838585</v>
      </c>
      <c r="R1244" s="68">
        <v>180.85315919593037</v>
      </c>
      <c r="S1244" s="68">
        <v>178.61205051136093</v>
      </c>
      <c r="T1244" s="68">
        <v>130.600145292739</v>
      </c>
      <c r="U1244" s="68">
        <v>12.833261248852624</v>
      </c>
      <c r="V1244" s="68">
        <v>52.577528265445856</v>
      </c>
      <c r="W1244" s="68">
        <v>71.992477365271611</v>
      </c>
      <c r="X1244" s="68">
        <v>297.14322833591774</v>
      </c>
      <c r="Y1244" s="68">
        <v>14.124640194201623</v>
      </c>
      <c r="Z1244" s="68">
        <v>64.733551503859275</v>
      </c>
      <c r="AA1244" s="68">
        <v>8.9714967038017779</v>
      </c>
      <c r="AB1244" s="68">
        <v>80.737975879767518</v>
      </c>
      <c r="AC1244" s="68">
        <v>0</v>
      </c>
      <c r="AD1244" s="68">
        <v>1.9985486572430617</v>
      </c>
      <c r="AE1244" s="68">
        <v>3012.5730291974628</v>
      </c>
      <c r="AF1244" s="68">
        <v>118.67071984194301</v>
      </c>
      <c r="AG1244" s="68">
        <v>593.91540384344614</v>
      </c>
      <c r="AH1244" s="68">
        <v>486.46268542909382</v>
      </c>
      <c r="AI1244" s="68">
        <v>500.97882896755578</v>
      </c>
      <c r="AJ1244" s="68">
        <v>6.2272763450507131</v>
      </c>
      <c r="AK1244" s="68">
        <v>43.502358816475933</v>
      </c>
      <c r="AL1244" s="68">
        <v>54.720891200408914</v>
      </c>
      <c r="AM1244" s="68">
        <v>32.215060315600233</v>
      </c>
      <c r="AN1244" s="68">
        <v>216.83981991085966</v>
      </c>
      <c r="AO1244" s="68">
        <v>11.630508167863997</v>
      </c>
      <c r="AP1244" s="68">
        <v>45.335016818562757</v>
      </c>
      <c r="AQ1244" s="68">
        <v>733.03965909829662</v>
      </c>
      <c r="AR1244" s="68">
        <v>3.571477232110241</v>
      </c>
      <c r="AS1244" s="68">
        <v>1997.6976818635901</v>
      </c>
      <c r="AT1244" s="68">
        <v>885.2767454143526</v>
      </c>
      <c r="AU1244" s="68">
        <v>66.506906346508089</v>
      </c>
      <c r="AV1244" s="68">
        <v>0</v>
      </c>
      <c r="AW1244" s="68">
        <v>248.06404470608234</v>
      </c>
      <c r="AX1244" s="68">
        <v>128.35646008382557</v>
      </c>
      <c r="AY1244" s="68">
        <v>103.52897934748067</v>
      </c>
      <c r="AZ1244" s="68">
        <v>0</v>
      </c>
      <c r="BA1244" s="68">
        <v>33.498675867230531</v>
      </c>
      <c r="BB1244" s="68">
        <v>1218.0707709143819</v>
      </c>
      <c r="BC1244" s="68">
        <v>1902.6032130044814</v>
      </c>
      <c r="BD1244" s="68">
        <v>152.26868456575613</v>
      </c>
      <c r="BE1244" s="68">
        <v>58.850729401713281</v>
      </c>
      <c r="BF1244" s="68">
        <v>73.118431402824967</v>
      </c>
      <c r="BG1244" s="68">
        <v>0</v>
      </c>
      <c r="BH1244" s="68">
        <v>7.0764470229658416</v>
      </c>
      <c r="BI1244" s="68">
        <v>25516.211948799857</v>
      </c>
      <c r="BJ1244" s="68">
        <v>0</v>
      </c>
      <c r="BK1244" s="68">
        <v>245.43313927624718</v>
      </c>
      <c r="BL1244" s="68">
        <v>0</v>
      </c>
      <c r="BM1244" s="68">
        <v>-112.10292140496676</v>
      </c>
      <c r="BN1244" s="68">
        <v>42.124997588382449</v>
      </c>
      <c r="BO1244" s="68">
        <v>41540.358331580806</v>
      </c>
    </row>
    <row r="1245" spans="1:67">
      <c r="A1245">
        <v>2010</v>
      </c>
      <c r="B1245" s="62" t="s">
        <v>638</v>
      </c>
      <c r="C1245" s="67" t="s">
        <v>703</v>
      </c>
      <c r="D1245" s="62" t="s">
        <v>725</v>
      </c>
      <c r="E1245" s="68">
        <v>37.118588620590103</v>
      </c>
      <c r="F1245" s="68">
        <v>8.7264976111829604</v>
      </c>
      <c r="G1245" s="68">
        <v>2.2434026491975749</v>
      </c>
      <c r="H1245" s="68">
        <v>69.265227365745559</v>
      </c>
      <c r="I1245" s="68">
        <v>27.831542206189837</v>
      </c>
      <c r="J1245" s="68">
        <v>7.277094918400647</v>
      </c>
      <c r="K1245" s="68">
        <v>1.4109284239498432</v>
      </c>
      <c r="L1245" s="68">
        <v>13.321888211649338</v>
      </c>
      <c r="M1245" s="68">
        <v>0.96783988170287416</v>
      </c>
      <c r="N1245" s="68">
        <v>1.9710894300740449</v>
      </c>
      <c r="O1245" s="68">
        <v>29.967233178705719</v>
      </c>
      <c r="P1245" s="68">
        <v>5.9853125155186628</v>
      </c>
      <c r="Q1245" s="68">
        <v>15.267766957594976</v>
      </c>
      <c r="R1245" s="68">
        <v>17.579568416101424</v>
      </c>
      <c r="S1245" s="68">
        <v>9.6341251770670198</v>
      </c>
      <c r="T1245" s="68">
        <v>14.260068130226985</v>
      </c>
      <c r="U1245" s="68">
        <v>103.31100838863536</v>
      </c>
      <c r="V1245" s="68">
        <v>38.411007940903744</v>
      </c>
      <c r="W1245" s="68">
        <v>11.901117483401787</v>
      </c>
      <c r="X1245" s="68">
        <v>36.714528090797373</v>
      </c>
      <c r="Y1245" s="68">
        <v>3.9994122739385274</v>
      </c>
      <c r="Z1245" s="68">
        <v>19.897138653430037</v>
      </c>
      <c r="AA1245" s="68">
        <v>0.72500573230383358</v>
      </c>
      <c r="AB1245" s="68">
        <v>27.285851345005184</v>
      </c>
      <c r="AC1245" s="68">
        <v>3.4548503477217154</v>
      </c>
      <c r="AD1245" s="68">
        <v>0.47163993248780695</v>
      </c>
      <c r="AE1245" s="68">
        <v>155.8544157986837</v>
      </c>
      <c r="AF1245" s="68">
        <v>0.33104049267362123</v>
      </c>
      <c r="AG1245" s="68">
        <v>1.6449106631162091</v>
      </c>
      <c r="AH1245" s="68">
        <v>1.3473091509197299</v>
      </c>
      <c r="AI1245" s="68">
        <v>129.91318679012883</v>
      </c>
      <c r="AJ1245" s="68">
        <v>13.811710695697094</v>
      </c>
      <c r="AK1245" s="68">
        <v>89.662721129584838</v>
      </c>
      <c r="AL1245" s="68">
        <v>30.428016779443091</v>
      </c>
      <c r="AM1245" s="68">
        <v>23.477454492105267</v>
      </c>
      <c r="AN1245" s="68">
        <v>24.964422117947247</v>
      </c>
      <c r="AO1245" s="68">
        <v>2.3025766690951559</v>
      </c>
      <c r="AP1245" s="68">
        <v>1.6556228561924879</v>
      </c>
      <c r="AQ1245" s="68">
        <v>81.077100263399942</v>
      </c>
      <c r="AR1245" s="68">
        <v>4.7011401582632821</v>
      </c>
      <c r="AS1245" s="68">
        <v>18.237317738858</v>
      </c>
      <c r="AT1245" s="68">
        <v>108.30691189785459</v>
      </c>
      <c r="AU1245" s="68">
        <v>0.19789150193892246</v>
      </c>
      <c r="AV1245" s="68">
        <v>0</v>
      </c>
      <c r="AW1245" s="68">
        <v>4.2454334936988198</v>
      </c>
      <c r="AX1245" s="68">
        <v>19.504235043695854</v>
      </c>
      <c r="AY1245" s="68">
        <v>13.859187317457192</v>
      </c>
      <c r="AZ1245" s="68">
        <v>0</v>
      </c>
      <c r="BA1245" s="68">
        <v>1.3250835551594626</v>
      </c>
      <c r="BB1245" s="68">
        <v>116.79772556248913</v>
      </c>
      <c r="BC1245" s="68">
        <v>1.0245332185197225E-3</v>
      </c>
      <c r="BD1245" s="68">
        <v>20.365558167003105</v>
      </c>
      <c r="BE1245" s="68">
        <v>8.3477557452845872</v>
      </c>
      <c r="BF1245" s="68">
        <v>22.646927126027535</v>
      </c>
      <c r="BG1245" s="68">
        <v>0</v>
      </c>
      <c r="BH1245" s="68">
        <v>0</v>
      </c>
      <c r="BI1245" s="68">
        <v>5627.4848206559</v>
      </c>
      <c r="BJ1245" s="68">
        <v>0</v>
      </c>
      <c r="BK1245" s="68">
        <v>0</v>
      </c>
      <c r="BL1245" s="68">
        <v>0</v>
      </c>
      <c r="BM1245" s="68">
        <v>583.12858912489253</v>
      </c>
      <c r="BN1245" s="68">
        <v>919.06365389115035</v>
      </c>
      <c r="BO1245" s="68">
        <v>8533.6834772944003</v>
      </c>
    </row>
    <row r="1246" spans="1:67">
      <c r="A1246">
        <v>2010</v>
      </c>
      <c r="B1246" s="62" t="s">
        <v>639</v>
      </c>
      <c r="C1246" s="67" t="s">
        <v>704</v>
      </c>
      <c r="D1246" s="62" t="s">
        <v>725</v>
      </c>
      <c r="E1246" s="68">
        <v>14.653844491864037</v>
      </c>
      <c r="F1246" s="68">
        <v>2.843560239316631</v>
      </c>
      <c r="G1246" s="68">
        <v>0.93647219010163252</v>
      </c>
      <c r="H1246" s="68">
        <v>33.105743969024161</v>
      </c>
      <c r="I1246" s="68">
        <v>13.529865258589473</v>
      </c>
      <c r="J1246" s="68">
        <v>3.0182190617829154</v>
      </c>
      <c r="K1246" s="68">
        <v>0.57202257821428515</v>
      </c>
      <c r="L1246" s="68">
        <v>6.3640094075620475</v>
      </c>
      <c r="M1246" s="68">
        <v>0.42808418640562973</v>
      </c>
      <c r="N1246" s="68">
        <v>0.75083818829601601</v>
      </c>
      <c r="O1246" s="68">
        <v>9.1969843299068135</v>
      </c>
      <c r="P1246" s="68">
        <v>2.5370599684637356</v>
      </c>
      <c r="Q1246" s="68">
        <v>5.8138416653546079</v>
      </c>
      <c r="R1246" s="68">
        <v>7.8489561847742699</v>
      </c>
      <c r="S1246" s="68">
        <v>3.8925130423674097</v>
      </c>
      <c r="T1246" s="68">
        <v>4.6005696935865039</v>
      </c>
      <c r="U1246" s="68">
        <v>6.6457698475542086</v>
      </c>
      <c r="V1246" s="68">
        <v>3.2272391838299033</v>
      </c>
      <c r="W1246" s="68">
        <v>2.6044773270375208</v>
      </c>
      <c r="X1246" s="68">
        <v>13.715449564054351</v>
      </c>
      <c r="Y1246" s="68">
        <v>0.318589743914307</v>
      </c>
      <c r="Z1246" s="68">
        <v>5.1078362988798123</v>
      </c>
      <c r="AA1246" s="68">
        <v>0.31897849233809422</v>
      </c>
      <c r="AB1246" s="68">
        <v>10.968339613155855</v>
      </c>
      <c r="AC1246" s="68">
        <v>1.8852986359722375</v>
      </c>
      <c r="AD1246" s="68">
        <v>0.20742367553744731</v>
      </c>
      <c r="AE1246" s="68">
        <v>73.126874260785797</v>
      </c>
      <c r="AF1246" s="68">
        <v>0.15876564778141722</v>
      </c>
      <c r="AG1246" s="68">
        <v>0.7940588345939833</v>
      </c>
      <c r="AH1246" s="68">
        <v>0.65039564652730852</v>
      </c>
      <c r="AI1246" s="68">
        <v>81.370781912918318</v>
      </c>
      <c r="AJ1246" s="68">
        <v>6.7070676786089356</v>
      </c>
      <c r="AK1246" s="68">
        <v>37.136362118291316</v>
      </c>
      <c r="AL1246" s="68">
        <v>13.122317564271263</v>
      </c>
      <c r="AM1246" s="68">
        <v>12.078976313436529</v>
      </c>
      <c r="AN1246" s="68">
        <v>11.841646411544685</v>
      </c>
      <c r="AO1246" s="68">
        <v>1.0525336537589671</v>
      </c>
      <c r="AP1246" s="68">
        <v>0.79569726940141705</v>
      </c>
      <c r="AQ1246" s="68">
        <v>38.904195979464554</v>
      </c>
      <c r="AR1246" s="68">
        <v>2.318978158820165</v>
      </c>
      <c r="AS1246" s="68">
        <v>8.9511607617142825</v>
      </c>
      <c r="AT1246" s="68">
        <v>1173.3833305272499</v>
      </c>
      <c r="AU1246" s="68">
        <v>2.1877593548697321</v>
      </c>
      <c r="AV1246" s="68">
        <v>0</v>
      </c>
      <c r="AW1246" s="68">
        <v>2.0230522706376686</v>
      </c>
      <c r="AX1246" s="68">
        <v>8.7019229365394946</v>
      </c>
      <c r="AY1246" s="68">
        <v>6.3101261054369351</v>
      </c>
      <c r="AZ1246" s="68">
        <v>0</v>
      </c>
      <c r="BA1246" s="68">
        <v>0.63201320258761673</v>
      </c>
      <c r="BB1246" s="68">
        <v>57.131613408364814</v>
      </c>
      <c r="BC1246" s="68">
        <v>0</v>
      </c>
      <c r="BD1246" s="68">
        <v>21.696735122529795</v>
      </c>
      <c r="BE1246" s="68">
        <v>4.1232133921743204</v>
      </c>
      <c r="BF1246" s="68">
        <v>10.925382082473135</v>
      </c>
      <c r="BG1246" s="68">
        <v>0</v>
      </c>
      <c r="BH1246" s="68">
        <v>0</v>
      </c>
      <c r="BI1246" s="68">
        <v>1549.8626018271364</v>
      </c>
      <c r="BJ1246" s="68">
        <v>0</v>
      </c>
      <c r="BK1246" s="68">
        <v>0</v>
      </c>
      <c r="BL1246" s="68">
        <v>0</v>
      </c>
      <c r="BM1246" s="68">
        <v>0</v>
      </c>
      <c r="BN1246" s="68">
        <v>-1.0314700193703175E-4</v>
      </c>
      <c r="BO1246" s="68">
        <v>3281.0794461328005</v>
      </c>
    </row>
    <row r="1247" spans="1:67">
      <c r="A1247">
        <v>2010</v>
      </c>
      <c r="B1247" s="62" t="s">
        <v>640</v>
      </c>
      <c r="C1247" s="67" t="s">
        <v>705</v>
      </c>
      <c r="D1247" s="62" t="s">
        <v>725</v>
      </c>
      <c r="E1247" s="68">
        <v>0</v>
      </c>
      <c r="F1247" s="68">
        <v>0</v>
      </c>
      <c r="G1247" s="68">
        <v>0</v>
      </c>
      <c r="H1247" s="68">
        <v>0</v>
      </c>
      <c r="I1247" s="68">
        <v>0</v>
      </c>
      <c r="J1247" s="68">
        <v>0</v>
      </c>
      <c r="K1247" s="68">
        <v>0</v>
      </c>
      <c r="L1247" s="68">
        <v>0</v>
      </c>
      <c r="M1247" s="68">
        <v>0</v>
      </c>
      <c r="N1247" s="68">
        <v>0</v>
      </c>
      <c r="O1247" s="68">
        <v>0</v>
      </c>
      <c r="P1247" s="68">
        <v>0</v>
      </c>
      <c r="Q1247" s="68">
        <v>0</v>
      </c>
      <c r="R1247" s="68">
        <v>0</v>
      </c>
      <c r="S1247" s="68">
        <v>0</v>
      </c>
      <c r="T1247" s="68">
        <v>0</v>
      </c>
      <c r="U1247" s="68">
        <v>0</v>
      </c>
      <c r="V1247" s="68">
        <v>0</v>
      </c>
      <c r="W1247" s="68">
        <v>0</v>
      </c>
      <c r="X1247" s="68">
        <v>0</v>
      </c>
      <c r="Y1247" s="68">
        <v>0</v>
      </c>
      <c r="Z1247" s="68">
        <v>0</v>
      </c>
      <c r="AA1247" s="68">
        <v>0</v>
      </c>
      <c r="AB1247" s="68">
        <v>0</v>
      </c>
      <c r="AC1247" s="68">
        <v>0</v>
      </c>
      <c r="AD1247" s="68">
        <v>0</v>
      </c>
      <c r="AE1247" s="68">
        <v>0</v>
      </c>
      <c r="AF1247" s="68">
        <v>0</v>
      </c>
      <c r="AG1247" s="68">
        <v>0</v>
      </c>
      <c r="AH1247" s="68">
        <v>0</v>
      </c>
      <c r="AI1247" s="68">
        <v>0</v>
      </c>
      <c r="AJ1247" s="68">
        <v>0</v>
      </c>
      <c r="AK1247" s="68">
        <v>0</v>
      </c>
      <c r="AL1247" s="68">
        <v>0</v>
      </c>
      <c r="AM1247" s="68">
        <v>0</v>
      </c>
      <c r="AN1247" s="68">
        <v>0</v>
      </c>
      <c r="AO1247" s="68">
        <v>0</v>
      </c>
      <c r="AP1247" s="68">
        <v>0</v>
      </c>
      <c r="AQ1247" s="68">
        <v>0</v>
      </c>
      <c r="AR1247" s="68">
        <v>0</v>
      </c>
      <c r="AS1247" s="68">
        <v>0</v>
      </c>
      <c r="AT1247" s="68">
        <v>0</v>
      </c>
      <c r="AU1247" s="68">
        <v>0</v>
      </c>
      <c r="AV1247" s="68">
        <v>0</v>
      </c>
      <c r="AW1247" s="68">
        <v>0</v>
      </c>
      <c r="AX1247" s="68">
        <v>0</v>
      </c>
      <c r="AY1247" s="68">
        <v>0</v>
      </c>
      <c r="AZ1247" s="68">
        <v>0</v>
      </c>
      <c r="BA1247" s="68">
        <v>0</v>
      </c>
      <c r="BB1247" s="68">
        <v>0</v>
      </c>
      <c r="BC1247" s="68">
        <v>0</v>
      </c>
      <c r="BD1247" s="68">
        <v>0</v>
      </c>
      <c r="BE1247" s="68">
        <v>0</v>
      </c>
      <c r="BF1247" s="68">
        <v>0</v>
      </c>
      <c r="BG1247" s="68">
        <v>0</v>
      </c>
      <c r="BH1247" s="68">
        <v>0</v>
      </c>
      <c r="BI1247" s="68">
        <v>0</v>
      </c>
      <c r="BJ1247" s="68">
        <v>0</v>
      </c>
      <c r="BK1247" s="68">
        <v>0</v>
      </c>
      <c r="BL1247" s="68">
        <v>0</v>
      </c>
      <c r="BM1247" s="68">
        <v>0</v>
      </c>
      <c r="BN1247" s="68">
        <v>0</v>
      </c>
      <c r="BO1247" s="68">
        <v>0</v>
      </c>
    </row>
    <row r="1248" spans="1:67">
      <c r="A1248">
        <v>2010</v>
      </c>
      <c r="B1248" s="62" t="s">
        <v>641</v>
      </c>
      <c r="C1248" s="67" t="s">
        <v>706</v>
      </c>
      <c r="D1248" s="62" t="s">
        <v>725</v>
      </c>
      <c r="E1248" s="68">
        <v>4.7776244350496251</v>
      </c>
      <c r="F1248" s="68">
        <v>5.8106710906547681E-4</v>
      </c>
      <c r="G1248" s="68">
        <v>0.2831922364599313</v>
      </c>
      <c r="H1248" s="68">
        <v>650.00394864184125</v>
      </c>
      <c r="I1248" s="68">
        <v>613.78336669960947</v>
      </c>
      <c r="J1248" s="68">
        <v>107.42630063678446</v>
      </c>
      <c r="K1248" s="68">
        <v>15.733232748635189</v>
      </c>
      <c r="L1248" s="68">
        <v>59.460799955989636</v>
      </c>
      <c r="M1248" s="68">
        <v>76.387177026644054</v>
      </c>
      <c r="N1248" s="68">
        <v>46.552984889145293</v>
      </c>
      <c r="O1248" s="68">
        <v>160.97693969118993</v>
      </c>
      <c r="P1248" s="68">
        <v>132.37496173918635</v>
      </c>
      <c r="Q1248" s="68">
        <v>89.88213829392194</v>
      </c>
      <c r="R1248" s="68">
        <v>157.20335858777057</v>
      </c>
      <c r="S1248" s="68">
        <v>156.45184447619727</v>
      </c>
      <c r="T1248" s="68">
        <v>119.13893031735026</v>
      </c>
      <c r="U1248" s="68">
        <v>265.68823211981169</v>
      </c>
      <c r="V1248" s="68">
        <v>145.97355099114131</v>
      </c>
      <c r="W1248" s="68">
        <v>171.88469391056253</v>
      </c>
      <c r="X1248" s="68">
        <v>400.76029549023821</v>
      </c>
      <c r="Y1248" s="68">
        <v>17.575102820848979</v>
      </c>
      <c r="Z1248" s="68">
        <v>165.97277490940053</v>
      </c>
      <c r="AA1248" s="68">
        <v>38.851857880846609</v>
      </c>
      <c r="AB1248" s="68">
        <v>103.94702533184396</v>
      </c>
      <c r="AC1248" s="68">
        <v>22.610428391256324</v>
      </c>
      <c r="AD1248" s="68">
        <v>7.5423925873777078</v>
      </c>
      <c r="AE1248" s="68">
        <v>590.72209197933341</v>
      </c>
      <c r="AF1248" s="68">
        <v>135.2001292592002</v>
      </c>
      <c r="AG1248" s="68">
        <v>675.6636618366623</v>
      </c>
      <c r="AH1248" s="68">
        <v>553.42083612729118</v>
      </c>
      <c r="AI1248" s="68">
        <v>1619.4611238855639</v>
      </c>
      <c r="AJ1248" s="68">
        <v>27.548380734741972</v>
      </c>
      <c r="AK1248" s="68">
        <v>197.96403573077006</v>
      </c>
      <c r="AL1248" s="68">
        <v>317.66425488947851</v>
      </c>
      <c r="AM1248" s="68">
        <v>68.782459037796272</v>
      </c>
      <c r="AN1248" s="68">
        <v>318.81423798476351</v>
      </c>
      <c r="AO1248" s="68">
        <v>58.900130534583113</v>
      </c>
      <c r="AP1248" s="68">
        <v>169.20561236404518</v>
      </c>
      <c r="AQ1248" s="68">
        <v>285.32207150510129</v>
      </c>
      <c r="AR1248" s="68">
        <v>30.137913882999754</v>
      </c>
      <c r="AS1248" s="68">
        <v>479.15195306094921</v>
      </c>
      <c r="AT1248" s="68">
        <v>253.62660841304822</v>
      </c>
      <c r="AU1248" s="68">
        <v>8.3276987571880188</v>
      </c>
      <c r="AV1248" s="68">
        <v>0</v>
      </c>
      <c r="AW1248" s="68">
        <v>1027.5338611109628</v>
      </c>
      <c r="AX1248" s="68">
        <v>51.399781838596034</v>
      </c>
      <c r="AY1248" s="68">
        <v>119.40510755706168</v>
      </c>
      <c r="AZ1248" s="68">
        <v>0</v>
      </c>
      <c r="BA1248" s="68">
        <v>46.732704553459094</v>
      </c>
      <c r="BB1248" s="68">
        <v>1760.458354837308</v>
      </c>
      <c r="BC1248" s="68">
        <v>909.42272236797294</v>
      </c>
      <c r="BD1248" s="68">
        <v>301.8238374874154</v>
      </c>
      <c r="BE1248" s="68">
        <v>913.98418202476887</v>
      </c>
      <c r="BF1248" s="68">
        <v>458.1300248101042</v>
      </c>
      <c r="BG1248" s="68">
        <v>0</v>
      </c>
      <c r="BH1248" s="68">
        <v>1.7300082553776996</v>
      </c>
      <c r="BI1248" s="68">
        <v>2596.0278828046821</v>
      </c>
      <c r="BJ1248" s="68">
        <v>0</v>
      </c>
      <c r="BK1248" s="68">
        <v>0</v>
      </c>
      <c r="BL1248" s="68">
        <v>2783.0604737853932</v>
      </c>
      <c r="BM1248" s="68">
        <v>-11.397990719067366</v>
      </c>
      <c r="BN1248" s="68">
        <v>4.1818303725449368E-4</v>
      </c>
      <c r="BO1248" s="68">
        <v>20479.4683047568</v>
      </c>
    </row>
    <row r="1249" spans="1:67">
      <c r="A1249">
        <v>2010</v>
      </c>
      <c r="B1249" s="62" t="s">
        <v>642</v>
      </c>
      <c r="C1249" s="67" t="s">
        <v>707</v>
      </c>
      <c r="D1249" s="62" t="s">
        <v>725</v>
      </c>
      <c r="E1249" s="68">
        <v>5.6908536668169827</v>
      </c>
      <c r="F1249" s="68">
        <v>2.2580134330063735E-3</v>
      </c>
      <c r="G1249" s="68">
        <v>3.2654476155932646E-4</v>
      </c>
      <c r="H1249" s="68">
        <v>364.05412594885155</v>
      </c>
      <c r="I1249" s="68">
        <v>44.748282320690237</v>
      </c>
      <c r="J1249" s="68">
        <v>54.717928590425821</v>
      </c>
      <c r="K1249" s="68">
        <v>0.57933208205622078</v>
      </c>
      <c r="L1249" s="68">
        <v>24.097437843297232</v>
      </c>
      <c r="M1249" s="68">
        <v>9.8789042594219012</v>
      </c>
      <c r="N1249" s="68">
        <v>1.9074081192530572</v>
      </c>
      <c r="O1249" s="68">
        <v>36.076764355745617</v>
      </c>
      <c r="P1249" s="68">
        <v>7.5422801774440034</v>
      </c>
      <c r="Q1249" s="68">
        <v>14.220142967121005</v>
      </c>
      <c r="R1249" s="68">
        <v>15.317562229343924</v>
      </c>
      <c r="S1249" s="68">
        <v>41.725591202143008</v>
      </c>
      <c r="T1249" s="68">
        <v>13.787373512853868</v>
      </c>
      <c r="U1249" s="68">
        <v>198.13627927580339</v>
      </c>
      <c r="V1249" s="68">
        <v>47.115175426072803</v>
      </c>
      <c r="W1249" s="68">
        <v>41.471253084734307</v>
      </c>
      <c r="X1249" s="68">
        <v>152.6504357486327</v>
      </c>
      <c r="Y1249" s="68">
        <v>3.4146537452945207</v>
      </c>
      <c r="Z1249" s="68">
        <v>140.39500013487518</v>
      </c>
      <c r="AA1249" s="68">
        <v>1.8324512023407571</v>
      </c>
      <c r="AB1249" s="68">
        <v>140.70163173615333</v>
      </c>
      <c r="AC1249" s="68">
        <v>0</v>
      </c>
      <c r="AD1249" s="68">
        <v>4.8221689083588905E-2</v>
      </c>
      <c r="AE1249" s="68">
        <v>985.8870444147351</v>
      </c>
      <c r="AF1249" s="68">
        <v>20.336950812074498</v>
      </c>
      <c r="AG1249" s="68">
        <v>101.5381156273359</v>
      </c>
      <c r="AH1249" s="68">
        <v>83.167575856483182</v>
      </c>
      <c r="AI1249" s="68">
        <v>110.57722014955988</v>
      </c>
      <c r="AJ1249" s="68">
        <v>2.8857658765488159</v>
      </c>
      <c r="AK1249" s="68">
        <v>5.576067869882551</v>
      </c>
      <c r="AL1249" s="68">
        <v>26.781622419825251</v>
      </c>
      <c r="AM1249" s="68">
        <v>6.5985381670828946</v>
      </c>
      <c r="AN1249" s="68">
        <v>1.9602734046370034</v>
      </c>
      <c r="AO1249" s="68">
        <v>26.647919184598006</v>
      </c>
      <c r="AP1249" s="68">
        <v>25.450446853081822</v>
      </c>
      <c r="AQ1249" s="68">
        <v>95.501316307250661</v>
      </c>
      <c r="AR1249" s="68">
        <v>33.324136866109406</v>
      </c>
      <c r="AS1249" s="68">
        <v>175.16942625236751</v>
      </c>
      <c r="AT1249" s="68">
        <v>109.28881067833639</v>
      </c>
      <c r="AU1249" s="68">
        <v>6.2485218870515986</v>
      </c>
      <c r="AV1249" s="68">
        <v>0</v>
      </c>
      <c r="AW1249" s="68">
        <v>89.809556549262851</v>
      </c>
      <c r="AX1249" s="68">
        <v>54.430526223921852</v>
      </c>
      <c r="AY1249" s="68">
        <v>138.22620079979447</v>
      </c>
      <c r="AZ1249" s="68">
        <v>0</v>
      </c>
      <c r="BA1249" s="68">
        <v>7.6365225335617515</v>
      </c>
      <c r="BB1249" s="68">
        <v>167.54762357809764</v>
      </c>
      <c r="BC1249" s="68">
        <v>158.21747356845839</v>
      </c>
      <c r="BD1249" s="68">
        <v>161.00781488366468</v>
      </c>
      <c r="BE1249" s="68">
        <v>228.46849755760002</v>
      </c>
      <c r="BF1249" s="68">
        <v>2.3098072042471585</v>
      </c>
      <c r="BG1249" s="68">
        <v>0</v>
      </c>
      <c r="BH1249" s="68">
        <v>0.10594871324977891</v>
      </c>
      <c r="BI1249" s="68">
        <v>397.85749932024794</v>
      </c>
      <c r="BJ1249" s="68">
        <v>0</v>
      </c>
      <c r="BK1249" s="68">
        <v>0</v>
      </c>
      <c r="BL1249" s="68">
        <v>0</v>
      </c>
      <c r="BM1249" s="68">
        <v>-0.82336366189452403</v>
      </c>
      <c r="BN1249" s="68">
        <v>-1.6249062173301354E-4</v>
      </c>
      <c r="BO1249" s="68">
        <v>4581.8453712832006</v>
      </c>
    </row>
    <row r="1250" spans="1:67">
      <c r="A1250">
        <v>2010</v>
      </c>
      <c r="B1250" s="62" t="s">
        <v>643</v>
      </c>
      <c r="C1250" s="67" t="s">
        <v>708</v>
      </c>
      <c r="D1250" s="62" t="s">
        <v>725</v>
      </c>
      <c r="E1250" s="68">
        <v>27.729796141327849</v>
      </c>
      <c r="F1250" s="68">
        <v>5.2612184531624537</v>
      </c>
      <c r="G1250" s="68">
        <v>0.11055148099828911</v>
      </c>
      <c r="H1250" s="68">
        <v>340.45547743079715</v>
      </c>
      <c r="I1250" s="68">
        <v>418.42133297309039</v>
      </c>
      <c r="J1250" s="68">
        <v>49.91987789275862</v>
      </c>
      <c r="K1250" s="68">
        <v>5.07043229746417</v>
      </c>
      <c r="L1250" s="68">
        <v>29.991762914462807</v>
      </c>
      <c r="M1250" s="68">
        <v>14.584183037776805</v>
      </c>
      <c r="N1250" s="68">
        <v>12.553162607520141</v>
      </c>
      <c r="O1250" s="68">
        <v>53.220622944458185</v>
      </c>
      <c r="P1250" s="68">
        <v>142.10150818654301</v>
      </c>
      <c r="Q1250" s="68">
        <v>23.614046612371272</v>
      </c>
      <c r="R1250" s="68">
        <v>34.264589390872693</v>
      </c>
      <c r="S1250" s="68">
        <v>22.944443563667694</v>
      </c>
      <c r="T1250" s="68">
        <v>39.628072968490706</v>
      </c>
      <c r="U1250" s="68">
        <v>83.617601824451299</v>
      </c>
      <c r="V1250" s="68">
        <v>80.78077784421113</v>
      </c>
      <c r="W1250" s="68">
        <v>103.84100995701304</v>
      </c>
      <c r="X1250" s="68">
        <v>147.28626205292161</v>
      </c>
      <c r="Y1250" s="68">
        <v>12.485993405086663</v>
      </c>
      <c r="Z1250" s="68">
        <v>68.961214536430575</v>
      </c>
      <c r="AA1250" s="68">
        <v>4.4767314625607142</v>
      </c>
      <c r="AB1250" s="68">
        <v>14.539181350151749</v>
      </c>
      <c r="AC1250" s="68">
        <v>13.811573120700533</v>
      </c>
      <c r="AD1250" s="68">
        <v>9.7078306540736709E-2</v>
      </c>
      <c r="AE1250" s="68">
        <v>5.2404471962158867</v>
      </c>
      <c r="AF1250" s="68">
        <v>58.704859280266113</v>
      </c>
      <c r="AG1250" s="68">
        <v>293.52729521309539</v>
      </c>
      <c r="AH1250" s="68">
        <v>240.42157410306822</v>
      </c>
      <c r="AI1250" s="68">
        <v>247.58653578918882</v>
      </c>
      <c r="AJ1250" s="68">
        <v>0</v>
      </c>
      <c r="AK1250" s="68">
        <v>49.411001993807922</v>
      </c>
      <c r="AL1250" s="68">
        <v>28.300874443171921</v>
      </c>
      <c r="AM1250" s="68">
        <v>17.925566938508766</v>
      </c>
      <c r="AN1250" s="68">
        <v>79.338624868487514</v>
      </c>
      <c r="AO1250" s="68">
        <v>73.275886601438415</v>
      </c>
      <c r="AP1250" s="68">
        <v>46.744887985266566</v>
      </c>
      <c r="AQ1250" s="68">
        <v>164.90602611016956</v>
      </c>
      <c r="AR1250" s="68">
        <v>3.824864235040383</v>
      </c>
      <c r="AS1250" s="68">
        <v>470.57899570599204</v>
      </c>
      <c r="AT1250" s="68">
        <v>4.6177338747903223</v>
      </c>
      <c r="AU1250" s="68">
        <v>28.478853874802581</v>
      </c>
      <c r="AV1250" s="68">
        <v>0</v>
      </c>
      <c r="AW1250" s="68">
        <v>120.17465308504443</v>
      </c>
      <c r="AX1250" s="68">
        <v>15.351858287703106</v>
      </c>
      <c r="AY1250" s="68">
        <v>63.407660360066906</v>
      </c>
      <c r="AZ1250" s="68">
        <v>0</v>
      </c>
      <c r="BA1250" s="68">
        <v>4.3346866422326</v>
      </c>
      <c r="BB1250" s="68">
        <v>796.79699915590754</v>
      </c>
      <c r="BC1250" s="68">
        <v>252.50605407218532</v>
      </c>
      <c r="BD1250" s="68">
        <v>92.845141357349206</v>
      </c>
      <c r="BE1250" s="68">
        <v>110.31642958749964</v>
      </c>
      <c r="BF1250" s="68">
        <v>71.181147683941887</v>
      </c>
      <c r="BG1250" s="68">
        <v>0</v>
      </c>
      <c r="BH1250" s="68">
        <v>0.27532127490734837</v>
      </c>
      <c r="BI1250" s="68">
        <v>0</v>
      </c>
      <c r="BJ1250" s="68">
        <v>0</v>
      </c>
      <c r="BK1250" s="68">
        <v>1206.9632251359344</v>
      </c>
      <c r="BL1250" s="68">
        <v>34.103684669674465</v>
      </c>
      <c r="BM1250" s="68">
        <v>10.933654976179032</v>
      </c>
      <c r="BN1250" s="68">
        <v>7.7322543390269844</v>
      </c>
      <c r="BO1250" s="68">
        <v>6349.5753015968003</v>
      </c>
    </row>
    <row r="1251" spans="1:67">
      <c r="A1251">
        <v>2010</v>
      </c>
      <c r="B1251" s="62" t="s">
        <v>644</v>
      </c>
      <c r="C1251" s="67" t="s">
        <v>709</v>
      </c>
      <c r="D1251" s="62" t="s">
        <v>725</v>
      </c>
      <c r="E1251" s="68">
        <v>0</v>
      </c>
      <c r="F1251" s="68">
        <v>0</v>
      </c>
      <c r="G1251" s="68">
        <v>0</v>
      </c>
      <c r="H1251" s="68">
        <v>0</v>
      </c>
      <c r="I1251" s="68">
        <v>0</v>
      </c>
      <c r="J1251" s="68">
        <v>0</v>
      </c>
      <c r="K1251" s="68">
        <v>0</v>
      </c>
      <c r="L1251" s="68">
        <v>0</v>
      </c>
      <c r="M1251" s="68">
        <v>0</v>
      </c>
      <c r="N1251" s="68">
        <v>0</v>
      </c>
      <c r="O1251" s="68">
        <v>0</v>
      </c>
      <c r="P1251" s="68">
        <v>0</v>
      </c>
      <c r="Q1251" s="68">
        <v>0</v>
      </c>
      <c r="R1251" s="68">
        <v>0</v>
      </c>
      <c r="S1251" s="68">
        <v>0</v>
      </c>
      <c r="T1251" s="68">
        <v>0</v>
      </c>
      <c r="U1251" s="68">
        <v>0</v>
      </c>
      <c r="V1251" s="68">
        <v>0</v>
      </c>
      <c r="W1251" s="68">
        <v>0</v>
      </c>
      <c r="X1251" s="68">
        <v>0</v>
      </c>
      <c r="Y1251" s="68">
        <v>0</v>
      </c>
      <c r="Z1251" s="68">
        <v>0</v>
      </c>
      <c r="AA1251" s="68">
        <v>0</v>
      </c>
      <c r="AB1251" s="68">
        <v>0</v>
      </c>
      <c r="AC1251" s="68">
        <v>0</v>
      </c>
      <c r="AD1251" s="68">
        <v>0</v>
      </c>
      <c r="AE1251" s="68">
        <v>0</v>
      </c>
      <c r="AF1251" s="68">
        <v>0</v>
      </c>
      <c r="AG1251" s="68">
        <v>0</v>
      </c>
      <c r="AH1251" s="68">
        <v>0</v>
      </c>
      <c r="AI1251" s="68">
        <v>0</v>
      </c>
      <c r="AJ1251" s="68">
        <v>0</v>
      </c>
      <c r="AK1251" s="68">
        <v>0</v>
      </c>
      <c r="AL1251" s="68">
        <v>0</v>
      </c>
      <c r="AM1251" s="68">
        <v>0</v>
      </c>
      <c r="AN1251" s="68">
        <v>0</v>
      </c>
      <c r="AO1251" s="68">
        <v>0</v>
      </c>
      <c r="AP1251" s="68">
        <v>0</v>
      </c>
      <c r="AQ1251" s="68">
        <v>0</v>
      </c>
      <c r="AR1251" s="68">
        <v>0</v>
      </c>
      <c r="AS1251" s="68">
        <v>0</v>
      </c>
      <c r="AT1251" s="68">
        <v>0</v>
      </c>
      <c r="AU1251" s="68">
        <v>0</v>
      </c>
      <c r="AV1251" s="68">
        <v>0</v>
      </c>
      <c r="AW1251" s="68">
        <v>0</v>
      </c>
      <c r="AX1251" s="68">
        <v>0</v>
      </c>
      <c r="AY1251" s="68">
        <v>0</v>
      </c>
      <c r="AZ1251" s="68">
        <v>0</v>
      </c>
      <c r="BA1251" s="68">
        <v>0</v>
      </c>
      <c r="BB1251" s="68">
        <v>0</v>
      </c>
      <c r="BC1251" s="68">
        <v>0</v>
      </c>
      <c r="BD1251" s="68">
        <v>0</v>
      </c>
      <c r="BE1251" s="68">
        <v>0</v>
      </c>
      <c r="BF1251" s="68">
        <v>0</v>
      </c>
      <c r="BG1251" s="68">
        <v>0</v>
      </c>
      <c r="BH1251" s="68">
        <v>0</v>
      </c>
      <c r="BI1251" s="68">
        <v>0</v>
      </c>
      <c r="BJ1251" s="68">
        <v>0</v>
      </c>
      <c r="BK1251" s="68">
        <v>0</v>
      </c>
      <c r="BL1251" s="68">
        <v>0</v>
      </c>
      <c r="BM1251" s="68">
        <v>0</v>
      </c>
      <c r="BN1251" s="68">
        <v>0</v>
      </c>
      <c r="BO1251" s="68">
        <v>0</v>
      </c>
    </row>
    <row r="1252" spans="1:67">
      <c r="A1252">
        <v>2010</v>
      </c>
      <c r="B1252" s="62" t="s">
        <v>645</v>
      </c>
      <c r="C1252" s="67" t="s">
        <v>710</v>
      </c>
      <c r="D1252" s="62" t="s">
        <v>725</v>
      </c>
      <c r="E1252" s="68">
        <v>6.4546460856850354</v>
      </c>
      <c r="F1252" s="68">
        <v>0.23780002257309213</v>
      </c>
      <c r="G1252" s="68">
        <v>1.5867793698869012E-3</v>
      </c>
      <c r="H1252" s="68">
        <v>1.0473082702680001</v>
      </c>
      <c r="I1252" s="68">
        <v>45.301382024619116</v>
      </c>
      <c r="J1252" s="68">
        <v>2.8284946956599994</v>
      </c>
      <c r="K1252" s="68">
        <v>0.18175204804066208</v>
      </c>
      <c r="L1252" s="68">
        <v>0.94776585043006245</v>
      </c>
      <c r="M1252" s="68">
        <v>2.1195951062649758</v>
      </c>
      <c r="N1252" s="68">
        <v>0.67280997243401341</v>
      </c>
      <c r="O1252" s="68">
        <v>20.761076166904044</v>
      </c>
      <c r="P1252" s="68">
        <v>5.5748391980656802</v>
      </c>
      <c r="Q1252" s="68">
        <v>3.2321088678710619</v>
      </c>
      <c r="R1252" s="68">
        <v>2.0950457108770348</v>
      </c>
      <c r="S1252" s="68">
        <v>1.5849809966139978</v>
      </c>
      <c r="T1252" s="68">
        <v>14.923782403322472</v>
      </c>
      <c r="U1252" s="68">
        <v>148.20374761319135</v>
      </c>
      <c r="V1252" s="68">
        <v>52.523445186560537</v>
      </c>
      <c r="W1252" s="68">
        <v>15.403952131115156</v>
      </c>
      <c r="X1252" s="68">
        <v>14.619124707008414</v>
      </c>
      <c r="Y1252" s="68">
        <v>0.28835381637594826</v>
      </c>
      <c r="Z1252" s="68">
        <v>22.057131038290827</v>
      </c>
      <c r="AA1252" s="68">
        <v>0.2355386405133473</v>
      </c>
      <c r="AB1252" s="68">
        <v>30.731500441830729</v>
      </c>
      <c r="AC1252" s="68">
        <v>24.05457164085632</v>
      </c>
      <c r="AD1252" s="68">
        <v>6.1360908964485858E-4</v>
      </c>
      <c r="AE1252" s="68">
        <v>4.7426598480104687</v>
      </c>
      <c r="AF1252" s="68">
        <v>14.289058515901505</v>
      </c>
      <c r="AG1252" s="68">
        <v>69.838082099669748</v>
      </c>
      <c r="AH1252" s="68">
        <v>57.202794781154019</v>
      </c>
      <c r="AI1252" s="68">
        <v>22.564178075651476</v>
      </c>
      <c r="AJ1252" s="68">
        <v>6.2453620208307195</v>
      </c>
      <c r="AK1252" s="68">
        <v>2.8225654443542476</v>
      </c>
      <c r="AL1252" s="68">
        <v>3.8679868973765639</v>
      </c>
      <c r="AM1252" s="68">
        <v>2.1919886811501734</v>
      </c>
      <c r="AN1252" s="68">
        <v>13.751114661067749</v>
      </c>
      <c r="AO1252" s="68">
        <v>17.432735637505264</v>
      </c>
      <c r="AP1252" s="68">
        <v>58.948955311315807</v>
      </c>
      <c r="AQ1252" s="68">
        <v>21.877180207053119</v>
      </c>
      <c r="AR1252" s="68">
        <v>4.3172309511636726</v>
      </c>
      <c r="AS1252" s="68">
        <v>284.94126513602635</v>
      </c>
      <c r="AT1252" s="68">
        <v>0.1836288423864641</v>
      </c>
      <c r="AU1252" s="68">
        <v>12.709523208604974</v>
      </c>
      <c r="AV1252" s="68">
        <v>0</v>
      </c>
      <c r="AW1252" s="68">
        <v>2.2520017469049107</v>
      </c>
      <c r="AX1252" s="68">
        <v>15.12650050924181</v>
      </c>
      <c r="AY1252" s="68">
        <v>11.112014034633264</v>
      </c>
      <c r="AZ1252" s="68">
        <v>0</v>
      </c>
      <c r="BA1252" s="68">
        <v>1.6100993664295726</v>
      </c>
      <c r="BB1252" s="68">
        <v>112.13424308521975</v>
      </c>
      <c r="BC1252" s="68">
        <v>194.33867629253419</v>
      </c>
      <c r="BD1252" s="68">
        <v>70.247427209791383</v>
      </c>
      <c r="BE1252" s="68">
        <v>32.488093030955802</v>
      </c>
      <c r="BF1252" s="68">
        <v>16.907603490686725</v>
      </c>
      <c r="BG1252" s="68">
        <v>0</v>
      </c>
      <c r="BH1252" s="68">
        <v>0.19181173037376492</v>
      </c>
      <c r="BI1252" s="68">
        <v>113.40150069478015</v>
      </c>
      <c r="BJ1252" s="68">
        <v>0</v>
      </c>
      <c r="BK1252" s="68">
        <v>0</v>
      </c>
      <c r="BL1252" s="68">
        <v>0</v>
      </c>
      <c r="BM1252" s="68">
        <v>-124.93195567500227</v>
      </c>
      <c r="BN1252" s="68">
        <v>269.58775798039545</v>
      </c>
      <c r="BO1252" s="68">
        <v>1728.4750368400003</v>
      </c>
    </row>
    <row r="1253" spans="1:67">
      <c r="A1253">
        <v>2010</v>
      </c>
      <c r="B1253" s="62" t="s">
        <v>646</v>
      </c>
      <c r="C1253" s="67" t="s">
        <v>711</v>
      </c>
      <c r="D1253" s="62" t="s">
        <v>725</v>
      </c>
      <c r="E1253" s="68">
        <v>216.79297948762681</v>
      </c>
      <c r="F1253" s="68">
        <v>0.31749715043627041</v>
      </c>
      <c r="G1253" s="68">
        <v>59.035339682483347</v>
      </c>
      <c r="H1253" s="68">
        <v>2428.7227436048456</v>
      </c>
      <c r="I1253" s="68">
        <v>3628.2865906793036</v>
      </c>
      <c r="J1253" s="68">
        <v>807.94526933039344</v>
      </c>
      <c r="K1253" s="68">
        <v>63.082782648475828</v>
      </c>
      <c r="L1253" s="68">
        <v>462.94620117126647</v>
      </c>
      <c r="M1253" s="68">
        <v>239.22493857891584</v>
      </c>
      <c r="N1253" s="68">
        <v>551.00538482122272</v>
      </c>
      <c r="O1253" s="68">
        <v>1474.0500306451922</v>
      </c>
      <c r="P1253" s="68">
        <v>815.87787129948435</v>
      </c>
      <c r="Q1253" s="68">
        <v>912.17298285487982</v>
      </c>
      <c r="R1253" s="68">
        <v>947.74997227950416</v>
      </c>
      <c r="S1253" s="68">
        <v>534.48243217302991</v>
      </c>
      <c r="T1253" s="68">
        <v>904.13580770722797</v>
      </c>
      <c r="U1253" s="68">
        <v>1028.5800253669663</v>
      </c>
      <c r="V1253" s="68">
        <v>747.29167271137624</v>
      </c>
      <c r="W1253" s="68">
        <v>753.18369577253611</v>
      </c>
      <c r="X1253" s="68">
        <v>2068.8272970145481</v>
      </c>
      <c r="Y1253" s="68">
        <v>81.809234583471223</v>
      </c>
      <c r="Z1253" s="68">
        <v>832.29448487936122</v>
      </c>
      <c r="AA1253" s="68">
        <v>182.24807483160674</v>
      </c>
      <c r="AB1253" s="68">
        <v>206.69026572259386</v>
      </c>
      <c r="AC1253" s="68">
        <v>59.457677611272771</v>
      </c>
      <c r="AD1253" s="68">
        <v>50.07878812073929</v>
      </c>
      <c r="AE1253" s="68">
        <v>2912.1810072435005</v>
      </c>
      <c r="AF1253" s="68">
        <v>1672.155110143347</v>
      </c>
      <c r="AG1253" s="68">
        <v>8353.0780816353545</v>
      </c>
      <c r="AH1253" s="68">
        <v>6841.8174859501532</v>
      </c>
      <c r="AI1253" s="68">
        <v>2565.4348239739793</v>
      </c>
      <c r="AJ1253" s="68">
        <v>135.69961896093201</v>
      </c>
      <c r="AK1253" s="68">
        <v>734.37964339206314</v>
      </c>
      <c r="AL1253" s="68">
        <v>1027.5499269329046</v>
      </c>
      <c r="AM1253" s="68">
        <v>327.50520652760514</v>
      </c>
      <c r="AN1253" s="68">
        <v>2259.4217248533096</v>
      </c>
      <c r="AO1253" s="68">
        <v>356.00403614934066</v>
      </c>
      <c r="AP1253" s="68">
        <v>835.86843265945367</v>
      </c>
      <c r="AQ1253" s="68">
        <v>1870.9154422271074</v>
      </c>
      <c r="AR1253" s="68">
        <v>76.691461918448937</v>
      </c>
      <c r="AS1253" s="68">
        <v>2501.0911919747728</v>
      </c>
      <c r="AT1253" s="68">
        <v>554.97317631399494</v>
      </c>
      <c r="AU1253" s="68">
        <v>326.73303968428593</v>
      </c>
      <c r="AV1253" s="68">
        <v>0</v>
      </c>
      <c r="AW1253" s="68">
        <v>1310.8361243749641</v>
      </c>
      <c r="AX1253" s="68">
        <v>748.68918719799603</v>
      </c>
      <c r="AY1253" s="68">
        <v>349.01661582391904</v>
      </c>
      <c r="AZ1253" s="68">
        <v>0</v>
      </c>
      <c r="BA1253" s="68">
        <v>71.161350756581726</v>
      </c>
      <c r="BB1253" s="68">
        <v>5109.8595242221818</v>
      </c>
      <c r="BC1253" s="68">
        <v>1595.8582045039109</v>
      </c>
      <c r="BD1253" s="68">
        <v>1087.5588593962941</v>
      </c>
      <c r="BE1253" s="68">
        <v>1061.7089310769595</v>
      </c>
      <c r="BF1253" s="68">
        <v>2115.708436984004</v>
      </c>
      <c r="BG1253" s="68">
        <v>0</v>
      </c>
      <c r="BH1253" s="68">
        <v>2.3352303840865423</v>
      </c>
      <c r="BI1253" s="68">
        <v>114089.08007808053</v>
      </c>
      <c r="BJ1253" s="68">
        <v>0</v>
      </c>
      <c r="BK1253" s="68">
        <v>618.04798668782723</v>
      </c>
      <c r="BL1253" s="68">
        <v>0</v>
      </c>
      <c r="BM1253" s="68">
        <v>-307.33274475597199</v>
      </c>
      <c r="BN1253" s="68">
        <v>0.15127006306811144</v>
      </c>
      <c r="BO1253" s="68">
        <v>181260.4685060656</v>
      </c>
    </row>
    <row r="1254" spans="1:67">
      <c r="A1254">
        <v>2010</v>
      </c>
      <c r="B1254" s="62" t="s">
        <v>647</v>
      </c>
      <c r="C1254" s="67" t="s">
        <v>712</v>
      </c>
      <c r="D1254" s="62" t="s">
        <v>725</v>
      </c>
      <c r="E1254" s="68">
        <v>0</v>
      </c>
      <c r="F1254" s="68">
        <v>0</v>
      </c>
      <c r="G1254" s="68">
        <v>0</v>
      </c>
      <c r="H1254" s="68">
        <v>0</v>
      </c>
      <c r="I1254" s="68">
        <v>1.4327831810859615E-2</v>
      </c>
      <c r="J1254" s="68">
        <v>0</v>
      </c>
      <c r="K1254" s="68">
        <v>0</v>
      </c>
      <c r="L1254" s="68">
        <v>0</v>
      </c>
      <c r="M1254" s="68">
        <v>0</v>
      </c>
      <c r="N1254" s="68">
        <v>0</v>
      </c>
      <c r="O1254" s="68">
        <v>0</v>
      </c>
      <c r="P1254" s="68">
        <v>0</v>
      </c>
      <c r="Q1254" s="68">
        <v>0</v>
      </c>
      <c r="R1254" s="68">
        <v>0</v>
      </c>
      <c r="S1254" s="68">
        <v>0</v>
      </c>
      <c r="T1254" s="68">
        <v>0</v>
      </c>
      <c r="U1254" s="68">
        <v>0</v>
      </c>
      <c r="V1254" s="68">
        <v>0</v>
      </c>
      <c r="W1254" s="68">
        <v>0</v>
      </c>
      <c r="X1254" s="68">
        <v>0</v>
      </c>
      <c r="Y1254" s="68">
        <v>0</v>
      </c>
      <c r="Z1254" s="68">
        <v>0</v>
      </c>
      <c r="AA1254" s="68">
        <v>0</v>
      </c>
      <c r="AB1254" s="68">
        <v>0</v>
      </c>
      <c r="AC1254" s="68">
        <v>0</v>
      </c>
      <c r="AD1254" s="68">
        <v>0</v>
      </c>
      <c r="AE1254" s="68">
        <v>4.4515485085719976E-4</v>
      </c>
      <c r="AF1254" s="68">
        <v>2.3636654957524428</v>
      </c>
      <c r="AG1254" s="68">
        <v>11.782473139535735</v>
      </c>
      <c r="AH1254" s="68">
        <v>9.6507574771803402</v>
      </c>
      <c r="AI1254" s="68">
        <v>0</v>
      </c>
      <c r="AJ1254" s="68">
        <v>0</v>
      </c>
      <c r="AK1254" s="68">
        <v>0</v>
      </c>
      <c r="AL1254" s="68">
        <v>0</v>
      </c>
      <c r="AM1254" s="68">
        <v>0</v>
      </c>
      <c r="AN1254" s="68">
        <v>0</v>
      </c>
      <c r="AO1254" s="68">
        <v>0</v>
      </c>
      <c r="AP1254" s="68">
        <v>0</v>
      </c>
      <c r="AQ1254" s="68">
        <v>0</v>
      </c>
      <c r="AR1254" s="68">
        <v>0</v>
      </c>
      <c r="AS1254" s="68">
        <v>0</v>
      </c>
      <c r="AT1254" s="68">
        <v>0</v>
      </c>
      <c r="AU1254" s="68">
        <v>0</v>
      </c>
      <c r="AV1254" s="68">
        <v>0</v>
      </c>
      <c r="AW1254" s="68">
        <v>2.2106860735176918E-3</v>
      </c>
      <c r="AX1254" s="68">
        <v>0</v>
      </c>
      <c r="AY1254" s="68">
        <v>0</v>
      </c>
      <c r="AZ1254" s="68">
        <v>0</v>
      </c>
      <c r="BA1254" s="68">
        <v>0</v>
      </c>
      <c r="BB1254" s="68">
        <v>5.1825361854751804E-2</v>
      </c>
      <c r="BC1254" s="68">
        <v>0</v>
      </c>
      <c r="BD1254" s="68">
        <v>0</v>
      </c>
      <c r="BE1254" s="68">
        <v>0</v>
      </c>
      <c r="BF1254" s="68">
        <v>0</v>
      </c>
      <c r="BG1254" s="68">
        <v>0</v>
      </c>
      <c r="BH1254" s="68">
        <v>0</v>
      </c>
      <c r="BI1254" s="68">
        <v>175.22929891809784</v>
      </c>
      <c r="BJ1254" s="68">
        <v>0</v>
      </c>
      <c r="BK1254" s="68">
        <v>61277.103469352762</v>
      </c>
      <c r="BL1254" s="68">
        <v>0</v>
      </c>
      <c r="BM1254" s="68">
        <v>325.74067298177238</v>
      </c>
      <c r="BN1254" s="68">
        <v>1.6272963111987337E-3</v>
      </c>
      <c r="BO1254" s="68">
        <v>61801.940773696006</v>
      </c>
    </row>
    <row r="1255" spans="1:67">
      <c r="A1255">
        <v>2010</v>
      </c>
      <c r="B1255" s="62" t="s">
        <v>648</v>
      </c>
      <c r="C1255" s="67" t="s">
        <v>713</v>
      </c>
      <c r="D1255" s="62" t="s">
        <v>725</v>
      </c>
      <c r="E1255" s="68">
        <v>0.10600549366323274</v>
      </c>
      <c r="F1255" s="68">
        <v>0</v>
      </c>
      <c r="G1255" s="68">
        <v>4.9742427789559781E-4</v>
      </c>
      <c r="H1255" s="68">
        <v>4.1847450196807856E-2</v>
      </c>
      <c r="I1255" s="68">
        <v>0.44428782913854065</v>
      </c>
      <c r="J1255" s="68">
        <v>0.26092948792164333</v>
      </c>
      <c r="K1255" s="68">
        <v>1.0767351860213941E-3</v>
      </c>
      <c r="L1255" s="68">
        <v>0.11466538221048536</v>
      </c>
      <c r="M1255" s="68">
        <v>0.31459059772534048</v>
      </c>
      <c r="N1255" s="68">
        <v>8.4061667517769889E-2</v>
      </c>
      <c r="O1255" s="68">
        <v>3.7094436225132969E-2</v>
      </c>
      <c r="P1255" s="68">
        <v>4.8703705264788719E-2</v>
      </c>
      <c r="Q1255" s="68">
        <v>0.29783144226431507</v>
      </c>
      <c r="R1255" s="68">
        <v>0.52982901118523662</v>
      </c>
      <c r="S1255" s="68">
        <v>0.48932262026531981</v>
      </c>
      <c r="T1255" s="68">
        <v>1.4615870999129421</v>
      </c>
      <c r="U1255" s="68">
        <v>1.2273973187398473</v>
      </c>
      <c r="V1255" s="68">
        <v>0.72520904701410582</v>
      </c>
      <c r="W1255" s="68">
        <v>1.4330622341202979</v>
      </c>
      <c r="X1255" s="68">
        <v>3.5294798631756086</v>
      </c>
      <c r="Y1255" s="68">
        <v>9.345802785729353E-4</v>
      </c>
      <c r="Z1255" s="68">
        <v>1.1130506053674594</v>
      </c>
      <c r="AA1255" s="68">
        <v>1.2014996547028407E-2</v>
      </c>
      <c r="AB1255" s="68">
        <v>15.567729355409405</v>
      </c>
      <c r="AC1255" s="68">
        <v>0</v>
      </c>
      <c r="AD1255" s="68">
        <v>0</v>
      </c>
      <c r="AE1255" s="68">
        <v>0.28657868148944227</v>
      </c>
      <c r="AF1255" s="68">
        <v>0.65209420381716832</v>
      </c>
      <c r="AG1255" s="68">
        <v>3.2647772932972465</v>
      </c>
      <c r="AH1255" s="68">
        <v>2.6741053004308819</v>
      </c>
      <c r="AI1255" s="68">
        <v>110.92340808471747</v>
      </c>
      <c r="AJ1255" s="68">
        <v>0</v>
      </c>
      <c r="AK1255" s="68">
        <v>0.70800193479319085</v>
      </c>
      <c r="AL1255" s="68">
        <v>0</v>
      </c>
      <c r="AM1255" s="68">
        <v>0.19059578346477532</v>
      </c>
      <c r="AN1255" s="68">
        <v>0</v>
      </c>
      <c r="AO1255" s="68">
        <v>5.6004562576921621E-3</v>
      </c>
      <c r="AP1255" s="68">
        <v>2.0466786036218823</v>
      </c>
      <c r="AQ1255" s="68">
        <v>0</v>
      </c>
      <c r="AR1255" s="68">
        <v>1.3454626591356058</v>
      </c>
      <c r="AS1255" s="68">
        <v>33.885192560271264</v>
      </c>
      <c r="AT1255" s="68">
        <v>7.330664387973453</v>
      </c>
      <c r="AU1255" s="68">
        <v>8.2147993487651991</v>
      </c>
      <c r="AV1255" s="68">
        <v>0</v>
      </c>
      <c r="AW1255" s="68">
        <v>2.4353079394836196E-3</v>
      </c>
      <c r="AX1255" s="68">
        <v>0</v>
      </c>
      <c r="AY1255" s="68">
        <v>26.456486656047442</v>
      </c>
      <c r="AZ1255" s="68">
        <v>0</v>
      </c>
      <c r="BA1255" s="68">
        <v>3.0216773313618703E-2</v>
      </c>
      <c r="BB1255" s="68">
        <v>2.6750668514911382</v>
      </c>
      <c r="BC1255" s="68">
        <v>5.0739557633920676</v>
      </c>
      <c r="BD1255" s="68">
        <v>20.153916973480666</v>
      </c>
      <c r="BE1255" s="68">
        <v>0</v>
      </c>
      <c r="BF1255" s="68">
        <v>8.8699264057091547</v>
      </c>
      <c r="BG1255" s="68">
        <v>0</v>
      </c>
      <c r="BH1255" s="68">
        <v>1.9761785423416871E-2</v>
      </c>
      <c r="BI1255" s="68">
        <v>10535.891840064438</v>
      </c>
      <c r="BJ1255" s="68">
        <v>0</v>
      </c>
      <c r="BK1255" s="68">
        <v>36717.406494499286</v>
      </c>
      <c r="BL1255" s="68">
        <v>0</v>
      </c>
      <c r="BM1255" s="68">
        <v>4.7655444052632765</v>
      </c>
      <c r="BN1255" s="68">
        <v>3.0943575984565541E-4</v>
      </c>
      <c r="BO1255" s="68">
        <v>47520.715122603193</v>
      </c>
    </row>
    <row r="1256" spans="1:67">
      <c r="A1256">
        <v>2010</v>
      </c>
      <c r="B1256" s="62" t="s">
        <v>649</v>
      </c>
      <c r="C1256" s="67" t="s">
        <v>714</v>
      </c>
      <c r="D1256" s="62" t="s">
        <v>725</v>
      </c>
      <c r="E1256" s="68">
        <v>0</v>
      </c>
      <c r="F1256" s="68">
        <v>0</v>
      </c>
      <c r="G1256" s="68">
        <v>0</v>
      </c>
      <c r="H1256" s="68">
        <v>0</v>
      </c>
      <c r="I1256" s="68">
        <v>0</v>
      </c>
      <c r="J1256" s="68">
        <v>0</v>
      </c>
      <c r="K1256" s="68">
        <v>0</v>
      </c>
      <c r="L1256" s="68">
        <v>0</v>
      </c>
      <c r="M1256" s="68">
        <v>0</v>
      </c>
      <c r="N1256" s="68">
        <v>0</v>
      </c>
      <c r="O1256" s="68">
        <v>0</v>
      </c>
      <c r="P1256" s="68">
        <v>0</v>
      </c>
      <c r="Q1256" s="68">
        <v>0</v>
      </c>
      <c r="R1256" s="68">
        <v>0</v>
      </c>
      <c r="S1256" s="68">
        <v>0</v>
      </c>
      <c r="T1256" s="68">
        <v>0</v>
      </c>
      <c r="U1256" s="68">
        <v>0</v>
      </c>
      <c r="V1256" s="68">
        <v>0</v>
      </c>
      <c r="W1256" s="68">
        <v>0</v>
      </c>
      <c r="X1256" s="68">
        <v>0</v>
      </c>
      <c r="Y1256" s="68">
        <v>0</v>
      </c>
      <c r="Z1256" s="68">
        <v>0</v>
      </c>
      <c r="AA1256" s="68">
        <v>0</v>
      </c>
      <c r="AB1256" s="68">
        <v>0</v>
      </c>
      <c r="AC1256" s="68">
        <v>0</v>
      </c>
      <c r="AD1256" s="68">
        <v>0</v>
      </c>
      <c r="AE1256" s="68">
        <v>0</v>
      </c>
      <c r="AF1256" s="68">
        <v>0</v>
      </c>
      <c r="AG1256" s="68">
        <v>0</v>
      </c>
      <c r="AH1256" s="68">
        <v>0</v>
      </c>
      <c r="AI1256" s="68">
        <v>0</v>
      </c>
      <c r="AJ1256" s="68">
        <v>0</v>
      </c>
      <c r="AK1256" s="68">
        <v>0</v>
      </c>
      <c r="AL1256" s="68">
        <v>0</v>
      </c>
      <c r="AM1256" s="68">
        <v>0</v>
      </c>
      <c r="AN1256" s="68">
        <v>0</v>
      </c>
      <c r="AO1256" s="68">
        <v>0</v>
      </c>
      <c r="AP1256" s="68">
        <v>0</v>
      </c>
      <c r="AQ1256" s="68">
        <v>0</v>
      </c>
      <c r="AR1256" s="68">
        <v>0</v>
      </c>
      <c r="AS1256" s="68">
        <v>0</v>
      </c>
      <c r="AT1256" s="68">
        <v>0</v>
      </c>
      <c r="AU1256" s="68">
        <v>0</v>
      </c>
      <c r="AV1256" s="68">
        <v>0</v>
      </c>
      <c r="AW1256" s="68">
        <v>0</v>
      </c>
      <c r="AX1256" s="68">
        <v>0</v>
      </c>
      <c r="AY1256" s="68">
        <v>0</v>
      </c>
      <c r="AZ1256" s="68">
        <v>0</v>
      </c>
      <c r="BA1256" s="68">
        <v>0</v>
      </c>
      <c r="BB1256" s="68">
        <v>0</v>
      </c>
      <c r="BC1256" s="68">
        <v>0</v>
      </c>
      <c r="BD1256" s="68">
        <v>0</v>
      </c>
      <c r="BE1256" s="68">
        <v>0</v>
      </c>
      <c r="BF1256" s="68">
        <v>0</v>
      </c>
      <c r="BG1256" s="68">
        <v>0</v>
      </c>
      <c r="BH1256" s="68">
        <v>0</v>
      </c>
      <c r="BI1256" s="68">
        <v>10049.867389924291</v>
      </c>
      <c r="BJ1256" s="68">
        <v>0</v>
      </c>
      <c r="BK1256" s="68">
        <v>22197.4497985503</v>
      </c>
      <c r="BL1256" s="68">
        <v>0</v>
      </c>
      <c r="BM1256" s="68">
        <v>-81.135925280153188</v>
      </c>
      <c r="BN1256" s="68">
        <v>2.4329836378456093E-4</v>
      </c>
      <c r="BO1256" s="68">
        <v>32166.181506492801</v>
      </c>
    </row>
    <row r="1257" spans="1:67">
      <c r="A1257">
        <v>2010</v>
      </c>
      <c r="B1257" s="62" t="s">
        <v>650</v>
      </c>
      <c r="C1257" s="67" t="s">
        <v>715</v>
      </c>
      <c r="D1257" s="62" t="s">
        <v>725</v>
      </c>
      <c r="E1257" s="68">
        <v>5.1111295158603216</v>
      </c>
      <c r="F1257" s="68">
        <v>1.3559572089402103</v>
      </c>
      <c r="G1257" s="68">
        <v>1.3693223316155769</v>
      </c>
      <c r="H1257" s="68">
        <v>26.885544849467557</v>
      </c>
      <c r="I1257" s="68">
        <v>29.121369062823209</v>
      </c>
      <c r="J1257" s="68">
        <v>4.7713678664332564</v>
      </c>
      <c r="K1257" s="68">
        <v>1.0325278401652522</v>
      </c>
      <c r="L1257" s="68">
        <v>11.441905867391</v>
      </c>
      <c r="M1257" s="68">
        <v>1.0424563371865769</v>
      </c>
      <c r="N1257" s="68">
        <v>0.72256144990612048</v>
      </c>
      <c r="O1257" s="68">
        <v>8.9647192601324619</v>
      </c>
      <c r="P1257" s="68">
        <v>3.1618447733449266</v>
      </c>
      <c r="Q1257" s="68">
        <v>6.6581822398033967</v>
      </c>
      <c r="R1257" s="68">
        <v>10.864629069137258</v>
      </c>
      <c r="S1257" s="68">
        <v>8.332528309241118</v>
      </c>
      <c r="T1257" s="68">
        <v>7.6782596268159278</v>
      </c>
      <c r="U1257" s="68">
        <v>1.6109709248118582</v>
      </c>
      <c r="V1257" s="68">
        <v>5.7348139183263322</v>
      </c>
      <c r="W1257" s="68">
        <v>4.038356974892225</v>
      </c>
      <c r="X1257" s="68">
        <v>29.525556810536838</v>
      </c>
      <c r="Y1257" s="68">
        <v>1.5324528121101106</v>
      </c>
      <c r="Z1257" s="68">
        <v>6.4910930865801753</v>
      </c>
      <c r="AA1257" s="68">
        <v>36.203997498461682</v>
      </c>
      <c r="AB1257" s="68">
        <v>1.3720621678933946</v>
      </c>
      <c r="AC1257" s="68">
        <v>0</v>
      </c>
      <c r="AD1257" s="68">
        <v>0.4746466646154906</v>
      </c>
      <c r="AE1257" s="68">
        <v>33.881046965721467</v>
      </c>
      <c r="AF1257" s="68">
        <v>16.717297255842642</v>
      </c>
      <c r="AG1257" s="68">
        <v>83.515090493298729</v>
      </c>
      <c r="AH1257" s="68">
        <v>68.405323270472024</v>
      </c>
      <c r="AI1257" s="68">
        <v>35.811976024229565</v>
      </c>
      <c r="AJ1257" s="68">
        <v>1.8805611534585505E-3</v>
      </c>
      <c r="AK1257" s="68">
        <v>17.377296689929704</v>
      </c>
      <c r="AL1257" s="68">
        <v>17.356281305434262</v>
      </c>
      <c r="AM1257" s="68">
        <v>3.9230963027302272</v>
      </c>
      <c r="AN1257" s="68">
        <v>258.13667234607027</v>
      </c>
      <c r="AO1257" s="68">
        <v>1.3959628452149877</v>
      </c>
      <c r="AP1257" s="68">
        <v>68.913230865368647</v>
      </c>
      <c r="AQ1257" s="68">
        <v>6.6109630697483395</v>
      </c>
      <c r="AR1257" s="68">
        <v>0.64157125434691753</v>
      </c>
      <c r="AS1257" s="68">
        <v>233.41260412224054</v>
      </c>
      <c r="AT1257" s="68">
        <v>41.237064599121027</v>
      </c>
      <c r="AU1257" s="68">
        <v>15.223041277525994</v>
      </c>
      <c r="AV1257" s="68">
        <v>0</v>
      </c>
      <c r="AW1257" s="68">
        <v>54.521672165396261</v>
      </c>
      <c r="AX1257" s="68">
        <v>23.095379121519041</v>
      </c>
      <c r="AY1257" s="68">
        <v>21.655292620257455</v>
      </c>
      <c r="AZ1257" s="68">
        <v>0</v>
      </c>
      <c r="BA1257" s="68">
        <v>0.46805046309948334</v>
      </c>
      <c r="BB1257" s="68">
        <v>72.191334082031361</v>
      </c>
      <c r="BC1257" s="68">
        <v>204.26750873428634</v>
      </c>
      <c r="BD1257" s="68">
        <v>80.836582761885779</v>
      </c>
      <c r="BE1257" s="68">
        <v>114.94716065635258</v>
      </c>
      <c r="BF1257" s="68">
        <v>274.09731487936568</v>
      </c>
      <c r="BG1257" s="68">
        <v>0</v>
      </c>
      <c r="BH1257" s="68">
        <v>1.7360473639104919</v>
      </c>
      <c r="BI1257" s="68">
        <v>21155.000447063569</v>
      </c>
      <c r="BJ1257" s="68">
        <v>0</v>
      </c>
      <c r="BK1257" s="68">
        <v>668.36781011324558</v>
      </c>
      <c r="BL1257" s="68">
        <v>0</v>
      </c>
      <c r="BM1257" s="68">
        <v>2.1853141862369392</v>
      </c>
      <c r="BN1257" s="68">
        <v>1.9114110546070151E-4</v>
      </c>
      <c r="BO1257" s="68">
        <v>23791.428761067204</v>
      </c>
    </row>
    <row r="1258" spans="1:67">
      <c r="A1258">
        <v>2010</v>
      </c>
      <c r="B1258" s="62" t="s">
        <v>651</v>
      </c>
      <c r="C1258" s="67" t="s">
        <v>716</v>
      </c>
      <c r="D1258" s="62" t="s">
        <v>725</v>
      </c>
      <c r="E1258" s="68">
        <v>0</v>
      </c>
      <c r="F1258" s="68">
        <v>0</v>
      </c>
      <c r="G1258" s="68">
        <v>0</v>
      </c>
      <c r="H1258" s="68">
        <v>0</v>
      </c>
      <c r="I1258" s="68">
        <v>0</v>
      </c>
      <c r="J1258" s="68">
        <v>0</v>
      </c>
      <c r="K1258" s="68">
        <v>0</v>
      </c>
      <c r="L1258" s="68">
        <v>0</v>
      </c>
      <c r="M1258" s="68">
        <v>0</v>
      </c>
      <c r="N1258" s="68">
        <v>0</v>
      </c>
      <c r="O1258" s="68">
        <v>0</v>
      </c>
      <c r="P1258" s="68">
        <v>0</v>
      </c>
      <c r="Q1258" s="68">
        <v>0</v>
      </c>
      <c r="R1258" s="68">
        <v>0</v>
      </c>
      <c r="S1258" s="68">
        <v>0</v>
      </c>
      <c r="T1258" s="68">
        <v>0</v>
      </c>
      <c r="U1258" s="68">
        <v>0</v>
      </c>
      <c r="V1258" s="68">
        <v>0</v>
      </c>
      <c r="W1258" s="68">
        <v>0</v>
      </c>
      <c r="X1258" s="68">
        <v>0</v>
      </c>
      <c r="Y1258" s="68">
        <v>0</v>
      </c>
      <c r="Z1258" s="68">
        <v>0</v>
      </c>
      <c r="AA1258" s="68">
        <v>0</v>
      </c>
      <c r="AB1258" s="68">
        <v>0</v>
      </c>
      <c r="AC1258" s="68">
        <v>0</v>
      </c>
      <c r="AD1258" s="68">
        <v>0</v>
      </c>
      <c r="AE1258" s="68">
        <v>0</v>
      </c>
      <c r="AF1258" s="68">
        <v>0</v>
      </c>
      <c r="AG1258" s="68">
        <v>0</v>
      </c>
      <c r="AH1258" s="68">
        <v>0</v>
      </c>
      <c r="AI1258" s="68">
        <v>0</v>
      </c>
      <c r="AJ1258" s="68">
        <v>0</v>
      </c>
      <c r="AK1258" s="68">
        <v>0</v>
      </c>
      <c r="AL1258" s="68">
        <v>0</v>
      </c>
      <c r="AM1258" s="68">
        <v>0</v>
      </c>
      <c r="AN1258" s="68">
        <v>0</v>
      </c>
      <c r="AO1258" s="68">
        <v>0</v>
      </c>
      <c r="AP1258" s="68">
        <v>0</v>
      </c>
      <c r="AQ1258" s="68">
        <v>0</v>
      </c>
      <c r="AR1258" s="68">
        <v>0</v>
      </c>
      <c r="AS1258" s="68">
        <v>0</v>
      </c>
      <c r="AT1258" s="68">
        <v>0</v>
      </c>
      <c r="AU1258" s="68">
        <v>0</v>
      </c>
      <c r="AV1258" s="68">
        <v>0</v>
      </c>
      <c r="AW1258" s="68">
        <v>0</v>
      </c>
      <c r="AX1258" s="68">
        <v>0</v>
      </c>
      <c r="AY1258" s="68">
        <v>0</v>
      </c>
      <c r="AZ1258" s="68">
        <v>0</v>
      </c>
      <c r="BA1258" s="68">
        <v>0</v>
      </c>
      <c r="BB1258" s="68">
        <v>0</v>
      </c>
      <c r="BC1258" s="68">
        <v>0</v>
      </c>
      <c r="BD1258" s="68">
        <v>0</v>
      </c>
      <c r="BE1258" s="68">
        <v>0</v>
      </c>
      <c r="BF1258" s="68">
        <v>0</v>
      </c>
      <c r="BG1258" s="68">
        <v>0</v>
      </c>
      <c r="BH1258" s="68">
        <v>0</v>
      </c>
      <c r="BI1258" s="68">
        <v>4997.6571973827849</v>
      </c>
      <c r="BJ1258" s="68">
        <v>0</v>
      </c>
      <c r="BK1258" s="68">
        <v>0</v>
      </c>
      <c r="BL1258" s="68">
        <v>0</v>
      </c>
      <c r="BM1258" s="68">
        <v>0</v>
      </c>
      <c r="BN1258" s="68">
        <v>-2.3090118429536233E-4</v>
      </c>
      <c r="BO1258" s="68">
        <v>4997.6569664816006</v>
      </c>
    </row>
    <row r="1259" spans="1:67">
      <c r="A1259">
        <v>2010</v>
      </c>
      <c r="B1259" s="62" t="s">
        <v>652</v>
      </c>
      <c r="C1259" s="67" t="s">
        <v>717</v>
      </c>
      <c r="D1259" s="62" t="s">
        <v>725</v>
      </c>
      <c r="E1259" s="68">
        <v>0</v>
      </c>
      <c r="F1259" s="68">
        <v>0</v>
      </c>
      <c r="G1259" s="68">
        <v>0</v>
      </c>
      <c r="H1259" s="68">
        <v>0</v>
      </c>
      <c r="I1259" s="68">
        <v>0</v>
      </c>
      <c r="J1259" s="68">
        <v>0</v>
      </c>
      <c r="K1259" s="68">
        <v>0</v>
      </c>
      <c r="L1259" s="68">
        <v>0</v>
      </c>
      <c r="M1259" s="68">
        <v>0</v>
      </c>
      <c r="N1259" s="68">
        <v>0</v>
      </c>
      <c r="O1259" s="68">
        <v>0</v>
      </c>
      <c r="P1259" s="68">
        <v>0</v>
      </c>
      <c r="Q1259" s="68">
        <v>0</v>
      </c>
      <c r="R1259" s="68">
        <v>0</v>
      </c>
      <c r="S1259" s="68">
        <v>0</v>
      </c>
      <c r="T1259" s="68">
        <v>0</v>
      </c>
      <c r="U1259" s="68">
        <v>0</v>
      </c>
      <c r="V1259" s="68">
        <v>0</v>
      </c>
      <c r="W1259" s="68">
        <v>0</v>
      </c>
      <c r="X1259" s="68">
        <v>0</v>
      </c>
      <c r="Y1259" s="68">
        <v>0</v>
      </c>
      <c r="Z1259" s="68">
        <v>0</v>
      </c>
      <c r="AA1259" s="68">
        <v>0</v>
      </c>
      <c r="AB1259" s="68">
        <v>0</v>
      </c>
      <c r="AC1259" s="68">
        <v>0</v>
      </c>
      <c r="AD1259" s="68">
        <v>0</v>
      </c>
      <c r="AE1259" s="68">
        <v>0</v>
      </c>
      <c r="AF1259" s="68">
        <v>0</v>
      </c>
      <c r="AG1259" s="68">
        <v>0</v>
      </c>
      <c r="AH1259" s="68">
        <v>0</v>
      </c>
      <c r="AI1259" s="68">
        <v>0</v>
      </c>
      <c r="AJ1259" s="68">
        <v>0</v>
      </c>
      <c r="AK1259" s="68">
        <v>0</v>
      </c>
      <c r="AL1259" s="68">
        <v>0</v>
      </c>
      <c r="AM1259" s="68">
        <v>0</v>
      </c>
      <c r="AN1259" s="68">
        <v>0</v>
      </c>
      <c r="AO1259" s="68">
        <v>0</v>
      </c>
      <c r="AP1259" s="68">
        <v>0</v>
      </c>
      <c r="AQ1259" s="68">
        <v>0</v>
      </c>
      <c r="AR1259" s="68">
        <v>0</v>
      </c>
      <c r="AS1259" s="68">
        <v>0</v>
      </c>
      <c r="AT1259" s="68">
        <v>0</v>
      </c>
      <c r="AU1259" s="68">
        <v>0</v>
      </c>
      <c r="AV1259" s="68">
        <v>0</v>
      </c>
      <c r="AW1259" s="68">
        <v>0</v>
      </c>
      <c r="AX1259" s="68">
        <v>0</v>
      </c>
      <c r="AY1259" s="68">
        <v>0</v>
      </c>
      <c r="AZ1259" s="68">
        <v>0</v>
      </c>
      <c r="BA1259" s="68">
        <v>0</v>
      </c>
      <c r="BB1259" s="68">
        <v>0</v>
      </c>
      <c r="BC1259" s="68">
        <v>0</v>
      </c>
      <c r="BD1259" s="68">
        <v>0</v>
      </c>
      <c r="BE1259" s="68">
        <v>0</v>
      </c>
      <c r="BF1259" s="68">
        <v>0</v>
      </c>
      <c r="BG1259" s="68">
        <v>0</v>
      </c>
      <c r="BH1259" s="68">
        <v>0</v>
      </c>
      <c r="BI1259" s="68">
        <v>1.1059874373451521</v>
      </c>
      <c r="BJ1259" s="68">
        <v>0</v>
      </c>
      <c r="BK1259" s="68">
        <v>42.96889794739829</v>
      </c>
      <c r="BL1259" s="68">
        <v>0</v>
      </c>
      <c r="BM1259" s="68">
        <v>1.8368854846586085E-3</v>
      </c>
      <c r="BN1259" s="68">
        <v>1.715371908517227E-6</v>
      </c>
      <c r="BO1259" s="68">
        <v>44.076723985600005</v>
      </c>
    </row>
    <row r="1260" spans="1:67">
      <c r="A1260">
        <v>2010</v>
      </c>
      <c r="B1260" s="62" t="s">
        <v>597</v>
      </c>
      <c r="C1260" s="67" t="s">
        <v>664</v>
      </c>
      <c r="D1260" s="62" t="s">
        <v>726</v>
      </c>
      <c r="E1260" s="68">
        <v>996.83414880380542</v>
      </c>
      <c r="F1260" s="68">
        <v>1.0825343662922247</v>
      </c>
      <c r="G1260" s="68">
        <v>1.4321847268749435</v>
      </c>
      <c r="H1260" s="68">
        <v>0.54932441661926923</v>
      </c>
      <c r="I1260" s="68">
        <v>5626.0779082888894</v>
      </c>
      <c r="J1260" s="68">
        <v>151.07587207906784</v>
      </c>
      <c r="K1260" s="68">
        <v>6.8636196936703051</v>
      </c>
      <c r="L1260" s="68">
        <v>0.24895211558818114</v>
      </c>
      <c r="M1260" s="68">
        <v>7.1865496088842185E-2</v>
      </c>
      <c r="N1260" s="68">
        <v>0.25581450346908552</v>
      </c>
      <c r="O1260" s="68">
        <v>25.988830948325788</v>
      </c>
      <c r="P1260" s="68">
        <v>6.5215165273071651</v>
      </c>
      <c r="Q1260" s="68">
        <v>5.304783132819157</v>
      </c>
      <c r="R1260" s="68">
        <v>0.2532801965169359</v>
      </c>
      <c r="S1260" s="68">
        <v>0.22963262087062669</v>
      </c>
      <c r="T1260" s="68">
        <v>0.40209678793114151</v>
      </c>
      <c r="U1260" s="68">
        <v>0.89443448502905587</v>
      </c>
      <c r="V1260" s="68">
        <v>1.3883302099448536</v>
      </c>
      <c r="W1260" s="68">
        <v>0.5596911964343767</v>
      </c>
      <c r="X1260" s="68">
        <v>1.6763288934349332</v>
      </c>
      <c r="Y1260" s="68">
        <v>0.18613719409491536</v>
      </c>
      <c r="Z1260" s="68">
        <v>10.750994164587745</v>
      </c>
      <c r="AA1260" s="68">
        <v>8.7703655947076985E-3</v>
      </c>
      <c r="AB1260" s="68">
        <v>8.1038304674996944</v>
      </c>
      <c r="AC1260" s="68">
        <v>7.6420935927740422E-2</v>
      </c>
      <c r="AD1260" s="68">
        <v>3.1194464095564405E-3</v>
      </c>
      <c r="AE1260" s="68">
        <v>9.3322648624352205</v>
      </c>
      <c r="AF1260" s="68">
        <v>0.16529322706746569</v>
      </c>
      <c r="AG1260" s="68">
        <v>0.82455465745955736</v>
      </c>
      <c r="AH1260" s="68">
        <v>0.67440456810075133</v>
      </c>
      <c r="AI1260" s="68">
        <v>0.36476310472689744</v>
      </c>
      <c r="AJ1260" s="68">
        <v>6.4225678951389193E-3</v>
      </c>
      <c r="AK1260" s="68">
        <v>3.9839796722789228E-2</v>
      </c>
      <c r="AL1260" s="68">
        <v>6.3648991205081371E-2</v>
      </c>
      <c r="AM1260" s="68">
        <v>5.1769135138958113E-3</v>
      </c>
      <c r="AN1260" s="68">
        <v>1.8615742695727606</v>
      </c>
      <c r="AO1260" s="68">
        <v>1.200770366606593E-2</v>
      </c>
      <c r="AP1260" s="68">
        <v>2.1024675720135631E-2</v>
      </c>
      <c r="AQ1260" s="68">
        <v>9.6471294786425466E-2</v>
      </c>
      <c r="AR1260" s="68">
        <v>7.3581080498142911E-4</v>
      </c>
      <c r="AS1260" s="68">
        <v>0.11051038009422756</v>
      </c>
      <c r="AT1260" s="68">
        <v>3.7889426434823091E-3</v>
      </c>
      <c r="AU1260" s="68">
        <v>6.1186705740722321E-3</v>
      </c>
      <c r="AV1260" s="68">
        <v>0</v>
      </c>
      <c r="AW1260" s="68">
        <v>2.2791588362146419E-2</v>
      </c>
      <c r="AX1260" s="68">
        <v>8.9080691509003281E-3</v>
      </c>
      <c r="AY1260" s="68">
        <v>9.2822088444827443E-3</v>
      </c>
      <c r="AZ1260" s="68">
        <v>0</v>
      </c>
      <c r="BA1260" s="68">
        <v>6.9885167802200675E-3</v>
      </c>
      <c r="BB1260" s="68">
        <v>0.29827877892869803</v>
      </c>
      <c r="BC1260" s="68">
        <v>0.45201456327429812</v>
      </c>
      <c r="BD1260" s="68">
        <v>5.2143533738524095E-2</v>
      </c>
      <c r="BE1260" s="68">
        <v>0.63576773350337568</v>
      </c>
      <c r="BF1260" s="68">
        <v>0.22182703253150887</v>
      </c>
      <c r="BG1260" s="68">
        <v>0</v>
      </c>
      <c r="BH1260" s="68">
        <v>1.4699960434751244E-4</v>
      </c>
      <c r="BI1260" s="68">
        <v>1107.5053118334552</v>
      </c>
      <c r="BJ1260" s="68">
        <v>0</v>
      </c>
      <c r="BK1260" s="68">
        <v>2.5305091808408382E-3</v>
      </c>
      <c r="BL1260" s="68">
        <v>4.9697352750259425</v>
      </c>
      <c r="BM1260" s="68">
        <v>20.495169071633956</v>
      </c>
      <c r="BN1260" s="68">
        <v>0</v>
      </c>
      <c r="BO1260" s="68">
        <v>0</v>
      </c>
    </row>
    <row r="1261" spans="1:67">
      <c r="A1261">
        <v>2010</v>
      </c>
      <c r="B1261" s="62" t="s">
        <v>598</v>
      </c>
      <c r="C1261" s="67" t="s">
        <v>665</v>
      </c>
      <c r="D1261" s="62" t="s">
        <v>726</v>
      </c>
      <c r="E1261" s="68">
        <v>4.8732494683863639</v>
      </c>
      <c r="F1261" s="68">
        <v>3.1549120091022527</v>
      </c>
      <c r="G1261" s="68">
        <v>1.6254730248364144E-2</v>
      </c>
      <c r="H1261" s="68">
        <v>0.20444515865099178</v>
      </c>
      <c r="I1261" s="68">
        <v>28.628490673178732</v>
      </c>
      <c r="J1261" s="68">
        <v>1.7303509853770929</v>
      </c>
      <c r="K1261" s="68">
        <v>24.332816877830489</v>
      </c>
      <c r="L1261" s="68">
        <v>0.10677212079200894</v>
      </c>
      <c r="M1261" s="68">
        <v>4.4130440228732698E-3</v>
      </c>
      <c r="N1261" s="68">
        <v>3.2072249402015182E-2</v>
      </c>
      <c r="O1261" s="68">
        <v>0.52355964898565721</v>
      </c>
      <c r="P1261" s="68">
        <v>1.0467243290171728</v>
      </c>
      <c r="Q1261" s="68">
        <v>8.3271680140289099</v>
      </c>
      <c r="R1261" s="68">
        <v>7.0216641003821453E-2</v>
      </c>
      <c r="S1261" s="68">
        <v>0.32726052744359713</v>
      </c>
      <c r="T1261" s="68">
        <v>0.25146829485684502</v>
      </c>
      <c r="U1261" s="68">
        <v>0.26298535210549856</v>
      </c>
      <c r="V1261" s="68">
        <v>0.22290040554598411</v>
      </c>
      <c r="W1261" s="68">
        <v>0.20305612442762835</v>
      </c>
      <c r="X1261" s="68">
        <v>0.37555396679634118</v>
      </c>
      <c r="Y1261" s="68">
        <v>3.2849642684626139E-2</v>
      </c>
      <c r="Z1261" s="68">
        <v>1.2843969038143033</v>
      </c>
      <c r="AA1261" s="68">
        <v>6.3125205789287975E-3</v>
      </c>
      <c r="AB1261" s="68">
        <v>8.1692778285763004E-2</v>
      </c>
      <c r="AC1261" s="68">
        <v>1.161928804524353E-3</v>
      </c>
      <c r="AD1261" s="68">
        <v>2.0889640321935669E-4</v>
      </c>
      <c r="AE1261" s="68">
        <v>1.6883153036171277</v>
      </c>
      <c r="AF1261" s="68">
        <v>7.8546694144738805E-2</v>
      </c>
      <c r="AG1261" s="68">
        <v>0.38963774159086861</v>
      </c>
      <c r="AH1261" s="68">
        <v>0.31887101992250388</v>
      </c>
      <c r="AI1261" s="68">
        <v>3.4698035799696186E-2</v>
      </c>
      <c r="AJ1261" s="68">
        <v>2.0923282773777649E-3</v>
      </c>
      <c r="AK1261" s="68">
        <v>5.2203046313780751E-3</v>
      </c>
      <c r="AL1261" s="68">
        <v>9.6817438894806866E-3</v>
      </c>
      <c r="AM1261" s="68">
        <v>7.6625085125201593E-4</v>
      </c>
      <c r="AN1261" s="68">
        <v>2.1164365688874826E-2</v>
      </c>
      <c r="AO1261" s="68">
        <v>2.1458196799374828E-3</v>
      </c>
      <c r="AP1261" s="68">
        <v>4.6659733886902678E-3</v>
      </c>
      <c r="AQ1261" s="68">
        <v>6.1890533478779729E-2</v>
      </c>
      <c r="AR1261" s="68">
        <v>2.6446859515299965E-4</v>
      </c>
      <c r="AS1261" s="68">
        <v>4.4830125146375258E-2</v>
      </c>
      <c r="AT1261" s="68">
        <v>5.782409693371592E-4</v>
      </c>
      <c r="AU1261" s="68">
        <v>1.0445042309336974E-3</v>
      </c>
      <c r="AV1261" s="68">
        <v>0</v>
      </c>
      <c r="AW1261" s="68">
        <v>1.5599081561613269E-2</v>
      </c>
      <c r="AX1261" s="68">
        <v>1.0210703006796455E-3</v>
      </c>
      <c r="AY1261" s="68">
        <v>1.0744072881110464E-3</v>
      </c>
      <c r="AZ1261" s="68">
        <v>0</v>
      </c>
      <c r="BA1261" s="68">
        <v>9.5730351945753195E-4</v>
      </c>
      <c r="BB1261" s="68">
        <v>3.2583903110368836E-2</v>
      </c>
      <c r="BC1261" s="68">
        <v>4.9089065532534275E-2</v>
      </c>
      <c r="BD1261" s="68">
        <v>9.8053025915270514E-3</v>
      </c>
      <c r="BE1261" s="68">
        <v>1.0917934279732221E-2</v>
      </c>
      <c r="BF1261" s="68">
        <v>2.0227766312474752E-2</v>
      </c>
      <c r="BG1261" s="68">
        <v>0</v>
      </c>
      <c r="BH1261" s="68">
        <v>1.7683154876055421E-4</v>
      </c>
      <c r="BI1261" s="68">
        <v>15.347083527712774</v>
      </c>
      <c r="BJ1261" s="68">
        <v>0</v>
      </c>
      <c r="BK1261" s="68">
        <v>9.1816486645423764E-5</v>
      </c>
      <c r="BL1261" s="68">
        <v>0.17726422798171237</v>
      </c>
      <c r="BM1261" s="68">
        <v>5.9744621077275024E-2</v>
      </c>
      <c r="BN1261" s="68">
        <v>0</v>
      </c>
      <c r="BO1261" s="68">
        <v>0</v>
      </c>
    </row>
    <row r="1262" spans="1:67">
      <c r="A1262">
        <v>2010</v>
      </c>
      <c r="B1262" s="62" t="s">
        <v>599</v>
      </c>
      <c r="C1262" s="67" t="s">
        <v>666</v>
      </c>
      <c r="D1262" s="62" t="s">
        <v>726</v>
      </c>
      <c r="E1262" s="68">
        <v>0.66983745666254402</v>
      </c>
      <c r="F1262" s="68">
        <v>4.0371762955491428E-2</v>
      </c>
      <c r="G1262" s="68">
        <v>1.5834932257865133</v>
      </c>
      <c r="H1262" s="68">
        <v>5.413971304437379E-3</v>
      </c>
      <c r="I1262" s="68">
        <v>13.112703324551372</v>
      </c>
      <c r="J1262" s="68">
        <v>1.2175797779098028</v>
      </c>
      <c r="K1262" s="68">
        <v>0.30503265194478002</v>
      </c>
      <c r="L1262" s="68">
        <v>2.5743691432948884E-2</v>
      </c>
      <c r="M1262" s="68">
        <v>5.1909082723927908E-3</v>
      </c>
      <c r="N1262" s="68">
        <v>2.4736287582420155E-3</v>
      </c>
      <c r="O1262" s="68">
        <v>0.23455886959233246</v>
      </c>
      <c r="P1262" s="68">
        <v>0.29108968882649094</v>
      </c>
      <c r="Q1262" s="68">
        <v>0.11318300226656869</v>
      </c>
      <c r="R1262" s="68">
        <v>7.0846872873753441E-3</v>
      </c>
      <c r="S1262" s="68">
        <v>1.0623903405954663E-2</v>
      </c>
      <c r="T1262" s="68">
        <v>9.8268449247778215E-3</v>
      </c>
      <c r="U1262" s="68">
        <v>0.10541009878728376</v>
      </c>
      <c r="V1262" s="68">
        <v>2.9035221503462043E-2</v>
      </c>
      <c r="W1262" s="68">
        <v>2.7545146171786904E-2</v>
      </c>
      <c r="X1262" s="68">
        <v>3.970275008341223E-2</v>
      </c>
      <c r="Y1262" s="68">
        <v>1.3864946027236972E-3</v>
      </c>
      <c r="Z1262" s="68">
        <v>9.671491339498392E-2</v>
      </c>
      <c r="AA1262" s="68">
        <v>6.724655747787293E-4</v>
      </c>
      <c r="AB1262" s="68">
        <v>1.2470935010096527E-2</v>
      </c>
      <c r="AC1262" s="68">
        <v>7.2287622709512091E-3</v>
      </c>
      <c r="AD1262" s="68">
        <v>6.7631917264987195E-5</v>
      </c>
      <c r="AE1262" s="68">
        <v>1.9973731415641845E-2</v>
      </c>
      <c r="AF1262" s="68">
        <v>2.2825223385505699E-2</v>
      </c>
      <c r="AG1262" s="68">
        <v>0.1134687504897928</v>
      </c>
      <c r="AH1262" s="68">
        <v>9.2747769040390268E-2</v>
      </c>
      <c r="AI1262" s="68">
        <v>2.0847661579551723E-2</v>
      </c>
      <c r="AJ1262" s="68">
        <v>2.7687496374290506E-3</v>
      </c>
      <c r="AK1262" s="68">
        <v>2.7674645220340543E-3</v>
      </c>
      <c r="AL1262" s="68">
        <v>7.1095282327621832E-3</v>
      </c>
      <c r="AM1262" s="68">
        <v>7.3854494651363813E-4</v>
      </c>
      <c r="AN1262" s="68">
        <v>0.26922292458264291</v>
      </c>
      <c r="AO1262" s="68">
        <v>5.3635883697634558E-3</v>
      </c>
      <c r="AP1262" s="68">
        <v>1.7818641011867926E-2</v>
      </c>
      <c r="AQ1262" s="68">
        <v>1.0321097905993996E-2</v>
      </c>
      <c r="AR1262" s="68">
        <v>1.2830873498927127E-3</v>
      </c>
      <c r="AS1262" s="68">
        <v>9.4136807279413343E-2</v>
      </c>
      <c r="AT1262" s="68">
        <v>1.8115091721888278E-4</v>
      </c>
      <c r="AU1262" s="68">
        <v>4.3183460484326006E-3</v>
      </c>
      <c r="AV1262" s="68">
        <v>0</v>
      </c>
      <c r="AW1262" s="68">
        <v>1.3396000064764962E-3</v>
      </c>
      <c r="AX1262" s="68">
        <v>4.7318051492282031E-3</v>
      </c>
      <c r="AY1262" s="68">
        <v>3.5315669900345351E-3</v>
      </c>
      <c r="AZ1262" s="68">
        <v>0</v>
      </c>
      <c r="BA1262" s="68">
        <v>7.4514761524052068E-4</v>
      </c>
      <c r="BB1262" s="68">
        <v>4.4354243667051055E-2</v>
      </c>
      <c r="BC1262" s="68">
        <v>0.1036074169619161</v>
      </c>
      <c r="BD1262" s="68">
        <v>2.204396072832206E-2</v>
      </c>
      <c r="BE1262" s="68">
        <v>3.1265460802326374E-2</v>
      </c>
      <c r="BF1262" s="68">
        <v>7.616304842776327E-3</v>
      </c>
      <c r="BG1262" s="68">
        <v>0</v>
      </c>
      <c r="BH1262" s="68">
        <v>6.0297797165992094E-5</v>
      </c>
      <c r="BI1262" s="68">
        <v>109.98132080787823</v>
      </c>
      <c r="BJ1262" s="68">
        <v>0</v>
      </c>
      <c r="BK1262" s="68">
        <v>1.4554219037567198E-4</v>
      </c>
      <c r="BL1262" s="68">
        <v>9.8928270555447798E-2</v>
      </c>
      <c r="BM1262" s="68">
        <v>1.1944883520897042E-2</v>
      </c>
      <c r="BN1262" s="68">
        <v>0</v>
      </c>
      <c r="BO1262" s="68">
        <v>0</v>
      </c>
    </row>
    <row r="1263" spans="1:67">
      <c r="A1263">
        <v>2010</v>
      </c>
      <c r="B1263" s="62" t="s">
        <v>600</v>
      </c>
      <c r="C1263" s="67" t="s">
        <v>111</v>
      </c>
      <c r="D1263" s="62" t="s">
        <v>726</v>
      </c>
      <c r="E1263" s="68">
        <v>10.800169261998587</v>
      </c>
      <c r="F1263" s="68">
        <v>0.18406288146341737</v>
      </c>
      <c r="G1263" s="68">
        <v>2.2445113666057481</v>
      </c>
      <c r="H1263" s="68">
        <v>61.645154641075628</v>
      </c>
      <c r="I1263" s="68">
        <v>17.985641075818119</v>
      </c>
      <c r="J1263" s="68">
        <v>3.8037858978631425</v>
      </c>
      <c r="K1263" s="68">
        <v>1.3139428085763336</v>
      </c>
      <c r="L1263" s="68">
        <v>3.9461332832695279</v>
      </c>
      <c r="M1263" s="68">
        <v>0.77623228211011741</v>
      </c>
      <c r="N1263" s="68">
        <v>1265.6142966360183</v>
      </c>
      <c r="O1263" s="68">
        <v>278.88337140344873</v>
      </c>
      <c r="P1263" s="68">
        <v>4.0295956460959248</v>
      </c>
      <c r="Q1263" s="68">
        <v>11.942080130497031</v>
      </c>
      <c r="R1263" s="68">
        <v>46.950268671927837</v>
      </c>
      <c r="S1263" s="68">
        <v>241.41787604022284</v>
      </c>
      <c r="T1263" s="68">
        <v>6.6075854241216678</v>
      </c>
      <c r="U1263" s="68">
        <v>24.088277090334778</v>
      </c>
      <c r="V1263" s="68">
        <v>9.1833575434159194</v>
      </c>
      <c r="W1263" s="68">
        <v>6.2724112574333288</v>
      </c>
      <c r="X1263" s="68">
        <v>14.662100392388204</v>
      </c>
      <c r="Y1263" s="68">
        <v>0.48141016821330307</v>
      </c>
      <c r="Z1263" s="68">
        <v>9.610048879272572</v>
      </c>
      <c r="AA1263" s="68">
        <v>0.52640369611996851</v>
      </c>
      <c r="AB1263" s="68">
        <v>55.611056661732427</v>
      </c>
      <c r="AC1263" s="68">
        <v>2.7013779490777585</v>
      </c>
      <c r="AD1263" s="68">
        <v>0.15974456822075198</v>
      </c>
      <c r="AE1263" s="68">
        <v>86.052473230203063</v>
      </c>
      <c r="AF1263" s="68">
        <v>1.1418017266436511</v>
      </c>
      <c r="AG1263" s="68">
        <v>5.671087317439552</v>
      </c>
      <c r="AH1263" s="68">
        <v>4.6425618152665731</v>
      </c>
      <c r="AI1263" s="68">
        <v>131.33917556942578</v>
      </c>
      <c r="AJ1263" s="68">
        <v>0.3130894551075909</v>
      </c>
      <c r="AK1263" s="68">
        <v>18.954216755061825</v>
      </c>
      <c r="AL1263" s="68">
        <v>1.4366853578913721</v>
      </c>
      <c r="AM1263" s="68">
        <v>1.7112443721906634</v>
      </c>
      <c r="AN1263" s="68">
        <v>3.7028220341899605</v>
      </c>
      <c r="AO1263" s="68">
        <v>0.28196695568968611</v>
      </c>
      <c r="AP1263" s="68">
        <v>0.41502448853892543</v>
      </c>
      <c r="AQ1263" s="68">
        <v>3.1215346894842941</v>
      </c>
      <c r="AR1263" s="68">
        <v>1.5946367507158287E-2</v>
      </c>
      <c r="AS1263" s="68">
        <v>0.72137050127584967</v>
      </c>
      <c r="AT1263" s="68">
        <v>3.9948459220924678E-3</v>
      </c>
      <c r="AU1263" s="68">
        <v>8.3835560963771608E-2</v>
      </c>
      <c r="AV1263" s="68">
        <v>0</v>
      </c>
      <c r="AW1263" s="68">
        <v>1.2459119835106116</v>
      </c>
      <c r="AX1263" s="68">
        <v>0.24584343373011297</v>
      </c>
      <c r="AY1263" s="68">
        <v>0.36413081627869304</v>
      </c>
      <c r="AZ1263" s="68">
        <v>0</v>
      </c>
      <c r="BA1263" s="68">
        <v>0.14374665122268995</v>
      </c>
      <c r="BB1263" s="68">
        <v>11.507791666897552</v>
      </c>
      <c r="BC1263" s="68">
        <v>12.932361227311519</v>
      </c>
      <c r="BD1263" s="68">
        <v>1.0000557621063524</v>
      </c>
      <c r="BE1263" s="68">
        <v>3.96753859971819</v>
      </c>
      <c r="BF1263" s="68">
        <v>3.0720209547668369</v>
      </c>
      <c r="BG1263" s="68">
        <v>0</v>
      </c>
      <c r="BH1263" s="68">
        <v>2.1704101837352413E-2</v>
      </c>
      <c r="BI1263" s="68">
        <v>172.0087757746137</v>
      </c>
      <c r="BJ1263" s="68">
        <v>0</v>
      </c>
      <c r="BK1263" s="68">
        <v>2.2215753024876425E-3</v>
      </c>
      <c r="BL1263" s="68">
        <v>23.765955418888083</v>
      </c>
      <c r="BM1263" s="68">
        <v>3.688275309427107</v>
      </c>
      <c r="BN1263" s="68">
        <v>0</v>
      </c>
      <c r="BO1263" s="68">
        <v>0</v>
      </c>
    </row>
    <row r="1264" spans="1:67">
      <c r="A1264">
        <v>2010</v>
      </c>
      <c r="B1264" s="62" t="s">
        <v>601</v>
      </c>
      <c r="C1264" s="67" t="s">
        <v>667</v>
      </c>
      <c r="D1264" s="62" t="s">
        <v>726</v>
      </c>
      <c r="E1264" s="68">
        <v>678.88292557234479</v>
      </c>
      <c r="F1264" s="68">
        <v>0.21821099056593704</v>
      </c>
      <c r="G1264" s="68">
        <v>28.374883618653996</v>
      </c>
      <c r="H1264" s="68">
        <v>11.744603084703552</v>
      </c>
      <c r="I1264" s="68">
        <v>2459.8095123671492</v>
      </c>
      <c r="J1264" s="68">
        <v>76.711098885342992</v>
      </c>
      <c r="K1264" s="68">
        <v>0.61095043461726517</v>
      </c>
      <c r="L1264" s="68">
        <v>20.444699204803811</v>
      </c>
      <c r="M1264" s="68">
        <v>1.7191182138388381</v>
      </c>
      <c r="N1264" s="68">
        <v>4.4489936635175011</v>
      </c>
      <c r="O1264" s="68">
        <v>117.04591719406773</v>
      </c>
      <c r="P1264" s="68">
        <v>39.002200213718005</v>
      </c>
      <c r="Q1264" s="68">
        <v>24.672980835629168</v>
      </c>
      <c r="R1264" s="68">
        <v>10.077174399260439</v>
      </c>
      <c r="S1264" s="68">
        <v>8.5983533277317523</v>
      </c>
      <c r="T1264" s="68">
        <v>3.5405955263695486</v>
      </c>
      <c r="U1264" s="68">
        <v>16.213999269479558</v>
      </c>
      <c r="V1264" s="68">
        <v>5.149831990019889</v>
      </c>
      <c r="W1264" s="68">
        <v>3.5974785111190699</v>
      </c>
      <c r="X1264" s="68">
        <v>15.544663336616976</v>
      </c>
      <c r="Y1264" s="68">
        <v>0.31300082493386172</v>
      </c>
      <c r="Z1264" s="68">
        <v>8.8730933096038846</v>
      </c>
      <c r="AA1264" s="68">
        <v>0.13502133494560392</v>
      </c>
      <c r="AB1264" s="68">
        <v>19.273288177672924</v>
      </c>
      <c r="AC1264" s="68">
        <v>2.5103730897286352</v>
      </c>
      <c r="AD1264" s="68">
        <v>4.8897651555940495E-2</v>
      </c>
      <c r="AE1264" s="68">
        <v>14.736575994989829</v>
      </c>
      <c r="AF1264" s="68">
        <v>21.462092497010183</v>
      </c>
      <c r="AG1264" s="68">
        <v>106.82233430371311</v>
      </c>
      <c r="AH1264" s="68">
        <v>87.469606740856051</v>
      </c>
      <c r="AI1264" s="68">
        <v>3.1074743573915744</v>
      </c>
      <c r="AJ1264" s="68">
        <v>0.10368905480463339</v>
      </c>
      <c r="AK1264" s="68">
        <v>1.4317598143023627</v>
      </c>
      <c r="AL1264" s="68">
        <v>3.0966323785312895</v>
      </c>
      <c r="AM1264" s="68">
        <v>6.4788585246615862E-2</v>
      </c>
      <c r="AN1264" s="68">
        <v>312.93533297202492</v>
      </c>
      <c r="AO1264" s="68">
        <v>0.36390180884866885</v>
      </c>
      <c r="AP1264" s="68">
        <v>0.80154922590569244</v>
      </c>
      <c r="AQ1264" s="68">
        <v>0.92770847574614412</v>
      </c>
      <c r="AR1264" s="68">
        <v>3.595897230354006E-2</v>
      </c>
      <c r="AS1264" s="68">
        <v>14.539371253416356</v>
      </c>
      <c r="AT1264" s="68">
        <v>3.0388703039066489E-2</v>
      </c>
      <c r="AU1264" s="68">
        <v>0.79203412312186183</v>
      </c>
      <c r="AV1264" s="68">
        <v>0</v>
      </c>
      <c r="AW1264" s="68">
        <v>0.2242022853088137</v>
      </c>
      <c r="AX1264" s="68">
        <v>0.28059535613736236</v>
      </c>
      <c r="AY1264" s="68">
        <v>0.44460577663117384</v>
      </c>
      <c r="AZ1264" s="68">
        <v>0</v>
      </c>
      <c r="BA1264" s="68">
        <v>0.39371799239741306</v>
      </c>
      <c r="BB1264" s="68">
        <v>12.125301386747969</v>
      </c>
      <c r="BC1264" s="68">
        <v>54.796419652067769</v>
      </c>
      <c r="BD1264" s="68">
        <v>1.855642506940919</v>
      </c>
      <c r="BE1264" s="68">
        <v>27.552796970382296</v>
      </c>
      <c r="BF1264" s="68">
        <v>3.9581154664180014</v>
      </c>
      <c r="BG1264" s="68">
        <v>0</v>
      </c>
      <c r="BH1264" s="68">
        <v>6.5635527255068753E-3</v>
      </c>
      <c r="BI1264" s="68">
        <v>7694.1571172831318</v>
      </c>
      <c r="BJ1264" s="68">
        <v>0</v>
      </c>
      <c r="BK1264" s="68">
        <v>8.683793108920871E-3</v>
      </c>
      <c r="BL1264" s="68">
        <v>13.413602416525539</v>
      </c>
      <c r="BM1264" s="68">
        <v>2.6819010437787107</v>
      </c>
      <c r="BN1264" s="68">
        <v>0</v>
      </c>
      <c r="BO1264" s="68">
        <v>0</v>
      </c>
    </row>
    <row r="1265" spans="1:67">
      <c r="A1265">
        <v>2010</v>
      </c>
      <c r="B1265" s="62" t="s">
        <v>602</v>
      </c>
      <c r="C1265" s="67" t="s">
        <v>668</v>
      </c>
      <c r="D1265" s="62" t="s">
        <v>726</v>
      </c>
      <c r="E1265" s="68">
        <v>35.231345980553591</v>
      </c>
      <c r="F1265" s="68">
        <v>4.4917785480410819</v>
      </c>
      <c r="G1265" s="68">
        <v>6.8004046024672207E-2</v>
      </c>
      <c r="H1265" s="68">
        <v>9.5080288298560038</v>
      </c>
      <c r="I1265" s="68">
        <v>60.33797751306313</v>
      </c>
      <c r="J1265" s="68">
        <v>2100.7112770188555</v>
      </c>
      <c r="K1265" s="68">
        <v>8.3971172534616123</v>
      </c>
      <c r="L1265" s="68">
        <v>154.28328970008494</v>
      </c>
      <c r="M1265" s="68">
        <v>12.220860021349271</v>
      </c>
      <c r="N1265" s="68">
        <v>16.08974980600475</v>
      </c>
      <c r="O1265" s="68">
        <v>44.788225689977111</v>
      </c>
      <c r="P1265" s="68">
        <v>5.2278689078073235</v>
      </c>
      <c r="Q1265" s="68">
        <v>104.30339391732194</v>
      </c>
      <c r="R1265" s="68">
        <v>9.8032993545109246</v>
      </c>
      <c r="S1265" s="68">
        <v>24.277693709298696</v>
      </c>
      <c r="T1265" s="68">
        <v>21.447354819794434</v>
      </c>
      <c r="U1265" s="68">
        <v>91.019269816963259</v>
      </c>
      <c r="V1265" s="68">
        <v>40.16532015865895</v>
      </c>
      <c r="W1265" s="68">
        <v>31.354829769421379</v>
      </c>
      <c r="X1265" s="68">
        <v>647.14229766020571</v>
      </c>
      <c r="Y1265" s="68">
        <v>4.5201515360905589</v>
      </c>
      <c r="Z1265" s="68">
        <v>263.81546579344592</v>
      </c>
      <c r="AA1265" s="68">
        <v>0.10986396162334679</v>
      </c>
      <c r="AB1265" s="68">
        <v>38.078716514465171</v>
      </c>
      <c r="AC1265" s="68">
        <v>1.3523621344407522</v>
      </c>
      <c r="AD1265" s="68">
        <v>1.4176546179193739</v>
      </c>
      <c r="AE1265" s="68">
        <v>62.579567767373362</v>
      </c>
      <c r="AF1265" s="68">
        <v>21.215802670374018</v>
      </c>
      <c r="AG1265" s="68">
        <v>105.19074139010384</v>
      </c>
      <c r="AH1265" s="68">
        <v>86.16439848749917</v>
      </c>
      <c r="AI1265" s="68">
        <v>42.475670142542327</v>
      </c>
      <c r="AJ1265" s="68">
        <v>3.817195273530273E-2</v>
      </c>
      <c r="AK1265" s="68">
        <v>9.9271120507816668E-2</v>
      </c>
      <c r="AL1265" s="68">
        <v>2.7769031124931995</v>
      </c>
      <c r="AM1265" s="68">
        <v>2.9520549472462472</v>
      </c>
      <c r="AN1265" s="68">
        <v>84.621332771822139</v>
      </c>
      <c r="AO1265" s="68">
        <v>0.18121912689283687</v>
      </c>
      <c r="AP1265" s="68">
        <v>0.44246698143650898</v>
      </c>
      <c r="AQ1265" s="68">
        <v>0.86837150184740719</v>
      </c>
      <c r="AR1265" s="68">
        <v>1.3429246444859412E-2</v>
      </c>
      <c r="AS1265" s="68">
        <v>1.1654621879870284</v>
      </c>
      <c r="AT1265" s="68">
        <v>3.1455917565425362E-3</v>
      </c>
      <c r="AU1265" s="68">
        <v>5.7577875864955025E-2</v>
      </c>
      <c r="AV1265" s="68">
        <v>0</v>
      </c>
      <c r="AW1265" s="68">
        <v>1.0871102383148956</v>
      </c>
      <c r="AX1265" s="68">
        <v>2.9874947949853756</v>
      </c>
      <c r="AY1265" s="68">
        <v>8.1431575586356821</v>
      </c>
      <c r="AZ1265" s="68">
        <v>0</v>
      </c>
      <c r="BA1265" s="68">
        <v>0.17433763458389329</v>
      </c>
      <c r="BB1265" s="68">
        <v>30.141025280738639</v>
      </c>
      <c r="BC1265" s="68">
        <v>72.377309780820951</v>
      </c>
      <c r="BD1265" s="68">
        <v>17.997389781314141</v>
      </c>
      <c r="BE1265" s="68">
        <v>151.94503288247046</v>
      </c>
      <c r="BF1265" s="68">
        <v>36.313549607303358</v>
      </c>
      <c r="BG1265" s="68">
        <v>0</v>
      </c>
      <c r="BH1265" s="68">
        <v>0.12649649531360524</v>
      </c>
      <c r="BI1265" s="68">
        <v>3429.5173986861337</v>
      </c>
      <c r="BJ1265" s="68">
        <v>0</v>
      </c>
      <c r="BK1265" s="68">
        <v>4.179603330251698E-3</v>
      </c>
      <c r="BL1265" s="68">
        <v>13.70497194291891</v>
      </c>
      <c r="BM1265" s="68">
        <v>3.3879791158177026</v>
      </c>
      <c r="BN1265" s="68">
        <v>0</v>
      </c>
      <c r="BO1265" s="68">
        <v>0</v>
      </c>
    </row>
    <row r="1266" spans="1:67">
      <c r="A1266">
        <v>2010</v>
      </c>
      <c r="B1266" s="62" t="s">
        <v>603</v>
      </c>
      <c r="C1266" s="67" t="s">
        <v>669</v>
      </c>
      <c r="D1266" s="62" t="s">
        <v>726</v>
      </c>
      <c r="E1266" s="68">
        <v>8.5971294363725033</v>
      </c>
      <c r="F1266" s="68">
        <v>3.0030013385593527E-2</v>
      </c>
      <c r="G1266" s="68">
        <v>3.5583836483181711E-2</v>
      </c>
      <c r="H1266" s="68">
        <v>36.614791702766773</v>
      </c>
      <c r="I1266" s="68">
        <v>37.34201008285995</v>
      </c>
      <c r="J1266" s="68">
        <v>4.4237209651621985</v>
      </c>
      <c r="K1266" s="68">
        <v>90.92631061783284</v>
      </c>
      <c r="L1266" s="68">
        <v>13.096145595519948</v>
      </c>
      <c r="M1266" s="68">
        <v>0.70474937181099451</v>
      </c>
      <c r="N1266" s="68">
        <v>5.5165129528820325</v>
      </c>
      <c r="O1266" s="68">
        <v>7.1545426959764082</v>
      </c>
      <c r="P1266" s="68">
        <v>1.820851602826697</v>
      </c>
      <c r="Q1266" s="68">
        <v>6.11804128962694</v>
      </c>
      <c r="R1266" s="68">
        <v>12.13840582638494</v>
      </c>
      <c r="S1266" s="68">
        <v>4.9180822492247085</v>
      </c>
      <c r="T1266" s="68">
        <v>15.443845346656598</v>
      </c>
      <c r="U1266" s="68">
        <v>32.851989289035231</v>
      </c>
      <c r="V1266" s="68">
        <v>12.487785160974848</v>
      </c>
      <c r="W1266" s="68">
        <v>10.628115877542752</v>
      </c>
      <c r="X1266" s="68">
        <v>20.45481409163979</v>
      </c>
      <c r="Y1266" s="68">
        <v>3.5140057772041242</v>
      </c>
      <c r="Z1266" s="68">
        <v>248.41589719614754</v>
      </c>
      <c r="AA1266" s="68">
        <v>8.6728878946632171E-2</v>
      </c>
      <c r="AB1266" s="68">
        <v>0.64231471389747474</v>
      </c>
      <c r="AC1266" s="68">
        <v>0.16006839941180057</v>
      </c>
      <c r="AD1266" s="68">
        <v>5.183166660958357E-3</v>
      </c>
      <c r="AE1266" s="68">
        <v>286.80481577986836</v>
      </c>
      <c r="AF1266" s="68">
        <v>15.761814762410101</v>
      </c>
      <c r="AG1266" s="68">
        <v>78.031309129324725</v>
      </c>
      <c r="AH1266" s="68">
        <v>63.912510752927687</v>
      </c>
      <c r="AI1266" s="68">
        <v>0.80617848059168773</v>
      </c>
      <c r="AJ1266" s="68">
        <v>1.8299375184801226E-2</v>
      </c>
      <c r="AK1266" s="68">
        <v>3.2527962650251652E-2</v>
      </c>
      <c r="AL1266" s="68">
        <v>0.21656094127864897</v>
      </c>
      <c r="AM1266" s="68">
        <v>2.2419398150876603E-2</v>
      </c>
      <c r="AN1266" s="68">
        <v>0.47480962063257287</v>
      </c>
      <c r="AO1266" s="68">
        <v>3.2872031328282092E-2</v>
      </c>
      <c r="AP1266" s="68">
        <v>0.19955368114813291</v>
      </c>
      <c r="AQ1266" s="68">
        <v>11.486933474061324</v>
      </c>
      <c r="AR1266" s="68">
        <v>4.9937112448890176E-3</v>
      </c>
      <c r="AS1266" s="68">
        <v>0.36875947327333725</v>
      </c>
      <c r="AT1266" s="68">
        <v>1.4395074890473129E-3</v>
      </c>
      <c r="AU1266" s="68">
        <v>1.7907534148109583E-2</v>
      </c>
      <c r="AV1266" s="68">
        <v>0</v>
      </c>
      <c r="AW1266" s="68">
        <v>8.5160210286491539E-2</v>
      </c>
      <c r="AX1266" s="68">
        <v>5.5697457888411961E-2</v>
      </c>
      <c r="AY1266" s="68">
        <v>6.6099311325658452E-2</v>
      </c>
      <c r="AZ1266" s="68">
        <v>0</v>
      </c>
      <c r="BA1266" s="68">
        <v>0.14957630417703335</v>
      </c>
      <c r="BB1266" s="68">
        <v>1.2656740846898635</v>
      </c>
      <c r="BC1266" s="68">
        <v>0.77576438531008862</v>
      </c>
      <c r="BD1266" s="68">
        <v>0.24441011755036704</v>
      </c>
      <c r="BE1266" s="68">
        <v>0.77257543336993773</v>
      </c>
      <c r="BF1266" s="68">
        <v>2.6506332036474598</v>
      </c>
      <c r="BG1266" s="68">
        <v>0</v>
      </c>
      <c r="BH1266" s="68">
        <v>9.167992603590177E-4</v>
      </c>
      <c r="BI1266" s="68">
        <v>57.423807950671247</v>
      </c>
      <c r="BJ1266" s="68">
        <v>0</v>
      </c>
      <c r="BK1266" s="68">
        <v>8.847849801972374E-4</v>
      </c>
      <c r="BL1266" s="68">
        <v>12.282079799879252</v>
      </c>
      <c r="BM1266" s="68">
        <v>3.1917368180925285</v>
      </c>
      <c r="BN1266" s="68">
        <v>0</v>
      </c>
      <c r="BO1266" s="68">
        <v>0</v>
      </c>
    </row>
    <row r="1267" spans="1:67">
      <c r="A1267">
        <v>2010</v>
      </c>
      <c r="B1267" s="62" t="s">
        <v>604</v>
      </c>
      <c r="C1267" s="67" t="s">
        <v>670</v>
      </c>
      <c r="D1267" s="62" t="s">
        <v>726</v>
      </c>
      <c r="E1267" s="68">
        <v>54.795630475716152</v>
      </c>
      <c r="F1267" s="68">
        <v>1.5673804932162916</v>
      </c>
      <c r="G1267" s="68">
        <v>0.35623990013720364</v>
      </c>
      <c r="H1267" s="68">
        <v>6.1674353565900821</v>
      </c>
      <c r="I1267" s="68">
        <v>423.05960316303759</v>
      </c>
      <c r="J1267" s="68">
        <v>88.245254000121051</v>
      </c>
      <c r="K1267" s="68">
        <v>4.6109310809622235</v>
      </c>
      <c r="L1267" s="68">
        <v>1548.9288348032615</v>
      </c>
      <c r="M1267" s="68">
        <v>296.21658335563342</v>
      </c>
      <c r="N1267" s="68">
        <v>11.039039171612938</v>
      </c>
      <c r="O1267" s="68">
        <v>224.20017313849146</v>
      </c>
      <c r="P1267" s="68">
        <v>49.050077118170734</v>
      </c>
      <c r="Q1267" s="68">
        <v>86.25313772875586</v>
      </c>
      <c r="R1267" s="68">
        <v>166.85040360552651</v>
      </c>
      <c r="S1267" s="68">
        <v>7.9437175233743558</v>
      </c>
      <c r="T1267" s="68">
        <v>61.443272781875862</v>
      </c>
      <c r="U1267" s="68">
        <v>317.49241785318804</v>
      </c>
      <c r="V1267" s="68">
        <v>98.050277969203407</v>
      </c>
      <c r="W1267" s="68">
        <v>52.386002338368122</v>
      </c>
      <c r="X1267" s="68">
        <v>151.77452752175648</v>
      </c>
      <c r="Y1267" s="68">
        <v>3.4036568995958945</v>
      </c>
      <c r="Z1267" s="68">
        <v>175.04243750078805</v>
      </c>
      <c r="AA1267" s="68">
        <v>2.0738066908197599</v>
      </c>
      <c r="AB1267" s="68">
        <v>13.258660365167906</v>
      </c>
      <c r="AC1267" s="68">
        <v>6.9052541146850741</v>
      </c>
      <c r="AD1267" s="68">
        <v>0.40739535273247041</v>
      </c>
      <c r="AE1267" s="68">
        <v>77.719234299184308</v>
      </c>
      <c r="AF1267" s="68">
        <v>78.487422972442005</v>
      </c>
      <c r="AG1267" s="68">
        <v>390.19688000877159</v>
      </c>
      <c r="AH1267" s="68">
        <v>319.59735510935542</v>
      </c>
      <c r="AI1267" s="68">
        <v>27.894930412139065</v>
      </c>
      <c r="AJ1267" s="68">
        <v>2.7826661236097307E-2</v>
      </c>
      <c r="AK1267" s="68">
        <v>0.94082311993248613</v>
      </c>
      <c r="AL1267" s="68">
        <v>15.031286203048543</v>
      </c>
      <c r="AM1267" s="68">
        <v>2.6886347773553037</v>
      </c>
      <c r="AN1267" s="68">
        <v>59.811671401278382</v>
      </c>
      <c r="AO1267" s="68">
        <v>16.45589393306312</v>
      </c>
      <c r="AP1267" s="68">
        <v>1.1783510696795687</v>
      </c>
      <c r="AQ1267" s="68">
        <v>2.4250093076754848</v>
      </c>
      <c r="AR1267" s="68">
        <v>0.28209377823178572</v>
      </c>
      <c r="AS1267" s="68">
        <v>171.25287088309071</v>
      </c>
      <c r="AT1267" s="68">
        <v>0.30598403480755731</v>
      </c>
      <c r="AU1267" s="68">
        <v>11.409270268760023</v>
      </c>
      <c r="AV1267" s="68">
        <v>0</v>
      </c>
      <c r="AW1267" s="68">
        <v>47.106003041200587</v>
      </c>
      <c r="AX1267" s="68">
        <v>3.9725819124411261</v>
      </c>
      <c r="AY1267" s="68">
        <v>37.296588408741158</v>
      </c>
      <c r="AZ1267" s="68">
        <v>0</v>
      </c>
      <c r="BA1267" s="68">
        <v>1.6757963137133967</v>
      </c>
      <c r="BB1267" s="68">
        <v>140.31329382158827</v>
      </c>
      <c r="BC1267" s="68">
        <v>288.93673127962387</v>
      </c>
      <c r="BD1267" s="68">
        <v>56.460509088414611</v>
      </c>
      <c r="BE1267" s="68">
        <v>82.106315356689478</v>
      </c>
      <c r="BF1267" s="68">
        <v>40.656120548117443</v>
      </c>
      <c r="BG1267" s="68">
        <v>0</v>
      </c>
      <c r="BH1267" s="68">
        <v>0.87280519051280669</v>
      </c>
      <c r="BI1267" s="68">
        <v>157.27202715140268</v>
      </c>
      <c r="BJ1267" s="68">
        <v>0</v>
      </c>
      <c r="BK1267" s="68">
        <v>2.6728732668619051E-3</v>
      </c>
      <c r="BL1267" s="68">
        <v>7.0802704727954264</v>
      </c>
      <c r="BM1267" s="68">
        <v>1.6331966105128275</v>
      </c>
      <c r="BN1267" s="68">
        <v>0</v>
      </c>
      <c r="BO1267" s="68">
        <v>0</v>
      </c>
    </row>
    <row r="1268" spans="1:67">
      <c r="A1268">
        <v>2010</v>
      </c>
      <c r="B1268" s="62" t="s">
        <v>605</v>
      </c>
      <c r="C1268" s="67" t="s">
        <v>671</v>
      </c>
      <c r="D1268" s="62" t="s">
        <v>726</v>
      </c>
      <c r="E1268" s="68">
        <v>0.9707217437100607</v>
      </c>
      <c r="F1268" s="68">
        <v>6.9670752758599019E-2</v>
      </c>
      <c r="G1268" s="68">
        <v>7.8278634558298227E-3</v>
      </c>
      <c r="H1268" s="68">
        <v>1.6575595911101957</v>
      </c>
      <c r="I1268" s="68">
        <v>19.079080300098553</v>
      </c>
      <c r="J1268" s="68">
        <v>30.087373072941784</v>
      </c>
      <c r="K1268" s="68">
        <v>0.93349388058611882</v>
      </c>
      <c r="L1268" s="68">
        <v>13.620553111520138</v>
      </c>
      <c r="M1268" s="68">
        <v>42.341580012247626</v>
      </c>
      <c r="N1268" s="68">
        <v>0.72151385822467118</v>
      </c>
      <c r="O1268" s="68">
        <v>13.69931356526428</v>
      </c>
      <c r="P1268" s="68">
        <v>6.4848612030892667</v>
      </c>
      <c r="Q1268" s="68">
        <v>7.6578161481771962</v>
      </c>
      <c r="R1268" s="68">
        <v>3.8237178413927113</v>
      </c>
      <c r="S1268" s="68">
        <v>1.6261334502349165</v>
      </c>
      <c r="T1268" s="68">
        <v>6.5129350018188656</v>
      </c>
      <c r="U1268" s="68">
        <v>43.8775821581456</v>
      </c>
      <c r="V1268" s="68">
        <v>15.014534795730684</v>
      </c>
      <c r="W1268" s="68">
        <v>5.6231459905902206</v>
      </c>
      <c r="X1268" s="68">
        <v>17.877321312964646</v>
      </c>
      <c r="Y1268" s="68">
        <v>0.7636237688737908</v>
      </c>
      <c r="Z1268" s="68">
        <v>18.140509206832061</v>
      </c>
      <c r="AA1268" s="68">
        <v>1.6037735118008216</v>
      </c>
      <c r="AB1268" s="68">
        <v>2.2874910754236808</v>
      </c>
      <c r="AC1268" s="68">
        <v>0.38286664498268008</v>
      </c>
      <c r="AD1268" s="68">
        <v>0.18971711419231749</v>
      </c>
      <c r="AE1268" s="68">
        <v>33.692297144226778</v>
      </c>
      <c r="AF1268" s="68">
        <v>6.7691277542653658</v>
      </c>
      <c r="AG1268" s="68">
        <v>33.69228413573186</v>
      </c>
      <c r="AH1268" s="68">
        <v>27.594876389655699</v>
      </c>
      <c r="AI1268" s="68">
        <v>16.64283430807437</v>
      </c>
      <c r="AJ1268" s="68">
        <v>8.310500858010586E-2</v>
      </c>
      <c r="AK1268" s="68">
        <v>1.1510945163451796</v>
      </c>
      <c r="AL1268" s="68">
        <v>11.112756105776299</v>
      </c>
      <c r="AM1268" s="68">
        <v>2.7359589499679511</v>
      </c>
      <c r="AN1268" s="68">
        <v>5.8477190038409201</v>
      </c>
      <c r="AO1268" s="68">
        <v>7.8133035425109369</v>
      </c>
      <c r="AP1268" s="68">
        <v>1.5983371877387149</v>
      </c>
      <c r="AQ1268" s="68">
        <v>2.4111366012097086</v>
      </c>
      <c r="AR1268" s="68">
        <v>1.0222969002076971</v>
      </c>
      <c r="AS1268" s="68">
        <v>154.084294753465</v>
      </c>
      <c r="AT1268" s="68">
        <v>0.22870849627389955</v>
      </c>
      <c r="AU1268" s="68">
        <v>7.305506135898848</v>
      </c>
      <c r="AV1268" s="68">
        <v>0</v>
      </c>
      <c r="AW1268" s="68">
        <v>20.154199350035856</v>
      </c>
      <c r="AX1268" s="68">
        <v>9.4605703273879449</v>
      </c>
      <c r="AY1268" s="68">
        <v>19.868778892707692</v>
      </c>
      <c r="AZ1268" s="68">
        <v>0</v>
      </c>
      <c r="BA1268" s="68">
        <v>1.3966049649867507</v>
      </c>
      <c r="BB1268" s="68">
        <v>333.28428578371665</v>
      </c>
      <c r="BC1268" s="68">
        <v>55.604262909196216</v>
      </c>
      <c r="BD1268" s="68">
        <v>49.694641817004815</v>
      </c>
      <c r="BE1268" s="68">
        <v>44.880822525453333</v>
      </c>
      <c r="BF1268" s="68">
        <v>36.899022002780406</v>
      </c>
      <c r="BG1268" s="68">
        <v>0</v>
      </c>
      <c r="BH1268" s="68">
        <v>5.692927951233169E-2</v>
      </c>
      <c r="BI1268" s="68">
        <v>27.588413832976862</v>
      </c>
      <c r="BJ1268" s="68">
        <v>0</v>
      </c>
      <c r="BK1268" s="68">
        <v>7.9378307199218286E-3</v>
      </c>
      <c r="BL1268" s="68">
        <v>7.2979415486724397</v>
      </c>
      <c r="BM1268" s="68">
        <v>1.4600139639643532</v>
      </c>
      <c r="BN1268" s="68">
        <v>0</v>
      </c>
      <c r="BO1268" s="68">
        <v>0</v>
      </c>
    </row>
    <row r="1269" spans="1:67">
      <c r="A1269">
        <v>2010</v>
      </c>
      <c r="B1269" s="62" t="s">
        <v>606</v>
      </c>
      <c r="C1269" s="67" t="s">
        <v>672</v>
      </c>
      <c r="D1269" s="62" t="s">
        <v>726</v>
      </c>
      <c r="E1269" s="68">
        <v>183.36289750736813</v>
      </c>
      <c r="F1269" s="68">
        <v>1.8829950159048681</v>
      </c>
      <c r="G1269" s="68">
        <v>47.840066586234421</v>
      </c>
      <c r="H1269" s="68">
        <v>316.49048496308495</v>
      </c>
      <c r="I1269" s="68">
        <v>346.82971536931592</v>
      </c>
      <c r="J1269" s="68">
        <v>52.746360232406396</v>
      </c>
      <c r="K1269" s="68">
        <v>32.21104054435888</v>
      </c>
      <c r="L1269" s="68">
        <v>62.250388752711011</v>
      </c>
      <c r="M1269" s="68">
        <v>12.157164049069801</v>
      </c>
      <c r="N1269" s="68">
        <v>4102.7166456417472</v>
      </c>
      <c r="O1269" s="68">
        <v>421.50727168349994</v>
      </c>
      <c r="P1269" s="68">
        <v>49.954255879930045</v>
      </c>
      <c r="Q1269" s="68">
        <v>139.39668603820854</v>
      </c>
      <c r="R1269" s="68">
        <v>223.10014570376271</v>
      </c>
      <c r="S1269" s="68">
        <v>136.80782094702437</v>
      </c>
      <c r="T1269" s="68">
        <v>54.749266933195656</v>
      </c>
      <c r="U1269" s="68">
        <v>40.830673176065517</v>
      </c>
      <c r="V1269" s="68">
        <v>30.668468340387999</v>
      </c>
      <c r="W1269" s="68">
        <v>32.8208995896101</v>
      </c>
      <c r="X1269" s="68">
        <v>50.780797774882537</v>
      </c>
      <c r="Y1269" s="68">
        <v>3.4460098539061921</v>
      </c>
      <c r="Z1269" s="68">
        <v>60.452468270023822</v>
      </c>
      <c r="AA1269" s="68">
        <v>9.4202200757397314</v>
      </c>
      <c r="AB1269" s="68">
        <v>933.33397728379271</v>
      </c>
      <c r="AC1269" s="68">
        <v>38.799243453430499</v>
      </c>
      <c r="AD1269" s="68">
        <v>4.1419261890004693</v>
      </c>
      <c r="AE1269" s="68">
        <v>552.07818567512322</v>
      </c>
      <c r="AF1269" s="68">
        <v>21.702249189007823</v>
      </c>
      <c r="AG1269" s="68">
        <v>107.82466087908486</v>
      </c>
      <c r="AH1269" s="68">
        <v>88.303590289939564</v>
      </c>
      <c r="AI1269" s="68">
        <v>3722.7320082145561</v>
      </c>
      <c r="AJ1269" s="68">
        <v>5.9878343239447096</v>
      </c>
      <c r="AK1269" s="68">
        <v>545.80723178306823</v>
      </c>
      <c r="AL1269" s="68">
        <v>21.607049725268695</v>
      </c>
      <c r="AM1269" s="68">
        <v>48.72223503050683</v>
      </c>
      <c r="AN1269" s="68">
        <v>78.969784537767737</v>
      </c>
      <c r="AO1269" s="68">
        <v>5.4237089021109481</v>
      </c>
      <c r="AP1269" s="68">
        <v>3.7111132818110453</v>
      </c>
      <c r="AQ1269" s="68">
        <v>46.552134534067889</v>
      </c>
      <c r="AR1269" s="68">
        <v>0.23169398712974065</v>
      </c>
      <c r="AS1269" s="68">
        <v>5.8281710905876025</v>
      </c>
      <c r="AT1269" s="68">
        <v>8.3943858470129622E-3</v>
      </c>
      <c r="AU1269" s="68">
        <v>1.6897123218889794</v>
      </c>
      <c r="AV1269" s="68">
        <v>0</v>
      </c>
      <c r="AW1269" s="68">
        <v>34.234086210085472</v>
      </c>
      <c r="AX1269" s="68">
        <v>3.2027774327553109</v>
      </c>
      <c r="AY1269" s="68">
        <v>8.1241186377086496</v>
      </c>
      <c r="AZ1269" s="68">
        <v>0</v>
      </c>
      <c r="BA1269" s="68">
        <v>2.8423959635672214</v>
      </c>
      <c r="BB1269" s="68">
        <v>297.66807543014215</v>
      </c>
      <c r="BC1269" s="68">
        <v>339.92375997981071</v>
      </c>
      <c r="BD1269" s="68">
        <v>19.124274377953761</v>
      </c>
      <c r="BE1269" s="68">
        <v>81.09888491083646</v>
      </c>
      <c r="BF1269" s="68">
        <v>63.565303228607718</v>
      </c>
      <c r="BG1269" s="68">
        <v>0</v>
      </c>
      <c r="BH1269" s="68">
        <v>0.5968191989316145</v>
      </c>
      <c r="BI1269" s="68">
        <v>3638.0061003290339</v>
      </c>
      <c r="BJ1269" s="68">
        <v>0</v>
      </c>
      <c r="BK1269" s="68">
        <v>2.8107893140147978E-3</v>
      </c>
      <c r="BL1269" s="68">
        <v>4.6741775508493655</v>
      </c>
      <c r="BM1269" s="68">
        <v>5.2691949814418777</v>
      </c>
      <c r="BN1269" s="68">
        <v>0</v>
      </c>
      <c r="BO1269" s="68">
        <v>0</v>
      </c>
    </row>
    <row r="1270" spans="1:67">
      <c r="A1270">
        <v>2010</v>
      </c>
      <c r="B1270" s="62" t="s">
        <v>607</v>
      </c>
      <c r="C1270" s="67" t="s">
        <v>673</v>
      </c>
      <c r="D1270" s="62" t="s">
        <v>726</v>
      </c>
      <c r="E1270" s="68">
        <v>1182.7173590876673</v>
      </c>
      <c r="F1270" s="68">
        <v>9.9620213583980242</v>
      </c>
      <c r="G1270" s="68">
        <v>8.4040950315871701</v>
      </c>
      <c r="H1270" s="68">
        <v>1346.1933229048091</v>
      </c>
      <c r="I1270" s="68">
        <v>929.96582968493817</v>
      </c>
      <c r="J1270" s="68">
        <v>506.0653830882946</v>
      </c>
      <c r="K1270" s="68">
        <v>50.67731039387067</v>
      </c>
      <c r="L1270" s="68">
        <v>279.11458574433607</v>
      </c>
      <c r="M1270" s="68">
        <v>110.58157501786886</v>
      </c>
      <c r="N1270" s="68">
        <v>465.68345615933328</v>
      </c>
      <c r="O1270" s="68">
        <v>6774.0352628502123</v>
      </c>
      <c r="P1270" s="68">
        <v>799.48328072314496</v>
      </c>
      <c r="Q1270" s="68">
        <v>2697.9180302227887</v>
      </c>
      <c r="R1270" s="68">
        <v>451.08163344493556</v>
      </c>
      <c r="S1270" s="68">
        <v>378.03857981087248</v>
      </c>
      <c r="T1270" s="68">
        <v>214.58590004724536</v>
      </c>
      <c r="U1270" s="68">
        <v>500.91040607560853</v>
      </c>
      <c r="V1270" s="68">
        <v>270.86231855707649</v>
      </c>
      <c r="W1270" s="68">
        <v>123.82980471378204</v>
      </c>
      <c r="X1270" s="68">
        <v>511.52182266030286</v>
      </c>
      <c r="Y1270" s="68">
        <v>9.9490326741231865</v>
      </c>
      <c r="Z1270" s="68">
        <v>509.86563073572739</v>
      </c>
      <c r="AA1270" s="68">
        <v>8.8375910812757112</v>
      </c>
      <c r="AB1270" s="68">
        <v>2176.6196631226953</v>
      </c>
      <c r="AC1270" s="68">
        <v>272.30506094837068</v>
      </c>
      <c r="AD1270" s="68">
        <v>4.0335916216709542</v>
      </c>
      <c r="AE1270" s="68">
        <v>1061.7903067956015</v>
      </c>
      <c r="AF1270" s="68">
        <v>41.734704529237142</v>
      </c>
      <c r="AG1270" s="68">
        <v>207.67641166523325</v>
      </c>
      <c r="AH1270" s="68">
        <v>170.0745993225033</v>
      </c>
      <c r="AI1270" s="68">
        <v>158.24462676491038</v>
      </c>
      <c r="AJ1270" s="68">
        <v>0.22275683394489482</v>
      </c>
      <c r="AK1270" s="68">
        <v>2.7057081200592332</v>
      </c>
      <c r="AL1270" s="68">
        <v>37.25474669118806</v>
      </c>
      <c r="AM1270" s="68">
        <v>1.0698481037868202</v>
      </c>
      <c r="AN1270" s="68">
        <v>204.9618071103236</v>
      </c>
      <c r="AO1270" s="68">
        <v>21.947769003262401</v>
      </c>
      <c r="AP1270" s="68">
        <v>35.263959547830552</v>
      </c>
      <c r="AQ1270" s="68">
        <v>43.76920595479934</v>
      </c>
      <c r="AR1270" s="68">
        <v>0.13835670487860716</v>
      </c>
      <c r="AS1270" s="68">
        <v>48.734481019086566</v>
      </c>
      <c r="AT1270" s="68">
        <v>8.6080549342715931E-2</v>
      </c>
      <c r="AU1270" s="68">
        <v>3.0818946624864192</v>
      </c>
      <c r="AV1270" s="68">
        <v>0</v>
      </c>
      <c r="AW1270" s="68">
        <v>3.7748490879740242</v>
      </c>
      <c r="AX1270" s="68">
        <v>14.178969146886375</v>
      </c>
      <c r="AY1270" s="68">
        <v>12.383736345327804</v>
      </c>
      <c r="AZ1270" s="68">
        <v>0</v>
      </c>
      <c r="BA1270" s="68">
        <v>12.635347398702525</v>
      </c>
      <c r="BB1270" s="68">
        <v>243.53037300916441</v>
      </c>
      <c r="BC1270" s="68">
        <v>96.888491350669085</v>
      </c>
      <c r="BD1270" s="68">
        <v>43.335483300538677</v>
      </c>
      <c r="BE1270" s="68">
        <v>138.44667692822679</v>
      </c>
      <c r="BF1270" s="68">
        <v>255.12318277214993</v>
      </c>
      <c r="BG1270" s="68">
        <v>0</v>
      </c>
      <c r="BH1270" s="68">
        <v>5.5990926400552955E-2</v>
      </c>
      <c r="BI1270" s="68">
        <v>1461.1359225964213</v>
      </c>
      <c r="BJ1270" s="68">
        <v>0</v>
      </c>
      <c r="BK1270" s="68">
        <v>3.9213858604339805E-2</v>
      </c>
      <c r="BL1270" s="68">
        <v>50.043399395838357</v>
      </c>
      <c r="BM1270" s="68">
        <v>104.42262196563141</v>
      </c>
      <c r="BN1270" s="68">
        <v>0</v>
      </c>
      <c r="BO1270" s="68">
        <v>0</v>
      </c>
    </row>
    <row r="1271" spans="1:67">
      <c r="A1271">
        <v>2010</v>
      </c>
      <c r="B1271" s="62" t="s">
        <v>608</v>
      </c>
      <c r="C1271" s="67" t="s">
        <v>674</v>
      </c>
      <c r="D1271" s="62" t="s">
        <v>726</v>
      </c>
      <c r="E1271" s="68">
        <v>35.082165160280347</v>
      </c>
      <c r="F1271" s="68">
        <v>1.6445286267020929</v>
      </c>
      <c r="G1271" s="68">
        <v>1.0434783626497675</v>
      </c>
      <c r="H1271" s="68">
        <v>15.824352348753697</v>
      </c>
      <c r="I1271" s="68">
        <v>45.705860501240231</v>
      </c>
      <c r="J1271" s="68">
        <v>8.2965914270932615</v>
      </c>
      <c r="K1271" s="68">
        <v>0.80003688105233983</v>
      </c>
      <c r="L1271" s="68">
        <v>8.6745111501883585</v>
      </c>
      <c r="M1271" s="68">
        <v>2.496986876948263</v>
      </c>
      <c r="N1271" s="68">
        <v>8.1340806936373458</v>
      </c>
      <c r="O1271" s="68">
        <v>84.082591169543463</v>
      </c>
      <c r="P1271" s="68">
        <v>270.7052907718143</v>
      </c>
      <c r="Q1271" s="68">
        <v>32.230511496058362</v>
      </c>
      <c r="R1271" s="68">
        <v>5.9123216466088389</v>
      </c>
      <c r="S1271" s="68">
        <v>5.7206566886019639</v>
      </c>
      <c r="T1271" s="68">
        <v>4.4163102532719263</v>
      </c>
      <c r="U1271" s="68">
        <v>118.8020623458973</v>
      </c>
      <c r="V1271" s="68">
        <v>9.3080882813958379</v>
      </c>
      <c r="W1271" s="68">
        <v>8.3884193241857865</v>
      </c>
      <c r="X1271" s="68">
        <v>22.674120065341043</v>
      </c>
      <c r="Y1271" s="68">
        <v>0.54198009898811028</v>
      </c>
      <c r="Z1271" s="68">
        <v>13.319620994971169</v>
      </c>
      <c r="AA1271" s="68">
        <v>0.23909195247329806</v>
      </c>
      <c r="AB1271" s="68">
        <v>25.541346066995835</v>
      </c>
      <c r="AC1271" s="68">
        <v>3.2313711550970465</v>
      </c>
      <c r="AD1271" s="68">
        <v>6.0550252508092768E-2</v>
      </c>
      <c r="AE1271" s="68">
        <v>20.054680893288499</v>
      </c>
      <c r="AF1271" s="68">
        <v>1.2850400706351095</v>
      </c>
      <c r="AG1271" s="68">
        <v>6.4069214361797941</v>
      </c>
      <c r="AH1271" s="68">
        <v>5.2372790707504588</v>
      </c>
      <c r="AI1271" s="68">
        <v>6.4170876810903232</v>
      </c>
      <c r="AJ1271" s="68">
        <v>9.3126172260011214E-2</v>
      </c>
      <c r="AK1271" s="68">
        <v>0.48521780276917648</v>
      </c>
      <c r="AL1271" s="68">
        <v>0.99240933987094704</v>
      </c>
      <c r="AM1271" s="68">
        <v>7.6264773684516923E-2</v>
      </c>
      <c r="AN1271" s="68">
        <v>3.33410019630898</v>
      </c>
      <c r="AO1271" s="68">
        <v>0.358434789222282</v>
      </c>
      <c r="AP1271" s="68">
        <v>0.81370860557019342</v>
      </c>
      <c r="AQ1271" s="68">
        <v>2.783676305800769</v>
      </c>
      <c r="AR1271" s="68">
        <v>2.5455049948126956E-2</v>
      </c>
      <c r="AS1271" s="68">
        <v>2.0920081715362353</v>
      </c>
      <c r="AT1271" s="68">
        <v>1.0481395932084431E-2</v>
      </c>
      <c r="AU1271" s="68">
        <v>0.10749243281587377</v>
      </c>
      <c r="AV1271" s="68">
        <v>0</v>
      </c>
      <c r="AW1271" s="68">
        <v>0.36627159816665905</v>
      </c>
      <c r="AX1271" s="68">
        <v>0.36101466372700874</v>
      </c>
      <c r="AY1271" s="68">
        <v>0.370356899678565</v>
      </c>
      <c r="AZ1271" s="68">
        <v>0</v>
      </c>
      <c r="BA1271" s="68">
        <v>1.4384104873919308</v>
      </c>
      <c r="BB1271" s="68">
        <v>5.990308078259468</v>
      </c>
      <c r="BC1271" s="68">
        <v>210.92970042360784</v>
      </c>
      <c r="BD1271" s="68">
        <v>1.2688984160697863</v>
      </c>
      <c r="BE1271" s="68">
        <v>239.47850528790786</v>
      </c>
      <c r="BF1271" s="68">
        <v>4.8744334465700279</v>
      </c>
      <c r="BG1271" s="68">
        <v>0</v>
      </c>
      <c r="BH1271" s="68">
        <v>0.21152759748180699</v>
      </c>
      <c r="BI1271" s="68">
        <v>3139.3199521167421</v>
      </c>
      <c r="BJ1271" s="68">
        <v>0</v>
      </c>
      <c r="BK1271" s="68">
        <v>5.7870562359183676E-2</v>
      </c>
      <c r="BL1271" s="68">
        <v>24.314181125029499</v>
      </c>
      <c r="BM1271" s="68">
        <v>4.2051134407054667</v>
      </c>
      <c r="BN1271" s="68">
        <v>0</v>
      </c>
      <c r="BO1271" s="68">
        <v>0</v>
      </c>
    </row>
    <row r="1272" spans="1:67">
      <c r="A1272">
        <v>2010</v>
      </c>
      <c r="B1272" s="62" t="s">
        <v>609</v>
      </c>
      <c r="C1272" s="67" t="s">
        <v>675</v>
      </c>
      <c r="D1272" s="62" t="s">
        <v>726</v>
      </c>
      <c r="E1272" s="68">
        <v>84.174130049888021</v>
      </c>
      <c r="F1272" s="68">
        <v>11.264680676647263</v>
      </c>
      <c r="G1272" s="68">
        <v>1.0308264917809633</v>
      </c>
      <c r="H1272" s="68">
        <v>22.971332856502464</v>
      </c>
      <c r="I1272" s="68">
        <v>993.14379481059302</v>
      </c>
      <c r="J1272" s="68">
        <v>206.90912086438215</v>
      </c>
      <c r="K1272" s="68">
        <v>23.292388338497712</v>
      </c>
      <c r="L1272" s="68">
        <v>79.502538407400976</v>
      </c>
      <c r="M1272" s="68">
        <v>50.933303660489734</v>
      </c>
      <c r="N1272" s="68">
        <v>18.118446791864528</v>
      </c>
      <c r="O1272" s="68">
        <v>207.92666403274916</v>
      </c>
      <c r="P1272" s="68">
        <v>30.556365383330061</v>
      </c>
      <c r="Q1272" s="68">
        <v>287.14979450599469</v>
      </c>
      <c r="R1272" s="68">
        <v>33.002623981695272</v>
      </c>
      <c r="S1272" s="68">
        <v>25.610736054587889</v>
      </c>
      <c r="T1272" s="68">
        <v>150.73673068512983</v>
      </c>
      <c r="U1272" s="68">
        <v>746.33814143051666</v>
      </c>
      <c r="V1272" s="68">
        <v>423.68563754588627</v>
      </c>
      <c r="W1272" s="68">
        <v>208.46811776428157</v>
      </c>
      <c r="X1272" s="68">
        <v>2152.5422257069081</v>
      </c>
      <c r="Y1272" s="68">
        <v>21.895108930048462</v>
      </c>
      <c r="Z1272" s="68">
        <v>437.85040341900486</v>
      </c>
      <c r="AA1272" s="68">
        <v>1.0238455365826671</v>
      </c>
      <c r="AB1272" s="68">
        <v>16.026313831276227</v>
      </c>
      <c r="AC1272" s="68">
        <v>1.0456615014117325</v>
      </c>
      <c r="AD1272" s="68">
        <v>1.6956431113915644</v>
      </c>
      <c r="AE1272" s="68">
        <v>985.61113212828616</v>
      </c>
      <c r="AF1272" s="68">
        <v>102.10306492827104</v>
      </c>
      <c r="AG1272" s="68">
        <v>506.55784252518765</v>
      </c>
      <c r="AH1272" s="68">
        <v>414.90091230162841</v>
      </c>
      <c r="AI1272" s="68">
        <v>281.91581026347438</v>
      </c>
      <c r="AJ1272" s="68">
        <v>0.22543769808752456</v>
      </c>
      <c r="AK1272" s="68">
        <v>0.15194873677031667</v>
      </c>
      <c r="AL1272" s="68">
        <v>61.634684787428441</v>
      </c>
      <c r="AM1272" s="68">
        <v>0.17663512101724865</v>
      </c>
      <c r="AN1272" s="68">
        <v>52.144030314774952</v>
      </c>
      <c r="AO1272" s="68">
        <v>0.28165586900755341</v>
      </c>
      <c r="AP1272" s="68">
        <v>0.67704298163910592</v>
      </c>
      <c r="AQ1272" s="68">
        <v>3.2893812390602299</v>
      </c>
      <c r="AR1272" s="68">
        <v>1.2345115523486064E-2</v>
      </c>
      <c r="AS1272" s="68">
        <v>5.7040107850628772</v>
      </c>
      <c r="AT1272" s="68">
        <v>5.0222610019850277E-3</v>
      </c>
      <c r="AU1272" s="68">
        <v>0.10282693213175916</v>
      </c>
      <c r="AV1272" s="68">
        <v>0</v>
      </c>
      <c r="AW1272" s="68">
        <v>0.50119103926237707</v>
      </c>
      <c r="AX1272" s="68">
        <v>0.40159732841784301</v>
      </c>
      <c r="AY1272" s="68">
        <v>0.69905343271319287</v>
      </c>
      <c r="AZ1272" s="68">
        <v>0</v>
      </c>
      <c r="BA1272" s="68">
        <v>0.89865774966223178</v>
      </c>
      <c r="BB1272" s="68">
        <v>62.719841313187608</v>
      </c>
      <c r="BC1272" s="68">
        <v>45.63182408388208</v>
      </c>
      <c r="BD1272" s="68">
        <v>5.7352875842128919</v>
      </c>
      <c r="BE1272" s="68">
        <v>75.534730637036887</v>
      </c>
      <c r="BF1272" s="68">
        <v>15.088935806824445</v>
      </c>
      <c r="BG1272" s="68">
        <v>0</v>
      </c>
      <c r="BH1272" s="68">
        <v>4.1253228602741596E-2</v>
      </c>
      <c r="BI1272" s="68">
        <v>2150.4853342182187</v>
      </c>
      <c r="BJ1272" s="68">
        <v>0</v>
      </c>
      <c r="BK1272" s="68">
        <v>1.1035601848460325E-2</v>
      </c>
      <c r="BL1272" s="68">
        <v>63.159922195747583</v>
      </c>
      <c r="BM1272" s="68">
        <v>8.9262002070615445</v>
      </c>
      <c r="BN1272" s="68">
        <v>0</v>
      </c>
      <c r="BO1272" s="68">
        <v>0</v>
      </c>
    </row>
    <row r="1273" spans="1:67">
      <c r="A1273">
        <v>2010</v>
      </c>
      <c r="B1273" s="62" t="s">
        <v>610</v>
      </c>
      <c r="C1273" s="67" t="s">
        <v>676</v>
      </c>
      <c r="D1273" s="62" t="s">
        <v>726</v>
      </c>
      <c r="E1273" s="68">
        <v>1.7164156470400656</v>
      </c>
      <c r="F1273" s="68">
        <v>5.2664178904754305E-2</v>
      </c>
      <c r="G1273" s="68">
        <v>0.56361433561442809</v>
      </c>
      <c r="H1273" s="68">
        <v>40.183686159875691</v>
      </c>
      <c r="I1273" s="68">
        <v>148.37324484988423</v>
      </c>
      <c r="J1273" s="68">
        <v>9.3157678802933752</v>
      </c>
      <c r="K1273" s="68">
        <v>2.1752063607103249</v>
      </c>
      <c r="L1273" s="68">
        <v>1.8992949088879554</v>
      </c>
      <c r="M1273" s="68">
        <v>0.77745635264512958</v>
      </c>
      <c r="N1273" s="68">
        <v>5.1328610909376042</v>
      </c>
      <c r="O1273" s="68">
        <v>12.188693033663926</v>
      </c>
      <c r="P1273" s="68">
        <v>5.1734641300829756</v>
      </c>
      <c r="Q1273" s="68">
        <v>8.1134891613597766</v>
      </c>
      <c r="R1273" s="68">
        <v>169.47341727680106</v>
      </c>
      <c r="S1273" s="68">
        <v>5.5340315779397464</v>
      </c>
      <c r="T1273" s="68">
        <v>22.578174888188826</v>
      </c>
      <c r="U1273" s="68">
        <v>41.936312462427452</v>
      </c>
      <c r="V1273" s="68">
        <v>37.720004821419074</v>
      </c>
      <c r="W1273" s="68">
        <v>12.839595045220797</v>
      </c>
      <c r="X1273" s="68">
        <v>66.392927151027578</v>
      </c>
      <c r="Y1273" s="68">
        <v>1.3808168724059304</v>
      </c>
      <c r="Z1273" s="68">
        <v>30.538437260861745</v>
      </c>
      <c r="AA1273" s="68">
        <v>1.2721012609104019</v>
      </c>
      <c r="AB1273" s="68">
        <v>3.3178013625927916</v>
      </c>
      <c r="AC1273" s="68">
        <v>0.37762254434157516</v>
      </c>
      <c r="AD1273" s="68">
        <v>1.575446833493041E-2</v>
      </c>
      <c r="AE1273" s="68">
        <v>1152.0149148522332</v>
      </c>
      <c r="AF1273" s="68">
        <v>4.8833142064840986</v>
      </c>
      <c r="AG1273" s="68">
        <v>24.243341033832852</v>
      </c>
      <c r="AH1273" s="68">
        <v>19.851754729211041</v>
      </c>
      <c r="AI1273" s="68">
        <v>6.3177511806494868</v>
      </c>
      <c r="AJ1273" s="68">
        <v>5.6158008500423628E-2</v>
      </c>
      <c r="AK1273" s="68">
        <v>0.1386433853949956</v>
      </c>
      <c r="AL1273" s="68">
        <v>1.6110673255071073</v>
      </c>
      <c r="AM1273" s="68">
        <v>4.4584784119978717E-2</v>
      </c>
      <c r="AN1273" s="68">
        <v>23.195990335194416</v>
      </c>
      <c r="AO1273" s="68">
        <v>7.7850599861320063E-2</v>
      </c>
      <c r="AP1273" s="68">
        <v>0.23105633845582846</v>
      </c>
      <c r="AQ1273" s="68">
        <v>0.90580482364446158</v>
      </c>
      <c r="AR1273" s="68">
        <v>9.974879509213469E-3</v>
      </c>
      <c r="AS1273" s="68">
        <v>0.74309874147734978</v>
      </c>
      <c r="AT1273" s="68">
        <v>2.9050987995738317E-3</v>
      </c>
      <c r="AU1273" s="68">
        <v>3.5766796255261399E-2</v>
      </c>
      <c r="AV1273" s="68">
        <v>0</v>
      </c>
      <c r="AW1273" s="68">
        <v>0.51823579172734857</v>
      </c>
      <c r="AX1273" s="68">
        <v>8.2078295197321155E-2</v>
      </c>
      <c r="AY1273" s="68">
        <v>0.10059812328398735</v>
      </c>
      <c r="AZ1273" s="68">
        <v>0</v>
      </c>
      <c r="BA1273" s="68">
        <v>6.0038678995779277E-2</v>
      </c>
      <c r="BB1273" s="68">
        <v>9.1620816892578016</v>
      </c>
      <c r="BC1273" s="68">
        <v>1.4171539213503566</v>
      </c>
      <c r="BD1273" s="68">
        <v>0.37097882712663088</v>
      </c>
      <c r="BE1273" s="68">
        <v>3.514895537477138</v>
      </c>
      <c r="BF1273" s="68">
        <v>1.7199533592414389</v>
      </c>
      <c r="BG1273" s="68">
        <v>0</v>
      </c>
      <c r="BH1273" s="68">
        <v>1.8278845118507043E-3</v>
      </c>
      <c r="BI1273" s="68">
        <v>146.26436818120595</v>
      </c>
      <c r="BJ1273" s="68">
        <v>0</v>
      </c>
      <c r="BK1273" s="68">
        <v>4.7629686973327291E-3</v>
      </c>
      <c r="BL1273" s="68">
        <v>17.376337530211234</v>
      </c>
      <c r="BM1273" s="68">
        <v>39.74917471645113</v>
      </c>
      <c r="BN1273" s="68">
        <v>0</v>
      </c>
      <c r="BO1273" s="68">
        <v>0</v>
      </c>
    </row>
    <row r="1274" spans="1:67">
      <c r="A1274">
        <v>2010</v>
      </c>
      <c r="B1274" s="62" t="s">
        <v>611</v>
      </c>
      <c r="C1274" s="67" t="s">
        <v>677</v>
      </c>
      <c r="D1274" s="62" t="s">
        <v>726</v>
      </c>
      <c r="E1274" s="68">
        <v>30.934974087438349</v>
      </c>
      <c r="F1274" s="68">
        <v>0.34313589463837424</v>
      </c>
      <c r="G1274" s="68">
        <v>0.21745728664498873</v>
      </c>
      <c r="H1274" s="68">
        <v>227.69976791873205</v>
      </c>
      <c r="I1274" s="68">
        <v>13.605679564323705</v>
      </c>
      <c r="J1274" s="68">
        <v>17.118724289877107</v>
      </c>
      <c r="K1274" s="68">
        <v>2.6299978781458617</v>
      </c>
      <c r="L1274" s="68">
        <v>11.993842753734054</v>
      </c>
      <c r="M1274" s="68">
        <v>3.1313598736989823</v>
      </c>
      <c r="N1274" s="68">
        <v>14.797653804510471</v>
      </c>
      <c r="O1274" s="68">
        <v>26.527371585258535</v>
      </c>
      <c r="P1274" s="68">
        <v>2.4797473922360487</v>
      </c>
      <c r="Q1274" s="68">
        <v>59.004007065658215</v>
      </c>
      <c r="R1274" s="68">
        <v>60.824806399750877</v>
      </c>
      <c r="S1274" s="68">
        <v>2674.7654930552094</v>
      </c>
      <c r="T1274" s="68">
        <v>1551.9347173828221</v>
      </c>
      <c r="U1274" s="68">
        <v>300.54688729778087</v>
      </c>
      <c r="V1274" s="68">
        <v>1176.6801979932363</v>
      </c>
      <c r="W1274" s="68">
        <v>933.81004372761026</v>
      </c>
      <c r="X1274" s="68">
        <v>1707.2300813617767</v>
      </c>
      <c r="Y1274" s="68">
        <v>117.23373564071736</v>
      </c>
      <c r="Z1274" s="68">
        <v>471.24513160956337</v>
      </c>
      <c r="AA1274" s="68">
        <v>44.473632640099993</v>
      </c>
      <c r="AB1274" s="68">
        <v>11.728586608358679</v>
      </c>
      <c r="AC1274" s="68">
        <v>0.93720836657191398</v>
      </c>
      <c r="AD1274" s="68">
        <v>3.1697950918500938E-2</v>
      </c>
      <c r="AE1274" s="68">
        <v>2724.2193546494691</v>
      </c>
      <c r="AF1274" s="68">
        <v>6.2220946885292179</v>
      </c>
      <c r="AG1274" s="68">
        <v>30.784844547049808</v>
      </c>
      <c r="AH1274" s="68">
        <v>25.210598756249336</v>
      </c>
      <c r="AI1274" s="68">
        <v>8.1774616968866276</v>
      </c>
      <c r="AJ1274" s="68">
        <v>0.26506386027446843</v>
      </c>
      <c r="AK1274" s="68">
        <v>0.48310881301269393</v>
      </c>
      <c r="AL1274" s="68">
        <v>2.1568937616640973</v>
      </c>
      <c r="AM1274" s="68">
        <v>0.12721776333628565</v>
      </c>
      <c r="AN1274" s="68">
        <v>1.8286106122509231</v>
      </c>
      <c r="AO1274" s="68">
        <v>2.0018054985587406</v>
      </c>
      <c r="AP1274" s="68">
        <v>0.84551124177972214</v>
      </c>
      <c r="AQ1274" s="68">
        <v>3.9988634173589794</v>
      </c>
      <c r="AR1274" s="68">
        <v>1.382954924562102E-2</v>
      </c>
      <c r="AS1274" s="68">
        <v>0.88176460995583028</v>
      </c>
      <c r="AT1274" s="68">
        <v>2.3006672048246496E-3</v>
      </c>
      <c r="AU1274" s="68">
        <v>4.2120065584356187E-2</v>
      </c>
      <c r="AV1274" s="68">
        <v>0</v>
      </c>
      <c r="AW1274" s="68">
        <v>0.22633164777395906</v>
      </c>
      <c r="AX1274" s="68">
        <v>0.18419732605751904</v>
      </c>
      <c r="AY1274" s="68">
        <v>0.46927712861182025</v>
      </c>
      <c r="AZ1274" s="68">
        <v>0</v>
      </c>
      <c r="BA1274" s="68">
        <v>0.1469248857314536</v>
      </c>
      <c r="BB1274" s="68">
        <v>8.2153870045344473</v>
      </c>
      <c r="BC1274" s="68">
        <v>3.4354686708299638</v>
      </c>
      <c r="BD1274" s="68">
        <v>0.88876810774910431</v>
      </c>
      <c r="BE1274" s="68">
        <v>3.4898295236183681</v>
      </c>
      <c r="BF1274" s="68">
        <v>2.5066909785674114</v>
      </c>
      <c r="BG1274" s="68">
        <v>0</v>
      </c>
      <c r="BH1274" s="68">
        <v>3.7593763458745703E-3</v>
      </c>
      <c r="BI1274" s="68">
        <v>173.74839685142385</v>
      </c>
      <c r="BJ1274" s="68">
        <v>0</v>
      </c>
      <c r="BK1274" s="68">
        <v>8.3186535296383771E-3</v>
      </c>
      <c r="BL1274" s="68">
        <v>87.799936872231157</v>
      </c>
      <c r="BM1274" s="68">
        <v>12.750521606798531</v>
      </c>
      <c r="BN1274" s="68">
        <v>0</v>
      </c>
      <c r="BO1274" s="68">
        <v>0</v>
      </c>
    </row>
    <row r="1275" spans="1:67">
      <c r="A1275">
        <v>2010</v>
      </c>
      <c r="B1275" s="62" t="s">
        <v>612</v>
      </c>
      <c r="C1275" s="67" t="s">
        <v>678</v>
      </c>
      <c r="D1275" s="62" t="s">
        <v>726</v>
      </c>
      <c r="E1275" s="68">
        <v>44.381588078413387</v>
      </c>
      <c r="F1275" s="68">
        <v>5.2011343233076897</v>
      </c>
      <c r="G1275" s="68">
        <v>0.36827621562466295</v>
      </c>
      <c r="H1275" s="68">
        <v>338.05244418815016</v>
      </c>
      <c r="I1275" s="68">
        <v>328.56076010612031</v>
      </c>
      <c r="J1275" s="68">
        <v>54.150396368468556</v>
      </c>
      <c r="K1275" s="68">
        <v>12.527588547929627</v>
      </c>
      <c r="L1275" s="68">
        <v>12.77602285091203</v>
      </c>
      <c r="M1275" s="68">
        <v>4.4966564485757612</v>
      </c>
      <c r="N1275" s="68">
        <v>368.66280823293079</v>
      </c>
      <c r="O1275" s="68">
        <v>84.627411853482386</v>
      </c>
      <c r="P1275" s="68">
        <v>2.73661522146458</v>
      </c>
      <c r="Q1275" s="68">
        <v>139.01001039012846</v>
      </c>
      <c r="R1275" s="68">
        <v>34.66622572856874</v>
      </c>
      <c r="S1275" s="68">
        <v>478.89637096895774</v>
      </c>
      <c r="T1275" s="68">
        <v>1243.5304559256233</v>
      </c>
      <c r="U1275" s="68">
        <v>765.22347240634451</v>
      </c>
      <c r="V1275" s="68">
        <v>620.09230467739008</v>
      </c>
      <c r="W1275" s="68">
        <v>477.78197654128792</v>
      </c>
      <c r="X1275" s="68">
        <v>1893.6912088703698</v>
      </c>
      <c r="Y1275" s="68">
        <v>29.785183585295549</v>
      </c>
      <c r="Z1275" s="68">
        <v>287.05438982706323</v>
      </c>
      <c r="AA1275" s="68">
        <v>11.484957750494168</v>
      </c>
      <c r="AB1275" s="68">
        <v>46.165226262043312</v>
      </c>
      <c r="AC1275" s="68">
        <v>10.431432377074325</v>
      </c>
      <c r="AD1275" s="68">
        <v>0.30552833832347204</v>
      </c>
      <c r="AE1275" s="68">
        <v>2315.5866222520544</v>
      </c>
      <c r="AF1275" s="68">
        <v>33.230273386324072</v>
      </c>
      <c r="AG1275" s="68">
        <v>164.06036461906564</v>
      </c>
      <c r="AH1275" s="68">
        <v>134.36939142034788</v>
      </c>
      <c r="AI1275" s="68">
        <v>36.044848877931777</v>
      </c>
      <c r="AJ1275" s="68">
        <v>1.5096719736397832</v>
      </c>
      <c r="AK1275" s="68">
        <v>2.161025826349134</v>
      </c>
      <c r="AL1275" s="68">
        <v>20.39066365099626</v>
      </c>
      <c r="AM1275" s="68">
        <v>0.79316573070913154</v>
      </c>
      <c r="AN1275" s="68">
        <v>12.955878307942839</v>
      </c>
      <c r="AO1275" s="68">
        <v>4.5287154543830948</v>
      </c>
      <c r="AP1275" s="68">
        <v>24.242710101117705</v>
      </c>
      <c r="AQ1275" s="68">
        <v>14.480801499703617</v>
      </c>
      <c r="AR1275" s="68">
        <v>2.9273392192826472E-2</v>
      </c>
      <c r="AS1275" s="68">
        <v>1.7424704022743391</v>
      </c>
      <c r="AT1275" s="68">
        <v>5.9719490991167901E-3</v>
      </c>
      <c r="AU1275" s="68">
        <v>7.7546202449019386E-2</v>
      </c>
      <c r="AV1275" s="68">
        <v>0</v>
      </c>
      <c r="AW1275" s="68">
        <v>1.0653501094648032</v>
      </c>
      <c r="AX1275" s="68">
        <v>0.89665205891130795</v>
      </c>
      <c r="AY1275" s="68">
        <v>2.6439940427032034</v>
      </c>
      <c r="AZ1275" s="68">
        <v>0</v>
      </c>
      <c r="BA1275" s="68">
        <v>0.54778766161353531</v>
      </c>
      <c r="BB1275" s="68">
        <v>38.193644546195088</v>
      </c>
      <c r="BC1275" s="68">
        <v>70.599566430492047</v>
      </c>
      <c r="BD1275" s="68">
        <v>10.410203597781814</v>
      </c>
      <c r="BE1275" s="68">
        <v>15.376630537481519</v>
      </c>
      <c r="BF1275" s="68">
        <v>32.11722113709466</v>
      </c>
      <c r="BG1275" s="68">
        <v>0</v>
      </c>
      <c r="BH1275" s="68">
        <v>6.1343278470080816E-2</v>
      </c>
      <c r="BI1275" s="68">
        <v>1576.6093018731249</v>
      </c>
      <c r="BJ1275" s="68">
        <v>0</v>
      </c>
      <c r="BK1275" s="68">
        <v>1.352917610056642E-2</v>
      </c>
      <c r="BL1275" s="68">
        <v>884.16167647138263</v>
      </c>
      <c r="BM1275" s="68">
        <v>168.10549759654674</v>
      </c>
      <c r="BN1275" s="68">
        <v>0</v>
      </c>
      <c r="BO1275" s="68">
        <v>0</v>
      </c>
    </row>
    <row r="1276" spans="1:67">
      <c r="A1276">
        <v>2010</v>
      </c>
      <c r="B1276" s="62" t="s">
        <v>613</v>
      </c>
      <c r="C1276" s="67" t="s">
        <v>679</v>
      </c>
      <c r="D1276" s="62" t="s">
        <v>726</v>
      </c>
      <c r="E1276" s="68">
        <v>6.2877428571639182</v>
      </c>
      <c r="F1276" s="68">
        <v>13.149647230560642</v>
      </c>
      <c r="G1276" s="68">
        <v>0.22111671249772885</v>
      </c>
      <c r="H1276" s="68">
        <v>26.406169360599293</v>
      </c>
      <c r="I1276" s="68">
        <v>62.05869691811106</v>
      </c>
      <c r="J1276" s="68">
        <v>202.45334003877963</v>
      </c>
      <c r="K1276" s="68">
        <v>2.2330516126868822</v>
      </c>
      <c r="L1276" s="68">
        <v>12.950532014066404</v>
      </c>
      <c r="M1276" s="68">
        <v>38.936002614728764</v>
      </c>
      <c r="N1276" s="68">
        <v>21.146174610745227</v>
      </c>
      <c r="O1276" s="68">
        <v>69.584000369481672</v>
      </c>
      <c r="P1276" s="68">
        <v>3.541299871363202</v>
      </c>
      <c r="Q1276" s="68">
        <v>166.8965256751116</v>
      </c>
      <c r="R1276" s="68">
        <v>21.632705331485795</v>
      </c>
      <c r="S1276" s="68">
        <v>86.894659119861501</v>
      </c>
      <c r="T1276" s="68">
        <v>287.62422894325283</v>
      </c>
      <c r="U1276" s="68">
        <v>26688.817345909971</v>
      </c>
      <c r="V1276" s="68">
        <v>2643.8571628341206</v>
      </c>
      <c r="W1276" s="68">
        <v>602.65202838666801</v>
      </c>
      <c r="X1276" s="68">
        <v>3471.0302684892845</v>
      </c>
      <c r="Y1276" s="68">
        <v>71.138140669991103</v>
      </c>
      <c r="Z1276" s="68">
        <v>1365.4134334384632</v>
      </c>
      <c r="AA1276" s="68">
        <v>69.766036214089965</v>
      </c>
      <c r="AB1276" s="68">
        <v>226.81975833136732</v>
      </c>
      <c r="AC1276" s="68">
        <v>0.93657640536068798</v>
      </c>
      <c r="AD1276" s="68">
        <v>5.4452417049362101E-2</v>
      </c>
      <c r="AE1276" s="68">
        <v>355.61648410980666</v>
      </c>
      <c r="AF1276" s="68">
        <v>39.198484362392762</v>
      </c>
      <c r="AG1276" s="68">
        <v>192.86736491970919</v>
      </c>
      <c r="AH1276" s="68">
        <v>157.96058830257437</v>
      </c>
      <c r="AI1276" s="68">
        <v>71.725911714501706</v>
      </c>
      <c r="AJ1276" s="68">
        <v>0.52728825400673207</v>
      </c>
      <c r="AK1276" s="68">
        <v>4.1300445733756916</v>
      </c>
      <c r="AL1276" s="68">
        <v>22.93991036237604</v>
      </c>
      <c r="AM1276" s="68">
        <v>1.6159169602856833</v>
      </c>
      <c r="AN1276" s="68">
        <v>10.78682413991938</v>
      </c>
      <c r="AO1276" s="68">
        <v>0.47621817607214645</v>
      </c>
      <c r="AP1276" s="68">
        <v>121.72569360559535</v>
      </c>
      <c r="AQ1276" s="68">
        <v>2134.5203953130008</v>
      </c>
      <c r="AR1276" s="68">
        <v>3.4464275968013531</v>
      </c>
      <c r="AS1276" s="68">
        <v>67.537934805175453</v>
      </c>
      <c r="AT1276" s="68">
        <v>0.2459356235416382</v>
      </c>
      <c r="AU1276" s="68">
        <v>3.7241691119260238</v>
      </c>
      <c r="AV1276" s="68">
        <v>0</v>
      </c>
      <c r="AW1276" s="68">
        <v>0.94895545939525339</v>
      </c>
      <c r="AX1276" s="68">
        <v>135.83552461244597</v>
      </c>
      <c r="AY1276" s="68">
        <v>19.961271260714568</v>
      </c>
      <c r="AZ1276" s="68">
        <v>0</v>
      </c>
      <c r="BA1276" s="68">
        <v>0.16385758997459646</v>
      </c>
      <c r="BB1276" s="68">
        <v>67.683851449942708</v>
      </c>
      <c r="BC1276" s="68">
        <v>139.70491017302592</v>
      </c>
      <c r="BD1276" s="68">
        <v>34.684906030515165</v>
      </c>
      <c r="BE1276" s="68">
        <v>105.43278241055252</v>
      </c>
      <c r="BF1276" s="68">
        <v>34.804579446727381</v>
      </c>
      <c r="BG1276" s="68">
        <v>0</v>
      </c>
      <c r="BH1276" s="68">
        <v>0.22606341834043187</v>
      </c>
      <c r="BI1276" s="68">
        <v>4688.5234848688597</v>
      </c>
      <c r="BJ1276" s="68">
        <v>0</v>
      </c>
      <c r="BK1276" s="68">
        <v>9.8028297304515427E-2</v>
      </c>
      <c r="BL1276" s="68">
        <v>6584.5455950324495</v>
      </c>
      <c r="BM1276" s="68">
        <v>18.108835711245582</v>
      </c>
      <c r="BN1276" s="68">
        <v>0</v>
      </c>
      <c r="BO1276" s="68">
        <v>0</v>
      </c>
    </row>
    <row r="1277" spans="1:67">
      <c r="A1277">
        <v>2010</v>
      </c>
      <c r="B1277" s="62" t="s">
        <v>614</v>
      </c>
      <c r="C1277" s="67" t="s">
        <v>680</v>
      </c>
      <c r="D1277" s="62" t="s">
        <v>726</v>
      </c>
      <c r="E1277" s="68">
        <v>4.459102528999292</v>
      </c>
      <c r="F1277" s="68">
        <v>0.23700505822948953</v>
      </c>
      <c r="G1277" s="68">
        <v>9.1966383441513228E-2</v>
      </c>
      <c r="H1277" s="68">
        <v>26.017295045567817</v>
      </c>
      <c r="I1277" s="68">
        <v>17.082789002202002</v>
      </c>
      <c r="J1277" s="68">
        <v>43.643694406559213</v>
      </c>
      <c r="K1277" s="68">
        <v>1.9639071897028288</v>
      </c>
      <c r="L1277" s="68">
        <v>6.9621694580927986</v>
      </c>
      <c r="M1277" s="68">
        <v>8.8543845822267073</v>
      </c>
      <c r="N1277" s="68">
        <v>2.6340744042680058</v>
      </c>
      <c r="O1277" s="68">
        <v>27.941974054531791</v>
      </c>
      <c r="P1277" s="68">
        <v>1.451357707439825</v>
      </c>
      <c r="Q1277" s="68">
        <v>100.18030453292731</v>
      </c>
      <c r="R1277" s="68">
        <v>12.042300204477474</v>
      </c>
      <c r="S1277" s="68">
        <v>205.14857692116018</v>
      </c>
      <c r="T1277" s="68">
        <v>216.67895766739858</v>
      </c>
      <c r="U1277" s="68">
        <v>3620.7288469160967</v>
      </c>
      <c r="V1277" s="68">
        <v>2486.9144009169663</v>
      </c>
      <c r="W1277" s="68">
        <v>567.47200911815935</v>
      </c>
      <c r="X1277" s="68">
        <v>1623.2648274964361</v>
      </c>
      <c r="Y1277" s="68">
        <v>61.041067276276941</v>
      </c>
      <c r="Z1277" s="68">
        <v>218.84970810312709</v>
      </c>
      <c r="AA1277" s="68">
        <v>54.5209412335007</v>
      </c>
      <c r="AB1277" s="68">
        <v>385.34814959300149</v>
      </c>
      <c r="AC1277" s="68">
        <v>0.43216188755163332</v>
      </c>
      <c r="AD1277" s="68">
        <v>4.5632567297924372E-2</v>
      </c>
      <c r="AE1277" s="68">
        <v>2460.3605353049743</v>
      </c>
      <c r="AF1277" s="68">
        <v>10.986399648810893</v>
      </c>
      <c r="AG1277" s="68">
        <v>54.271422781588001</v>
      </c>
      <c r="AH1277" s="68">
        <v>44.441701878884935</v>
      </c>
      <c r="AI1277" s="68">
        <v>174.76190711890897</v>
      </c>
      <c r="AJ1277" s="68">
        <v>0.61759517773972694</v>
      </c>
      <c r="AK1277" s="68">
        <v>11.685976354021555</v>
      </c>
      <c r="AL1277" s="68">
        <v>7.5010382343456001</v>
      </c>
      <c r="AM1277" s="68">
        <v>5.4250141212344776</v>
      </c>
      <c r="AN1277" s="68">
        <v>62.184376263322932</v>
      </c>
      <c r="AO1277" s="68">
        <v>0.1993870352083118</v>
      </c>
      <c r="AP1277" s="68">
        <v>22.997498926377531</v>
      </c>
      <c r="AQ1277" s="68">
        <v>470.58664795646951</v>
      </c>
      <c r="AR1277" s="68">
        <v>0.15300351262924056</v>
      </c>
      <c r="AS1277" s="68">
        <v>2.3323281661580215</v>
      </c>
      <c r="AT1277" s="68">
        <v>8.1017070161503203E-3</v>
      </c>
      <c r="AU1277" s="68">
        <v>0.11319571519938984</v>
      </c>
      <c r="AV1277" s="68">
        <v>0</v>
      </c>
      <c r="AW1277" s="68">
        <v>0.22490811477894104</v>
      </c>
      <c r="AX1277" s="68">
        <v>2.0853540485519644</v>
      </c>
      <c r="AY1277" s="68">
        <v>1.9592527792009309</v>
      </c>
      <c r="AZ1277" s="68">
        <v>0</v>
      </c>
      <c r="BA1277" s="68">
        <v>0.13773653197202249</v>
      </c>
      <c r="BB1277" s="68">
        <v>49.893966899386406</v>
      </c>
      <c r="BC1277" s="68">
        <v>84.232973374676632</v>
      </c>
      <c r="BD1277" s="68">
        <v>16.043512328570344</v>
      </c>
      <c r="BE1277" s="68">
        <v>29.700795701391176</v>
      </c>
      <c r="BF1277" s="68">
        <v>8.7644511420796629</v>
      </c>
      <c r="BG1277" s="68">
        <v>0</v>
      </c>
      <c r="BH1277" s="68">
        <v>0.17448946151353151</v>
      </c>
      <c r="BI1277" s="68">
        <v>2261.2242838390503</v>
      </c>
      <c r="BJ1277" s="68">
        <v>0</v>
      </c>
      <c r="BK1277" s="68">
        <v>2.1317244866723168E-2</v>
      </c>
      <c r="BL1277" s="68">
        <v>1525.995935636636</v>
      </c>
      <c r="BM1277" s="68">
        <v>61.222109233590047</v>
      </c>
      <c r="BN1277" s="68">
        <v>0</v>
      </c>
      <c r="BO1277" s="68">
        <v>0</v>
      </c>
    </row>
    <row r="1278" spans="1:67">
      <c r="A1278">
        <v>2010</v>
      </c>
      <c r="B1278" s="62" t="s">
        <v>615</v>
      </c>
      <c r="C1278" s="67" t="s">
        <v>681</v>
      </c>
      <c r="D1278" s="62" t="s">
        <v>726</v>
      </c>
      <c r="E1278" s="68">
        <v>51.188832462907541</v>
      </c>
      <c r="F1278" s="68">
        <v>0.58143329598425264</v>
      </c>
      <c r="G1278" s="68">
        <v>6.4233890513511023</v>
      </c>
      <c r="H1278" s="68">
        <v>327.7026204162338</v>
      </c>
      <c r="I1278" s="68">
        <v>229.49934460502141</v>
      </c>
      <c r="J1278" s="68">
        <v>145.013570531467</v>
      </c>
      <c r="K1278" s="68">
        <v>17.709703083656834</v>
      </c>
      <c r="L1278" s="68">
        <v>37.067775621461557</v>
      </c>
      <c r="M1278" s="68">
        <v>11.948352183906467</v>
      </c>
      <c r="N1278" s="68">
        <v>8.3425715880755469</v>
      </c>
      <c r="O1278" s="68">
        <v>56.394518691677796</v>
      </c>
      <c r="P1278" s="68">
        <v>9.9530044579502643</v>
      </c>
      <c r="Q1278" s="68">
        <v>109.16789065439947</v>
      </c>
      <c r="R1278" s="68">
        <v>75.04047682505589</v>
      </c>
      <c r="S1278" s="68">
        <v>245.17391916877841</v>
      </c>
      <c r="T1278" s="68">
        <v>289.92234139261427</v>
      </c>
      <c r="U1278" s="68">
        <v>2785.290554928346</v>
      </c>
      <c r="V1278" s="68">
        <v>712.63863978931136</v>
      </c>
      <c r="W1278" s="68">
        <v>2041.6387262668466</v>
      </c>
      <c r="X1278" s="68">
        <v>2403.1924615790504</v>
      </c>
      <c r="Y1278" s="68">
        <v>72.48285571670182</v>
      </c>
      <c r="Z1278" s="68">
        <v>240.88315235114555</v>
      </c>
      <c r="AA1278" s="68">
        <v>43.564647515571735</v>
      </c>
      <c r="AB1278" s="68">
        <v>24.728753687864678</v>
      </c>
      <c r="AC1278" s="68">
        <v>0.87708686928787016</v>
      </c>
      <c r="AD1278" s="68">
        <v>4.0068534926658055</v>
      </c>
      <c r="AE1278" s="68">
        <v>1009.3294726375319</v>
      </c>
      <c r="AF1278" s="68">
        <v>42.333234915579354</v>
      </c>
      <c r="AG1278" s="68">
        <v>210.43084604180805</v>
      </c>
      <c r="AH1278" s="68">
        <v>172.33914290169997</v>
      </c>
      <c r="AI1278" s="68">
        <v>1189.0819360426617</v>
      </c>
      <c r="AJ1278" s="68">
        <v>85.219092464211101</v>
      </c>
      <c r="AK1278" s="68">
        <v>2.0599314114987171</v>
      </c>
      <c r="AL1278" s="68">
        <v>354.76648715775087</v>
      </c>
      <c r="AM1278" s="68">
        <v>0.80898247897711884</v>
      </c>
      <c r="AN1278" s="68">
        <v>6.8278155734958821</v>
      </c>
      <c r="AO1278" s="68">
        <v>10.147402640366698</v>
      </c>
      <c r="AP1278" s="68">
        <v>16.747048934096846</v>
      </c>
      <c r="AQ1278" s="68">
        <v>72.661781686092894</v>
      </c>
      <c r="AR1278" s="68">
        <v>7.1780015178196488E-2</v>
      </c>
      <c r="AS1278" s="68">
        <v>2.8512378930380464</v>
      </c>
      <c r="AT1278" s="68">
        <v>1.206013852718627E-2</v>
      </c>
      <c r="AU1278" s="68">
        <v>0.13100823707748779</v>
      </c>
      <c r="AV1278" s="68">
        <v>0</v>
      </c>
      <c r="AW1278" s="68">
        <v>0.6170117964008609</v>
      </c>
      <c r="AX1278" s="68">
        <v>7.2024483015145204</v>
      </c>
      <c r="AY1278" s="68">
        <v>3.8050344910855052</v>
      </c>
      <c r="AZ1278" s="68">
        <v>0</v>
      </c>
      <c r="BA1278" s="68">
        <v>1.9665710420985598</v>
      </c>
      <c r="BB1278" s="68">
        <v>117.84186367734904</v>
      </c>
      <c r="BC1278" s="68">
        <v>6.2585530759306112</v>
      </c>
      <c r="BD1278" s="68">
        <v>1.7042837533531028</v>
      </c>
      <c r="BE1278" s="68">
        <v>11.19810131982941</v>
      </c>
      <c r="BF1278" s="68">
        <v>16.297957272243266</v>
      </c>
      <c r="BG1278" s="68">
        <v>0</v>
      </c>
      <c r="BH1278" s="68">
        <v>7.1811652676367944E-3</v>
      </c>
      <c r="BI1278" s="68">
        <v>627.91659144089704</v>
      </c>
      <c r="BJ1278" s="68">
        <v>0</v>
      </c>
      <c r="BK1278" s="68">
        <v>5.9467544590269178E-2</v>
      </c>
      <c r="BL1278" s="68">
        <v>13240.63014618659</v>
      </c>
      <c r="BM1278" s="68">
        <v>1415.8546098492045</v>
      </c>
      <c r="BN1278" s="68">
        <v>0</v>
      </c>
      <c r="BO1278" s="68">
        <v>0</v>
      </c>
    </row>
    <row r="1279" spans="1:67">
      <c r="A1279">
        <v>2010</v>
      </c>
      <c r="B1279" s="62" t="s">
        <v>616</v>
      </c>
      <c r="C1279" s="67" t="s">
        <v>682</v>
      </c>
      <c r="D1279" s="62" t="s">
        <v>726</v>
      </c>
      <c r="E1279" s="68">
        <v>20.567979043679529</v>
      </c>
      <c r="F1279" s="68">
        <v>0.12549398040821563</v>
      </c>
      <c r="G1279" s="68">
        <v>2.1109236954972772</v>
      </c>
      <c r="H1279" s="68">
        <v>115.86267810214797</v>
      </c>
      <c r="I1279" s="68">
        <v>237.44264540055116</v>
      </c>
      <c r="J1279" s="68">
        <v>43.45153674089525</v>
      </c>
      <c r="K1279" s="68">
        <v>2.3740612762596833</v>
      </c>
      <c r="L1279" s="68">
        <v>10.354141589635281</v>
      </c>
      <c r="M1279" s="68">
        <v>3.2532671054159041</v>
      </c>
      <c r="N1279" s="68">
        <v>2.6976540010373506</v>
      </c>
      <c r="O1279" s="68">
        <v>11.074708686000486</v>
      </c>
      <c r="P1279" s="68">
        <v>3.548799859874721</v>
      </c>
      <c r="Q1279" s="68">
        <v>52.807508855819783</v>
      </c>
      <c r="R1279" s="68">
        <v>58.309245644149648</v>
      </c>
      <c r="S1279" s="68">
        <v>48.675311658480062</v>
      </c>
      <c r="T1279" s="68">
        <v>83.10597374908329</v>
      </c>
      <c r="U1279" s="68">
        <v>296.20548378342716</v>
      </c>
      <c r="V1279" s="68">
        <v>183.65357697044016</v>
      </c>
      <c r="W1279" s="68">
        <v>171.95504640137764</v>
      </c>
      <c r="X1279" s="68">
        <v>11017.020958613864</v>
      </c>
      <c r="Y1279" s="68">
        <v>23.386553282531697</v>
      </c>
      <c r="Z1279" s="68">
        <v>62.251332167604168</v>
      </c>
      <c r="AA1279" s="68">
        <v>11.907223157848462</v>
      </c>
      <c r="AB1279" s="68">
        <v>33.907040928055913</v>
      </c>
      <c r="AC1279" s="68">
        <v>0.54366550497882737</v>
      </c>
      <c r="AD1279" s="68">
        <v>12.604028878018067</v>
      </c>
      <c r="AE1279" s="68">
        <v>250.95573906195699</v>
      </c>
      <c r="AF1279" s="68">
        <v>126.11265557305057</v>
      </c>
      <c r="AG1279" s="68">
        <v>624.10339205921468</v>
      </c>
      <c r="AH1279" s="68">
        <v>511.18700807293845</v>
      </c>
      <c r="AI1279" s="68">
        <v>2709.0402199605437</v>
      </c>
      <c r="AJ1279" s="68">
        <v>1.7732929537564388</v>
      </c>
      <c r="AK1279" s="68">
        <v>1.8606926171930431</v>
      </c>
      <c r="AL1279" s="68">
        <v>239.12074809513746</v>
      </c>
      <c r="AM1279" s="68">
        <v>17.834364942725532</v>
      </c>
      <c r="AN1279" s="68">
        <v>3.8982817459819969</v>
      </c>
      <c r="AO1279" s="68">
        <v>5.677327258264679</v>
      </c>
      <c r="AP1279" s="68">
        <v>17.181265119687666</v>
      </c>
      <c r="AQ1279" s="68">
        <v>373.66313521365288</v>
      </c>
      <c r="AR1279" s="68">
        <v>0.40940827426197213</v>
      </c>
      <c r="AS1279" s="68">
        <v>9.6676897146685157</v>
      </c>
      <c r="AT1279" s="68">
        <v>0.19764255334466446</v>
      </c>
      <c r="AU1279" s="68">
        <v>0.52055946034295808</v>
      </c>
      <c r="AV1279" s="68">
        <v>0</v>
      </c>
      <c r="AW1279" s="68">
        <v>1.1551978188181324</v>
      </c>
      <c r="AX1279" s="68">
        <v>0.57215118055556258</v>
      </c>
      <c r="AY1279" s="68">
        <v>1.4715532292785987</v>
      </c>
      <c r="AZ1279" s="68">
        <v>0</v>
      </c>
      <c r="BA1279" s="68">
        <v>0.44876219042916765</v>
      </c>
      <c r="BB1279" s="68">
        <v>207.52740910050895</v>
      </c>
      <c r="BC1279" s="68">
        <v>42.846876918659923</v>
      </c>
      <c r="BD1279" s="68">
        <v>5.2235481143628961</v>
      </c>
      <c r="BE1279" s="68">
        <v>19.358117883672115</v>
      </c>
      <c r="BF1279" s="68">
        <v>18.560574018829573</v>
      </c>
      <c r="BG1279" s="68">
        <v>0</v>
      </c>
      <c r="BH1279" s="68">
        <v>1.3872956237675772E-2</v>
      </c>
      <c r="BI1279" s="68">
        <v>2968.9456818949179</v>
      </c>
      <c r="BJ1279" s="68">
        <v>0</v>
      </c>
      <c r="BK1279" s="68">
        <v>0.12223845360698792</v>
      </c>
      <c r="BL1279" s="68">
        <v>5781.7377066870977</v>
      </c>
      <c r="BM1279" s="68">
        <v>34.704155547967375</v>
      </c>
      <c r="BN1279" s="68">
        <v>0</v>
      </c>
      <c r="BO1279" s="68">
        <v>0</v>
      </c>
    </row>
    <row r="1280" spans="1:67">
      <c r="A1280">
        <v>2010</v>
      </c>
      <c r="B1280" s="62" t="s">
        <v>617</v>
      </c>
      <c r="C1280" s="67" t="s">
        <v>683</v>
      </c>
      <c r="D1280" s="62" t="s">
        <v>726</v>
      </c>
      <c r="E1280" s="68">
        <v>1.4118556262811999</v>
      </c>
      <c r="F1280" s="68">
        <v>8.3781925993130738E-2</v>
      </c>
      <c r="G1280" s="68">
        <v>3.274882648046157</v>
      </c>
      <c r="H1280" s="68">
        <v>6.1100218491713854</v>
      </c>
      <c r="I1280" s="68">
        <v>16.052383808936824</v>
      </c>
      <c r="J1280" s="68">
        <v>4.4787675032389007</v>
      </c>
      <c r="K1280" s="68">
        <v>0.37448549775971274</v>
      </c>
      <c r="L1280" s="68">
        <v>0.84679577270458839</v>
      </c>
      <c r="M1280" s="68">
        <v>1.1035009880651379</v>
      </c>
      <c r="N1280" s="68">
        <v>2.9174694017377947</v>
      </c>
      <c r="O1280" s="68">
        <v>3.7709203639944486</v>
      </c>
      <c r="P1280" s="68">
        <v>0.3275519874415096</v>
      </c>
      <c r="Q1280" s="68">
        <v>9.4326466384577845</v>
      </c>
      <c r="R1280" s="68">
        <v>6.0401727347672063</v>
      </c>
      <c r="S1280" s="68">
        <v>18.327667476570941</v>
      </c>
      <c r="T1280" s="68">
        <v>27.336492997098549</v>
      </c>
      <c r="U1280" s="68">
        <v>190.91230100639899</v>
      </c>
      <c r="V1280" s="68">
        <v>96.533219364851121</v>
      </c>
      <c r="W1280" s="68">
        <v>59.965435170808107</v>
      </c>
      <c r="X1280" s="68">
        <v>95.696829297407277</v>
      </c>
      <c r="Y1280" s="68">
        <v>260.12786578463829</v>
      </c>
      <c r="Z1280" s="68">
        <v>20.388007296463222</v>
      </c>
      <c r="AA1280" s="68">
        <v>0.97972552988510953</v>
      </c>
      <c r="AB1280" s="68">
        <v>4.1190431438608517</v>
      </c>
      <c r="AC1280" s="68">
        <v>0.35585754011376558</v>
      </c>
      <c r="AD1280" s="68">
        <v>5.0582020819463051E-2</v>
      </c>
      <c r="AE1280" s="68">
        <v>48.18642333788619</v>
      </c>
      <c r="AF1280" s="68">
        <v>2.2350831642997147</v>
      </c>
      <c r="AG1280" s="68">
        <v>11.21444755092355</v>
      </c>
      <c r="AH1280" s="68">
        <v>9.1826588992733189</v>
      </c>
      <c r="AI1280" s="68">
        <v>17.968845376000218</v>
      </c>
      <c r="AJ1280" s="68">
        <v>5.284477979304449</v>
      </c>
      <c r="AK1280" s="68">
        <v>99.281351995760801</v>
      </c>
      <c r="AL1280" s="68">
        <v>3.8728791766527428</v>
      </c>
      <c r="AM1280" s="68">
        <v>5.6068861903471472</v>
      </c>
      <c r="AN1280" s="68">
        <v>7.1388775689979118</v>
      </c>
      <c r="AO1280" s="68">
        <v>0.22850139120043145</v>
      </c>
      <c r="AP1280" s="68">
        <v>1.1147218368493235</v>
      </c>
      <c r="AQ1280" s="68">
        <v>9.1570486581352561</v>
      </c>
      <c r="AR1280" s="68">
        <v>3.5439707864183573E-2</v>
      </c>
      <c r="AS1280" s="68">
        <v>1.9405606269453628</v>
      </c>
      <c r="AT1280" s="68">
        <v>5.7807625045831219E-3</v>
      </c>
      <c r="AU1280" s="68">
        <v>8.6182556787518211E-2</v>
      </c>
      <c r="AV1280" s="68">
        <v>0</v>
      </c>
      <c r="AW1280" s="68">
        <v>0.11720214894834305</v>
      </c>
      <c r="AX1280" s="68">
        <v>0.47338919774048399</v>
      </c>
      <c r="AY1280" s="68">
        <v>0.20875356851254376</v>
      </c>
      <c r="AZ1280" s="68">
        <v>0</v>
      </c>
      <c r="BA1280" s="68">
        <v>4.5620127404462439E-2</v>
      </c>
      <c r="BB1280" s="68">
        <v>2.883824499128929</v>
      </c>
      <c r="BC1280" s="68">
        <v>5.3622055913152682</v>
      </c>
      <c r="BD1280" s="68">
        <v>0.86771456415335291</v>
      </c>
      <c r="BE1280" s="68">
        <v>1.5021975675367067</v>
      </c>
      <c r="BF1280" s="68">
        <v>4.0894086773226466</v>
      </c>
      <c r="BG1280" s="68">
        <v>0</v>
      </c>
      <c r="BH1280" s="68">
        <v>3.735749509290078E-3</v>
      </c>
      <c r="BI1280" s="68">
        <v>212.60589304749305</v>
      </c>
      <c r="BJ1280" s="68">
        <v>0</v>
      </c>
      <c r="BK1280" s="68">
        <v>3.7866987371830065E-2</v>
      </c>
      <c r="BL1280" s="68">
        <v>946.18247751835099</v>
      </c>
      <c r="BM1280" s="68">
        <v>15.147075276181971</v>
      </c>
      <c r="BN1280" s="68">
        <v>0</v>
      </c>
      <c r="BO1280" s="68">
        <v>0</v>
      </c>
    </row>
    <row r="1281" spans="1:67">
      <c r="A1281">
        <v>2010</v>
      </c>
      <c r="B1281" s="62" t="s">
        <v>618</v>
      </c>
      <c r="C1281" s="67" t="s">
        <v>684</v>
      </c>
      <c r="D1281" s="62" t="s">
        <v>726</v>
      </c>
      <c r="E1281" s="68">
        <v>3.1004694928495313</v>
      </c>
      <c r="F1281" s="68">
        <v>0.13391340312123001</v>
      </c>
      <c r="G1281" s="68">
        <v>0.27635812632519668</v>
      </c>
      <c r="H1281" s="68">
        <v>12.959331342224678</v>
      </c>
      <c r="I1281" s="68">
        <v>19.720010380815001</v>
      </c>
      <c r="J1281" s="68">
        <v>51.147131376904476</v>
      </c>
      <c r="K1281" s="68">
        <v>2.8597403531921723</v>
      </c>
      <c r="L1281" s="68">
        <v>7.030093769393031</v>
      </c>
      <c r="M1281" s="68">
        <v>4.0135936373247656</v>
      </c>
      <c r="N1281" s="68">
        <v>4.0272632979412375</v>
      </c>
      <c r="O1281" s="68">
        <v>13.643892241596189</v>
      </c>
      <c r="P1281" s="68">
        <v>2.721201813839178</v>
      </c>
      <c r="Q1281" s="68">
        <v>21.829677372924444</v>
      </c>
      <c r="R1281" s="68">
        <v>10.218377523853084</v>
      </c>
      <c r="S1281" s="68">
        <v>14.95709138428877</v>
      </c>
      <c r="T1281" s="68">
        <v>22.298647437278071</v>
      </c>
      <c r="U1281" s="68">
        <v>420.11625877446244</v>
      </c>
      <c r="V1281" s="68">
        <v>43.978704100321686</v>
      </c>
      <c r="W1281" s="68">
        <v>31.078119040547854</v>
      </c>
      <c r="X1281" s="68">
        <v>70.942224570221626</v>
      </c>
      <c r="Y1281" s="68">
        <v>4.2266190565012431</v>
      </c>
      <c r="Z1281" s="68">
        <v>249.51543621949594</v>
      </c>
      <c r="AA1281" s="68">
        <v>1.978500849962852</v>
      </c>
      <c r="AB1281" s="68">
        <v>10.054056646736724</v>
      </c>
      <c r="AC1281" s="68">
        <v>16.795295713936262</v>
      </c>
      <c r="AD1281" s="68">
        <v>8.1080651497372425E-2</v>
      </c>
      <c r="AE1281" s="68">
        <v>123.402133272653</v>
      </c>
      <c r="AF1281" s="68">
        <v>11.494813404417302</v>
      </c>
      <c r="AG1281" s="68">
        <v>56.704817367307363</v>
      </c>
      <c r="AH1281" s="68">
        <v>46.446223885542949</v>
      </c>
      <c r="AI1281" s="68">
        <v>8.7465284854373415</v>
      </c>
      <c r="AJ1281" s="68">
        <v>0.22508881176588313</v>
      </c>
      <c r="AK1281" s="68">
        <v>1.0685799600993506</v>
      </c>
      <c r="AL1281" s="68">
        <v>5.2820319986157926</v>
      </c>
      <c r="AM1281" s="68">
        <v>2.9190466591325017</v>
      </c>
      <c r="AN1281" s="68">
        <v>46.221969572206518</v>
      </c>
      <c r="AO1281" s="68">
        <v>0.30423504277469948</v>
      </c>
      <c r="AP1281" s="68">
        <v>4.4080051768390538</v>
      </c>
      <c r="AQ1281" s="68">
        <v>7.8481267305665208</v>
      </c>
      <c r="AR1281" s="68">
        <v>0.14688803457826069</v>
      </c>
      <c r="AS1281" s="68">
        <v>8.2735776531182079</v>
      </c>
      <c r="AT1281" s="68">
        <v>9.7092393433333563E-3</v>
      </c>
      <c r="AU1281" s="68">
        <v>0.26264987036237225</v>
      </c>
      <c r="AV1281" s="68">
        <v>0</v>
      </c>
      <c r="AW1281" s="68">
        <v>6.6072738838686025</v>
      </c>
      <c r="AX1281" s="68">
        <v>1.2086488294977795</v>
      </c>
      <c r="AY1281" s="68">
        <v>5.3582637408772351</v>
      </c>
      <c r="AZ1281" s="68">
        <v>0</v>
      </c>
      <c r="BA1281" s="68">
        <v>1.9629390188106941</v>
      </c>
      <c r="BB1281" s="68">
        <v>24.080866716744918</v>
      </c>
      <c r="BC1281" s="68">
        <v>35.263578585998438</v>
      </c>
      <c r="BD1281" s="68">
        <v>23.640561386951198</v>
      </c>
      <c r="BE1281" s="68">
        <v>83.343424465094429</v>
      </c>
      <c r="BF1281" s="68">
        <v>32.746028591163899</v>
      </c>
      <c r="BG1281" s="68">
        <v>0</v>
      </c>
      <c r="BH1281" s="68">
        <v>1.1214422588602162E-2</v>
      </c>
      <c r="BI1281" s="68">
        <v>3468.9389108624787</v>
      </c>
      <c r="BJ1281" s="68">
        <v>0</v>
      </c>
      <c r="BK1281" s="68">
        <v>1.0056351360637577E-2</v>
      </c>
      <c r="BL1281" s="68">
        <v>1822.2689014784635</v>
      </c>
      <c r="BM1281" s="68">
        <v>779.94867194843994</v>
      </c>
      <c r="BN1281" s="68">
        <v>0</v>
      </c>
      <c r="BO1281" s="68">
        <v>0</v>
      </c>
    </row>
    <row r="1282" spans="1:67">
      <c r="A1282">
        <v>2010</v>
      </c>
      <c r="B1282" s="62" t="s">
        <v>619</v>
      </c>
      <c r="C1282" s="67" t="s">
        <v>685</v>
      </c>
      <c r="D1282" s="62" t="s">
        <v>726</v>
      </c>
      <c r="E1282" s="68">
        <v>0.12946392388805344</v>
      </c>
      <c r="F1282" s="68">
        <v>8.0866090189256716E-3</v>
      </c>
      <c r="G1282" s="68">
        <v>1.0063957838132674E-2</v>
      </c>
      <c r="H1282" s="68">
        <v>0.56264588308495123</v>
      </c>
      <c r="I1282" s="68">
        <v>0.62815906182448389</v>
      </c>
      <c r="J1282" s="68">
        <v>0.34916088477055623</v>
      </c>
      <c r="K1282" s="68">
        <v>3.3475254937553579E-2</v>
      </c>
      <c r="L1282" s="68">
        <v>7.6356963538756692E-2</v>
      </c>
      <c r="M1282" s="68">
        <v>4.1381851349866092E-2</v>
      </c>
      <c r="N1282" s="68">
        <v>0.25410001607529087</v>
      </c>
      <c r="O1282" s="68">
        <v>0.29305538980833296</v>
      </c>
      <c r="P1282" s="68">
        <v>4.8537194075644559E-2</v>
      </c>
      <c r="Q1282" s="68">
        <v>0.37569446304944026</v>
      </c>
      <c r="R1282" s="68">
        <v>0.14020121930456914</v>
      </c>
      <c r="S1282" s="68">
        <v>0.72639948640760843</v>
      </c>
      <c r="T1282" s="68">
        <v>1.2235421978953152</v>
      </c>
      <c r="U1282" s="68">
        <v>14.329972591012027</v>
      </c>
      <c r="V1282" s="68">
        <v>4.0146748741711562</v>
      </c>
      <c r="W1282" s="68">
        <v>2.9136171620143325</v>
      </c>
      <c r="X1282" s="68">
        <v>6.8123183953967459</v>
      </c>
      <c r="Y1282" s="68">
        <v>0.34369143042561268</v>
      </c>
      <c r="Z1282" s="68">
        <v>1.0556307207311753</v>
      </c>
      <c r="AA1282" s="68">
        <v>0.11683879739954625</v>
      </c>
      <c r="AB1282" s="68">
        <v>0.52055604209660777</v>
      </c>
      <c r="AC1282" s="68">
        <v>3.7339025616457952E-2</v>
      </c>
      <c r="AD1282" s="68">
        <v>5.6242579771892849E-3</v>
      </c>
      <c r="AE1282" s="68">
        <v>4.4700893443882963</v>
      </c>
      <c r="AF1282" s="68">
        <v>0.1164372180488694</v>
      </c>
      <c r="AG1282" s="68">
        <v>0.57920881942424096</v>
      </c>
      <c r="AH1282" s="68">
        <v>0.47345147634290019</v>
      </c>
      <c r="AI1282" s="68">
        <v>1.6509627296082168</v>
      </c>
      <c r="AJ1282" s="68">
        <v>9.3215834149710838E-2</v>
      </c>
      <c r="AK1282" s="68">
        <v>9.9328910431651943E-2</v>
      </c>
      <c r="AL1282" s="68">
        <v>0.39316701801694309</v>
      </c>
      <c r="AM1282" s="68">
        <v>1.5478232169195007E-2</v>
      </c>
      <c r="AN1282" s="68">
        <v>0.13393597354477335</v>
      </c>
      <c r="AO1282" s="68">
        <v>3.2917340982764678E-2</v>
      </c>
      <c r="AP1282" s="68">
        <v>0.1494623781248825</v>
      </c>
      <c r="AQ1282" s="68">
        <v>1.1827383612081577</v>
      </c>
      <c r="AR1282" s="68">
        <v>5.9013172542972184E-3</v>
      </c>
      <c r="AS1282" s="68">
        <v>0.33890514671457661</v>
      </c>
      <c r="AT1282" s="68">
        <v>6.7105990625441151E-3</v>
      </c>
      <c r="AU1282" s="68">
        <v>1.5477301688396538E-2</v>
      </c>
      <c r="AV1282" s="68">
        <v>0</v>
      </c>
      <c r="AW1282" s="68">
        <v>1.4918540284569862E-2</v>
      </c>
      <c r="AX1282" s="68">
        <v>6.6475213232498429E-2</v>
      </c>
      <c r="AY1282" s="68">
        <v>2.6109782330555862E-2</v>
      </c>
      <c r="AZ1282" s="68">
        <v>0</v>
      </c>
      <c r="BA1282" s="68">
        <v>4.6821988633219272E-3</v>
      </c>
      <c r="BB1282" s="68">
        <v>0.37143339034555478</v>
      </c>
      <c r="BC1282" s="68">
        <v>0.43002923908705104</v>
      </c>
      <c r="BD1282" s="68">
        <v>0.11690185291635102</v>
      </c>
      <c r="BE1282" s="68">
        <v>0.14015509774446352</v>
      </c>
      <c r="BF1282" s="68">
        <v>9.1146857632293216E-2</v>
      </c>
      <c r="BG1282" s="68">
        <v>0</v>
      </c>
      <c r="BH1282" s="68">
        <v>5.3636268884846717E-4</v>
      </c>
      <c r="BI1282" s="68">
        <v>8.3395553952419057</v>
      </c>
      <c r="BJ1282" s="68">
        <v>0</v>
      </c>
      <c r="BK1282" s="68">
        <v>6.9657323559156881E-3</v>
      </c>
      <c r="BL1282" s="68">
        <v>34.402204432883067</v>
      </c>
      <c r="BM1282" s="68">
        <v>2.7135082235157899</v>
      </c>
      <c r="BN1282" s="68">
        <v>0</v>
      </c>
      <c r="BO1282" s="68">
        <v>0</v>
      </c>
    </row>
    <row r="1283" spans="1:67">
      <c r="A1283">
        <v>2010</v>
      </c>
      <c r="B1283" s="62" t="s">
        <v>620</v>
      </c>
      <c r="C1283" s="67" t="s">
        <v>686</v>
      </c>
      <c r="D1283" s="62" t="s">
        <v>726</v>
      </c>
      <c r="E1283" s="68">
        <v>3.5999070478288204</v>
      </c>
      <c r="F1283" s="68">
        <v>5.5211873820553342E-2</v>
      </c>
      <c r="G1283" s="68">
        <v>8.3731952670888565E-2</v>
      </c>
      <c r="H1283" s="68">
        <v>6.249501131276272</v>
      </c>
      <c r="I1283" s="68">
        <v>12.220963502805983</v>
      </c>
      <c r="J1283" s="68">
        <v>3.2957036670453221</v>
      </c>
      <c r="K1283" s="68">
        <v>0.60643032161583055</v>
      </c>
      <c r="L1283" s="68">
        <v>3.3985909481538457</v>
      </c>
      <c r="M1283" s="68">
        <v>0.49433834419303113</v>
      </c>
      <c r="N1283" s="68">
        <v>2.2238254616385214</v>
      </c>
      <c r="O1283" s="68">
        <v>4.7853336675535463</v>
      </c>
      <c r="P1283" s="68">
        <v>0.66861360953001747</v>
      </c>
      <c r="Q1283" s="68">
        <v>3.9281012871322778</v>
      </c>
      <c r="R1283" s="68">
        <v>5.3359714833337604</v>
      </c>
      <c r="S1283" s="68">
        <v>12.025949072326821</v>
      </c>
      <c r="T1283" s="68">
        <v>3.6158969091414566</v>
      </c>
      <c r="U1283" s="68">
        <v>7.2987656400993357</v>
      </c>
      <c r="V1283" s="68">
        <v>5.3681374064040552</v>
      </c>
      <c r="W1283" s="68">
        <v>2.6069957997962523</v>
      </c>
      <c r="X1283" s="68">
        <v>8.5882772180388258</v>
      </c>
      <c r="Y1283" s="68">
        <v>0.33412920190807072</v>
      </c>
      <c r="Z1283" s="68">
        <v>2.4602683944370138</v>
      </c>
      <c r="AA1283" s="68">
        <v>0.23154868172146342</v>
      </c>
      <c r="AB1283" s="68">
        <v>2.9953080172857174</v>
      </c>
      <c r="AC1283" s="68">
        <v>0.47674411865424204</v>
      </c>
      <c r="AD1283" s="68">
        <v>2.305912849804901E-2</v>
      </c>
      <c r="AE1283" s="68">
        <v>9.4531020399707426</v>
      </c>
      <c r="AF1283" s="68">
        <v>2.6407115934816741</v>
      </c>
      <c r="AG1283" s="68">
        <v>13.236115744461783</v>
      </c>
      <c r="AH1283" s="68">
        <v>10.832366617218053</v>
      </c>
      <c r="AI1283" s="68">
        <v>4.47153694609261</v>
      </c>
      <c r="AJ1283" s="68">
        <v>0.10653908004377538</v>
      </c>
      <c r="AK1283" s="68">
        <v>0.19321424658095515</v>
      </c>
      <c r="AL1283" s="68">
        <v>1.1223074655517649</v>
      </c>
      <c r="AM1283" s="68">
        <v>0.45636267953846632</v>
      </c>
      <c r="AN1283" s="68">
        <v>10.626154774969763</v>
      </c>
      <c r="AO1283" s="68">
        <v>0.22139239177456976</v>
      </c>
      <c r="AP1283" s="68">
        <v>0.99951644348646662</v>
      </c>
      <c r="AQ1283" s="68">
        <v>2.6397984111454424</v>
      </c>
      <c r="AR1283" s="68">
        <v>7.2016495574253436E-2</v>
      </c>
      <c r="AS1283" s="68">
        <v>3.5630609062046101</v>
      </c>
      <c r="AT1283" s="68">
        <v>7.4875141097932363E-2</v>
      </c>
      <c r="AU1283" s="68">
        <v>0.12688428789085601</v>
      </c>
      <c r="AV1283" s="68">
        <v>0</v>
      </c>
      <c r="AW1283" s="68">
        <v>1.0877694069841661</v>
      </c>
      <c r="AX1283" s="68">
        <v>0.24532778022649804</v>
      </c>
      <c r="AY1283" s="68">
        <v>0.35619264355610258</v>
      </c>
      <c r="AZ1283" s="68">
        <v>0</v>
      </c>
      <c r="BA1283" s="68">
        <v>0.1629050641423776</v>
      </c>
      <c r="BB1283" s="68">
        <v>12.891701403971497</v>
      </c>
      <c r="BC1283" s="68">
        <v>9.6439572591840115</v>
      </c>
      <c r="BD1283" s="68">
        <v>6.2199614878295622</v>
      </c>
      <c r="BE1283" s="68">
        <v>5.2973866843591892</v>
      </c>
      <c r="BF1283" s="68">
        <v>4.3532232301813627</v>
      </c>
      <c r="BG1283" s="68">
        <v>0</v>
      </c>
      <c r="BH1283" s="68">
        <v>3.1087051894523397E-2</v>
      </c>
      <c r="BI1283" s="68">
        <v>35.651691660423538</v>
      </c>
      <c r="BJ1283" s="68">
        <v>0</v>
      </c>
      <c r="BK1283" s="68">
        <v>2.8962655310327485E-3</v>
      </c>
      <c r="BL1283" s="68">
        <v>7.5109226205749486</v>
      </c>
      <c r="BM1283" s="68">
        <v>0.78794191140017777</v>
      </c>
      <c r="BN1283" s="68">
        <v>0</v>
      </c>
      <c r="BO1283" s="68">
        <v>0</v>
      </c>
    </row>
    <row r="1284" spans="1:67">
      <c r="A1284">
        <v>2010</v>
      </c>
      <c r="B1284" s="62" t="s">
        <v>621</v>
      </c>
      <c r="C1284" s="67" t="s">
        <v>135</v>
      </c>
      <c r="D1284" s="62" t="s">
        <v>726</v>
      </c>
      <c r="E1284" s="68">
        <v>3.5488969751054242E-2</v>
      </c>
      <c r="F1284" s="68">
        <v>8.4745844232398857E-4</v>
      </c>
      <c r="G1284" s="68">
        <v>2.1848918561307917E-3</v>
      </c>
      <c r="H1284" s="68">
        <v>6.6968464016160953E-2</v>
      </c>
      <c r="I1284" s="68">
        <v>0.12210921972897558</v>
      </c>
      <c r="J1284" s="68">
        <v>3.8900936279469216E-2</v>
      </c>
      <c r="K1284" s="68">
        <v>4.5597160285415763E-3</v>
      </c>
      <c r="L1284" s="68">
        <v>1.5100829795981124E-2</v>
      </c>
      <c r="M1284" s="68">
        <v>7.365372093972854E-3</v>
      </c>
      <c r="N1284" s="68">
        <v>0.16991562107005151</v>
      </c>
      <c r="O1284" s="68">
        <v>0.12961624927443721</v>
      </c>
      <c r="P1284" s="68">
        <v>2.8031753675254689E-2</v>
      </c>
      <c r="Q1284" s="68">
        <v>6.2839382198266638E-2</v>
      </c>
      <c r="R1284" s="68">
        <v>3.242751293871729E-2</v>
      </c>
      <c r="S1284" s="68">
        <v>8.1787866499488687E-2</v>
      </c>
      <c r="T1284" s="68">
        <v>8.1463362293182462E-2</v>
      </c>
      <c r="U1284" s="68">
        <v>0.92658104635859617</v>
      </c>
      <c r="V1284" s="68">
        <v>0.35560594858946865</v>
      </c>
      <c r="W1284" s="68">
        <v>0.2394079087358206</v>
      </c>
      <c r="X1284" s="68">
        <v>0.41307270132613894</v>
      </c>
      <c r="Y1284" s="68">
        <v>1.2601119950075981E-2</v>
      </c>
      <c r="Z1284" s="68">
        <v>0.10864808807665491</v>
      </c>
      <c r="AA1284" s="68">
        <v>9.7858803247277693E-3</v>
      </c>
      <c r="AB1284" s="68">
        <v>0.11950392895300022</v>
      </c>
      <c r="AC1284" s="68">
        <v>3.2067653532659737E-2</v>
      </c>
      <c r="AD1284" s="68">
        <v>6.1043832896224171E-4</v>
      </c>
      <c r="AE1284" s="68">
        <v>0.38098664115480296</v>
      </c>
      <c r="AF1284" s="68">
        <v>2.9337883080296466E-2</v>
      </c>
      <c r="AG1284" s="68">
        <v>0.14473248995958754</v>
      </c>
      <c r="AH1284" s="68">
        <v>0.11849431716390363</v>
      </c>
      <c r="AI1284" s="68">
        <v>0.24379812741023588</v>
      </c>
      <c r="AJ1284" s="68">
        <v>1.4250633221165536E-2</v>
      </c>
      <c r="AK1284" s="68">
        <v>2.4808481008111623E-2</v>
      </c>
      <c r="AL1284" s="68">
        <v>3.7188985087098364E-2</v>
      </c>
      <c r="AM1284" s="68">
        <v>5.2495223791334152E-3</v>
      </c>
      <c r="AN1284" s="68">
        <v>7.1742494923927119E-2</v>
      </c>
      <c r="AO1284" s="68">
        <v>2.1107103094459088E-2</v>
      </c>
      <c r="AP1284" s="68">
        <v>7.0972534660690423E-2</v>
      </c>
      <c r="AQ1284" s="68">
        <v>9.1812384795056656E-2</v>
      </c>
      <c r="AR1284" s="68">
        <v>4.9216577934323765E-3</v>
      </c>
      <c r="AS1284" s="68">
        <v>0.31991826717386418</v>
      </c>
      <c r="AT1284" s="68">
        <v>7.1344228537611608E-4</v>
      </c>
      <c r="AU1284" s="68">
        <v>1.4301159195739207E-2</v>
      </c>
      <c r="AV1284" s="68">
        <v>0</v>
      </c>
      <c r="AW1284" s="68">
        <v>8.2940488440779014E-3</v>
      </c>
      <c r="AX1284" s="68">
        <v>1.9147053920893005E-2</v>
      </c>
      <c r="AY1284" s="68">
        <v>1.4167183917243042E-2</v>
      </c>
      <c r="AZ1284" s="68">
        <v>0</v>
      </c>
      <c r="BA1284" s="68">
        <v>2.6207036256982322E-3</v>
      </c>
      <c r="BB1284" s="68">
        <v>0.17857209144355229</v>
      </c>
      <c r="BC1284" s="68">
        <v>0.28775972005467637</v>
      </c>
      <c r="BD1284" s="68">
        <v>9.4621256344390045E-2</v>
      </c>
      <c r="BE1284" s="68">
        <v>6.7682506806252457E-2</v>
      </c>
      <c r="BF1284" s="68">
        <v>3.86151833097685E-2</v>
      </c>
      <c r="BG1284" s="68">
        <v>0</v>
      </c>
      <c r="BH1284" s="68">
        <v>2.9757565127259478E-4</v>
      </c>
      <c r="BI1284" s="68">
        <v>1.2383991828042789</v>
      </c>
      <c r="BJ1284" s="68">
        <v>0</v>
      </c>
      <c r="BK1284" s="68">
        <v>1.8085911055795714E-4</v>
      </c>
      <c r="BL1284" s="68">
        <v>1.2057756732082077</v>
      </c>
      <c r="BM1284" s="68">
        <v>0.13063268934440217</v>
      </c>
      <c r="BN1284" s="68">
        <v>0</v>
      </c>
      <c r="BO1284" s="68">
        <v>0</v>
      </c>
    </row>
    <row r="1285" spans="1:67">
      <c r="A1285">
        <v>2010</v>
      </c>
      <c r="B1285" s="62" t="s">
        <v>622</v>
      </c>
      <c r="C1285" s="67" t="s">
        <v>687</v>
      </c>
      <c r="D1285" s="62" t="s">
        <v>726</v>
      </c>
      <c r="E1285" s="68">
        <v>0.19328299138604371</v>
      </c>
      <c r="F1285" s="68">
        <v>3.46875728024011E-3</v>
      </c>
      <c r="G1285" s="68">
        <v>4.8012573023769418E-3</v>
      </c>
      <c r="H1285" s="68">
        <v>0.28643558568075878</v>
      </c>
      <c r="I1285" s="68">
        <v>0.54563670946476828</v>
      </c>
      <c r="J1285" s="68">
        <v>0.19461199218949488</v>
      </c>
      <c r="K1285" s="68">
        <v>1.4285372615282394E-2</v>
      </c>
      <c r="L1285" s="68">
        <v>9.3460612066940715E-2</v>
      </c>
      <c r="M1285" s="68">
        <v>3.5164388394092236E-2</v>
      </c>
      <c r="N1285" s="68">
        <v>0.38408476195454977</v>
      </c>
      <c r="O1285" s="68">
        <v>0.73250759924463127</v>
      </c>
      <c r="P1285" s="68">
        <v>0.11895980548362692</v>
      </c>
      <c r="Q1285" s="68">
        <v>0.32302970929330094</v>
      </c>
      <c r="R1285" s="68">
        <v>0.13438412090992319</v>
      </c>
      <c r="S1285" s="68">
        <v>0.94098598477113038</v>
      </c>
      <c r="T1285" s="68">
        <v>0.65202124533360328</v>
      </c>
      <c r="U1285" s="68">
        <v>2.4569161350105233</v>
      </c>
      <c r="V1285" s="68">
        <v>1.1119909394864786</v>
      </c>
      <c r="W1285" s="68">
        <v>0.58499279741775101</v>
      </c>
      <c r="X1285" s="68">
        <v>1.4184658360446218</v>
      </c>
      <c r="Y1285" s="68">
        <v>5.8216353202881876E-2</v>
      </c>
      <c r="Z1285" s="68">
        <v>0.52608740558151579</v>
      </c>
      <c r="AA1285" s="68">
        <v>3.3286437555541115E-2</v>
      </c>
      <c r="AB1285" s="68">
        <v>0.36302912420268302</v>
      </c>
      <c r="AC1285" s="68">
        <v>0.10062623294716061</v>
      </c>
      <c r="AD1285" s="68">
        <v>2.0766885253593386E-3</v>
      </c>
      <c r="AE1285" s="68">
        <v>1.7968601057570617</v>
      </c>
      <c r="AF1285" s="68">
        <v>0.10606863976033462</v>
      </c>
      <c r="AG1285" s="68">
        <v>0.53055184040506453</v>
      </c>
      <c r="AH1285" s="68">
        <v>0.43055329260852176</v>
      </c>
      <c r="AI1285" s="68">
        <v>0.30120228210772637</v>
      </c>
      <c r="AJ1285" s="68">
        <v>2.7372385683746038E-2</v>
      </c>
      <c r="AK1285" s="68">
        <v>6.0870539398557889E-2</v>
      </c>
      <c r="AL1285" s="68">
        <v>6.2280994969642976E-2</v>
      </c>
      <c r="AM1285" s="68">
        <v>1.409806763055149E-2</v>
      </c>
      <c r="AN1285" s="68">
        <v>0.31205089077720111</v>
      </c>
      <c r="AO1285" s="68">
        <v>6.0031472401502958E-2</v>
      </c>
      <c r="AP1285" s="68">
        <v>0.18803953778668542</v>
      </c>
      <c r="AQ1285" s="68">
        <v>0.27291915080683282</v>
      </c>
      <c r="AR1285" s="68">
        <v>1.3126475822379628E-2</v>
      </c>
      <c r="AS1285" s="68">
        <v>0.84761448680532159</v>
      </c>
      <c r="AT1285" s="68">
        <v>8.3801917534444183E-3</v>
      </c>
      <c r="AU1285" s="68">
        <v>3.8244319073596697E-2</v>
      </c>
      <c r="AV1285" s="68">
        <v>0</v>
      </c>
      <c r="AW1285" s="68">
        <v>4.9853300073740781E-2</v>
      </c>
      <c r="AX1285" s="68">
        <v>5.3711016807112724E-2</v>
      </c>
      <c r="AY1285" s="68">
        <v>4.1118792222111469E-2</v>
      </c>
      <c r="AZ1285" s="68">
        <v>0</v>
      </c>
      <c r="BA1285" s="68">
        <v>8.3389257366765571E-3</v>
      </c>
      <c r="BB1285" s="68">
        <v>0.55380439501132961</v>
      </c>
      <c r="BC1285" s="68">
        <v>0.85727168191401748</v>
      </c>
      <c r="BD1285" s="68">
        <v>0.27729641524597926</v>
      </c>
      <c r="BE1285" s="68">
        <v>0.22032533761479578</v>
      </c>
      <c r="BF1285" s="68">
        <v>0.16857905875553225</v>
      </c>
      <c r="BG1285" s="68">
        <v>0</v>
      </c>
      <c r="BH1285" s="68">
        <v>7.6812100644416278E-4</v>
      </c>
      <c r="BI1285" s="68">
        <v>7.3817739735121837</v>
      </c>
      <c r="BJ1285" s="68">
        <v>0</v>
      </c>
      <c r="BK1285" s="68">
        <v>5.962513095550384E-4</v>
      </c>
      <c r="BL1285" s="68">
        <v>2.1248052650067777</v>
      </c>
      <c r="BM1285" s="68">
        <v>0.30923614525892901</v>
      </c>
      <c r="BN1285" s="68">
        <v>0</v>
      </c>
      <c r="BO1285" s="68">
        <v>0</v>
      </c>
    </row>
    <row r="1286" spans="1:67">
      <c r="A1286">
        <v>2010</v>
      </c>
      <c r="B1286" s="62" t="s">
        <v>623</v>
      </c>
      <c r="C1286" s="67" t="s">
        <v>688</v>
      </c>
      <c r="D1286" s="62" t="s">
        <v>726</v>
      </c>
      <c r="E1286" s="68">
        <v>0.30779316110734278</v>
      </c>
      <c r="F1286" s="68">
        <v>1.0885340997599703E-2</v>
      </c>
      <c r="G1286" s="68">
        <v>1.9937813260571341E-2</v>
      </c>
      <c r="H1286" s="68">
        <v>1.2436940300614052</v>
      </c>
      <c r="I1286" s="68">
        <v>2.0721017508744057</v>
      </c>
      <c r="J1286" s="68">
        <v>0.61562765002669562</v>
      </c>
      <c r="K1286" s="68">
        <v>0.13804761017855263</v>
      </c>
      <c r="L1286" s="68">
        <v>0.17410800127928852</v>
      </c>
      <c r="M1286" s="68">
        <v>6.5741956492806952E-2</v>
      </c>
      <c r="N1286" s="68">
        <v>1.0366495576461614</v>
      </c>
      <c r="O1286" s="68">
        <v>0.69132673131003586</v>
      </c>
      <c r="P1286" s="68">
        <v>0.11500272734036476</v>
      </c>
      <c r="Q1286" s="68">
        <v>0.58108390668486787</v>
      </c>
      <c r="R1286" s="68">
        <v>0.89126481672917257</v>
      </c>
      <c r="S1286" s="68">
        <v>1.4830717436415062</v>
      </c>
      <c r="T1286" s="68">
        <v>2.1584836883003313</v>
      </c>
      <c r="U1286" s="68">
        <v>8.0465207248142505</v>
      </c>
      <c r="V1286" s="68">
        <v>3.4258159660048273</v>
      </c>
      <c r="W1286" s="68">
        <v>4.3239951186697203</v>
      </c>
      <c r="X1286" s="68">
        <v>10.067245022149825</v>
      </c>
      <c r="Y1286" s="68">
        <v>0.23813503967109281</v>
      </c>
      <c r="Z1286" s="68">
        <v>1.39276853994956</v>
      </c>
      <c r="AA1286" s="68">
        <v>0.12939275693537777</v>
      </c>
      <c r="AB1286" s="68">
        <v>0.47252841920267274</v>
      </c>
      <c r="AC1286" s="68">
        <v>9.9386071037460499E-2</v>
      </c>
      <c r="AD1286" s="68">
        <v>1.3166509421669564E-2</v>
      </c>
      <c r="AE1286" s="68">
        <v>10.110405921679769</v>
      </c>
      <c r="AF1286" s="68">
        <v>0.30865404335949842</v>
      </c>
      <c r="AG1286" s="68">
        <v>1.5435076049764953</v>
      </c>
      <c r="AH1286" s="68">
        <v>1.2576175631242696</v>
      </c>
      <c r="AI1286" s="68">
        <v>3.0757382319429909</v>
      </c>
      <c r="AJ1286" s="68">
        <v>0.17087956757953526</v>
      </c>
      <c r="AK1286" s="68">
        <v>0.13401149758439862</v>
      </c>
      <c r="AL1286" s="68">
        <v>0.72347188792424044</v>
      </c>
      <c r="AM1286" s="68">
        <v>2.6373879729018959E-2</v>
      </c>
      <c r="AN1286" s="68">
        <v>0.51784747503360107</v>
      </c>
      <c r="AO1286" s="68">
        <v>9.2968215276739347E-2</v>
      </c>
      <c r="AP1286" s="68">
        <v>0.26628234742266066</v>
      </c>
      <c r="AQ1286" s="68">
        <v>0.65649051095292199</v>
      </c>
      <c r="AR1286" s="68">
        <v>1.5130184787264588E-2</v>
      </c>
      <c r="AS1286" s="68">
        <v>0.97179601757907674</v>
      </c>
      <c r="AT1286" s="68">
        <v>6.9235070064817078E-2</v>
      </c>
      <c r="AU1286" s="68">
        <v>4.6771940842669835E-2</v>
      </c>
      <c r="AV1286" s="68">
        <v>0</v>
      </c>
      <c r="AW1286" s="68">
        <v>9.5841574283591718E-2</v>
      </c>
      <c r="AX1286" s="68">
        <v>7.1608713976411165E-2</v>
      </c>
      <c r="AY1286" s="68">
        <v>5.4739580286857194E-2</v>
      </c>
      <c r="AZ1286" s="68">
        <v>0</v>
      </c>
      <c r="BA1286" s="68">
        <v>1.2758076926625592E-2</v>
      </c>
      <c r="BB1286" s="68">
        <v>1.0484410063203036</v>
      </c>
      <c r="BC1286" s="68">
        <v>1.1591613656222073</v>
      </c>
      <c r="BD1286" s="68">
        <v>0.34489756923494042</v>
      </c>
      <c r="BE1286" s="68">
        <v>0.27080711370779509</v>
      </c>
      <c r="BF1286" s="68">
        <v>0.29073743067630409</v>
      </c>
      <c r="BG1286" s="68">
        <v>0</v>
      </c>
      <c r="BH1286" s="68">
        <v>1.0089140322541599E-3</v>
      </c>
      <c r="BI1286" s="68">
        <v>10.176600709549593</v>
      </c>
      <c r="BJ1286" s="68">
        <v>0</v>
      </c>
      <c r="BK1286" s="68">
        <v>3.1601691130937089E-3</v>
      </c>
      <c r="BL1286" s="68">
        <v>32.249354106196066</v>
      </c>
      <c r="BM1286" s="68">
        <v>3.5096791123521989</v>
      </c>
      <c r="BN1286" s="68">
        <v>0</v>
      </c>
      <c r="BO1286" s="68">
        <v>0</v>
      </c>
    </row>
    <row r="1287" spans="1:67">
      <c r="A1287">
        <v>2010</v>
      </c>
      <c r="B1287" s="62" t="s">
        <v>624</v>
      </c>
      <c r="C1287" s="67" t="s">
        <v>689</v>
      </c>
      <c r="D1287" s="62" t="s">
        <v>726</v>
      </c>
      <c r="E1287" s="68">
        <v>2.5012488210052384</v>
      </c>
      <c r="F1287" s="68">
        <v>5.8701205642081339E-2</v>
      </c>
      <c r="G1287" s="68">
        <v>8.7243289099677948E-2</v>
      </c>
      <c r="H1287" s="68">
        <v>2.8859449698954269</v>
      </c>
      <c r="I1287" s="68">
        <v>9.347010802711889</v>
      </c>
      <c r="J1287" s="68">
        <v>3.8276993070298966</v>
      </c>
      <c r="K1287" s="68">
        <v>0.34315964834594848</v>
      </c>
      <c r="L1287" s="68">
        <v>1.6702736172683199</v>
      </c>
      <c r="M1287" s="68">
        <v>0.44029427307803554</v>
      </c>
      <c r="N1287" s="68">
        <v>2.2166696965772328</v>
      </c>
      <c r="O1287" s="68">
        <v>6.6563434467915066</v>
      </c>
      <c r="P1287" s="68">
        <v>2.0888808409323842</v>
      </c>
      <c r="Q1287" s="68">
        <v>3.3176821301545054</v>
      </c>
      <c r="R1287" s="68">
        <v>1.4958880254715354</v>
      </c>
      <c r="S1287" s="68">
        <v>3.154071418300489</v>
      </c>
      <c r="T1287" s="68">
        <v>3.2384422162178677</v>
      </c>
      <c r="U1287" s="68">
        <v>24.62946636629384</v>
      </c>
      <c r="V1287" s="68">
        <v>6.9171832176109023</v>
      </c>
      <c r="W1287" s="68">
        <v>4.9756820654133902</v>
      </c>
      <c r="X1287" s="68">
        <v>58.361813659742332</v>
      </c>
      <c r="Y1287" s="68">
        <v>0.69165058262885226</v>
      </c>
      <c r="Z1287" s="68">
        <v>3.9332577161970441</v>
      </c>
      <c r="AA1287" s="68">
        <v>0.24225394701730715</v>
      </c>
      <c r="AB1287" s="68">
        <v>3.2480395680858489</v>
      </c>
      <c r="AC1287" s="68">
        <v>0.44117733836275846</v>
      </c>
      <c r="AD1287" s="68">
        <v>7.2465777260060232E-2</v>
      </c>
      <c r="AE1287" s="68">
        <v>13.038771592973719</v>
      </c>
      <c r="AF1287" s="68">
        <v>2.2570604297415948</v>
      </c>
      <c r="AG1287" s="68">
        <v>4.857113021421851</v>
      </c>
      <c r="AH1287" s="68">
        <v>3.9656122298434946</v>
      </c>
      <c r="AI1287" s="68">
        <v>15.795718285710031</v>
      </c>
      <c r="AJ1287" s="68">
        <v>0.16358328738349406</v>
      </c>
      <c r="AK1287" s="68">
        <v>0.57237375239144417</v>
      </c>
      <c r="AL1287" s="68">
        <v>1.583202851370189</v>
      </c>
      <c r="AM1287" s="68">
        <v>0.16247736312276001</v>
      </c>
      <c r="AN1287" s="68">
        <v>1.1336141924745196</v>
      </c>
      <c r="AO1287" s="68">
        <v>0.17908215128179514</v>
      </c>
      <c r="AP1287" s="68">
        <v>0.60944961681518584</v>
      </c>
      <c r="AQ1287" s="68">
        <v>3.7265896112253873</v>
      </c>
      <c r="AR1287" s="68">
        <v>3.3187299337593276E-2</v>
      </c>
      <c r="AS1287" s="68">
        <v>2.0683314759299281</v>
      </c>
      <c r="AT1287" s="68">
        <v>0.14303815061169362</v>
      </c>
      <c r="AU1287" s="68">
        <v>9.4889759644577937E-2</v>
      </c>
      <c r="AV1287" s="68">
        <v>0</v>
      </c>
      <c r="AW1287" s="68">
        <v>0.15521421652191991</v>
      </c>
      <c r="AX1287" s="68">
        <v>0.2266355385498407</v>
      </c>
      <c r="AY1287" s="68">
        <v>0.17972973228178143</v>
      </c>
      <c r="AZ1287" s="68">
        <v>0</v>
      </c>
      <c r="BA1287" s="68">
        <v>4.4685796609639471E-2</v>
      </c>
      <c r="BB1287" s="68">
        <v>2.7218246535527983</v>
      </c>
      <c r="BC1287" s="68">
        <v>3.6922429616036974</v>
      </c>
      <c r="BD1287" s="68">
        <v>0.7041781656711088</v>
      </c>
      <c r="BE1287" s="68">
        <v>2.4142000476092136</v>
      </c>
      <c r="BF1287" s="68">
        <v>0.77364638672751085</v>
      </c>
      <c r="BG1287" s="68">
        <v>0</v>
      </c>
      <c r="BH1287" s="68">
        <v>4.3530683346324284E-3</v>
      </c>
      <c r="BI1287" s="68">
        <v>85.454809633260012</v>
      </c>
      <c r="BJ1287" s="68">
        <v>0</v>
      </c>
      <c r="BK1287" s="68">
        <v>6.8789225960427473E-3</v>
      </c>
      <c r="BL1287" s="68">
        <v>54.616772758462673</v>
      </c>
      <c r="BM1287" s="68">
        <v>3.7931323057515201</v>
      </c>
      <c r="BN1287" s="68">
        <v>0</v>
      </c>
      <c r="BO1287" s="68">
        <v>0</v>
      </c>
    </row>
    <row r="1288" spans="1:67">
      <c r="A1288">
        <v>2010</v>
      </c>
      <c r="B1288" s="62" t="s">
        <v>625</v>
      </c>
      <c r="C1288" s="67" t="s">
        <v>690</v>
      </c>
      <c r="D1288" s="62" t="s">
        <v>726</v>
      </c>
      <c r="E1288" s="68">
        <v>32.281456577706592</v>
      </c>
      <c r="F1288" s="68">
        <v>0.70747728692894141</v>
      </c>
      <c r="G1288" s="68">
        <v>1.0051079308856439</v>
      </c>
      <c r="H1288" s="68">
        <v>31.150488740497337</v>
      </c>
      <c r="I1288" s="68">
        <v>105.3379420321934</v>
      </c>
      <c r="J1288" s="68">
        <v>48.958162527120393</v>
      </c>
      <c r="K1288" s="68">
        <v>4.2602258367855965</v>
      </c>
      <c r="L1288" s="68">
        <v>18.051343855978981</v>
      </c>
      <c r="M1288" s="68">
        <v>4.7409490150698819</v>
      </c>
      <c r="N1288" s="68">
        <v>45.243830569097156</v>
      </c>
      <c r="O1288" s="68">
        <v>87.734130598269388</v>
      </c>
      <c r="P1288" s="68">
        <v>27.219619336138326</v>
      </c>
      <c r="Q1288" s="68">
        <v>41.350636793241222</v>
      </c>
      <c r="R1288" s="68">
        <v>15.210623394438986</v>
      </c>
      <c r="S1288" s="68">
        <v>41.844295275738759</v>
      </c>
      <c r="T1288" s="68">
        <v>42.22736390425009</v>
      </c>
      <c r="U1288" s="68">
        <v>312.120933672565</v>
      </c>
      <c r="V1288" s="68">
        <v>87.287690904452731</v>
      </c>
      <c r="W1288" s="68">
        <v>55.39677120014121</v>
      </c>
      <c r="X1288" s="68">
        <v>215.37342324795043</v>
      </c>
      <c r="Y1288" s="68">
        <v>6.3037924917670614</v>
      </c>
      <c r="Z1288" s="68">
        <v>48.636133024240941</v>
      </c>
      <c r="AA1288" s="68">
        <v>2.5929712160324332</v>
      </c>
      <c r="AB1288" s="68">
        <v>39.633841647888779</v>
      </c>
      <c r="AC1288" s="68">
        <v>4.4386992931210134</v>
      </c>
      <c r="AD1288" s="68">
        <v>0.26798862531646828</v>
      </c>
      <c r="AE1288" s="68">
        <v>160.07455721697369</v>
      </c>
      <c r="AF1288" s="68">
        <v>5.38927381955674</v>
      </c>
      <c r="AG1288" s="68">
        <v>33.354946442154535</v>
      </c>
      <c r="AH1288" s="68">
        <v>21.933795573178926</v>
      </c>
      <c r="AI1288" s="68">
        <v>63.161822181080545</v>
      </c>
      <c r="AJ1288" s="68">
        <v>1.3187654846365313</v>
      </c>
      <c r="AK1288" s="68">
        <v>4.904436702441421</v>
      </c>
      <c r="AL1288" s="68">
        <v>7.5668889244618063</v>
      </c>
      <c r="AM1288" s="68">
        <v>0.80499837447400302</v>
      </c>
      <c r="AN1288" s="68">
        <v>13.134604540787937</v>
      </c>
      <c r="AO1288" s="68">
        <v>1.0052674210818233</v>
      </c>
      <c r="AP1288" s="68">
        <v>4.0994239459515498</v>
      </c>
      <c r="AQ1288" s="68">
        <v>27.605129526332021</v>
      </c>
      <c r="AR1288" s="68">
        <v>0.13035367929361957</v>
      </c>
      <c r="AS1288" s="68">
        <v>8.9086832102540043</v>
      </c>
      <c r="AT1288" s="68">
        <v>0.29761408462390337</v>
      </c>
      <c r="AU1288" s="68">
        <v>0.44738487354664014</v>
      </c>
      <c r="AV1288" s="68">
        <v>0</v>
      </c>
      <c r="AW1288" s="68">
        <v>1.1725078558940347</v>
      </c>
      <c r="AX1288" s="68">
        <v>1.7594508317040458</v>
      </c>
      <c r="AY1288" s="68">
        <v>1.4233245864662731</v>
      </c>
      <c r="AZ1288" s="68">
        <v>0</v>
      </c>
      <c r="BA1288" s="68">
        <v>0.41857426197652658</v>
      </c>
      <c r="BB1288" s="68">
        <v>15.354638066950963</v>
      </c>
      <c r="BC1288" s="68">
        <v>32.021313038547049</v>
      </c>
      <c r="BD1288" s="68">
        <v>4.4720820993954638</v>
      </c>
      <c r="BE1288" s="68">
        <v>27.613381514317009</v>
      </c>
      <c r="BF1288" s="68">
        <v>7.2982022132511446</v>
      </c>
      <c r="BG1288" s="68">
        <v>0</v>
      </c>
      <c r="BH1288" s="68">
        <v>3.8199304302555893E-2</v>
      </c>
      <c r="BI1288" s="68">
        <v>785.61870111805888</v>
      </c>
      <c r="BJ1288" s="68">
        <v>0</v>
      </c>
      <c r="BK1288" s="68">
        <v>2.8153452358867244E-2</v>
      </c>
      <c r="BL1288" s="68">
        <v>396.34165277390116</v>
      </c>
      <c r="BM1288" s="68">
        <v>51.400865047514465</v>
      </c>
      <c r="BN1288" s="68">
        <v>0</v>
      </c>
      <c r="BO1288" s="68">
        <v>0</v>
      </c>
    </row>
    <row r="1289" spans="1:67">
      <c r="A1289">
        <v>2010</v>
      </c>
      <c r="B1289" s="62" t="s">
        <v>626</v>
      </c>
      <c r="C1289" s="67" t="s">
        <v>691</v>
      </c>
      <c r="D1289" s="62" t="s">
        <v>726</v>
      </c>
      <c r="E1289" s="68">
        <v>16.612904097491032</v>
      </c>
      <c r="F1289" s="68">
        <v>0.17310514393308998</v>
      </c>
      <c r="G1289" s="68">
        <v>0.6507248518434593</v>
      </c>
      <c r="H1289" s="68">
        <v>7.29201646354689</v>
      </c>
      <c r="I1289" s="68">
        <v>63.218351107414989</v>
      </c>
      <c r="J1289" s="68">
        <v>18.217652613390065</v>
      </c>
      <c r="K1289" s="68">
        <v>1.1406457370273408</v>
      </c>
      <c r="L1289" s="68">
        <v>5.4353580532572945</v>
      </c>
      <c r="M1289" s="68">
        <v>1.3395401860320919</v>
      </c>
      <c r="N1289" s="68">
        <v>7.6584428209575588</v>
      </c>
      <c r="O1289" s="68">
        <v>19.113766075288474</v>
      </c>
      <c r="P1289" s="68">
        <v>5.0525845493624946</v>
      </c>
      <c r="Q1289" s="68">
        <v>8.473195027566323</v>
      </c>
      <c r="R1289" s="68">
        <v>4.2155899729631692</v>
      </c>
      <c r="S1289" s="68">
        <v>11.315778853140653</v>
      </c>
      <c r="T1289" s="68">
        <v>9.5419336832649737</v>
      </c>
      <c r="U1289" s="68">
        <v>99.570047816940047</v>
      </c>
      <c r="V1289" s="68">
        <v>18.5258501864521</v>
      </c>
      <c r="W1289" s="68">
        <v>11.746307277148434</v>
      </c>
      <c r="X1289" s="68">
        <v>54.177581610399415</v>
      </c>
      <c r="Y1289" s="68">
        <v>1.6697240490933438</v>
      </c>
      <c r="Z1289" s="68">
        <v>13.772490470841344</v>
      </c>
      <c r="AA1289" s="68">
        <v>0.66078506180543384</v>
      </c>
      <c r="AB1289" s="68">
        <v>9.389290317541839</v>
      </c>
      <c r="AC1289" s="68">
        <v>1.1933579409643047</v>
      </c>
      <c r="AD1289" s="68">
        <v>8.6842546716026439E-2</v>
      </c>
      <c r="AE1289" s="68">
        <v>37.130056721227639</v>
      </c>
      <c r="AF1289" s="68">
        <v>1.4649659390889378</v>
      </c>
      <c r="AG1289" s="68">
        <v>7.2985172220294423</v>
      </c>
      <c r="AH1289" s="68">
        <v>11.429050439232782</v>
      </c>
      <c r="AI1289" s="68">
        <v>17.945116190161215</v>
      </c>
      <c r="AJ1289" s="68">
        <v>0.33222227551122374</v>
      </c>
      <c r="AK1289" s="68">
        <v>1.7621096010925179</v>
      </c>
      <c r="AL1289" s="68">
        <v>1.6317020522034906</v>
      </c>
      <c r="AM1289" s="68">
        <v>0.27531177027983017</v>
      </c>
      <c r="AN1289" s="68">
        <v>7.9408112731045195</v>
      </c>
      <c r="AO1289" s="68">
        <v>0.3159625680335022</v>
      </c>
      <c r="AP1289" s="68">
        <v>1.2853822345232611</v>
      </c>
      <c r="AQ1289" s="68">
        <v>9.6002150418416861</v>
      </c>
      <c r="AR1289" s="68">
        <v>5.6656823424505162E-2</v>
      </c>
      <c r="AS1289" s="68">
        <v>3.8611878526019341</v>
      </c>
      <c r="AT1289" s="68">
        <v>7.6873872233510027E-2</v>
      </c>
      <c r="AU1289" s="68">
        <v>0.18695611998984729</v>
      </c>
      <c r="AV1289" s="68">
        <v>0</v>
      </c>
      <c r="AW1289" s="68">
        <v>0.44712928806613672</v>
      </c>
      <c r="AX1289" s="68">
        <v>0.72604446716386772</v>
      </c>
      <c r="AY1289" s="68">
        <v>0.48283228652272281</v>
      </c>
      <c r="AZ1289" s="68">
        <v>0</v>
      </c>
      <c r="BA1289" s="68">
        <v>0.11879223246767655</v>
      </c>
      <c r="BB1289" s="68">
        <v>5.0576414909122089</v>
      </c>
      <c r="BC1289" s="68">
        <v>9.6893091607351334</v>
      </c>
      <c r="BD1289" s="68">
        <v>1.7056015564849596</v>
      </c>
      <c r="BE1289" s="68">
        <v>7.6273877864530455</v>
      </c>
      <c r="BF1289" s="68">
        <v>2.2916703609605289</v>
      </c>
      <c r="BG1289" s="68">
        <v>0</v>
      </c>
      <c r="BH1289" s="68">
        <v>1.0645059111425888E-2</v>
      </c>
      <c r="BI1289" s="68">
        <v>305.88554291296248</v>
      </c>
      <c r="BJ1289" s="68">
        <v>0</v>
      </c>
      <c r="BK1289" s="68">
        <v>3.563941564486616E-3</v>
      </c>
      <c r="BL1289" s="68">
        <v>93.476788527895565</v>
      </c>
      <c r="BM1289" s="68">
        <v>12.833755720258317</v>
      </c>
      <c r="BN1289" s="68">
        <v>0</v>
      </c>
      <c r="BO1289" s="68">
        <v>0</v>
      </c>
    </row>
    <row r="1290" spans="1:67">
      <c r="A1290">
        <v>2010</v>
      </c>
      <c r="B1290" s="62" t="s">
        <v>627</v>
      </c>
      <c r="C1290" s="67" t="s">
        <v>692</v>
      </c>
      <c r="D1290" s="62" t="s">
        <v>726</v>
      </c>
      <c r="E1290" s="68">
        <v>2.6558106229567549</v>
      </c>
      <c r="F1290" s="68">
        <v>7.063876082073145E-2</v>
      </c>
      <c r="G1290" s="68">
        <v>9.5679006748139728E-2</v>
      </c>
      <c r="H1290" s="68">
        <v>2.7528738909272508</v>
      </c>
      <c r="I1290" s="68">
        <v>9.8595560823366277</v>
      </c>
      <c r="J1290" s="68">
        <v>7.3675396891458371</v>
      </c>
      <c r="K1290" s="68">
        <v>0.42010918976307648</v>
      </c>
      <c r="L1290" s="68">
        <v>1.5400718403488478</v>
      </c>
      <c r="M1290" s="68">
        <v>0.3479073141238937</v>
      </c>
      <c r="N1290" s="68">
        <v>15.901414516805769</v>
      </c>
      <c r="O1290" s="68">
        <v>8.3856266975553027</v>
      </c>
      <c r="P1290" s="68">
        <v>2.036915117795234</v>
      </c>
      <c r="Q1290" s="68">
        <v>3.110859866352095</v>
      </c>
      <c r="R1290" s="68">
        <v>1.4728782253742938</v>
      </c>
      <c r="S1290" s="68">
        <v>5.4188782293394988</v>
      </c>
      <c r="T1290" s="68">
        <v>3.4575327886099529</v>
      </c>
      <c r="U1290" s="68">
        <v>20.078784549324045</v>
      </c>
      <c r="V1290" s="68">
        <v>6.4898904119663836</v>
      </c>
      <c r="W1290" s="68">
        <v>4.2956970458267705</v>
      </c>
      <c r="X1290" s="68">
        <v>18.129799182604632</v>
      </c>
      <c r="Y1290" s="68">
        <v>0.5220199977259079</v>
      </c>
      <c r="Z1290" s="68">
        <v>4.2003248297808096</v>
      </c>
      <c r="AA1290" s="68">
        <v>0.18067633081999107</v>
      </c>
      <c r="AB1290" s="68">
        <v>2.8969784372109832</v>
      </c>
      <c r="AC1290" s="68">
        <v>0.29182554732490829</v>
      </c>
      <c r="AD1290" s="68">
        <v>2.4806707828324236E-2</v>
      </c>
      <c r="AE1290" s="68">
        <v>12.935983412414783</v>
      </c>
      <c r="AF1290" s="68">
        <v>0.59287903442793222</v>
      </c>
      <c r="AG1290" s="68">
        <v>2.9180346464758453</v>
      </c>
      <c r="AH1290" s="68">
        <v>2.3897029677709574</v>
      </c>
      <c r="AI1290" s="68">
        <v>5.872201664481028</v>
      </c>
      <c r="AJ1290" s="68">
        <v>0.14815353986620428</v>
      </c>
      <c r="AK1290" s="68">
        <v>0.87547378909636275</v>
      </c>
      <c r="AL1290" s="68">
        <v>0.65997137764361424</v>
      </c>
      <c r="AM1290" s="68">
        <v>7.0273403540980231E-2</v>
      </c>
      <c r="AN1290" s="68">
        <v>1.1611417502383061</v>
      </c>
      <c r="AO1290" s="68">
        <v>8.0318085626431196E-2</v>
      </c>
      <c r="AP1290" s="68">
        <v>0.29974993558283369</v>
      </c>
      <c r="AQ1290" s="68">
        <v>1.6998568055720145</v>
      </c>
      <c r="AR1290" s="68">
        <v>1.289101504601621E-2</v>
      </c>
      <c r="AS1290" s="68">
        <v>0.60634883459224187</v>
      </c>
      <c r="AT1290" s="68">
        <v>2.6033663252396658E-2</v>
      </c>
      <c r="AU1290" s="68">
        <v>3.0389327218181102E-2</v>
      </c>
      <c r="AV1290" s="68">
        <v>0</v>
      </c>
      <c r="AW1290" s="68">
        <v>0.1200841443425143</v>
      </c>
      <c r="AX1290" s="68">
        <v>0.11068646216510716</v>
      </c>
      <c r="AY1290" s="68">
        <v>0.1142604454278745</v>
      </c>
      <c r="AZ1290" s="68">
        <v>0</v>
      </c>
      <c r="BA1290" s="68">
        <v>3.0424584673231427E-2</v>
      </c>
      <c r="BB1290" s="68">
        <v>1.3006744666110432</v>
      </c>
      <c r="BC1290" s="68">
        <v>2.7510872139633848</v>
      </c>
      <c r="BD1290" s="68">
        <v>0.37044864569865432</v>
      </c>
      <c r="BE1290" s="68">
        <v>2.2505353480760828</v>
      </c>
      <c r="BF1290" s="68">
        <v>0.61340383025132983</v>
      </c>
      <c r="BG1290" s="68">
        <v>0</v>
      </c>
      <c r="BH1290" s="68">
        <v>3.1564258201424687E-3</v>
      </c>
      <c r="BI1290" s="68">
        <v>57.165780728633052</v>
      </c>
      <c r="BJ1290" s="68">
        <v>0</v>
      </c>
      <c r="BK1290" s="68">
        <v>2.0052477849822579E-2</v>
      </c>
      <c r="BL1290" s="68">
        <v>24.631259939985778</v>
      </c>
      <c r="BM1290" s="68">
        <v>3.1818056096310898</v>
      </c>
      <c r="BN1290" s="68">
        <v>0</v>
      </c>
      <c r="BO1290" s="68">
        <v>0</v>
      </c>
    </row>
    <row r="1291" spans="1:67">
      <c r="A1291">
        <v>2010</v>
      </c>
      <c r="B1291" s="62" t="s">
        <v>628</v>
      </c>
      <c r="C1291" s="67" t="s">
        <v>693</v>
      </c>
      <c r="D1291" s="62" t="s">
        <v>726</v>
      </c>
      <c r="E1291" s="68">
        <v>0.20342544369555929</v>
      </c>
      <c r="F1291" s="68">
        <v>4.2028547127676624E-3</v>
      </c>
      <c r="G1291" s="68">
        <v>9.6964630618350863E-3</v>
      </c>
      <c r="H1291" s="68">
        <v>0.18476579216170494</v>
      </c>
      <c r="I1291" s="68">
        <v>0.78161044219665632</v>
      </c>
      <c r="J1291" s="68">
        <v>0.3526590458236426</v>
      </c>
      <c r="K1291" s="68">
        <v>2.0072653330426828E-2</v>
      </c>
      <c r="L1291" s="68">
        <v>8.544080762295192E-2</v>
      </c>
      <c r="M1291" s="68">
        <v>2.5434674238591908E-2</v>
      </c>
      <c r="N1291" s="68">
        <v>0.27050007718321611</v>
      </c>
      <c r="O1291" s="68">
        <v>0.37156034029449819</v>
      </c>
      <c r="P1291" s="68">
        <v>0.10401217379375485</v>
      </c>
      <c r="Q1291" s="68">
        <v>0.21395469499704889</v>
      </c>
      <c r="R1291" s="68">
        <v>7.8727627943034728E-2</v>
      </c>
      <c r="S1291" s="68">
        <v>0.2285746463072674</v>
      </c>
      <c r="T1291" s="68">
        <v>0.28633564520592714</v>
      </c>
      <c r="U1291" s="68">
        <v>2.6670601298304062</v>
      </c>
      <c r="V1291" s="68">
        <v>0.57978169343272834</v>
      </c>
      <c r="W1291" s="68">
        <v>0.34693164268129179</v>
      </c>
      <c r="X1291" s="68">
        <v>1.5089740355746668</v>
      </c>
      <c r="Y1291" s="68">
        <v>3.7398659799326772E-2</v>
      </c>
      <c r="Z1291" s="68">
        <v>0.33593297414423795</v>
      </c>
      <c r="AA1291" s="68">
        <v>1.9590014120142246E-2</v>
      </c>
      <c r="AB1291" s="68">
        <v>0.19271835001034524</v>
      </c>
      <c r="AC1291" s="68">
        <v>1.8189479411820187E-2</v>
      </c>
      <c r="AD1291" s="68">
        <v>2.8343501808673088E-3</v>
      </c>
      <c r="AE1291" s="68">
        <v>0.91957330711131025</v>
      </c>
      <c r="AF1291" s="68">
        <v>7.2513316807018377E-2</v>
      </c>
      <c r="AG1291" s="68">
        <v>0.36142035933315442</v>
      </c>
      <c r="AH1291" s="68">
        <v>0.29630178371584426</v>
      </c>
      <c r="AI1291" s="68">
        <v>0.55029069879016457</v>
      </c>
      <c r="AJ1291" s="68">
        <v>1.7215947776860103E-2</v>
      </c>
      <c r="AK1291" s="68">
        <v>0.1215864440967185</v>
      </c>
      <c r="AL1291" s="68">
        <v>6.6368482974059992E-2</v>
      </c>
      <c r="AM1291" s="68">
        <v>7.8648478410994448E-3</v>
      </c>
      <c r="AN1291" s="68">
        <v>0.20658241875960603</v>
      </c>
      <c r="AO1291" s="68">
        <v>1.115998941168702E-2</v>
      </c>
      <c r="AP1291" s="68">
        <v>3.0404415630192194E-2</v>
      </c>
      <c r="AQ1291" s="68">
        <v>0.25638258200388525</v>
      </c>
      <c r="AR1291" s="68">
        <v>1.6825599746213196E-3</v>
      </c>
      <c r="AS1291" s="68">
        <v>6.0749961443701789E-2</v>
      </c>
      <c r="AT1291" s="68">
        <v>6.1452218214671202E-3</v>
      </c>
      <c r="AU1291" s="68">
        <v>3.2877915715677671E-3</v>
      </c>
      <c r="AV1291" s="68">
        <v>0</v>
      </c>
      <c r="AW1291" s="68">
        <v>3.7509897786012332E-2</v>
      </c>
      <c r="AX1291" s="68">
        <v>1.6537151364285074E-2</v>
      </c>
      <c r="AY1291" s="68">
        <v>1.002334410299466E-2</v>
      </c>
      <c r="AZ1291" s="68">
        <v>0</v>
      </c>
      <c r="BA1291" s="68">
        <v>2.7172811035511141E-3</v>
      </c>
      <c r="BB1291" s="68">
        <v>0.21563924756967012</v>
      </c>
      <c r="BC1291" s="68">
        <v>0.31933302233891636</v>
      </c>
      <c r="BD1291" s="68">
        <v>5.9601885522324038E-2</v>
      </c>
      <c r="BE1291" s="68">
        <v>0.12859690081699765</v>
      </c>
      <c r="BF1291" s="68">
        <v>9.3718539233226941E-2</v>
      </c>
      <c r="BG1291" s="68">
        <v>0</v>
      </c>
      <c r="BH1291" s="68">
        <v>2.4874272589055495E-4</v>
      </c>
      <c r="BI1291" s="68">
        <v>4.9967505236757637</v>
      </c>
      <c r="BJ1291" s="68">
        <v>0</v>
      </c>
      <c r="BK1291" s="68">
        <v>1.8988880812488489E-4</v>
      </c>
      <c r="BL1291" s="68">
        <v>2.1713614788663862</v>
      </c>
      <c r="BM1291" s="68">
        <v>0.21227259898183301</v>
      </c>
      <c r="BN1291" s="68">
        <v>0</v>
      </c>
      <c r="BO1291" s="68">
        <v>0</v>
      </c>
    </row>
    <row r="1292" spans="1:67">
      <c r="A1292">
        <v>2010</v>
      </c>
      <c r="B1292" s="62" t="s">
        <v>629</v>
      </c>
      <c r="C1292" s="67" t="s">
        <v>694</v>
      </c>
      <c r="D1292" s="62" t="s">
        <v>726</v>
      </c>
      <c r="E1292" s="68">
        <v>31.651405670895119</v>
      </c>
      <c r="F1292" s="68">
        <v>3.9964553745417734E-2</v>
      </c>
      <c r="G1292" s="68">
        <v>0.30744284537561894</v>
      </c>
      <c r="H1292" s="68">
        <v>19.138018841411771</v>
      </c>
      <c r="I1292" s="68">
        <v>67.335694176685777</v>
      </c>
      <c r="J1292" s="68">
        <v>62.657156474112554</v>
      </c>
      <c r="K1292" s="68">
        <v>5.0341079893480076</v>
      </c>
      <c r="L1292" s="68">
        <v>11.240343564967333</v>
      </c>
      <c r="M1292" s="68">
        <v>4.9102954824780003</v>
      </c>
      <c r="N1292" s="68">
        <v>7.9042132681102464</v>
      </c>
      <c r="O1292" s="68">
        <v>34.174389144614892</v>
      </c>
      <c r="P1292" s="68">
        <v>7.5032502085089501</v>
      </c>
      <c r="Q1292" s="68">
        <v>25.705822659954201</v>
      </c>
      <c r="R1292" s="68">
        <v>24.098548124544322</v>
      </c>
      <c r="S1292" s="68">
        <v>64.212524105829331</v>
      </c>
      <c r="T1292" s="68">
        <v>76.473729083066772</v>
      </c>
      <c r="U1292" s="68">
        <v>637.05023577615975</v>
      </c>
      <c r="V1292" s="68">
        <v>281.1658278480466</v>
      </c>
      <c r="W1292" s="68">
        <v>173.69171211738544</v>
      </c>
      <c r="X1292" s="68">
        <v>341.69703392612075</v>
      </c>
      <c r="Y1292" s="68">
        <v>18.707221520014553</v>
      </c>
      <c r="Z1292" s="68">
        <v>156.12748079301835</v>
      </c>
      <c r="AA1292" s="68">
        <v>1.0539022140178624</v>
      </c>
      <c r="AB1292" s="68">
        <v>65.145985507349195</v>
      </c>
      <c r="AC1292" s="68">
        <v>0.68182310926717793</v>
      </c>
      <c r="AD1292" s="68">
        <v>0.10069592397095722</v>
      </c>
      <c r="AE1292" s="68">
        <v>25.625649552239086</v>
      </c>
      <c r="AF1292" s="68">
        <v>9.8716751382563448</v>
      </c>
      <c r="AG1292" s="68">
        <v>49.133797859658884</v>
      </c>
      <c r="AH1292" s="68">
        <v>40.245519387944732</v>
      </c>
      <c r="AI1292" s="68">
        <v>39.661353439207524</v>
      </c>
      <c r="AJ1292" s="68">
        <v>7.9772156193786289E-2</v>
      </c>
      <c r="AK1292" s="68">
        <v>13.312975902114829</v>
      </c>
      <c r="AL1292" s="68">
        <v>16.63592266677291</v>
      </c>
      <c r="AM1292" s="68">
        <v>3.794076034654239</v>
      </c>
      <c r="AN1292" s="68">
        <v>2.6806180627627816</v>
      </c>
      <c r="AO1292" s="68">
        <v>7.195071037119388</v>
      </c>
      <c r="AP1292" s="68">
        <v>19.975722260956054</v>
      </c>
      <c r="AQ1292" s="68">
        <v>39.933006400292953</v>
      </c>
      <c r="AR1292" s="68">
        <v>1.0108656272653771</v>
      </c>
      <c r="AS1292" s="68">
        <v>417.34762403105225</v>
      </c>
      <c r="AT1292" s="68">
        <v>0.62481932763688142</v>
      </c>
      <c r="AU1292" s="68">
        <v>6.0981839689276107</v>
      </c>
      <c r="AV1292" s="68">
        <v>0</v>
      </c>
      <c r="AW1292" s="68">
        <v>151.67892816035638</v>
      </c>
      <c r="AX1292" s="68">
        <v>0.135287777909184</v>
      </c>
      <c r="AY1292" s="68">
        <v>3.061209494004526</v>
      </c>
      <c r="AZ1292" s="68">
        <v>0</v>
      </c>
      <c r="BA1292" s="68">
        <v>0.59772375328129179</v>
      </c>
      <c r="BB1292" s="68">
        <v>103.88310257062049</v>
      </c>
      <c r="BC1292" s="68">
        <v>288.42886437675247</v>
      </c>
      <c r="BD1292" s="68">
        <v>42.98380051188208</v>
      </c>
      <c r="BE1292" s="68">
        <v>35.496052882274078</v>
      </c>
      <c r="BF1292" s="68">
        <v>18.108183478662326</v>
      </c>
      <c r="BG1292" s="68">
        <v>0</v>
      </c>
      <c r="BH1292" s="68">
        <v>1.997089193107588</v>
      </c>
      <c r="BI1292" s="68">
        <v>1779.7415460480397</v>
      </c>
      <c r="BJ1292" s="68">
        <v>0</v>
      </c>
      <c r="BK1292" s="68">
        <v>3.8122055827006894E-4</v>
      </c>
      <c r="BL1292" s="68">
        <v>8.7960857077398824</v>
      </c>
      <c r="BM1292" s="68">
        <v>3.9791656885491557E-2</v>
      </c>
      <c r="BN1292" s="68">
        <v>0</v>
      </c>
      <c r="BO1292" s="68">
        <v>0</v>
      </c>
    </row>
    <row r="1293" spans="1:67">
      <c r="A1293">
        <v>2010</v>
      </c>
      <c r="B1293" s="62" t="s">
        <v>630</v>
      </c>
      <c r="C1293" s="67" t="s">
        <v>695</v>
      </c>
      <c r="D1293" s="62" t="s">
        <v>726</v>
      </c>
      <c r="E1293" s="68">
        <v>1.2180695878212429</v>
      </c>
      <c r="F1293" s="68">
        <v>1.343708601739791E-2</v>
      </c>
      <c r="G1293" s="68">
        <v>0.62201970786021321</v>
      </c>
      <c r="H1293" s="68">
        <v>1.2811557438644392</v>
      </c>
      <c r="I1293" s="68">
        <v>5.1070632194051262</v>
      </c>
      <c r="J1293" s="68">
        <v>2.7672155881221081</v>
      </c>
      <c r="K1293" s="68">
        <v>0.18477230593314939</v>
      </c>
      <c r="L1293" s="68">
        <v>0.86972748457413218</v>
      </c>
      <c r="M1293" s="68">
        <v>0.2106449842989723</v>
      </c>
      <c r="N1293" s="68">
        <v>1.4456365161463061</v>
      </c>
      <c r="O1293" s="68">
        <v>4.0269897343320675</v>
      </c>
      <c r="P1293" s="68">
        <v>0.8448327580798578</v>
      </c>
      <c r="Q1293" s="68">
        <v>2.2732023021551919</v>
      </c>
      <c r="R1293" s="68">
        <v>0.78559087692618546</v>
      </c>
      <c r="S1293" s="68">
        <v>3.0281457650108221</v>
      </c>
      <c r="T1293" s="68">
        <v>1.5458432064745127</v>
      </c>
      <c r="U1293" s="68">
        <v>6.3938628040947973</v>
      </c>
      <c r="V1293" s="68">
        <v>2.6179218151417816</v>
      </c>
      <c r="W1293" s="68">
        <v>2.361363046411797</v>
      </c>
      <c r="X1293" s="68">
        <v>9.284182438526285</v>
      </c>
      <c r="Y1293" s="68">
        <v>1.0819311957447351</v>
      </c>
      <c r="Z1293" s="68">
        <v>2.8368989470084154</v>
      </c>
      <c r="AA1293" s="68">
        <v>6.1610254227025249E-2</v>
      </c>
      <c r="AB1293" s="68">
        <v>2.0391306707162489</v>
      </c>
      <c r="AC1293" s="68">
        <v>0.18451306848011673</v>
      </c>
      <c r="AD1293" s="68">
        <v>8.3968295633550447E-2</v>
      </c>
      <c r="AE1293" s="68">
        <v>3.8240744652076764</v>
      </c>
      <c r="AF1293" s="68">
        <v>1.7862897369344084</v>
      </c>
      <c r="AG1293" s="68">
        <v>8.8820352107392146</v>
      </c>
      <c r="AH1293" s="68">
        <v>7.2750322935937533</v>
      </c>
      <c r="AI1293" s="68">
        <v>24.912310483820608</v>
      </c>
      <c r="AJ1293" s="68">
        <v>1.4427495662077616</v>
      </c>
      <c r="AK1293" s="68">
        <v>13.673227230150346</v>
      </c>
      <c r="AL1293" s="68">
        <v>1.3395414571599575</v>
      </c>
      <c r="AM1293" s="68">
        <v>9.9202240576840323E-2</v>
      </c>
      <c r="AN1293" s="68">
        <v>0.65016297229125264</v>
      </c>
      <c r="AO1293" s="68">
        <v>0.16309748396676413</v>
      </c>
      <c r="AP1293" s="68">
        <v>0.22948178293713278</v>
      </c>
      <c r="AQ1293" s="68">
        <v>0.73978275939800986</v>
      </c>
      <c r="AR1293" s="68">
        <v>0.13060402426030832</v>
      </c>
      <c r="AS1293" s="68">
        <v>2.0033033216697698</v>
      </c>
      <c r="AT1293" s="68">
        <v>2.6316156598141661E-2</v>
      </c>
      <c r="AU1293" s="68">
        <v>4.83683648281375E-2</v>
      </c>
      <c r="AV1293" s="68">
        <v>0</v>
      </c>
      <c r="AW1293" s="68">
        <v>0.60243280004946265</v>
      </c>
      <c r="AX1293" s="68">
        <v>0.11434006235279849</v>
      </c>
      <c r="AY1293" s="68">
        <v>7.1090418197541069E-2</v>
      </c>
      <c r="AZ1293" s="68">
        <v>0</v>
      </c>
      <c r="BA1293" s="68">
        <v>3.4176051104277315E-2</v>
      </c>
      <c r="BB1293" s="68">
        <v>2.1708266982970157</v>
      </c>
      <c r="BC1293" s="68">
        <v>5.7296257450764081</v>
      </c>
      <c r="BD1293" s="68">
        <v>0.41398624618444174</v>
      </c>
      <c r="BE1293" s="68">
        <v>0.79839128556656158</v>
      </c>
      <c r="BF1293" s="68">
        <v>0.40747920381828601</v>
      </c>
      <c r="BG1293" s="68">
        <v>0</v>
      </c>
      <c r="BH1293" s="68">
        <v>7.7849498888666636E-3</v>
      </c>
      <c r="BI1293" s="68">
        <v>61.316892392240938</v>
      </c>
      <c r="BJ1293" s="68">
        <v>0</v>
      </c>
      <c r="BK1293" s="68">
        <v>5.1508359969098241E-3</v>
      </c>
      <c r="BL1293" s="68">
        <v>5.4270816531443247</v>
      </c>
      <c r="BM1293" s="68">
        <v>0.54862928243747744</v>
      </c>
      <c r="BN1293" s="68">
        <v>0</v>
      </c>
      <c r="BO1293" s="68">
        <v>0</v>
      </c>
    </row>
    <row r="1294" spans="1:67">
      <c r="A1294">
        <v>2010</v>
      </c>
      <c r="B1294" s="62" t="s">
        <v>631</v>
      </c>
      <c r="C1294" s="67" t="s">
        <v>696</v>
      </c>
      <c r="D1294" s="62" t="s">
        <v>726</v>
      </c>
      <c r="E1294" s="68">
        <v>6.026411714111328E-2</v>
      </c>
      <c r="F1294" s="68">
        <v>1.1909857172469143E-3</v>
      </c>
      <c r="G1294" s="68">
        <v>7.428853249355793E-3</v>
      </c>
      <c r="H1294" s="68">
        <v>8.2795398748006871E-2</v>
      </c>
      <c r="I1294" s="68">
        <v>0.20210835214389875</v>
      </c>
      <c r="J1294" s="68">
        <v>0.11885321463439305</v>
      </c>
      <c r="K1294" s="68">
        <v>8.0855504533923171E-3</v>
      </c>
      <c r="L1294" s="68">
        <v>2.9032072530380919E-2</v>
      </c>
      <c r="M1294" s="68">
        <v>1.3071832551412888E-2</v>
      </c>
      <c r="N1294" s="68">
        <v>5.2728495985480378E-2</v>
      </c>
      <c r="O1294" s="68">
        <v>0.10120012175141907</v>
      </c>
      <c r="P1294" s="68">
        <v>2.2218285664989436E-2</v>
      </c>
      <c r="Q1294" s="68">
        <v>5.6961888698585914E-2</v>
      </c>
      <c r="R1294" s="68">
        <v>4.3627581422576861E-2</v>
      </c>
      <c r="S1294" s="68">
        <v>0.10763984850294386</v>
      </c>
      <c r="T1294" s="68">
        <v>0.11101102699475301</v>
      </c>
      <c r="U1294" s="68">
        <v>0.72954989963905437</v>
      </c>
      <c r="V1294" s="68">
        <v>0.2926339148874087</v>
      </c>
      <c r="W1294" s="68">
        <v>0.18937829604286602</v>
      </c>
      <c r="X1294" s="68">
        <v>0.42742607339525435</v>
      </c>
      <c r="Y1294" s="68">
        <v>1.9537241664944617E-2</v>
      </c>
      <c r="Z1294" s="68">
        <v>0.17792001465389215</v>
      </c>
      <c r="AA1294" s="68">
        <v>4.3071972107988033E-3</v>
      </c>
      <c r="AB1294" s="68">
        <v>0.10159768027500375</v>
      </c>
      <c r="AC1294" s="68">
        <v>2.5195639022192087E-2</v>
      </c>
      <c r="AD1294" s="68">
        <v>1.4094913797995552E-3</v>
      </c>
      <c r="AE1294" s="68">
        <v>0.33202250813517609</v>
      </c>
      <c r="AF1294" s="68">
        <v>5.4655933711375025E-2</v>
      </c>
      <c r="AG1294" s="68">
        <v>0.27139880482752987</v>
      </c>
      <c r="AH1294" s="68">
        <v>0.22345759919522273</v>
      </c>
      <c r="AI1294" s="68">
        <v>0.36977492147230817</v>
      </c>
      <c r="AJ1294" s="68">
        <v>2.3184990545746208E-2</v>
      </c>
      <c r="AK1294" s="68">
        <v>0.16059362776936262</v>
      </c>
      <c r="AL1294" s="68">
        <v>4.1545717844340892E-2</v>
      </c>
      <c r="AM1294" s="68">
        <v>9.5151632018103983E-3</v>
      </c>
      <c r="AN1294" s="68">
        <v>6.7060639541861172E-2</v>
      </c>
      <c r="AO1294" s="68">
        <v>2.5654142438987532E-2</v>
      </c>
      <c r="AP1294" s="68">
        <v>7.5364977418077503E-2</v>
      </c>
      <c r="AQ1294" s="68">
        <v>0.11921875019562331</v>
      </c>
      <c r="AR1294" s="68">
        <v>6.6227551312975225E-3</v>
      </c>
      <c r="AS1294" s="68">
        <v>0.68746566898360062</v>
      </c>
      <c r="AT1294" s="68">
        <v>6.221819938415727E-2</v>
      </c>
      <c r="AU1294" s="68">
        <v>2.1260446128814649E-2</v>
      </c>
      <c r="AV1294" s="68">
        <v>0</v>
      </c>
      <c r="AW1294" s="68">
        <v>0.12829720146440082</v>
      </c>
      <c r="AX1294" s="68">
        <v>2.5946831688708791E-2</v>
      </c>
      <c r="AY1294" s="68">
        <v>2.2467699330792262E-2</v>
      </c>
      <c r="AZ1294" s="68">
        <v>0</v>
      </c>
      <c r="BA1294" s="68">
        <v>4.6886940765890339E-3</v>
      </c>
      <c r="BB1294" s="68">
        <v>0.33300325085901561</v>
      </c>
      <c r="BC1294" s="68">
        <v>0.57772536042778921</v>
      </c>
      <c r="BD1294" s="68">
        <v>0.12092386758661973</v>
      </c>
      <c r="BE1294" s="68">
        <v>7.6400124301736719E-2</v>
      </c>
      <c r="BF1294" s="68">
        <v>5.5949869711836048E-2</v>
      </c>
      <c r="BG1294" s="68">
        <v>0</v>
      </c>
      <c r="BH1294" s="68">
        <v>1.960457749223969E-3</v>
      </c>
      <c r="BI1294" s="68">
        <v>2.6729480135561761</v>
      </c>
      <c r="BJ1294" s="68">
        <v>0</v>
      </c>
      <c r="BK1294" s="68">
        <v>4.7210050128033377E-3</v>
      </c>
      <c r="BL1294" s="68">
        <v>0.39480105794533427</v>
      </c>
      <c r="BM1294" s="68">
        <v>4.6649134910172987E-2</v>
      </c>
      <c r="BN1294" s="68">
        <v>0</v>
      </c>
      <c r="BO1294" s="68">
        <v>0</v>
      </c>
    </row>
    <row r="1295" spans="1:67">
      <c r="A1295">
        <v>2010</v>
      </c>
      <c r="B1295" s="62" t="s">
        <v>632</v>
      </c>
      <c r="C1295" s="67" t="s">
        <v>697</v>
      </c>
      <c r="D1295" s="62" t="s">
        <v>726</v>
      </c>
      <c r="E1295" s="68">
        <v>9.0956611585594001</v>
      </c>
      <c r="F1295" s="68">
        <v>5.1090390432391468E-3</v>
      </c>
      <c r="G1295" s="68">
        <v>0.44150795245085184</v>
      </c>
      <c r="H1295" s="68">
        <v>0.51446501032384861</v>
      </c>
      <c r="I1295" s="68">
        <v>33.493141432392605</v>
      </c>
      <c r="J1295" s="68">
        <v>0.91643744204300615</v>
      </c>
      <c r="K1295" s="68">
        <v>9.5406140739985011E-3</v>
      </c>
      <c r="L1295" s="68">
        <v>0.27515805717647074</v>
      </c>
      <c r="M1295" s="68">
        <v>5.1473582340864028E-2</v>
      </c>
      <c r="N1295" s="68">
        <v>7.3570295116484913E-2</v>
      </c>
      <c r="O1295" s="68">
        <v>1.0903699313246085</v>
      </c>
      <c r="P1295" s="68">
        <v>0.62267597206793612</v>
      </c>
      <c r="Q1295" s="68">
        <v>0.12421675972687422</v>
      </c>
      <c r="R1295" s="68">
        <v>0.18140676693181934</v>
      </c>
      <c r="S1295" s="68">
        <v>0.22223233574473977</v>
      </c>
      <c r="T1295" s="68">
        <v>0.17038181845065115</v>
      </c>
      <c r="U1295" s="68">
        <v>1.0098201249086549</v>
      </c>
      <c r="V1295" s="68">
        <v>0.41235546792817085</v>
      </c>
      <c r="W1295" s="68">
        <v>0.1964917890917699</v>
      </c>
      <c r="X1295" s="68">
        <v>0.77857892258057482</v>
      </c>
      <c r="Y1295" s="68">
        <v>1.6516851801532166E-2</v>
      </c>
      <c r="Z1295" s="68">
        <v>0.27261106541569258</v>
      </c>
      <c r="AA1295" s="68">
        <v>4.53585906894277E-2</v>
      </c>
      <c r="AB1295" s="68">
        <v>0.25621640331203033</v>
      </c>
      <c r="AC1295" s="68">
        <v>0.10700998468249637</v>
      </c>
      <c r="AD1295" s="68">
        <v>8.5122808375502016E-3</v>
      </c>
      <c r="AE1295" s="68">
        <v>1.6070417630685472</v>
      </c>
      <c r="AF1295" s="68">
        <v>0.46350013635530551</v>
      </c>
      <c r="AG1295" s="68">
        <v>2.3047135113910571</v>
      </c>
      <c r="AH1295" s="68">
        <v>1.9028020114012616</v>
      </c>
      <c r="AI1295" s="68">
        <v>1.4534789091379201</v>
      </c>
      <c r="AJ1295" s="68">
        <v>0.1117468166562583</v>
      </c>
      <c r="AK1295" s="68">
        <v>0.35695255059396014</v>
      </c>
      <c r="AL1295" s="68">
        <v>0.1338826971984943</v>
      </c>
      <c r="AM1295" s="68">
        <v>4.3957328703614677E-2</v>
      </c>
      <c r="AN1295" s="68">
        <v>4.4948533172347727</v>
      </c>
      <c r="AO1295" s="68">
        <v>0.13587199412161555</v>
      </c>
      <c r="AP1295" s="68">
        <v>0.21577348283980294</v>
      </c>
      <c r="AQ1295" s="68">
        <v>0.50543866969498463</v>
      </c>
      <c r="AR1295" s="68">
        <v>2.5571082174451167E-2</v>
      </c>
      <c r="AS1295" s="68">
        <v>1.322968522565181</v>
      </c>
      <c r="AT1295" s="68">
        <v>7.4807746973330452E-2</v>
      </c>
      <c r="AU1295" s="68">
        <v>0.10715687426679431</v>
      </c>
      <c r="AV1295" s="68">
        <v>0</v>
      </c>
      <c r="AW1295" s="68">
        <v>0.10551068422627388</v>
      </c>
      <c r="AX1295" s="68">
        <v>6.2825278488192748E-2</v>
      </c>
      <c r="AY1295" s="68">
        <v>0.11022865527553033</v>
      </c>
      <c r="AZ1295" s="68">
        <v>0</v>
      </c>
      <c r="BA1295" s="68">
        <v>2.2085975270475268E-2</v>
      </c>
      <c r="BB1295" s="68">
        <v>1.4851949625879812</v>
      </c>
      <c r="BC1295" s="68">
        <v>6.0916694994687433</v>
      </c>
      <c r="BD1295" s="68">
        <v>0.80470062405700193</v>
      </c>
      <c r="BE1295" s="68">
        <v>0.91065849708092728</v>
      </c>
      <c r="BF1295" s="68">
        <v>0.35989740377294022</v>
      </c>
      <c r="BG1295" s="68">
        <v>0</v>
      </c>
      <c r="BH1295" s="68">
        <v>6.7827928820468064E-3</v>
      </c>
      <c r="BI1295" s="68">
        <v>211.55025745137675</v>
      </c>
      <c r="BJ1295" s="68">
        <v>0</v>
      </c>
      <c r="BK1295" s="68">
        <v>2.2857674807999202E-4</v>
      </c>
      <c r="BL1295" s="68">
        <v>0.38965864446233345</v>
      </c>
      <c r="BM1295" s="68">
        <v>3.7528580888953895E-2</v>
      </c>
      <c r="BN1295" s="68">
        <v>0</v>
      </c>
      <c r="BO1295" s="68">
        <v>0</v>
      </c>
    </row>
    <row r="1296" spans="1:67">
      <c r="A1296">
        <v>2010</v>
      </c>
      <c r="B1296" s="62" t="s">
        <v>633</v>
      </c>
      <c r="C1296" s="67" t="s">
        <v>698</v>
      </c>
      <c r="D1296" s="62" t="s">
        <v>726</v>
      </c>
      <c r="E1296" s="68">
        <v>0.20248339857535785</v>
      </c>
      <c r="F1296" s="68">
        <v>6.2832973133009305E-3</v>
      </c>
      <c r="G1296" s="68">
        <v>2.8114650780025671E-3</v>
      </c>
      <c r="H1296" s="68">
        <v>0.25933402386380922</v>
      </c>
      <c r="I1296" s="68">
        <v>1.9126993201314406</v>
      </c>
      <c r="J1296" s="68">
        <v>1.0004420861494767</v>
      </c>
      <c r="K1296" s="68">
        <v>6.9552278778909224E-2</v>
      </c>
      <c r="L1296" s="68">
        <v>0.50239424295969315</v>
      </c>
      <c r="M1296" s="68">
        <v>3.0123109312170269</v>
      </c>
      <c r="N1296" s="68">
        <v>0.12463544127276156</v>
      </c>
      <c r="O1296" s="68">
        <v>1.4854880599655473</v>
      </c>
      <c r="P1296" s="68">
        <v>0.64074237094566855</v>
      </c>
      <c r="Q1296" s="68">
        <v>0.6573752564013956</v>
      </c>
      <c r="R1296" s="68">
        <v>0.2900712564803703</v>
      </c>
      <c r="S1296" s="68">
        <v>0.22968613629938461</v>
      </c>
      <c r="T1296" s="68">
        <v>0.78327657856013322</v>
      </c>
      <c r="U1296" s="68">
        <v>6.4498867287496804</v>
      </c>
      <c r="V1296" s="68">
        <v>1.9135934868193953</v>
      </c>
      <c r="W1296" s="68">
        <v>0.74703909572311888</v>
      </c>
      <c r="X1296" s="68">
        <v>1.5923296980217194</v>
      </c>
      <c r="Y1296" s="68">
        <v>7.0175898156271344E-2</v>
      </c>
      <c r="Z1296" s="68">
        <v>1.4851942583960578</v>
      </c>
      <c r="AA1296" s="68">
        <v>0.12838645403021867</v>
      </c>
      <c r="AB1296" s="68">
        <v>0.62169999444613189</v>
      </c>
      <c r="AC1296" s="68">
        <v>0.30728526815157925</v>
      </c>
      <c r="AD1296" s="68">
        <v>1.366664138289498E-2</v>
      </c>
      <c r="AE1296" s="68">
        <v>2.8472550941064529</v>
      </c>
      <c r="AF1296" s="68">
        <v>0.63201011332173518</v>
      </c>
      <c r="AG1296" s="68">
        <v>3.1386045384137362</v>
      </c>
      <c r="AH1296" s="68">
        <v>2.5665046145010373</v>
      </c>
      <c r="AI1296" s="68">
        <v>1.5514821960156806</v>
      </c>
      <c r="AJ1296" s="68">
        <v>8.152981415013541E-2</v>
      </c>
      <c r="AK1296" s="68">
        <v>0.13302966866067137</v>
      </c>
      <c r="AL1296" s="68">
        <v>0.87001712159193922</v>
      </c>
      <c r="AM1296" s="68">
        <v>0.22225026703038669</v>
      </c>
      <c r="AN1296" s="68">
        <v>0.58188995207443828</v>
      </c>
      <c r="AO1296" s="68">
        <v>0.76087368884000517</v>
      </c>
      <c r="AP1296" s="68">
        <v>0.78901568254375809</v>
      </c>
      <c r="AQ1296" s="68">
        <v>0.57060793467510562</v>
      </c>
      <c r="AR1296" s="68">
        <v>0.12255504727094847</v>
      </c>
      <c r="AS1296" s="68">
        <v>14.327613829582434</v>
      </c>
      <c r="AT1296" s="68">
        <v>2.1496153838614446E-2</v>
      </c>
      <c r="AU1296" s="68">
        <v>0.66927790933581077</v>
      </c>
      <c r="AV1296" s="68">
        <v>0</v>
      </c>
      <c r="AW1296" s="68">
        <v>1.4895532967416287</v>
      </c>
      <c r="AX1296" s="68">
        <v>0.86128666979222923</v>
      </c>
      <c r="AY1296" s="68">
        <v>1.5531309875910608</v>
      </c>
      <c r="AZ1296" s="68">
        <v>0</v>
      </c>
      <c r="BA1296" s="68">
        <v>0.12011221686835032</v>
      </c>
      <c r="BB1296" s="68">
        <v>25.431403897992755</v>
      </c>
      <c r="BC1296" s="68">
        <v>6.2402231837188342</v>
      </c>
      <c r="BD1296" s="68">
        <v>4.3795535346895402</v>
      </c>
      <c r="BE1296" s="68">
        <v>3.5971754185564548</v>
      </c>
      <c r="BF1296" s="68">
        <v>2.8691090422139074</v>
      </c>
      <c r="BG1296" s="68">
        <v>0</v>
      </c>
      <c r="BH1296" s="68">
        <v>6.1422884878749914E-3</v>
      </c>
      <c r="BI1296" s="68">
        <v>3.7985607876640617</v>
      </c>
      <c r="BJ1296" s="68">
        <v>0</v>
      </c>
      <c r="BK1296" s="68">
        <v>1.5753663229971602E-2</v>
      </c>
      <c r="BL1296" s="68">
        <v>2.6046397667757666</v>
      </c>
      <c r="BM1296" s="68">
        <v>0.27233426556259732</v>
      </c>
      <c r="BN1296" s="68">
        <v>0</v>
      </c>
      <c r="BO1296" s="68">
        <v>0</v>
      </c>
    </row>
    <row r="1297" spans="1:67">
      <c r="A1297">
        <v>2010</v>
      </c>
      <c r="B1297" s="62" t="s">
        <v>634</v>
      </c>
      <c r="C1297" s="67" t="s">
        <v>699</v>
      </c>
      <c r="D1297" s="62" t="s">
        <v>726</v>
      </c>
      <c r="E1297" s="68">
        <v>0.1350392352162299</v>
      </c>
      <c r="F1297" s="68">
        <v>3.5174250596834281E-3</v>
      </c>
      <c r="G1297" s="68">
        <v>4.090991132223382E-3</v>
      </c>
      <c r="H1297" s="68">
        <v>6.1735806049396165E-2</v>
      </c>
      <c r="I1297" s="68">
        <v>0.70574180948996912</v>
      </c>
      <c r="J1297" s="68">
        <v>8.1010848073295866E-2</v>
      </c>
      <c r="K1297" s="68">
        <v>4.8634599322106425E-3</v>
      </c>
      <c r="L1297" s="68">
        <v>2.3551798607919686E-2</v>
      </c>
      <c r="M1297" s="68">
        <v>5.987827311719067E-2</v>
      </c>
      <c r="N1297" s="68">
        <v>1.9632493984467991E-2</v>
      </c>
      <c r="O1297" s="68">
        <v>0.22541659108140799</v>
      </c>
      <c r="P1297" s="68">
        <v>6.2622332377728629E-2</v>
      </c>
      <c r="Q1297" s="68">
        <v>6.7048112533188792E-2</v>
      </c>
      <c r="R1297" s="68">
        <v>3.7455711347178067E-2</v>
      </c>
      <c r="S1297" s="68">
        <v>5.1840955946660078E-2</v>
      </c>
      <c r="T1297" s="68">
        <v>0.19654035532846542</v>
      </c>
      <c r="U1297" s="68">
        <v>3.9430296346772664</v>
      </c>
      <c r="V1297" s="68">
        <v>0.7663179087228138</v>
      </c>
      <c r="W1297" s="68">
        <v>0.32534329740802836</v>
      </c>
      <c r="X1297" s="68">
        <v>0.64364274904620056</v>
      </c>
      <c r="Y1297" s="68">
        <v>1.6069170800089579E-2</v>
      </c>
      <c r="Z1297" s="68">
        <v>0.3579668484230924</v>
      </c>
      <c r="AA1297" s="68">
        <v>1.4595122988638326E-2</v>
      </c>
      <c r="AB1297" s="68">
        <v>0.30479645588235116</v>
      </c>
      <c r="AC1297" s="68">
        <v>0.21628940420128143</v>
      </c>
      <c r="AD1297" s="68">
        <v>1.1986515191990507E-3</v>
      </c>
      <c r="AE1297" s="68">
        <v>0.29286881070993998</v>
      </c>
      <c r="AF1297" s="68">
        <v>0.2142044419748563</v>
      </c>
      <c r="AG1297" s="68">
        <v>1.0569242232652492</v>
      </c>
      <c r="AH1297" s="68">
        <v>0.86675058973006291</v>
      </c>
      <c r="AI1297" s="68">
        <v>0.33793304592667239</v>
      </c>
      <c r="AJ1297" s="68">
        <v>6.4609846035408244E-2</v>
      </c>
      <c r="AK1297" s="68">
        <v>5.5603407915471151E-2</v>
      </c>
      <c r="AL1297" s="68">
        <v>7.4163312905729972E-2</v>
      </c>
      <c r="AM1297" s="68">
        <v>2.3220082938151955E-2</v>
      </c>
      <c r="AN1297" s="68">
        <v>1.1286244580427658</v>
      </c>
      <c r="AO1297" s="68">
        <v>0.44238352775737422</v>
      </c>
      <c r="AP1297" s="68">
        <v>47.951098380370823</v>
      </c>
      <c r="AQ1297" s="68">
        <v>6.0064284569113173</v>
      </c>
      <c r="AR1297" s="68">
        <v>3.9664274972991707E-2</v>
      </c>
      <c r="AS1297" s="68">
        <v>5.309476402353754</v>
      </c>
      <c r="AT1297" s="68">
        <v>4.7517828617791888</v>
      </c>
      <c r="AU1297" s="68">
        <v>0.11766671819207492</v>
      </c>
      <c r="AV1297" s="68">
        <v>0</v>
      </c>
      <c r="AW1297" s="68">
        <v>3.7023429532522147</v>
      </c>
      <c r="AX1297" s="68">
        <v>0.15318980988609276</v>
      </c>
      <c r="AY1297" s="68">
        <v>15.444199124567799</v>
      </c>
      <c r="AZ1297" s="68">
        <v>0</v>
      </c>
      <c r="BA1297" s="68">
        <v>0.83494951505059423</v>
      </c>
      <c r="BB1297" s="68">
        <v>1.8566829104838802</v>
      </c>
      <c r="BC1297" s="68">
        <v>69.32527181734352</v>
      </c>
      <c r="BD1297" s="68">
        <v>4.8167611476192231</v>
      </c>
      <c r="BE1297" s="68">
        <v>7.4466652045780224</v>
      </c>
      <c r="BF1297" s="68">
        <v>0.21362445555651213</v>
      </c>
      <c r="BG1297" s="68">
        <v>0</v>
      </c>
      <c r="BH1297" s="68">
        <v>0.1529137055738736</v>
      </c>
      <c r="BI1297" s="68">
        <v>445.65611517495842</v>
      </c>
      <c r="BJ1297" s="68">
        <v>0</v>
      </c>
      <c r="BK1297" s="68">
        <v>0.80446339871261774</v>
      </c>
      <c r="BL1297" s="68">
        <v>3.0055582018615983</v>
      </c>
      <c r="BM1297" s="68">
        <v>0.27239694344677789</v>
      </c>
      <c r="BN1297" s="68">
        <v>0</v>
      </c>
      <c r="BO1297" s="68">
        <v>0</v>
      </c>
    </row>
    <row r="1298" spans="1:67">
      <c r="A1298">
        <v>2010</v>
      </c>
      <c r="B1298" s="62" t="s">
        <v>635</v>
      </c>
      <c r="C1298" s="67" t="s">
        <v>700</v>
      </c>
      <c r="D1298" s="62" t="s">
        <v>726</v>
      </c>
      <c r="E1298" s="68">
        <v>0.25156478224380252</v>
      </c>
      <c r="F1298" s="68">
        <v>0.15546283326824462</v>
      </c>
      <c r="G1298" s="68">
        <v>0.15080030261808691</v>
      </c>
      <c r="H1298" s="68">
        <v>2.8554130127372681</v>
      </c>
      <c r="I1298" s="68">
        <v>6.7742585867161687</v>
      </c>
      <c r="J1298" s="68">
        <v>1.0822321852161194</v>
      </c>
      <c r="K1298" s="68">
        <v>0.13006812475738022</v>
      </c>
      <c r="L1298" s="68">
        <v>0.40457170670276998</v>
      </c>
      <c r="M1298" s="68">
        <v>0.54270987417696248</v>
      </c>
      <c r="N1298" s="68">
        <v>0.71085112346479862</v>
      </c>
      <c r="O1298" s="68">
        <v>1.9956502388823445</v>
      </c>
      <c r="P1298" s="68">
        <v>0.62488048833102616</v>
      </c>
      <c r="Q1298" s="68">
        <v>1.0174954829959446</v>
      </c>
      <c r="R1298" s="68">
        <v>1.3242719377878185</v>
      </c>
      <c r="S1298" s="68">
        <v>0.42643809464833288</v>
      </c>
      <c r="T1298" s="68">
        <v>1.5416329618640561</v>
      </c>
      <c r="U1298" s="68">
        <v>22.662551880408412</v>
      </c>
      <c r="V1298" s="68">
        <v>3.6346284662279973</v>
      </c>
      <c r="W1298" s="68">
        <v>1.4865180710996326</v>
      </c>
      <c r="X1298" s="68">
        <v>4.8468932405276917</v>
      </c>
      <c r="Y1298" s="68">
        <v>0.1145486488081659</v>
      </c>
      <c r="Z1298" s="68">
        <v>2.4700781392439204</v>
      </c>
      <c r="AA1298" s="68">
        <v>0.66616419315086828</v>
      </c>
      <c r="AB1298" s="68">
        <v>1.72386932222019</v>
      </c>
      <c r="AC1298" s="68">
        <v>0.96627793181939436</v>
      </c>
      <c r="AD1298" s="68">
        <v>8.4146393524692137E-2</v>
      </c>
      <c r="AE1298" s="68">
        <v>22.73991794839846</v>
      </c>
      <c r="AF1298" s="68">
        <v>2.2906628141370908</v>
      </c>
      <c r="AG1298" s="68">
        <v>11.434928917116627</v>
      </c>
      <c r="AH1298" s="68">
        <v>9.3692622673611314</v>
      </c>
      <c r="AI1298" s="68">
        <v>10.774314274770864</v>
      </c>
      <c r="AJ1298" s="68">
        <v>0.28437825708545572</v>
      </c>
      <c r="AK1298" s="68">
        <v>2.2301436807285975</v>
      </c>
      <c r="AL1298" s="68">
        <v>1.2248219832371197</v>
      </c>
      <c r="AM1298" s="68">
        <v>0.77976402925318833</v>
      </c>
      <c r="AN1298" s="68">
        <v>3.9166933784165279</v>
      </c>
      <c r="AO1298" s="68">
        <v>0.86213631207891739</v>
      </c>
      <c r="AP1298" s="68">
        <v>7.2414159898329586</v>
      </c>
      <c r="AQ1298" s="68">
        <v>33.891935657749045</v>
      </c>
      <c r="AR1298" s="68">
        <v>0.20651042775280454</v>
      </c>
      <c r="AS1298" s="68">
        <v>20.651192711568239</v>
      </c>
      <c r="AT1298" s="68">
        <v>55.191305483153229</v>
      </c>
      <c r="AU1298" s="68">
        <v>3.386395151292974</v>
      </c>
      <c r="AV1298" s="68">
        <v>0</v>
      </c>
      <c r="AW1298" s="68">
        <v>5.4060714839445891</v>
      </c>
      <c r="AX1298" s="68">
        <v>1.3966744484580897</v>
      </c>
      <c r="AY1298" s="68">
        <v>2.0905366103980252</v>
      </c>
      <c r="AZ1298" s="68">
        <v>0</v>
      </c>
      <c r="BA1298" s="68">
        <v>0.41853174148570971</v>
      </c>
      <c r="BB1298" s="68">
        <v>18.748998643876803</v>
      </c>
      <c r="BC1298" s="68">
        <v>30.356449372572431</v>
      </c>
      <c r="BD1298" s="68">
        <v>9.1782356169840202</v>
      </c>
      <c r="BE1298" s="68">
        <v>5.4110643342631555</v>
      </c>
      <c r="BF1298" s="68">
        <v>4.85682308400406</v>
      </c>
      <c r="BG1298" s="68">
        <v>0</v>
      </c>
      <c r="BH1298" s="68">
        <v>4.458545138461751E-2</v>
      </c>
      <c r="BI1298" s="68">
        <v>151.78289270752151</v>
      </c>
      <c r="BJ1298" s="68">
        <v>0</v>
      </c>
      <c r="BK1298" s="68">
        <v>5.7527504880195021E-2</v>
      </c>
      <c r="BL1298" s="68">
        <v>6.7335418772245559</v>
      </c>
      <c r="BM1298" s="68">
        <v>0.27198084069146028</v>
      </c>
      <c r="BN1298" s="68">
        <v>0</v>
      </c>
      <c r="BO1298" s="68">
        <v>0</v>
      </c>
    </row>
    <row r="1299" spans="1:67">
      <c r="A1299">
        <v>2010</v>
      </c>
      <c r="B1299" s="62" t="s">
        <v>636</v>
      </c>
      <c r="C1299" s="67" t="s">
        <v>701</v>
      </c>
      <c r="D1299" s="62" t="s">
        <v>726</v>
      </c>
      <c r="E1299" s="68">
        <v>0.28370395752330851</v>
      </c>
      <c r="F1299" s="68">
        <v>1.0186692963738794E-2</v>
      </c>
      <c r="G1299" s="68">
        <v>7.5335582114432293E-3</v>
      </c>
      <c r="H1299" s="68">
        <v>0.21478106002100766</v>
      </c>
      <c r="I1299" s="68">
        <v>1.6254194916161655</v>
      </c>
      <c r="J1299" s="68">
        <v>0.30164495653122969</v>
      </c>
      <c r="K1299" s="68">
        <v>1.9759632921323378E-2</v>
      </c>
      <c r="L1299" s="68">
        <v>0.10074529160224625</v>
      </c>
      <c r="M1299" s="68">
        <v>7.8716702088477877E-2</v>
      </c>
      <c r="N1299" s="68">
        <v>0.16422059376970022</v>
      </c>
      <c r="O1299" s="68">
        <v>0.63320845775095913</v>
      </c>
      <c r="P1299" s="68">
        <v>0.17113103975402461</v>
      </c>
      <c r="Q1299" s="68">
        <v>0.21934115373311358</v>
      </c>
      <c r="R1299" s="68">
        <v>0.12372751315223135</v>
      </c>
      <c r="S1299" s="68">
        <v>0.18653459462531966</v>
      </c>
      <c r="T1299" s="68">
        <v>0.52892063048219384</v>
      </c>
      <c r="U1299" s="68">
        <v>10.614817776551551</v>
      </c>
      <c r="V1299" s="68">
        <v>1.9849596257548168</v>
      </c>
      <c r="W1299" s="68">
        <v>0.79294071672036848</v>
      </c>
      <c r="X1299" s="68">
        <v>1.9449253920815157</v>
      </c>
      <c r="Y1299" s="68">
        <v>5.513723489940562E-2</v>
      </c>
      <c r="Z1299" s="68">
        <v>0.97333407730719645</v>
      </c>
      <c r="AA1299" s="68">
        <v>4.2381977230866535E-2</v>
      </c>
      <c r="AB1299" s="68">
        <v>0.79093673922019514</v>
      </c>
      <c r="AC1299" s="68">
        <v>0.51444163448532021</v>
      </c>
      <c r="AD1299" s="68">
        <v>4.1686066079450581E-3</v>
      </c>
      <c r="AE1299" s="68">
        <v>0.78583256285794334</v>
      </c>
      <c r="AF1299" s="68">
        <v>0.41528222859908959</v>
      </c>
      <c r="AG1299" s="68">
        <v>2.0566328729145575</v>
      </c>
      <c r="AH1299" s="68">
        <v>1.6771631914575795</v>
      </c>
      <c r="AI1299" s="68">
        <v>0.98042963274245976</v>
      </c>
      <c r="AJ1299" s="68">
        <v>0.154418726439041</v>
      </c>
      <c r="AK1299" s="68">
        <v>0.18103910105979001</v>
      </c>
      <c r="AL1299" s="68">
        <v>0.18300892596251839</v>
      </c>
      <c r="AM1299" s="68">
        <v>5.9962425603305426E-2</v>
      </c>
      <c r="AN1299" s="68">
        <v>0.63716560722622728</v>
      </c>
      <c r="AO1299" s="68">
        <v>0.38815161887393623</v>
      </c>
      <c r="AP1299" s="68">
        <v>1.3143147499505117</v>
      </c>
      <c r="AQ1299" s="68">
        <v>1.2301293601669192</v>
      </c>
      <c r="AR1299" s="68">
        <v>9.3494332324399826E-2</v>
      </c>
      <c r="AS1299" s="68">
        <v>6.1186105788550638</v>
      </c>
      <c r="AT1299" s="68">
        <v>0.1441135762939933</v>
      </c>
      <c r="AU1299" s="68">
        <v>0.27964768220636099</v>
      </c>
      <c r="AV1299" s="68">
        <v>0</v>
      </c>
      <c r="AW1299" s="68">
        <v>0.15242231951496948</v>
      </c>
      <c r="AX1299" s="68">
        <v>0.3665551542536275</v>
      </c>
      <c r="AY1299" s="68">
        <v>0.25740554035712182</v>
      </c>
      <c r="AZ1299" s="68">
        <v>0</v>
      </c>
      <c r="BA1299" s="68">
        <v>3.8436337521038075E-2</v>
      </c>
      <c r="BB1299" s="68">
        <v>2.8252585200462548</v>
      </c>
      <c r="BC1299" s="68">
        <v>4.6193147122000964</v>
      </c>
      <c r="BD1299" s="68">
        <v>1.6088489828040091</v>
      </c>
      <c r="BE1299" s="68">
        <v>0.81884584759359047</v>
      </c>
      <c r="BF1299" s="68">
        <v>0.55168810122568812</v>
      </c>
      <c r="BG1299" s="68">
        <v>0</v>
      </c>
      <c r="BH1299" s="68">
        <v>4.4630117281488938E-3</v>
      </c>
      <c r="BI1299" s="68">
        <v>7.1632291597275035</v>
      </c>
      <c r="BJ1299" s="68">
        <v>0</v>
      </c>
      <c r="BK1299" s="68">
        <v>4.0393566757280466E-2</v>
      </c>
      <c r="BL1299" s="68">
        <v>6.1851223339496624</v>
      </c>
      <c r="BM1299" s="68">
        <v>0.49698613062673647</v>
      </c>
      <c r="BN1299" s="68">
        <v>0</v>
      </c>
      <c r="BO1299" s="68">
        <v>0</v>
      </c>
    </row>
    <row r="1300" spans="1:67">
      <c r="A1300">
        <v>2010</v>
      </c>
      <c r="B1300" s="62" t="s">
        <v>637</v>
      </c>
      <c r="C1300" s="67" t="s">
        <v>702</v>
      </c>
      <c r="D1300" s="62" t="s">
        <v>726</v>
      </c>
      <c r="E1300" s="68">
        <v>12.940307465684407</v>
      </c>
      <c r="F1300" s="68">
        <v>0.91205622792106289</v>
      </c>
      <c r="G1300" s="68">
        <v>0.56230235775276671</v>
      </c>
      <c r="H1300" s="68">
        <v>30.135531805770611</v>
      </c>
      <c r="I1300" s="68">
        <v>24.607683971373586</v>
      </c>
      <c r="J1300" s="68">
        <v>4.0736782943276602</v>
      </c>
      <c r="K1300" s="68">
        <v>0.6443728003797804</v>
      </c>
      <c r="L1300" s="68">
        <v>3.3957648908154718</v>
      </c>
      <c r="M1300" s="68">
        <v>0.54075391964575847</v>
      </c>
      <c r="N1300" s="68">
        <v>4.1015934891106927</v>
      </c>
      <c r="O1300" s="68">
        <v>10.293364952370254</v>
      </c>
      <c r="P1300" s="68">
        <v>2.1150483784332206</v>
      </c>
      <c r="Q1300" s="68">
        <v>5.4200216143740718</v>
      </c>
      <c r="R1300" s="68">
        <v>8.617915305417359</v>
      </c>
      <c r="S1300" s="68">
        <v>7.7957614246041729</v>
      </c>
      <c r="T1300" s="68">
        <v>6.6768600714305588</v>
      </c>
      <c r="U1300" s="68">
        <v>12.749358757128768</v>
      </c>
      <c r="V1300" s="68">
        <v>6.5441300074465341</v>
      </c>
      <c r="W1300" s="68">
        <v>4.3655947840517833</v>
      </c>
      <c r="X1300" s="68">
        <v>21.690441337054985</v>
      </c>
      <c r="Y1300" s="68">
        <v>0.94189060466101315</v>
      </c>
      <c r="Z1300" s="68">
        <v>4.8284863877863113</v>
      </c>
      <c r="AA1300" s="68">
        <v>0.46144765966367318</v>
      </c>
      <c r="AB1300" s="68">
        <v>6.0278593511826575</v>
      </c>
      <c r="AC1300" s="68">
        <v>0.68853776682412526</v>
      </c>
      <c r="AD1300" s="68">
        <v>0.13756284185768322</v>
      </c>
      <c r="AE1300" s="68">
        <v>129.13479934602589</v>
      </c>
      <c r="AF1300" s="68">
        <v>5.1932094059687444</v>
      </c>
      <c r="AG1300" s="68">
        <v>25.974492932774197</v>
      </c>
      <c r="AH1300" s="68">
        <v>21.264477419227923</v>
      </c>
      <c r="AI1300" s="68">
        <v>33.175531651455373</v>
      </c>
      <c r="AJ1300" s="68">
        <v>1.6228532809972758</v>
      </c>
      <c r="AK1300" s="68">
        <v>10.098189748403893</v>
      </c>
      <c r="AL1300" s="68">
        <v>5.1978793875667488</v>
      </c>
      <c r="AM1300" s="68">
        <v>3.3964559783264083</v>
      </c>
      <c r="AN1300" s="68">
        <v>12.160845619383057</v>
      </c>
      <c r="AO1300" s="68">
        <v>1.0006116945131547</v>
      </c>
      <c r="AP1300" s="68">
        <v>2.8655005446123263</v>
      </c>
      <c r="AQ1300" s="68">
        <v>36.071206084980908</v>
      </c>
      <c r="AR1300" s="68">
        <v>0.62947864228818518</v>
      </c>
      <c r="AS1300" s="68">
        <v>82.237674281742258</v>
      </c>
      <c r="AT1300" s="68">
        <v>43.321286397737296</v>
      </c>
      <c r="AU1300" s="68">
        <v>2.7608802559039338</v>
      </c>
      <c r="AV1300" s="68">
        <v>0</v>
      </c>
      <c r="AW1300" s="68">
        <v>10.199656769314632</v>
      </c>
      <c r="AX1300" s="68">
        <v>6.8866944859442443</v>
      </c>
      <c r="AY1300" s="68">
        <v>5.3718909741241827</v>
      </c>
      <c r="AZ1300" s="68">
        <v>0</v>
      </c>
      <c r="BA1300" s="68">
        <v>1.4256454269641106</v>
      </c>
      <c r="BB1300" s="68">
        <v>60.145782026918575</v>
      </c>
      <c r="BC1300" s="68">
        <v>77.062154371818679</v>
      </c>
      <c r="BD1300" s="68">
        <v>9.1556832101082346</v>
      </c>
      <c r="BE1300" s="68">
        <v>3.7194821969472032</v>
      </c>
      <c r="BF1300" s="68">
        <v>5.7600896527065935</v>
      </c>
      <c r="BG1300" s="68">
        <v>0</v>
      </c>
      <c r="BH1300" s="68">
        <v>0.27221680095707457</v>
      </c>
      <c r="BI1300" s="68">
        <v>384.29728412826267</v>
      </c>
      <c r="BJ1300" s="68">
        <v>0</v>
      </c>
      <c r="BK1300" s="68">
        <v>2.9546224684460669</v>
      </c>
      <c r="BL1300" s="68">
        <v>6.0338088726611305</v>
      </c>
      <c r="BM1300" s="68">
        <v>0.31068914557716032</v>
      </c>
      <c r="BN1300" s="68">
        <v>0</v>
      </c>
      <c r="BO1300" s="68">
        <v>0</v>
      </c>
    </row>
    <row r="1301" spans="1:67">
      <c r="A1301">
        <v>2010</v>
      </c>
      <c r="B1301" s="62" t="s">
        <v>638</v>
      </c>
      <c r="C1301" s="67" t="s">
        <v>703</v>
      </c>
      <c r="D1301" s="62" t="s">
        <v>726</v>
      </c>
      <c r="E1301" s="68">
        <v>150.76960164797731</v>
      </c>
      <c r="F1301" s="68">
        <v>35.385818505001211</v>
      </c>
      <c r="G1301" s="68">
        <v>9.1064582406719286</v>
      </c>
      <c r="H1301" s="68">
        <v>281.28176690516722</v>
      </c>
      <c r="I1301" s="68">
        <v>113.44401403402213</v>
      </c>
      <c r="J1301" s="68">
        <v>29.934091594471045</v>
      </c>
      <c r="K1301" s="68">
        <v>5.7402495921324403</v>
      </c>
      <c r="L1301" s="68">
        <v>54.183008437755333</v>
      </c>
      <c r="M1301" s="68">
        <v>3.9686837576516787</v>
      </c>
      <c r="N1301" s="68">
        <v>8.4086432356303149</v>
      </c>
      <c r="O1301" s="68">
        <v>122.38312983541424</v>
      </c>
      <c r="P1301" s="68">
        <v>24.510451046440053</v>
      </c>
      <c r="Q1301" s="68">
        <v>62.314022094231696</v>
      </c>
      <c r="R1301" s="68">
        <v>71.453297821634081</v>
      </c>
      <c r="S1301" s="68">
        <v>39.288548484166753</v>
      </c>
      <c r="T1301" s="68">
        <v>58.076869469021091</v>
      </c>
      <c r="U1301" s="68">
        <v>420.39461030909763</v>
      </c>
      <c r="V1301" s="68">
        <v>156.16165977097947</v>
      </c>
      <c r="W1301" s="68">
        <v>48.607231420566478</v>
      </c>
      <c r="X1301" s="68">
        <v>149.9953100892817</v>
      </c>
      <c r="Y1301" s="68">
        <v>16.286077140284924</v>
      </c>
      <c r="Z1301" s="68">
        <v>81.036131699763985</v>
      </c>
      <c r="AA1301" s="68">
        <v>2.9576783663124182</v>
      </c>
      <c r="AB1301" s="68">
        <v>111.00380200750411</v>
      </c>
      <c r="AC1301" s="68">
        <v>14.062690897257825</v>
      </c>
      <c r="AD1301" s="68">
        <v>1.915581912039519</v>
      </c>
      <c r="AE1301" s="68">
        <v>633.64298706881959</v>
      </c>
      <c r="AF1301" s="68">
        <v>1.4554469262878387</v>
      </c>
      <c r="AG1301" s="68">
        <v>7.2335014482725226</v>
      </c>
      <c r="AH1301" s="68">
        <v>5.9247983407739735</v>
      </c>
      <c r="AI1301" s="68">
        <v>527.40355530780914</v>
      </c>
      <c r="AJ1301" s="68">
        <v>56.017727152937319</v>
      </c>
      <c r="AK1301" s="68">
        <v>363.63248696555991</v>
      </c>
      <c r="AL1301" s="68">
        <v>123.45303954051275</v>
      </c>
      <c r="AM1301" s="68">
        <v>95.207684534882503</v>
      </c>
      <c r="AN1301" s="68">
        <v>101.4673049192527</v>
      </c>
      <c r="AO1301" s="68">
        <v>9.362830245981085</v>
      </c>
      <c r="AP1301" s="68">
        <v>6.7917101555745916</v>
      </c>
      <c r="AQ1301" s="68">
        <v>329.08814809132713</v>
      </c>
      <c r="AR1301" s="68">
        <v>19.06502026682525</v>
      </c>
      <c r="AS1301" s="68">
        <v>74.785615184493267</v>
      </c>
      <c r="AT1301" s="68">
        <v>439.39149960733084</v>
      </c>
      <c r="AU1301" s="68">
        <v>0.83388475298029596</v>
      </c>
      <c r="AV1301" s="68">
        <v>0</v>
      </c>
      <c r="AW1301" s="68">
        <v>17.332265719646351</v>
      </c>
      <c r="AX1301" s="68">
        <v>79.136699690700695</v>
      </c>
      <c r="AY1301" s="68">
        <v>56.241673081187123</v>
      </c>
      <c r="AZ1301" s="68">
        <v>0</v>
      </c>
      <c r="BA1301" s="68">
        <v>5.3879445023698658</v>
      </c>
      <c r="BB1301" s="68">
        <v>474.21535365979679</v>
      </c>
      <c r="BC1301" s="68">
        <v>1.0321085811072426</v>
      </c>
      <c r="BD1301" s="68">
        <v>82.722434233239682</v>
      </c>
      <c r="BE1301" s="68">
        <v>34.104159044918426</v>
      </c>
      <c r="BF1301" s="68">
        <v>91.973299896889912</v>
      </c>
      <c r="BG1301" s="68">
        <v>0</v>
      </c>
      <c r="BH1301" s="68">
        <v>2.5863949787279404E-3</v>
      </c>
      <c r="BI1301" s="68">
        <v>2944.449009524933</v>
      </c>
      <c r="BJ1301" s="68">
        <v>0</v>
      </c>
      <c r="BK1301" s="68">
        <v>2.5398693922709378E-2</v>
      </c>
      <c r="BL1301" s="68">
        <v>4.3396158268317162</v>
      </c>
      <c r="BM1301" s="68">
        <v>0.68655090076697511</v>
      </c>
      <c r="BN1301" s="68">
        <v>0</v>
      </c>
      <c r="BO1301" s="68">
        <v>0</v>
      </c>
    </row>
    <row r="1302" spans="1:67">
      <c r="A1302">
        <v>2010</v>
      </c>
      <c r="B1302" s="62" t="s">
        <v>639</v>
      </c>
      <c r="C1302" s="67" t="s">
        <v>704</v>
      </c>
      <c r="D1302" s="62" t="s">
        <v>726</v>
      </c>
      <c r="E1302" s="68">
        <v>0.37640192500729142</v>
      </c>
      <c r="F1302" s="68">
        <v>6.5490297598457037E-2</v>
      </c>
      <c r="G1302" s="68">
        <v>2.0371695309549308E-2</v>
      </c>
      <c r="H1302" s="68">
        <v>0.74063216203793314</v>
      </c>
      <c r="I1302" s="68">
        <v>0.51364129614231335</v>
      </c>
      <c r="J1302" s="68">
        <v>0.10654939365949603</v>
      </c>
      <c r="K1302" s="68">
        <v>1.6375420248631607E-2</v>
      </c>
      <c r="L1302" s="68">
        <v>0.12552301269165964</v>
      </c>
      <c r="M1302" s="68">
        <v>1.8016851929339748E-2</v>
      </c>
      <c r="N1302" s="68">
        <v>5.9726869620744513E-2</v>
      </c>
      <c r="O1302" s="68">
        <v>0.34729602933364301</v>
      </c>
      <c r="P1302" s="68">
        <v>7.5497835744858799E-2</v>
      </c>
      <c r="Q1302" s="68">
        <v>0.16807938898000116</v>
      </c>
      <c r="R1302" s="68">
        <v>0.20192695881896194</v>
      </c>
      <c r="S1302" s="68">
        <v>0.14532937891672254</v>
      </c>
      <c r="T1302" s="68">
        <v>0.19661599600655477</v>
      </c>
      <c r="U1302" s="68">
        <v>1.2320362600135917</v>
      </c>
      <c r="V1302" s="68">
        <v>0.44122056358866696</v>
      </c>
      <c r="W1302" s="68">
        <v>0.1914243972905153</v>
      </c>
      <c r="X1302" s="68">
        <v>0.48500366775041803</v>
      </c>
      <c r="Y1302" s="68">
        <v>3.822642493855568E-2</v>
      </c>
      <c r="Z1302" s="68">
        <v>0.23720772104314441</v>
      </c>
      <c r="AA1302" s="68">
        <v>1.2228765713935847E-2</v>
      </c>
      <c r="AB1302" s="68">
        <v>0.29819648091944073</v>
      </c>
      <c r="AC1302" s="68">
        <v>7.617413828311391E-2</v>
      </c>
      <c r="AD1302" s="68">
        <v>4.8648523723356712E-3</v>
      </c>
      <c r="AE1302" s="68">
        <v>2.2059527549126634</v>
      </c>
      <c r="AF1302" s="68">
        <v>9.252347554655202E-2</v>
      </c>
      <c r="AG1302" s="68">
        <v>0.4598225324409333</v>
      </c>
      <c r="AH1302" s="68">
        <v>0.37637766678564044</v>
      </c>
      <c r="AI1302" s="68">
        <v>1.2209447474750565</v>
      </c>
      <c r="AJ1302" s="68">
        <v>0.12034904042471917</v>
      </c>
      <c r="AK1302" s="68">
        <v>0.69782180028350682</v>
      </c>
      <c r="AL1302" s="68">
        <v>0.2654924523313642</v>
      </c>
      <c r="AM1302" s="68">
        <v>0.18863937595156963</v>
      </c>
      <c r="AN1302" s="68">
        <v>0.36118552556942435</v>
      </c>
      <c r="AO1302" s="68">
        <v>6.1334081681958356E-2</v>
      </c>
      <c r="AP1302" s="68">
        <v>0.15402277806216416</v>
      </c>
      <c r="AQ1302" s="68">
        <v>0.91180355767403276</v>
      </c>
      <c r="AR1302" s="68">
        <v>4.4861457734170683E-2</v>
      </c>
      <c r="AS1302" s="68">
        <v>1.3991901684748289</v>
      </c>
      <c r="AT1302" s="68">
        <v>1.084942836102933</v>
      </c>
      <c r="AU1302" s="68">
        <v>5.073495632493133E-2</v>
      </c>
      <c r="AV1302" s="68">
        <v>0</v>
      </c>
      <c r="AW1302" s="68">
        <v>0.1376142966533041</v>
      </c>
      <c r="AX1302" s="68">
        <v>0.21867392464866506</v>
      </c>
      <c r="AY1302" s="68">
        <v>0.16011704102891333</v>
      </c>
      <c r="AZ1302" s="68">
        <v>0</v>
      </c>
      <c r="BA1302" s="68">
        <v>2.4697962167013122E-2</v>
      </c>
      <c r="BB1302" s="68">
        <v>1.574528179743975</v>
      </c>
      <c r="BC1302" s="68">
        <v>1.1269778211020651</v>
      </c>
      <c r="BD1302" s="68">
        <v>0.36935163818405747</v>
      </c>
      <c r="BE1302" s="68">
        <v>0.16353897559345482</v>
      </c>
      <c r="BF1302" s="68">
        <v>0.26355757445981681</v>
      </c>
      <c r="BG1302" s="68">
        <v>0</v>
      </c>
      <c r="BH1302" s="68">
        <v>2.7662987258355969E-3</v>
      </c>
      <c r="BI1302" s="68">
        <v>8.8268271632079145</v>
      </c>
      <c r="BJ1302" s="68">
        <v>0</v>
      </c>
      <c r="BK1302" s="68">
        <v>2.6561468102458862E-2</v>
      </c>
      <c r="BL1302" s="68">
        <v>0.86261656043755863</v>
      </c>
      <c r="BM1302" s="68">
        <v>9.4141510047238905E-2</v>
      </c>
      <c r="BN1302" s="68">
        <v>0</v>
      </c>
      <c r="BO1302" s="68">
        <v>0</v>
      </c>
    </row>
    <row r="1303" spans="1:67">
      <c r="A1303">
        <v>2010</v>
      </c>
      <c r="B1303" s="62" t="s">
        <v>640</v>
      </c>
      <c r="C1303" s="67" t="s">
        <v>705</v>
      </c>
      <c r="D1303" s="62" t="s">
        <v>726</v>
      </c>
      <c r="E1303" s="68">
        <v>7.86457891489723E-2</v>
      </c>
      <c r="F1303" s="68">
        <v>8.6176637790694698E-3</v>
      </c>
      <c r="G1303" s="68">
        <v>3.5827153539522124E-3</v>
      </c>
      <c r="H1303" s="68">
        <v>0.15062504466250826</v>
      </c>
      <c r="I1303" s="68">
        <v>0.29925727243478517</v>
      </c>
      <c r="J1303" s="68">
        <v>5.9336868025247069E-2</v>
      </c>
      <c r="K1303" s="68">
        <v>1.4520181265165612E-2</v>
      </c>
      <c r="L1303" s="68">
        <v>2.9603490449692214E-2</v>
      </c>
      <c r="M1303" s="68">
        <v>1.1312951766631472E-2</v>
      </c>
      <c r="N1303" s="68">
        <v>8.6853070396895576E-2</v>
      </c>
      <c r="O1303" s="68">
        <v>0.10464004152261312</v>
      </c>
      <c r="P1303" s="68">
        <v>2.5262479648531958E-2</v>
      </c>
      <c r="Q1303" s="68">
        <v>6.2299335257261682E-2</v>
      </c>
      <c r="R1303" s="68">
        <v>3.9413377115405594E-2</v>
      </c>
      <c r="S1303" s="68">
        <v>0.10027662454289353</v>
      </c>
      <c r="T1303" s="68">
        <v>0.25857216952312806</v>
      </c>
      <c r="U1303" s="68">
        <v>0.80844890273143521</v>
      </c>
      <c r="V1303" s="68">
        <v>0.28180818640898059</v>
      </c>
      <c r="W1303" s="68">
        <v>0.14705266787220206</v>
      </c>
      <c r="X1303" s="68">
        <v>0.49496928942939306</v>
      </c>
      <c r="Y1303" s="68">
        <v>1.2946173780377022E-2</v>
      </c>
      <c r="Z1303" s="68">
        <v>0.16449433637371663</v>
      </c>
      <c r="AA1303" s="68">
        <v>7.7555843121688683E-3</v>
      </c>
      <c r="AB1303" s="68">
        <v>0.10248822645356322</v>
      </c>
      <c r="AC1303" s="68">
        <v>5.3319201187903835E-2</v>
      </c>
      <c r="AD1303" s="68">
        <v>1.6118610307130927E-3</v>
      </c>
      <c r="AE1303" s="68">
        <v>0.60829374462459485</v>
      </c>
      <c r="AF1303" s="68">
        <v>6.9921291512553163E-2</v>
      </c>
      <c r="AG1303" s="68">
        <v>0.34668721745791364</v>
      </c>
      <c r="AH1303" s="68">
        <v>0.28393441499777961</v>
      </c>
      <c r="AI1303" s="68">
        <v>0.24461451875016127</v>
      </c>
      <c r="AJ1303" s="68">
        <v>2.8810813116913601E-2</v>
      </c>
      <c r="AK1303" s="68">
        <v>0.12009022209082107</v>
      </c>
      <c r="AL1303" s="68">
        <v>5.5099682959402707E-2</v>
      </c>
      <c r="AM1303" s="68">
        <v>2.6441380729923605E-2</v>
      </c>
      <c r="AN1303" s="68">
        <v>0.21868549357285039</v>
      </c>
      <c r="AO1303" s="68">
        <v>4.4163234338717154E-2</v>
      </c>
      <c r="AP1303" s="68">
        <v>0.13169492394334886</v>
      </c>
      <c r="AQ1303" s="68">
        <v>0.17456754687225157</v>
      </c>
      <c r="AR1303" s="68">
        <v>1.2940192459966538E-2</v>
      </c>
      <c r="AS1303" s="68">
        <v>0.61354591811549686</v>
      </c>
      <c r="AT1303" s="68">
        <v>9.1792025504530778E-2</v>
      </c>
      <c r="AU1303" s="68">
        <v>2.7299550303110751E-2</v>
      </c>
      <c r="AV1303" s="68">
        <v>0</v>
      </c>
      <c r="AW1303" s="68">
        <v>4.1328594468222735E-2</v>
      </c>
      <c r="AX1303" s="68">
        <v>5.0356071477557177E-2</v>
      </c>
      <c r="AY1303" s="68">
        <v>3.711454133408891E-2</v>
      </c>
      <c r="AZ1303" s="68">
        <v>0</v>
      </c>
      <c r="BA1303" s="68">
        <v>5.4432150491186444E-3</v>
      </c>
      <c r="BB1303" s="68">
        <v>0.46765995595483373</v>
      </c>
      <c r="BC1303" s="68">
        <v>0.60894492177550497</v>
      </c>
      <c r="BD1303" s="68">
        <v>0.20345755895405185</v>
      </c>
      <c r="BE1303" s="68">
        <v>9.9070704675926824E-2</v>
      </c>
      <c r="BF1303" s="68">
        <v>0.11920957725840614</v>
      </c>
      <c r="BG1303" s="68">
        <v>0</v>
      </c>
      <c r="BH1303" s="68">
        <v>4.8921961576453045E-4</v>
      </c>
      <c r="BI1303" s="68">
        <v>1.9375293741002952</v>
      </c>
      <c r="BJ1303" s="68">
        <v>0</v>
      </c>
      <c r="BK1303" s="68">
        <v>3.234636973997552E-4</v>
      </c>
      <c r="BL1303" s="68">
        <v>0.51468137138944903</v>
      </c>
      <c r="BM1303" s="68">
        <v>7.0827666885472304E-2</v>
      </c>
      <c r="BN1303" s="68">
        <v>0</v>
      </c>
      <c r="BO1303" s="68">
        <v>0</v>
      </c>
    </row>
    <row r="1304" spans="1:67">
      <c r="A1304">
        <v>2010</v>
      </c>
      <c r="B1304" s="62" t="s">
        <v>641</v>
      </c>
      <c r="C1304" s="67" t="s">
        <v>706</v>
      </c>
      <c r="D1304" s="62" t="s">
        <v>726</v>
      </c>
      <c r="E1304" s="68">
        <v>0.25455092479902763</v>
      </c>
      <c r="F1304" s="68">
        <v>6.2552317435143698E-3</v>
      </c>
      <c r="G1304" s="68">
        <v>8.3888304162831363E-3</v>
      </c>
      <c r="H1304" s="68">
        <v>0.24544379578784392</v>
      </c>
      <c r="I1304" s="68">
        <v>1.4431553582450114</v>
      </c>
      <c r="J1304" s="68">
        <v>0.25554612090017176</v>
      </c>
      <c r="K1304" s="68">
        <v>1.7235625821957402E-2</v>
      </c>
      <c r="L1304" s="68">
        <v>8.1446350454420308E-2</v>
      </c>
      <c r="M1304" s="68">
        <v>7.3007455416441491E-2</v>
      </c>
      <c r="N1304" s="68">
        <v>0.26512858532246608</v>
      </c>
      <c r="O1304" s="68">
        <v>0.52671713441890611</v>
      </c>
      <c r="P1304" s="68">
        <v>0.14221194647792476</v>
      </c>
      <c r="Q1304" s="68">
        <v>0.1671159776825383</v>
      </c>
      <c r="R1304" s="68">
        <v>0.11891508750457189</v>
      </c>
      <c r="S1304" s="68">
        <v>0.17028124210984946</v>
      </c>
      <c r="T1304" s="68">
        <v>0.45422741141574707</v>
      </c>
      <c r="U1304" s="68">
        <v>4.3757370024251188</v>
      </c>
      <c r="V1304" s="68">
        <v>1.2939716425356846</v>
      </c>
      <c r="W1304" s="68">
        <v>0.60151370671281112</v>
      </c>
      <c r="X1304" s="68">
        <v>1.063080127080593</v>
      </c>
      <c r="Y1304" s="68">
        <v>3.0927047579197595E-2</v>
      </c>
      <c r="Z1304" s="68">
        <v>0.63155144805566044</v>
      </c>
      <c r="AA1304" s="68">
        <v>3.1970495044770758E-2</v>
      </c>
      <c r="AB1304" s="68">
        <v>0.62811257371849383</v>
      </c>
      <c r="AC1304" s="68">
        <v>0.44464322539010659</v>
      </c>
      <c r="AD1304" s="68">
        <v>5.8242410319679794E-3</v>
      </c>
      <c r="AE1304" s="68">
        <v>0.75026080412043838</v>
      </c>
      <c r="AF1304" s="68">
        <v>0.42777301480260532</v>
      </c>
      <c r="AG1304" s="68">
        <v>2.1127560349735166</v>
      </c>
      <c r="AH1304" s="68">
        <v>1.7299686423470804</v>
      </c>
      <c r="AI1304" s="68">
        <v>0.89375746896120634</v>
      </c>
      <c r="AJ1304" s="68">
        <v>0.1449148074414853</v>
      </c>
      <c r="AK1304" s="68">
        <v>0.22830692571844052</v>
      </c>
      <c r="AL1304" s="68">
        <v>0.19316632540430323</v>
      </c>
      <c r="AM1304" s="68">
        <v>5.8312530963524595E-2</v>
      </c>
      <c r="AN1304" s="68">
        <v>0.81172965279490572</v>
      </c>
      <c r="AO1304" s="68">
        <v>0.35353199344254649</v>
      </c>
      <c r="AP1304" s="68">
        <v>1.1154808762285007</v>
      </c>
      <c r="AQ1304" s="68">
        <v>0.71016833221242126</v>
      </c>
      <c r="AR1304" s="68">
        <v>8.2250824792628713E-2</v>
      </c>
      <c r="AS1304" s="68">
        <v>5.3947351151415823</v>
      </c>
      <c r="AT1304" s="68">
        <v>4.1548507241853022E-2</v>
      </c>
      <c r="AU1304" s="68">
        <v>0.24227438478674049</v>
      </c>
      <c r="AV1304" s="68">
        <v>0</v>
      </c>
      <c r="AW1304" s="68">
        <v>0.20432790913880305</v>
      </c>
      <c r="AX1304" s="68">
        <v>0.30263917779490851</v>
      </c>
      <c r="AY1304" s="68">
        <v>0.22380366200639018</v>
      </c>
      <c r="AZ1304" s="68">
        <v>0</v>
      </c>
      <c r="BA1304" s="68">
        <v>3.5115034187324382E-2</v>
      </c>
      <c r="BB1304" s="68">
        <v>2.8075853621002667</v>
      </c>
      <c r="BC1304" s="68">
        <v>4.2682854792305136</v>
      </c>
      <c r="BD1304" s="68">
        <v>1.4778924444752131</v>
      </c>
      <c r="BE1304" s="68">
        <v>0.71753699387193648</v>
      </c>
      <c r="BF1304" s="68">
        <v>0.61475296688697167</v>
      </c>
      <c r="BG1304" s="68">
        <v>0</v>
      </c>
      <c r="BH1304" s="68">
        <v>3.9326577032919342E-3</v>
      </c>
      <c r="BI1304" s="68">
        <v>6.9562575016788486</v>
      </c>
      <c r="BJ1304" s="68">
        <v>0</v>
      </c>
      <c r="BK1304" s="68">
        <v>9.8914492481790902E-3</v>
      </c>
      <c r="BL1304" s="68">
        <v>2.9232884863411566</v>
      </c>
      <c r="BM1304" s="68">
        <v>0.31136840309799024</v>
      </c>
      <c r="BN1304" s="68">
        <v>0</v>
      </c>
      <c r="BO1304" s="68">
        <v>0</v>
      </c>
    </row>
    <row r="1305" spans="1:67">
      <c r="A1305">
        <v>2010</v>
      </c>
      <c r="B1305" s="62" t="s">
        <v>642</v>
      </c>
      <c r="C1305" s="67" t="s">
        <v>707</v>
      </c>
      <c r="D1305" s="62" t="s">
        <v>726</v>
      </c>
      <c r="E1305" s="68">
        <v>0.26418213840385235</v>
      </c>
      <c r="F1305" s="68">
        <v>1.0899748482751919E-2</v>
      </c>
      <c r="G1305" s="68">
        <v>2.9407913440303753E-3</v>
      </c>
      <c r="H1305" s="68">
        <v>0.29228668303677058</v>
      </c>
      <c r="I1305" s="68">
        <v>1.7410625194523353</v>
      </c>
      <c r="J1305" s="68">
        <v>0.20040971739996466</v>
      </c>
      <c r="K1305" s="68">
        <v>1.8773891264126843E-2</v>
      </c>
      <c r="L1305" s="68">
        <v>6.5413686731206053E-2</v>
      </c>
      <c r="M1305" s="68">
        <v>9.1794973261380683E-2</v>
      </c>
      <c r="N1305" s="68">
        <v>0.26113294187187541</v>
      </c>
      <c r="O1305" s="68">
        <v>0.7112219317299775</v>
      </c>
      <c r="P1305" s="68">
        <v>0.18154574549800045</v>
      </c>
      <c r="Q1305" s="68">
        <v>0.22464356302690758</v>
      </c>
      <c r="R1305" s="68">
        <v>0.10914311096506984</v>
      </c>
      <c r="S1305" s="68">
        <v>0.3571169042384868</v>
      </c>
      <c r="T1305" s="68">
        <v>1.1584380910750605</v>
      </c>
      <c r="U1305" s="68">
        <v>6.8921391757106534</v>
      </c>
      <c r="V1305" s="68">
        <v>2.1997174461289677</v>
      </c>
      <c r="W1305" s="68">
        <v>1.0967454650292685</v>
      </c>
      <c r="X1305" s="68">
        <v>2.3971293036753112</v>
      </c>
      <c r="Y1305" s="68">
        <v>5.6874669386572957E-2</v>
      </c>
      <c r="Z1305" s="68">
        <v>0.94734193770886022</v>
      </c>
      <c r="AA1305" s="68">
        <v>2.8293412602537607E-2</v>
      </c>
      <c r="AB1305" s="68">
        <v>0.96105550487917413</v>
      </c>
      <c r="AC1305" s="68">
        <v>0.70047346331414606</v>
      </c>
      <c r="AD1305" s="68">
        <v>1.7835566007391723E-3</v>
      </c>
      <c r="AE1305" s="68">
        <v>1.67237782759673</v>
      </c>
      <c r="AF1305" s="68">
        <v>0.459758460652058</v>
      </c>
      <c r="AG1305" s="68">
        <v>2.2514517097088982</v>
      </c>
      <c r="AH1305" s="68">
        <v>1.845088364611239</v>
      </c>
      <c r="AI1305" s="68">
        <v>1.0207835788248178</v>
      </c>
      <c r="AJ1305" s="68">
        <v>0.19683605668707532</v>
      </c>
      <c r="AK1305" s="68">
        <v>0.10968219413694991</v>
      </c>
      <c r="AL1305" s="68">
        <v>0.20118842059862818</v>
      </c>
      <c r="AM1305" s="68">
        <v>6.7907937493348752E-2</v>
      </c>
      <c r="AN1305" s="68">
        <v>0.47337760334813972</v>
      </c>
      <c r="AO1305" s="68">
        <v>0.51283268154865524</v>
      </c>
      <c r="AP1305" s="68">
        <v>1.7248136364227276</v>
      </c>
      <c r="AQ1305" s="68">
        <v>0.82042585160609471</v>
      </c>
      <c r="AR1305" s="68">
        <v>0.1252315079111288</v>
      </c>
      <c r="AS1305" s="68">
        <v>8.2916278540484143</v>
      </c>
      <c r="AT1305" s="68">
        <v>8.1407933998316022E-3</v>
      </c>
      <c r="AU1305" s="68">
        <v>0.37032058131770218</v>
      </c>
      <c r="AV1305" s="68">
        <v>0</v>
      </c>
      <c r="AW1305" s="68">
        <v>8.8887887672567306E-2</v>
      </c>
      <c r="AX1305" s="68">
        <v>0.4511960101977166</v>
      </c>
      <c r="AY1305" s="68">
        <v>0.33446507686193433</v>
      </c>
      <c r="AZ1305" s="68">
        <v>0</v>
      </c>
      <c r="BA1305" s="68">
        <v>4.8209677894295998E-2</v>
      </c>
      <c r="BB1305" s="68">
        <v>3.492693838091558</v>
      </c>
      <c r="BC1305" s="68">
        <v>5.7517737456406213</v>
      </c>
      <c r="BD1305" s="68">
        <v>2.070357431973846</v>
      </c>
      <c r="BE1305" s="68">
        <v>0.99324557237020417</v>
      </c>
      <c r="BF1305" s="68">
        <v>0.55229693728607376</v>
      </c>
      <c r="BG1305" s="68">
        <v>0</v>
      </c>
      <c r="BH1305" s="68">
        <v>5.6495634510721109E-3</v>
      </c>
      <c r="BI1305" s="68">
        <v>4.8496817258091518</v>
      </c>
      <c r="BJ1305" s="68">
        <v>0</v>
      </c>
      <c r="BK1305" s="68">
        <v>2.3965350432390745E-2</v>
      </c>
      <c r="BL1305" s="68">
        <v>4.7255567358209341</v>
      </c>
      <c r="BM1305" s="68">
        <v>0.42301107198123095</v>
      </c>
      <c r="BN1305" s="68">
        <v>0</v>
      </c>
      <c r="BO1305" s="68">
        <v>0</v>
      </c>
    </row>
    <row r="1306" spans="1:67">
      <c r="A1306">
        <v>2010</v>
      </c>
      <c r="B1306" s="62" t="s">
        <v>643</v>
      </c>
      <c r="C1306" s="67" t="s">
        <v>708</v>
      </c>
      <c r="D1306" s="62" t="s">
        <v>726</v>
      </c>
      <c r="E1306" s="68">
        <v>1.0947195835120986</v>
      </c>
      <c r="F1306" s="68">
        <v>4.2350502945858591E-2</v>
      </c>
      <c r="G1306" s="68">
        <v>6.8097620743971018E-3</v>
      </c>
      <c r="H1306" s="68">
        <v>0.46199742878856453</v>
      </c>
      <c r="I1306" s="68">
        <v>6.9523066165511</v>
      </c>
      <c r="J1306" s="68">
        <v>0.54141020914608295</v>
      </c>
      <c r="K1306" s="68">
        <v>3.7192433350371576E-2</v>
      </c>
      <c r="L1306" s="68">
        <v>0.21263997795569684</v>
      </c>
      <c r="M1306" s="68">
        <v>0.35759901172231257</v>
      </c>
      <c r="N1306" s="68">
        <v>0.1606940990690674</v>
      </c>
      <c r="O1306" s="68">
        <v>3.3816543578462808</v>
      </c>
      <c r="P1306" s="68">
        <v>1.7855503339998271</v>
      </c>
      <c r="Q1306" s="68">
        <v>0.65553732465551673</v>
      </c>
      <c r="R1306" s="68">
        <v>0.37059854964467803</v>
      </c>
      <c r="S1306" s="68">
        <v>0.3433173454505356</v>
      </c>
      <c r="T1306" s="68">
        <v>2.2597250876493011</v>
      </c>
      <c r="U1306" s="68">
        <v>22.829633169522936</v>
      </c>
      <c r="V1306" s="68">
        <v>7.8103728332304918</v>
      </c>
      <c r="W1306" s="68">
        <v>2.6339649148704298</v>
      </c>
      <c r="X1306" s="68">
        <v>2.9868223059665056</v>
      </c>
      <c r="Y1306" s="68">
        <v>9.5757808489889726E-2</v>
      </c>
      <c r="Z1306" s="68">
        <v>3.3394220302542337</v>
      </c>
      <c r="AA1306" s="68">
        <v>5.1652136863603947E-2</v>
      </c>
      <c r="AB1306" s="68">
        <v>4.5188037316848693</v>
      </c>
      <c r="AC1306" s="68">
        <v>3.4440534541381815</v>
      </c>
      <c r="AD1306" s="68">
        <v>2.4931407129825519E-3</v>
      </c>
      <c r="AE1306" s="68">
        <v>1.1048112170333388</v>
      </c>
      <c r="AF1306" s="68">
        <v>2.1123971783707978</v>
      </c>
      <c r="AG1306" s="68">
        <v>10.329842801900925</v>
      </c>
      <c r="AH1306" s="68">
        <v>8.4616807631958455</v>
      </c>
      <c r="AI1306" s="68">
        <v>3.6607031233850162</v>
      </c>
      <c r="AJ1306" s="68">
        <v>0.90709368717056449</v>
      </c>
      <c r="AK1306" s="68">
        <v>0.47551111932306811</v>
      </c>
      <c r="AL1306" s="68">
        <v>0.65034781438434075</v>
      </c>
      <c r="AM1306" s="68">
        <v>0.32676207814556779</v>
      </c>
      <c r="AN1306" s="68">
        <v>2.1357423810454779</v>
      </c>
      <c r="AO1306" s="68">
        <v>2.5284414659939318</v>
      </c>
      <c r="AP1306" s="68">
        <v>8.4247286641970742</v>
      </c>
      <c r="AQ1306" s="68">
        <v>3.324065491658363</v>
      </c>
      <c r="AR1306" s="68">
        <v>0.6174971524435664</v>
      </c>
      <c r="AS1306" s="68">
        <v>40.902858139305373</v>
      </c>
      <c r="AT1306" s="68">
        <v>3.4139772130033212E-2</v>
      </c>
      <c r="AU1306" s="68">
        <v>1.8285134818071316</v>
      </c>
      <c r="AV1306" s="68">
        <v>0</v>
      </c>
      <c r="AW1306" s="68">
        <v>0.4235992380931326</v>
      </c>
      <c r="AX1306" s="68">
        <v>2.1757963924241475</v>
      </c>
      <c r="AY1306" s="68">
        <v>1.6292139996776753</v>
      </c>
      <c r="AZ1306" s="68">
        <v>0</v>
      </c>
      <c r="BA1306" s="68">
        <v>0.23834247800020786</v>
      </c>
      <c r="BB1306" s="68">
        <v>16.742354099508674</v>
      </c>
      <c r="BC1306" s="68">
        <v>28.670462228947962</v>
      </c>
      <c r="BD1306" s="68">
        <v>10.118276873295546</v>
      </c>
      <c r="BE1306" s="68">
        <v>5.535620657881422</v>
      </c>
      <c r="BF1306" s="68">
        <v>2.5511348248735013</v>
      </c>
      <c r="BG1306" s="68">
        <v>0</v>
      </c>
      <c r="BH1306" s="68">
        <v>2.8249611885626857E-2</v>
      </c>
      <c r="BI1306" s="68">
        <v>26.680268139547628</v>
      </c>
      <c r="BJ1306" s="68">
        <v>0</v>
      </c>
      <c r="BK1306" s="68">
        <v>1.1540659368796513</v>
      </c>
      <c r="BL1306" s="68">
        <v>5.9813497509464115</v>
      </c>
      <c r="BM1306" s="68">
        <v>0.6233060577989743</v>
      </c>
      <c r="BN1306" s="68">
        <v>0</v>
      </c>
      <c r="BO1306" s="68">
        <v>0</v>
      </c>
    </row>
    <row r="1307" spans="1:67">
      <c r="A1307">
        <v>2010</v>
      </c>
      <c r="B1307" s="62" t="s">
        <v>644</v>
      </c>
      <c r="C1307" s="67" t="s">
        <v>709</v>
      </c>
      <c r="D1307" s="62" t="s">
        <v>726</v>
      </c>
      <c r="E1307" s="68">
        <v>4.5540845952356489E-2</v>
      </c>
      <c r="F1307" s="68">
        <v>1.3263044384786019E-3</v>
      </c>
      <c r="G1307" s="68">
        <v>5.9996781966169233E-4</v>
      </c>
      <c r="H1307" s="68">
        <v>2.2958188119688645E-2</v>
      </c>
      <c r="I1307" s="68">
        <v>0.27681889783724312</v>
      </c>
      <c r="J1307" s="68">
        <v>3.3930578135059224E-2</v>
      </c>
      <c r="K1307" s="68">
        <v>2.7883255254072892E-3</v>
      </c>
      <c r="L1307" s="68">
        <v>1.2736995328589715E-2</v>
      </c>
      <c r="M1307" s="68">
        <v>2.3790248965122315E-2</v>
      </c>
      <c r="N1307" s="68">
        <v>1.6901397301940652E-2</v>
      </c>
      <c r="O1307" s="68">
        <v>0.12982573759620492</v>
      </c>
      <c r="P1307" s="68">
        <v>3.2789426170108778E-2</v>
      </c>
      <c r="Q1307" s="68">
        <v>3.4306973279126907E-2</v>
      </c>
      <c r="R1307" s="68">
        <v>1.7368570242707895E-2</v>
      </c>
      <c r="S1307" s="68">
        <v>1.9899090118255858E-2</v>
      </c>
      <c r="T1307" s="68">
        <v>8.5808917168731277E-2</v>
      </c>
      <c r="U1307" s="68">
        <v>0.80484118666344151</v>
      </c>
      <c r="V1307" s="68">
        <v>0.2798520445297587</v>
      </c>
      <c r="W1307" s="68">
        <v>9.3831066420846515E-2</v>
      </c>
      <c r="X1307" s="68">
        <v>0.15670393964383567</v>
      </c>
      <c r="Y1307" s="68">
        <v>3.7250449699246808E-3</v>
      </c>
      <c r="Z1307" s="68">
        <v>0.12612087878657982</v>
      </c>
      <c r="AA1307" s="68">
        <v>3.3438156598196087E-3</v>
      </c>
      <c r="AB1307" s="68">
        <v>0.15539952649456024</v>
      </c>
      <c r="AC1307" s="68">
        <v>0.11133993509345935</v>
      </c>
      <c r="AD1307" s="68">
        <v>4.047956435911713E-4</v>
      </c>
      <c r="AE1307" s="68">
        <v>0.10004687624247978</v>
      </c>
      <c r="AF1307" s="68">
        <v>7.6940197406583102E-2</v>
      </c>
      <c r="AG1307" s="68">
        <v>0.3777500379886804</v>
      </c>
      <c r="AH1307" s="68">
        <v>0.31015827717819577</v>
      </c>
      <c r="AI1307" s="68">
        <v>0.14476236771851575</v>
      </c>
      <c r="AJ1307" s="68">
        <v>3.0084654677318638E-2</v>
      </c>
      <c r="AK1307" s="68">
        <v>2.3413220861064142E-2</v>
      </c>
      <c r="AL1307" s="68">
        <v>2.7678346665265439E-2</v>
      </c>
      <c r="AM1307" s="68">
        <v>1.1808022792582879E-2</v>
      </c>
      <c r="AN1307" s="68">
        <v>9.8384932188202212E-2</v>
      </c>
      <c r="AO1307" s="68">
        <v>8.381620618097263E-2</v>
      </c>
      <c r="AP1307" s="68">
        <v>0.29545999443779991</v>
      </c>
      <c r="AQ1307" s="68">
        <v>0.12310375669314942</v>
      </c>
      <c r="AR1307" s="68">
        <v>2.0172727191909854E-2</v>
      </c>
      <c r="AS1307" s="68">
        <v>1.3555112098299533</v>
      </c>
      <c r="AT1307" s="68">
        <v>5.1100612457328836E-3</v>
      </c>
      <c r="AU1307" s="68">
        <v>6.0610338119390775E-2</v>
      </c>
      <c r="AV1307" s="68">
        <v>0</v>
      </c>
      <c r="AW1307" s="68">
        <v>2.6093054095008825E-2</v>
      </c>
      <c r="AX1307" s="68">
        <v>7.3124131858227193E-2</v>
      </c>
      <c r="AY1307" s="68">
        <v>6.4887877225471222E-2</v>
      </c>
      <c r="AZ1307" s="68">
        <v>0</v>
      </c>
      <c r="BA1307" s="68">
        <v>8.5017771870478584E-3</v>
      </c>
      <c r="BB1307" s="68">
        <v>0.64500786910571595</v>
      </c>
      <c r="BC1307" s="68">
        <v>0.97904989857619007</v>
      </c>
      <c r="BD1307" s="68">
        <v>0.34726018310212831</v>
      </c>
      <c r="BE1307" s="68">
        <v>0.17288893470434102</v>
      </c>
      <c r="BF1307" s="68">
        <v>0.1043056275021717</v>
      </c>
      <c r="BG1307" s="68">
        <v>0</v>
      </c>
      <c r="BH1307" s="68">
        <v>9.9245375238609735E-4</v>
      </c>
      <c r="BI1307" s="68">
        <v>1.1049934885341184</v>
      </c>
      <c r="BJ1307" s="68">
        <v>0</v>
      </c>
      <c r="BK1307" s="68">
        <v>1.1521786273328161E-3</v>
      </c>
      <c r="BL1307" s="68">
        <v>0.16742840212393817</v>
      </c>
      <c r="BM1307" s="68">
        <v>1.614926519366244E-2</v>
      </c>
      <c r="BN1307" s="68">
        <v>0</v>
      </c>
      <c r="BO1307" s="68">
        <v>0</v>
      </c>
    </row>
    <row r="1308" spans="1:67">
      <c r="A1308">
        <v>2010</v>
      </c>
      <c r="B1308" s="62" t="s">
        <v>645</v>
      </c>
      <c r="C1308" s="67" t="s">
        <v>710</v>
      </c>
      <c r="D1308" s="62" t="s">
        <v>726</v>
      </c>
      <c r="E1308" s="68">
        <v>22.033256800678174</v>
      </c>
      <c r="F1308" s="68">
        <v>0.80777584783839451</v>
      </c>
      <c r="G1308" s="68">
        <v>1.0690455031150334E-2</v>
      </c>
      <c r="H1308" s="68">
        <v>3.6062244607584031</v>
      </c>
      <c r="I1308" s="68">
        <v>154.31962468610095</v>
      </c>
      <c r="J1308" s="68">
        <v>9.7411313018324339</v>
      </c>
      <c r="K1308" s="68">
        <v>0.62647139956587594</v>
      </c>
      <c r="L1308" s="68">
        <v>3.258922145430406</v>
      </c>
      <c r="M1308" s="68">
        <v>7.4345404799626635</v>
      </c>
      <c r="N1308" s="68">
        <v>2.3152011442115601</v>
      </c>
      <c r="O1308" s="68">
        <v>70.576859647816264</v>
      </c>
      <c r="P1308" s="68">
        <v>18.995877797394954</v>
      </c>
      <c r="Q1308" s="68">
        <v>11.03550605411456</v>
      </c>
      <c r="R1308" s="68">
        <v>7.1434523744134335</v>
      </c>
      <c r="S1308" s="68">
        <v>5.4237945350801784</v>
      </c>
      <c r="T1308" s="68">
        <v>50.724718689332136</v>
      </c>
      <c r="U1308" s="68">
        <v>503.79081842297126</v>
      </c>
      <c r="V1308" s="68">
        <v>178.43602002835024</v>
      </c>
      <c r="W1308" s="68">
        <v>52.400869062943841</v>
      </c>
      <c r="X1308" s="68">
        <v>49.94172631877143</v>
      </c>
      <c r="Y1308" s="68">
        <v>0.99104657955640563</v>
      </c>
      <c r="Z1308" s="68">
        <v>75.006578935035989</v>
      </c>
      <c r="AA1308" s="68">
        <v>0.81433898749270484</v>
      </c>
      <c r="AB1308" s="68">
        <v>104.3256459288793</v>
      </c>
      <c r="AC1308" s="68">
        <v>81.633632161701911</v>
      </c>
      <c r="AD1308" s="68">
        <v>3.9918381690505055E-3</v>
      </c>
      <c r="AE1308" s="68">
        <v>16.452431052429517</v>
      </c>
      <c r="AF1308" s="68">
        <v>48.551546917423494</v>
      </c>
      <c r="AG1308" s="68">
        <v>237.30217901764215</v>
      </c>
      <c r="AH1308" s="68">
        <v>194.37170578576769</v>
      </c>
      <c r="AI1308" s="68">
        <v>76.775175791580921</v>
      </c>
      <c r="AJ1308" s="68">
        <v>21.199795122269943</v>
      </c>
      <c r="AK1308" s="68">
        <v>9.6100673942024564</v>
      </c>
      <c r="AL1308" s="68">
        <v>13.213061770081396</v>
      </c>
      <c r="AM1308" s="68">
        <v>7.456646870686809</v>
      </c>
      <c r="AN1308" s="68">
        <v>46.79693731143351</v>
      </c>
      <c r="AO1308" s="68">
        <v>59.207432012660377</v>
      </c>
      <c r="AP1308" s="68">
        <v>200.06228993661205</v>
      </c>
      <c r="AQ1308" s="68">
        <v>74.324152392802233</v>
      </c>
      <c r="AR1308" s="68">
        <v>14.656922746445979</v>
      </c>
      <c r="AS1308" s="68">
        <v>967.8614976498335</v>
      </c>
      <c r="AT1308" s="68">
        <v>0.62825748871307852</v>
      </c>
      <c r="AU1308" s="68">
        <v>43.173159617281812</v>
      </c>
      <c r="AV1308" s="68">
        <v>0</v>
      </c>
      <c r="AW1308" s="68">
        <v>7.7770583920301739</v>
      </c>
      <c r="AX1308" s="68">
        <v>51.391280668033197</v>
      </c>
      <c r="AY1308" s="68">
        <v>37.825960235789829</v>
      </c>
      <c r="AZ1308" s="68">
        <v>0</v>
      </c>
      <c r="BA1308" s="68">
        <v>5.4729273952063942</v>
      </c>
      <c r="BB1308" s="68">
        <v>382.54793746210191</v>
      </c>
      <c r="BC1308" s="68">
        <v>659.9175978918804</v>
      </c>
      <c r="BD1308" s="68">
        <v>238.69435522691504</v>
      </c>
      <c r="BE1308" s="68">
        <v>110.55052270042715</v>
      </c>
      <c r="BF1308" s="68">
        <v>57.626644379885391</v>
      </c>
      <c r="BG1308" s="68">
        <v>0</v>
      </c>
      <c r="BH1308" s="68">
        <v>0.65129837029029303</v>
      </c>
      <c r="BI1308" s="68">
        <v>388.15625933175033</v>
      </c>
      <c r="BJ1308" s="68">
        <v>0</v>
      </c>
      <c r="BK1308" s="68">
        <v>1.1376002130327485E-3</v>
      </c>
      <c r="BL1308" s="68">
        <v>0.79990996279157378</v>
      </c>
      <c r="BM1308" s="68">
        <v>8.431840210169593E-2</v>
      </c>
      <c r="BN1308" s="68">
        <v>0</v>
      </c>
      <c r="BO1308" s="68">
        <v>0</v>
      </c>
    </row>
    <row r="1309" spans="1:67">
      <c r="A1309">
        <v>2010</v>
      </c>
      <c r="B1309" s="62" t="s">
        <v>646</v>
      </c>
      <c r="C1309" s="67" t="s">
        <v>711</v>
      </c>
      <c r="D1309" s="62" t="s">
        <v>726</v>
      </c>
      <c r="E1309" s="68">
        <v>6.1540967759020289</v>
      </c>
      <c r="F1309" s="68">
        <v>8.0017277103074935E-2</v>
      </c>
      <c r="G1309" s="68">
        <v>0.57742297154039146</v>
      </c>
      <c r="H1309" s="68">
        <v>14.963778292270129</v>
      </c>
      <c r="I1309" s="68">
        <v>29.782048260094214</v>
      </c>
      <c r="J1309" s="68">
        <v>6.3280963733240725</v>
      </c>
      <c r="K1309" s="68">
        <v>0.6298819637516575</v>
      </c>
      <c r="L1309" s="68">
        <v>3.5584769024618672</v>
      </c>
      <c r="M1309" s="68">
        <v>2.4965799984904873</v>
      </c>
      <c r="N1309" s="68">
        <v>0.58665868243726738</v>
      </c>
      <c r="O1309" s="68">
        <v>9.407171635193432</v>
      </c>
      <c r="P1309" s="68">
        <v>3.8005579297752452</v>
      </c>
      <c r="Q1309" s="68">
        <v>6.1512515271158499</v>
      </c>
      <c r="R1309" s="68">
        <v>5.417267666428585</v>
      </c>
      <c r="S1309" s="68">
        <v>3.4389805930882105</v>
      </c>
      <c r="T1309" s="68">
        <v>9.4753149996001582</v>
      </c>
      <c r="U1309" s="68">
        <v>46.297788920001544</v>
      </c>
      <c r="V1309" s="68">
        <v>18.409160984771649</v>
      </c>
      <c r="W1309" s="68">
        <v>7.9540261532985959</v>
      </c>
      <c r="X1309" s="68">
        <v>32.307778964816869</v>
      </c>
      <c r="Y1309" s="68">
        <v>0.97715496598056073</v>
      </c>
      <c r="Z1309" s="68">
        <v>13.210151501050607</v>
      </c>
      <c r="AA1309" s="68">
        <v>1.8948518985359302</v>
      </c>
      <c r="AB1309" s="68">
        <v>8.0919449062400162</v>
      </c>
      <c r="AC1309" s="68">
        <v>5.9363397631070622</v>
      </c>
      <c r="AD1309" s="68">
        <v>0.53915622443648226</v>
      </c>
      <c r="AE1309" s="68">
        <v>27.834028629402038</v>
      </c>
      <c r="AF1309" s="68">
        <v>19.345751127293852</v>
      </c>
      <c r="AG1309" s="68">
        <v>96.465248096314212</v>
      </c>
      <c r="AH1309" s="68">
        <v>79.020155440796728</v>
      </c>
      <c r="AI1309" s="68">
        <v>34.158229009604973</v>
      </c>
      <c r="AJ1309" s="68">
        <v>3.7541348460059796</v>
      </c>
      <c r="AK1309" s="68">
        <v>18.462617733226416</v>
      </c>
      <c r="AL1309" s="68">
        <v>9.3529342947914085</v>
      </c>
      <c r="AM1309" s="68">
        <v>2.1238866895928741</v>
      </c>
      <c r="AN1309" s="68">
        <v>68.80214327964363</v>
      </c>
      <c r="AO1309" s="68">
        <v>7.5508402990525676</v>
      </c>
      <c r="AP1309" s="68">
        <v>17.085124213560391</v>
      </c>
      <c r="AQ1309" s="68">
        <v>25.422861401912332</v>
      </c>
      <c r="AR1309" s="68">
        <v>1.353323574918343</v>
      </c>
      <c r="AS1309" s="68">
        <v>84.079087941286929</v>
      </c>
      <c r="AT1309" s="68">
        <v>2.9005121217818255</v>
      </c>
      <c r="AU1309" s="68">
        <v>3.9165673341390792</v>
      </c>
      <c r="AV1309" s="68">
        <v>0</v>
      </c>
      <c r="AW1309" s="68">
        <v>16.680638682758701</v>
      </c>
      <c r="AX1309" s="68">
        <v>5.3710877487143387</v>
      </c>
      <c r="AY1309" s="68">
        <v>4.0015755358071088</v>
      </c>
      <c r="AZ1309" s="68">
        <v>0</v>
      </c>
      <c r="BA1309" s="68">
        <v>0.86098355370895852</v>
      </c>
      <c r="BB1309" s="68">
        <v>96.272561557813148</v>
      </c>
      <c r="BC1309" s="68">
        <v>126.56169032711969</v>
      </c>
      <c r="BD1309" s="68">
        <v>36.779325035081278</v>
      </c>
      <c r="BE1309" s="68">
        <v>16.682477412969199</v>
      </c>
      <c r="BF1309" s="68">
        <v>33.768672251559082</v>
      </c>
      <c r="BG1309" s="68">
        <v>0</v>
      </c>
      <c r="BH1309" s="68">
        <v>7.9604218936870752E-2</v>
      </c>
      <c r="BI1309" s="68">
        <v>396.14391219146876</v>
      </c>
      <c r="BJ1309" s="68">
        <v>0</v>
      </c>
      <c r="BK1309" s="68">
        <v>9.6248514626878334E-2</v>
      </c>
      <c r="BL1309" s="68">
        <v>11.372247449581391</v>
      </c>
      <c r="BM1309" s="68">
        <v>0.33708805837585698</v>
      </c>
      <c r="BN1309" s="68">
        <v>0</v>
      </c>
      <c r="BO1309" s="68">
        <v>0</v>
      </c>
    </row>
    <row r="1310" spans="1:67">
      <c r="A1310">
        <v>2010</v>
      </c>
      <c r="B1310" s="62" t="s">
        <v>647</v>
      </c>
      <c r="C1310" s="67" t="s">
        <v>712</v>
      </c>
      <c r="D1310" s="62" t="s">
        <v>726</v>
      </c>
      <c r="E1310" s="68">
        <v>6.2507503827359088</v>
      </c>
      <c r="F1310" s="68">
        <v>0.76311638682893401</v>
      </c>
      <c r="G1310" s="68">
        <v>0.26913543527698097</v>
      </c>
      <c r="H1310" s="68">
        <v>5.8901209113988289</v>
      </c>
      <c r="I1310" s="68">
        <v>18.786180709399549</v>
      </c>
      <c r="J1310" s="68">
        <v>22.092711951736529</v>
      </c>
      <c r="K1310" s="68">
        <v>1.1911069895929156</v>
      </c>
      <c r="L1310" s="68">
        <v>7.3374215229298283</v>
      </c>
      <c r="M1310" s="68">
        <v>1.6114019931628329</v>
      </c>
      <c r="N1310" s="68">
        <v>1.0730594120369505</v>
      </c>
      <c r="O1310" s="68">
        <v>5.2016117732724858</v>
      </c>
      <c r="P1310" s="68">
        <v>1.4101575319888671</v>
      </c>
      <c r="Q1310" s="68">
        <v>3.5000438388306332</v>
      </c>
      <c r="R1310" s="68">
        <v>2.5268560599138592</v>
      </c>
      <c r="S1310" s="68">
        <v>2.2707490582641534</v>
      </c>
      <c r="T1310" s="68">
        <v>2.1452963746910623</v>
      </c>
      <c r="U1310" s="68">
        <v>14.421842666763645</v>
      </c>
      <c r="V1310" s="68">
        <v>4.9093686000806871</v>
      </c>
      <c r="W1310" s="68">
        <v>2.0214106600471826</v>
      </c>
      <c r="X1310" s="68">
        <v>10.619193001918591</v>
      </c>
      <c r="Y1310" s="68">
        <v>0.40508282445007271</v>
      </c>
      <c r="Z1310" s="68">
        <v>6.5305602446876865</v>
      </c>
      <c r="AA1310" s="68">
        <v>0.11907300765685042</v>
      </c>
      <c r="AB1310" s="68">
        <v>3.4349072459884882</v>
      </c>
      <c r="AC1310" s="68">
        <v>0.85556032534085102</v>
      </c>
      <c r="AD1310" s="68">
        <v>5.8518395994722382E-2</v>
      </c>
      <c r="AE1310" s="68">
        <v>13.670942846850329</v>
      </c>
      <c r="AF1310" s="68">
        <v>1.3045427576557216</v>
      </c>
      <c r="AG1310" s="68">
        <v>6.4712905612024407</v>
      </c>
      <c r="AH1310" s="68">
        <v>5.3096764667783791</v>
      </c>
      <c r="AI1310" s="68">
        <v>11.365445491210272</v>
      </c>
      <c r="AJ1310" s="68">
        <v>1.136851638324158</v>
      </c>
      <c r="AK1310" s="68">
        <v>6.7764730213288678</v>
      </c>
      <c r="AL1310" s="68">
        <v>2.58748914428118</v>
      </c>
      <c r="AM1310" s="68">
        <v>1.7839305677430879</v>
      </c>
      <c r="AN1310" s="68">
        <v>5.2601757956830753</v>
      </c>
      <c r="AO1310" s="68">
        <v>0.67384612818294187</v>
      </c>
      <c r="AP1310" s="68">
        <v>1.4910583005082239</v>
      </c>
      <c r="AQ1310" s="68">
        <v>6.4893419692804422</v>
      </c>
      <c r="AR1310" s="68">
        <v>0.42814426052437371</v>
      </c>
      <c r="AS1310" s="68">
        <v>9.3321315755672032</v>
      </c>
      <c r="AT1310" s="68">
        <v>7.5202785129459437</v>
      </c>
      <c r="AU1310" s="68">
        <v>0.38906837152998808</v>
      </c>
      <c r="AV1310" s="68">
        <v>0</v>
      </c>
      <c r="AW1310" s="68">
        <v>0.98458549982382848</v>
      </c>
      <c r="AX1310" s="68">
        <v>1.8098781696815729</v>
      </c>
      <c r="AY1310" s="68">
        <v>1.6649025318110326</v>
      </c>
      <c r="AZ1310" s="68">
        <v>0</v>
      </c>
      <c r="BA1310" s="68">
        <v>0.17577922710049648</v>
      </c>
      <c r="BB1310" s="68">
        <v>16.467547833263485</v>
      </c>
      <c r="BC1310" s="68">
        <v>8.2023973241187633</v>
      </c>
      <c r="BD1310" s="68">
        <v>4.4552792895743423</v>
      </c>
      <c r="BE1310" s="68">
        <v>4.612829515769203</v>
      </c>
      <c r="BF1310" s="68">
        <v>3.5467202964950411</v>
      </c>
      <c r="BG1310" s="68">
        <v>0</v>
      </c>
      <c r="BH1310" s="68">
        <v>1.2061772411276945E-2</v>
      </c>
      <c r="BI1310" s="68">
        <v>101.94274026140872</v>
      </c>
      <c r="BJ1310" s="68">
        <v>0</v>
      </c>
      <c r="BK1310" s="68">
        <v>6.19527814339563E-2</v>
      </c>
      <c r="BL1310" s="68">
        <v>9.638273231018168</v>
      </c>
      <c r="BM1310" s="68">
        <v>3.7215316261562195</v>
      </c>
      <c r="BN1310" s="68">
        <v>0</v>
      </c>
      <c r="BO1310" s="68">
        <v>0</v>
      </c>
    </row>
    <row r="1311" spans="1:67">
      <c r="A1311">
        <v>2010</v>
      </c>
      <c r="B1311" s="62" t="s">
        <v>648</v>
      </c>
      <c r="C1311" s="67" t="s">
        <v>713</v>
      </c>
      <c r="D1311" s="62" t="s">
        <v>726</v>
      </c>
      <c r="E1311" s="68">
        <v>0.21974606434539873</v>
      </c>
      <c r="F1311" s="68">
        <v>5.1229221855196277E-3</v>
      </c>
      <c r="G1311" s="68">
        <v>7.0602598281520792E-3</v>
      </c>
      <c r="H1311" s="68">
        <v>0.16885979364581899</v>
      </c>
      <c r="I1311" s="68">
        <v>1.1275370665702287</v>
      </c>
      <c r="J1311" s="68">
        <v>0.18749794448545765</v>
      </c>
      <c r="K1311" s="68">
        <v>1.900730889937682E-2</v>
      </c>
      <c r="L1311" s="68">
        <v>5.6205590421067292E-2</v>
      </c>
      <c r="M1311" s="68">
        <v>0.13627561059163246</v>
      </c>
      <c r="N1311" s="68">
        <v>5.7823531001339371E-2</v>
      </c>
      <c r="O1311" s="68">
        <v>0.45385451459946857</v>
      </c>
      <c r="P1311" s="68">
        <v>0.13047063688088997</v>
      </c>
      <c r="Q1311" s="68">
        <v>0.14219318735320252</v>
      </c>
      <c r="R1311" s="68">
        <v>7.4860515725183652E-2</v>
      </c>
      <c r="S1311" s="68">
        <v>0.10702309074983044</v>
      </c>
      <c r="T1311" s="68">
        <v>0.30873003913325892</v>
      </c>
      <c r="U1311" s="68">
        <v>3.2032632085906472</v>
      </c>
      <c r="V1311" s="68">
        <v>0.9711877558291091</v>
      </c>
      <c r="W1311" s="68">
        <v>0.71303681732553237</v>
      </c>
      <c r="X1311" s="68">
        <v>0.93323415587407266</v>
      </c>
      <c r="Y1311" s="68">
        <v>2.7145279555300102E-2</v>
      </c>
      <c r="Z1311" s="68">
        <v>0.46533006891311535</v>
      </c>
      <c r="AA1311" s="68">
        <v>2.1388316492949949E-2</v>
      </c>
      <c r="AB1311" s="68">
        <v>0.47111782743283043</v>
      </c>
      <c r="AC1311" s="68">
        <v>0.33390730711263283</v>
      </c>
      <c r="AD1311" s="68">
        <v>2.2871286574524916E-3</v>
      </c>
      <c r="AE1311" s="68">
        <v>0.47842389811916758</v>
      </c>
      <c r="AF1311" s="68">
        <v>0.25086751365970039</v>
      </c>
      <c r="AG1311" s="68">
        <v>1.2315301667017442</v>
      </c>
      <c r="AH1311" s="68">
        <v>1.0107608916531199</v>
      </c>
      <c r="AI1311" s="68">
        <v>0.71087800661027178</v>
      </c>
      <c r="AJ1311" s="68">
        <v>0.10849287978406452</v>
      </c>
      <c r="AK1311" s="68">
        <v>7.5578484549616562E-2</v>
      </c>
      <c r="AL1311" s="68">
        <v>0.1753660418407442</v>
      </c>
      <c r="AM1311" s="68">
        <v>4.0897221730724034E-2</v>
      </c>
      <c r="AN1311" s="68">
        <v>0.32543761990148973</v>
      </c>
      <c r="AO1311" s="68">
        <v>0.26824117981442014</v>
      </c>
      <c r="AP1311" s="68">
        <v>0.81872562737673904</v>
      </c>
      <c r="AQ1311" s="68">
        <v>0.39838296508896298</v>
      </c>
      <c r="AR1311" s="68">
        <v>6.1951554103545879E-2</v>
      </c>
      <c r="AS1311" s="68">
        <v>4.2920907491206828</v>
      </c>
      <c r="AT1311" s="68">
        <v>1.0661108701765669E-2</v>
      </c>
      <c r="AU1311" s="68">
        <v>0.19379585992097595</v>
      </c>
      <c r="AV1311" s="68">
        <v>0</v>
      </c>
      <c r="AW1311" s="68">
        <v>0.10976267607461834</v>
      </c>
      <c r="AX1311" s="68">
        <v>0.23540933308332324</v>
      </c>
      <c r="AY1311" s="68">
        <v>0.20721279930919367</v>
      </c>
      <c r="AZ1311" s="68">
        <v>0</v>
      </c>
      <c r="BA1311" s="68">
        <v>2.708245313019525E-2</v>
      </c>
      <c r="BB1311" s="68">
        <v>2.5072147716287958</v>
      </c>
      <c r="BC1311" s="68">
        <v>2.9415318149897756</v>
      </c>
      <c r="BD1311" s="68">
        <v>1.1104178677687644</v>
      </c>
      <c r="BE1311" s="68">
        <v>0.59166630540643639</v>
      </c>
      <c r="BF1311" s="68">
        <v>0.37397373016556779</v>
      </c>
      <c r="BG1311" s="68">
        <v>0</v>
      </c>
      <c r="BH1311" s="68">
        <v>2.8753667155199444E-3</v>
      </c>
      <c r="BI1311" s="68">
        <v>4.9220775249694793</v>
      </c>
      <c r="BJ1311" s="68">
        <v>0</v>
      </c>
      <c r="BK1311" s="68">
        <v>0.19817662833197697</v>
      </c>
      <c r="BL1311" s="68">
        <v>9.8952642703333424</v>
      </c>
      <c r="BM1311" s="68">
        <v>1.070523299195026</v>
      </c>
      <c r="BN1311" s="68">
        <v>0</v>
      </c>
      <c r="BO1311" s="68">
        <v>0</v>
      </c>
    </row>
    <row r="1312" spans="1:67">
      <c r="A1312">
        <v>2010</v>
      </c>
      <c r="B1312" s="62" t="s">
        <v>649</v>
      </c>
      <c r="C1312" s="67" t="s">
        <v>714</v>
      </c>
      <c r="D1312" s="62" t="s">
        <v>726</v>
      </c>
      <c r="E1312" s="68">
        <v>0.27475118732453141</v>
      </c>
      <c r="F1312" s="68">
        <v>4.0741643557683581E-2</v>
      </c>
      <c r="G1312" s="68">
        <v>1.0159830234302281E-2</v>
      </c>
      <c r="H1312" s="68">
        <v>0.25156693199109431</v>
      </c>
      <c r="I1312" s="68">
        <v>1.3912082851171612</v>
      </c>
      <c r="J1312" s="68">
        <v>0.7979023980347929</v>
      </c>
      <c r="K1312" s="68">
        <v>5.710671176695107E-2</v>
      </c>
      <c r="L1312" s="68">
        <v>0.12171882746811261</v>
      </c>
      <c r="M1312" s="68">
        <v>0.15051386462284305</v>
      </c>
      <c r="N1312" s="68">
        <v>0.12825930385339782</v>
      </c>
      <c r="O1312" s="68">
        <v>0.59987364838616042</v>
      </c>
      <c r="P1312" s="68">
        <v>0.19807108337700063</v>
      </c>
      <c r="Q1312" s="68">
        <v>0.60652280445549045</v>
      </c>
      <c r="R1312" s="68">
        <v>0.15785504340797504</v>
      </c>
      <c r="S1312" s="68">
        <v>0.41949301375838238</v>
      </c>
      <c r="T1312" s="68">
        <v>1.0913581251678557</v>
      </c>
      <c r="U1312" s="68">
        <v>76.176882267957893</v>
      </c>
      <c r="V1312" s="68">
        <v>7.9917951871430306</v>
      </c>
      <c r="W1312" s="68">
        <v>2.0216765414290676</v>
      </c>
      <c r="X1312" s="68">
        <v>10.320665477298959</v>
      </c>
      <c r="Y1312" s="68">
        <v>0.21661690997147989</v>
      </c>
      <c r="Z1312" s="68">
        <v>4.4756446610972143</v>
      </c>
      <c r="AA1312" s="68">
        <v>0.21005391299471657</v>
      </c>
      <c r="AB1312" s="68">
        <v>1.0163156426841853</v>
      </c>
      <c r="AC1312" s="68">
        <v>0.254313668525318</v>
      </c>
      <c r="AD1312" s="68">
        <v>2.9440837703197799E-3</v>
      </c>
      <c r="AE1312" s="68">
        <v>1.7860297853763809</v>
      </c>
      <c r="AF1312" s="68">
        <v>0.31533832349762259</v>
      </c>
      <c r="AG1312" s="68">
        <v>1.5529621957101751</v>
      </c>
      <c r="AH1312" s="68">
        <v>1.376927462130122</v>
      </c>
      <c r="AI1312" s="68">
        <v>0.71615871844981838</v>
      </c>
      <c r="AJ1312" s="68">
        <v>7.1536853084860991E-2</v>
      </c>
      <c r="AK1312" s="68">
        <v>0.11362982629114479</v>
      </c>
      <c r="AL1312" s="68">
        <v>0.15274752986980175</v>
      </c>
      <c r="AM1312" s="68">
        <v>3.5607911853129184E-2</v>
      </c>
      <c r="AN1312" s="68">
        <v>0.49547995195567135</v>
      </c>
      <c r="AO1312" s="68">
        <v>0.17487202445822125</v>
      </c>
      <c r="AP1312" s="68">
        <v>0.89990606021291564</v>
      </c>
      <c r="AQ1312" s="68">
        <v>6.2377211780479982</v>
      </c>
      <c r="AR1312" s="68">
        <v>5.0408537336140521E-2</v>
      </c>
      <c r="AS1312" s="68">
        <v>2.8738978419269046</v>
      </c>
      <c r="AT1312" s="68">
        <v>1.0930955008638853E-2</v>
      </c>
      <c r="AU1312" s="68">
        <v>0.13090010267733551</v>
      </c>
      <c r="AV1312" s="68">
        <v>0</v>
      </c>
      <c r="AW1312" s="68">
        <v>8.7298119717163392E-2</v>
      </c>
      <c r="AX1312" s="68">
        <v>0.52474075255966168</v>
      </c>
      <c r="AY1312" s="68">
        <v>0.17265343742596062</v>
      </c>
      <c r="AZ1312" s="68">
        <v>0</v>
      </c>
      <c r="BA1312" s="68">
        <v>2.0721827151164204E-2</v>
      </c>
      <c r="BB1312" s="68">
        <v>1.507890681367124</v>
      </c>
      <c r="BC1312" s="68">
        <v>2.6267455181632089</v>
      </c>
      <c r="BD1312" s="68">
        <v>0.84249289569944874</v>
      </c>
      <c r="BE1312" s="68">
        <v>0.86705629534495721</v>
      </c>
      <c r="BF1312" s="68">
        <v>0.4058971859665913</v>
      </c>
      <c r="BG1312" s="68">
        <v>0</v>
      </c>
      <c r="BH1312" s="68">
        <v>2.6817365026273348E-3</v>
      </c>
      <c r="BI1312" s="68">
        <v>24.040423775489693</v>
      </c>
      <c r="BJ1312" s="68">
        <v>0</v>
      </c>
      <c r="BK1312" s="68">
        <v>4.3670180458116367E-2</v>
      </c>
      <c r="BL1312" s="68">
        <v>21.298662111983386</v>
      </c>
      <c r="BM1312" s="68">
        <v>0.87781587391582883</v>
      </c>
      <c r="BN1312" s="68">
        <v>0</v>
      </c>
      <c r="BO1312" s="68">
        <v>0</v>
      </c>
    </row>
    <row r="1313" spans="1:67">
      <c r="A1313">
        <v>2010</v>
      </c>
      <c r="B1313" s="62" t="s">
        <v>650</v>
      </c>
      <c r="C1313" s="67" t="s">
        <v>715</v>
      </c>
      <c r="D1313" s="62" t="s">
        <v>726</v>
      </c>
      <c r="E1313" s="68">
        <v>0.51878480652908243</v>
      </c>
      <c r="F1313" s="68">
        <v>4.4983690041480416E-3</v>
      </c>
      <c r="G1313" s="68">
        <v>2.1814767123901534E-2</v>
      </c>
      <c r="H1313" s="68">
        <v>0.1766509852343589</v>
      </c>
      <c r="I1313" s="68">
        <v>2.147609287372251</v>
      </c>
      <c r="J1313" s="68">
        <v>0.43717524570214522</v>
      </c>
      <c r="K1313" s="68">
        <v>3.0358730273370688E-2</v>
      </c>
      <c r="L1313" s="68">
        <v>8.5669814459900073E-2</v>
      </c>
      <c r="M1313" s="68">
        <v>4.3654789728428851E-2</v>
      </c>
      <c r="N1313" s="68">
        <v>5.2054331250945912E-2</v>
      </c>
      <c r="O1313" s="68">
        <v>0.39720816265574166</v>
      </c>
      <c r="P1313" s="68">
        <v>0.1090546042514156</v>
      </c>
      <c r="Q1313" s="68">
        <v>0.16453368283154035</v>
      </c>
      <c r="R1313" s="68">
        <v>0.10140919221225482</v>
      </c>
      <c r="S1313" s="68">
        <v>0.12603256270088756</v>
      </c>
      <c r="T1313" s="68">
        <v>0.27483021117878548</v>
      </c>
      <c r="U1313" s="68">
        <v>3.6235705357268562</v>
      </c>
      <c r="V1313" s="68">
        <v>0.83645286942752928</v>
      </c>
      <c r="W1313" s="68">
        <v>0.38533009985209021</v>
      </c>
      <c r="X1313" s="68">
        <v>2.2233830419463154</v>
      </c>
      <c r="Y1313" s="68">
        <v>3.4526076212656145E-2</v>
      </c>
      <c r="Z1313" s="68">
        <v>0.70232706930492672</v>
      </c>
      <c r="AA1313" s="68">
        <v>2.3071109921121755E-2</v>
      </c>
      <c r="AB1313" s="68">
        <v>0.37333520974146278</v>
      </c>
      <c r="AC1313" s="68">
        <v>0.24331650483012876</v>
      </c>
      <c r="AD1313" s="68">
        <v>4.8895663047646438E-3</v>
      </c>
      <c r="AE1313" s="68">
        <v>0.71253602694852392</v>
      </c>
      <c r="AF1313" s="68">
        <v>0.25720581876986953</v>
      </c>
      <c r="AG1313" s="68">
        <v>1.2689709716404489</v>
      </c>
      <c r="AH1313" s="68">
        <v>1.0602644852465786</v>
      </c>
      <c r="AI1313" s="68">
        <v>0.82730590964977546</v>
      </c>
      <c r="AJ1313" s="68">
        <v>7.3677144085016633E-2</v>
      </c>
      <c r="AK1313" s="68">
        <v>0.13082994006647697</v>
      </c>
      <c r="AL1313" s="68">
        <v>0.13270938775527419</v>
      </c>
      <c r="AM1313" s="68">
        <v>3.4483124707883644E-2</v>
      </c>
      <c r="AN1313" s="68">
        <v>0.71215629766229471</v>
      </c>
      <c r="AO1313" s="68">
        <v>0.17803796901609195</v>
      </c>
      <c r="AP1313" s="68">
        <v>0.69274002157299863</v>
      </c>
      <c r="AQ1313" s="68">
        <v>0.50817965284193334</v>
      </c>
      <c r="AR1313" s="68">
        <v>4.1235545740648832E-2</v>
      </c>
      <c r="AS1313" s="68">
        <v>2.6973143928179892</v>
      </c>
      <c r="AT1313" s="68">
        <v>2.7823641560979617E-2</v>
      </c>
      <c r="AU1313" s="68">
        <v>0.12134628274941001</v>
      </c>
      <c r="AV1313" s="68">
        <v>0</v>
      </c>
      <c r="AW1313" s="68">
        <v>0.11631188474079635</v>
      </c>
      <c r="AX1313" s="68">
        <v>0.15581507268271821</v>
      </c>
      <c r="AY1313" s="68">
        <v>0.15861036526130134</v>
      </c>
      <c r="AZ1313" s="68">
        <v>0</v>
      </c>
      <c r="BA1313" s="68">
        <v>2.2060882711427199E-2</v>
      </c>
      <c r="BB1313" s="68">
        <v>1.4415810455685185</v>
      </c>
      <c r="BC1313" s="68">
        <v>2.5253329870976908</v>
      </c>
      <c r="BD1313" s="68">
        <v>0.78574792274696892</v>
      </c>
      <c r="BE1313" s="68">
        <v>0.51146046470478257</v>
      </c>
      <c r="BF1313" s="68">
        <v>0.34827962847133254</v>
      </c>
      <c r="BG1313" s="68">
        <v>0</v>
      </c>
      <c r="BH1313" s="68">
        <v>2.4755328735912227E-3</v>
      </c>
      <c r="BI1313" s="68">
        <v>17.902931475914709</v>
      </c>
      <c r="BJ1313" s="68">
        <v>0</v>
      </c>
      <c r="BK1313" s="68">
        <v>1.0711146246174997E-2</v>
      </c>
      <c r="BL1313" s="68">
        <v>3.6696126673603784</v>
      </c>
      <c r="BM1313" s="68">
        <v>0.50906515942107045</v>
      </c>
      <c r="BN1313" s="68">
        <v>0</v>
      </c>
      <c r="BO1313" s="68">
        <v>0</v>
      </c>
    </row>
    <row r="1314" spans="1:67">
      <c r="A1314">
        <v>2010</v>
      </c>
      <c r="B1314" s="62" t="s">
        <v>651</v>
      </c>
      <c r="C1314" s="67" t="s">
        <v>716</v>
      </c>
      <c r="D1314" s="62" t="s">
        <v>726</v>
      </c>
      <c r="E1314" s="68">
        <v>3.6990546486393848E-4</v>
      </c>
      <c r="F1314" s="68">
        <v>6.444802790294553E-6</v>
      </c>
      <c r="G1314" s="68">
        <v>1.8458424352998367E-5</v>
      </c>
      <c r="H1314" s="68">
        <v>4.7235295609285755E-4</v>
      </c>
      <c r="I1314" s="68">
        <v>1.5704204023162917E-3</v>
      </c>
      <c r="J1314" s="68">
        <v>4.8521744420026189E-4</v>
      </c>
      <c r="K1314" s="68">
        <v>4.4716883346414228E-5</v>
      </c>
      <c r="L1314" s="68">
        <v>2.4933967287566285E-4</v>
      </c>
      <c r="M1314" s="68">
        <v>8.6379645566708767E-5</v>
      </c>
      <c r="N1314" s="68">
        <v>2.4316413314795632E-4</v>
      </c>
      <c r="O1314" s="68">
        <v>9.214352756023984E-4</v>
      </c>
      <c r="P1314" s="68">
        <v>2.3793894435281181E-4</v>
      </c>
      <c r="Q1314" s="68">
        <v>3.8367531155955017E-4</v>
      </c>
      <c r="R1314" s="68">
        <v>2.1227749355021174E-4</v>
      </c>
      <c r="S1314" s="68">
        <v>4.6552242733497243E-4</v>
      </c>
      <c r="T1314" s="68">
        <v>4.7274550644279395E-4</v>
      </c>
      <c r="U1314" s="68">
        <v>2.1975532121645031E-3</v>
      </c>
      <c r="V1314" s="68">
        <v>8.3308060977154124E-4</v>
      </c>
      <c r="W1314" s="68">
        <v>4.981343644432822E-4</v>
      </c>
      <c r="X1314" s="68">
        <v>1.7252945114099923E-3</v>
      </c>
      <c r="Y1314" s="68">
        <v>4.9567788465846075E-5</v>
      </c>
      <c r="Z1314" s="68">
        <v>5.1791833314340286E-4</v>
      </c>
      <c r="AA1314" s="68">
        <v>4.3185306335862568E-5</v>
      </c>
      <c r="AB1314" s="68">
        <v>5.387634840613839E-4</v>
      </c>
      <c r="AC1314" s="68">
        <v>2.0165668372501924E-4</v>
      </c>
      <c r="AD1314" s="68">
        <v>9.7112804172996668E-6</v>
      </c>
      <c r="AE1314" s="68">
        <v>1.5968883724380026E-3</v>
      </c>
      <c r="AF1314" s="68">
        <v>3.2437487419130452E-4</v>
      </c>
      <c r="AG1314" s="68">
        <v>1.6338858468868918E-3</v>
      </c>
      <c r="AH1314" s="68">
        <v>1.5243452048538943E-3</v>
      </c>
      <c r="AI1314" s="68">
        <v>1.057148848592659E-3</v>
      </c>
      <c r="AJ1314" s="68">
        <v>8.431950002434302E-5</v>
      </c>
      <c r="AK1314" s="68">
        <v>2.9347074666420984E-4</v>
      </c>
      <c r="AL1314" s="68">
        <v>1.7763980168793205E-4</v>
      </c>
      <c r="AM1314" s="68">
        <v>4.3238745776565959E-5</v>
      </c>
      <c r="AN1314" s="68">
        <v>9.7612188562593548E-4</v>
      </c>
      <c r="AO1314" s="68">
        <v>1.7122707384877779E-4</v>
      </c>
      <c r="AP1314" s="68">
        <v>5.1232317380382232E-4</v>
      </c>
      <c r="AQ1314" s="68">
        <v>5.7085942020412177E-4</v>
      </c>
      <c r="AR1314" s="68">
        <v>3.4498167314147238E-5</v>
      </c>
      <c r="AS1314" s="68">
        <v>2.1954795567636718E-3</v>
      </c>
      <c r="AT1314" s="68">
        <v>4.5732803460813942E-5</v>
      </c>
      <c r="AU1314" s="68">
        <v>1.0252295267079462E-4</v>
      </c>
      <c r="AV1314" s="68">
        <v>0</v>
      </c>
      <c r="AW1314" s="68">
        <v>2.3534955950101105E-4</v>
      </c>
      <c r="AX1314" s="68">
        <v>1.3497553286411269E-4</v>
      </c>
      <c r="AY1314" s="68">
        <v>1.2351288723541279E-4</v>
      </c>
      <c r="AZ1314" s="68">
        <v>0</v>
      </c>
      <c r="BA1314" s="68">
        <v>2.1549677890596142E-5</v>
      </c>
      <c r="BB1314" s="68">
        <v>1.7741955267511007E-3</v>
      </c>
      <c r="BC1314" s="68">
        <v>2.8111431450939276E-3</v>
      </c>
      <c r="BD1314" s="68">
        <v>7.8168510503793664E-4</v>
      </c>
      <c r="BE1314" s="68">
        <v>5.6473830985275789E-4</v>
      </c>
      <c r="BF1314" s="68">
        <v>5.5722309796571348E-4</v>
      </c>
      <c r="BG1314" s="68">
        <v>0</v>
      </c>
      <c r="BH1314" s="68">
        <v>2.4888935755952881E-6</v>
      </c>
      <c r="BI1314" s="68">
        <v>1.0515669237746871E-2</v>
      </c>
      <c r="BJ1314" s="68">
        <v>0</v>
      </c>
      <c r="BK1314" s="68">
        <v>7.6297353971719921E-6</v>
      </c>
      <c r="BL1314" s="68">
        <v>1.370182819894432E-3</v>
      </c>
      <c r="BM1314" s="68">
        <v>1.6026846821753446E-4</v>
      </c>
      <c r="BN1314" s="68">
        <v>0</v>
      </c>
      <c r="BO1314" s="68">
        <v>0</v>
      </c>
    </row>
    <row r="1315" spans="1:67">
      <c r="A1315">
        <v>2010</v>
      </c>
      <c r="B1315" s="62" t="s">
        <v>652</v>
      </c>
      <c r="C1315" s="67" t="s">
        <v>717</v>
      </c>
      <c r="D1315" s="62" t="s">
        <v>726</v>
      </c>
      <c r="E1315" s="68">
        <v>0</v>
      </c>
      <c r="F1315" s="68">
        <v>0</v>
      </c>
      <c r="G1315" s="68">
        <v>0</v>
      </c>
      <c r="H1315" s="68">
        <v>0</v>
      </c>
      <c r="I1315" s="68">
        <v>0</v>
      </c>
      <c r="J1315" s="68">
        <v>0</v>
      </c>
      <c r="K1315" s="68">
        <v>0</v>
      </c>
      <c r="L1315" s="68">
        <v>0</v>
      </c>
      <c r="M1315" s="68">
        <v>0</v>
      </c>
      <c r="N1315" s="68">
        <v>0</v>
      </c>
      <c r="O1315" s="68">
        <v>0</v>
      </c>
      <c r="P1315" s="68">
        <v>0</v>
      </c>
      <c r="Q1315" s="68">
        <v>0</v>
      </c>
      <c r="R1315" s="68">
        <v>0</v>
      </c>
      <c r="S1315" s="68">
        <v>0</v>
      </c>
      <c r="T1315" s="68">
        <v>0</v>
      </c>
      <c r="U1315" s="68">
        <v>0</v>
      </c>
      <c r="V1315" s="68">
        <v>0</v>
      </c>
      <c r="W1315" s="68">
        <v>0</v>
      </c>
      <c r="X1315" s="68">
        <v>0</v>
      </c>
      <c r="Y1315" s="68">
        <v>0</v>
      </c>
      <c r="Z1315" s="68">
        <v>0</v>
      </c>
      <c r="AA1315" s="68">
        <v>0</v>
      </c>
      <c r="AB1315" s="68">
        <v>0</v>
      </c>
      <c r="AC1315" s="68">
        <v>0</v>
      </c>
      <c r="AD1315" s="68">
        <v>0</v>
      </c>
      <c r="AE1315" s="68">
        <v>0</v>
      </c>
      <c r="AF1315" s="68">
        <v>0</v>
      </c>
      <c r="AG1315" s="68">
        <v>0</v>
      </c>
      <c r="AH1315" s="68">
        <v>0</v>
      </c>
      <c r="AI1315" s="68">
        <v>0</v>
      </c>
      <c r="AJ1315" s="68">
        <v>0</v>
      </c>
      <c r="AK1315" s="68">
        <v>0</v>
      </c>
      <c r="AL1315" s="68">
        <v>0</v>
      </c>
      <c r="AM1315" s="68">
        <v>0</v>
      </c>
      <c r="AN1315" s="68">
        <v>0</v>
      </c>
      <c r="AO1315" s="68">
        <v>0</v>
      </c>
      <c r="AP1315" s="68">
        <v>0</v>
      </c>
      <c r="AQ1315" s="68">
        <v>0</v>
      </c>
      <c r="AR1315" s="68">
        <v>0</v>
      </c>
      <c r="AS1315" s="68">
        <v>0</v>
      </c>
      <c r="AT1315" s="68">
        <v>0</v>
      </c>
      <c r="AU1315" s="68">
        <v>0</v>
      </c>
      <c r="AV1315" s="68">
        <v>0</v>
      </c>
      <c r="AW1315" s="68">
        <v>0</v>
      </c>
      <c r="AX1315" s="68">
        <v>0</v>
      </c>
      <c r="AY1315" s="68">
        <v>0</v>
      </c>
      <c r="AZ1315" s="68">
        <v>0</v>
      </c>
      <c r="BA1315" s="68">
        <v>0</v>
      </c>
      <c r="BB1315" s="68">
        <v>0</v>
      </c>
      <c r="BC1315" s="68">
        <v>0</v>
      </c>
      <c r="BD1315" s="68">
        <v>0</v>
      </c>
      <c r="BE1315" s="68">
        <v>0</v>
      </c>
      <c r="BF1315" s="68">
        <v>0</v>
      </c>
      <c r="BG1315" s="68">
        <v>0</v>
      </c>
      <c r="BH1315" s="68">
        <v>0</v>
      </c>
      <c r="BI1315" s="68">
        <v>0</v>
      </c>
      <c r="BJ1315" s="68">
        <v>0</v>
      </c>
      <c r="BK1315" s="68">
        <v>0</v>
      </c>
      <c r="BL1315" s="68">
        <v>0</v>
      </c>
      <c r="BM1315" s="68">
        <v>0</v>
      </c>
      <c r="BN1315" s="68">
        <v>0</v>
      </c>
      <c r="BO1315" s="68">
        <v>0</v>
      </c>
    </row>
    <row r="1316" spans="1:67">
      <c r="A1316">
        <v>2010</v>
      </c>
      <c r="B1316" s="69" t="s">
        <v>727</v>
      </c>
      <c r="C1316" s="69" t="s">
        <v>728</v>
      </c>
      <c r="D1316" s="62" t="s">
        <v>729</v>
      </c>
      <c r="E1316" s="68">
        <v>18519.543636597497</v>
      </c>
      <c r="F1316" s="68">
        <v>325.42245007937248</v>
      </c>
      <c r="G1316" s="68">
        <v>809.17554808237855</v>
      </c>
      <c r="H1316" s="68">
        <v>16440.323094238993</v>
      </c>
      <c r="I1316" s="68">
        <v>78789.797131673142</v>
      </c>
      <c r="J1316" s="68">
        <v>13142.912488999695</v>
      </c>
      <c r="K1316" s="68">
        <v>2309.5647219132325</v>
      </c>
      <c r="L1316" s="68">
        <v>8648.9082378169423</v>
      </c>
      <c r="M1316" s="68">
        <v>2287.6920310670084</v>
      </c>
      <c r="N1316" s="68">
        <v>50063.927890764069</v>
      </c>
      <c r="O1316" s="68">
        <v>32450.021073089752</v>
      </c>
      <c r="P1316" s="68">
        <v>5979.794849285222</v>
      </c>
      <c r="Q1316" s="68">
        <v>12229.582617030472</v>
      </c>
      <c r="R1316" s="68">
        <v>8962.4480107615964</v>
      </c>
      <c r="S1316" s="68">
        <v>22611.262337699565</v>
      </c>
      <c r="T1316" s="68">
        <v>13109.753588255307</v>
      </c>
      <c r="U1316" s="68">
        <v>49599.275361629727</v>
      </c>
      <c r="V1316" s="68">
        <v>16980.152523290879</v>
      </c>
      <c r="W1316" s="68">
        <v>12147.706431075285</v>
      </c>
      <c r="X1316" s="68">
        <v>59146.71371040753</v>
      </c>
      <c r="Y1316" s="68">
        <v>1674.3499432396366</v>
      </c>
      <c r="Z1316" s="68">
        <v>13766.732843104395</v>
      </c>
      <c r="AA1316" s="68">
        <v>931.70148623777538</v>
      </c>
      <c r="AB1316" s="68">
        <v>14345.828749187038</v>
      </c>
      <c r="AC1316" s="68">
        <v>1542.6980647417406</v>
      </c>
      <c r="AD1316" s="68">
        <v>208.52294982342877</v>
      </c>
      <c r="AE1316" s="68">
        <v>66651.783639089117</v>
      </c>
      <c r="AF1316" s="68">
        <v>4594.3368245485517</v>
      </c>
      <c r="AG1316" s="68">
        <v>22844.273381369592</v>
      </c>
      <c r="AH1316" s="68">
        <v>18712.949842048794</v>
      </c>
      <c r="AI1316" s="68">
        <v>38658.985835471125</v>
      </c>
      <c r="AJ1316" s="68">
        <v>603.11229299773254</v>
      </c>
      <c r="AK1316" s="68">
        <v>5759.8001770648143</v>
      </c>
      <c r="AL1316" s="68">
        <v>3674.2484700920031</v>
      </c>
      <c r="AM1316" s="68">
        <v>1144.1115819095203</v>
      </c>
      <c r="AN1316" s="68">
        <v>10366.688901657548</v>
      </c>
      <c r="AO1316" s="68">
        <v>981.54768169077954</v>
      </c>
      <c r="AP1316" s="68">
        <v>2686.1282442976635</v>
      </c>
      <c r="AQ1316" s="68">
        <v>11307.542213269324</v>
      </c>
      <c r="AR1316" s="68">
        <v>248.79711157403736</v>
      </c>
      <c r="AS1316" s="68">
        <v>11226.022065075495</v>
      </c>
      <c r="AT1316" s="68">
        <v>6453.248973412361</v>
      </c>
      <c r="AU1316" s="68">
        <v>840.06116976902797</v>
      </c>
      <c r="AV1316" s="68">
        <v>0</v>
      </c>
      <c r="AW1316" s="68">
        <v>4159.87393982714</v>
      </c>
      <c r="AX1316" s="68">
        <v>1654.4132315419456</v>
      </c>
      <c r="AY1316" s="68">
        <v>1708.7093200063271</v>
      </c>
      <c r="AZ1316" s="68">
        <v>0</v>
      </c>
      <c r="BA1316" s="68">
        <v>346.47817241572369</v>
      </c>
      <c r="BB1316" s="68">
        <v>19876.402413455402</v>
      </c>
      <c r="BC1316" s="68">
        <v>19298.642923625503</v>
      </c>
      <c r="BD1316" s="68">
        <v>5691.9351851820793</v>
      </c>
      <c r="BE1316" s="68">
        <v>10022.57174491456</v>
      </c>
      <c r="BF1316" s="68">
        <v>6554.9212864969795</v>
      </c>
      <c r="BG1316" s="68">
        <v>0</v>
      </c>
      <c r="BH1316" s="68">
        <v>38.228903473849584</v>
      </c>
      <c r="BI1316" s="68">
        <v>650536.67324549472</v>
      </c>
      <c r="BJ1316" s="68">
        <v>0</v>
      </c>
      <c r="BK1316" s="68">
        <v>123165.41843927051</v>
      </c>
      <c r="BL1316" s="68">
        <v>217172.39401744149</v>
      </c>
      <c r="BM1316" s="68">
        <v>9494.2572050981471</v>
      </c>
      <c r="BN1316" s="68">
        <v>0</v>
      </c>
      <c r="BO1316" s="68">
        <v>0</v>
      </c>
    </row>
    <row r="1317" spans="1:67">
      <c r="A1317">
        <v>2010</v>
      </c>
      <c r="B1317" s="70" t="s">
        <v>730</v>
      </c>
      <c r="C1317" s="70" t="s">
        <v>731</v>
      </c>
      <c r="D1317" s="62" t="s">
        <v>729</v>
      </c>
      <c r="E1317" s="68">
        <v>-283.03555439242024</v>
      </c>
      <c r="F1317" s="68">
        <v>-4.7093947554175077</v>
      </c>
      <c r="G1317" s="68">
        <v>-118.50963688239189</v>
      </c>
      <c r="H1317" s="68">
        <v>-584.71672550838969</v>
      </c>
      <c r="I1317" s="68">
        <v>284.57011638640711</v>
      </c>
      <c r="J1317" s="68">
        <v>-59.358550061129343</v>
      </c>
      <c r="K1317" s="68">
        <v>-45.312594461867967</v>
      </c>
      <c r="L1317" s="68">
        <v>-131.43395473166416</v>
      </c>
      <c r="M1317" s="68">
        <v>-20.977739119404166</v>
      </c>
      <c r="N1317" s="68">
        <v>302.04881380275481</v>
      </c>
      <c r="O1317" s="68">
        <v>-312.02818269059873</v>
      </c>
      <c r="P1317" s="68">
        <v>-5.4026419201987625</v>
      </c>
      <c r="Q1317" s="68">
        <v>-38.919677933835267</v>
      </c>
      <c r="R1317" s="68">
        <v>-472.9020543784967</v>
      </c>
      <c r="S1317" s="68">
        <v>-180.2491601474793</v>
      </c>
      <c r="T1317" s="68">
        <v>-82.999428909533776</v>
      </c>
      <c r="U1317" s="68">
        <v>-16.494488374533706</v>
      </c>
      <c r="V1317" s="68">
        <v>-4.7654301099678236</v>
      </c>
      <c r="W1317" s="68">
        <v>-15.42902540483956</v>
      </c>
      <c r="X1317" s="68">
        <v>49.205628091234772</v>
      </c>
      <c r="Y1317" s="68">
        <v>-1.5785618898713401</v>
      </c>
      <c r="Z1317" s="68">
        <v>-56.212337006444976</v>
      </c>
      <c r="AA1317" s="68">
        <v>-29.625212397504082</v>
      </c>
      <c r="AB1317" s="68">
        <v>-1939.036613660762</v>
      </c>
      <c r="AC1317" s="68">
        <v>-50.593800553357312</v>
      </c>
      <c r="AD1317" s="68">
        <v>-10.001851321184555</v>
      </c>
      <c r="AE1317" s="68">
        <v>-911.22706501681034</v>
      </c>
      <c r="AF1317" s="68">
        <v>-56.157974923986878</v>
      </c>
      <c r="AG1317" s="68">
        <v>-279.22251710380118</v>
      </c>
      <c r="AH1317" s="68">
        <v>-228.72562694229629</v>
      </c>
      <c r="AI1317" s="68">
        <v>-7843.9457063150039</v>
      </c>
      <c r="AJ1317" s="68">
        <v>-16.530006801446767</v>
      </c>
      <c r="AK1317" s="68">
        <v>-1321.6209506830774</v>
      </c>
      <c r="AL1317" s="68">
        <v>-52.415472357607804</v>
      </c>
      <c r="AM1317" s="68">
        <v>-102.16999567922531</v>
      </c>
      <c r="AN1317" s="68">
        <v>-186.29908390829729</v>
      </c>
      <c r="AO1317" s="68">
        <v>-12.024030450236328</v>
      </c>
      <c r="AP1317" s="68">
        <v>-19.492924135203598</v>
      </c>
      <c r="AQ1317" s="68">
        <v>-142.80910808968144</v>
      </c>
      <c r="AR1317" s="68">
        <v>-0.8874531217254632</v>
      </c>
      <c r="AS1317" s="68">
        <v>-44.521069091316257</v>
      </c>
      <c r="AT1317" s="68">
        <v>-0.38259477621397453</v>
      </c>
      <c r="AU1317" s="68">
        <v>-5.7807694296666297</v>
      </c>
      <c r="AV1317" s="68">
        <v>0</v>
      </c>
      <c r="AW1317" s="68">
        <v>-91.181321272769821</v>
      </c>
      <c r="AX1317" s="68">
        <v>-7.2814797554593884</v>
      </c>
      <c r="AY1317" s="68">
        <v>-26.171278885775848</v>
      </c>
      <c r="AZ1317" s="68">
        <v>0</v>
      </c>
      <c r="BA1317" s="68">
        <v>-5.9689806525088667</v>
      </c>
      <c r="BB1317" s="68">
        <v>-803.88210721666246</v>
      </c>
      <c r="BC1317" s="68">
        <v>-470.58038002683708</v>
      </c>
      <c r="BD1317" s="68">
        <v>-97.056567482554996</v>
      </c>
      <c r="BE1317" s="68">
        <v>-168.85505171411191</v>
      </c>
      <c r="BF1317" s="68">
        <v>-157.10474997264799</v>
      </c>
      <c r="BG1317" s="68">
        <v>0</v>
      </c>
      <c r="BH1317" s="68">
        <v>-1.4573041351409348</v>
      </c>
      <c r="BI1317" s="68">
        <v>57942.398175408453</v>
      </c>
      <c r="BJ1317" s="68">
        <v>0</v>
      </c>
      <c r="BK1317" s="68">
        <v>0</v>
      </c>
      <c r="BL1317" s="68">
        <v>1955.6497913174376</v>
      </c>
      <c r="BM1317" s="68">
        <v>0</v>
      </c>
      <c r="BN1317" s="68">
        <v>0</v>
      </c>
      <c r="BO1317" s="68">
        <v>0</v>
      </c>
    </row>
    <row r="1318" spans="1:67">
      <c r="A1318">
        <v>2010</v>
      </c>
      <c r="B1318" s="70" t="s">
        <v>732</v>
      </c>
      <c r="C1318" s="70" t="s">
        <v>733</v>
      </c>
      <c r="D1318" s="62" t="s">
        <v>729</v>
      </c>
      <c r="E1318" s="68">
        <v>0</v>
      </c>
      <c r="F1318" s="68">
        <v>0</v>
      </c>
      <c r="G1318" s="68">
        <v>0</v>
      </c>
      <c r="H1318" s="68">
        <v>0</v>
      </c>
      <c r="I1318" s="68">
        <v>0</v>
      </c>
      <c r="J1318" s="68">
        <v>0</v>
      </c>
      <c r="K1318" s="68">
        <v>0</v>
      </c>
      <c r="L1318" s="68">
        <v>0</v>
      </c>
      <c r="M1318" s="68">
        <v>0</v>
      </c>
      <c r="N1318" s="68">
        <v>0</v>
      </c>
      <c r="O1318" s="68">
        <v>0</v>
      </c>
      <c r="P1318" s="68">
        <v>0</v>
      </c>
      <c r="Q1318" s="68">
        <v>0</v>
      </c>
      <c r="R1318" s="68">
        <v>0</v>
      </c>
      <c r="S1318" s="68">
        <v>0</v>
      </c>
      <c r="T1318" s="68">
        <v>0</v>
      </c>
      <c r="U1318" s="68">
        <v>0</v>
      </c>
      <c r="V1318" s="68">
        <v>0</v>
      </c>
      <c r="W1318" s="68">
        <v>0</v>
      </c>
      <c r="X1318" s="68">
        <v>0</v>
      </c>
      <c r="Y1318" s="68">
        <v>0</v>
      </c>
      <c r="Z1318" s="68">
        <v>0</v>
      </c>
      <c r="AA1318" s="68">
        <v>0</v>
      </c>
      <c r="AB1318" s="68">
        <v>0</v>
      </c>
      <c r="AC1318" s="68">
        <v>0</v>
      </c>
      <c r="AD1318" s="68">
        <v>0</v>
      </c>
      <c r="AE1318" s="68">
        <v>0</v>
      </c>
      <c r="AF1318" s="68">
        <v>0</v>
      </c>
      <c r="AG1318" s="68">
        <v>0</v>
      </c>
      <c r="AH1318" s="68">
        <v>0</v>
      </c>
      <c r="AI1318" s="68">
        <v>0</v>
      </c>
      <c r="AJ1318" s="68">
        <v>0</v>
      </c>
      <c r="AK1318" s="68">
        <v>0</v>
      </c>
      <c r="AL1318" s="68">
        <v>0</v>
      </c>
      <c r="AM1318" s="68">
        <v>0</v>
      </c>
      <c r="AN1318" s="68">
        <v>0</v>
      </c>
      <c r="AO1318" s="68">
        <v>0</v>
      </c>
      <c r="AP1318" s="68">
        <v>0</v>
      </c>
      <c r="AQ1318" s="68">
        <v>0</v>
      </c>
      <c r="AR1318" s="68">
        <v>0</v>
      </c>
      <c r="AS1318" s="68">
        <v>0</v>
      </c>
      <c r="AT1318" s="68">
        <v>0</v>
      </c>
      <c r="AU1318" s="68">
        <v>0</v>
      </c>
      <c r="AV1318" s="68">
        <v>0</v>
      </c>
      <c r="AW1318" s="68">
        <v>0</v>
      </c>
      <c r="AX1318" s="68">
        <v>0</v>
      </c>
      <c r="AY1318" s="68">
        <v>0</v>
      </c>
      <c r="AZ1318" s="68">
        <v>0</v>
      </c>
      <c r="BA1318" s="68">
        <v>0</v>
      </c>
      <c r="BB1318" s="68">
        <v>0</v>
      </c>
      <c r="BC1318" s="68">
        <v>0</v>
      </c>
      <c r="BD1318" s="68">
        <v>0</v>
      </c>
      <c r="BE1318" s="68">
        <v>0</v>
      </c>
      <c r="BF1318" s="68">
        <v>0</v>
      </c>
      <c r="BG1318" s="68">
        <v>0</v>
      </c>
      <c r="BH1318" s="68">
        <v>0</v>
      </c>
      <c r="BI1318" s="68">
        <v>0</v>
      </c>
      <c r="BJ1318" s="68">
        <v>0</v>
      </c>
      <c r="BK1318" s="68">
        <v>0</v>
      </c>
      <c r="BL1318" s="68">
        <v>0</v>
      </c>
      <c r="BM1318" s="68">
        <v>0</v>
      </c>
      <c r="BN1318" s="68">
        <v>0</v>
      </c>
      <c r="BO1318" s="68">
        <v>0</v>
      </c>
    </row>
    <row r="1319" spans="1:67">
      <c r="A1319">
        <v>2010</v>
      </c>
      <c r="B1319" s="70" t="s">
        <v>734</v>
      </c>
      <c r="C1319" s="70" t="s">
        <v>735</v>
      </c>
      <c r="D1319" s="62" t="s">
        <v>729</v>
      </c>
      <c r="E1319" s="68">
        <v>0</v>
      </c>
      <c r="F1319" s="68">
        <v>0</v>
      </c>
      <c r="G1319" s="68">
        <v>0</v>
      </c>
      <c r="H1319" s="68">
        <v>0</v>
      </c>
      <c r="I1319" s="68">
        <v>0</v>
      </c>
      <c r="J1319" s="68">
        <v>0</v>
      </c>
      <c r="K1319" s="68">
        <v>0</v>
      </c>
      <c r="L1319" s="68">
        <v>0</v>
      </c>
      <c r="M1319" s="68">
        <v>0</v>
      </c>
      <c r="N1319" s="68">
        <v>0</v>
      </c>
      <c r="O1319" s="68">
        <v>0</v>
      </c>
      <c r="P1319" s="68">
        <v>0</v>
      </c>
      <c r="Q1319" s="68">
        <v>0</v>
      </c>
      <c r="R1319" s="68">
        <v>0</v>
      </c>
      <c r="S1319" s="68">
        <v>0</v>
      </c>
      <c r="T1319" s="68">
        <v>0</v>
      </c>
      <c r="U1319" s="68">
        <v>0</v>
      </c>
      <c r="V1319" s="68">
        <v>0</v>
      </c>
      <c r="W1319" s="68">
        <v>0</v>
      </c>
      <c r="X1319" s="68">
        <v>0</v>
      </c>
      <c r="Y1319" s="68">
        <v>0</v>
      </c>
      <c r="Z1319" s="68">
        <v>0</v>
      </c>
      <c r="AA1319" s="68">
        <v>0</v>
      </c>
      <c r="AB1319" s="68">
        <v>0</v>
      </c>
      <c r="AC1319" s="68">
        <v>0</v>
      </c>
      <c r="AD1319" s="68">
        <v>0</v>
      </c>
      <c r="AE1319" s="68">
        <v>0</v>
      </c>
      <c r="AF1319" s="68">
        <v>0</v>
      </c>
      <c r="AG1319" s="68">
        <v>0</v>
      </c>
      <c r="AH1319" s="68">
        <v>0</v>
      </c>
      <c r="AI1319" s="68">
        <v>0</v>
      </c>
      <c r="AJ1319" s="68">
        <v>0</v>
      </c>
      <c r="AK1319" s="68">
        <v>0</v>
      </c>
      <c r="AL1319" s="68">
        <v>0</v>
      </c>
      <c r="AM1319" s="68">
        <v>0</v>
      </c>
      <c r="AN1319" s="68">
        <v>0</v>
      </c>
      <c r="AO1319" s="68">
        <v>0</v>
      </c>
      <c r="AP1319" s="68">
        <v>0</v>
      </c>
      <c r="AQ1319" s="68">
        <v>0</v>
      </c>
      <c r="AR1319" s="68">
        <v>0</v>
      </c>
      <c r="AS1319" s="68">
        <v>0</v>
      </c>
      <c r="AT1319" s="68">
        <v>0</v>
      </c>
      <c r="AU1319" s="68">
        <v>0</v>
      </c>
      <c r="AV1319" s="68">
        <v>0</v>
      </c>
      <c r="AW1319" s="68">
        <v>0</v>
      </c>
      <c r="AX1319" s="68">
        <v>0</v>
      </c>
      <c r="AY1319" s="68">
        <v>0</v>
      </c>
      <c r="AZ1319" s="68">
        <v>0</v>
      </c>
      <c r="BA1319" s="68">
        <v>0</v>
      </c>
      <c r="BB1319" s="68">
        <v>0</v>
      </c>
      <c r="BC1319" s="68">
        <v>0</v>
      </c>
      <c r="BD1319" s="68">
        <v>0</v>
      </c>
      <c r="BE1319" s="68">
        <v>0</v>
      </c>
      <c r="BF1319" s="68">
        <v>0</v>
      </c>
      <c r="BG1319" s="68">
        <v>0</v>
      </c>
      <c r="BH1319" s="68">
        <v>0</v>
      </c>
      <c r="BI1319" s="68">
        <v>7341.4421090131318</v>
      </c>
      <c r="BJ1319" s="68">
        <v>0</v>
      </c>
      <c r="BK1319" s="68">
        <v>98.788981249269213</v>
      </c>
      <c r="BL1319" s="68">
        <v>0</v>
      </c>
      <c r="BM1319" s="68">
        <v>0</v>
      </c>
      <c r="BN1319" s="68">
        <v>0</v>
      </c>
      <c r="BO1319" s="68">
        <v>0</v>
      </c>
    </row>
    <row r="1320" spans="1:67">
      <c r="A1320">
        <v>2010</v>
      </c>
      <c r="B1320" s="70" t="s">
        <v>736</v>
      </c>
      <c r="C1320" s="70" t="s">
        <v>737</v>
      </c>
      <c r="D1320" s="62" t="s">
        <v>729</v>
      </c>
      <c r="E1320" s="68">
        <v>0</v>
      </c>
      <c r="F1320" s="68">
        <v>0</v>
      </c>
      <c r="G1320" s="68">
        <v>0</v>
      </c>
      <c r="H1320" s="68">
        <v>0</v>
      </c>
      <c r="I1320" s="68">
        <v>0</v>
      </c>
      <c r="J1320" s="68">
        <v>0</v>
      </c>
      <c r="K1320" s="68">
        <v>0</v>
      </c>
      <c r="L1320" s="68">
        <v>0</v>
      </c>
      <c r="M1320" s="68">
        <v>0</v>
      </c>
      <c r="N1320" s="68">
        <v>0</v>
      </c>
      <c r="O1320" s="68">
        <v>0</v>
      </c>
      <c r="P1320" s="68">
        <v>0</v>
      </c>
      <c r="Q1320" s="68">
        <v>0</v>
      </c>
      <c r="R1320" s="68">
        <v>0</v>
      </c>
      <c r="S1320" s="68">
        <v>0</v>
      </c>
      <c r="T1320" s="68">
        <v>0</v>
      </c>
      <c r="U1320" s="68">
        <v>0</v>
      </c>
      <c r="V1320" s="68">
        <v>0</v>
      </c>
      <c r="W1320" s="68">
        <v>0</v>
      </c>
      <c r="X1320" s="68">
        <v>0</v>
      </c>
      <c r="Y1320" s="68">
        <v>0</v>
      </c>
      <c r="Z1320" s="68">
        <v>0</v>
      </c>
      <c r="AA1320" s="68">
        <v>0</v>
      </c>
      <c r="AB1320" s="68">
        <v>0</v>
      </c>
      <c r="AC1320" s="68">
        <v>0</v>
      </c>
      <c r="AD1320" s="68">
        <v>0</v>
      </c>
      <c r="AE1320" s="68">
        <v>0</v>
      </c>
      <c r="AF1320" s="68">
        <v>0</v>
      </c>
      <c r="AG1320" s="68">
        <v>0</v>
      </c>
      <c r="AH1320" s="68">
        <v>0</v>
      </c>
      <c r="AI1320" s="68">
        <v>0</v>
      </c>
      <c r="AJ1320" s="68">
        <v>0</v>
      </c>
      <c r="AK1320" s="68">
        <v>0</v>
      </c>
      <c r="AL1320" s="68">
        <v>0</v>
      </c>
      <c r="AM1320" s="68">
        <v>0</v>
      </c>
      <c r="AN1320" s="68">
        <v>0</v>
      </c>
      <c r="AO1320" s="68">
        <v>0</v>
      </c>
      <c r="AP1320" s="68">
        <v>0</v>
      </c>
      <c r="AQ1320" s="68">
        <v>0</v>
      </c>
      <c r="AR1320" s="68">
        <v>0</v>
      </c>
      <c r="AS1320" s="68">
        <v>0</v>
      </c>
      <c r="AT1320" s="68">
        <v>0</v>
      </c>
      <c r="AU1320" s="68">
        <v>0</v>
      </c>
      <c r="AV1320" s="68">
        <v>0</v>
      </c>
      <c r="AW1320" s="68">
        <v>0</v>
      </c>
      <c r="AX1320" s="68">
        <v>0</v>
      </c>
      <c r="AY1320" s="68">
        <v>0</v>
      </c>
      <c r="AZ1320" s="68">
        <v>0</v>
      </c>
      <c r="BA1320" s="68">
        <v>0</v>
      </c>
      <c r="BB1320" s="68">
        <v>0</v>
      </c>
      <c r="BC1320" s="68">
        <v>0</v>
      </c>
      <c r="BD1320" s="68">
        <v>0</v>
      </c>
      <c r="BE1320" s="68">
        <v>0</v>
      </c>
      <c r="BF1320" s="68">
        <v>0</v>
      </c>
      <c r="BG1320" s="68">
        <v>0</v>
      </c>
      <c r="BH1320" s="68">
        <v>0</v>
      </c>
      <c r="BI1320" s="68">
        <v>-11994.973040108802</v>
      </c>
      <c r="BJ1320" s="68">
        <v>0</v>
      </c>
      <c r="BK1320" s="68">
        <v>0</v>
      </c>
      <c r="BL1320" s="68">
        <v>0</v>
      </c>
      <c r="BM1320" s="68">
        <v>0</v>
      </c>
      <c r="BN1320" s="68">
        <v>0</v>
      </c>
      <c r="BO1320" s="68">
        <v>0</v>
      </c>
    </row>
    <row r="1321" spans="1:67">
      <c r="A1321">
        <v>2010</v>
      </c>
      <c r="B1321" s="69" t="s">
        <v>738</v>
      </c>
      <c r="C1321" s="69" t="s">
        <v>739</v>
      </c>
      <c r="D1321" s="62" t="s">
        <v>729</v>
      </c>
      <c r="E1321" s="68">
        <v>31645.484687697612</v>
      </c>
      <c r="F1321" s="68">
        <v>1169.7433086464002</v>
      </c>
      <c r="G1321" s="68">
        <v>875.83979575679996</v>
      </c>
      <c r="H1321" s="68">
        <v>76536.771402462415</v>
      </c>
      <c r="I1321" s="68">
        <v>50158.386081988829</v>
      </c>
      <c r="J1321" s="68">
        <v>8686.5888605215987</v>
      </c>
      <c r="K1321" s="68">
        <v>1647.3207240336008</v>
      </c>
      <c r="L1321" s="68">
        <v>3753.0246373295986</v>
      </c>
      <c r="M1321" s="68">
        <v>1339.4867045135998</v>
      </c>
      <c r="N1321" s="68">
        <v>6722.8525094351926</v>
      </c>
      <c r="O1321" s="68">
        <v>14683.388243999992</v>
      </c>
      <c r="P1321" s="68">
        <v>7033.4794858144014</v>
      </c>
      <c r="Q1321" s="68">
        <v>4753.6541350384041</v>
      </c>
      <c r="R1321" s="68">
        <v>9165.7248409903987</v>
      </c>
      <c r="S1321" s="68">
        <v>10703.787682911994</v>
      </c>
      <c r="T1321" s="68">
        <v>5472.0989650064002</v>
      </c>
      <c r="U1321" s="68">
        <v>7546.4616924431875</v>
      </c>
      <c r="V1321" s="68">
        <v>5561.5119786527994</v>
      </c>
      <c r="W1321" s="68">
        <v>7076.8828476207991</v>
      </c>
      <c r="X1321" s="68">
        <v>22283.614732007998</v>
      </c>
      <c r="Y1321" s="68">
        <v>1058.2062388431996</v>
      </c>
      <c r="Z1321" s="68">
        <v>6468.6248799168034</v>
      </c>
      <c r="AA1321" s="68">
        <v>1171.6057020896005</v>
      </c>
      <c r="AB1321" s="68">
        <v>17061.209957545598</v>
      </c>
      <c r="AC1321" s="68">
        <v>3708.6965701840013</v>
      </c>
      <c r="AD1321" s="68">
        <v>316.93517513439997</v>
      </c>
      <c r="AE1321" s="68">
        <v>82401.025623611204</v>
      </c>
      <c r="AF1321" s="68">
        <v>9450.221959241404</v>
      </c>
      <c r="AG1321" s="68">
        <v>75919.239886968455</v>
      </c>
      <c r="AH1321" s="68">
        <v>68175.463695375758</v>
      </c>
      <c r="AI1321" s="68">
        <v>53784.092386432065</v>
      </c>
      <c r="AJ1321" s="68">
        <v>662.48832204799999</v>
      </c>
      <c r="AK1321" s="68">
        <v>1986.4526271424011</v>
      </c>
      <c r="AL1321" s="68">
        <v>5352.3172062495996</v>
      </c>
      <c r="AM1321" s="68">
        <v>1289.0792994240001</v>
      </c>
      <c r="AN1321" s="68">
        <v>22149.909512145598</v>
      </c>
      <c r="AO1321" s="68">
        <v>1246.1532125504002</v>
      </c>
      <c r="AP1321" s="68">
        <v>1979.9949682655924</v>
      </c>
      <c r="AQ1321" s="68">
        <v>24247.6591862688</v>
      </c>
      <c r="AR1321" s="68">
        <v>539.90941078239996</v>
      </c>
      <c r="AS1321" s="68">
        <v>30305.567414539211</v>
      </c>
      <c r="AT1321" s="68">
        <v>2080.7064704688005</v>
      </c>
      <c r="AU1321" s="68">
        <v>2443.6661009616005</v>
      </c>
      <c r="AV1321" s="68">
        <v>0</v>
      </c>
      <c r="AW1321" s="68">
        <v>16397.5219172016</v>
      </c>
      <c r="AX1321" s="68">
        <v>2919.4906056112004</v>
      </c>
      <c r="AY1321" s="68">
        <v>4654.3043190384005</v>
      </c>
      <c r="AZ1321" s="68">
        <v>0</v>
      </c>
      <c r="BA1321" s="68">
        <v>1385.2255390463999</v>
      </c>
      <c r="BB1321" s="68">
        <v>162005.76375470884</v>
      </c>
      <c r="BC1321" s="68">
        <v>42816.911004563219</v>
      </c>
      <c r="BD1321" s="68">
        <v>41896.22929332959</v>
      </c>
      <c r="BE1321" s="68">
        <v>22202.935477564806</v>
      </c>
      <c r="BF1321" s="68">
        <v>17332.598585560001</v>
      </c>
      <c r="BG1321" s="68">
        <v>4997.6569664816006</v>
      </c>
      <c r="BH1321" s="68">
        <v>7.0535202831999912</v>
      </c>
      <c r="BI1321" s="68">
        <v>0</v>
      </c>
      <c r="BJ1321" s="68">
        <v>0</v>
      </c>
      <c r="BK1321" s="68">
        <v>0</v>
      </c>
      <c r="BL1321" s="68">
        <v>0</v>
      </c>
      <c r="BM1321" s="68">
        <v>0</v>
      </c>
      <c r="BN1321" s="68">
        <v>0</v>
      </c>
      <c r="BO1321" s="68">
        <v>0</v>
      </c>
    </row>
    <row r="1322" spans="1:67">
      <c r="A1322">
        <v>2010</v>
      </c>
      <c r="B1322" s="70" t="s">
        <v>740</v>
      </c>
      <c r="C1322" s="70" t="s">
        <v>741</v>
      </c>
      <c r="D1322" s="62" t="s">
        <v>729</v>
      </c>
      <c r="E1322" s="68">
        <v>314.25791757482341</v>
      </c>
      <c r="F1322" s="68">
        <v>5.3437810805487462</v>
      </c>
      <c r="G1322" s="68">
        <v>10.722653209792162</v>
      </c>
      <c r="H1322" s="68">
        <v>298.01541995190735</v>
      </c>
      <c r="I1322" s="68">
        <v>1081.259217121788</v>
      </c>
      <c r="J1322" s="68">
        <v>339.52736672169283</v>
      </c>
      <c r="K1322" s="68">
        <v>28.856885813370901</v>
      </c>
      <c r="L1322" s="68">
        <v>234.54417213724091</v>
      </c>
      <c r="M1322" s="68">
        <v>63.065673180923525</v>
      </c>
      <c r="N1322" s="68">
        <v>681.34810711202772</v>
      </c>
      <c r="O1322" s="68">
        <v>821.78457628937713</v>
      </c>
      <c r="P1322" s="68">
        <v>126.43529810311911</v>
      </c>
      <c r="Q1322" s="68">
        <v>394.16013124011977</v>
      </c>
      <c r="R1322" s="68">
        <v>143.51057639346936</v>
      </c>
      <c r="S1322" s="68">
        <v>483.40546641889517</v>
      </c>
      <c r="T1322" s="68">
        <v>447.01329554853379</v>
      </c>
      <c r="U1322" s="68">
        <v>3065.732506318679</v>
      </c>
      <c r="V1322" s="68">
        <v>842.95984034655032</v>
      </c>
      <c r="W1322" s="68">
        <v>551.03058563006357</v>
      </c>
      <c r="X1322" s="68">
        <v>2628.4082183751666</v>
      </c>
      <c r="Y1322" s="68">
        <v>65.491334341829912</v>
      </c>
      <c r="Z1322" s="68">
        <v>439.13019271398736</v>
      </c>
      <c r="AA1322" s="68">
        <v>25.414897013360111</v>
      </c>
      <c r="AB1322" s="68">
        <v>391.18232420289047</v>
      </c>
      <c r="AC1322" s="68">
        <v>34.65952300280243</v>
      </c>
      <c r="AD1322" s="68">
        <v>3.0481997144082347</v>
      </c>
      <c r="AE1322" s="68">
        <v>1411.838774585638</v>
      </c>
      <c r="AF1322" s="68">
        <v>60.228786131895241</v>
      </c>
      <c r="AG1322" s="68">
        <v>298.64667862888712</v>
      </c>
      <c r="AH1322" s="68">
        <v>244.61477132550917</v>
      </c>
      <c r="AI1322" s="68">
        <v>910.08139274760788</v>
      </c>
      <c r="AJ1322" s="68">
        <v>10.884075225343867</v>
      </c>
      <c r="AK1322" s="68">
        <v>71.502106763100102</v>
      </c>
      <c r="AL1322" s="68">
        <v>86.192960885005064</v>
      </c>
      <c r="AM1322" s="68">
        <v>9.879911602868976</v>
      </c>
      <c r="AN1322" s="68">
        <v>95.280711414933336</v>
      </c>
      <c r="AO1322" s="68">
        <v>8.020987864821457</v>
      </c>
      <c r="AP1322" s="68">
        <v>22.191841334769681</v>
      </c>
      <c r="AQ1322" s="68">
        <v>268.76141878567336</v>
      </c>
      <c r="AR1322" s="68">
        <v>0.53288292384648583</v>
      </c>
      <c r="AS1322" s="68">
        <v>53.289934947403047</v>
      </c>
      <c r="AT1322" s="68">
        <v>0.1106608095289168</v>
      </c>
      <c r="AU1322" s="68">
        <v>3.1329445602346557</v>
      </c>
      <c r="AV1322" s="68">
        <v>0</v>
      </c>
      <c r="AW1322" s="68">
        <v>13.253779106799279</v>
      </c>
      <c r="AX1322" s="68">
        <v>15.223003269132347</v>
      </c>
      <c r="AY1322" s="68">
        <v>12.732947316609625</v>
      </c>
      <c r="AZ1322" s="68">
        <v>0</v>
      </c>
      <c r="BA1322" s="68">
        <v>2.7403063758259205</v>
      </c>
      <c r="BB1322" s="68">
        <v>182.18440573731675</v>
      </c>
      <c r="BC1322" s="68">
        <v>156.96728554210517</v>
      </c>
      <c r="BD1322" s="68">
        <v>29.60721231313255</v>
      </c>
      <c r="BE1322" s="68">
        <v>109.52932430541625</v>
      </c>
      <c r="BF1322" s="68">
        <v>61.013657912900953</v>
      </c>
      <c r="BG1322" s="68">
        <v>0</v>
      </c>
      <c r="BH1322" s="68">
        <v>0.25160419368905684</v>
      </c>
      <c r="BI1322" s="68">
        <v>3854.6770837740755</v>
      </c>
      <c r="BJ1322" s="68">
        <v>0</v>
      </c>
      <c r="BK1322" s="68">
        <v>0</v>
      </c>
      <c r="BL1322" s="68">
        <v>3063.1945378106843</v>
      </c>
      <c r="BM1322" s="68">
        <v>268.4048706619277</v>
      </c>
      <c r="BN1322" s="68">
        <v>0</v>
      </c>
      <c r="BO1322" s="68">
        <v>0</v>
      </c>
    </row>
    <row r="1323" spans="1:67">
      <c r="A1323">
        <v>2010</v>
      </c>
      <c r="B1323" s="71" t="s">
        <v>659</v>
      </c>
      <c r="C1323" s="72" t="s">
        <v>742</v>
      </c>
      <c r="D1323" s="62" t="s">
        <v>729</v>
      </c>
      <c r="E1323" s="68">
        <v>50196.250632180803</v>
      </c>
      <c r="F1323" s="68">
        <v>1495.8001426640001</v>
      </c>
      <c r="G1323" s="68">
        <v>1577.2283601424003</v>
      </c>
      <c r="H1323" s="68">
        <v>92690.393083728006</v>
      </c>
      <c r="I1323" s="68">
        <v>130314.01284724001</v>
      </c>
      <c r="J1323" s="68">
        <v>22109.670224279998</v>
      </c>
      <c r="K1323" s="68">
        <v>3940.4297389327999</v>
      </c>
      <c r="L1323" s="68">
        <v>12505.043149262401</v>
      </c>
      <c r="M1323" s="68">
        <v>3669.2666468752004</v>
      </c>
      <c r="N1323" s="68">
        <v>57770.177126068804</v>
      </c>
      <c r="O1323" s="68">
        <v>47643.165710321606</v>
      </c>
      <c r="P1323" s="68">
        <v>13134.306992923202</v>
      </c>
      <c r="Q1323" s="68">
        <v>17338.477244792</v>
      </c>
      <c r="R1323" s="68">
        <v>17798.781408265597</v>
      </c>
      <c r="S1323" s="68">
        <v>33618.206220310407</v>
      </c>
      <c r="T1323" s="68">
        <v>18945.866309155204</v>
      </c>
      <c r="U1323" s="68">
        <v>60194.974124168002</v>
      </c>
      <c r="V1323" s="68">
        <v>23379.858334308799</v>
      </c>
      <c r="W1323" s="68">
        <v>19760.190994577602</v>
      </c>
      <c r="X1323" s="68">
        <v>84107.942779500809</v>
      </c>
      <c r="Y1323" s="68">
        <v>2796.4689345679999</v>
      </c>
      <c r="Z1323" s="68">
        <v>20618.275513696004</v>
      </c>
      <c r="AA1323" s="68">
        <v>2099.0968734608005</v>
      </c>
      <c r="AB1323" s="68">
        <v>29859.1845747648</v>
      </c>
      <c r="AC1323" s="68">
        <v>5235.4603694064008</v>
      </c>
      <c r="AD1323" s="68">
        <v>518.50447313440009</v>
      </c>
      <c r="AE1323" s="68">
        <v>149553.42049764484</v>
      </c>
      <c r="AF1323" s="68">
        <v>14048.629596893898</v>
      </c>
      <c r="AG1323" s="68">
        <v>98782.937464963659</v>
      </c>
      <c r="AH1323" s="68">
        <v>86904.302676516862</v>
      </c>
      <c r="AI1323" s="68">
        <v>85509.21390755524</v>
      </c>
      <c r="AJ1323" s="68">
        <v>1259.9546831648001</v>
      </c>
      <c r="AK1323" s="68">
        <v>6496.1340127536005</v>
      </c>
      <c r="AL1323" s="68">
        <v>9060.3431849663993</v>
      </c>
      <c r="AM1323" s="68">
        <v>2340.9007886976001</v>
      </c>
      <c r="AN1323" s="68">
        <v>32425.579997072</v>
      </c>
      <c r="AO1323" s="68">
        <v>2223.697850344</v>
      </c>
      <c r="AP1323" s="68">
        <v>4668.8221374495924</v>
      </c>
      <c r="AQ1323" s="68">
        <v>35681.153772633603</v>
      </c>
      <c r="AR1323" s="68">
        <v>788.35195197120004</v>
      </c>
      <c r="AS1323" s="68">
        <v>41540.358331580806</v>
      </c>
      <c r="AT1323" s="68">
        <v>8533.6834772944003</v>
      </c>
      <c r="AU1323" s="68">
        <v>3281.0794461328005</v>
      </c>
      <c r="AV1323" s="68">
        <v>0</v>
      </c>
      <c r="AW1323" s="68">
        <v>20479.4683047568</v>
      </c>
      <c r="AX1323" s="68">
        <v>4581.8453712832006</v>
      </c>
      <c r="AY1323" s="68">
        <v>6349.5753015968003</v>
      </c>
      <c r="AZ1323" s="68">
        <v>0</v>
      </c>
      <c r="BA1323" s="68">
        <v>1728.4750368400003</v>
      </c>
      <c r="BB1323" s="68">
        <v>181260.4685060656</v>
      </c>
      <c r="BC1323" s="68">
        <v>61801.940773696006</v>
      </c>
      <c r="BD1323" s="68">
        <v>47520.715122603193</v>
      </c>
      <c r="BE1323" s="68">
        <v>32166.181506492801</v>
      </c>
      <c r="BF1323" s="68">
        <v>23791.428761067204</v>
      </c>
      <c r="BG1323" s="68">
        <v>4997.6569664816006</v>
      </c>
      <c r="BH1323" s="68">
        <v>44.076723985600005</v>
      </c>
      <c r="BI1323" s="68">
        <v>0</v>
      </c>
      <c r="BJ1323" s="68">
        <v>0</v>
      </c>
      <c r="BK1323" s="68">
        <v>0</v>
      </c>
      <c r="BL1323" s="68">
        <v>0</v>
      </c>
      <c r="BM1323" s="68">
        <v>0</v>
      </c>
      <c r="BN1323" s="68">
        <v>0</v>
      </c>
      <c r="BO1323" s="68">
        <v>0</v>
      </c>
    </row>
    <row r="1324" spans="1:67">
      <c r="A1324">
        <v>2011</v>
      </c>
      <c r="B1324" s="62" t="s">
        <v>597</v>
      </c>
      <c r="C1324" s="67" t="s">
        <v>664</v>
      </c>
      <c r="D1324" s="62" t="s">
        <v>725</v>
      </c>
      <c r="E1324" s="68">
        <v>4278.5648434284021</v>
      </c>
      <c r="F1324" s="68">
        <v>3.7229366775613979</v>
      </c>
      <c r="G1324" s="68">
        <v>5.1888264528504218</v>
      </c>
      <c r="H1324" s="68">
        <v>0.36377355206258272</v>
      </c>
      <c r="I1324" s="68">
        <v>25151.180917438021</v>
      </c>
      <c r="J1324" s="68">
        <v>658.59916140189057</v>
      </c>
      <c r="K1324" s="68">
        <v>23.145673794272128</v>
      </c>
      <c r="L1324" s="68">
        <v>0.10973180037613779</v>
      </c>
      <c r="M1324" s="68">
        <v>8.8514171072579709E-2</v>
      </c>
      <c r="N1324" s="68">
        <v>4.4135608835688893E-2</v>
      </c>
      <c r="O1324" s="68">
        <v>113.45623820301333</v>
      </c>
      <c r="P1324" s="68">
        <v>23.127086378210404</v>
      </c>
      <c r="Q1324" s="68">
        <v>18.032797561416078</v>
      </c>
      <c r="R1324" s="68">
        <v>0.1504846808781046</v>
      </c>
      <c r="S1324" s="68">
        <v>0.12114598168870402</v>
      </c>
      <c r="T1324" s="68">
        <v>0.83197857807953646</v>
      </c>
      <c r="U1324" s="68">
        <v>0.60459932521472848</v>
      </c>
      <c r="V1324" s="68">
        <v>2.4294640937450058</v>
      </c>
      <c r="W1324" s="68">
        <v>1.0437174419990281</v>
      </c>
      <c r="X1324" s="68">
        <v>0.94628527800930129</v>
      </c>
      <c r="Y1324" s="68">
        <v>0.48729884264380419</v>
      </c>
      <c r="Z1324" s="68">
        <v>45.522272093646784</v>
      </c>
      <c r="AA1324" s="68">
        <v>0</v>
      </c>
      <c r="AB1324" s="68">
        <v>26.900655817103871</v>
      </c>
      <c r="AC1324" s="68">
        <v>0</v>
      </c>
      <c r="AD1324" s="68">
        <v>0</v>
      </c>
      <c r="AE1324" s="68">
        <v>35.135511683678061</v>
      </c>
      <c r="AF1324" s="68">
        <v>3.0797832600871723E-3</v>
      </c>
      <c r="AG1324" s="68">
        <v>1.5384357023234561E-2</v>
      </c>
      <c r="AH1324" s="68">
        <v>1.2600947785883559E-2</v>
      </c>
      <c r="AI1324" s="68">
        <v>0</v>
      </c>
      <c r="AJ1324" s="68">
        <v>0</v>
      </c>
      <c r="AK1324" s="68">
        <v>0</v>
      </c>
      <c r="AL1324" s="68">
        <v>0</v>
      </c>
      <c r="AM1324" s="68">
        <v>0</v>
      </c>
      <c r="AN1324" s="68">
        <v>0.33970161534608612</v>
      </c>
      <c r="AO1324" s="68">
        <v>0</v>
      </c>
      <c r="AP1324" s="68">
        <v>0</v>
      </c>
      <c r="AQ1324" s="68">
        <v>0</v>
      </c>
      <c r="AR1324" s="68">
        <v>0</v>
      </c>
      <c r="AS1324" s="68">
        <v>0</v>
      </c>
      <c r="AT1324" s="68">
        <v>0</v>
      </c>
      <c r="AU1324" s="68">
        <v>0</v>
      </c>
      <c r="AV1324" s="68">
        <v>0</v>
      </c>
      <c r="AW1324" s="68">
        <v>0</v>
      </c>
      <c r="AX1324" s="68">
        <v>0</v>
      </c>
      <c r="AY1324" s="68">
        <v>0</v>
      </c>
      <c r="AZ1324" s="68">
        <v>0</v>
      </c>
      <c r="BA1324" s="68">
        <v>4.241944633725599E-3</v>
      </c>
      <c r="BB1324" s="68">
        <v>0.29302357412228064</v>
      </c>
      <c r="BC1324" s="68">
        <v>0</v>
      </c>
      <c r="BD1324" s="68">
        <v>0</v>
      </c>
      <c r="BE1324" s="68">
        <v>1.8092952394428616</v>
      </c>
      <c r="BF1324" s="68">
        <v>0.37144498820991406</v>
      </c>
      <c r="BG1324" s="68">
        <v>0</v>
      </c>
      <c r="BH1324" s="68">
        <v>0</v>
      </c>
      <c r="BI1324" s="68">
        <v>10433.432999112163</v>
      </c>
      <c r="BJ1324" s="68">
        <v>0</v>
      </c>
      <c r="BK1324" s="68">
        <v>0</v>
      </c>
      <c r="BL1324" s="68">
        <v>688.09527228350555</v>
      </c>
      <c r="BM1324" s="68">
        <v>2700.9840700509985</v>
      </c>
      <c r="BN1324" s="68">
        <v>9852.531081757601</v>
      </c>
      <c r="BO1324" s="68">
        <v>54067.690245938793</v>
      </c>
    </row>
    <row r="1325" spans="1:67">
      <c r="A1325">
        <v>2011</v>
      </c>
      <c r="B1325" s="62" t="s">
        <v>598</v>
      </c>
      <c r="C1325" s="67" t="s">
        <v>665</v>
      </c>
      <c r="D1325" s="62" t="s">
        <v>725</v>
      </c>
      <c r="E1325" s="68">
        <v>1.6823153970008076E-3</v>
      </c>
      <c r="F1325" s="68">
        <v>110.75102834456419</v>
      </c>
      <c r="G1325" s="68">
        <v>1.5890668963329752E-4</v>
      </c>
      <c r="H1325" s="68">
        <v>1.1310890897360617E-3</v>
      </c>
      <c r="I1325" s="68">
        <v>37.792199331581379</v>
      </c>
      <c r="J1325" s="68">
        <v>32.605378527175809</v>
      </c>
      <c r="K1325" s="68">
        <v>766.17249843129991</v>
      </c>
      <c r="L1325" s="68">
        <v>1.1649799950819208</v>
      </c>
      <c r="M1325" s="68">
        <v>8.0314630972607381E-4</v>
      </c>
      <c r="N1325" s="68">
        <v>0</v>
      </c>
      <c r="O1325" s="68">
        <v>13.454930409812945</v>
      </c>
      <c r="P1325" s="68">
        <v>29.19662949661366</v>
      </c>
      <c r="Q1325" s="68">
        <v>317.55705540592214</v>
      </c>
      <c r="R1325" s="68">
        <v>5.9805968259695134E-2</v>
      </c>
      <c r="S1325" s="68">
        <v>4.8484446876751769E-2</v>
      </c>
      <c r="T1325" s="68">
        <v>6.808273973520905E-2</v>
      </c>
      <c r="U1325" s="68">
        <v>1.7547971258467885E-2</v>
      </c>
      <c r="V1325" s="68">
        <v>1.6837050061737135E-2</v>
      </c>
      <c r="W1325" s="68">
        <v>0.14743726126217602</v>
      </c>
      <c r="X1325" s="68">
        <v>1.2554211213758282</v>
      </c>
      <c r="Y1325" s="68">
        <v>1.9790921374418053E-3</v>
      </c>
      <c r="Z1325" s="68">
        <v>0.44154104343872463</v>
      </c>
      <c r="AA1325" s="68">
        <v>0</v>
      </c>
      <c r="AB1325" s="68">
        <v>0.81726015588293266</v>
      </c>
      <c r="AC1325" s="68">
        <v>0</v>
      </c>
      <c r="AD1325" s="68">
        <v>0</v>
      </c>
      <c r="AE1325" s="68">
        <v>0.2703477627723489</v>
      </c>
      <c r="AF1325" s="68">
        <v>7.0802280747050582E-4</v>
      </c>
      <c r="AG1325" s="68">
        <v>3.533789843123092E-3</v>
      </c>
      <c r="AH1325" s="68">
        <v>2.8944401922178929E-3</v>
      </c>
      <c r="AI1325" s="68">
        <v>0</v>
      </c>
      <c r="AJ1325" s="68">
        <v>0</v>
      </c>
      <c r="AK1325" s="68">
        <v>0</v>
      </c>
      <c r="AL1325" s="68">
        <v>0</v>
      </c>
      <c r="AM1325" s="68">
        <v>0</v>
      </c>
      <c r="AN1325" s="68">
        <v>0</v>
      </c>
      <c r="AO1325" s="68">
        <v>0</v>
      </c>
      <c r="AP1325" s="68">
        <v>0</v>
      </c>
      <c r="AQ1325" s="68">
        <v>0</v>
      </c>
      <c r="AR1325" s="68">
        <v>0</v>
      </c>
      <c r="AS1325" s="68">
        <v>0</v>
      </c>
      <c r="AT1325" s="68">
        <v>0</v>
      </c>
      <c r="AU1325" s="68">
        <v>0</v>
      </c>
      <c r="AV1325" s="68">
        <v>0</v>
      </c>
      <c r="AW1325" s="68">
        <v>0</v>
      </c>
      <c r="AX1325" s="68">
        <v>0</v>
      </c>
      <c r="AY1325" s="68">
        <v>0</v>
      </c>
      <c r="AZ1325" s="68">
        <v>0</v>
      </c>
      <c r="BA1325" s="68">
        <v>2.270904490252545E-3</v>
      </c>
      <c r="BB1325" s="68">
        <v>1.4237280354065167E-3</v>
      </c>
      <c r="BC1325" s="68">
        <v>0</v>
      </c>
      <c r="BD1325" s="68">
        <v>0</v>
      </c>
      <c r="BE1325" s="68">
        <v>0</v>
      </c>
      <c r="BF1325" s="68">
        <v>1.0553219380953459E-3</v>
      </c>
      <c r="BG1325" s="68">
        <v>0</v>
      </c>
      <c r="BH1325" s="68">
        <v>0</v>
      </c>
      <c r="BI1325" s="68">
        <v>178.48948696030629</v>
      </c>
      <c r="BJ1325" s="68">
        <v>0</v>
      </c>
      <c r="BK1325" s="68">
        <v>0</v>
      </c>
      <c r="BL1325" s="68">
        <v>0.10267773660167651</v>
      </c>
      <c r="BM1325" s="68">
        <v>20.023736402879884</v>
      </c>
      <c r="BN1325" s="68">
        <v>59.634890574905491</v>
      </c>
      <c r="BO1325" s="68">
        <v>1570.1058978945998</v>
      </c>
    </row>
    <row r="1326" spans="1:67">
      <c r="A1326">
        <v>2011</v>
      </c>
      <c r="B1326" s="62" t="s">
        <v>599</v>
      </c>
      <c r="C1326" s="67" t="s">
        <v>666</v>
      </c>
      <c r="D1326" s="62" t="s">
        <v>725</v>
      </c>
      <c r="E1326" s="68">
        <v>6.1973387819384883E-4</v>
      </c>
      <c r="F1326" s="68">
        <v>0</v>
      </c>
      <c r="G1326" s="68">
        <v>29.840395934431012</v>
      </c>
      <c r="H1326" s="68">
        <v>1.2756110259365485E-3</v>
      </c>
      <c r="I1326" s="68">
        <v>207.39808992935437</v>
      </c>
      <c r="J1326" s="68">
        <v>23.142881353977153</v>
      </c>
      <c r="K1326" s="68">
        <v>1.2866022896304658E-4</v>
      </c>
      <c r="L1326" s="68">
        <v>0.22496643613540293</v>
      </c>
      <c r="M1326" s="68">
        <v>8.2874374156270317E-2</v>
      </c>
      <c r="N1326" s="68">
        <v>0</v>
      </c>
      <c r="O1326" s="68">
        <v>3.851491402074068</v>
      </c>
      <c r="P1326" s="68">
        <v>4.5018900260732089</v>
      </c>
      <c r="Q1326" s="68">
        <v>4.1092991599299633E-2</v>
      </c>
      <c r="R1326" s="68">
        <v>2.0092693450942992E-3</v>
      </c>
      <c r="S1326" s="68">
        <v>4.5121103100384516E-2</v>
      </c>
      <c r="T1326" s="68">
        <v>2.5567920970494939E-3</v>
      </c>
      <c r="U1326" s="68">
        <v>6.3291437193257602E-3</v>
      </c>
      <c r="V1326" s="68">
        <v>1.6912147981889263E-2</v>
      </c>
      <c r="W1326" s="68">
        <v>1.1940367728926565E-2</v>
      </c>
      <c r="X1326" s="68">
        <v>5.6382594956196465E-3</v>
      </c>
      <c r="Y1326" s="68">
        <v>3.2433783429075651E-3</v>
      </c>
      <c r="Z1326" s="68">
        <v>1.7365478698728281</v>
      </c>
      <c r="AA1326" s="68">
        <v>0</v>
      </c>
      <c r="AB1326" s="68">
        <v>0</v>
      </c>
      <c r="AC1326" s="68">
        <v>0</v>
      </c>
      <c r="AD1326" s="68">
        <v>0</v>
      </c>
      <c r="AE1326" s="68">
        <v>0</v>
      </c>
      <c r="AF1326" s="68">
        <v>0</v>
      </c>
      <c r="AG1326" s="68">
        <v>0</v>
      </c>
      <c r="AH1326" s="68">
        <v>0</v>
      </c>
      <c r="AI1326" s="68">
        <v>0</v>
      </c>
      <c r="AJ1326" s="68">
        <v>0</v>
      </c>
      <c r="AK1326" s="68">
        <v>0</v>
      </c>
      <c r="AL1326" s="68">
        <v>0</v>
      </c>
      <c r="AM1326" s="68">
        <v>0</v>
      </c>
      <c r="AN1326" s="68">
        <v>0</v>
      </c>
      <c r="AO1326" s="68">
        <v>0</v>
      </c>
      <c r="AP1326" s="68">
        <v>0</v>
      </c>
      <c r="AQ1326" s="68">
        <v>0</v>
      </c>
      <c r="AR1326" s="68">
        <v>0</v>
      </c>
      <c r="AS1326" s="68">
        <v>0</v>
      </c>
      <c r="AT1326" s="68">
        <v>0</v>
      </c>
      <c r="AU1326" s="68">
        <v>0</v>
      </c>
      <c r="AV1326" s="68">
        <v>0</v>
      </c>
      <c r="AW1326" s="68">
        <v>0</v>
      </c>
      <c r="AX1326" s="68">
        <v>0</v>
      </c>
      <c r="AY1326" s="68">
        <v>0</v>
      </c>
      <c r="AZ1326" s="68">
        <v>0</v>
      </c>
      <c r="BA1326" s="68">
        <v>0</v>
      </c>
      <c r="BB1326" s="68">
        <v>1.421268245823347E-3</v>
      </c>
      <c r="BC1326" s="68">
        <v>0</v>
      </c>
      <c r="BD1326" s="68">
        <v>0</v>
      </c>
      <c r="BE1326" s="68">
        <v>0</v>
      </c>
      <c r="BF1326" s="68">
        <v>0</v>
      </c>
      <c r="BG1326" s="68">
        <v>0</v>
      </c>
      <c r="BH1326" s="68">
        <v>0</v>
      </c>
      <c r="BI1326" s="68">
        <v>1047.3831606663502</v>
      </c>
      <c r="BJ1326" s="68">
        <v>0</v>
      </c>
      <c r="BK1326" s="68">
        <v>0</v>
      </c>
      <c r="BL1326" s="68">
        <v>44.694454090342646</v>
      </c>
      <c r="BM1326" s="68">
        <v>-22.752454718911309</v>
      </c>
      <c r="BN1326" s="68">
        <v>351.4835756702546</v>
      </c>
      <c r="BO1326" s="68">
        <v>1691.7261617608997</v>
      </c>
    </row>
    <row r="1327" spans="1:67">
      <c r="A1327">
        <v>2011</v>
      </c>
      <c r="B1327" s="62" t="s">
        <v>600</v>
      </c>
      <c r="C1327" s="67" t="s">
        <v>111</v>
      </c>
      <c r="D1327" s="62" t="s">
        <v>725</v>
      </c>
      <c r="E1327" s="68">
        <v>37.260156473193987</v>
      </c>
      <c r="F1327" s="68">
        <v>2.0599335030412393</v>
      </c>
      <c r="G1327" s="68">
        <v>14.675043707896322</v>
      </c>
      <c r="H1327" s="68">
        <v>1613.6993416791581</v>
      </c>
      <c r="I1327" s="68">
        <v>37.002890795354432</v>
      </c>
      <c r="J1327" s="68">
        <v>0.40764984978869834</v>
      </c>
      <c r="K1327" s="68">
        <v>7.3852641923067182E-3</v>
      </c>
      <c r="L1327" s="68">
        <v>26.504790829124484</v>
      </c>
      <c r="M1327" s="68">
        <v>9.3598913210849264E-3</v>
      </c>
      <c r="N1327" s="68">
        <v>32951.900590918907</v>
      </c>
      <c r="O1327" s="68">
        <v>6559.2880989122386</v>
      </c>
      <c r="P1327" s="68">
        <v>0.56572398771016807</v>
      </c>
      <c r="Q1327" s="68">
        <v>2.2393152307995705</v>
      </c>
      <c r="R1327" s="68">
        <v>943.40390421595953</v>
      </c>
      <c r="S1327" s="68">
        <v>7616.7881789387957</v>
      </c>
      <c r="T1327" s="68">
        <v>1.5837923573749211</v>
      </c>
      <c r="U1327" s="68">
        <v>2.5208073783538318</v>
      </c>
      <c r="V1327" s="68">
        <v>64.153264260157414</v>
      </c>
      <c r="W1327" s="68">
        <v>5.5339459821880936</v>
      </c>
      <c r="X1327" s="68">
        <v>14.669472813668849</v>
      </c>
      <c r="Y1327" s="68">
        <v>0.13502371683695605</v>
      </c>
      <c r="Z1327" s="68">
        <v>91.65493371182896</v>
      </c>
      <c r="AA1327" s="68">
        <v>0</v>
      </c>
      <c r="AB1327" s="68">
        <v>492.99249876326695</v>
      </c>
      <c r="AC1327" s="68">
        <v>18.627031241636892</v>
      </c>
      <c r="AD1327" s="68">
        <v>0</v>
      </c>
      <c r="AE1327" s="68">
        <v>1357.4106768361994</v>
      </c>
      <c r="AF1327" s="68">
        <v>0.21147538149628026</v>
      </c>
      <c r="AG1327" s="68">
        <v>1.0436260876966514</v>
      </c>
      <c r="AH1327" s="68">
        <v>0.85480841475469826</v>
      </c>
      <c r="AI1327" s="68">
        <v>5.7994707112491284</v>
      </c>
      <c r="AJ1327" s="68">
        <v>0</v>
      </c>
      <c r="AK1327" s="68">
        <v>0</v>
      </c>
      <c r="AL1327" s="68">
        <v>2.2599654652857208</v>
      </c>
      <c r="AM1327" s="68">
        <v>2.7037079383614802E-3</v>
      </c>
      <c r="AN1327" s="68">
        <v>0</v>
      </c>
      <c r="AO1327" s="68">
        <v>0</v>
      </c>
      <c r="AP1327" s="68">
        <v>0</v>
      </c>
      <c r="AQ1327" s="68">
        <v>0</v>
      </c>
      <c r="AR1327" s="68">
        <v>0</v>
      </c>
      <c r="AS1327" s="68">
        <v>0</v>
      </c>
      <c r="AT1327" s="68">
        <v>0</v>
      </c>
      <c r="AU1327" s="68">
        <v>0</v>
      </c>
      <c r="AV1327" s="68">
        <v>0</v>
      </c>
      <c r="AW1327" s="68">
        <v>9.0585570598137168E-4</v>
      </c>
      <c r="AX1327" s="68">
        <v>0</v>
      </c>
      <c r="AY1327" s="68">
        <v>0</v>
      </c>
      <c r="AZ1327" s="68">
        <v>0</v>
      </c>
      <c r="BA1327" s="68">
        <v>1.8294373836103456E-2</v>
      </c>
      <c r="BB1327" s="68">
        <v>4.650837819069293E-2</v>
      </c>
      <c r="BC1327" s="68">
        <v>0</v>
      </c>
      <c r="BD1327" s="68">
        <v>0</v>
      </c>
      <c r="BE1327" s="68">
        <v>1.6087672084351742E-3</v>
      </c>
      <c r="BF1327" s="68">
        <v>0</v>
      </c>
      <c r="BG1327" s="68">
        <v>0</v>
      </c>
      <c r="BH1327" s="68">
        <v>0</v>
      </c>
      <c r="BI1327" s="68">
        <v>0</v>
      </c>
      <c r="BJ1327" s="68">
        <v>0</v>
      </c>
      <c r="BK1327" s="68">
        <v>0</v>
      </c>
      <c r="BL1327" s="68">
        <v>10898.980481504957</v>
      </c>
      <c r="BM1327" s="68">
        <v>-2756.1193919057905</v>
      </c>
      <c r="BN1327" s="68">
        <v>63753.977671949331</v>
      </c>
      <c r="BO1327" s="68">
        <v>123762.17193995079</v>
      </c>
    </row>
    <row r="1328" spans="1:67">
      <c r="A1328">
        <v>2011</v>
      </c>
      <c r="B1328" s="62" t="s">
        <v>601</v>
      </c>
      <c r="C1328" s="67" t="s">
        <v>667</v>
      </c>
      <c r="D1328" s="62" t="s">
        <v>725</v>
      </c>
      <c r="E1328" s="68">
        <v>4158.8006268684676</v>
      </c>
      <c r="F1328" s="68">
        <v>0.41709519775885523</v>
      </c>
      <c r="G1328" s="68">
        <v>163.38254409454441</v>
      </c>
      <c r="H1328" s="68">
        <v>0.16270897424277567</v>
      </c>
      <c r="I1328" s="68">
        <v>15634.382316410803</v>
      </c>
      <c r="J1328" s="68">
        <v>353.0820699828493</v>
      </c>
      <c r="K1328" s="68">
        <v>0.23487804985506569</v>
      </c>
      <c r="L1328" s="68">
        <v>89.475322430528067</v>
      </c>
      <c r="M1328" s="68">
        <v>0.39230285403796378</v>
      </c>
      <c r="N1328" s="68">
        <v>3.9831196237172288E-2</v>
      </c>
      <c r="O1328" s="68">
        <v>427.30854131068202</v>
      </c>
      <c r="P1328" s="68">
        <v>189.36902948175438</v>
      </c>
      <c r="Q1328" s="68">
        <v>6.4084667266920174</v>
      </c>
      <c r="R1328" s="68">
        <v>32.651464470157016</v>
      </c>
      <c r="S1328" s="68">
        <v>27.625387294254057</v>
      </c>
      <c r="T1328" s="68">
        <v>3.3699108605109429</v>
      </c>
      <c r="U1328" s="68">
        <v>19.597073393643772</v>
      </c>
      <c r="V1328" s="68">
        <v>3.0789502071692598</v>
      </c>
      <c r="W1328" s="68">
        <v>2.9838584755613762</v>
      </c>
      <c r="X1328" s="68">
        <v>15.154191060648593</v>
      </c>
      <c r="Y1328" s="68">
        <v>0.48412144896752873</v>
      </c>
      <c r="Z1328" s="68">
        <v>7.459578310110639</v>
      </c>
      <c r="AA1328" s="68">
        <v>0</v>
      </c>
      <c r="AB1328" s="68">
        <v>2.6088954072502286</v>
      </c>
      <c r="AC1328" s="68">
        <v>0</v>
      </c>
      <c r="AD1328" s="68">
        <v>0</v>
      </c>
      <c r="AE1328" s="68">
        <v>14.161094211322437</v>
      </c>
      <c r="AF1328" s="68">
        <v>137.31609197544341</v>
      </c>
      <c r="AG1328" s="68">
        <v>682.68938721874827</v>
      </c>
      <c r="AH1328" s="68">
        <v>559.17405643460609</v>
      </c>
      <c r="AI1328" s="68">
        <v>5.8138919618277211E-2</v>
      </c>
      <c r="AJ1328" s="68">
        <v>9.4787054962350743E-3</v>
      </c>
      <c r="AK1328" s="68">
        <v>6.639513247596903</v>
      </c>
      <c r="AL1328" s="68">
        <v>14.893223885200479</v>
      </c>
      <c r="AM1328" s="68">
        <v>4.2016925703269254E-3</v>
      </c>
      <c r="AN1328" s="68">
        <v>1962.6396703813875</v>
      </c>
      <c r="AO1328" s="68">
        <v>0</v>
      </c>
      <c r="AP1328" s="68">
        <v>8.8548039922689264E-3</v>
      </c>
      <c r="AQ1328" s="68">
        <v>0</v>
      </c>
      <c r="AR1328" s="68">
        <v>0</v>
      </c>
      <c r="AS1328" s="68">
        <v>74.815842673389639</v>
      </c>
      <c r="AT1328" s="68">
        <v>0.14728418432521165</v>
      </c>
      <c r="AU1328" s="68">
        <v>3.6496622453051883</v>
      </c>
      <c r="AV1328" s="68">
        <v>0</v>
      </c>
      <c r="AW1328" s="68">
        <v>0.20257522387036739</v>
      </c>
      <c r="AX1328" s="68">
        <v>6.523618894951833E-4</v>
      </c>
      <c r="AY1328" s="68">
        <v>0.81062016575346829</v>
      </c>
      <c r="AZ1328" s="68">
        <v>0</v>
      </c>
      <c r="BA1328" s="68">
        <v>1.7980850633441838</v>
      </c>
      <c r="BB1328" s="68">
        <v>54.221150568417919</v>
      </c>
      <c r="BC1328" s="68">
        <v>316.30118243195818</v>
      </c>
      <c r="BD1328" s="68">
        <v>4.1585003322335838</v>
      </c>
      <c r="BE1328" s="68">
        <v>157.28155478618376</v>
      </c>
      <c r="BF1328" s="68">
        <v>8.0589781846652357</v>
      </c>
      <c r="BG1328" s="68">
        <v>0</v>
      </c>
      <c r="BH1328" s="68">
        <v>5.6534707077545545E-3</v>
      </c>
      <c r="BI1328" s="68">
        <v>107009.9136899415</v>
      </c>
      <c r="BJ1328" s="68">
        <v>0</v>
      </c>
      <c r="BK1328" s="68">
        <v>0</v>
      </c>
      <c r="BL1328" s="68">
        <v>0</v>
      </c>
      <c r="BM1328" s="68">
        <v>848.44644015643314</v>
      </c>
      <c r="BN1328" s="68">
        <v>13092.387462360024</v>
      </c>
      <c r="BO1328" s="68">
        <v>146088.2622101327</v>
      </c>
    </row>
    <row r="1329" spans="1:67">
      <c r="A1329">
        <v>2011</v>
      </c>
      <c r="B1329" s="62" t="s">
        <v>602</v>
      </c>
      <c r="C1329" s="67" t="s">
        <v>668</v>
      </c>
      <c r="D1329" s="62" t="s">
        <v>725</v>
      </c>
      <c r="E1329" s="68">
        <v>41.410842467011939</v>
      </c>
      <c r="F1329" s="68">
        <v>5.9938876647273389</v>
      </c>
      <c r="G1329" s="68">
        <v>2.0927619409770434E-2</v>
      </c>
      <c r="H1329" s="68">
        <v>4.4232711414449284</v>
      </c>
      <c r="I1329" s="68">
        <v>76.430228127118454</v>
      </c>
      <c r="J1329" s="68">
        <v>2765.833404648251</v>
      </c>
      <c r="K1329" s="68">
        <v>10.899215863018407</v>
      </c>
      <c r="L1329" s="68">
        <v>210.67862554370259</v>
      </c>
      <c r="M1329" s="68">
        <v>15.03387979336927</v>
      </c>
      <c r="N1329" s="68">
        <v>17.975610480025832</v>
      </c>
      <c r="O1329" s="68">
        <v>18.237787398844748</v>
      </c>
      <c r="P1329" s="68">
        <v>1.0536590907262964</v>
      </c>
      <c r="Q1329" s="68">
        <v>127.05870787508394</v>
      </c>
      <c r="R1329" s="68">
        <v>9.6881982575576995</v>
      </c>
      <c r="S1329" s="68">
        <v>32.91631333898895</v>
      </c>
      <c r="T1329" s="68">
        <v>25.96525860929691</v>
      </c>
      <c r="U1329" s="68">
        <v>95.767852830853641</v>
      </c>
      <c r="V1329" s="68">
        <v>44.216149728304984</v>
      </c>
      <c r="W1329" s="68">
        <v>36.104992984009883</v>
      </c>
      <c r="X1329" s="68">
        <v>889.07865053053592</v>
      </c>
      <c r="Y1329" s="68">
        <v>7.4052298376614489</v>
      </c>
      <c r="Z1329" s="68">
        <v>343.89903855654467</v>
      </c>
      <c r="AA1329" s="68">
        <v>6.5889795702093476E-3</v>
      </c>
      <c r="AB1329" s="68">
        <v>36.295056379270818</v>
      </c>
      <c r="AC1329" s="68">
        <v>0</v>
      </c>
      <c r="AD1329" s="68">
        <v>1.7328284661605549</v>
      </c>
      <c r="AE1329" s="68">
        <v>78.738693356074805</v>
      </c>
      <c r="AF1329" s="68">
        <v>31.401379926834689</v>
      </c>
      <c r="AG1329" s="68">
        <v>155.77644581690919</v>
      </c>
      <c r="AH1329" s="68">
        <v>127.59264862644778</v>
      </c>
      <c r="AI1329" s="68">
        <v>46.620754618334495</v>
      </c>
      <c r="AJ1329" s="68">
        <v>0</v>
      </c>
      <c r="AK1329" s="68">
        <v>5.7682733955609314E-2</v>
      </c>
      <c r="AL1329" s="68">
        <v>2.6978468728606808</v>
      </c>
      <c r="AM1329" s="68">
        <v>3.9007442376518036</v>
      </c>
      <c r="AN1329" s="68">
        <v>117.75114713578414</v>
      </c>
      <c r="AO1329" s="68">
        <v>2.8668231990366815E-2</v>
      </c>
      <c r="AP1329" s="68">
        <v>0.11124782383854422</v>
      </c>
      <c r="AQ1329" s="68">
        <v>0</v>
      </c>
      <c r="AR1329" s="68">
        <v>0</v>
      </c>
      <c r="AS1329" s="68">
        <v>0</v>
      </c>
      <c r="AT1329" s="68">
        <v>0</v>
      </c>
      <c r="AU1329" s="68">
        <v>0</v>
      </c>
      <c r="AV1329" s="68">
        <v>0</v>
      </c>
      <c r="AW1329" s="68">
        <v>1.5099850296668837</v>
      </c>
      <c r="AX1329" s="68">
        <v>3.8052891161953828</v>
      </c>
      <c r="AY1329" s="68">
        <v>11.848254433249233</v>
      </c>
      <c r="AZ1329" s="68">
        <v>0</v>
      </c>
      <c r="BA1329" s="68">
        <v>0.14326981318536619</v>
      </c>
      <c r="BB1329" s="68">
        <v>38.802224888471528</v>
      </c>
      <c r="BC1329" s="68">
        <v>102.33218909826446</v>
      </c>
      <c r="BD1329" s="68">
        <v>26.22928186209117</v>
      </c>
      <c r="BE1329" s="68">
        <v>222.94415725111369</v>
      </c>
      <c r="BF1329" s="68">
        <v>50.232654519508557</v>
      </c>
      <c r="BG1329" s="68">
        <v>0</v>
      </c>
      <c r="BH1329" s="68">
        <v>0.18214233783169531</v>
      </c>
      <c r="BI1329" s="68">
        <v>8686.7467345657533</v>
      </c>
      <c r="BJ1329" s="68">
        <v>0</v>
      </c>
      <c r="BK1329" s="68">
        <v>0</v>
      </c>
      <c r="BL1329" s="68">
        <v>28.739800570967663</v>
      </c>
      <c r="BM1329" s="68">
        <v>-296.48323035251371</v>
      </c>
      <c r="BN1329" s="68">
        <v>8854.5731824981485</v>
      </c>
      <c r="BO1329" s="68">
        <v>23114.4094012241</v>
      </c>
    </row>
    <row r="1330" spans="1:67">
      <c r="A1330">
        <v>2011</v>
      </c>
      <c r="B1330" s="62" t="s">
        <v>603</v>
      </c>
      <c r="C1330" s="67" t="s">
        <v>669</v>
      </c>
      <c r="D1330" s="62" t="s">
        <v>725</v>
      </c>
      <c r="E1330" s="68">
        <v>31.070803862525587</v>
      </c>
      <c r="F1330" s="68">
        <v>9.8867057887542403E-4</v>
      </c>
      <c r="G1330" s="68">
        <v>0.10080477937342509</v>
      </c>
      <c r="H1330" s="68">
        <v>142.51064578024676</v>
      </c>
      <c r="I1330" s="68">
        <v>133.58811794455568</v>
      </c>
      <c r="J1330" s="68">
        <v>9.7126024924611656</v>
      </c>
      <c r="K1330" s="68">
        <v>341.57688885848313</v>
      </c>
      <c r="L1330" s="68">
        <v>45.809262027630425</v>
      </c>
      <c r="M1330" s="68">
        <v>1.7045305948573115</v>
      </c>
      <c r="N1330" s="68">
        <v>20.119598762596283</v>
      </c>
      <c r="O1330" s="68">
        <v>22.903143380000259</v>
      </c>
      <c r="P1330" s="68">
        <v>5.0700386387467891</v>
      </c>
      <c r="Q1330" s="68">
        <v>18.335737028206434</v>
      </c>
      <c r="R1330" s="68">
        <v>41.631671188889662</v>
      </c>
      <c r="S1330" s="68">
        <v>15.726756393059302</v>
      </c>
      <c r="T1330" s="68">
        <v>49.253437002519874</v>
      </c>
      <c r="U1330" s="68">
        <v>56.856016468687159</v>
      </c>
      <c r="V1330" s="68">
        <v>33.047964827184416</v>
      </c>
      <c r="W1330" s="68">
        <v>35.108306072322755</v>
      </c>
      <c r="X1330" s="68">
        <v>51.376243438691453</v>
      </c>
      <c r="Y1330" s="68">
        <v>16.359013289759314</v>
      </c>
      <c r="Z1330" s="68">
        <v>884.36401715640113</v>
      </c>
      <c r="AA1330" s="68">
        <v>0.11659595125948498</v>
      </c>
      <c r="AB1330" s="68">
        <v>0.1074491469089007</v>
      </c>
      <c r="AC1330" s="68">
        <v>0</v>
      </c>
      <c r="AD1330" s="68">
        <v>0</v>
      </c>
      <c r="AE1330" s="68">
        <v>1059.8740029437656</v>
      </c>
      <c r="AF1330" s="68">
        <v>64.746349173783841</v>
      </c>
      <c r="AG1330" s="68">
        <v>320.93005314438085</v>
      </c>
      <c r="AH1330" s="68">
        <v>262.86589920434153</v>
      </c>
      <c r="AI1330" s="68">
        <v>1.7382057474205279E-2</v>
      </c>
      <c r="AJ1330" s="68">
        <v>0</v>
      </c>
      <c r="AK1330" s="68">
        <v>0</v>
      </c>
      <c r="AL1330" s="68">
        <v>9.5783235241150261E-2</v>
      </c>
      <c r="AM1330" s="68">
        <v>0</v>
      </c>
      <c r="AN1330" s="68">
        <v>0</v>
      </c>
      <c r="AO1330" s="68">
        <v>0</v>
      </c>
      <c r="AP1330" s="68">
        <v>0.29056199401371358</v>
      </c>
      <c r="AQ1330" s="68">
        <v>41.66806284921396</v>
      </c>
      <c r="AR1330" s="68">
        <v>0</v>
      </c>
      <c r="AS1330" s="68">
        <v>0</v>
      </c>
      <c r="AT1330" s="68">
        <v>0</v>
      </c>
      <c r="AU1330" s="68">
        <v>0</v>
      </c>
      <c r="AV1330" s="68">
        <v>0</v>
      </c>
      <c r="AW1330" s="68">
        <v>8.2870198119161992E-2</v>
      </c>
      <c r="AX1330" s="68">
        <v>2.2107768067540571E-4</v>
      </c>
      <c r="AY1330" s="68">
        <v>0</v>
      </c>
      <c r="AZ1330" s="68">
        <v>0</v>
      </c>
      <c r="BA1330" s="68">
        <v>0.48754399526148884</v>
      </c>
      <c r="BB1330" s="68">
        <v>2.8782380433351449</v>
      </c>
      <c r="BC1330" s="68">
        <v>7.9900549013709795E-3</v>
      </c>
      <c r="BD1330" s="68">
        <v>1.5206923595735568E-3</v>
      </c>
      <c r="BE1330" s="68">
        <v>5.2549395746423373E-2</v>
      </c>
      <c r="BF1330" s="68">
        <v>9.2965996833710136</v>
      </c>
      <c r="BG1330" s="68">
        <v>0</v>
      </c>
      <c r="BH1330" s="68">
        <v>0</v>
      </c>
      <c r="BI1330" s="68">
        <v>340.37177333638664</v>
      </c>
      <c r="BJ1330" s="68">
        <v>0</v>
      </c>
      <c r="BK1330" s="68">
        <v>0</v>
      </c>
      <c r="BL1330" s="68">
        <v>3.7793875959892715</v>
      </c>
      <c r="BM1330" s="68">
        <v>91.503709967710151</v>
      </c>
      <c r="BN1330" s="68">
        <v>306.71782549087425</v>
      </c>
      <c r="BO1330" s="68">
        <v>4462.1189578899002</v>
      </c>
    </row>
    <row r="1331" spans="1:67">
      <c r="A1331">
        <v>2011</v>
      </c>
      <c r="B1331" s="62" t="s">
        <v>604</v>
      </c>
      <c r="C1331" s="67" t="s">
        <v>670</v>
      </c>
      <c r="D1331" s="62" t="s">
        <v>725</v>
      </c>
      <c r="E1331" s="68">
        <v>78.709363532459335</v>
      </c>
      <c r="F1331" s="68">
        <v>2.2372991958192854</v>
      </c>
      <c r="G1331" s="68">
        <v>0.45255244487291302</v>
      </c>
      <c r="H1331" s="68">
        <v>4.286557409196412</v>
      </c>
      <c r="I1331" s="68">
        <v>650.75343374640067</v>
      </c>
      <c r="J1331" s="68">
        <v>107.08710895522498</v>
      </c>
      <c r="K1331" s="68">
        <v>3.5413832103122722</v>
      </c>
      <c r="L1331" s="68">
        <v>2270.3027967454509</v>
      </c>
      <c r="M1331" s="68">
        <v>442.81363089928368</v>
      </c>
      <c r="N1331" s="68">
        <v>16.373717873531426</v>
      </c>
      <c r="O1331" s="68">
        <v>375.08579126071891</v>
      </c>
      <c r="P1331" s="68">
        <v>64.599525344927997</v>
      </c>
      <c r="Q1331" s="68">
        <v>122.91146367614354</v>
      </c>
      <c r="R1331" s="68">
        <v>257.3358696339514</v>
      </c>
      <c r="S1331" s="68">
        <v>10.577638009884209</v>
      </c>
      <c r="T1331" s="68">
        <v>89.318028391271483</v>
      </c>
      <c r="U1331" s="68">
        <v>392.04461892494294</v>
      </c>
      <c r="V1331" s="68">
        <v>127.91676788169876</v>
      </c>
      <c r="W1331" s="68">
        <v>71.659208447674118</v>
      </c>
      <c r="X1331" s="68">
        <v>209.30682361113716</v>
      </c>
      <c r="Y1331" s="68">
        <v>5.8075187239819392</v>
      </c>
      <c r="Z1331" s="68">
        <v>249.32941332288701</v>
      </c>
      <c r="AA1331" s="68">
        <v>2.3565127053530035</v>
      </c>
      <c r="AB1331" s="68">
        <v>12.790511786108759</v>
      </c>
      <c r="AC1331" s="68">
        <v>11.172792788758763</v>
      </c>
      <c r="AD1331" s="68">
        <v>0.52787522036053158</v>
      </c>
      <c r="AE1331" s="68">
        <v>90.031699245011481</v>
      </c>
      <c r="AF1331" s="68">
        <v>128.56778417720037</v>
      </c>
      <c r="AG1331" s="68">
        <v>638.84015793970264</v>
      </c>
      <c r="AH1331" s="68">
        <v>523.25823312382306</v>
      </c>
      <c r="AI1331" s="68">
        <v>29.252022124936452</v>
      </c>
      <c r="AJ1331" s="68">
        <v>0</v>
      </c>
      <c r="AK1331" s="68">
        <v>0.7275749726768489</v>
      </c>
      <c r="AL1331" s="68">
        <v>19.451457016386765</v>
      </c>
      <c r="AM1331" s="68">
        <v>3.1631691264052417</v>
      </c>
      <c r="AN1331" s="68">
        <v>90.966772610340399</v>
      </c>
      <c r="AO1331" s="68">
        <v>24.215255369132837</v>
      </c>
      <c r="AP1331" s="68">
        <v>1.3863702737645545</v>
      </c>
      <c r="AQ1331" s="68">
        <v>2.5196780976314002</v>
      </c>
      <c r="AR1331" s="68">
        <v>7.831415593439163E-2</v>
      </c>
      <c r="AS1331" s="68">
        <v>231.81321781235843</v>
      </c>
      <c r="AT1331" s="68">
        <v>0.50719833134842973</v>
      </c>
      <c r="AU1331" s="68">
        <v>15.140291484068946</v>
      </c>
      <c r="AV1331" s="68">
        <v>0</v>
      </c>
      <c r="AW1331" s="68">
        <v>69.364142035132957</v>
      </c>
      <c r="AX1331" s="68">
        <v>2.8203829654554284</v>
      </c>
      <c r="AY1331" s="68">
        <v>56.548381737429438</v>
      </c>
      <c r="AZ1331" s="68">
        <v>0</v>
      </c>
      <c r="BA1331" s="68">
        <v>2.190672797555381</v>
      </c>
      <c r="BB1331" s="68">
        <v>96.121711897688485</v>
      </c>
      <c r="BC1331" s="68">
        <v>434.29238947919941</v>
      </c>
      <c r="BD1331" s="68">
        <v>76.893422865949503</v>
      </c>
      <c r="BE1331" s="68">
        <v>120.50946848126115</v>
      </c>
      <c r="BF1331" s="68">
        <v>50.159561152840354</v>
      </c>
      <c r="BG1331" s="68">
        <v>0</v>
      </c>
      <c r="BH1331" s="68">
        <v>1.4123688050945622</v>
      </c>
      <c r="BI1331" s="68">
        <v>2375.7554496290659</v>
      </c>
      <c r="BJ1331" s="68">
        <v>0</v>
      </c>
      <c r="BK1331" s="68">
        <v>0</v>
      </c>
      <c r="BL1331" s="68">
        <v>0</v>
      </c>
      <c r="BM1331" s="68">
        <v>477.25592507958146</v>
      </c>
      <c r="BN1331" s="68">
        <v>1847.1071670642439</v>
      </c>
      <c r="BO1331" s="68">
        <v>12989.648443593593</v>
      </c>
    </row>
    <row r="1332" spans="1:67">
      <c r="A1332">
        <v>2011</v>
      </c>
      <c r="B1332" s="62" t="s">
        <v>605</v>
      </c>
      <c r="C1332" s="67" t="s">
        <v>671</v>
      </c>
      <c r="D1332" s="62" t="s">
        <v>725</v>
      </c>
      <c r="E1332" s="68">
        <v>0.17729162953164421</v>
      </c>
      <c r="F1332" s="68">
        <v>1.6042323845110958E-4</v>
      </c>
      <c r="G1332" s="68">
        <v>2.3036588928154814E-3</v>
      </c>
      <c r="H1332" s="68">
        <v>3.3479921064745213</v>
      </c>
      <c r="I1332" s="68">
        <v>34.678342281945376</v>
      </c>
      <c r="J1332" s="68">
        <v>21.011089730470147</v>
      </c>
      <c r="K1332" s="68">
        <v>1.9334666260828277</v>
      </c>
      <c r="L1332" s="68">
        <v>8.3030636372457121</v>
      </c>
      <c r="M1332" s="68">
        <v>109.05678734725501</v>
      </c>
      <c r="N1332" s="68">
        <v>0.88664120664466672</v>
      </c>
      <c r="O1332" s="68">
        <v>31.285260052276584</v>
      </c>
      <c r="P1332" s="68">
        <v>13.55151953845405</v>
      </c>
      <c r="Q1332" s="68">
        <v>13.458201256764074</v>
      </c>
      <c r="R1332" s="68">
        <v>6.2869301002593403</v>
      </c>
      <c r="S1332" s="68">
        <v>2.4699397046799265</v>
      </c>
      <c r="T1332" s="68">
        <v>10.236628041609274</v>
      </c>
      <c r="U1332" s="68">
        <v>44.27128260301992</v>
      </c>
      <c r="V1332" s="68">
        <v>17.727145753918776</v>
      </c>
      <c r="W1332" s="68">
        <v>7.0763220874789674</v>
      </c>
      <c r="X1332" s="68">
        <v>15.335393902914273</v>
      </c>
      <c r="Y1332" s="68">
        <v>1.6488473273535031</v>
      </c>
      <c r="Z1332" s="68">
        <v>25.536925361612749</v>
      </c>
      <c r="AA1332" s="68">
        <v>3.8858339117040139</v>
      </c>
      <c r="AB1332" s="68">
        <v>2.9502419082283362</v>
      </c>
      <c r="AC1332" s="68">
        <v>0</v>
      </c>
      <c r="AD1332" s="68">
        <v>0.39911614681303437</v>
      </c>
      <c r="AE1332" s="68">
        <v>82.370384552657185</v>
      </c>
      <c r="AF1332" s="68">
        <v>15.985564603172698</v>
      </c>
      <c r="AG1332" s="68">
        <v>79.52809009261243</v>
      </c>
      <c r="AH1332" s="68">
        <v>65.139499119434433</v>
      </c>
      <c r="AI1332" s="68">
        <v>33.586928575315028</v>
      </c>
      <c r="AJ1332" s="68">
        <v>0</v>
      </c>
      <c r="AK1332" s="68">
        <v>2.2074644046435834</v>
      </c>
      <c r="AL1332" s="68">
        <v>27.630421884241908</v>
      </c>
      <c r="AM1332" s="68">
        <v>6.6770991478738191</v>
      </c>
      <c r="AN1332" s="68">
        <v>11.048171465571887</v>
      </c>
      <c r="AO1332" s="68">
        <v>20.400720438172975</v>
      </c>
      <c r="AP1332" s="68">
        <v>1.9034408707905666</v>
      </c>
      <c r="AQ1332" s="68">
        <v>3.7988682410526398</v>
      </c>
      <c r="AR1332" s="68">
        <v>2.4511745254604427</v>
      </c>
      <c r="AS1332" s="68">
        <v>401.24163433489753</v>
      </c>
      <c r="AT1332" s="68">
        <v>0.66025059565293787</v>
      </c>
      <c r="AU1332" s="68">
        <v>17.713157863702619</v>
      </c>
      <c r="AV1332" s="68">
        <v>0</v>
      </c>
      <c r="AW1332" s="68">
        <v>54.185227237708666</v>
      </c>
      <c r="AX1332" s="68">
        <v>22.276177737615466</v>
      </c>
      <c r="AY1332" s="68">
        <v>51.1164970773523</v>
      </c>
      <c r="AZ1332" s="68">
        <v>0</v>
      </c>
      <c r="BA1332" s="68">
        <v>3.4820140039355976</v>
      </c>
      <c r="BB1332" s="68">
        <v>853.86725244109687</v>
      </c>
      <c r="BC1332" s="68">
        <v>132.89356208711041</v>
      </c>
      <c r="BD1332" s="68">
        <v>132.10570659331444</v>
      </c>
      <c r="BE1332" s="68">
        <v>117.81228382684269</v>
      </c>
      <c r="BF1332" s="68">
        <v>84.769902595561774</v>
      </c>
      <c r="BG1332" s="68">
        <v>0</v>
      </c>
      <c r="BH1332" s="68">
        <v>0.12279225229107771</v>
      </c>
      <c r="BI1332" s="68">
        <v>930.61496511574671</v>
      </c>
      <c r="BJ1332" s="68">
        <v>0</v>
      </c>
      <c r="BK1332" s="68">
        <v>204.04113532398708</v>
      </c>
      <c r="BL1332" s="68">
        <v>6.4657551475340636E-2</v>
      </c>
      <c r="BM1332" s="68">
        <v>67.340564786197262</v>
      </c>
      <c r="BN1332" s="68">
        <v>304.65601614904381</v>
      </c>
      <c r="BO1332" s="68">
        <v>4107.2083518394002</v>
      </c>
    </row>
    <row r="1333" spans="1:67">
      <c r="A1333">
        <v>2011</v>
      </c>
      <c r="B1333" s="62" t="s">
        <v>606</v>
      </c>
      <c r="C1333" s="67" t="s">
        <v>672</v>
      </c>
      <c r="D1333" s="62" t="s">
        <v>725</v>
      </c>
      <c r="E1333" s="68">
        <v>579.1266888784711</v>
      </c>
      <c r="F1333" s="68">
        <v>5.405365976684001</v>
      </c>
      <c r="G1333" s="68">
        <v>199.11851529378902</v>
      </c>
      <c r="H1333" s="68">
        <v>1192.1748508524095</v>
      </c>
      <c r="I1333" s="68">
        <v>1467.1424674019731</v>
      </c>
      <c r="J1333" s="68">
        <v>132.92863238026823</v>
      </c>
      <c r="K1333" s="68">
        <v>154.22818140315158</v>
      </c>
      <c r="L1333" s="68">
        <v>222.2372982022107</v>
      </c>
      <c r="M1333" s="68">
        <v>34.763121550090275</v>
      </c>
      <c r="N1333" s="68">
        <v>20304.213425068465</v>
      </c>
      <c r="O1333" s="68">
        <v>561.77784266535673</v>
      </c>
      <c r="P1333" s="68">
        <v>35.92298586124793</v>
      </c>
      <c r="Q1333" s="68">
        <v>99.795828207283193</v>
      </c>
      <c r="R1333" s="68">
        <v>905.78598885039401</v>
      </c>
      <c r="S1333" s="68">
        <v>508.12554684909048</v>
      </c>
      <c r="T1333" s="68">
        <v>174.392381958767</v>
      </c>
      <c r="U1333" s="68">
        <v>56.045800790029752</v>
      </c>
      <c r="V1333" s="68">
        <v>48.008799125974384</v>
      </c>
      <c r="W1333" s="68">
        <v>110.45234626474144</v>
      </c>
      <c r="X1333" s="68">
        <v>100.20457022219975</v>
      </c>
      <c r="Y1333" s="68">
        <v>16.554459073345022</v>
      </c>
      <c r="Z1333" s="68">
        <v>156.85881271528115</v>
      </c>
      <c r="AA1333" s="68">
        <v>38.195991524455472</v>
      </c>
      <c r="AB1333" s="68">
        <v>3560.3965250218312</v>
      </c>
      <c r="AC1333" s="68">
        <v>131.89800664782044</v>
      </c>
      <c r="AD1333" s="68">
        <v>16.879465279629581</v>
      </c>
      <c r="AE1333" s="68">
        <v>2253.9283617848823</v>
      </c>
      <c r="AF1333" s="68">
        <v>94.877749505418393</v>
      </c>
      <c r="AG1333" s="68">
        <v>471.20197197013243</v>
      </c>
      <c r="AH1333" s="68">
        <v>385.94992539718299</v>
      </c>
      <c r="AI1333" s="68">
        <v>14258.040582672362</v>
      </c>
      <c r="AJ1333" s="68">
        <v>26.749771195371526</v>
      </c>
      <c r="AK1333" s="68">
        <v>1859.7303970470207</v>
      </c>
      <c r="AL1333" s="68">
        <v>90.420213914950253</v>
      </c>
      <c r="AM1333" s="68">
        <v>215.72763914240915</v>
      </c>
      <c r="AN1333" s="68">
        <v>320.41042314872158</v>
      </c>
      <c r="AO1333" s="68">
        <v>20.777397424619739</v>
      </c>
      <c r="AP1333" s="68">
        <v>9.9407599385714143</v>
      </c>
      <c r="AQ1333" s="68">
        <v>193.36868104528878</v>
      </c>
      <c r="AR1333" s="68">
        <v>1.0230029961373928</v>
      </c>
      <c r="AS1333" s="68">
        <v>18.390544798577668</v>
      </c>
      <c r="AT1333" s="68">
        <v>3.4638688488403824E-5</v>
      </c>
      <c r="AU1333" s="68">
        <v>7.0657359094592076</v>
      </c>
      <c r="AV1333" s="68">
        <v>0</v>
      </c>
      <c r="AW1333" s="68">
        <v>163.22890058429383</v>
      </c>
      <c r="AX1333" s="68">
        <v>11.602183931525383</v>
      </c>
      <c r="AY1333" s="68">
        <v>35.961369302008229</v>
      </c>
      <c r="AZ1333" s="68">
        <v>0</v>
      </c>
      <c r="BA1333" s="68">
        <v>10.687908066708316</v>
      </c>
      <c r="BB1333" s="68">
        <v>1291.2011679767854</v>
      </c>
      <c r="BC1333" s="68">
        <v>1507.2949587218793</v>
      </c>
      <c r="BD1333" s="68">
        <v>82.720394041499532</v>
      </c>
      <c r="BE1333" s="68">
        <v>339.45815113454631</v>
      </c>
      <c r="BF1333" s="68">
        <v>227.47993595013799</v>
      </c>
      <c r="BG1333" s="68">
        <v>0</v>
      </c>
      <c r="BH1333" s="68">
        <v>2.7111478717459239</v>
      </c>
      <c r="BI1333" s="68">
        <v>9214.3642839805198</v>
      </c>
      <c r="BJ1333" s="68">
        <v>0</v>
      </c>
      <c r="BK1333" s="68">
        <v>0</v>
      </c>
      <c r="BL1333" s="68">
        <v>0</v>
      </c>
      <c r="BM1333" s="68">
        <v>4661.6888579338593</v>
      </c>
      <c r="BN1333" s="68">
        <v>6748.2299699514915</v>
      </c>
      <c r="BO1333" s="68">
        <v>75336.866320041896</v>
      </c>
    </row>
    <row r="1334" spans="1:67">
      <c r="A1334">
        <v>2011</v>
      </c>
      <c r="B1334" s="62" t="s">
        <v>607</v>
      </c>
      <c r="C1334" s="67" t="s">
        <v>673</v>
      </c>
      <c r="D1334" s="62" t="s">
        <v>725</v>
      </c>
      <c r="E1334" s="68">
        <v>1469.778762024773</v>
      </c>
      <c r="F1334" s="68">
        <v>12.156350656935114</v>
      </c>
      <c r="G1334" s="68">
        <v>10.041810162739823</v>
      </c>
      <c r="H1334" s="68">
        <v>1702.7303341417623</v>
      </c>
      <c r="I1334" s="68">
        <v>1192.3762453385525</v>
      </c>
      <c r="J1334" s="68">
        <v>585.30097281697624</v>
      </c>
      <c r="K1334" s="68">
        <v>64.241191412108748</v>
      </c>
      <c r="L1334" s="68">
        <v>343.71041026330812</v>
      </c>
      <c r="M1334" s="68">
        <v>153.74552056067668</v>
      </c>
      <c r="N1334" s="68">
        <v>686.7119442469226</v>
      </c>
      <c r="O1334" s="68">
        <v>8807.1008229673771</v>
      </c>
      <c r="P1334" s="68">
        <v>967.24156335707596</v>
      </c>
      <c r="Q1334" s="68">
        <v>3687.931282149153</v>
      </c>
      <c r="R1334" s="68">
        <v>571.94040641785966</v>
      </c>
      <c r="S1334" s="68">
        <v>449.87628024749705</v>
      </c>
      <c r="T1334" s="68">
        <v>270.56335245201444</v>
      </c>
      <c r="U1334" s="68">
        <v>498.31381002337577</v>
      </c>
      <c r="V1334" s="68">
        <v>297.86547038409708</v>
      </c>
      <c r="W1334" s="68">
        <v>127.32426478690755</v>
      </c>
      <c r="X1334" s="68">
        <v>577.00470828038783</v>
      </c>
      <c r="Y1334" s="68">
        <v>13.609369746633078</v>
      </c>
      <c r="Z1334" s="68">
        <v>635.49364295893133</v>
      </c>
      <c r="AA1334" s="68">
        <v>10.955184441231832</v>
      </c>
      <c r="AB1334" s="68">
        <v>2455.4400281371763</v>
      </c>
      <c r="AC1334" s="68">
        <v>365.66593554538974</v>
      </c>
      <c r="AD1334" s="68">
        <v>4.8238698306418932</v>
      </c>
      <c r="AE1334" s="68">
        <v>1383.329314477714</v>
      </c>
      <c r="AF1334" s="68">
        <v>53.711826489598884</v>
      </c>
      <c r="AG1334" s="68">
        <v>267.05735931252229</v>
      </c>
      <c r="AH1334" s="68">
        <v>218.74010304432662</v>
      </c>
      <c r="AI1334" s="68">
        <v>133.84090807737223</v>
      </c>
      <c r="AJ1334" s="68">
        <v>0</v>
      </c>
      <c r="AK1334" s="68">
        <v>0.14207076617713746</v>
      </c>
      <c r="AL1334" s="68">
        <v>45.826731495363163</v>
      </c>
      <c r="AM1334" s="68">
        <v>0.92348586370386132</v>
      </c>
      <c r="AN1334" s="68">
        <v>267.66092991070252</v>
      </c>
      <c r="AO1334" s="68">
        <v>32.46506939022747</v>
      </c>
      <c r="AP1334" s="68">
        <v>43.288844928392322</v>
      </c>
      <c r="AQ1334" s="68">
        <v>53.487066494703569</v>
      </c>
      <c r="AR1334" s="68">
        <v>0.10608863048569145</v>
      </c>
      <c r="AS1334" s="68">
        <v>60.196685575347651</v>
      </c>
      <c r="AT1334" s="68">
        <v>0.11594619219189838</v>
      </c>
      <c r="AU1334" s="68">
        <v>3.6370347000994521</v>
      </c>
      <c r="AV1334" s="68">
        <v>0</v>
      </c>
      <c r="AW1334" s="68">
        <v>4.8253670694685269</v>
      </c>
      <c r="AX1334" s="68">
        <v>17.43506215396441</v>
      </c>
      <c r="AY1334" s="68">
        <v>15.903704489660534</v>
      </c>
      <c r="AZ1334" s="68">
        <v>0</v>
      </c>
      <c r="BA1334" s="68">
        <v>14.803361225965871</v>
      </c>
      <c r="BB1334" s="68">
        <v>313.61998199781556</v>
      </c>
      <c r="BC1334" s="68">
        <v>106.93660854217634</v>
      </c>
      <c r="BD1334" s="68">
        <v>57.442983420983609</v>
      </c>
      <c r="BE1334" s="68">
        <v>175.74108945473819</v>
      </c>
      <c r="BF1334" s="68">
        <v>335.46567104741325</v>
      </c>
      <c r="BG1334" s="68">
        <v>0</v>
      </c>
      <c r="BH1334" s="68">
        <v>5.8186401129854397E-2</v>
      </c>
      <c r="BI1334" s="68">
        <v>10364.663242505527</v>
      </c>
      <c r="BJ1334" s="68">
        <v>0</v>
      </c>
      <c r="BK1334" s="68">
        <v>0</v>
      </c>
      <c r="BL1334" s="68">
        <v>8.092562302495681</v>
      </c>
      <c r="BM1334" s="68">
        <v>1629.7683180015561</v>
      </c>
      <c r="BN1334" s="68">
        <v>11411.335465663349</v>
      </c>
      <c r="BO1334" s="68">
        <v>52982.564602975697</v>
      </c>
    </row>
    <row r="1335" spans="1:67">
      <c r="A1335">
        <v>2011</v>
      </c>
      <c r="B1335" s="62" t="s">
        <v>608</v>
      </c>
      <c r="C1335" s="67" t="s">
        <v>674</v>
      </c>
      <c r="D1335" s="62" t="s">
        <v>725</v>
      </c>
      <c r="E1335" s="68">
        <v>53.791788298345743</v>
      </c>
      <c r="F1335" s="68">
        <v>3.9270810347315401</v>
      </c>
      <c r="G1335" s="68">
        <v>2.2886532193584972</v>
      </c>
      <c r="H1335" s="68">
        <v>9.0887964261189863E-2</v>
      </c>
      <c r="I1335" s="68">
        <v>77.155851579897856</v>
      </c>
      <c r="J1335" s="68">
        <v>1.2942747514051351</v>
      </c>
      <c r="K1335" s="68">
        <v>0.20803253117906606</v>
      </c>
      <c r="L1335" s="68">
        <v>9.8346460450361857</v>
      </c>
      <c r="M1335" s="68">
        <v>2.0546290540545846</v>
      </c>
      <c r="N1335" s="68">
        <v>0.72781539115211691</v>
      </c>
      <c r="O1335" s="68">
        <v>25.349295860979105</v>
      </c>
      <c r="P1335" s="68">
        <v>825.84201257036432</v>
      </c>
      <c r="Q1335" s="68">
        <v>0.93121910456961876</v>
      </c>
      <c r="R1335" s="68">
        <v>0.76380526696502393</v>
      </c>
      <c r="S1335" s="68">
        <v>0.81898388005313949</v>
      </c>
      <c r="T1335" s="68">
        <v>0.33974352484663162</v>
      </c>
      <c r="U1335" s="68">
        <v>204.67299673123358</v>
      </c>
      <c r="V1335" s="68">
        <v>0.23635031990092273</v>
      </c>
      <c r="W1335" s="68">
        <v>8.6084673437143078</v>
      </c>
      <c r="X1335" s="68">
        <v>2.3704026035667725</v>
      </c>
      <c r="Y1335" s="68">
        <v>9.6047304453193635E-2</v>
      </c>
      <c r="Z1335" s="68">
        <v>8.4729248490889191</v>
      </c>
      <c r="AA1335" s="68">
        <v>0</v>
      </c>
      <c r="AB1335" s="68">
        <v>3.0267517422869317E-2</v>
      </c>
      <c r="AC1335" s="68">
        <v>0</v>
      </c>
      <c r="AD1335" s="68">
        <v>0</v>
      </c>
      <c r="AE1335" s="68">
        <v>0.12742089304838014</v>
      </c>
      <c r="AF1335" s="68">
        <v>0.26945538132735564</v>
      </c>
      <c r="AG1335" s="68">
        <v>1.3599119888406268</v>
      </c>
      <c r="AH1335" s="68">
        <v>1.1138704034817648</v>
      </c>
      <c r="AI1335" s="68">
        <v>0</v>
      </c>
      <c r="AJ1335" s="68">
        <v>0</v>
      </c>
      <c r="AK1335" s="68">
        <v>0</v>
      </c>
      <c r="AL1335" s="68">
        <v>0</v>
      </c>
      <c r="AM1335" s="68">
        <v>4.8719855248729816E-3</v>
      </c>
      <c r="AN1335" s="68">
        <v>0.12596984350152468</v>
      </c>
      <c r="AO1335" s="68">
        <v>0</v>
      </c>
      <c r="AP1335" s="68">
        <v>0</v>
      </c>
      <c r="AQ1335" s="68">
        <v>0</v>
      </c>
      <c r="AR1335" s="68">
        <v>0</v>
      </c>
      <c r="AS1335" s="68">
        <v>0</v>
      </c>
      <c r="AT1335" s="68">
        <v>0</v>
      </c>
      <c r="AU1335" s="68">
        <v>0</v>
      </c>
      <c r="AV1335" s="68">
        <v>0</v>
      </c>
      <c r="AW1335" s="68">
        <v>0.5606251394582239</v>
      </c>
      <c r="AX1335" s="68">
        <v>9.5651907307734492E-4</v>
      </c>
      <c r="AY1335" s="68">
        <v>0.30882305142219529</v>
      </c>
      <c r="AZ1335" s="68">
        <v>0</v>
      </c>
      <c r="BA1335" s="68">
        <v>3.5504142787485566</v>
      </c>
      <c r="BB1335" s="68">
        <v>4.9901323234021575</v>
      </c>
      <c r="BC1335" s="68">
        <v>548.53897789022653</v>
      </c>
      <c r="BD1335" s="68">
        <v>0.6805717544318638</v>
      </c>
      <c r="BE1335" s="68">
        <v>667.75178092618523</v>
      </c>
      <c r="BF1335" s="68">
        <v>3.9949092330927014</v>
      </c>
      <c r="BG1335" s="68">
        <v>0</v>
      </c>
      <c r="BH1335" s="68">
        <v>0.57335332443285458</v>
      </c>
      <c r="BI1335" s="68">
        <v>7462.3069916638542</v>
      </c>
      <c r="BJ1335" s="68">
        <v>0</v>
      </c>
      <c r="BK1335" s="68">
        <v>0</v>
      </c>
      <c r="BL1335" s="68">
        <v>0</v>
      </c>
      <c r="BM1335" s="68">
        <v>791.13381684827141</v>
      </c>
      <c r="BN1335" s="68">
        <v>1988.9983211089982</v>
      </c>
      <c r="BO1335" s="68">
        <v>12706.2973513039</v>
      </c>
    </row>
    <row r="1336" spans="1:67">
      <c r="A1336">
        <v>2011</v>
      </c>
      <c r="B1336" s="62" t="s">
        <v>609</v>
      </c>
      <c r="C1336" s="67" t="s">
        <v>675</v>
      </c>
      <c r="D1336" s="62" t="s">
        <v>725</v>
      </c>
      <c r="E1336" s="68">
        <v>112.16297688616444</v>
      </c>
      <c r="F1336" s="68">
        <v>16.905277442242891</v>
      </c>
      <c r="G1336" s="68">
        <v>1.2828774873892932</v>
      </c>
      <c r="H1336" s="68">
        <v>24.531031600643082</v>
      </c>
      <c r="I1336" s="68">
        <v>1427.1133854925017</v>
      </c>
      <c r="J1336" s="68">
        <v>262.46830136928139</v>
      </c>
      <c r="K1336" s="68">
        <v>32.262821453509368</v>
      </c>
      <c r="L1336" s="68">
        <v>93.595510939837965</v>
      </c>
      <c r="M1336" s="68">
        <v>73.238014440591556</v>
      </c>
      <c r="N1336" s="68">
        <v>21.882575333241192</v>
      </c>
      <c r="O1336" s="68">
        <v>296.43398214396973</v>
      </c>
      <c r="P1336" s="68">
        <v>33.207722378885421</v>
      </c>
      <c r="Q1336" s="68">
        <v>407.45162737927501</v>
      </c>
      <c r="R1336" s="68">
        <v>41.45012749621425</v>
      </c>
      <c r="S1336" s="68">
        <v>30.073149971346982</v>
      </c>
      <c r="T1336" s="68">
        <v>206.26155757156855</v>
      </c>
      <c r="U1336" s="68">
        <v>897.20599116923256</v>
      </c>
      <c r="V1336" s="68">
        <v>541.45816301016953</v>
      </c>
      <c r="W1336" s="68">
        <v>270.6350822121434</v>
      </c>
      <c r="X1336" s="68">
        <v>3108.8433369282488</v>
      </c>
      <c r="Y1336" s="68">
        <v>38.827682368616266</v>
      </c>
      <c r="Z1336" s="68">
        <v>579.51568354588494</v>
      </c>
      <c r="AA1336" s="68">
        <v>0.85879792251301956</v>
      </c>
      <c r="AB1336" s="68">
        <v>10.463135886900888</v>
      </c>
      <c r="AC1336" s="68">
        <v>0</v>
      </c>
      <c r="AD1336" s="68">
        <v>2.2601887242526679</v>
      </c>
      <c r="AE1336" s="68">
        <v>1436.142287154654</v>
      </c>
      <c r="AF1336" s="68">
        <v>155.27842756466219</v>
      </c>
      <c r="AG1336" s="68">
        <v>770.6185422453749</v>
      </c>
      <c r="AH1336" s="68">
        <v>631.19466084946828</v>
      </c>
      <c r="AI1336" s="68">
        <v>358.63704058444466</v>
      </c>
      <c r="AJ1336" s="68">
        <v>0</v>
      </c>
      <c r="AK1336" s="68">
        <v>2.6546925895012444E-3</v>
      </c>
      <c r="AL1336" s="68">
        <v>90.945757944226727</v>
      </c>
      <c r="AM1336" s="68">
        <v>8.4276818352603033E-2</v>
      </c>
      <c r="AN1336" s="68">
        <v>71.105977629099286</v>
      </c>
      <c r="AO1336" s="68">
        <v>4.7225023916903974E-2</v>
      </c>
      <c r="AP1336" s="68">
        <v>0.26205505882649455</v>
      </c>
      <c r="AQ1336" s="68">
        <v>0</v>
      </c>
      <c r="AR1336" s="68">
        <v>0</v>
      </c>
      <c r="AS1336" s="68">
        <v>5.931026737365146</v>
      </c>
      <c r="AT1336" s="68">
        <v>0</v>
      </c>
      <c r="AU1336" s="68">
        <v>0</v>
      </c>
      <c r="AV1336" s="68">
        <v>0</v>
      </c>
      <c r="AW1336" s="68">
        <v>0.20585296568955</v>
      </c>
      <c r="AX1336" s="68">
        <v>0.26150916487717024</v>
      </c>
      <c r="AY1336" s="68">
        <v>0.47510215559696983</v>
      </c>
      <c r="AZ1336" s="68">
        <v>0</v>
      </c>
      <c r="BA1336" s="68">
        <v>1.2280085770398075</v>
      </c>
      <c r="BB1336" s="68">
        <v>86.686744310310985</v>
      </c>
      <c r="BC1336" s="68">
        <v>60.446376953709617</v>
      </c>
      <c r="BD1336" s="68">
        <v>7.2816139993446889</v>
      </c>
      <c r="BE1336" s="68">
        <v>110.29044263736822</v>
      </c>
      <c r="BF1336" s="68">
        <v>19.046305061111479</v>
      </c>
      <c r="BG1336" s="68">
        <v>0</v>
      </c>
      <c r="BH1336" s="68">
        <v>5.1856777512963338E-2</v>
      </c>
      <c r="BI1336" s="68">
        <v>2765.051234819281</v>
      </c>
      <c r="BJ1336" s="68">
        <v>0</v>
      </c>
      <c r="BK1336" s="68">
        <v>0</v>
      </c>
      <c r="BL1336" s="68">
        <v>0.70997527614719003</v>
      </c>
      <c r="BM1336" s="68">
        <v>-493.37179423011776</v>
      </c>
      <c r="BN1336" s="68">
        <v>5451.7472897158132</v>
      </c>
      <c r="BO1336" s="68">
        <v>20060.749451641299</v>
      </c>
    </row>
    <row r="1337" spans="1:67">
      <c r="A1337">
        <v>2011</v>
      </c>
      <c r="B1337" s="62" t="s">
        <v>610</v>
      </c>
      <c r="C1337" s="67" t="s">
        <v>676</v>
      </c>
      <c r="D1337" s="62" t="s">
        <v>725</v>
      </c>
      <c r="E1337" s="68">
        <v>0.41611629306273484</v>
      </c>
      <c r="F1337" s="68">
        <v>4.0688325672399907E-3</v>
      </c>
      <c r="G1337" s="68">
        <v>3.4036501989521719</v>
      </c>
      <c r="H1337" s="68">
        <v>272.14872501542169</v>
      </c>
      <c r="I1337" s="68">
        <v>997.15568518178191</v>
      </c>
      <c r="J1337" s="68">
        <v>8.5600686731306439</v>
      </c>
      <c r="K1337" s="68">
        <v>14.04209918798078</v>
      </c>
      <c r="L1337" s="68">
        <v>1.1416956806272216</v>
      </c>
      <c r="M1337" s="68">
        <v>2.5130222227873369</v>
      </c>
      <c r="N1337" s="68">
        <v>12.237346524730283</v>
      </c>
      <c r="O1337" s="68">
        <v>32.930673615208335</v>
      </c>
      <c r="P1337" s="68">
        <v>25.585482793364086</v>
      </c>
      <c r="Q1337" s="68">
        <v>29.644197783363701</v>
      </c>
      <c r="R1337" s="68">
        <v>1135.7764612772935</v>
      </c>
      <c r="S1337" s="68">
        <v>21.514646835168104</v>
      </c>
      <c r="T1337" s="68">
        <v>137.03068958827896</v>
      </c>
      <c r="U1337" s="68">
        <v>203.72394801358101</v>
      </c>
      <c r="V1337" s="68">
        <v>210.36962972892664</v>
      </c>
      <c r="W1337" s="68">
        <v>65.917002444390619</v>
      </c>
      <c r="X1337" s="68">
        <v>385.23580678035404</v>
      </c>
      <c r="Y1337" s="68">
        <v>8.6889383882669922</v>
      </c>
      <c r="Z1337" s="68">
        <v>190.16885396398789</v>
      </c>
      <c r="AA1337" s="68">
        <v>8.3058992921361376</v>
      </c>
      <c r="AB1337" s="68">
        <v>2.0422775002156501</v>
      </c>
      <c r="AC1337" s="68">
        <v>0</v>
      </c>
      <c r="AD1337" s="68">
        <v>0</v>
      </c>
      <c r="AE1337" s="68">
        <v>8118.9445176719992</v>
      </c>
      <c r="AF1337" s="68">
        <v>33.936796950045022</v>
      </c>
      <c r="AG1337" s="68">
        <v>168.46935958174197</v>
      </c>
      <c r="AH1337" s="68">
        <v>137.9891015532632</v>
      </c>
      <c r="AI1337" s="68">
        <v>25.387174482800987</v>
      </c>
      <c r="AJ1337" s="68">
        <v>0</v>
      </c>
      <c r="AK1337" s="68">
        <v>0</v>
      </c>
      <c r="AL1337" s="68">
        <v>8.9029886964980012</v>
      </c>
      <c r="AM1337" s="68">
        <v>4.1915544289130975E-2</v>
      </c>
      <c r="AN1337" s="68">
        <v>161.14999526899967</v>
      </c>
      <c r="AO1337" s="68">
        <v>0</v>
      </c>
      <c r="AP1337" s="68">
        <v>0</v>
      </c>
      <c r="AQ1337" s="68">
        <v>0</v>
      </c>
      <c r="AR1337" s="68">
        <v>0</v>
      </c>
      <c r="AS1337" s="68">
        <v>0</v>
      </c>
      <c r="AT1337" s="68">
        <v>0</v>
      </c>
      <c r="AU1337" s="68">
        <v>0</v>
      </c>
      <c r="AV1337" s="68">
        <v>0</v>
      </c>
      <c r="AW1337" s="68">
        <v>3.5449983085777168</v>
      </c>
      <c r="AX1337" s="68">
        <v>8.7119105572589417E-4</v>
      </c>
      <c r="AY1337" s="68">
        <v>6.48340091700071E-3</v>
      </c>
      <c r="AZ1337" s="68">
        <v>0</v>
      </c>
      <c r="BA1337" s="68">
        <v>0.24712347490022205</v>
      </c>
      <c r="BB1337" s="68">
        <v>56.023230527407186</v>
      </c>
      <c r="BC1337" s="68">
        <v>0</v>
      </c>
      <c r="BD1337" s="68">
        <v>1.6784360426014319E-2</v>
      </c>
      <c r="BE1337" s="68">
        <v>15.27966652197186</v>
      </c>
      <c r="BF1337" s="68">
        <v>8.0393226038873884</v>
      </c>
      <c r="BG1337" s="68">
        <v>0</v>
      </c>
      <c r="BH1337" s="68">
        <v>0</v>
      </c>
      <c r="BI1337" s="68">
        <v>3672.0879262051089</v>
      </c>
      <c r="BJ1337" s="68">
        <v>0</v>
      </c>
      <c r="BK1337" s="68">
        <v>0</v>
      </c>
      <c r="BL1337" s="68">
        <v>12.3442081025959</v>
      </c>
      <c r="BM1337" s="68">
        <v>119.44971071375674</v>
      </c>
      <c r="BN1337" s="68">
        <v>3210.1875171134661</v>
      </c>
      <c r="BO1337" s="68">
        <v>19520.606678089298</v>
      </c>
    </row>
    <row r="1338" spans="1:67">
      <c r="A1338">
        <v>2011</v>
      </c>
      <c r="B1338" s="62" t="s">
        <v>611</v>
      </c>
      <c r="C1338" s="67" t="s">
        <v>677</v>
      </c>
      <c r="D1338" s="62" t="s">
        <v>725</v>
      </c>
      <c r="E1338" s="68">
        <v>41.01159732257414</v>
      </c>
      <c r="F1338" s="68">
        <v>0.30105559451154279</v>
      </c>
      <c r="G1338" s="68">
        <v>0.20078126737961477</v>
      </c>
      <c r="H1338" s="68">
        <v>372.993756903036</v>
      </c>
      <c r="I1338" s="68">
        <v>6.5075894694656951</v>
      </c>
      <c r="J1338" s="68">
        <v>18.83992383829402</v>
      </c>
      <c r="K1338" s="68">
        <v>3.6442447351977787</v>
      </c>
      <c r="L1338" s="68">
        <v>17.195124420050544</v>
      </c>
      <c r="M1338" s="68">
        <v>4.460641966136385</v>
      </c>
      <c r="N1338" s="68">
        <v>0.87276997432582415</v>
      </c>
      <c r="O1338" s="68">
        <v>20.008446752694805</v>
      </c>
      <c r="P1338" s="68">
        <v>0.92942966172729313</v>
      </c>
      <c r="Q1338" s="68">
        <v>81.440246402671974</v>
      </c>
      <c r="R1338" s="68">
        <v>99.951491136033184</v>
      </c>
      <c r="S1338" s="68">
        <v>4893.3526828877475</v>
      </c>
      <c r="T1338" s="68">
        <v>2637.5473568413845</v>
      </c>
      <c r="U1338" s="68">
        <v>399.30062262086813</v>
      </c>
      <c r="V1338" s="68">
        <v>1844.5322504729656</v>
      </c>
      <c r="W1338" s="68">
        <v>1587.4958668650702</v>
      </c>
      <c r="X1338" s="68">
        <v>2772.910680204503</v>
      </c>
      <c r="Y1338" s="68">
        <v>260.66232674981535</v>
      </c>
      <c r="Z1338" s="68">
        <v>800.68239170407969</v>
      </c>
      <c r="AA1338" s="68">
        <v>72.334583605575503</v>
      </c>
      <c r="AB1338" s="68">
        <v>7.7646945412002557</v>
      </c>
      <c r="AC1338" s="68">
        <v>0</v>
      </c>
      <c r="AD1338" s="68">
        <v>0</v>
      </c>
      <c r="AE1338" s="68">
        <v>4595.6852973757123</v>
      </c>
      <c r="AF1338" s="68">
        <v>9.7854647861107438</v>
      </c>
      <c r="AG1338" s="68">
        <v>48.487416968305531</v>
      </c>
      <c r="AH1338" s="68">
        <v>39.714848567751346</v>
      </c>
      <c r="AI1338" s="68">
        <v>1.5655455541888144E-2</v>
      </c>
      <c r="AJ1338" s="68">
        <v>0</v>
      </c>
      <c r="AK1338" s="68">
        <v>0</v>
      </c>
      <c r="AL1338" s="68">
        <v>1.080416644397161</v>
      </c>
      <c r="AM1338" s="68">
        <v>0</v>
      </c>
      <c r="AN1338" s="68">
        <v>0</v>
      </c>
      <c r="AO1338" s="68">
        <v>3.0067801570251524</v>
      </c>
      <c r="AP1338" s="68">
        <v>0</v>
      </c>
      <c r="AQ1338" s="68">
        <v>0</v>
      </c>
      <c r="AR1338" s="68">
        <v>0</v>
      </c>
      <c r="AS1338" s="68">
        <v>0</v>
      </c>
      <c r="AT1338" s="68">
        <v>0</v>
      </c>
      <c r="AU1338" s="68">
        <v>0</v>
      </c>
      <c r="AV1338" s="68">
        <v>0</v>
      </c>
      <c r="AW1338" s="68">
        <v>9.4474775749368259E-2</v>
      </c>
      <c r="AX1338" s="68">
        <v>0</v>
      </c>
      <c r="AY1338" s="68">
        <v>0.4217200714702255</v>
      </c>
      <c r="AZ1338" s="68">
        <v>0</v>
      </c>
      <c r="BA1338" s="68">
        <v>0.11321636334036866</v>
      </c>
      <c r="BB1338" s="68">
        <v>9.5547192287096987</v>
      </c>
      <c r="BC1338" s="68">
        <v>0</v>
      </c>
      <c r="BD1338" s="68">
        <v>3.0053691830907888E-2</v>
      </c>
      <c r="BE1338" s="68">
        <v>1.4852400167082456</v>
      </c>
      <c r="BF1338" s="68">
        <v>1.3344334203104515</v>
      </c>
      <c r="BG1338" s="68">
        <v>0</v>
      </c>
      <c r="BH1338" s="68">
        <v>0</v>
      </c>
      <c r="BI1338" s="68">
        <v>63.641961754993304</v>
      </c>
      <c r="BJ1338" s="68">
        <v>0</v>
      </c>
      <c r="BK1338" s="68">
        <v>0</v>
      </c>
      <c r="BL1338" s="68">
        <v>734.1110405063273</v>
      </c>
      <c r="BM1338" s="68">
        <v>-465.52665846381399</v>
      </c>
      <c r="BN1338" s="68">
        <v>19391.553479105431</v>
      </c>
      <c r="BO1338" s="68">
        <v>40379.530116363203</v>
      </c>
    </row>
    <row r="1339" spans="1:67">
      <c r="A1339">
        <v>2011</v>
      </c>
      <c r="B1339" s="62" t="s">
        <v>612</v>
      </c>
      <c r="C1339" s="67" t="s">
        <v>678</v>
      </c>
      <c r="D1339" s="62" t="s">
        <v>725</v>
      </c>
      <c r="E1339" s="68">
        <v>37.45695383150715</v>
      </c>
      <c r="F1339" s="68">
        <v>4.5669597682661704</v>
      </c>
      <c r="G1339" s="68">
        <v>0.20202118861686186</v>
      </c>
      <c r="H1339" s="68">
        <v>344.93875615248669</v>
      </c>
      <c r="I1339" s="68">
        <v>329.53493958421586</v>
      </c>
      <c r="J1339" s="68">
        <v>45.181013613578131</v>
      </c>
      <c r="K1339" s="68">
        <v>11.443922054915646</v>
      </c>
      <c r="L1339" s="68">
        <v>10.396683313955632</v>
      </c>
      <c r="M1339" s="68">
        <v>3.6282465063030211</v>
      </c>
      <c r="N1339" s="68">
        <v>390.3759343189659</v>
      </c>
      <c r="O1339" s="68">
        <v>89.170722270419461</v>
      </c>
      <c r="P1339" s="68">
        <v>1.4772020353250968</v>
      </c>
      <c r="Q1339" s="68">
        <v>139.50390847973821</v>
      </c>
      <c r="R1339" s="68">
        <v>30.743124863815282</v>
      </c>
      <c r="S1339" s="68">
        <v>495.12138108569553</v>
      </c>
      <c r="T1339" s="68">
        <v>1268.8892478951254</v>
      </c>
      <c r="U1339" s="68">
        <v>619.51078815541428</v>
      </c>
      <c r="V1339" s="68">
        <v>540.93530703996078</v>
      </c>
      <c r="W1339" s="68">
        <v>427.99390087114222</v>
      </c>
      <c r="X1339" s="68">
        <v>1848.3184198161543</v>
      </c>
      <c r="Y1339" s="68">
        <v>34.168998506610613</v>
      </c>
      <c r="Z1339" s="68">
        <v>263.13694812488546</v>
      </c>
      <c r="AA1339" s="68">
        <v>10.324765646081415</v>
      </c>
      <c r="AB1339" s="68">
        <v>41.518270391476108</v>
      </c>
      <c r="AC1339" s="68">
        <v>9.9743160303110994</v>
      </c>
      <c r="AD1339" s="68">
        <v>0.15041159806890117</v>
      </c>
      <c r="AE1339" s="68">
        <v>2324.6220935770466</v>
      </c>
      <c r="AF1339" s="68">
        <v>36.14976123430251</v>
      </c>
      <c r="AG1339" s="68">
        <v>178.89344404723565</v>
      </c>
      <c r="AH1339" s="68">
        <v>146.52721230218481</v>
      </c>
      <c r="AI1339" s="68">
        <v>3.2248490695191516</v>
      </c>
      <c r="AJ1339" s="68">
        <v>0</v>
      </c>
      <c r="AK1339" s="68">
        <v>1.6154220063536611</v>
      </c>
      <c r="AL1339" s="68">
        <v>13.078968039520088</v>
      </c>
      <c r="AM1339" s="68">
        <v>0.59072759709556599</v>
      </c>
      <c r="AN1339" s="68">
        <v>11.177254160170776</v>
      </c>
      <c r="AO1339" s="68">
        <v>4.4973290708898199</v>
      </c>
      <c r="AP1339" s="68">
        <v>24.391239602250813</v>
      </c>
      <c r="AQ1339" s="68">
        <v>7.348919921615308</v>
      </c>
      <c r="AR1339" s="68">
        <v>0</v>
      </c>
      <c r="AS1339" s="68">
        <v>0</v>
      </c>
      <c r="AT1339" s="68">
        <v>0</v>
      </c>
      <c r="AU1339" s="68">
        <v>0</v>
      </c>
      <c r="AV1339" s="68">
        <v>0</v>
      </c>
      <c r="AW1339" s="68">
        <v>1.0339611920105154</v>
      </c>
      <c r="AX1339" s="68">
        <v>0.51071639262013246</v>
      </c>
      <c r="AY1339" s="68">
        <v>2.5250921449469765</v>
      </c>
      <c r="AZ1339" s="68">
        <v>0</v>
      </c>
      <c r="BA1339" s="68">
        <v>0.48546812340074647</v>
      </c>
      <c r="BB1339" s="68">
        <v>36.830260543641685</v>
      </c>
      <c r="BC1339" s="68">
        <v>67.057955629637917</v>
      </c>
      <c r="BD1339" s="68">
        <v>9.7142672989944572</v>
      </c>
      <c r="BE1339" s="68">
        <v>13.309688127804007</v>
      </c>
      <c r="BF1339" s="68">
        <v>28.684065775788646</v>
      </c>
      <c r="BG1339" s="68">
        <v>0</v>
      </c>
      <c r="BH1339" s="68">
        <v>6.0967888838178115E-2</v>
      </c>
      <c r="BI1339" s="68">
        <v>1579.5757242889927</v>
      </c>
      <c r="BJ1339" s="68">
        <v>0</v>
      </c>
      <c r="BK1339" s="68">
        <v>0</v>
      </c>
      <c r="BL1339" s="68">
        <v>625.30262285802701</v>
      </c>
      <c r="BM1339" s="68">
        <v>112.96246987674319</v>
      </c>
      <c r="BN1339" s="68">
        <v>8977.135294936219</v>
      </c>
      <c r="BO1339" s="68">
        <v>21205.968918848899</v>
      </c>
    </row>
    <row r="1340" spans="1:67">
      <c r="A1340">
        <v>2011</v>
      </c>
      <c r="B1340" s="62" t="s">
        <v>613</v>
      </c>
      <c r="C1340" s="67" t="s">
        <v>679</v>
      </c>
      <c r="D1340" s="62" t="s">
        <v>725</v>
      </c>
      <c r="E1340" s="68">
        <v>0.17917717081356929</v>
      </c>
      <c r="F1340" s="68">
        <v>0.69825749743276844</v>
      </c>
      <c r="G1340" s="68">
        <v>6.5965404045590275E-3</v>
      </c>
      <c r="H1340" s="68">
        <v>1.08912227149164</v>
      </c>
      <c r="I1340" s="68">
        <v>2.7402404426771008</v>
      </c>
      <c r="J1340" s="68">
        <v>8.4268564184169588</v>
      </c>
      <c r="K1340" s="68">
        <v>8.8112322273883034E-2</v>
      </c>
      <c r="L1340" s="68">
        <v>0.49727065613009613</v>
      </c>
      <c r="M1340" s="68">
        <v>1.7412680479826712</v>
      </c>
      <c r="N1340" s="68">
        <v>0.85487506388271772</v>
      </c>
      <c r="O1340" s="68">
        <v>2.9995158870848591</v>
      </c>
      <c r="P1340" s="68">
        <v>9.2561227673279622E-2</v>
      </c>
      <c r="Q1340" s="68">
        <v>7.3338892495684957</v>
      </c>
      <c r="R1340" s="68">
        <v>0.88350716960347131</v>
      </c>
      <c r="S1340" s="68">
        <v>3.8258861772836141</v>
      </c>
      <c r="T1340" s="68">
        <v>12.643999030549274</v>
      </c>
      <c r="U1340" s="68">
        <v>1127.8277156922957</v>
      </c>
      <c r="V1340" s="68">
        <v>101.38731164604098</v>
      </c>
      <c r="W1340" s="68">
        <v>24.082505965743291</v>
      </c>
      <c r="X1340" s="68">
        <v>177.78467626245293</v>
      </c>
      <c r="Y1340" s="68">
        <v>3.9236363577632529</v>
      </c>
      <c r="Z1340" s="68">
        <v>59.102519871754055</v>
      </c>
      <c r="AA1340" s="68">
        <v>3.0647605762803471</v>
      </c>
      <c r="AB1340" s="68">
        <v>10.291682074097897</v>
      </c>
      <c r="AC1340" s="68">
        <v>8.7912461289350215E-3</v>
      </c>
      <c r="AD1340" s="68">
        <v>5.9712941299926907E-4</v>
      </c>
      <c r="AE1340" s="68">
        <v>14.735866615582891</v>
      </c>
      <c r="AF1340" s="68">
        <v>2.046747078308933</v>
      </c>
      <c r="AG1340" s="68">
        <v>10.111930565896508</v>
      </c>
      <c r="AH1340" s="68">
        <v>8.2824331808539853</v>
      </c>
      <c r="AI1340" s="68">
        <v>2.8156637177485759</v>
      </c>
      <c r="AJ1340" s="68">
        <v>0</v>
      </c>
      <c r="AK1340" s="68">
        <v>0.11971347147156193</v>
      </c>
      <c r="AL1340" s="68">
        <v>0.87579499731983568</v>
      </c>
      <c r="AM1340" s="68">
        <v>5.5057901065510666E-2</v>
      </c>
      <c r="AN1340" s="68">
        <v>0.34065267952045775</v>
      </c>
      <c r="AO1340" s="68">
        <v>7.0558773618984647E-3</v>
      </c>
      <c r="AP1340" s="68">
        <v>5.3723384128233551</v>
      </c>
      <c r="AQ1340" s="68">
        <v>95.493440878772674</v>
      </c>
      <c r="AR1340" s="68">
        <v>0.1489902018381562</v>
      </c>
      <c r="AS1340" s="68">
        <v>2.8061427968670873</v>
      </c>
      <c r="AT1340" s="68">
        <v>1.4797149752997143E-2</v>
      </c>
      <c r="AU1340" s="68">
        <v>0.14599332079923852</v>
      </c>
      <c r="AV1340" s="68">
        <v>0</v>
      </c>
      <c r="AW1340" s="68">
        <v>3.5045781312145231E-2</v>
      </c>
      <c r="AX1340" s="68">
        <v>6.2218713901727014</v>
      </c>
      <c r="AY1340" s="68">
        <v>0.98306716398395588</v>
      </c>
      <c r="AZ1340" s="68">
        <v>0</v>
      </c>
      <c r="BA1340" s="68">
        <v>3.9481470132273679E-3</v>
      </c>
      <c r="BB1340" s="68">
        <v>2.9775702003712534</v>
      </c>
      <c r="BC1340" s="68">
        <v>5.6630875417496069</v>
      </c>
      <c r="BD1340" s="68">
        <v>1.5584687701832749</v>
      </c>
      <c r="BE1340" s="68">
        <v>5.1289419250623327</v>
      </c>
      <c r="BF1340" s="68">
        <v>1.4403984566754093</v>
      </c>
      <c r="BG1340" s="68">
        <v>0</v>
      </c>
      <c r="BH1340" s="68">
        <v>9.6002593334916196E-3</v>
      </c>
      <c r="BI1340" s="68">
        <v>227.08404569560938</v>
      </c>
      <c r="BJ1340" s="68">
        <v>0</v>
      </c>
      <c r="BK1340" s="68">
        <v>0</v>
      </c>
      <c r="BL1340" s="68">
        <v>319.12758224570808</v>
      </c>
      <c r="BM1340" s="68">
        <v>-2265.1815784184009</v>
      </c>
      <c r="BN1340" s="68">
        <v>59045.075220900093</v>
      </c>
      <c r="BO1340" s="68">
        <v>59045.075220900093</v>
      </c>
    </row>
    <row r="1341" spans="1:67">
      <c r="A1341">
        <v>2011</v>
      </c>
      <c r="B1341" s="62" t="s">
        <v>614</v>
      </c>
      <c r="C1341" s="67" t="s">
        <v>680</v>
      </c>
      <c r="D1341" s="62" t="s">
        <v>725</v>
      </c>
      <c r="E1341" s="68">
        <v>0</v>
      </c>
      <c r="F1341" s="68">
        <v>0</v>
      </c>
      <c r="G1341" s="68">
        <v>0</v>
      </c>
      <c r="H1341" s="68">
        <v>0</v>
      </c>
      <c r="I1341" s="68">
        <v>0</v>
      </c>
      <c r="J1341" s="68">
        <v>0</v>
      </c>
      <c r="K1341" s="68">
        <v>0</v>
      </c>
      <c r="L1341" s="68">
        <v>0</v>
      </c>
      <c r="M1341" s="68">
        <v>0</v>
      </c>
      <c r="N1341" s="68">
        <v>0</v>
      </c>
      <c r="O1341" s="68">
        <v>0</v>
      </c>
      <c r="P1341" s="68">
        <v>0</v>
      </c>
      <c r="Q1341" s="68">
        <v>0</v>
      </c>
      <c r="R1341" s="68">
        <v>1.7763568946581046E-15</v>
      </c>
      <c r="S1341" s="68">
        <v>0</v>
      </c>
      <c r="T1341" s="68">
        <v>0</v>
      </c>
      <c r="U1341" s="68">
        <v>0</v>
      </c>
      <c r="V1341" s="68">
        <v>0</v>
      </c>
      <c r="W1341" s="68">
        <v>0</v>
      </c>
      <c r="X1341" s="68">
        <v>0</v>
      </c>
      <c r="Y1341" s="68">
        <v>0</v>
      </c>
      <c r="Z1341" s="68">
        <v>0</v>
      </c>
      <c r="AA1341" s="68">
        <v>0</v>
      </c>
      <c r="AB1341" s="68">
        <v>0</v>
      </c>
      <c r="AC1341" s="68">
        <v>0</v>
      </c>
      <c r="AD1341" s="68">
        <v>0</v>
      </c>
      <c r="AE1341" s="68">
        <v>0</v>
      </c>
      <c r="AF1341" s="68">
        <v>0</v>
      </c>
      <c r="AG1341" s="68">
        <v>0</v>
      </c>
      <c r="AH1341" s="68">
        <v>0</v>
      </c>
      <c r="AI1341" s="68">
        <v>0</v>
      </c>
      <c r="AJ1341" s="68">
        <v>0</v>
      </c>
      <c r="AK1341" s="68">
        <v>0</v>
      </c>
      <c r="AL1341" s="68">
        <v>0</v>
      </c>
      <c r="AM1341" s="68">
        <v>0</v>
      </c>
      <c r="AN1341" s="68">
        <v>0</v>
      </c>
      <c r="AO1341" s="68">
        <v>0</v>
      </c>
      <c r="AP1341" s="68">
        <v>0</v>
      </c>
      <c r="AQ1341" s="68">
        <v>0</v>
      </c>
      <c r="AR1341" s="68">
        <v>0</v>
      </c>
      <c r="AS1341" s="68">
        <v>0</v>
      </c>
      <c r="AT1341" s="68">
        <v>0</v>
      </c>
      <c r="AU1341" s="68">
        <v>0</v>
      </c>
      <c r="AV1341" s="68">
        <v>0</v>
      </c>
      <c r="AW1341" s="68">
        <v>0</v>
      </c>
      <c r="AX1341" s="68">
        <v>0</v>
      </c>
      <c r="AY1341" s="68">
        <v>0</v>
      </c>
      <c r="AZ1341" s="68">
        <v>0</v>
      </c>
      <c r="BA1341" s="68">
        <v>0</v>
      </c>
      <c r="BB1341" s="68">
        <v>0</v>
      </c>
      <c r="BC1341" s="68">
        <v>0</v>
      </c>
      <c r="BD1341" s="68">
        <v>0</v>
      </c>
      <c r="BE1341" s="68">
        <v>0</v>
      </c>
      <c r="BF1341" s="68">
        <v>0</v>
      </c>
      <c r="BG1341" s="68">
        <v>0</v>
      </c>
      <c r="BH1341" s="68">
        <v>0</v>
      </c>
      <c r="BI1341" s="68">
        <v>0</v>
      </c>
      <c r="BJ1341" s="68">
        <v>0</v>
      </c>
      <c r="BK1341" s="68">
        <v>0</v>
      </c>
      <c r="BL1341" s="68">
        <v>0</v>
      </c>
      <c r="BM1341" s="68">
        <v>0</v>
      </c>
      <c r="BN1341" s="68">
        <v>23443.096432378901</v>
      </c>
      <c r="BO1341" s="68">
        <v>23443.096432378901</v>
      </c>
    </row>
    <row r="1342" spans="1:67">
      <c r="A1342">
        <v>2011</v>
      </c>
      <c r="B1342" s="62" t="s">
        <v>615</v>
      </c>
      <c r="C1342" s="67" t="s">
        <v>681</v>
      </c>
      <c r="D1342" s="62" t="s">
        <v>725</v>
      </c>
      <c r="E1342" s="68">
        <v>0</v>
      </c>
      <c r="F1342" s="68">
        <v>0</v>
      </c>
      <c r="G1342" s="68">
        <v>0</v>
      </c>
      <c r="H1342" s="68">
        <v>0</v>
      </c>
      <c r="I1342" s="68">
        <v>0</v>
      </c>
      <c r="J1342" s="68">
        <v>0</v>
      </c>
      <c r="K1342" s="68">
        <v>0</v>
      </c>
      <c r="L1342" s="68">
        <v>0</v>
      </c>
      <c r="M1342" s="68">
        <v>0</v>
      </c>
      <c r="N1342" s="68">
        <v>0</v>
      </c>
      <c r="O1342" s="68">
        <v>0</v>
      </c>
      <c r="P1342" s="68">
        <v>0</v>
      </c>
      <c r="Q1342" s="68">
        <v>0</v>
      </c>
      <c r="R1342" s="68">
        <v>0</v>
      </c>
      <c r="S1342" s="68">
        <v>0</v>
      </c>
      <c r="T1342" s="68">
        <v>0</v>
      </c>
      <c r="U1342" s="68">
        <v>0</v>
      </c>
      <c r="V1342" s="68">
        <v>0</v>
      </c>
      <c r="W1342" s="68">
        <v>0</v>
      </c>
      <c r="X1342" s="68">
        <v>0</v>
      </c>
      <c r="Y1342" s="68">
        <v>0</v>
      </c>
      <c r="Z1342" s="68">
        <v>0</v>
      </c>
      <c r="AA1342" s="68">
        <v>0</v>
      </c>
      <c r="AB1342" s="68">
        <v>0</v>
      </c>
      <c r="AC1342" s="68">
        <v>0</v>
      </c>
      <c r="AD1342" s="68">
        <v>0</v>
      </c>
      <c r="AE1342" s="68">
        <v>0</v>
      </c>
      <c r="AF1342" s="68">
        <v>0</v>
      </c>
      <c r="AG1342" s="68">
        <v>0</v>
      </c>
      <c r="AH1342" s="68">
        <v>2.8421709046021633E-14</v>
      </c>
      <c r="AI1342" s="68">
        <v>0</v>
      </c>
      <c r="AJ1342" s="68">
        <v>0</v>
      </c>
      <c r="AK1342" s="68">
        <v>0</v>
      </c>
      <c r="AL1342" s="68">
        <v>0</v>
      </c>
      <c r="AM1342" s="68">
        <v>0</v>
      </c>
      <c r="AN1342" s="68">
        <v>0</v>
      </c>
      <c r="AO1342" s="68">
        <v>0</v>
      </c>
      <c r="AP1342" s="68">
        <v>0</v>
      </c>
      <c r="AQ1342" s="68">
        <v>0</v>
      </c>
      <c r="AR1342" s="68">
        <v>0</v>
      </c>
      <c r="AS1342" s="68">
        <v>0</v>
      </c>
      <c r="AT1342" s="68">
        <v>0</v>
      </c>
      <c r="AU1342" s="68">
        <v>0</v>
      </c>
      <c r="AV1342" s="68">
        <v>0</v>
      </c>
      <c r="AW1342" s="68">
        <v>0</v>
      </c>
      <c r="AX1342" s="68">
        <v>0</v>
      </c>
      <c r="AY1342" s="68">
        <v>0</v>
      </c>
      <c r="AZ1342" s="68">
        <v>0</v>
      </c>
      <c r="BA1342" s="68">
        <v>0</v>
      </c>
      <c r="BB1342" s="68">
        <v>0</v>
      </c>
      <c r="BC1342" s="68">
        <v>0</v>
      </c>
      <c r="BD1342" s="68">
        <v>1.387778762012775E-17</v>
      </c>
      <c r="BE1342" s="68">
        <v>0</v>
      </c>
      <c r="BF1342" s="68">
        <v>5.5511150480511001E-17</v>
      </c>
      <c r="BG1342" s="68">
        <v>0</v>
      </c>
      <c r="BH1342" s="68">
        <v>0</v>
      </c>
      <c r="BI1342" s="68">
        <v>0</v>
      </c>
      <c r="BJ1342" s="68">
        <v>0</v>
      </c>
      <c r="BK1342" s="68">
        <v>0</v>
      </c>
      <c r="BL1342" s="68">
        <v>0</v>
      </c>
      <c r="BM1342" s="68">
        <v>0</v>
      </c>
      <c r="BN1342" s="68">
        <v>22350.773135222498</v>
      </c>
      <c r="BO1342" s="68">
        <v>22350.773135222498</v>
      </c>
    </row>
    <row r="1343" spans="1:67">
      <c r="A1343">
        <v>2011</v>
      </c>
      <c r="B1343" s="62" t="s">
        <v>616</v>
      </c>
      <c r="C1343" s="67" t="s">
        <v>682</v>
      </c>
      <c r="D1343" s="62" t="s">
        <v>725</v>
      </c>
      <c r="E1343" s="68">
        <v>17.279673135145181</v>
      </c>
      <c r="F1343" s="68">
        <v>8.5831113250172287E-5</v>
      </c>
      <c r="G1343" s="68">
        <v>1.7635796973595337</v>
      </c>
      <c r="H1343" s="68">
        <v>117.5515044924684</v>
      </c>
      <c r="I1343" s="68">
        <v>224.63186824943674</v>
      </c>
      <c r="J1343" s="68">
        <v>31.847475733383369</v>
      </c>
      <c r="K1343" s="68">
        <v>1.7551917456690243</v>
      </c>
      <c r="L1343" s="68">
        <v>8.4308104641679016</v>
      </c>
      <c r="M1343" s="68">
        <v>2.4856538262161498</v>
      </c>
      <c r="N1343" s="68">
        <v>0.23561009409791767</v>
      </c>
      <c r="O1343" s="68">
        <v>5.710430532667182</v>
      </c>
      <c r="P1343" s="68">
        <v>2.2831917619086255</v>
      </c>
      <c r="Q1343" s="68">
        <v>45.238728329479784</v>
      </c>
      <c r="R1343" s="68">
        <v>54.140957554194863</v>
      </c>
      <c r="S1343" s="68">
        <v>38.128272671288741</v>
      </c>
      <c r="T1343" s="68">
        <v>65.158884639752088</v>
      </c>
      <c r="U1343" s="68">
        <v>132.18672535659024</v>
      </c>
      <c r="V1343" s="68">
        <v>123.95376053882813</v>
      </c>
      <c r="W1343" s="68">
        <v>117.13595292705892</v>
      </c>
      <c r="X1343" s="68">
        <v>11063.642435724345</v>
      </c>
      <c r="Y1343" s="68">
        <v>22.631469612440739</v>
      </c>
      <c r="Z1343" s="68">
        <v>41.989821379762432</v>
      </c>
      <c r="AA1343" s="68">
        <v>10.9735508215021</v>
      </c>
      <c r="AB1343" s="68">
        <v>26.743170508575847</v>
      </c>
      <c r="AC1343" s="68">
        <v>0</v>
      </c>
      <c r="AD1343" s="68">
        <v>12.620924672597479</v>
      </c>
      <c r="AE1343" s="68">
        <v>202.82869020423632</v>
      </c>
      <c r="AF1343" s="68">
        <v>132.76729843156753</v>
      </c>
      <c r="AG1343" s="68">
        <v>658.17825961359108</v>
      </c>
      <c r="AH1343" s="68">
        <v>539.09759573759766</v>
      </c>
      <c r="AI1343" s="68">
        <v>2340.7180396350545</v>
      </c>
      <c r="AJ1343" s="68">
        <v>0.39736590263233595</v>
      </c>
      <c r="AK1343" s="68">
        <v>0.52699454228168796</v>
      </c>
      <c r="AL1343" s="68">
        <v>249.64231128161279</v>
      </c>
      <c r="AM1343" s="68">
        <v>16.34768219932856</v>
      </c>
      <c r="AN1343" s="68">
        <v>1.8834311203307261</v>
      </c>
      <c r="AO1343" s="68">
        <v>5.5492438988265542</v>
      </c>
      <c r="AP1343" s="68">
        <v>16.007283460596305</v>
      </c>
      <c r="AQ1343" s="68">
        <v>362.96447707398079</v>
      </c>
      <c r="AR1343" s="68">
        <v>0.3721586315765868</v>
      </c>
      <c r="AS1343" s="68">
        <v>7.342262381639725</v>
      </c>
      <c r="AT1343" s="68">
        <v>0.2200032608657124</v>
      </c>
      <c r="AU1343" s="68">
        <v>0.37982859919184314</v>
      </c>
      <c r="AV1343" s="68">
        <v>0</v>
      </c>
      <c r="AW1343" s="68">
        <v>1.047069026461217</v>
      </c>
      <c r="AX1343" s="68">
        <v>2.9794275844101806E-3</v>
      </c>
      <c r="AY1343" s="68">
        <v>1.2384013141050252</v>
      </c>
      <c r="AZ1343" s="68">
        <v>0</v>
      </c>
      <c r="BA1343" s="68">
        <v>0.3686090762025202</v>
      </c>
      <c r="BB1343" s="68">
        <v>253.82150156851887</v>
      </c>
      <c r="BC1343" s="68">
        <v>38.386196244649931</v>
      </c>
      <c r="BD1343" s="68">
        <v>4.3742695721361367</v>
      </c>
      <c r="BE1343" s="68">
        <v>17.051676599078313</v>
      </c>
      <c r="BF1343" s="68">
        <v>16.097072010684716</v>
      </c>
      <c r="BG1343" s="68">
        <v>0</v>
      </c>
      <c r="BH1343" s="68">
        <v>9.3316131501951453E-3</v>
      </c>
      <c r="BI1343" s="68">
        <v>29504.377965532945</v>
      </c>
      <c r="BJ1343" s="68">
        <v>0</v>
      </c>
      <c r="BK1343" s="68">
        <v>0</v>
      </c>
      <c r="BL1343" s="68">
        <v>7958.3803016316779</v>
      </c>
      <c r="BM1343" s="68">
        <v>-2910.9388290818588</v>
      </c>
      <c r="BN1343" s="68">
        <v>47813.73850912178</v>
      </c>
      <c r="BO1343" s="68">
        <v>99401.697709932094</v>
      </c>
    </row>
    <row r="1344" spans="1:67">
      <c r="A1344">
        <v>2011</v>
      </c>
      <c r="B1344" s="62" t="s">
        <v>617</v>
      </c>
      <c r="C1344" s="67" t="s">
        <v>683</v>
      </c>
      <c r="D1344" s="62" t="s">
        <v>725</v>
      </c>
      <c r="E1344" s="68">
        <v>9.9483216912693032E-2</v>
      </c>
      <c r="F1344" s="68">
        <v>1.002913069487744E-5</v>
      </c>
      <c r="G1344" s="68">
        <v>1.0836614670948417</v>
      </c>
      <c r="H1344" s="68">
        <v>0.13156504556248966</v>
      </c>
      <c r="I1344" s="68">
        <v>2.8166029648433955</v>
      </c>
      <c r="J1344" s="68">
        <v>0.39009334827423958</v>
      </c>
      <c r="K1344" s="68">
        <v>2.4814533459343271E-2</v>
      </c>
      <c r="L1344" s="68">
        <v>6.2643328958342348E-2</v>
      </c>
      <c r="M1344" s="68">
        <v>0.21291179060618889</v>
      </c>
      <c r="N1344" s="68">
        <v>6.0391374629400803E-3</v>
      </c>
      <c r="O1344" s="68">
        <v>0.42268763554310834</v>
      </c>
      <c r="P1344" s="68">
        <v>2.2111400435895581E-3</v>
      </c>
      <c r="Q1344" s="68">
        <v>1.6241759766670327</v>
      </c>
      <c r="R1344" s="68">
        <v>1.3197055790278023</v>
      </c>
      <c r="S1344" s="68">
        <v>3.3030945949779982</v>
      </c>
      <c r="T1344" s="68">
        <v>3.8188353236338286</v>
      </c>
      <c r="U1344" s="68">
        <v>19.807215011748376</v>
      </c>
      <c r="V1344" s="68">
        <v>16.408519553542586</v>
      </c>
      <c r="W1344" s="68">
        <v>8.8497095410419693</v>
      </c>
      <c r="X1344" s="68">
        <v>6.9311450270649466</v>
      </c>
      <c r="Y1344" s="68">
        <v>92.339597094320624</v>
      </c>
      <c r="Z1344" s="68">
        <v>2.5846602407109649</v>
      </c>
      <c r="AA1344" s="68">
        <v>0</v>
      </c>
      <c r="AB1344" s="68">
        <v>6.2028603508913877E-6</v>
      </c>
      <c r="AC1344" s="68">
        <v>0</v>
      </c>
      <c r="AD1344" s="68">
        <v>0</v>
      </c>
      <c r="AE1344" s="68">
        <v>1.2142188090616093</v>
      </c>
      <c r="AF1344" s="68">
        <v>0.22414285643799345</v>
      </c>
      <c r="AG1344" s="68">
        <v>1.1347246632442876</v>
      </c>
      <c r="AH1344" s="68">
        <v>0.92942501342765049</v>
      </c>
      <c r="AI1344" s="68">
        <v>0.55998279849440336</v>
      </c>
      <c r="AJ1344" s="68">
        <v>1.6359645998581742</v>
      </c>
      <c r="AK1344" s="68">
        <v>22.699683272782654</v>
      </c>
      <c r="AL1344" s="68">
        <v>0.16487660600643481</v>
      </c>
      <c r="AM1344" s="68">
        <v>0.97116078806543338</v>
      </c>
      <c r="AN1344" s="68">
        <v>1.1706084737071942</v>
      </c>
      <c r="AO1344" s="68">
        <v>0</v>
      </c>
      <c r="AP1344" s="68">
        <v>0</v>
      </c>
      <c r="AQ1344" s="68">
        <v>0</v>
      </c>
      <c r="AR1344" s="68">
        <v>0</v>
      </c>
      <c r="AS1344" s="68">
        <v>0</v>
      </c>
      <c r="AT1344" s="68">
        <v>0</v>
      </c>
      <c r="AU1344" s="68">
        <v>0</v>
      </c>
      <c r="AV1344" s="68">
        <v>0</v>
      </c>
      <c r="AW1344" s="68">
        <v>0</v>
      </c>
      <c r="AX1344" s="68">
        <v>0</v>
      </c>
      <c r="AY1344" s="68">
        <v>0</v>
      </c>
      <c r="AZ1344" s="68">
        <v>0</v>
      </c>
      <c r="BA1344" s="68">
        <v>2.2085803922163383E-5</v>
      </c>
      <c r="BB1344" s="68">
        <v>2.3251677028308473E-3</v>
      </c>
      <c r="BC1344" s="68">
        <v>0.36122148275465527</v>
      </c>
      <c r="BD1344" s="68">
        <v>0</v>
      </c>
      <c r="BE1344" s="68">
        <v>0</v>
      </c>
      <c r="BF1344" s="68">
        <v>0.96404005188862141</v>
      </c>
      <c r="BG1344" s="68">
        <v>0</v>
      </c>
      <c r="BH1344" s="68">
        <v>0</v>
      </c>
      <c r="BI1344" s="68">
        <v>37.240263620319084</v>
      </c>
      <c r="BJ1344" s="68">
        <v>0</v>
      </c>
      <c r="BK1344" s="68">
        <v>0</v>
      </c>
      <c r="BL1344" s="68">
        <v>238.48218928733448</v>
      </c>
      <c r="BM1344" s="68">
        <v>-469.99423736037761</v>
      </c>
      <c r="BN1344" s="68">
        <v>4505.5007941921986</v>
      </c>
      <c r="BO1344" s="68">
        <v>4505.5007941922004</v>
      </c>
    </row>
    <row r="1345" spans="1:67">
      <c r="A1345">
        <v>2011</v>
      </c>
      <c r="B1345" s="62" t="s">
        <v>618</v>
      </c>
      <c r="C1345" s="67" t="s">
        <v>684</v>
      </c>
      <c r="D1345" s="62" t="s">
        <v>725</v>
      </c>
      <c r="E1345" s="68">
        <v>3.3478675215509495</v>
      </c>
      <c r="F1345" s="68">
        <v>1.1690221655335049E-3</v>
      </c>
      <c r="G1345" s="68">
        <v>1.444401016622008</v>
      </c>
      <c r="H1345" s="68">
        <v>54.824208756031496</v>
      </c>
      <c r="I1345" s="68">
        <v>72.492206671125331</v>
      </c>
      <c r="J1345" s="68">
        <v>220.50745878040652</v>
      </c>
      <c r="K1345" s="68">
        <v>6.8200055123570031</v>
      </c>
      <c r="L1345" s="68">
        <v>20.200926860281637</v>
      </c>
      <c r="M1345" s="68">
        <v>19.156781281126616</v>
      </c>
      <c r="N1345" s="68">
        <v>10.469348888128261</v>
      </c>
      <c r="O1345" s="68">
        <v>20.439574633781241</v>
      </c>
      <c r="P1345" s="68">
        <v>6.2229857377331896</v>
      </c>
      <c r="Q1345" s="68">
        <v>98.792141409394347</v>
      </c>
      <c r="R1345" s="68">
        <v>55.348239352302407</v>
      </c>
      <c r="S1345" s="68">
        <v>67.454927086413718</v>
      </c>
      <c r="T1345" s="68">
        <v>91.067378400912801</v>
      </c>
      <c r="U1345" s="68">
        <v>1849.3292335224712</v>
      </c>
      <c r="V1345" s="68">
        <v>160.69629331599867</v>
      </c>
      <c r="W1345" s="68">
        <v>120.21894083154632</v>
      </c>
      <c r="X1345" s="68">
        <v>207.31981161133569</v>
      </c>
      <c r="Y1345" s="68">
        <v>17.847556868708374</v>
      </c>
      <c r="Z1345" s="68">
        <v>1489.4167777938337</v>
      </c>
      <c r="AA1345" s="68">
        <v>10.101486853456754</v>
      </c>
      <c r="AB1345" s="68">
        <v>33.935843173683949</v>
      </c>
      <c r="AC1345" s="68">
        <v>107.4754845706269</v>
      </c>
      <c r="AD1345" s="68">
        <v>0.28670326441362032</v>
      </c>
      <c r="AE1345" s="68">
        <v>641.06815921455257</v>
      </c>
      <c r="AF1345" s="68">
        <v>73.887015722516139</v>
      </c>
      <c r="AG1345" s="68">
        <v>365.41821229328707</v>
      </c>
      <c r="AH1345" s="68">
        <v>299.30505422907186</v>
      </c>
      <c r="AI1345" s="68">
        <v>17.311150556089355</v>
      </c>
      <c r="AJ1345" s="68">
        <v>0</v>
      </c>
      <c r="AK1345" s="68">
        <v>2.5258740243801969</v>
      </c>
      <c r="AL1345" s="68">
        <v>25.082104646088013</v>
      </c>
      <c r="AM1345" s="68">
        <v>17.437249576987799</v>
      </c>
      <c r="AN1345" s="68">
        <v>293.80706911742436</v>
      </c>
      <c r="AO1345" s="68">
        <v>0.83053299439935879</v>
      </c>
      <c r="AP1345" s="68">
        <v>23.35978671388748</v>
      </c>
      <c r="AQ1345" s="68">
        <v>6.0497596688617064</v>
      </c>
      <c r="AR1345" s="68">
        <v>0.71403026444752382</v>
      </c>
      <c r="AS1345" s="68">
        <v>39.850879568321567</v>
      </c>
      <c r="AT1345" s="68">
        <v>2.9585824883126947E-2</v>
      </c>
      <c r="AU1345" s="68">
        <v>1.0051387869299466</v>
      </c>
      <c r="AV1345" s="68">
        <v>0</v>
      </c>
      <c r="AW1345" s="68">
        <v>41.843851192323626</v>
      </c>
      <c r="AX1345" s="68">
        <v>4.7175424657893412</v>
      </c>
      <c r="AY1345" s="68">
        <v>33.395946870160266</v>
      </c>
      <c r="AZ1345" s="68">
        <v>0</v>
      </c>
      <c r="BA1345" s="68">
        <v>11.935263717694969</v>
      </c>
      <c r="BB1345" s="68">
        <v>144.01300642909104</v>
      </c>
      <c r="BC1345" s="68">
        <v>200.78418688511141</v>
      </c>
      <c r="BD1345" s="68">
        <v>151.86404981379849</v>
      </c>
      <c r="BE1345" s="68">
        <v>543.21434367106826</v>
      </c>
      <c r="BF1345" s="68">
        <v>217.55708166765027</v>
      </c>
      <c r="BG1345" s="68">
        <v>0</v>
      </c>
      <c r="BH1345" s="68">
        <v>4.7193691717222805E-2</v>
      </c>
      <c r="BI1345" s="68">
        <v>3101.9292770056804</v>
      </c>
      <c r="BJ1345" s="68">
        <v>0</v>
      </c>
      <c r="BK1345" s="68">
        <v>0</v>
      </c>
      <c r="BL1345" s="68">
        <v>556.09180885229443</v>
      </c>
      <c r="BM1345" s="68">
        <v>193.54177498076913</v>
      </c>
      <c r="BN1345" s="68">
        <v>11133.604752073643</v>
      </c>
      <c r="BO1345" s="68">
        <v>22887.439435255303</v>
      </c>
    </row>
    <row r="1346" spans="1:67">
      <c r="A1346">
        <v>2011</v>
      </c>
      <c r="B1346" s="62" t="s">
        <v>619</v>
      </c>
      <c r="C1346" s="67" t="s">
        <v>685</v>
      </c>
      <c r="D1346" s="62" t="s">
        <v>725</v>
      </c>
      <c r="E1346" s="68">
        <v>18.425117977986904</v>
      </c>
      <c r="F1346" s="68">
        <v>9.7516219751241593</v>
      </c>
      <c r="G1346" s="68">
        <v>2.342824735410685</v>
      </c>
      <c r="H1346" s="68">
        <v>83.327396983940943</v>
      </c>
      <c r="I1346" s="68">
        <v>105.81281890509599</v>
      </c>
      <c r="J1346" s="68">
        <v>26.428591847415557</v>
      </c>
      <c r="K1346" s="68">
        <v>3.6598593162917954</v>
      </c>
      <c r="L1346" s="68">
        <v>55.299416193338459</v>
      </c>
      <c r="M1346" s="68">
        <v>2.9187497942895542</v>
      </c>
      <c r="N1346" s="68">
        <v>3.3055435770473398</v>
      </c>
      <c r="O1346" s="68">
        <v>53.854655059990172</v>
      </c>
      <c r="P1346" s="68">
        <v>14.72288716106865</v>
      </c>
      <c r="Q1346" s="68">
        <v>7.1276748835340085</v>
      </c>
      <c r="R1346" s="68">
        <v>54.242693194714747</v>
      </c>
      <c r="S1346" s="68">
        <v>37.19427784719776</v>
      </c>
      <c r="T1346" s="68">
        <v>34.077609601031178</v>
      </c>
      <c r="U1346" s="68">
        <v>67.437745419276794</v>
      </c>
      <c r="V1346" s="68">
        <v>32.246091978730689</v>
      </c>
      <c r="W1346" s="68">
        <v>26.668507567431345</v>
      </c>
      <c r="X1346" s="68">
        <v>108.04913663286754</v>
      </c>
      <c r="Y1346" s="68">
        <v>5.8501465378720319</v>
      </c>
      <c r="Z1346" s="68">
        <v>47.512553730137192</v>
      </c>
      <c r="AA1346" s="68">
        <v>12.933162650547334</v>
      </c>
      <c r="AB1346" s="68">
        <v>4.024321392884568</v>
      </c>
      <c r="AC1346" s="68">
        <v>46.768324010866081</v>
      </c>
      <c r="AD1346" s="68">
        <v>0.8068428748089862</v>
      </c>
      <c r="AE1346" s="68">
        <v>199.17495947275231</v>
      </c>
      <c r="AF1346" s="68">
        <v>4.6346091525339315</v>
      </c>
      <c r="AG1346" s="68">
        <v>23.129637326795443</v>
      </c>
      <c r="AH1346" s="68">
        <v>18.944916048242767</v>
      </c>
      <c r="AI1346" s="68">
        <v>53.010013512223082</v>
      </c>
      <c r="AJ1346" s="68">
        <v>0</v>
      </c>
      <c r="AK1346" s="68">
        <v>12.836507146271599</v>
      </c>
      <c r="AL1346" s="68">
        <v>70.928273359297293</v>
      </c>
      <c r="AM1346" s="68">
        <v>3.1629574166122563</v>
      </c>
      <c r="AN1346" s="68">
        <v>28.97917326127893</v>
      </c>
      <c r="AO1346" s="68">
        <v>6.6519556947353866</v>
      </c>
      <c r="AP1346" s="68">
        <v>12.075982277807318</v>
      </c>
      <c r="AQ1346" s="68">
        <v>32.726351929222048</v>
      </c>
      <c r="AR1346" s="68">
        <v>1.4766348022621143</v>
      </c>
      <c r="AS1346" s="68">
        <v>97.69137696953004</v>
      </c>
      <c r="AT1346" s="68">
        <v>2.7274610353416584</v>
      </c>
      <c r="AU1346" s="68">
        <v>0.93021038367985853</v>
      </c>
      <c r="AV1346" s="68">
        <v>0</v>
      </c>
      <c r="AW1346" s="68">
        <v>17.43371099023603</v>
      </c>
      <c r="AX1346" s="68">
        <v>4.5956942654111534</v>
      </c>
      <c r="AY1346" s="68">
        <v>34.261297068161404</v>
      </c>
      <c r="AZ1346" s="68">
        <v>0</v>
      </c>
      <c r="BA1346" s="68">
        <v>1.586505004208056</v>
      </c>
      <c r="BB1346" s="68">
        <v>173.25214637822046</v>
      </c>
      <c r="BC1346" s="68">
        <v>248.36020280020381</v>
      </c>
      <c r="BD1346" s="68">
        <v>41.260856005616631</v>
      </c>
      <c r="BE1346" s="68">
        <v>119.49899975849074</v>
      </c>
      <c r="BF1346" s="68">
        <v>36.358070054626623</v>
      </c>
      <c r="BG1346" s="68">
        <v>0</v>
      </c>
      <c r="BH1346" s="68">
        <v>0.59911054885928483</v>
      </c>
      <c r="BI1346" s="68">
        <v>149.26578083314953</v>
      </c>
      <c r="BJ1346" s="68">
        <v>0</v>
      </c>
      <c r="BK1346" s="68">
        <v>0</v>
      </c>
      <c r="BL1346" s="68">
        <v>0</v>
      </c>
      <c r="BM1346" s="68">
        <v>-0.7938398418109166</v>
      </c>
      <c r="BN1346" s="68">
        <v>1.0547964075158234E-4</v>
      </c>
      <c r="BO1346" s="68">
        <v>2259.5482309824997</v>
      </c>
    </row>
    <row r="1347" spans="1:67">
      <c r="A1347">
        <v>2011</v>
      </c>
      <c r="B1347" s="62" t="s">
        <v>620</v>
      </c>
      <c r="C1347" s="67" t="s">
        <v>686</v>
      </c>
      <c r="D1347" s="62" t="s">
        <v>725</v>
      </c>
      <c r="E1347" s="68">
        <v>404.35188612718161</v>
      </c>
      <c r="F1347" s="68">
        <v>4.9608054756996349</v>
      </c>
      <c r="G1347" s="68">
        <v>8.3257001683435856</v>
      </c>
      <c r="H1347" s="68">
        <v>781.28959379313972</v>
      </c>
      <c r="I1347" s="68">
        <v>1484.0208298431289</v>
      </c>
      <c r="J1347" s="68">
        <v>347.69054902258978</v>
      </c>
      <c r="K1347" s="68">
        <v>86.341514445779111</v>
      </c>
      <c r="L1347" s="68">
        <v>423.60226946788822</v>
      </c>
      <c r="M1347" s="68">
        <v>58.621169764567448</v>
      </c>
      <c r="N1347" s="68">
        <v>37.747521734163968</v>
      </c>
      <c r="O1347" s="68">
        <v>505.45096158356478</v>
      </c>
      <c r="P1347" s="68">
        <v>54.360014785340674</v>
      </c>
      <c r="Q1347" s="68">
        <v>458.81719228834714</v>
      </c>
      <c r="R1347" s="68">
        <v>651.68469414299364</v>
      </c>
      <c r="S1347" s="68">
        <v>1319.8371874964978</v>
      </c>
      <c r="T1347" s="68">
        <v>320.00064785889941</v>
      </c>
      <c r="U1347" s="68">
        <v>85.751442657322855</v>
      </c>
      <c r="V1347" s="68">
        <v>168.63082516613019</v>
      </c>
      <c r="W1347" s="68">
        <v>131.73885736388215</v>
      </c>
      <c r="X1347" s="68">
        <v>608.50121280759879</v>
      </c>
      <c r="Y1347" s="68">
        <v>33.469489753147911</v>
      </c>
      <c r="Z1347" s="68">
        <v>197.0545562249209</v>
      </c>
      <c r="AA1347" s="68">
        <v>16.321330310216702</v>
      </c>
      <c r="AB1347" s="68">
        <v>283.67292695603879</v>
      </c>
      <c r="AC1347" s="68">
        <v>42.18419140425862</v>
      </c>
      <c r="AD1347" s="68">
        <v>2.3011793253803461</v>
      </c>
      <c r="AE1347" s="68">
        <v>515.52722783547529</v>
      </c>
      <c r="AF1347" s="68">
        <v>345.31395237533525</v>
      </c>
      <c r="AG1347" s="68">
        <v>1725.2800248930919</v>
      </c>
      <c r="AH1347" s="68">
        <v>1413.1343595882608</v>
      </c>
      <c r="AI1347" s="68">
        <v>411.63493977326397</v>
      </c>
      <c r="AJ1347" s="68">
        <v>5.9208830746599634</v>
      </c>
      <c r="AK1347" s="68">
        <v>6.9531103417546092</v>
      </c>
      <c r="AL1347" s="68">
        <v>126.82960681222053</v>
      </c>
      <c r="AM1347" s="68">
        <v>55.467675333561949</v>
      </c>
      <c r="AN1347" s="68">
        <v>1360.2106614200518</v>
      </c>
      <c r="AO1347" s="68">
        <v>12.958069882008264</v>
      </c>
      <c r="AP1347" s="68">
        <v>77.448798976237512</v>
      </c>
      <c r="AQ1347" s="68">
        <v>238.21544949678596</v>
      </c>
      <c r="AR1347" s="68">
        <v>5.7744657411000135</v>
      </c>
      <c r="AS1347" s="68">
        <v>245.24686470894264</v>
      </c>
      <c r="AT1347" s="68">
        <v>1.6582922096686019</v>
      </c>
      <c r="AU1347" s="68">
        <v>5.2730044167001138</v>
      </c>
      <c r="AV1347" s="68">
        <v>0</v>
      </c>
      <c r="AW1347" s="68">
        <v>140.31883755739798</v>
      </c>
      <c r="AX1347" s="68">
        <v>17.892826637707675</v>
      </c>
      <c r="AY1347" s="68">
        <v>37.516532398570753</v>
      </c>
      <c r="AZ1347" s="68">
        <v>0</v>
      </c>
      <c r="BA1347" s="68">
        <v>20.507163646229269</v>
      </c>
      <c r="BB1347" s="68">
        <v>1566.4386133651569</v>
      </c>
      <c r="BC1347" s="68">
        <v>1047.0883840345441</v>
      </c>
      <c r="BD1347" s="68">
        <v>802.18594736970988</v>
      </c>
      <c r="BE1347" s="68">
        <v>690.50900564554001</v>
      </c>
      <c r="BF1347" s="68">
        <v>558.15468530965313</v>
      </c>
      <c r="BG1347" s="68">
        <v>0</v>
      </c>
      <c r="BH1347" s="68">
        <v>3.9537508248313293</v>
      </c>
      <c r="BI1347" s="68">
        <v>10010.276525289421</v>
      </c>
      <c r="BJ1347" s="68">
        <v>0</v>
      </c>
      <c r="BK1347" s="68">
        <v>0</v>
      </c>
      <c r="BL1347" s="68">
        <v>0</v>
      </c>
      <c r="BM1347" s="68">
        <v>539.40692898588429</v>
      </c>
      <c r="BN1347" s="68">
        <v>180.21732612697775</v>
      </c>
      <c r="BO1347" s="68">
        <v>30684.042464037801</v>
      </c>
    </row>
    <row r="1348" spans="1:67">
      <c r="A1348">
        <v>2011</v>
      </c>
      <c r="B1348" s="62" t="s">
        <v>621</v>
      </c>
      <c r="C1348" s="67" t="s">
        <v>135</v>
      </c>
      <c r="D1348" s="62" t="s">
        <v>725</v>
      </c>
      <c r="E1348" s="68">
        <v>529.07294439932673</v>
      </c>
      <c r="F1348" s="68">
        <v>0.1949161953522773</v>
      </c>
      <c r="G1348" s="68">
        <v>38.251828288562976</v>
      </c>
      <c r="H1348" s="68">
        <v>91.299906766023042</v>
      </c>
      <c r="I1348" s="68">
        <v>1018.9716437566518</v>
      </c>
      <c r="J1348" s="68">
        <v>62.424406459072202</v>
      </c>
      <c r="K1348" s="68">
        <v>4.7128169504666788</v>
      </c>
      <c r="L1348" s="68">
        <v>59.685478373345738</v>
      </c>
      <c r="M1348" s="68">
        <v>7.977196456499537</v>
      </c>
      <c r="N1348" s="68">
        <v>9.8719719190777386</v>
      </c>
      <c r="O1348" s="68">
        <v>132.05127155700728</v>
      </c>
      <c r="P1348" s="68">
        <v>11.215459503407081</v>
      </c>
      <c r="Q1348" s="68">
        <v>51.019113633119908</v>
      </c>
      <c r="R1348" s="68">
        <v>51.76111317474188</v>
      </c>
      <c r="S1348" s="68">
        <v>65.25694497404848</v>
      </c>
      <c r="T1348" s="68">
        <v>61.229273496534105</v>
      </c>
      <c r="U1348" s="68">
        <v>7.0046189632957461</v>
      </c>
      <c r="V1348" s="68">
        <v>12.536782035419645</v>
      </c>
      <c r="W1348" s="68">
        <v>24.82858765115024</v>
      </c>
      <c r="X1348" s="68">
        <v>62.916277890493305</v>
      </c>
      <c r="Y1348" s="68">
        <v>1.5955328572397263</v>
      </c>
      <c r="Z1348" s="68">
        <v>70.132919481605441</v>
      </c>
      <c r="AA1348" s="68">
        <v>9.9855537069146099</v>
      </c>
      <c r="AB1348" s="68">
        <v>35.448229164440967</v>
      </c>
      <c r="AC1348" s="68">
        <v>0</v>
      </c>
      <c r="AD1348" s="68">
        <v>21.215002344439473</v>
      </c>
      <c r="AE1348" s="68">
        <v>143.45142740529462</v>
      </c>
      <c r="AF1348" s="68">
        <v>21.613309095840858</v>
      </c>
      <c r="AG1348" s="68">
        <v>107.23357797163315</v>
      </c>
      <c r="AH1348" s="68">
        <v>87.832381611612078</v>
      </c>
      <c r="AI1348" s="68">
        <v>86.499187826991943</v>
      </c>
      <c r="AJ1348" s="68">
        <v>1.0311286254313605</v>
      </c>
      <c r="AK1348" s="68">
        <v>1.0929336649226404</v>
      </c>
      <c r="AL1348" s="68">
        <v>43.960386190944007</v>
      </c>
      <c r="AM1348" s="68">
        <v>4.405861219701614</v>
      </c>
      <c r="AN1348" s="68">
        <v>342.4208956451269</v>
      </c>
      <c r="AO1348" s="68">
        <v>37.723521398072151</v>
      </c>
      <c r="AP1348" s="68">
        <v>42.778075777231017</v>
      </c>
      <c r="AQ1348" s="68">
        <v>14.105802185460607</v>
      </c>
      <c r="AR1348" s="68">
        <v>9.0192319781035035</v>
      </c>
      <c r="AS1348" s="68">
        <v>8.1476932899525512</v>
      </c>
      <c r="AT1348" s="68">
        <v>0.67185244149700463</v>
      </c>
      <c r="AU1348" s="68">
        <v>0</v>
      </c>
      <c r="AV1348" s="68">
        <v>0</v>
      </c>
      <c r="AW1348" s="68">
        <v>62.884610021431946</v>
      </c>
      <c r="AX1348" s="68">
        <v>23.645845248620017</v>
      </c>
      <c r="AY1348" s="68">
        <v>79.488932586735189</v>
      </c>
      <c r="AZ1348" s="68">
        <v>0</v>
      </c>
      <c r="BA1348" s="68">
        <v>13.281199530674083</v>
      </c>
      <c r="BB1348" s="68">
        <v>460.70182618576354</v>
      </c>
      <c r="BC1348" s="68">
        <v>312.10583700692757</v>
      </c>
      <c r="BD1348" s="68">
        <v>240.75029609434466</v>
      </c>
      <c r="BE1348" s="68">
        <v>197.73404547108379</v>
      </c>
      <c r="BF1348" s="68">
        <v>201.55715371390633</v>
      </c>
      <c r="BG1348" s="68">
        <v>0</v>
      </c>
      <c r="BH1348" s="68">
        <v>1.0517268017304433</v>
      </c>
      <c r="BI1348" s="68">
        <v>1305.89526788638</v>
      </c>
      <c r="BJ1348" s="68">
        <v>0</v>
      </c>
      <c r="BK1348" s="68">
        <v>0</v>
      </c>
      <c r="BL1348" s="68">
        <v>0</v>
      </c>
      <c r="BM1348" s="68">
        <v>13.512981807861459</v>
      </c>
      <c r="BN1348" s="68">
        <v>2.4591587134636939E-5</v>
      </c>
      <c r="BO1348" s="68">
        <v>6305.2568032730996</v>
      </c>
    </row>
    <row r="1349" spans="1:67">
      <c r="A1349">
        <v>2011</v>
      </c>
      <c r="B1349" s="62" t="s">
        <v>622</v>
      </c>
      <c r="C1349" s="67" t="s">
        <v>687</v>
      </c>
      <c r="D1349" s="62" t="s">
        <v>725</v>
      </c>
      <c r="E1349" s="68">
        <v>2.2923476982036686E-3</v>
      </c>
      <c r="F1349" s="68">
        <v>0</v>
      </c>
      <c r="G1349" s="68">
        <v>0</v>
      </c>
      <c r="H1349" s="68">
        <v>30.604989301357225</v>
      </c>
      <c r="I1349" s="68">
        <v>6.2539007590132053E-3</v>
      </c>
      <c r="J1349" s="68">
        <v>0.35218545858523848</v>
      </c>
      <c r="K1349" s="68">
        <v>4.298175403425139E-2</v>
      </c>
      <c r="L1349" s="68">
        <v>2.5221061915282651E-2</v>
      </c>
      <c r="M1349" s="68">
        <v>2.1193459440092574E-3</v>
      </c>
      <c r="N1349" s="68">
        <v>0.13896202813563086</v>
      </c>
      <c r="O1349" s="68">
        <v>1.8174769886877225</v>
      </c>
      <c r="P1349" s="68">
        <v>2.2440008359678738E-4</v>
      </c>
      <c r="Q1349" s="68">
        <v>0.13804634190415713</v>
      </c>
      <c r="R1349" s="68">
        <v>9.2117638134697435E-2</v>
      </c>
      <c r="S1349" s="68">
        <v>1.1797227280793241</v>
      </c>
      <c r="T1349" s="68">
        <v>1.0195944690907086</v>
      </c>
      <c r="U1349" s="68">
        <v>3.2817460967936505</v>
      </c>
      <c r="V1349" s="68">
        <v>0.23012481741237609</v>
      </c>
      <c r="W1349" s="68">
        <v>0.91434895457195586</v>
      </c>
      <c r="X1349" s="68">
        <v>1.6493807629240467</v>
      </c>
      <c r="Y1349" s="68">
        <v>1.7945779382860932E-2</v>
      </c>
      <c r="Z1349" s="68">
        <v>3.2737370679890461</v>
      </c>
      <c r="AA1349" s="68">
        <v>0</v>
      </c>
      <c r="AB1349" s="68">
        <v>9.7800802558511428</v>
      </c>
      <c r="AC1349" s="68">
        <v>0</v>
      </c>
      <c r="AD1349" s="68">
        <v>18.072584808853676</v>
      </c>
      <c r="AE1349" s="68">
        <v>4.5504289450328757E-2</v>
      </c>
      <c r="AF1349" s="68">
        <v>0.19449863822301325</v>
      </c>
      <c r="AG1349" s="68">
        <v>0.97203827608327287</v>
      </c>
      <c r="AH1349" s="68">
        <v>0.7961726020987987</v>
      </c>
      <c r="AI1349" s="68">
        <v>0</v>
      </c>
      <c r="AJ1349" s="68">
        <v>0</v>
      </c>
      <c r="AK1349" s="68">
        <v>0</v>
      </c>
      <c r="AL1349" s="68">
        <v>2.0683508228468071E-2</v>
      </c>
      <c r="AM1349" s="68">
        <v>0</v>
      </c>
      <c r="AN1349" s="68">
        <v>5.9055455405286942E-4</v>
      </c>
      <c r="AO1349" s="68">
        <v>0</v>
      </c>
      <c r="AP1349" s="68">
        <v>0</v>
      </c>
      <c r="AQ1349" s="68">
        <v>0</v>
      </c>
      <c r="AR1349" s="68">
        <v>0</v>
      </c>
      <c r="AS1349" s="68">
        <v>0</v>
      </c>
      <c r="AT1349" s="68">
        <v>0</v>
      </c>
      <c r="AU1349" s="68">
        <v>0</v>
      </c>
      <c r="AV1349" s="68">
        <v>0</v>
      </c>
      <c r="AW1349" s="68">
        <v>7.4019247400404657E-5</v>
      </c>
      <c r="AX1349" s="68">
        <v>9.8285844988518843E-4</v>
      </c>
      <c r="AY1349" s="68">
        <v>1.6758990360420808E-4</v>
      </c>
      <c r="AZ1349" s="68">
        <v>0</v>
      </c>
      <c r="BA1349" s="68">
        <v>1.4836295693488317E-3</v>
      </c>
      <c r="BB1349" s="68">
        <v>4.0571991606845326E-3</v>
      </c>
      <c r="BC1349" s="68">
        <v>17.222391501596583</v>
      </c>
      <c r="BD1349" s="68">
        <v>1.1090836372836857E-3</v>
      </c>
      <c r="BE1349" s="68">
        <v>39.102354479712794</v>
      </c>
      <c r="BF1349" s="68">
        <v>1.8726265382445692E-3</v>
      </c>
      <c r="BG1349" s="68">
        <v>0</v>
      </c>
      <c r="BH1349" s="68">
        <v>0</v>
      </c>
      <c r="BI1349" s="68">
        <v>419.30014932784934</v>
      </c>
      <c r="BJ1349" s="68">
        <v>0</v>
      </c>
      <c r="BK1349" s="68">
        <v>0</v>
      </c>
      <c r="BL1349" s="68">
        <v>0</v>
      </c>
      <c r="BM1349" s="68">
        <v>0</v>
      </c>
      <c r="BN1349" s="68">
        <v>-2.6808090979102417E-5</v>
      </c>
      <c r="BO1349" s="68">
        <v>550.3062396844</v>
      </c>
    </row>
    <row r="1350" spans="1:67">
      <c r="A1350">
        <v>2011</v>
      </c>
      <c r="B1350" s="62" t="s">
        <v>623</v>
      </c>
      <c r="C1350" s="67" t="s">
        <v>688</v>
      </c>
      <c r="D1350" s="62" t="s">
        <v>725</v>
      </c>
      <c r="E1350" s="68">
        <v>0.11880975538258121</v>
      </c>
      <c r="F1350" s="68">
        <v>0</v>
      </c>
      <c r="G1350" s="68">
        <v>6.0686908359893475E-4</v>
      </c>
      <c r="H1350" s="68">
        <v>410.84327741712718</v>
      </c>
      <c r="I1350" s="68">
        <v>42.55639508846442</v>
      </c>
      <c r="J1350" s="68">
        <v>17.416841261321</v>
      </c>
      <c r="K1350" s="68">
        <v>1.4944606049871658</v>
      </c>
      <c r="L1350" s="68">
        <v>4.3883265534766371</v>
      </c>
      <c r="M1350" s="68">
        <v>2.1193872228238759</v>
      </c>
      <c r="N1350" s="68">
        <v>1.4316347474206684E-2</v>
      </c>
      <c r="O1350" s="68">
        <v>1.9222624279129257</v>
      </c>
      <c r="P1350" s="68">
        <v>1.1506787109115995</v>
      </c>
      <c r="Q1350" s="68">
        <v>19.245914500041589</v>
      </c>
      <c r="R1350" s="68">
        <v>1.2706201427146819</v>
      </c>
      <c r="S1350" s="68">
        <v>12.546801823704675</v>
      </c>
      <c r="T1350" s="68">
        <v>12.870233058652415</v>
      </c>
      <c r="U1350" s="68">
        <v>63.386133043085877</v>
      </c>
      <c r="V1350" s="68">
        <v>48.516567001099652</v>
      </c>
      <c r="W1350" s="68">
        <v>7.4407079307066901</v>
      </c>
      <c r="X1350" s="68">
        <v>8.3288543653675049</v>
      </c>
      <c r="Y1350" s="68">
        <v>1.4552739902990672</v>
      </c>
      <c r="Z1350" s="68">
        <v>34.12257742009453</v>
      </c>
      <c r="AA1350" s="68">
        <v>1.5929234634082978</v>
      </c>
      <c r="AB1350" s="68">
        <v>101.56795701150325</v>
      </c>
      <c r="AC1350" s="68">
        <v>0</v>
      </c>
      <c r="AD1350" s="68">
        <v>0</v>
      </c>
      <c r="AE1350" s="68">
        <v>11820.486470361971</v>
      </c>
      <c r="AF1350" s="68">
        <v>28.302428123878475</v>
      </c>
      <c r="AG1350" s="68">
        <v>140.21396293692317</v>
      </c>
      <c r="AH1350" s="68">
        <v>114.84580234010362</v>
      </c>
      <c r="AI1350" s="68">
        <v>142.00025567421562</v>
      </c>
      <c r="AJ1350" s="68">
        <v>0</v>
      </c>
      <c r="AK1350" s="68">
        <v>0.32684124408206328</v>
      </c>
      <c r="AL1350" s="68">
        <v>24.549014309679684</v>
      </c>
      <c r="AM1350" s="68">
        <v>32.836738277000713</v>
      </c>
      <c r="AN1350" s="68">
        <v>30.95174936924797</v>
      </c>
      <c r="AO1350" s="68">
        <v>6.744466140335606E-2</v>
      </c>
      <c r="AP1350" s="68">
        <v>0</v>
      </c>
      <c r="AQ1350" s="68">
        <v>0</v>
      </c>
      <c r="AR1350" s="68">
        <v>0.14993392226106422</v>
      </c>
      <c r="AS1350" s="68">
        <v>0</v>
      </c>
      <c r="AT1350" s="68">
        <v>0</v>
      </c>
      <c r="AU1350" s="68">
        <v>0</v>
      </c>
      <c r="AV1350" s="68">
        <v>0</v>
      </c>
      <c r="AW1350" s="68">
        <v>8.9056151698878455E-2</v>
      </c>
      <c r="AX1350" s="68">
        <v>1.2403541856256628E-3</v>
      </c>
      <c r="AY1350" s="68">
        <v>1.1644987661246258</v>
      </c>
      <c r="AZ1350" s="68">
        <v>0</v>
      </c>
      <c r="BA1350" s="68">
        <v>0.22974154190911214</v>
      </c>
      <c r="BB1350" s="68">
        <v>86.072364819155524</v>
      </c>
      <c r="BC1350" s="68">
        <v>279.11850517558389</v>
      </c>
      <c r="BD1350" s="68">
        <v>362.42610303376756</v>
      </c>
      <c r="BE1350" s="68">
        <v>609.55078251634109</v>
      </c>
      <c r="BF1350" s="68">
        <v>27.712088475481583</v>
      </c>
      <c r="BG1350" s="68">
        <v>0</v>
      </c>
      <c r="BH1350" s="68">
        <v>0.69492142397684808</v>
      </c>
      <c r="BI1350" s="68">
        <v>0</v>
      </c>
      <c r="BJ1350" s="68">
        <v>0</v>
      </c>
      <c r="BK1350" s="68">
        <v>2.6558380899563274</v>
      </c>
      <c r="BL1350" s="68">
        <v>154602.1389793322</v>
      </c>
      <c r="BM1350" s="68">
        <v>-188.21246084847857</v>
      </c>
      <c r="BN1350" s="68">
        <v>3.6766387141183412E-3</v>
      </c>
      <c r="BO1350" s="68">
        <v>168912.74590270102</v>
      </c>
    </row>
    <row r="1351" spans="1:67">
      <c r="A1351">
        <v>2011</v>
      </c>
      <c r="B1351" s="62" t="s">
        <v>624</v>
      </c>
      <c r="C1351" s="67" t="s">
        <v>689</v>
      </c>
      <c r="D1351" s="62" t="s">
        <v>725</v>
      </c>
      <c r="E1351" s="68">
        <v>159.45042105830183</v>
      </c>
      <c r="F1351" s="68">
        <v>1.3620359684051124</v>
      </c>
      <c r="G1351" s="68">
        <v>6.2064314082910004</v>
      </c>
      <c r="H1351" s="68">
        <v>141.40326547340001</v>
      </c>
      <c r="I1351" s="68">
        <v>837.1402655334515</v>
      </c>
      <c r="J1351" s="68">
        <v>110.01281881521605</v>
      </c>
      <c r="K1351" s="68">
        <v>33.022161598010634</v>
      </c>
      <c r="L1351" s="68">
        <v>102.70488938048034</v>
      </c>
      <c r="M1351" s="68">
        <v>26.54224989512733</v>
      </c>
      <c r="N1351" s="68">
        <v>74.803669311574311</v>
      </c>
      <c r="O1351" s="68">
        <v>315.37678436761212</v>
      </c>
      <c r="P1351" s="68">
        <v>45.845868861336058</v>
      </c>
      <c r="Q1351" s="68">
        <v>103.97945303770514</v>
      </c>
      <c r="R1351" s="68">
        <v>84.479195758495123</v>
      </c>
      <c r="S1351" s="68">
        <v>246.04145291665202</v>
      </c>
      <c r="T1351" s="68">
        <v>135.68890616815219</v>
      </c>
      <c r="U1351" s="68">
        <v>49.841021976759755</v>
      </c>
      <c r="V1351" s="68">
        <v>76.679535403853777</v>
      </c>
      <c r="W1351" s="68">
        <v>138.88219420480252</v>
      </c>
      <c r="X1351" s="68">
        <v>620.63908750489452</v>
      </c>
      <c r="Y1351" s="68">
        <v>28.012196585237351</v>
      </c>
      <c r="Z1351" s="68">
        <v>87.128332576077625</v>
      </c>
      <c r="AA1351" s="68">
        <v>7.9110545734627875</v>
      </c>
      <c r="AB1351" s="68">
        <v>158.14168652159347</v>
      </c>
      <c r="AC1351" s="68">
        <v>19.056918270147772</v>
      </c>
      <c r="AD1351" s="68">
        <v>1.7530775506113749</v>
      </c>
      <c r="AE1351" s="68">
        <v>660.02615848396272</v>
      </c>
      <c r="AF1351" s="68">
        <v>400.93567008256628</v>
      </c>
      <c r="AG1351" s="68">
        <v>0</v>
      </c>
      <c r="AH1351" s="68">
        <v>0</v>
      </c>
      <c r="AI1351" s="68">
        <v>307.77890046457219</v>
      </c>
      <c r="AJ1351" s="68">
        <v>3.4042629265471991</v>
      </c>
      <c r="AK1351" s="68">
        <v>26.589602092958234</v>
      </c>
      <c r="AL1351" s="68">
        <v>13.39868130588477</v>
      </c>
      <c r="AM1351" s="68">
        <v>4.7341493418496841</v>
      </c>
      <c r="AN1351" s="68">
        <v>61.449271216482948</v>
      </c>
      <c r="AO1351" s="68">
        <v>2.8881321406422975</v>
      </c>
      <c r="AP1351" s="68">
        <v>7.0803970401321736</v>
      </c>
      <c r="AQ1351" s="68">
        <v>74.076097458004554</v>
      </c>
      <c r="AR1351" s="68">
        <v>0.18071300547925265</v>
      </c>
      <c r="AS1351" s="68">
        <v>32.73616074995563</v>
      </c>
      <c r="AT1351" s="68">
        <v>0.26373491378715247</v>
      </c>
      <c r="AU1351" s="68">
        <v>1.508218509268352</v>
      </c>
      <c r="AV1351" s="68">
        <v>0</v>
      </c>
      <c r="AW1351" s="68">
        <v>7.4536943657969124</v>
      </c>
      <c r="AX1351" s="68">
        <v>4.8477948127033565</v>
      </c>
      <c r="AY1351" s="68">
        <v>6.0966688831074629</v>
      </c>
      <c r="AZ1351" s="68">
        <v>0</v>
      </c>
      <c r="BA1351" s="68">
        <v>1.7970308246508975</v>
      </c>
      <c r="BB1351" s="68">
        <v>67.769603330091783</v>
      </c>
      <c r="BC1351" s="68">
        <v>126.58788632485509</v>
      </c>
      <c r="BD1351" s="68">
        <v>16.444070899860453</v>
      </c>
      <c r="BE1351" s="68">
        <v>120.07968469135093</v>
      </c>
      <c r="BF1351" s="68">
        <v>31.143072387704066</v>
      </c>
      <c r="BG1351" s="68">
        <v>0</v>
      </c>
      <c r="BH1351" s="68">
        <v>0.16369525280780439</v>
      </c>
      <c r="BI1351" s="68">
        <v>8273.1315168855181</v>
      </c>
      <c r="BJ1351" s="68">
        <v>0</v>
      </c>
      <c r="BK1351" s="68">
        <v>0</v>
      </c>
      <c r="BL1351" s="68">
        <v>1647.0667138810679</v>
      </c>
      <c r="BM1351" s="68">
        <v>-0.43332558243992814</v>
      </c>
      <c r="BN1351" s="68">
        <v>864.51994766650159</v>
      </c>
      <c r="BO1351" s="68">
        <v>16375.823179075303</v>
      </c>
    </row>
    <row r="1352" spans="1:67">
      <c r="A1352">
        <v>2011</v>
      </c>
      <c r="B1352" s="62" t="s">
        <v>625</v>
      </c>
      <c r="C1352" s="67" t="s">
        <v>690</v>
      </c>
      <c r="D1352" s="62" t="s">
        <v>725</v>
      </c>
      <c r="E1352" s="68">
        <v>1132.2566163375327</v>
      </c>
      <c r="F1352" s="68">
        <v>9.7935032064466512</v>
      </c>
      <c r="G1352" s="68">
        <v>44.186375731453317</v>
      </c>
      <c r="H1352" s="68">
        <v>1000.7371048157788</v>
      </c>
      <c r="I1352" s="68">
        <v>5919.5818278937777</v>
      </c>
      <c r="J1352" s="68">
        <v>780.09065003228432</v>
      </c>
      <c r="K1352" s="68">
        <v>232.33241742103905</v>
      </c>
      <c r="L1352" s="68">
        <v>727.26184348480081</v>
      </c>
      <c r="M1352" s="68">
        <v>188.12131861986083</v>
      </c>
      <c r="N1352" s="68">
        <v>537.26976099804244</v>
      </c>
      <c r="O1352" s="68">
        <v>2248.9755863992273</v>
      </c>
      <c r="P1352" s="68">
        <v>326.77504230979315</v>
      </c>
      <c r="Q1352" s="68">
        <v>736.09559315364731</v>
      </c>
      <c r="R1352" s="68">
        <v>599.61712930267254</v>
      </c>
      <c r="S1352" s="68">
        <v>1756.8833914344118</v>
      </c>
      <c r="T1352" s="68">
        <v>961.25334420023978</v>
      </c>
      <c r="U1352" s="68">
        <v>356.1011317244168</v>
      </c>
      <c r="V1352" s="68">
        <v>544.55145349153349</v>
      </c>
      <c r="W1352" s="68">
        <v>975.6492341438402</v>
      </c>
      <c r="X1352" s="68">
        <v>4386.7920106792217</v>
      </c>
      <c r="Y1352" s="68">
        <v>197.39885291902638</v>
      </c>
      <c r="Z1352" s="68">
        <v>615.22963858687831</v>
      </c>
      <c r="AA1352" s="68">
        <v>56.194917211000913</v>
      </c>
      <c r="AB1352" s="68">
        <v>1124.0735289420143</v>
      </c>
      <c r="AC1352" s="68">
        <v>134.32466926766384</v>
      </c>
      <c r="AD1352" s="68">
        <v>12.435876033092363</v>
      </c>
      <c r="AE1352" s="68">
        <v>4693.7891089467739</v>
      </c>
      <c r="AF1352" s="68">
        <v>0</v>
      </c>
      <c r="AG1352" s="68">
        <v>1976.7451532629334</v>
      </c>
      <c r="AH1352" s="68">
        <v>0</v>
      </c>
      <c r="AI1352" s="68">
        <v>2183.7141761715602</v>
      </c>
      <c r="AJ1352" s="68">
        <v>24.374370048342463</v>
      </c>
      <c r="AK1352" s="68">
        <v>189.23474877822079</v>
      </c>
      <c r="AL1352" s="68">
        <v>95.535898615908962</v>
      </c>
      <c r="AM1352" s="68">
        <v>33.432521219109134</v>
      </c>
      <c r="AN1352" s="68">
        <v>436.06170572348498</v>
      </c>
      <c r="AO1352" s="68">
        <v>20.488565375670468</v>
      </c>
      <c r="AP1352" s="68">
        <v>50.109547616120949</v>
      </c>
      <c r="AQ1352" s="68">
        <v>524.46577132740913</v>
      </c>
      <c r="AR1352" s="68">
        <v>1.2790884558707036</v>
      </c>
      <c r="AS1352" s="68">
        <v>231.10553009543972</v>
      </c>
      <c r="AT1352" s="68">
        <v>1.8585483226705588</v>
      </c>
      <c r="AU1352" s="68">
        <v>10.690756450380155</v>
      </c>
      <c r="AV1352" s="68">
        <v>0</v>
      </c>
      <c r="AW1352" s="68">
        <v>52.745379718485488</v>
      </c>
      <c r="AX1352" s="68">
        <v>34.384426904112146</v>
      </c>
      <c r="AY1352" s="68">
        <v>43.19784237625899</v>
      </c>
      <c r="AZ1352" s="68">
        <v>0</v>
      </c>
      <c r="BA1352" s="68">
        <v>12.705431034986004</v>
      </c>
      <c r="BB1352" s="68">
        <v>480.39960932090287</v>
      </c>
      <c r="BC1352" s="68">
        <v>893.74327083551771</v>
      </c>
      <c r="BD1352" s="68">
        <v>116.3308329689882</v>
      </c>
      <c r="BE1352" s="68">
        <v>847.94969489969253</v>
      </c>
      <c r="BF1352" s="68">
        <v>220.41387617177816</v>
      </c>
      <c r="BG1352" s="68">
        <v>0</v>
      </c>
      <c r="BH1352" s="68">
        <v>1.1593044947211961</v>
      </c>
      <c r="BI1352" s="68">
        <v>58517.787725414382</v>
      </c>
      <c r="BJ1352" s="68">
        <v>0</v>
      </c>
      <c r="BK1352" s="68">
        <v>0</v>
      </c>
      <c r="BL1352" s="68">
        <v>11649.012161261811</v>
      </c>
      <c r="BM1352" s="68">
        <v>-3.0469287260673052</v>
      </c>
      <c r="BN1352" s="68">
        <v>6202.9479466149878</v>
      </c>
      <c r="BO1352" s="68">
        <v>115146.5988820401</v>
      </c>
    </row>
    <row r="1353" spans="1:67">
      <c r="A1353">
        <v>2011</v>
      </c>
      <c r="B1353" s="62" t="s">
        <v>626</v>
      </c>
      <c r="C1353" s="67" t="s">
        <v>691</v>
      </c>
      <c r="D1353" s="62" t="s">
        <v>725</v>
      </c>
      <c r="E1353" s="68">
        <v>997.34420975409228</v>
      </c>
      <c r="F1353" s="68">
        <v>8.6265724352772981</v>
      </c>
      <c r="G1353" s="68">
        <v>38.921411762937716</v>
      </c>
      <c r="H1353" s="68">
        <v>881.49571622954193</v>
      </c>
      <c r="I1353" s="68">
        <v>5214.2425798423646</v>
      </c>
      <c r="J1353" s="68">
        <v>687.14007201797835</v>
      </c>
      <c r="K1353" s="68">
        <v>204.64918279971283</v>
      </c>
      <c r="L1353" s="68">
        <v>640.60600583713199</v>
      </c>
      <c r="M1353" s="68">
        <v>165.70599380882021</v>
      </c>
      <c r="N1353" s="68">
        <v>473.25215633593149</v>
      </c>
      <c r="O1353" s="68">
        <v>1981.0021390989432</v>
      </c>
      <c r="P1353" s="68">
        <v>287.8386327244616</v>
      </c>
      <c r="Q1353" s="68">
        <v>648.38718278546332</v>
      </c>
      <c r="R1353" s="68">
        <v>528.17061375520939</v>
      </c>
      <c r="S1353" s="68">
        <v>1547.5444809747053</v>
      </c>
      <c r="T1353" s="68">
        <v>846.71658625050793</v>
      </c>
      <c r="U1353" s="68">
        <v>313.67041418670095</v>
      </c>
      <c r="V1353" s="68">
        <v>479.66620924655535</v>
      </c>
      <c r="W1353" s="68">
        <v>859.39715465906261</v>
      </c>
      <c r="X1353" s="68">
        <v>3864.0901259632615</v>
      </c>
      <c r="Y1353" s="68">
        <v>173.8780768689287</v>
      </c>
      <c r="Z1353" s="68">
        <v>541.92283697886489</v>
      </c>
      <c r="AA1353" s="68">
        <v>49.499092775709414</v>
      </c>
      <c r="AB1353" s="68">
        <v>990.13616635291396</v>
      </c>
      <c r="AC1353" s="68">
        <v>118.31940673888838</v>
      </c>
      <c r="AD1353" s="68">
        <v>10.954097132983314</v>
      </c>
      <c r="AE1353" s="68">
        <v>4134.5074270860814</v>
      </c>
      <c r="AF1353" s="68">
        <v>0</v>
      </c>
      <c r="AG1353" s="68">
        <v>0</v>
      </c>
      <c r="AH1353" s="68">
        <v>1621.1209021611389</v>
      </c>
      <c r="AI1353" s="68">
        <v>1923.5168582255237</v>
      </c>
      <c r="AJ1353" s="68">
        <v>21.470077086192159</v>
      </c>
      <c r="AK1353" s="68">
        <v>166.68675480008548</v>
      </c>
      <c r="AL1353" s="68">
        <v>84.15245619534241</v>
      </c>
      <c r="AM1353" s="68">
        <v>29.448917298637664</v>
      </c>
      <c r="AN1353" s="68">
        <v>384.10340114026167</v>
      </c>
      <c r="AO1353" s="68">
        <v>18.047279873436015</v>
      </c>
      <c r="AP1353" s="68">
        <v>44.138816631509023</v>
      </c>
      <c r="AQ1353" s="68">
        <v>461.97380761577625</v>
      </c>
      <c r="AR1353" s="68">
        <v>1.1266805128967843</v>
      </c>
      <c r="AS1353" s="68">
        <v>203.56848346658359</v>
      </c>
      <c r="AT1353" s="68">
        <v>1.6370956737346973</v>
      </c>
      <c r="AU1353" s="68">
        <v>9.4169147610433086</v>
      </c>
      <c r="AV1353" s="68">
        <v>0</v>
      </c>
      <c r="AW1353" s="68">
        <v>46.46057995551643</v>
      </c>
      <c r="AX1353" s="68">
        <v>30.287400032561244</v>
      </c>
      <c r="AY1353" s="68">
        <v>38.050665676117809</v>
      </c>
      <c r="AZ1353" s="68">
        <v>0</v>
      </c>
      <c r="BA1353" s="68">
        <v>11.191533696806168</v>
      </c>
      <c r="BB1353" s="68">
        <v>423.15828568450667</v>
      </c>
      <c r="BC1353" s="68">
        <v>787.25057845788228</v>
      </c>
      <c r="BD1353" s="68">
        <v>102.46960009187882</v>
      </c>
      <c r="BE1353" s="68">
        <v>746.91347011643313</v>
      </c>
      <c r="BF1353" s="68">
        <v>194.15077816939527</v>
      </c>
      <c r="BG1353" s="68">
        <v>0</v>
      </c>
      <c r="BH1353" s="68">
        <v>1.021169237139967</v>
      </c>
      <c r="BI1353" s="68">
        <v>51545.744451673527</v>
      </c>
      <c r="BJ1353" s="68">
        <v>0</v>
      </c>
      <c r="BK1353" s="68">
        <v>0</v>
      </c>
      <c r="BL1353" s="68">
        <v>10261.084569702132</v>
      </c>
      <c r="BM1353" s="68">
        <v>-2.6805360676842116</v>
      </c>
      <c r="BN1353" s="68">
        <v>5457.040498575052</v>
      </c>
      <c r="BO1353" s="68">
        <v>101300.2360348464</v>
      </c>
    </row>
    <row r="1354" spans="1:67">
      <c r="A1354">
        <v>2011</v>
      </c>
      <c r="B1354" s="62" t="s">
        <v>627</v>
      </c>
      <c r="C1354" s="67" t="s">
        <v>692</v>
      </c>
      <c r="D1354" s="62" t="s">
        <v>725</v>
      </c>
      <c r="E1354" s="68">
        <v>371.58098211377165</v>
      </c>
      <c r="F1354" s="68">
        <v>2.6077328756130598</v>
      </c>
      <c r="G1354" s="68">
        <v>13.352505933741428</v>
      </c>
      <c r="H1354" s="68">
        <v>446.91544575988746</v>
      </c>
      <c r="I1354" s="68">
        <v>2110.7438382086521</v>
      </c>
      <c r="J1354" s="68">
        <v>213.48827401692978</v>
      </c>
      <c r="K1354" s="68">
        <v>102.10411190001268</v>
      </c>
      <c r="L1354" s="68">
        <v>215.98139401000063</v>
      </c>
      <c r="M1354" s="68">
        <v>50.662313677812769</v>
      </c>
      <c r="N1354" s="68">
        <v>471.13639464420464</v>
      </c>
      <c r="O1354" s="68">
        <v>1110.5768111081688</v>
      </c>
      <c r="P1354" s="68">
        <v>137.15152415897006</v>
      </c>
      <c r="Q1354" s="68">
        <v>333.21867466152776</v>
      </c>
      <c r="R1354" s="68">
        <v>223.64856622640238</v>
      </c>
      <c r="S1354" s="68">
        <v>578.84611116327449</v>
      </c>
      <c r="T1354" s="68">
        <v>362.68396003111275</v>
      </c>
      <c r="U1354" s="68">
        <v>117.24289894011926</v>
      </c>
      <c r="V1354" s="68">
        <v>235.65804895295497</v>
      </c>
      <c r="W1354" s="68">
        <v>395.39755099763664</v>
      </c>
      <c r="X1354" s="68">
        <v>1805.4290347666624</v>
      </c>
      <c r="Y1354" s="68">
        <v>152.5100223892519</v>
      </c>
      <c r="Z1354" s="68">
        <v>218.57208209009366</v>
      </c>
      <c r="AA1354" s="68">
        <v>23.399566267299072</v>
      </c>
      <c r="AB1354" s="68">
        <v>590.47524246559476</v>
      </c>
      <c r="AC1354" s="68">
        <v>70.238770391880465</v>
      </c>
      <c r="AD1354" s="68">
        <v>2.4409155210061719</v>
      </c>
      <c r="AE1354" s="68">
        <v>1662.185558796315</v>
      </c>
      <c r="AF1354" s="68">
        <v>61.757901773089245</v>
      </c>
      <c r="AG1354" s="68">
        <v>306.85451920029652</v>
      </c>
      <c r="AH1354" s="68">
        <v>251.33697615478084</v>
      </c>
      <c r="AI1354" s="68">
        <v>846.2928150008953</v>
      </c>
      <c r="AJ1354" s="68">
        <v>7.163200144425141</v>
      </c>
      <c r="AK1354" s="68">
        <v>90.226621096684298</v>
      </c>
      <c r="AL1354" s="68">
        <v>49.827471994175788</v>
      </c>
      <c r="AM1354" s="68">
        <v>16.927275134980881</v>
      </c>
      <c r="AN1354" s="68">
        <v>134.04498465678557</v>
      </c>
      <c r="AO1354" s="68">
        <v>11.70278415050513</v>
      </c>
      <c r="AP1354" s="68">
        <v>26.041137496775342</v>
      </c>
      <c r="AQ1354" s="68">
        <v>199.95797161863678</v>
      </c>
      <c r="AR1354" s="68">
        <v>0.93032701190112843</v>
      </c>
      <c r="AS1354" s="68">
        <v>105.34466849212224</v>
      </c>
      <c r="AT1354" s="68">
        <v>0.28623241266429406</v>
      </c>
      <c r="AU1354" s="68">
        <v>3.46761905955396</v>
      </c>
      <c r="AV1354" s="68">
        <v>0</v>
      </c>
      <c r="AW1354" s="68">
        <v>31.531069987485534</v>
      </c>
      <c r="AX1354" s="68">
        <v>11.846225501660733</v>
      </c>
      <c r="AY1354" s="68">
        <v>33.13436327505957</v>
      </c>
      <c r="AZ1354" s="68">
        <v>0</v>
      </c>
      <c r="BA1354" s="68">
        <v>5.3154082354805734</v>
      </c>
      <c r="BB1354" s="68">
        <v>262.03997595628169</v>
      </c>
      <c r="BC1354" s="68">
        <v>498.64821088015037</v>
      </c>
      <c r="BD1354" s="68">
        <v>101.69467302514191</v>
      </c>
      <c r="BE1354" s="68">
        <v>377.60334530473165</v>
      </c>
      <c r="BF1354" s="68">
        <v>135.61055108918316</v>
      </c>
      <c r="BG1354" s="68">
        <v>0</v>
      </c>
      <c r="BH1354" s="68">
        <v>0.57853980054929299</v>
      </c>
      <c r="BI1354" s="68">
        <v>66796.722068222283</v>
      </c>
      <c r="BJ1354" s="68">
        <v>0</v>
      </c>
      <c r="BK1354" s="68">
        <v>0</v>
      </c>
      <c r="BL1354" s="68">
        <v>8392.1205962106251</v>
      </c>
      <c r="BM1354" s="68">
        <v>591.62915017736884</v>
      </c>
      <c r="BN1354" s="68">
        <v>3739.2371834411497</v>
      </c>
      <c r="BO1354" s="68">
        <v>95108.122198574274</v>
      </c>
    </row>
    <row r="1355" spans="1:67">
      <c r="A1355">
        <v>2011</v>
      </c>
      <c r="B1355" s="62" t="s">
        <v>628</v>
      </c>
      <c r="C1355" s="67" t="s">
        <v>693</v>
      </c>
      <c r="D1355" s="62" t="s">
        <v>725</v>
      </c>
      <c r="E1355" s="68">
        <v>9.5298510426463192</v>
      </c>
      <c r="F1355" s="68">
        <v>6.8360622247069777E-2</v>
      </c>
      <c r="G1355" s="68">
        <v>0.70510862413149511</v>
      </c>
      <c r="H1355" s="68">
        <v>10.678829472103413</v>
      </c>
      <c r="I1355" s="68">
        <v>54.008251033596856</v>
      </c>
      <c r="J1355" s="68">
        <v>4.7673078549102064</v>
      </c>
      <c r="K1355" s="68">
        <v>2.5314813886746692</v>
      </c>
      <c r="L1355" s="68">
        <v>5.5114323973291688</v>
      </c>
      <c r="M1355" s="68">
        <v>1.2603036902630802</v>
      </c>
      <c r="N1355" s="68">
        <v>12.423445151235816</v>
      </c>
      <c r="O1355" s="68">
        <v>28.689152035504964</v>
      </c>
      <c r="P1355" s="68">
        <v>3.3735964971064805</v>
      </c>
      <c r="Q1355" s="68">
        <v>8.405628719775077</v>
      </c>
      <c r="R1355" s="68">
        <v>5.3829739315516187</v>
      </c>
      <c r="S1355" s="68">
        <v>14.813905354208272</v>
      </c>
      <c r="T1355" s="68">
        <v>8.9463922072340942</v>
      </c>
      <c r="U1355" s="68">
        <v>3.1134001697863596</v>
      </c>
      <c r="V1355" s="68">
        <v>5.9233225578245214</v>
      </c>
      <c r="W1355" s="68">
        <v>10.065245474217786</v>
      </c>
      <c r="X1355" s="68">
        <v>46.757953221569004</v>
      </c>
      <c r="Y1355" s="68">
        <v>3.9133448913686726</v>
      </c>
      <c r="Z1355" s="68">
        <v>5.4007227933496074</v>
      </c>
      <c r="AA1355" s="68">
        <v>0.54064372181486631</v>
      </c>
      <c r="AB1355" s="68">
        <v>13.645763777461752</v>
      </c>
      <c r="AC1355" s="68">
        <v>1.6585681324566717</v>
      </c>
      <c r="AD1355" s="68">
        <v>6.3890099475953352E-2</v>
      </c>
      <c r="AE1355" s="68">
        <v>39.504017439433618</v>
      </c>
      <c r="AF1355" s="68">
        <v>1.4343048232396833</v>
      </c>
      <c r="AG1355" s="68">
        <v>7.1359209859704595</v>
      </c>
      <c r="AH1355" s="68">
        <v>5.8448570591934255</v>
      </c>
      <c r="AI1355" s="68">
        <v>20.619947405943066</v>
      </c>
      <c r="AJ1355" s="68">
        <v>0.14322871260864825</v>
      </c>
      <c r="AK1355" s="68">
        <v>2.139810293049746</v>
      </c>
      <c r="AL1355" s="68">
        <v>0.94285208143878807</v>
      </c>
      <c r="AM1355" s="68">
        <v>0.36730454988545741</v>
      </c>
      <c r="AN1355" s="68">
        <v>3.1427712522241933</v>
      </c>
      <c r="AO1355" s="68">
        <v>0.15280936482575228</v>
      </c>
      <c r="AP1355" s="68">
        <v>0.4624309094334263</v>
      </c>
      <c r="AQ1355" s="68">
        <v>5.1621704019242145</v>
      </c>
      <c r="AR1355" s="68">
        <v>1.0206283162043379E-2</v>
      </c>
      <c r="AS1355" s="68">
        <v>1.2617041238855546</v>
      </c>
      <c r="AT1355" s="68">
        <v>2.6826572763297028E-3</v>
      </c>
      <c r="AU1355" s="68">
        <v>5.7615695689761458E-2</v>
      </c>
      <c r="AV1355" s="68">
        <v>0</v>
      </c>
      <c r="AW1355" s="68">
        <v>0.38185954038703657</v>
      </c>
      <c r="AX1355" s="68">
        <v>0.25427563451322982</v>
      </c>
      <c r="AY1355" s="68">
        <v>0.28788404744542678</v>
      </c>
      <c r="AZ1355" s="68">
        <v>0</v>
      </c>
      <c r="BA1355" s="68">
        <v>0.10125742376924694</v>
      </c>
      <c r="BB1355" s="68">
        <v>3.8374673341904151</v>
      </c>
      <c r="BC1355" s="68">
        <v>5.4502058041324526</v>
      </c>
      <c r="BD1355" s="68">
        <v>0.83201593977396571</v>
      </c>
      <c r="BE1355" s="68">
        <v>4.5360511061149271</v>
      </c>
      <c r="BF1355" s="68">
        <v>1.622710349182469</v>
      </c>
      <c r="BG1355" s="68">
        <v>0</v>
      </c>
      <c r="BH1355" s="68">
        <v>7.0184911351627473E-3</v>
      </c>
      <c r="BI1355" s="68">
        <v>717.46672908970345</v>
      </c>
      <c r="BJ1355" s="68">
        <v>0</v>
      </c>
      <c r="BK1355" s="68">
        <v>0</v>
      </c>
      <c r="BL1355" s="68">
        <v>219.94098401407228</v>
      </c>
      <c r="BM1355" s="68">
        <v>-2.0910443044626376E-2</v>
      </c>
      <c r="BN1355" s="68">
        <v>87.363483474697404</v>
      </c>
      <c r="BO1355" s="68">
        <v>1392.6245407071001</v>
      </c>
    </row>
    <row r="1356" spans="1:67">
      <c r="A1356">
        <v>2011</v>
      </c>
      <c r="B1356" s="62" t="s">
        <v>629</v>
      </c>
      <c r="C1356" s="67" t="s">
        <v>694</v>
      </c>
      <c r="D1356" s="62" t="s">
        <v>725</v>
      </c>
      <c r="E1356" s="68">
        <v>1.3358003365104372</v>
      </c>
      <c r="F1356" s="68">
        <v>1.3320730210558776E-3</v>
      </c>
      <c r="G1356" s="68">
        <v>1.1627171161023022E-2</v>
      </c>
      <c r="H1356" s="68">
        <v>0.84365863119591389</v>
      </c>
      <c r="I1356" s="68">
        <v>2.9029839274678269</v>
      </c>
      <c r="J1356" s="68">
        <v>2.5407402383672619</v>
      </c>
      <c r="K1356" s="68">
        <v>0.21428445120418618</v>
      </c>
      <c r="L1356" s="68">
        <v>0.46259557781972127</v>
      </c>
      <c r="M1356" s="68">
        <v>0.21644103092955697</v>
      </c>
      <c r="N1356" s="68">
        <v>0.29997718948085672</v>
      </c>
      <c r="O1356" s="68">
        <v>1.5786257043451997</v>
      </c>
      <c r="P1356" s="68">
        <v>0.28318473980350084</v>
      </c>
      <c r="Q1356" s="68">
        <v>1.0822580590122091</v>
      </c>
      <c r="R1356" s="68">
        <v>1.0139231541654594</v>
      </c>
      <c r="S1356" s="68">
        <v>2.5019202345825708</v>
      </c>
      <c r="T1356" s="68">
        <v>3.2861874222343417</v>
      </c>
      <c r="U1356" s="68">
        <v>22.855494306097228</v>
      </c>
      <c r="V1356" s="68">
        <v>10.235996725694637</v>
      </c>
      <c r="W1356" s="68">
        <v>7.8963441151776008</v>
      </c>
      <c r="X1356" s="68">
        <v>15.478323349428946</v>
      </c>
      <c r="Y1356" s="68">
        <v>1.1126459577937176</v>
      </c>
      <c r="Z1356" s="68">
        <v>7.3036518145095108</v>
      </c>
      <c r="AA1356" s="68">
        <v>4.4951941504276928E-2</v>
      </c>
      <c r="AB1356" s="68">
        <v>2.802255842211046</v>
      </c>
      <c r="AC1356" s="68">
        <v>3.0758546882356085E-2</v>
      </c>
      <c r="AD1356" s="68">
        <v>4.0788730079267229E-3</v>
      </c>
      <c r="AE1356" s="68">
        <v>1.1129482543777143</v>
      </c>
      <c r="AF1356" s="68">
        <v>0.45620207956550601</v>
      </c>
      <c r="AG1356" s="68">
        <v>2.2684695862422406</v>
      </c>
      <c r="AH1356" s="68">
        <v>1.8580475457591277</v>
      </c>
      <c r="AI1356" s="68">
        <v>1.465554948292954</v>
      </c>
      <c r="AJ1356" s="68">
        <v>2.554703629917754E-3</v>
      </c>
      <c r="AK1356" s="68">
        <v>0.43200954110701728</v>
      </c>
      <c r="AL1356" s="68">
        <v>0.61514531037887588</v>
      </c>
      <c r="AM1356" s="68">
        <v>0.16255438210537054</v>
      </c>
      <c r="AN1356" s="68">
        <v>0.1115419313488991</v>
      </c>
      <c r="AO1356" s="68">
        <v>0.30722579447265674</v>
      </c>
      <c r="AP1356" s="68">
        <v>0.84058414677082738</v>
      </c>
      <c r="AQ1356" s="68">
        <v>1.665307608433378</v>
      </c>
      <c r="AR1356" s="68">
        <v>4.3818778966001642E-2</v>
      </c>
      <c r="AS1356" s="68">
        <v>18.980319593860685</v>
      </c>
      <c r="AT1356" s="68">
        <v>3.1808070264684539E-2</v>
      </c>
      <c r="AU1356" s="68">
        <v>0.22269911212223933</v>
      </c>
      <c r="AV1356" s="68">
        <v>0</v>
      </c>
      <c r="AW1356" s="68">
        <v>7.0028470142539234</v>
      </c>
      <c r="AX1356" s="68">
        <v>4.8484750790445995E-3</v>
      </c>
      <c r="AY1356" s="68">
        <v>0.13574092862342826</v>
      </c>
      <c r="AZ1356" s="68">
        <v>0</v>
      </c>
      <c r="BA1356" s="68">
        <v>2.6945904939513592E-2</v>
      </c>
      <c r="BB1356" s="68">
        <v>4.6121051471404906</v>
      </c>
      <c r="BC1356" s="68">
        <v>12.299673751274733</v>
      </c>
      <c r="BD1356" s="68">
        <v>1.9378902115062324</v>
      </c>
      <c r="BE1356" s="68">
        <v>1.5978766407780192</v>
      </c>
      <c r="BF1356" s="68">
        <v>0.71863581071055982</v>
      </c>
      <c r="BG1356" s="68">
        <v>0</v>
      </c>
      <c r="BH1356" s="68">
        <v>8.8569356780921593E-2</v>
      </c>
      <c r="BI1356" s="68">
        <v>5498.2228288491287</v>
      </c>
      <c r="BJ1356" s="68">
        <v>0</v>
      </c>
      <c r="BK1356" s="68">
        <v>0</v>
      </c>
      <c r="BL1356" s="68">
        <v>136.6470169070989</v>
      </c>
      <c r="BM1356" s="68">
        <v>276.10893538856078</v>
      </c>
      <c r="BN1356" s="68">
        <v>372.37841475961869</v>
      </c>
      <c r="BO1356" s="68">
        <v>6428.6991619468008</v>
      </c>
    </row>
    <row r="1357" spans="1:67">
      <c r="A1357">
        <v>2011</v>
      </c>
      <c r="B1357" s="62" t="s">
        <v>630</v>
      </c>
      <c r="C1357" s="67" t="s">
        <v>695</v>
      </c>
      <c r="D1357" s="62" t="s">
        <v>725</v>
      </c>
      <c r="E1357" s="68">
        <v>19.452869847012103</v>
      </c>
      <c r="F1357" s="68">
        <v>0.13152612113362044</v>
      </c>
      <c r="G1357" s="68">
        <v>36.908832731419821</v>
      </c>
      <c r="H1357" s="68">
        <v>37.729947900023902</v>
      </c>
      <c r="I1357" s="68">
        <v>183.18999851293762</v>
      </c>
      <c r="J1357" s="68">
        <v>114.52811926820424</v>
      </c>
      <c r="K1357" s="68">
        <v>7.614286025841027</v>
      </c>
      <c r="L1357" s="68">
        <v>33.097856036991899</v>
      </c>
      <c r="M1357" s="68">
        <v>7.0909472386638406</v>
      </c>
      <c r="N1357" s="68">
        <v>36.628291626976292</v>
      </c>
      <c r="O1357" s="68">
        <v>101.04991633786334</v>
      </c>
      <c r="P1357" s="68">
        <v>22.337009088565264</v>
      </c>
      <c r="Q1357" s="68">
        <v>79.46940961093658</v>
      </c>
      <c r="R1357" s="68">
        <v>26.547439240234354</v>
      </c>
      <c r="S1357" s="68">
        <v>161.43396557031497</v>
      </c>
      <c r="T1357" s="68">
        <v>53.253243569297631</v>
      </c>
      <c r="U1357" s="68">
        <v>39.630098853915896</v>
      </c>
      <c r="V1357" s="68">
        <v>30.991884960338204</v>
      </c>
      <c r="W1357" s="68">
        <v>78.343724864162525</v>
      </c>
      <c r="X1357" s="68">
        <v>229.46849548223037</v>
      </c>
      <c r="Y1357" s="68">
        <v>24.667859897673896</v>
      </c>
      <c r="Z1357" s="68">
        <v>119.12413491279122</v>
      </c>
      <c r="AA1357" s="68">
        <v>1.6337191678339347</v>
      </c>
      <c r="AB1357" s="68">
        <v>60.00293344028092</v>
      </c>
      <c r="AC1357" s="68">
        <v>3.2943373383707022</v>
      </c>
      <c r="AD1357" s="68">
        <v>4.6610172434149861</v>
      </c>
      <c r="AE1357" s="68">
        <v>132.84045402674519</v>
      </c>
      <c r="AF1357" s="68">
        <v>112.24346887301996</v>
      </c>
      <c r="AG1357" s="68">
        <v>558.62203147094283</v>
      </c>
      <c r="AH1357" s="68">
        <v>457.55354221034372</v>
      </c>
      <c r="AI1357" s="68">
        <v>1353.3090059897399</v>
      </c>
      <c r="AJ1357" s="68">
        <v>103.09772339876305</v>
      </c>
      <c r="AK1357" s="68">
        <v>696.63881852140241</v>
      </c>
      <c r="AL1357" s="68">
        <v>74.437388926144934</v>
      </c>
      <c r="AM1357" s="68">
        <v>3.3112819981511836</v>
      </c>
      <c r="AN1357" s="68">
        <v>7.6889861429533317</v>
      </c>
      <c r="AO1357" s="68">
        <v>6.0029002923298238</v>
      </c>
      <c r="AP1357" s="68">
        <v>1.4091783211203055</v>
      </c>
      <c r="AQ1357" s="68">
        <v>11.611012172144443</v>
      </c>
      <c r="AR1357" s="68">
        <v>7.850406671974536</v>
      </c>
      <c r="AS1357" s="68">
        <v>2.6210009119049817</v>
      </c>
      <c r="AT1357" s="68">
        <v>5.4315326883809184E-3</v>
      </c>
      <c r="AU1357" s="68">
        <v>0.11368265803402924</v>
      </c>
      <c r="AV1357" s="68">
        <v>0</v>
      </c>
      <c r="AW1357" s="68">
        <v>1.5229373373968391</v>
      </c>
      <c r="AX1357" s="68">
        <v>4.4042363879152271</v>
      </c>
      <c r="AY1357" s="68">
        <v>1.5459477252426483</v>
      </c>
      <c r="AZ1357" s="68">
        <v>0</v>
      </c>
      <c r="BA1357" s="68">
        <v>1.5209503955098156</v>
      </c>
      <c r="BB1357" s="68">
        <v>83.359193252238228</v>
      </c>
      <c r="BC1357" s="68">
        <v>257.8097093029337</v>
      </c>
      <c r="BD1357" s="68">
        <v>3.2577727836911237</v>
      </c>
      <c r="BE1357" s="68">
        <v>24.311756350912688</v>
      </c>
      <c r="BF1357" s="68">
        <v>6.0236720892355065</v>
      </c>
      <c r="BG1357" s="68">
        <v>0</v>
      </c>
      <c r="BH1357" s="68">
        <v>1.386972154624655E-2</v>
      </c>
      <c r="BI1357" s="68">
        <v>3921.2842950726003</v>
      </c>
      <c r="BJ1357" s="68">
        <v>0</v>
      </c>
      <c r="BK1357" s="68">
        <v>0</v>
      </c>
      <c r="BL1357" s="68">
        <v>443.60851095146717</v>
      </c>
      <c r="BM1357" s="68">
        <v>-0.7652339228043592</v>
      </c>
      <c r="BN1357" s="68">
        <v>288.082800395682</v>
      </c>
      <c r="BO1357" s="68">
        <v>10077.618596849399</v>
      </c>
    </row>
    <row r="1358" spans="1:67">
      <c r="A1358">
        <v>2011</v>
      </c>
      <c r="B1358" s="62" t="s">
        <v>631</v>
      </c>
      <c r="C1358" s="67" t="s">
        <v>696</v>
      </c>
      <c r="D1358" s="62" t="s">
        <v>725</v>
      </c>
      <c r="E1358" s="68">
        <v>0.10420912576988738</v>
      </c>
      <c r="F1358" s="68">
        <v>0</v>
      </c>
      <c r="G1358" s="68">
        <v>9.1079040217759599E-4</v>
      </c>
      <c r="H1358" s="68">
        <v>1.7607544193452533</v>
      </c>
      <c r="I1358" s="68">
        <v>20.100346497942173</v>
      </c>
      <c r="J1358" s="68">
        <v>11.514332163540193</v>
      </c>
      <c r="K1358" s="68">
        <v>0.28568129698076106</v>
      </c>
      <c r="L1358" s="68">
        <v>3.0878388161926908</v>
      </c>
      <c r="M1358" s="68">
        <v>8.8036842003313023</v>
      </c>
      <c r="N1358" s="68">
        <v>0.38022145916917693</v>
      </c>
      <c r="O1358" s="68">
        <v>11.601464304448694</v>
      </c>
      <c r="P1358" s="68">
        <v>4.648393235095261</v>
      </c>
      <c r="Q1358" s="68">
        <v>9.0329406970442889</v>
      </c>
      <c r="R1358" s="68">
        <v>5.2386920013208949</v>
      </c>
      <c r="S1358" s="68">
        <v>2.4811205803605052</v>
      </c>
      <c r="T1358" s="68">
        <v>11.069375464463286</v>
      </c>
      <c r="U1358" s="68">
        <v>118.10201225884127</v>
      </c>
      <c r="V1358" s="68">
        <v>31.18319698574869</v>
      </c>
      <c r="W1358" s="68">
        <v>10.542334351907522</v>
      </c>
      <c r="X1358" s="68">
        <v>13.022605317655106</v>
      </c>
      <c r="Y1358" s="68">
        <v>0.58746143413854135</v>
      </c>
      <c r="Z1358" s="68">
        <v>20.585834934501239</v>
      </c>
      <c r="AA1358" s="68">
        <v>9.6242868785279825</v>
      </c>
      <c r="AB1358" s="68">
        <v>2.9344023129443815</v>
      </c>
      <c r="AC1358" s="68">
        <v>0</v>
      </c>
      <c r="AD1358" s="68">
        <v>0.21505174609664113</v>
      </c>
      <c r="AE1358" s="68">
        <v>2.6314212424942824</v>
      </c>
      <c r="AF1358" s="68">
        <v>9.5797381994846464</v>
      </c>
      <c r="AG1358" s="68">
        <v>47.623928502647857</v>
      </c>
      <c r="AH1358" s="68">
        <v>39.007586440836832</v>
      </c>
      <c r="AI1358" s="68">
        <v>15.689691039927098</v>
      </c>
      <c r="AJ1358" s="68">
        <v>0</v>
      </c>
      <c r="AK1358" s="68">
        <v>1.0588256562732681</v>
      </c>
      <c r="AL1358" s="68">
        <v>5.6596030715678731</v>
      </c>
      <c r="AM1358" s="68">
        <v>4.3012857353381646</v>
      </c>
      <c r="AN1358" s="68">
        <v>3.0718562095906266</v>
      </c>
      <c r="AO1358" s="68">
        <v>0.73935464121479644</v>
      </c>
      <c r="AP1358" s="68">
        <v>1.9557839324557469</v>
      </c>
      <c r="AQ1358" s="68">
        <v>310.44642516766908</v>
      </c>
      <c r="AR1358" s="68">
        <v>0.37983530180431735</v>
      </c>
      <c r="AS1358" s="68">
        <v>285.15918081621794</v>
      </c>
      <c r="AT1358" s="68">
        <v>16.25524156662701</v>
      </c>
      <c r="AU1358" s="68">
        <v>16.018392295727153</v>
      </c>
      <c r="AV1358" s="68">
        <v>0</v>
      </c>
      <c r="AW1358" s="68">
        <v>21.090084273048792</v>
      </c>
      <c r="AX1358" s="68">
        <v>1.938399419856883</v>
      </c>
      <c r="AY1358" s="68">
        <v>20.830014198632067</v>
      </c>
      <c r="AZ1358" s="68">
        <v>0</v>
      </c>
      <c r="BA1358" s="68">
        <v>0.21229079292166217</v>
      </c>
      <c r="BB1358" s="68">
        <v>70.289744282436587</v>
      </c>
      <c r="BC1358" s="68">
        <v>522.55960436264127</v>
      </c>
      <c r="BD1358" s="68">
        <v>59.973860671320217</v>
      </c>
      <c r="BE1358" s="68">
        <v>28.774060943259009</v>
      </c>
      <c r="BF1358" s="68">
        <v>23.704194739114069</v>
      </c>
      <c r="BG1358" s="68">
        <v>0</v>
      </c>
      <c r="BH1358" s="68">
        <v>0.47334711458139095</v>
      </c>
      <c r="BI1358" s="68">
        <v>819.29855739022673</v>
      </c>
      <c r="BJ1358" s="68">
        <v>0</v>
      </c>
      <c r="BK1358" s="68">
        <v>0</v>
      </c>
      <c r="BL1358" s="68">
        <v>0</v>
      </c>
      <c r="BM1358" s="68">
        <v>2.2161757894010834</v>
      </c>
      <c r="BN1358" s="68">
        <v>3.2497215670446167E-5</v>
      </c>
      <c r="BO1358" s="68">
        <v>2627.8456675673001</v>
      </c>
    </row>
    <row r="1359" spans="1:67">
      <c r="A1359">
        <v>2011</v>
      </c>
      <c r="B1359" s="62" t="s">
        <v>632</v>
      </c>
      <c r="C1359" s="67" t="s">
        <v>697</v>
      </c>
      <c r="D1359" s="62" t="s">
        <v>725</v>
      </c>
      <c r="E1359" s="68">
        <v>0.19611381598569669</v>
      </c>
      <c r="F1359" s="68">
        <v>0.81579390849733346</v>
      </c>
      <c r="G1359" s="68">
        <v>18.324245496361968</v>
      </c>
      <c r="H1359" s="68">
        <v>183.61250756075827</v>
      </c>
      <c r="I1359" s="68">
        <v>96.157818644952172</v>
      </c>
      <c r="J1359" s="68">
        <v>22.479731152377923</v>
      </c>
      <c r="K1359" s="68">
        <v>1.4331735835579837</v>
      </c>
      <c r="L1359" s="68">
        <v>22.961451587801992</v>
      </c>
      <c r="M1359" s="68">
        <v>14.823340876026927</v>
      </c>
      <c r="N1359" s="68">
        <v>13.839119812944984</v>
      </c>
      <c r="O1359" s="68">
        <v>64.734773758787071</v>
      </c>
      <c r="P1359" s="68">
        <v>56.922458664978777</v>
      </c>
      <c r="Q1359" s="68">
        <v>26.228866390972041</v>
      </c>
      <c r="R1359" s="68">
        <v>25.275401860782196</v>
      </c>
      <c r="S1359" s="68">
        <v>39.361265789621029</v>
      </c>
      <c r="T1359" s="68">
        <v>34.546884332019381</v>
      </c>
      <c r="U1359" s="68">
        <v>102.26513702618782</v>
      </c>
      <c r="V1359" s="68">
        <v>74.751372570865257</v>
      </c>
      <c r="W1359" s="68">
        <v>40.913204896423949</v>
      </c>
      <c r="X1359" s="68">
        <v>201.49347771351154</v>
      </c>
      <c r="Y1359" s="68">
        <v>4.3100423547750344</v>
      </c>
      <c r="Z1359" s="68">
        <v>63.950111088520593</v>
      </c>
      <c r="AA1359" s="68">
        <v>14.319027233866709</v>
      </c>
      <c r="AB1359" s="68">
        <v>54.674856998637857</v>
      </c>
      <c r="AC1359" s="68">
        <v>21.244194026654654</v>
      </c>
      <c r="AD1359" s="68">
        <v>2.5660159951063095</v>
      </c>
      <c r="AE1359" s="68">
        <v>469.56037761820704</v>
      </c>
      <c r="AF1359" s="68">
        <v>48.718626179233333</v>
      </c>
      <c r="AG1359" s="68">
        <v>242.50389699503739</v>
      </c>
      <c r="AH1359" s="68">
        <v>198.62896702752636</v>
      </c>
      <c r="AI1359" s="68">
        <v>417.10248051473701</v>
      </c>
      <c r="AJ1359" s="68">
        <v>37.936494266081013</v>
      </c>
      <c r="AK1359" s="68">
        <v>81.431332509520971</v>
      </c>
      <c r="AL1359" s="68">
        <v>26.838648227990575</v>
      </c>
      <c r="AM1359" s="68">
        <v>13.025520032923181</v>
      </c>
      <c r="AN1359" s="68">
        <v>32.149393628733506</v>
      </c>
      <c r="AO1359" s="68">
        <v>35.641582102842797</v>
      </c>
      <c r="AP1359" s="68">
        <v>28.104082029104756</v>
      </c>
      <c r="AQ1359" s="68">
        <v>130.07591563265706</v>
      </c>
      <c r="AR1359" s="68">
        <v>5.9275485442585119</v>
      </c>
      <c r="AS1359" s="68">
        <v>202.15996590008751</v>
      </c>
      <c r="AT1359" s="68">
        <v>2.191030612231911</v>
      </c>
      <c r="AU1359" s="68">
        <v>20.721500928766659</v>
      </c>
      <c r="AV1359" s="68">
        <v>0</v>
      </c>
      <c r="AW1359" s="68">
        <v>26.88348739156644</v>
      </c>
      <c r="AX1359" s="68">
        <v>9.025167835036374</v>
      </c>
      <c r="AY1359" s="68">
        <v>31.245151226902681</v>
      </c>
      <c r="AZ1359" s="68">
        <v>0</v>
      </c>
      <c r="BA1359" s="68">
        <v>5.3371772863353719</v>
      </c>
      <c r="BB1359" s="68">
        <v>382.03480188884924</v>
      </c>
      <c r="BC1359" s="68">
        <v>1829.0226167692299</v>
      </c>
      <c r="BD1359" s="68">
        <v>240.83719810525878</v>
      </c>
      <c r="BE1359" s="68">
        <v>195.84925349483211</v>
      </c>
      <c r="BF1359" s="68">
        <v>91.726123572498892</v>
      </c>
      <c r="BG1359" s="68">
        <v>0</v>
      </c>
      <c r="BH1359" s="68">
        <v>2.4059305471008532</v>
      </c>
      <c r="BI1359" s="68">
        <v>29354.484661261373</v>
      </c>
      <c r="BJ1359" s="68">
        <v>0</v>
      </c>
      <c r="BK1359" s="68">
        <v>0</v>
      </c>
      <c r="BL1359" s="68">
        <v>0</v>
      </c>
      <c r="BM1359" s="68">
        <v>-10.799218191250576</v>
      </c>
      <c r="BN1359" s="68">
        <v>1.2627676478587091E-3</v>
      </c>
      <c r="BO1359" s="68">
        <v>35352.9713638463</v>
      </c>
    </row>
    <row r="1360" spans="1:67">
      <c r="A1360">
        <v>2011</v>
      </c>
      <c r="B1360" s="62" t="s">
        <v>633</v>
      </c>
      <c r="C1360" s="67" t="s">
        <v>698</v>
      </c>
      <c r="D1360" s="62" t="s">
        <v>725</v>
      </c>
      <c r="E1360" s="68">
        <v>6.3490362017183014E-2</v>
      </c>
      <c r="F1360" s="68">
        <v>0</v>
      </c>
      <c r="G1360" s="68">
        <v>5.6230874959190263E-4</v>
      </c>
      <c r="H1360" s="68">
        <v>4.5499642267069573</v>
      </c>
      <c r="I1360" s="68">
        <v>100.89767442220489</v>
      </c>
      <c r="J1360" s="68">
        <v>9.9019711577940459</v>
      </c>
      <c r="K1360" s="68">
        <v>0.85737170335019286</v>
      </c>
      <c r="L1360" s="68">
        <v>13.475123292076294</v>
      </c>
      <c r="M1360" s="68">
        <v>2.0785407003203069</v>
      </c>
      <c r="N1360" s="68">
        <v>0.55186806195316529</v>
      </c>
      <c r="O1360" s="68">
        <v>22.117243127379073</v>
      </c>
      <c r="P1360" s="68">
        <v>54.845520453520706</v>
      </c>
      <c r="Q1360" s="68">
        <v>11.726303635216624</v>
      </c>
      <c r="R1360" s="68">
        <v>7.6645299816325165</v>
      </c>
      <c r="S1360" s="68">
        <v>4.4817834420638363</v>
      </c>
      <c r="T1360" s="68">
        <v>7.7124390523870057</v>
      </c>
      <c r="U1360" s="68">
        <v>4.3944523720752509</v>
      </c>
      <c r="V1360" s="68">
        <v>3.9362492088092078</v>
      </c>
      <c r="W1360" s="68">
        <v>5.0492517530047216</v>
      </c>
      <c r="X1360" s="68">
        <v>36.184781685856109</v>
      </c>
      <c r="Y1360" s="68">
        <v>0.17172232424592418</v>
      </c>
      <c r="Z1360" s="68">
        <v>19.297066491508549</v>
      </c>
      <c r="AA1360" s="68">
        <v>1.9671457764333704</v>
      </c>
      <c r="AB1360" s="68">
        <v>42.163704509629298</v>
      </c>
      <c r="AC1360" s="68">
        <v>0</v>
      </c>
      <c r="AD1360" s="68">
        <v>0.46448935479405246</v>
      </c>
      <c r="AE1360" s="68">
        <v>2.5984137182339766</v>
      </c>
      <c r="AF1360" s="68">
        <v>39.039564677078459</v>
      </c>
      <c r="AG1360" s="68">
        <v>194.6682193306184</v>
      </c>
      <c r="AH1360" s="68">
        <v>159.44794206552461</v>
      </c>
      <c r="AI1360" s="68">
        <v>28.653634767965528</v>
      </c>
      <c r="AJ1360" s="68">
        <v>0</v>
      </c>
      <c r="AK1360" s="68">
        <v>13.452075884554723</v>
      </c>
      <c r="AL1360" s="68">
        <v>4.3486702615102155</v>
      </c>
      <c r="AM1360" s="68">
        <v>2.7584873149146674</v>
      </c>
      <c r="AN1360" s="68">
        <v>19.449304917590759</v>
      </c>
      <c r="AO1360" s="68">
        <v>10.022211806910194</v>
      </c>
      <c r="AP1360" s="68">
        <v>42.379613993264606</v>
      </c>
      <c r="AQ1360" s="68">
        <v>76.191532730927037</v>
      </c>
      <c r="AR1360" s="68">
        <v>1.8303115933450753</v>
      </c>
      <c r="AS1360" s="68">
        <v>10.022995297878269</v>
      </c>
      <c r="AT1360" s="68">
        <v>0</v>
      </c>
      <c r="AU1360" s="68">
        <v>0</v>
      </c>
      <c r="AV1360" s="68">
        <v>0</v>
      </c>
      <c r="AW1360" s="68">
        <v>7.6442168433279933</v>
      </c>
      <c r="AX1360" s="68">
        <v>0.14851905166267265</v>
      </c>
      <c r="AY1360" s="68">
        <v>9.8581999198370553</v>
      </c>
      <c r="AZ1360" s="68">
        <v>0</v>
      </c>
      <c r="BA1360" s="68">
        <v>2.3147518241991127</v>
      </c>
      <c r="BB1360" s="68">
        <v>274.65332656872226</v>
      </c>
      <c r="BC1360" s="68">
        <v>70.975586121538015</v>
      </c>
      <c r="BD1360" s="68">
        <v>244.11874037164182</v>
      </c>
      <c r="BE1360" s="68">
        <v>10.781483548402914</v>
      </c>
      <c r="BF1360" s="68">
        <v>82.914437102854066</v>
      </c>
      <c r="BG1360" s="68">
        <v>0</v>
      </c>
      <c r="BH1360" s="68">
        <v>0.39803133502145999</v>
      </c>
      <c r="BI1360" s="68">
        <v>745.78673975399215</v>
      </c>
      <c r="BJ1360" s="68">
        <v>0</v>
      </c>
      <c r="BK1360" s="68">
        <v>0</v>
      </c>
      <c r="BL1360" s="68">
        <v>0</v>
      </c>
      <c r="BM1360" s="68">
        <v>-0.10354296564793435</v>
      </c>
      <c r="BN1360" s="68">
        <v>-1.1298439676465932E-4</v>
      </c>
      <c r="BO1360" s="68">
        <v>2408.9066042551999</v>
      </c>
    </row>
    <row r="1361" spans="1:67">
      <c r="A1361">
        <v>2011</v>
      </c>
      <c r="B1361" s="62" t="s">
        <v>634</v>
      </c>
      <c r="C1361" s="67" t="s">
        <v>699</v>
      </c>
      <c r="D1361" s="62" t="s">
        <v>725</v>
      </c>
      <c r="E1361" s="68">
        <v>0</v>
      </c>
      <c r="F1361" s="68">
        <v>0</v>
      </c>
      <c r="G1361" s="68">
        <v>0</v>
      </c>
      <c r="H1361" s="68">
        <v>0</v>
      </c>
      <c r="I1361" s="68">
        <v>7.8296275208855512E-5</v>
      </c>
      <c r="J1361" s="68">
        <v>0</v>
      </c>
      <c r="K1361" s="68">
        <v>0</v>
      </c>
      <c r="L1361" s="68">
        <v>0</v>
      </c>
      <c r="M1361" s="68">
        <v>0.10283138175291935</v>
      </c>
      <c r="N1361" s="68">
        <v>0</v>
      </c>
      <c r="O1361" s="68">
        <v>0</v>
      </c>
      <c r="P1361" s="68">
        <v>0</v>
      </c>
      <c r="Q1361" s="68">
        <v>1.7315009574581268E-4</v>
      </c>
      <c r="R1361" s="68">
        <v>0</v>
      </c>
      <c r="S1361" s="68">
        <v>0</v>
      </c>
      <c r="T1361" s="68">
        <v>0</v>
      </c>
      <c r="U1361" s="68">
        <v>2.2933746384488366E-5</v>
      </c>
      <c r="V1361" s="68">
        <v>0</v>
      </c>
      <c r="W1361" s="68">
        <v>0</v>
      </c>
      <c r="X1361" s="68">
        <v>0</v>
      </c>
      <c r="Y1361" s="68">
        <v>0</v>
      </c>
      <c r="Z1361" s="68">
        <v>0</v>
      </c>
      <c r="AA1361" s="68">
        <v>0</v>
      </c>
      <c r="AB1361" s="68">
        <v>0</v>
      </c>
      <c r="AC1361" s="68">
        <v>0</v>
      </c>
      <c r="AD1361" s="68">
        <v>0</v>
      </c>
      <c r="AE1361" s="68">
        <v>0.31556366196556207</v>
      </c>
      <c r="AF1361" s="68">
        <v>0.21839025014737812</v>
      </c>
      <c r="AG1361" s="68">
        <v>1.0878700672681341</v>
      </c>
      <c r="AH1361" s="68">
        <v>0.89104756830384868</v>
      </c>
      <c r="AI1361" s="68">
        <v>0</v>
      </c>
      <c r="AJ1361" s="68">
        <v>0</v>
      </c>
      <c r="AK1361" s="68">
        <v>0</v>
      </c>
      <c r="AL1361" s="68">
        <v>0</v>
      </c>
      <c r="AM1361" s="68">
        <v>0</v>
      </c>
      <c r="AN1361" s="68">
        <v>3.4549397404763975</v>
      </c>
      <c r="AO1361" s="68">
        <v>1.086640031022085</v>
      </c>
      <c r="AP1361" s="68">
        <v>190.47867177066391</v>
      </c>
      <c r="AQ1361" s="68">
        <v>23.756964405176209</v>
      </c>
      <c r="AR1361" s="68">
        <v>0</v>
      </c>
      <c r="AS1361" s="68">
        <v>11.262789536425595</v>
      </c>
      <c r="AT1361" s="68">
        <v>24.218688047667023</v>
      </c>
      <c r="AU1361" s="68">
        <v>0</v>
      </c>
      <c r="AV1361" s="68">
        <v>0</v>
      </c>
      <c r="AW1361" s="68">
        <v>16.172582072744213</v>
      </c>
      <c r="AX1361" s="68">
        <v>0</v>
      </c>
      <c r="AY1361" s="68">
        <v>62.342791426844549</v>
      </c>
      <c r="AZ1361" s="68">
        <v>0</v>
      </c>
      <c r="BA1361" s="68">
        <v>3.3173181290182367</v>
      </c>
      <c r="BB1361" s="68">
        <v>2.6495479736465457</v>
      </c>
      <c r="BC1361" s="68">
        <v>267.09594419835014</v>
      </c>
      <c r="BD1361" s="68">
        <v>17.954993156694272</v>
      </c>
      <c r="BE1361" s="68">
        <v>30.562539069560511</v>
      </c>
      <c r="BF1361" s="68">
        <v>0</v>
      </c>
      <c r="BG1361" s="68">
        <v>0</v>
      </c>
      <c r="BH1361" s="68">
        <v>0.624787222221451</v>
      </c>
      <c r="BI1361" s="68">
        <v>4361.2954259882781</v>
      </c>
      <c r="BJ1361" s="68">
        <v>0</v>
      </c>
      <c r="BK1361" s="68">
        <v>8.9332010556034298</v>
      </c>
      <c r="BL1361" s="68">
        <v>35.629559594899533</v>
      </c>
      <c r="BM1361" s="68">
        <v>10.648365865853677</v>
      </c>
      <c r="BN1361" s="68">
        <v>28.840477922097719</v>
      </c>
      <c r="BO1361" s="68">
        <v>5102.9422045168003</v>
      </c>
    </row>
    <row r="1362" spans="1:67">
      <c r="A1362">
        <v>2011</v>
      </c>
      <c r="B1362" s="62" t="s">
        <v>635</v>
      </c>
      <c r="C1362" s="67" t="s">
        <v>700</v>
      </c>
      <c r="D1362" s="62" t="s">
        <v>725</v>
      </c>
      <c r="E1362" s="68">
        <v>2.7634586690818366</v>
      </c>
      <c r="F1362" s="68">
        <v>4.9943832378182309</v>
      </c>
      <c r="G1362" s="68">
        <v>5.9210366464078907</v>
      </c>
      <c r="H1362" s="68">
        <v>129.52420457611632</v>
      </c>
      <c r="I1362" s="68">
        <v>267.14244851784753</v>
      </c>
      <c r="J1362" s="68">
        <v>34.061050814166649</v>
      </c>
      <c r="K1362" s="68">
        <v>5.2657612165150915</v>
      </c>
      <c r="L1362" s="68">
        <v>15.646300637732669</v>
      </c>
      <c r="M1362" s="68">
        <v>21.817803245843614</v>
      </c>
      <c r="N1362" s="68">
        <v>25.481988150185607</v>
      </c>
      <c r="O1362" s="68">
        <v>66.005236384516067</v>
      </c>
      <c r="P1362" s="68">
        <v>18.73855541301074</v>
      </c>
      <c r="Q1362" s="68">
        <v>35.986841374150572</v>
      </c>
      <c r="R1362" s="68">
        <v>53.121828438384028</v>
      </c>
      <c r="S1362" s="68">
        <v>13.553101859376204</v>
      </c>
      <c r="T1362" s="68">
        <v>42.410285665436639</v>
      </c>
      <c r="U1362" s="68">
        <v>8.4260618123013487</v>
      </c>
      <c r="V1362" s="68">
        <v>20.109717001286256</v>
      </c>
      <c r="W1362" s="68">
        <v>24.441840868356884</v>
      </c>
      <c r="X1362" s="68">
        <v>87.706552421984128</v>
      </c>
      <c r="Y1362" s="68">
        <v>3.1818971147950781</v>
      </c>
      <c r="Z1362" s="68">
        <v>45.082050714838012</v>
      </c>
      <c r="AA1362" s="68">
        <v>26.523566372085291</v>
      </c>
      <c r="AB1362" s="68">
        <v>35.536181594245072</v>
      </c>
      <c r="AC1362" s="68">
        <v>20.239257342015232</v>
      </c>
      <c r="AD1362" s="68">
        <v>3.4741715021255817</v>
      </c>
      <c r="AE1362" s="68">
        <v>1017.3779633970419</v>
      </c>
      <c r="AF1362" s="68">
        <v>92.871692092984688</v>
      </c>
      <c r="AG1362" s="68">
        <v>463.73771126877523</v>
      </c>
      <c r="AH1362" s="68">
        <v>379.83613336700745</v>
      </c>
      <c r="AI1362" s="68">
        <v>391.86638044183547</v>
      </c>
      <c r="AJ1362" s="68">
        <v>6.2593135463213665</v>
      </c>
      <c r="AK1362" s="68">
        <v>71.871612416776671</v>
      </c>
      <c r="AL1362" s="68">
        <v>48.504092318400282</v>
      </c>
      <c r="AM1362" s="68">
        <v>32.592074272498778</v>
      </c>
      <c r="AN1362" s="68">
        <v>157.98030521754538</v>
      </c>
      <c r="AO1362" s="68">
        <v>20.792998508923496</v>
      </c>
      <c r="AP1362" s="68">
        <v>186.29262799946613</v>
      </c>
      <c r="AQ1362" s="68">
        <v>1405.4514754497134</v>
      </c>
      <c r="AR1362" s="68">
        <v>4.9021207210462503</v>
      </c>
      <c r="AS1362" s="68">
        <v>708.54040363272668</v>
      </c>
      <c r="AT1362" s="68">
        <v>3281.0659465290696</v>
      </c>
      <c r="AU1362" s="68">
        <v>124.11813695932523</v>
      </c>
      <c r="AV1362" s="68">
        <v>0</v>
      </c>
      <c r="AW1362" s="68">
        <v>243.21394052261951</v>
      </c>
      <c r="AX1362" s="68">
        <v>42.733333433241661</v>
      </c>
      <c r="AY1362" s="68">
        <v>59.57417478756733</v>
      </c>
      <c r="AZ1362" s="68">
        <v>0</v>
      </c>
      <c r="BA1362" s="68">
        <v>16.510205443838014</v>
      </c>
      <c r="BB1362" s="68">
        <v>726.66525696446217</v>
      </c>
      <c r="BC1362" s="68">
        <v>1041.4896154321007</v>
      </c>
      <c r="BD1362" s="68">
        <v>363.76118180464584</v>
      </c>
      <c r="BE1362" s="68">
        <v>204.43343414457792</v>
      </c>
      <c r="BF1362" s="68">
        <v>203.91514755524321</v>
      </c>
      <c r="BG1362" s="68">
        <v>0</v>
      </c>
      <c r="BH1362" s="68">
        <v>1.5536170926539949</v>
      </c>
      <c r="BI1362" s="68">
        <v>23800.631713132607</v>
      </c>
      <c r="BJ1362" s="68">
        <v>0</v>
      </c>
      <c r="BK1362" s="68">
        <v>0</v>
      </c>
      <c r="BL1362" s="68">
        <v>0</v>
      </c>
      <c r="BM1362" s="68">
        <v>-80.120049805099569</v>
      </c>
      <c r="BN1362" s="68">
        <v>122.79758361416123</v>
      </c>
      <c r="BO1362" s="68">
        <v>36158.375723852696</v>
      </c>
    </row>
    <row r="1363" spans="1:67">
      <c r="A1363">
        <v>2011</v>
      </c>
      <c r="B1363" s="62" t="s">
        <v>636</v>
      </c>
      <c r="C1363" s="67" t="s">
        <v>701</v>
      </c>
      <c r="D1363" s="62" t="s">
        <v>725</v>
      </c>
      <c r="E1363" s="68">
        <v>0</v>
      </c>
      <c r="F1363" s="68">
        <v>0</v>
      </c>
      <c r="G1363" s="68">
        <v>0</v>
      </c>
      <c r="H1363" s="68">
        <v>2.2951379743980498</v>
      </c>
      <c r="I1363" s="68">
        <v>26.278242301433142</v>
      </c>
      <c r="J1363" s="68">
        <v>3.7888008291764756</v>
      </c>
      <c r="K1363" s="68">
        <v>0.20689648319795459</v>
      </c>
      <c r="L1363" s="68">
        <v>1.5071246592485372</v>
      </c>
      <c r="M1363" s="68">
        <v>3.1451961432768778</v>
      </c>
      <c r="N1363" s="68">
        <v>0.55379086574018677</v>
      </c>
      <c r="O1363" s="68">
        <v>5.0696431064533067</v>
      </c>
      <c r="P1363" s="68">
        <v>1.6508536225639696</v>
      </c>
      <c r="Q1363" s="68">
        <v>5.3965473022462715</v>
      </c>
      <c r="R1363" s="68">
        <v>11.150400652826507</v>
      </c>
      <c r="S1363" s="68">
        <v>2.9194027556468396</v>
      </c>
      <c r="T1363" s="68">
        <v>3.8269163826903192</v>
      </c>
      <c r="U1363" s="68">
        <v>0.79199246003102297</v>
      </c>
      <c r="V1363" s="68">
        <v>2.229446989399122</v>
      </c>
      <c r="W1363" s="68">
        <v>2.8519910236646879</v>
      </c>
      <c r="X1363" s="68">
        <v>9.4396911974475923</v>
      </c>
      <c r="Y1363" s="68">
        <v>0.15524053880676669</v>
      </c>
      <c r="Z1363" s="68">
        <v>5.4232373680720327</v>
      </c>
      <c r="AA1363" s="68">
        <v>1.3264231708550493</v>
      </c>
      <c r="AB1363" s="68">
        <v>1.0529249708937229</v>
      </c>
      <c r="AC1363" s="68">
        <v>0</v>
      </c>
      <c r="AD1363" s="68">
        <v>0.62038268956974774</v>
      </c>
      <c r="AE1363" s="68">
        <v>0.38159985367455646</v>
      </c>
      <c r="AF1363" s="68">
        <v>6.0241186578367314</v>
      </c>
      <c r="AG1363" s="68">
        <v>29.99703339897377</v>
      </c>
      <c r="AH1363" s="68">
        <v>24.569830966676363</v>
      </c>
      <c r="AI1363" s="68">
        <v>31.467843470440229</v>
      </c>
      <c r="AJ1363" s="68">
        <v>0</v>
      </c>
      <c r="AK1363" s="68">
        <v>2.3973189287256402</v>
      </c>
      <c r="AL1363" s="68">
        <v>5.6211510566225309</v>
      </c>
      <c r="AM1363" s="68">
        <v>2.7758000461498571</v>
      </c>
      <c r="AN1363" s="68">
        <v>2.2648265916774721</v>
      </c>
      <c r="AO1363" s="68">
        <v>0.7002704120738763</v>
      </c>
      <c r="AP1363" s="68">
        <v>29.733895334284593</v>
      </c>
      <c r="AQ1363" s="68">
        <v>48.027066473793305</v>
      </c>
      <c r="AR1363" s="68">
        <v>0.10015440371089483</v>
      </c>
      <c r="AS1363" s="68">
        <v>1.0174544240296073</v>
      </c>
      <c r="AT1363" s="68">
        <v>0</v>
      </c>
      <c r="AU1363" s="68">
        <v>0</v>
      </c>
      <c r="AV1363" s="68">
        <v>0</v>
      </c>
      <c r="AW1363" s="68">
        <v>25.467856288332047</v>
      </c>
      <c r="AX1363" s="68">
        <v>9.8138382579610202</v>
      </c>
      <c r="AY1363" s="68">
        <v>1.2406259200548742</v>
      </c>
      <c r="AZ1363" s="68">
        <v>0</v>
      </c>
      <c r="BA1363" s="68">
        <v>0.5259434079590346</v>
      </c>
      <c r="BB1363" s="68">
        <v>79.911065367039853</v>
      </c>
      <c r="BC1363" s="68">
        <v>3.7802278056309788</v>
      </c>
      <c r="BD1363" s="68">
        <v>26.850718394585538</v>
      </c>
      <c r="BE1363" s="68">
        <v>5.5746906154363911</v>
      </c>
      <c r="BF1363" s="68">
        <v>10.471729548895659</v>
      </c>
      <c r="BG1363" s="68">
        <v>0</v>
      </c>
      <c r="BH1363" s="68">
        <v>3.5274842511299614E-3</v>
      </c>
      <c r="BI1363" s="68">
        <v>29.131394193912715</v>
      </c>
      <c r="BJ1363" s="68">
        <v>0</v>
      </c>
      <c r="BK1363" s="68">
        <v>0</v>
      </c>
      <c r="BL1363" s="68">
        <v>383.59318211994389</v>
      </c>
      <c r="BM1363" s="68">
        <v>-5.9356641072040445E-2</v>
      </c>
      <c r="BN1363" s="68">
        <v>-2.4893389168991688E-6</v>
      </c>
      <c r="BO1363" s="68">
        <v>853.06408777989998</v>
      </c>
    </row>
    <row r="1364" spans="1:67">
      <c r="A1364">
        <v>2011</v>
      </c>
      <c r="B1364" s="62" t="s">
        <v>637</v>
      </c>
      <c r="C1364" s="67" t="s">
        <v>702</v>
      </c>
      <c r="D1364" s="62" t="s">
        <v>725</v>
      </c>
      <c r="E1364" s="68">
        <v>240.51408005266936</v>
      </c>
      <c r="F1364" s="68">
        <v>2.8325822728088994</v>
      </c>
      <c r="G1364" s="68">
        <v>8.3408902804070451</v>
      </c>
      <c r="H1364" s="68">
        <v>634.35395021334762</v>
      </c>
      <c r="I1364" s="68">
        <v>571.58098572819699</v>
      </c>
      <c r="J1364" s="68">
        <v>77.755241920918664</v>
      </c>
      <c r="K1364" s="68">
        <v>13.31909877101673</v>
      </c>
      <c r="L1364" s="68">
        <v>53.276891059053618</v>
      </c>
      <c r="M1364" s="68">
        <v>9.7291788851261689</v>
      </c>
      <c r="N1364" s="68">
        <v>86.787188121982837</v>
      </c>
      <c r="O1364" s="68">
        <v>192.61978352994328</v>
      </c>
      <c r="P1364" s="68">
        <v>33.262240243714473</v>
      </c>
      <c r="Q1364" s="68">
        <v>108.62182690796894</v>
      </c>
      <c r="R1364" s="68">
        <v>173.05699861375192</v>
      </c>
      <c r="S1364" s="68">
        <v>179.13274109718279</v>
      </c>
      <c r="T1364" s="68">
        <v>136.32645254546111</v>
      </c>
      <c r="U1364" s="68">
        <v>11.686518014961141</v>
      </c>
      <c r="V1364" s="68">
        <v>48.489549674489254</v>
      </c>
      <c r="W1364" s="68">
        <v>77.742724026632715</v>
      </c>
      <c r="X1364" s="68">
        <v>327.88938758010926</v>
      </c>
      <c r="Y1364" s="68">
        <v>21.059321066383756</v>
      </c>
      <c r="Z1364" s="68">
        <v>67.276484911467904</v>
      </c>
      <c r="AA1364" s="68">
        <v>8.4561853481175078</v>
      </c>
      <c r="AB1364" s="68">
        <v>69.674598221043937</v>
      </c>
      <c r="AC1364" s="68">
        <v>0</v>
      </c>
      <c r="AD1364" s="68">
        <v>1.9421813048621916</v>
      </c>
      <c r="AE1364" s="68">
        <v>3047.6740852188386</v>
      </c>
      <c r="AF1364" s="68">
        <v>121.77688715363428</v>
      </c>
      <c r="AG1364" s="68">
        <v>607.75586416610247</v>
      </c>
      <c r="AH1364" s="68">
        <v>497.79785397306387</v>
      </c>
      <c r="AI1364" s="68">
        <v>419.41428822019515</v>
      </c>
      <c r="AJ1364" s="68">
        <v>6.5161256705011725</v>
      </c>
      <c r="AK1364" s="68">
        <v>32.636998647035469</v>
      </c>
      <c r="AL1364" s="68">
        <v>52.358907718667055</v>
      </c>
      <c r="AM1364" s="68">
        <v>31.853280613512098</v>
      </c>
      <c r="AN1364" s="68">
        <v>219.36851530849037</v>
      </c>
      <c r="AO1364" s="68">
        <v>12.313597412528692</v>
      </c>
      <c r="AP1364" s="68">
        <v>46.645679342791688</v>
      </c>
      <c r="AQ1364" s="68">
        <v>748.16172986699314</v>
      </c>
      <c r="AR1364" s="68">
        <v>3.6765775339416096</v>
      </c>
      <c r="AS1364" s="68">
        <v>1978.3138103766644</v>
      </c>
      <c r="AT1364" s="68">
        <v>1126.4244220926103</v>
      </c>
      <c r="AU1364" s="68">
        <v>56.490995118903129</v>
      </c>
      <c r="AV1364" s="68">
        <v>0</v>
      </c>
      <c r="AW1364" s="68">
        <v>260.32974090963825</v>
      </c>
      <c r="AX1364" s="68">
        <v>127.34373185530066</v>
      </c>
      <c r="AY1364" s="68">
        <v>106.79823880111381</v>
      </c>
      <c r="AZ1364" s="68">
        <v>0</v>
      </c>
      <c r="BA1364" s="68">
        <v>34.591073223123168</v>
      </c>
      <c r="BB1364" s="68">
        <v>1203.2758157809815</v>
      </c>
      <c r="BC1364" s="68">
        <v>1833.7612542590934</v>
      </c>
      <c r="BD1364" s="68">
        <v>163.7318406990282</v>
      </c>
      <c r="BE1364" s="68">
        <v>61.865464113518421</v>
      </c>
      <c r="BF1364" s="68">
        <v>70.590113774054601</v>
      </c>
      <c r="BG1364" s="68">
        <v>0</v>
      </c>
      <c r="BH1364" s="68">
        <v>6.650906186978804</v>
      </c>
      <c r="BI1364" s="68">
        <v>27515.998361142574</v>
      </c>
      <c r="BJ1364" s="68">
        <v>0</v>
      </c>
      <c r="BK1364" s="68">
        <v>312.17102810960677</v>
      </c>
      <c r="BL1364" s="68">
        <v>0</v>
      </c>
      <c r="BM1364" s="68">
        <v>-125.65047055235718</v>
      </c>
      <c r="BN1364" s="68">
        <v>38.475831405162715</v>
      </c>
      <c r="BO1364" s="68">
        <v>43774.839628533897</v>
      </c>
    </row>
    <row r="1365" spans="1:67">
      <c r="A1365">
        <v>2011</v>
      </c>
      <c r="B1365" s="62" t="s">
        <v>638</v>
      </c>
      <c r="C1365" s="67" t="s">
        <v>703</v>
      </c>
      <c r="D1365" s="62" t="s">
        <v>725</v>
      </c>
      <c r="E1365" s="68">
        <v>50.528337375456587</v>
      </c>
      <c r="F1365" s="68">
        <v>12.110816471113637</v>
      </c>
      <c r="G1365" s="68">
        <v>2.9873867170838002</v>
      </c>
      <c r="H1365" s="68">
        <v>98.289385631506974</v>
      </c>
      <c r="I1365" s="68">
        <v>39.931960939154045</v>
      </c>
      <c r="J1365" s="68">
        <v>10.085444043079509</v>
      </c>
      <c r="K1365" s="68">
        <v>1.948725931218966</v>
      </c>
      <c r="L1365" s="68">
        <v>18.174759841343015</v>
      </c>
      <c r="M1365" s="68">
        <v>1.4272279547511149</v>
      </c>
      <c r="N1365" s="68">
        <v>2.8971673033374366</v>
      </c>
      <c r="O1365" s="68">
        <v>48.629722071842608</v>
      </c>
      <c r="P1365" s="68">
        <v>8.1369052401383577</v>
      </c>
      <c r="Q1365" s="68">
        <v>23.165229063451864</v>
      </c>
      <c r="R1365" s="68">
        <v>24.717224032533089</v>
      </c>
      <c r="S1365" s="68">
        <v>14.926075686568609</v>
      </c>
      <c r="T1365" s="68">
        <v>21.052744529557337</v>
      </c>
      <c r="U1365" s="68">
        <v>149.53843007791315</v>
      </c>
      <c r="V1365" s="68">
        <v>54.35749993704399</v>
      </c>
      <c r="W1365" s="68">
        <v>17.624385697620113</v>
      </c>
      <c r="X1365" s="68">
        <v>54.706317812022455</v>
      </c>
      <c r="Y1365" s="68">
        <v>8.4652462148866849</v>
      </c>
      <c r="Z1365" s="68">
        <v>30.777752559652647</v>
      </c>
      <c r="AA1365" s="68">
        <v>1.0166628247348526</v>
      </c>
      <c r="AB1365" s="68">
        <v>37.709273077811908</v>
      </c>
      <c r="AC1365" s="68">
        <v>4.9178639081761153</v>
      </c>
      <c r="AD1365" s="68">
        <v>0.63069184067740702</v>
      </c>
      <c r="AE1365" s="68">
        <v>229.1974042473949</v>
      </c>
      <c r="AF1365" s="68">
        <v>0.48429784972021317</v>
      </c>
      <c r="AG1365" s="68">
        <v>2.4056970422034571</v>
      </c>
      <c r="AH1365" s="68">
        <v>1.9704471738193412</v>
      </c>
      <c r="AI1365" s="68">
        <v>155.31496311033916</v>
      </c>
      <c r="AJ1365" s="68">
        <v>19.917405073371889</v>
      </c>
      <c r="AK1365" s="68">
        <v>100.25032041289211</v>
      </c>
      <c r="AL1365" s="68">
        <v>42.500019919110805</v>
      </c>
      <c r="AM1365" s="68">
        <v>30.763533260416711</v>
      </c>
      <c r="AN1365" s="68">
        <v>35.825513334710294</v>
      </c>
      <c r="AO1365" s="68">
        <v>3.3176249914729401</v>
      </c>
      <c r="AP1365" s="68">
        <v>2.2936790778481675</v>
      </c>
      <c r="AQ1365" s="68">
        <v>113.6098991803367</v>
      </c>
      <c r="AR1365" s="68">
        <v>6.5300234041025425</v>
      </c>
      <c r="AS1365" s="68">
        <v>25.750674025704456</v>
      </c>
      <c r="AT1365" s="68">
        <v>182.8985981148634</v>
      </c>
      <c r="AU1365" s="68">
        <v>0.25787345667259637</v>
      </c>
      <c r="AV1365" s="68">
        <v>0</v>
      </c>
      <c r="AW1365" s="68">
        <v>6.1861209572922364</v>
      </c>
      <c r="AX1365" s="68">
        <v>27.233910070589435</v>
      </c>
      <c r="AY1365" s="68">
        <v>20.295477244939676</v>
      </c>
      <c r="AZ1365" s="68">
        <v>0</v>
      </c>
      <c r="BA1365" s="68">
        <v>1.8921183715790866</v>
      </c>
      <c r="BB1365" s="68">
        <v>165.3952854412494</v>
      </c>
      <c r="BC1365" s="68">
        <v>1.5943679363816621E-3</v>
      </c>
      <c r="BD1365" s="68">
        <v>29.663295244462013</v>
      </c>
      <c r="BE1365" s="68">
        <v>11.921951357872343</v>
      </c>
      <c r="BF1365" s="68">
        <v>31.695458893069027</v>
      </c>
      <c r="BG1365" s="68">
        <v>0</v>
      </c>
      <c r="BH1365" s="68">
        <v>0</v>
      </c>
      <c r="BI1365" s="68">
        <v>7388.2876613674016</v>
      </c>
      <c r="BJ1365" s="68">
        <v>0</v>
      </c>
      <c r="BK1365" s="68">
        <v>0</v>
      </c>
      <c r="BL1365" s="68">
        <v>0</v>
      </c>
      <c r="BM1365" s="68">
        <v>562.83602701895779</v>
      </c>
      <c r="BN1365" s="68">
        <v>903.36873868229134</v>
      </c>
      <c r="BO1365" s="68">
        <v>10840.818849475299</v>
      </c>
    </row>
    <row r="1366" spans="1:67">
      <c r="A1366">
        <v>2011</v>
      </c>
      <c r="B1366" s="62" t="s">
        <v>639</v>
      </c>
      <c r="C1366" s="67" t="s">
        <v>704</v>
      </c>
      <c r="D1366" s="62" t="s">
        <v>725</v>
      </c>
      <c r="E1366" s="68">
        <v>13.293361498318164</v>
      </c>
      <c r="F1366" s="68">
        <v>2.0968483431810068</v>
      </c>
      <c r="G1366" s="68">
        <v>0.79492278970213193</v>
      </c>
      <c r="H1366" s="68">
        <v>31.784993533178948</v>
      </c>
      <c r="I1366" s="68">
        <v>13.370704312531636</v>
      </c>
      <c r="J1366" s="68">
        <v>2.7048915821106054</v>
      </c>
      <c r="K1366" s="68">
        <v>0.49062981209302825</v>
      </c>
      <c r="L1366" s="68">
        <v>5.8061178390546013</v>
      </c>
      <c r="M1366" s="68">
        <v>0.41333031284891464</v>
      </c>
      <c r="N1366" s="68">
        <v>0.63820274525240617</v>
      </c>
      <c r="O1366" s="68">
        <v>8.6913838569368647</v>
      </c>
      <c r="P1366" s="68">
        <v>2.0787419008260617</v>
      </c>
      <c r="Q1366" s="68">
        <v>5.4248454545215337</v>
      </c>
      <c r="R1366" s="68">
        <v>7.0809145440511685</v>
      </c>
      <c r="S1366" s="68">
        <v>3.827003562981333</v>
      </c>
      <c r="T1366" s="68">
        <v>4.3397555127704424</v>
      </c>
      <c r="U1366" s="68">
        <v>5.8933428646069013</v>
      </c>
      <c r="V1366" s="68">
        <v>2.823489010918335</v>
      </c>
      <c r="W1366" s="68">
        <v>2.515798834594885</v>
      </c>
      <c r="X1366" s="68">
        <v>14.566166873501468</v>
      </c>
      <c r="Y1366" s="68">
        <v>0.4342177323318383</v>
      </c>
      <c r="Z1366" s="68">
        <v>5.1978093961210234</v>
      </c>
      <c r="AA1366" s="68">
        <v>0.28806815206851899</v>
      </c>
      <c r="AB1366" s="68">
        <v>9.5619183791124485</v>
      </c>
      <c r="AC1366" s="68">
        <v>1.9236612109768174</v>
      </c>
      <c r="AD1366" s="68">
        <v>0.17867528558849238</v>
      </c>
      <c r="AE1366" s="68">
        <v>71.956270072007328</v>
      </c>
      <c r="AF1366" s="68">
        <v>0.15820257057019063</v>
      </c>
      <c r="AG1366" s="68">
        <v>0.78918250078224783</v>
      </c>
      <c r="AH1366" s="68">
        <v>0.64639994189365857</v>
      </c>
      <c r="AI1366" s="68">
        <v>63.399216785261274</v>
      </c>
      <c r="AJ1366" s="68">
        <v>6.5890382144092188</v>
      </c>
      <c r="AK1366" s="68">
        <v>25.644195700963788</v>
      </c>
      <c r="AL1366" s="68">
        <v>11.659666576408904</v>
      </c>
      <c r="AM1366" s="68">
        <v>11.04376438981302</v>
      </c>
      <c r="AN1366" s="68">
        <v>11.437962667560271</v>
      </c>
      <c r="AO1366" s="68">
        <v>1.0002406444180221</v>
      </c>
      <c r="AP1366" s="68">
        <v>0.74700035153282296</v>
      </c>
      <c r="AQ1366" s="68">
        <v>36.913560371441172</v>
      </c>
      <c r="AR1366" s="68">
        <v>2.2112943320349432</v>
      </c>
      <c r="AS1366" s="68">
        <v>8.6554536966442051</v>
      </c>
      <c r="AT1366" s="68">
        <v>1418.7615959037203</v>
      </c>
      <c r="AU1366" s="68">
        <v>2.0346185924884308</v>
      </c>
      <c r="AV1366" s="68">
        <v>0</v>
      </c>
      <c r="AW1366" s="68">
        <v>1.9891881259944899</v>
      </c>
      <c r="AX1366" s="68">
        <v>7.8967313324224557</v>
      </c>
      <c r="AY1366" s="68">
        <v>6.0707810242945719</v>
      </c>
      <c r="AZ1366" s="68">
        <v>0</v>
      </c>
      <c r="BA1366" s="68">
        <v>0.60927510824488162</v>
      </c>
      <c r="BB1366" s="68">
        <v>54.213950414686842</v>
      </c>
      <c r="BC1366" s="68">
        <v>0</v>
      </c>
      <c r="BD1366" s="68">
        <v>22.166866352502943</v>
      </c>
      <c r="BE1366" s="68">
        <v>4.0388588665838032</v>
      </c>
      <c r="BF1366" s="68">
        <v>10.385818741661016</v>
      </c>
      <c r="BG1366" s="68">
        <v>0</v>
      </c>
      <c r="BH1366" s="68">
        <v>0</v>
      </c>
      <c r="BI1366" s="68">
        <v>1697.3152541159047</v>
      </c>
      <c r="BJ1366" s="68">
        <v>0</v>
      </c>
      <c r="BK1366" s="68">
        <v>0</v>
      </c>
      <c r="BL1366" s="68">
        <v>0</v>
      </c>
      <c r="BM1366" s="68">
        <v>0</v>
      </c>
      <c r="BN1366" s="68">
        <v>-1.1563942507564207E-4</v>
      </c>
      <c r="BO1366" s="68">
        <v>3624.5540670949999</v>
      </c>
    </row>
    <row r="1367" spans="1:67">
      <c r="A1367">
        <v>2011</v>
      </c>
      <c r="B1367" s="62" t="s">
        <v>640</v>
      </c>
      <c r="C1367" s="67" t="s">
        <v>705</v>
      </c>
      <c r="D1367" s="62" t="s">
        <v>725</v>
      </c>
      <c r="E1367" s="68">
        <v>0</v>
      </c>
      <c r="F1367" s="68">
        <v>0</v>
      </c>
      <c r="G1367" s="68">
        <v>0</v>
      </c>
      <c r="H1367" s="68">
        <v>0</v>
      </c>
      <c r="I1367" s="68">
        <v>0</v>
      </c>
      <c r="J1367" s="68">
        <v>0</v>
      </c>
      <c r="K1367" s="68">
        <v>0</v>
      </c>
      <c r="L1367" s="68">
        <v>0</v>
      </c>
      <c r="M1367" s="68">
        <v>0</v>
      </c>
      <c r="N1367" s="68">
        <v>0</v>
      </c>
      <c r="O1367" s="68">
        <v>0</v>
      </c>
      <c r="P1367" s="68">
        <v>0</v>
      </c>
      <c r="Q1367" s="68">
        <v>0</v>
      </c>
      <c r="R1367" s="68">
        <v>0</v>
      </c>
      <c r="S1367" s="68">
        <v>0</v>
      </c>
      <c r="T1367" s="68">
        <v>0</v>
      </c>
      <c r="U1367" s="68">
        <v>0</v>
      </c>
      <c r="V1367" s="68">
        <v>0</v>
      </c>
      <c r="W1367" s="68">
        <v>0</v>
      </c>
      <c r="X1367" s="68">
        <v>0</v>
      </c>
      <c r="Y1367" s="68">
        <v>0</v>
      </c>
      <c r="Z1367" s="68">
        <v>0</v>
      </c>
      <c r="AA1367" s="68">
        <v>0</v>
      </c>
      <c r="AB1367" s="68">
        <v>0</v>
      </c>
      <c r="AC1367" s="68">
        <v>0</v>
      </c>
      <c r="AD1367" s="68">
        <v>0</v>
      </c>
      <c r="AE1367" s="68">
        <v>0</v>
      </c>
      <c r="AF1367" s="68">
        <v>0</v>
      </c>
      <c r="AG1367" s="68">
        <v>0</v>
      </c>
      <c r="AH1367" s="68">
        <v>0</v>
      </c>
      <c r="AI1367" s="68">
        <v>0</v>
      </c>
      <c r="AJ1367" s="68">
        <v>0</v>
      </c>
      <c r="AK1367" s="68">
        <v>0</v>
      </c>
      <c r="AL1367" s="68">
        <v>0</v>
      </c>
      <c r="AM1367" s="68">
        <v>0</v>
      </c>
      <c r="AN1367" s="68">
        <v>0</v>
      </c>
      <c r="AO1367" s="68">
        <v>0</v>
      </c>
      <c r="AP1367" s="68">
        <v>0</v>
      </c>
      <c r="AQ1367" s="68">
        <v>0</v>
      </c>
      <c r="AR1367" s="68">
        <v>0</v>
      </c>
      <c r="AS1367" s="68">
        <v>0</v>
      </c>
      <c r="AT1367" s="68">
        <v>0</v>
      </c>
      <c r="AU1367" s="68">
        <v>0</v>
      </c>
      <c r="AV1367" s="68">
        <v>0</v>
      </c>
      <c r="AW1367" s="68">
        <v>0</v>
      </c>
      <c r="AX1367" s="68">
        <v>0</v>
      </c>
      <c r="AY1367" s="68">
        <v>0</v>
      </c>
      <c r="AZ1367" s="68">
        <v>0</v>
      </c>
      <c r="BA1367" s="68">
        <v>0</v>
      </c>
      <c r="BB1367" s="68">
        <v>0</v>
      </c>
      <c r="BC1367" s="68">
        <v>0</v>
      </c>
      <c r="BD1367" s="68">
        <v>0</v>
      </c>
      <c r="BE1367" s="68">
        <v>0</v>
      </c>
      <c r="BF1367" s="68">
        <v>0</v>
      </c>
      <c r="BG1367" s="68">
        <v>0</v>
      </c>
      <c r="BH1367" s="68">
        <v>0</v>
      </c>
      <c r="BI1367" s="68">
        <v>0</v>
      </c>
      <c r="BJ1367" s="68">
        <v>0</v>
      </c>
      <c r="BK1367" s="68">
        <v>0</v>
      </c>
      <c r="BL1367" s="68">
        <v>0</v>
      </c>
      <c r="BM1367" s="68">
        <v>0</v>
      </c>
      <c r="BN1367" s="68">
        <v>0</v>
      </c>
      <c r="BO1367" s="68">
        <v>0</v>
      </c>
    </row>
    <row r="1368" spans="1:67">
      <c r="A1368">
        <v>2011</v>
      </c>
      <c r="B1368" s="62" t="s">
        <v>641</v>
      </c>
      <c r="C1368" s="67" t="s">
        <v>706</v>
      </c>
      <c r="D1368" s="62" t="s">
        <v>725</v>
      </c>
      <c r="E1368" s="68">
        <v>5.2252582924472968</v>
      </c>
      <c r="F1368" s="68">
        <v>3.1564798022618642E-4</v>
      </c>
      <c r="G1368" s="68">
        <v>0.27512372517434891</v>
      </c>
      <c r="H1368" s="68">
        <v>711.17635938265551</v>
      </c>
      <c r="I1368" s="68">
        <v>697.98141150846448</v>
      </c>
      <c r="J1368" s="68">
        <v>110.27711178689498</v>
      </c>
      <c r="K1368" s="68">
        <v>17.745827975551094</v>
      </c>
      <c r="L1368" s="68">
        <v>63.803564444094057</v>
      </c>
      <c r="M1368" s="68">
        <v>85.274738748667758</v>
      </c>
      <c r="N1368" s="68">
        <v>43.854865519275251</v>
      </c>
      <c r="O1368" s="68">
        <v>191.18116497293272</v>
      </c>
      <c r="P1368" s="68">
        <v>124.93273159843477</v>
      </c>
      <c r="Q1368" s="68">
        <v>97.621539123112257</v>
      </c>
      <c r="R1368" s="68">
        <v>163.7072646160494</v>
      </c>
      <c r="S1368" s="68">
        <v>183.29419532022783</v>
      </c>
      <c r="T1368" s="68">
        <v>131.59488302276785</v>
      </c>
      <c r="U1368" s="68">
        <v>242.95821788923672</v>
      </c>
      <c r="V1368" s="68">
        <v>141.66435363417779</v>
      </c>
      <c r="W1368" s="68">
        <v>204.71893689582652</v>
      </c>
      <c r="X1368" s="68">
        <v>462.16586712384895</v>
      </c>
      <c r="Y1368" s="68">
        <v>26.99025517538734</v>
      </c>
      <c r="Z1368" s="68">
        <v>199.11922790986489</v>
      </c>
      <c r="AA1368" s="68">
        <v>41.736370474288904</v>
      </c>
      <c r="AB1368" s="68">
        <v>105.01551519019026</v>
      </c>
      <c r="AC1368" s="68">
        <v>26.736696242201713</v>
      </c>
      <c r="AD1368" s="68">
        <v>7.5828066165266854</v>
      </c>
      <c r="AE1368" s="68">
        <v>630.45749745149521</v>
      </c>
      <c r="AF1368" s="68">
        <v>156.21703129776972</v>
      </c>
      <c r="AG1368" s="68">
        <v>778.85275778241783</v>
      </c>
      <c r="AH1368" s="68">
        <v>637.93910391480279</v>
      </c>
      <c r="AI1368" s="68">
        <v>1486.9789836351365</v>
      </c>
      <c r="AJ1368" s="68">
        <v>31.696205020734208</v>
      </c>
      <c r="AK1368" s="68">
        <v>162.0479797386113</v>
      </c>
      <c r="AL1368" s="68">
        <v>354.67575687854196</v>
      </c>
      <c r="AM1368" s="68">
        <v>72.938038817553959</v>
      </c>
      <c r="AN1368" s="68">
        <v>354.53666014158574</v>
      </c>
      <c r="AO1368" s="68">
        <v>64.693204968700599</v>
      </c>
      <c r="AP1368" s="68">
        <v>185.05383363182597</v>
      </c>
      <c r="AQ1368" s="68">
        <v>302.4789516447554</v>
      </c>
      <c r="AR1368" s="68">
        <v>32.154730307735385</v>
      </c>
      <c r="AS1368" s="68">
        <v>556.3739572621256</v>
      </c>
      <c r="AT1368" s="68">
        <v>351.44655058043378</v>
      </c>
      <c r="AU1368" s="68">
        <v>8.1556394728608073</v>
      </c>
      <c r="AV1368" s="68">
        <v>0</v>
      </c>
      <c r="AW1368" s="68">
        <v>1167.7914004759771</v>
      </c>
      <c r="AX1368" s="68">
        <v>56.036667873220445</v>
      </c>
      <c r="AY1368" s="68">
        <v>134.30591590449993</v>
      </c>
      <c r="AZ1368" s="68">
        <v>0</v>
      </c>
      <c r="BA1368" s="68">
        <v>51.985760747535316</v>
      </c>
      <c r="BB1368" s="68">
        <v>1917.2748162762434</v>
      </c>
      <c r="BC1368" s="68">
        <v>993.41525437624898</v>
      </c>
      <c r="BD1368" s="68">
        <v>342.73117515225385</v>
      </c>
      <c r="BE1368" s="68">
        <v>1066.4194757554264</v>
      </c>
      <c r="BF1368" s="68">
        <v>491.55068545153199</v>
      </c>
      <c r="BG1368" s="68">
        <v>0</v>
      </c>
      <c r="BH1368" s="68">
        <v>1.8960930100541515</v>
      </c>
      <c r="BI1368" s="68">
        <v>3000.1194921138713</v>
      </c>
      <c r="BJ1368" s="68">
        <v>0</v>
      </c>
      <c r="BK1368" s="68">
        <v>0</v>
      </c>
      <c r="BL1368" s="68">
        <v>3385.2684803314992</v>
      </c>
      <c r="BM1368" s="68">
        <v>-12.775428787414871</v>
      </c>
      <c r="BN1368" s="68">
        <v>1.267173865926452E-4</v>
      </c>
      <c r="BO1368" s="68">
        <v>22849.351400781699</v>
      </c>
    </row>
    <row r="1369" spans="1:67">
      <c r="A1369">
        <v>2011</v>
      </c>
      <c r="B1369" s="62" t="s">
        <v>642</v>
      </c>
      <c r="C1369" s="67" t="s">
        <v>707</v>
      </c>
      <c r="D1369" s="62" t="s">
        <v>725</v>
      </c>
      <c r="E1369" s="68">
        <v>5.940314051001697</v>
      </c>
      <c r="F1369" s="68">
        <v>1.1537759600105896E-3</v>
      </c>
      <c r="G1369" s="68">
        <v>3.1592452858042501E-4</v>
      </c>
      <c r="H1369" s="68">
        <v>394.29649960541508</v>
      </c>
      <c r="I1369" s="68">
        <v>47.795624737895338</v>
      </c>
      <c r="J1369" s="68">
        <v>54.703996909769174</v>
      </c>
      <c r="K1369" s="68">
        <v>0.55915087085310522</v>
      </c>
      <c r="L1369" s="68">
        <v>23.753374142932778</v>
      </c>
      <c r="M1369" s="68">
        <v>10.301885771183921</v>
      </c>
      <c r="N1369" s="68">
        <v>1.9349724597079014</v>
      </c>
      <c r="O1369" s="68">
        <v>44.021323162339002</v>
      </c>
      <c r="P1369" s="68">
        <v>6.614107849982763</v>
      </c>
      <c r="Q1369" s="68">
        <v>13.970728185721484</v>
      </c>
      <c r="R1369" s="68">
        <v>15.079362086398266</v>
      </c>
      <c r="S1369" s="68">
        <v>49.254543564324365</v>
      </c>
      <c r="T1369" s="68">
        <v>15.125060377963461</v>
      </c>
      <c r="U1369" s="68">
        <v>180.65401449649823</v>
      </c>
      <c r="V1369" s="68">
        <v>40.561465800142471</v>
      </c>
      <c r="W1369" s="68">
        <v>46.527763415758692</v>
      </c>
      <c r="X1369" s="68">
        <v>160.45713917489417</v>
      </c>
      <c r="Y1369" s="68">
        <v>5.1025132606163828</v>
      </c>
      <c r="Z1369" s="68">
        <v>171.12096538422446</v>
      </c>
      <c r="AA1369" s="68">
        <v>1.8433107368432771</v>
      </c>
      <c r="AB1369" s="68">
        <v>142.19929741599779</v>
      </c>
      <c r="AC1369" s="68">
        <v>0</v>
      </c>
      <c r="AD1369" s="68">
        <v>4.5228947468498142E-2</v>
      </c>
      <c r="AE1369" s="68">
        <v>1070.7235966934675</v>
      </c>
      <c r="AF1369" s="68">
        <v>22.346611403989467</v>
      </c>
      <c r="AG1369" s="68">
        <v>111.34245767494592</v>
      </c>
      <c r="AH1369" s="68">
        <v>91.197863738796556</v>
      </c>
      <c r="AI1369" s="68">
        <v>89.145018673558468</v>
      </c>
      <c r="AJ1369" s="68">
        <v>3.3401314312453039</v>
      </c>
      <c r="AK1369" s="68">
        <v>4.2833258709834254</v>
      </c>
      <c r="AL1369" s="68">
        <v>25.311696610084393</v>
      </c>
      <c r="AM1369" s="68">
        <v>6.5808513813466885</v>
      </c>
      <c r="AN1369" s="68">
        <v>1.9336526450890614</v>
      </c>
      <c r="AO1369" s="68">
        <v>27.449896686117533</v>
      </c>
      <c r="AP1369" s="68">
        <v>26.228234863315908</v>
      </c>
      <c r="AQ1369" s="68">
        <v>100.92497004031362</v>
      </c>
      <c r="AR1369" s="68">
        <v>34.60432417042572</v>
      </c>
      <c r="AS1369" s="68">
        <v>191.72129763150147</v>
      </c>
      <c r="AT1369" s="68">
        <v>143.89008722163422</v>
      </c>
      <c r="AU1369" s="68">
        <v>5.4627085340513162</v>
      </c>
      <c r="AV1369" s="68">
        <v>0</v>
      </c>
      <c r="AW1369" s="68">
        <v>95.844314414785003</v>
      </c>
      <c r="AX1369" s="68">
        <v>55.514427774468736</v>
      </c>
      <c r="AY1369" s="68">
        <v>141.66582981180787</v>
      </c>
      <c r="AZ1369" s="68">
        <v>0</v>
      </c>
      <c r="BA1369" s="68">
        <v>7.8544523818856371</v>
      </c>
      <c r="BB1369" s="68">
        <v>168.72067253350147</v>
      </c>
      <c r="BC1369" s="68">
        <v>163.33350581004174</v>
      </c>
      <c r="BD1369" s="68">
        <v>177.37759545758686</v>
      </c>
      <c r="BE1369" s="68">
        <v>259.8194183359472</v>
      </c>
      <c r="BF1369" s="68">
        <v>2.1859626993943895</v>
      </c>
      <c r="BG1369" s="68">
        <v>0</v>
      </c>
      <c r="BH1369" s="68">
        <v>0.11269506383344439</v>
      </c>
      <c r="BI1369" s="68">
        <v>433.11963902996058</v>
      </c>
      <c r="BJ1369" s="68">
        <v>0</v>
      </c>
      <c r="BK1369" s="68">
        <v>0</v>
      </c>
      <c r="BL1369" s="68">
        <v>0</v>
      </c>
      <c r="BM1369" s="68">
        <v>-0.92286649526241415</v>
      </c>
      <c r="BN1369" s="68">
        <v>-2.0872553704975871E-4</v>
      </c>
      <c r="BO1369" s="68">
        <v>4892.9762754717003</v>
      </c>
    </row>
    <row r="1370" spans="1:67">
      <c r="A1370">
        <v>2011</v>
      </c>
      <c r="B1370" s="62" t="s">
        <v>643</v>
      </c>
      <c r="C1370" s="67" t="s">
        <v>708</v>
      </c>
      <c r="D1370" s="62" t="s">
        <v>725</v>
      </c>
      <c r="E1370" s="68">
        <v>28.365918669661742</v>
      </c>
      <c r="F1370" s="68">
        <v>4.3050677905430073</v>
      </c>
      <c r="G1370" s="68">
        <v>9.2257646087478856E-2</v>
      </c>
      <c r="H1370" s="68">
        <v>362.38266455565082</v>
      </c>
      <c r="I1370" s="68">
        <v>435.630682018561</v>
      </c>
      <c r="J1370" s="68">
        <v>48.565535845265458</v>
      </c>
      <c r="K1370" s="68">
        <v>5.0707721415506484</v>
      </c>
      <c r="L1370" s="68">
        <v>30.094524216650186</v>
      </c>
      <c r="M1370" s="68">
        <v>15.555319179017101</v>
      </c>
      <c r="N1370" s="68">
        <v>13.07629426283088</v>
      </c>
      <c r="O1370" s="68">
        <v>61.921036300310362</v>
      </c>
      <c r="P1370" s="68">
        <v>124.06503327638765</v>
      </c>
      <c r="Q1370" s="68">
        <v>23.771658028168698</v>
      </c>
      <c r="R1370" s="68">
        <v>34.388368396346578</v>
      </c>
      <c r="S1370" s="68">
        <v>24.394170343746413</v>
      </c>
      <c r="T1370" s="68">
        <v>42.555059990575757</v>
      </c>
      <c r="U1370" s="68">
        <v>77.166818934806173</v>
      </c>
      <c r="V1370" s="68">
        <v>76.389943785121133</v>
      </c>
      <c r="W1370" s="68">
        <v>121.66726918161021</v>
      </c>
      <c r="X1370" s="68">
        <v>171.54921555495625</v>
      </c>
      <c r="Y1370" s="68">
        <v>19.105823303359355</v>
      </c>
      <c r="Z1370" s="68">
        <v>78.266272553440686</v>
      </c>
      <c r="AA1370" s="68">
        <v>4.5710543582719803</v>
      </c>
      <c r="AB1370" s="68">
        <v>14.1017149304806</v>
      </c>
      <c r="AC1370" s="68">
        <v>15.172222144773214</v>
      </c>
      <c r="AD1370" s="68">
        <v>9.339904664183496E-2</v>
      </c>
      <c r="AE1370" s="68">
        <v>5.2667307353675419</v>
      </c>
      <c r="AF1370" s="68">
        <v>63.872621095588336</v>
      </c>
      <c r="AG1370" s="68">
        <v>318.5620206330089</v>
      </c>
      <c r="AH1370" s="68">
        <v>260.92630211971789</v>
      </c>
      <c r="AI1370" s="68">
        <v>214.07230603672042</v>
      </c>
      <c r="AJ1370" s="68">
        <v>0</v>
      </c>
      <c r="AK1370" s="68">
        <v>37.870846653139282</v>
      </c>
      <c r="AL1370" s="68">
        <v>27.855432039184596</v>
      </c>
      <c r="AM1370" s="68">
        <v>18.158323670393404</v>
      </c>
      <c r="AN1370" s="68">
        <v>81.884215281179962</v>
      </c>
      <c r="AO1370" s="68">
        <v>74.704227194577115</v>
      </c>
      <c r="AP1370" s="68">
        <v>47.555154506901189</v>
      </c>
      <c r="AQ1370" s="68">
        <v>174.42990691420434</v>
      </c>
      <c r="AR1370" s="68">
        <v>3.9658032195617099</v>
      </c>
      <c r="AS1370" s="68">
        <v>503.70218300704079</v>
      </c>
      <c r="AT1370" s="68">
        <v>5.6315150889740737</v>
      </c>
      <c r="AU1370" s="68">
        <v>24.596288330934339</v>
      </c>
      <c r="AV1370" s="68">
        <v>0</v>
      </c>
      <c r="AW1370" s="68">
        <v>132.13085594656272</v>
      </c>
      <c r="AX1370" s="68">
        <v>15.008257458034169</v>
      </c>
      <c r="AY1370" s="68">
        <v>67.042729649143951</v>
      </c>
      <c r="AZ1370" s="68">
        <v>0</v>
      </c>
      <c r="BA1370" s="68">
        <v>4.5301009512959336</v>
      </c>
      <c r="BB1370" s="68">
        <v>824.52301735117965</v>
      </c>
      <c r="BC1370" s="68">
        <v>258.25572254892359</v>
      </c>
      <c r="BD1370" s="68">
        <v>100.39187705645315</v>
      </c>
      <c r="BE1370" s="68">
        <v>120.50612121183109</v>
      </c>
      <c r="BF1370" s="68">
        <v>74.394699230162644</v>
      </c>
      <c r="BG1370" s="68">
        <v>0</v>
      </c>
      <c r="BH1370" s="68">
        <v>0.27809173177923169</v>
      </c>
      <c r="BI1370" s="68">
        <v>0</v>
      </c>
      <c r="BJ1370" s="68">
        <v>0</v>
      </c>
      <c r="BK1370" s="68">
        <v>1527.9058057000677</v>
      </c>
      <c r="BL1370" s="68">
        <v>39.108190215189751</v>
      </c>
      <c r="BM1370" s="68">
        <v>10.553157862851972</v>
      </c>
      <c r="BN1370" s="68">
        <v>8.0062659118130686</v>
      </c>
      <c r="BO1370" s="68">
        <v>6878.0068658066002</v>
      </c>
    </row>
    <row r="1371" spans="1:67">
      <c r="A1371">
        <v>2011</v>
      </c>
      <c r="B1371" s="62" t="s">
        <v>644</v>
      </c>
      <c r="C1371" s="67" t="s">
        <v>709</v>
      </c>
      <c r="D1371" s="62" t="s">
        <v>725</v>
      </c>
      <c r="E1371" s="68">
        <v>0</v>
      </c>
      <c r="F1371" s="68">
        <v>0</v>
      </c>
      <c r="G1371" s="68">
        <v>0</v>
      </c>
      <c r="H1371" s="68">
        <v>0</v>
      </c>
      <c r="I1371" s="68">
        <v>0</v>
      </c>
      <c r="J1371" s="68">
        <v>0</v>
      </c>
      <c r="K1371" s="68">
        <v>0</v>
      </c>
      <c r="L1371" s="68">
        <v>0</v>
      </c>
      <c r="M1371" s="68">
        <v>0</v>
      </c>
      <c r="N1371" s="68">
        <v>0</v>
      </c>
      <c r="O1371" s="68">
        <v>0</v>
      </c>
      <c r="P1371" s="68">
        <v>0</v>
      </c>
      <c r="Q1371" s="68">
        <v>0</v>
      </c>
      <c r="R1371" s="68">
        <v>0</v>
      </c>
      <c r="S1371" s="68">
        <v>0</v>
      </c>
      <c r="T1371" s="68">
        <v>0</v>
      </c>
      <c r="U1371" s="68">
        <v>0</v>
      </c>
      <c r="V1371" s="68">
        <v>0</v>
      </c>
      <c r="W1371" s="68">
        <v>0</v>
      </c>
      <c r="X1371" s="68">
        <v>0</v>
      </c>
      <c r="Y1371" s="68">
        <v>0</v>
      </c>
      <c r="Z1371" s="68">
        <v>0</v>
      </c>
      <c r="AA1371" s="68">
        <v>0</v>
      </c>
      <c r="AB1371" s="68">
        <v>0</v>
      </c>
      <c r="AC1371" s="68">
        <v>0</v>
      </c>
      <c r="AD1371" s="68">
        <v>0</v>
      </c>
      <c r="AE1371" s="68">
        <v>0</v>
      </c>
      <c r="AF1371" s="68">
        <v>0</v>
      </c>
      <c r="AG1371" s="68">
        <v>0</v>
      </c>
      <c r="AH1371" s="68">
        <v>0</v>
      </c>
      <c r="AI1371" s="68">
        <v>0</v>
      </c>
      <c r="AJ1371" s="68">
        <v>0</v>
      </c>
      <c r="AK1371" s="68">
        <v>0</v>
      </c>
      <c r="AL1371" s="68">
        <v>0</v>
      </c>
      <c r="AM1371" s="68">
        <v>0</v>
      </c>
      <c r="AN1371" s="68">
        <v>0</v>
      </c>
      <c r="AO1371" s="68">
        <v>0</v>
      </c>
      <c r="AP1371" s="68">
        <v>0</v>
      </c>
      <c r="AQ1371" s="68">
        <v>0</v>
      </c>
      <c r="AR1371" s="68">
        <v>0</v>
      </c>
      <c r="AS1371" s="68">
        <v>0</v>
      </c>
      <c r="AT1371" s="68">
        <v>0</v>
      </c>
      <c r="AU1371" s="68">
        <v>0</v>
      </c>
      <c r="AV1371" s="68">
        <v>0</v>
      </c>
      <c r="AW1371" s="68">
        <v>0</v>
      </c>
      <c r="AX1371" s="68">
        <v>0</v>
      </c>
      <c r="AY1371" s="68">
        <v>0</v>
      </c>
      <c r="AZ1371" s="68">
        <v>0</v>
      </c>
      <c r="BA1371" s="68">
        <v>0</v>
      </c>
      <c r="BB1371" s="68">
        <v>0</v>
      </c>
      <c r="BC1371" s="68">
        <v>0</v>
      </c>
      <c r="BD1371" s="68">
        <v>0</v>
      </c>
      <c r="BE1371" s="68">
        <v>0</v>
      </c>
      <c r="BF1371" s="68">
        <v>0</v>
      </c>
      <c r="BG1371" s="68">
        <v>0</v>
      </c>
      <c r="BH1371" s="68">
        <v>0</v>
      </c>
      <c r="BI1371" s="68">
        <v>0</v>
      </c>
      <c r="BJ1371" s="68">
        <v>0</v>
      </c>
      <c r="BK1371" s="68">
        <v>0</v>
      </c>
      <c r="BL1371" s="68">
        <v>0</v>
      </c>
      <c r="BM1371" s="68">
        <v>0</v>
      </c>
      <c r="BN1371" s="68">
        <v>0</v>
      </c>
      <c r="BO1371" s="68">
        <v>0</v>
      </c>
    </row>
    <row r="1372" spans="1:67">
      <c r="A1372">
        <v>2011</v>
      </c>
      <c r="B1372" s="62" t="s">
        <v>645</v>
      </c>
      <c r="C1372" s="67" t="s">
        <v>710</v>
      </c>
      <c r="D1372" s="62" t="s">
        <v>725</v>
      </c>
      <c r="E1372" s="68">
        <v>6.2633313547424336</v>
      </c>
      <c r="F1372" s="68">
        <v>0.17947116613172928</v>
      </c>
      <c r="G1372" s="68">
        <v>1.5995636341433926E-3</v>
      </c>
      <c r="H1372" s="68">
        <v>1.0246626439909956</v>
      </c>
      <c r="I1372" s="68">
        <v>53.418905616011287</v>
      </c>
      <c r="J1372" s="68">
        <v>2.8397463944954868</v>
      </c>
      <c r="K1372" s="68">
        <v>0.20881416660672489</v>
      </c>
      <c r="L1372" s="68">
        <v>1.0893926465030745</v>
      </c>
      <c r="M1372" s="68">
        <v>2.3457991528496942</v>
      </c>
      <c r="N1372" s="68">
        <v>0.89021127361355668</v>
      </c>
      <c r="O1372" s="68">
        <v>23.059085975126301</v>
      </c>
      <c r="P1372" s="68">
        <v>6.7124328614698561</v>
      </c>
      <c r="Q1372" s="68">
        <v>3.3267184575388571</v>
      </c>
      <c r="R1372" s="68">
        <v>2.4323642775615686</v>
      </c>
      <c r="S1372" s="68">
        <v>1.612310565981693</v>
      </c>
      <c r="T1372" s="68">
        <v>17.392737397902682</v>
      </c>
      <c r="U1372" s="68">
        <v>142.02565098509081</v>
      </c>
      <c r="V1372" s="68">
        <v>47.21623038946116</v>
      </c>
      <c r="W1372" s="68">
        <v>16.948847489596357</v>
      </c>
      <c r="X1372" s="68">
        <v>16.685633286038019</v>
      </c>
      <c r="Y1372" s="68">
        <v>0.42713215771210633</v>
      </c>
      <c r="Z1372" s="68">
        <v>25.551649778643508</v>
      </c>
      <c r="AA1372" s="68">
        <v>0.24962482896021534</v>
      </c>
      <c r="AB1372" s="68">
        <v>24.935995092659077</v>
      </c>
      <c r="AC1372" s="68">
        <v>21.615642584767546</v>
      </c>
      <c r="AD1372" s="68">
        <v>4.8076011653582136E-4</v>
      </c>
      <c r="AE1372" s="68">
        <v>4.2381031108648157</v>
      </c>
      <c r="AF1372" s="68">
        <v>18.277219285142586</v>
      </c>
      <c r="AG1372" s="68">
        <v>90.031870231082721</v>
      </c>
      <c r="AH1372" s="68">
        <v>73.742886630486623</v>
      </c>
      <c r="AI1372" s="68">
        <v>19.204647887730047</v>
      </c>
      <c r="AJ1372" s="68">
        <v>5.5847105223639968</v>
      </c>
      <c r="AK1372" s="68">
        <v>2.9072989879437414</v>
      </c>
      <c r="AL1372" s="68">
        <v>4.748267165928703</v>
      </c>
      <c r="AM1372" s="68">
        <v>2.5528597782854692</v>
      </c>
      <c r="AN1372" s="68">
        <v>17.903761625864583</v>
      </c>
      <c r="AO1372" s="68">
        <v>15.10730783277708</v>
      </c>
      <c r="AP1372" s="68">
        <v>67.679069336006293</v>
      </c>
      <c r="AQ1372" s="68">
        <v>27.703228233842772</v>
      </c>
      <c r="AR1372" s="68">
        <v>3.6249623235764865</v>
      </c>
      <c r="AS1372" s="68">
        <v>358.37373688281457</v>
      </c>
      <c r="AT1372" s="68">
        <v>0.2752468095136929</v>
      </c>
      <c r="AU1372" s="68">
        <v>15.300331069750815</v>
      </c>
      <c r="AV1372" s="68">
        <v>0</v>
      </c>
      <c r="AW1372" s="68">
        <v>2.100761285167112</v>
      </c>
      <c r="AX1372" s="68">
        <v>12.848016803137247</v>
      </c>
      <c r="AY1372" s="68">
        <v>9.8557098642617831</v>
      </c>
      <c r="AZ1372" s="68">
        <v>0</v>
      </c>
      <c r="BA1372" s="68">
        <v>1.5561004299881931</v>
      </c>
      <c r="BB1372" s="68">
        <v>110.14501559512641</v>
      </c>
      <c r="BC1372" s="68">
        <v>225.72280747248521</v>
      </c>
      <c r="BD1372" s="68">
        <v>73.369343864800953</v>
      </c>
      <c r="BE1372" s="68">
        <v>35.863761771836508</v>
      </c>
      <c r="BF1372" s="68">
        <v>17.220019096442353</v>
      </c>
      <c r="BG1372" s="68">
        <v>0</v>
      </c>
      <c r="BH1372" s="68">
        <v>0.2071439574273117</v>
      </c>
      <c r="BI1372" s="68">
        <v>116.00450916696776</v>
      </c>
      <c r="BJ1372" s="68">
        <v>0</v>
      </c>
      <c r="BK1372" s="68">
        <v>0</v>
      </c>
      <c r="BL1372" s="68">
        <v>0</v>
      </c>
      <c r="BM1372" s="68">
        <v>-140.02988346576208</v>
      </c>
      <c r="BN1372" s="68">
        <v>310.48088636944192</v>
      </c>
      <c r="BO1372" s="68">
        <v>1921.0541707924999</v>
      </c>
    </row>
    <row r="1373" spans="1:67">
      <c r="A1373">
        <v>2011</v>
      </c>
      <c r="B1373" s="62" t="s">
        <v>646</v>
      </c>
      <c r="C1373" s="67" t="s">
        <v>711</v>
      </c>
      <c r="D1373" s="62" t="s">
        <v>725</v>
      </c>
      <c r="E1373" s="68">
        <v>222.17368478169433</v>
      </c>
      <c r="F1373" s="68">
        <v>0.23166633252790014</v>
      </c>
      <c r="G1373" s="68">
        <v>55.743306971726433</v>
      </c>
      <c r="H1373" s="68">
        <v>2676.0277665120452</v>
      </c>
      <c r="I1373" s="68">
        <v>4005.0378599540722</v>
      </c>
      <c r="J1373" s="68">
        <v>810.99421182593494</v>
      </c>
      <c r="K1373" s="68">
        <v>64.217885902933546</v>
      </c>
      <c r="L1373" s="68">
        <v>479.64598085015513</v>
      </c>
      <c r="M1373" s="68">
        <v>261.38583698982484</v>
      </c>
      <c r="N1373" s="68">
        <v>525.39193174438753</v>
      </c>
      <c r="O1373" s="68">
        <v>1637.1492048184396</v>
      </c>
      <c r="P1373" s="68">
        <v>751.23213714886151</v>
      </c>
      <c r="Q1373" s="68">
        <v>1009.8207509030204</v>
      </c>
      <c r="R1373" s="68">
        <v>972.727899953367</v>
      </c>
      <c r="S1373" s="68">
        <v>589.92535919008458</v>
      </c>
      <c r="T1373" s="68">
        <v>985.26419553846267</v>
      </c>
      <c r="U1373" s="68">
        <v>949.49613374021976</v>
      </c>
      <c r="V1373" s="68">
        <v>699.69011798190888</v>
      </c>
      <c r="W1373" s="68">
        <v>865.36292005762562</v>
      </c>
      <c r="X1373" s="68">
        <v>2406.4422082444526</v>
      </c>
      <c r="Y1373" s="68">
        <v>124.95207456981547</v>
      </c>
      <c r="Z1373" s="68">
        <v>937.33607065699039</v>
      </c>
      <c r="AA1373" s="68">
        <v>182.32316839383114</v>
      </c>
      <c r="AB1373" s="68">
        <v>210.40060436508719</v>
      </c>
      <c r="AC1373" s="68">
        <v>67.779281741089193</v>
      </c>
      <c r="AD1373" s="68">
        <v>49.366917547785192</v>
      </c>
      <c r="AE1373" s="68">
        <v>3128.1434896947067</v>
      </c>
      <c r="AF1373" s="68">
        <v>1860.2422069446147</v>
      </c>
      <c r="AG1373" s="68">
        <v>9271.6017603132477</v>
      </c>
      <c r="AH1373" s="68">
        <v>7594.1405608805608</v>
      </c>
      <c r="AI1373" s="68">
        <v>2276.0019104254279</v>
      </c>
      <c r="AJ1373" s="68">
        <v>140.59725799051117</v>
      </c>
      <c r="AK1373" s="68">
        <v>578.25732206385385</v>
      </c>
      <c r="AL1373" s="68">
        <v>1054.3639913554136</v>
      </c>
      <c r="AM1373" s="68">
        <v>340.07339401297531</v>
      </c>
      <c r="AN1373" s="68">
        <v>2470.0358844277425</v>
      </c>
      <c r="AO1373" s="68">
        <v>379.20080052863881</v>
      </c>
      <c r="AP1373" s="68">
        <v>895.32489095180449</v>
      </c>
      <c r="AQ1373" s="68">
        <v>2030.8201035910715</v>
      </c>
      <c r="AR1373" s="68">
        <v>81.528567286273372</v>
      </c>
      <c r="AS1373" s="68">
        <v>2788.9797764488271</v>
      </c>
      <c r="AT1373" s="68">
        <v>758.18579490621471</v>
      </c>
      <c r="AU1373" s="68">
        <v>311.8181338671605</v>
      </c>
      <c r="AV1373" s="68">
        <v>0</v>
      </c>
      <c r="AW1373" s="68">
        <v>1411.3790496367023</v>
      </c>
      <c r="AX1373" s="68">
        <v>807.38084738211842</v>
      </c>
      <c r="AY1373" s="68">
        <v>385.5884862121984</v>
      </c>
      <c r="AZ1373" s="68">
        <v>0</v>
      </c>
      <c r="BA1373" s="68">
        <v>77.678075116503493</v>
      </c>
      <c r="BB1373" s="68">
        <v>5257.7923305224276</v>
      </c>
      <c r="BC1373" s="68">
        <v>1624.8758817631256</v>
      </c>
      <c r="BD1373" s="68">
        <v>1165.7275371103383</v>
      </c>
      <c r="BE1373" s="68">
        <v>1153.5168473686751</v>
      </c>
      <c r="BF1373" s="68">
        <v>2217.2360715938366</v>
      </c>
      <c r="BG1373" s="68">
        <v>0</v>
      </c>
      <c r="BH1373" s="68">
        <v>2.3783339216689434</v>
      </c>
      <c r="BI1373" s="68">
        <v>125259.2754430487</v>
      </c>
      <c r="BJ1373" s="68">
        <v>0</v>
      </c>
      <c r="BK1373" s="68">
        <v>777.85308236691719</v>
      </c>
      <c r="BL1373" s="68">
        <v>0</v>
      </c>
      <c r="BM1373" s="68">
        <v>-344.47994865363364</v>
      </c>
      <c r="BN1373" s="68">
        <v>0.15554913723217315</v>
      </c>
      <c r="BO1373" s="68">
        <v>197295.79260893227</v>
      </c>
    </row>
    <row r="1374" spans="1:67">
      <c r="A1374">
        <v>2011</v>
      </c>
      <c r="B1374" s="62" t="s">
        <v>647</v>
      </c>
      <c r="C1374" s="67" t="s">
        <v>712</v>
      </c>
      <c r="D1374" s="62" t="s">
        <v>725</v>
      </c>
      <c r="E1374" s="68">
        <v>0</v>
      </c>
      <c r="F1374" s="68">
        <v>0</v>
      </c>
      <c r="G1374" s="68">
        <v>0</v>
      </c>
      <c r="H1374" s="68">
        <v>0</v>
      </c>
      <c r="I1374" s="68">
        <v>1.393711015145521E-2</v>
      </c>
      <c r="J1374" s="68">
        <v>0</v>
      </c>
      <c r="K1374" s="68">
        <v>0</v>
      </c>
      <c r="L1374" s="68">
        <v>0</v>
      </c>
      <c r="M1374" s="68">
        <v>0</v>
      </c>
      <c r="N1374" s="68">
        <v>0</v>
      </c>
      <c r="O1374" s="68">
        <v>0</v>
      </c>
      <c r="P1374" s="68">
        <v>0</v>
      </c>
      <c r="Q1374" s="68">
        <v>0</v>
      </c>
      <c r="R1374" s="68">
        <v>0</v>
      </c>
      <c r="S1374" s="68">
        <v>0</v>
      </c>
      <c r="T1374" s="68">
        <v>0</v>
      </c>
      <c r="U1374" s="68">
        <v>0</v>
      </c>
      <c r="V1374" s="68">
        <v>0</v>
      </c>
      <c r="W1374" s="68">
        <v>0</v>
      </c>
      <c r="X1374" s="68">
        <v>0</v>
      </c>
      <c r="Y1374" s="68">
        <v>0</v>
      </c>
      <c r="Z1374" s="68">
        <v>0</v>
      </c>
      <c r="AA1374" s="68">
        <v>0</v>
      </c>
      <c r="AB1374" s="68">
        <v>0</v>
      </c>
      <c r="AC1374" s="68">
        <v>0</v>
      </c>
      <c r="AD1374" s="68">
        <v>0</v>
      </c>
      <c r="AE1374" s="68">
        <v>4.0148434872130072E-4</v>
      </c>
      <c r="AF1374" s="68">
        <v>2.2601547748182051</v>
      </c>
      <c r="AG1374" s="68">
        <v>11.249460366143648</v>
      </c>
      <c r="AH1374" s="68">
        <v>9.2141558128855028</v>
      </c>
      <c r="AI1374" s="68">
        <v>0</v>
      </c>
      <c r="AJ1374" s="68">
        <v>0</v>
      </c>
      <c r="AK1374" s="68">
        <v>0</v>
      </c>
      <c r="AL1374" s="68">
        <v>0</v>
      </c>
      <c r="AM1374" s="68">
        <v>0</v>
      </c>
      <c r="AN1374" s="68">
        <v>0</v>
      </c>
      <c r="AO1374" s="68">
        <v>0</v>
      </c>
      <c r="AP1374" s="68">
        <v>0</v>
      </c>
      <c r="AQ1374" s="68">
        <v>0</v>
      </c>
      <c r="AR1374" s="68">
        <v>0</v>
      </c>
      <c r="AS1374" s="68">
        <v>0</v>
      </c>
      <c r="AT1374" s="68">
        <v>0</v>
      </c>
      <c r="AU1374" s="68">
        <v>0</v>
      </c>
      <c r="AV1374" s="68">
        <v>0</v>
      </c>
      <c r="AW1374" s="68">
        <v>2.225178974139192E-3</v>
      </c>
      <c r="AX1374" s="68">
        <v>0</v>
      </c>
      <c r="AY1374" s="68">
        <v>0</v>
      </c>
      <c r="AZ1374" s="68">
        <v>0</v>
      </c>
      <c r="BA1374" s="68">
        <v>0</v>
      </c>
      <c r="BB1374" s="68">
        <v>4.4886826988954076E-2</v>
      </c>
      <c r="BC1374" s="68">
        <v>0</v>
      </c>
      <c r="BD1374" s="68">
        <v>0</v>
      </c>
      <c r="BE1374" s="68">
        <v>0</v>
      </c>
      <c r="BF1374" s="68">
        <v>0</v>
      </c>
      <c r="BG1374" s="68">
        <v>0</v>
      </c>
      <c r="BH1374" s="68">
        <v>0</v>
      </c>
      <c r="BI1374" s="68">
        <v>171.82888738807446</v>
      </c>
      <c r="BJ1374" s="68">
        <v>0</v>
      </c>
      <c r="BK1374" s="68">
        <v>66808.18043093216</v>
      </c>
      <c r="BL1374" s="68">
        <v>0</v>
      </c>
      <c r="BM1374" s="68">
        <v>314.40508014455918</v>
      </c>
      <c r="BN1374" s="68">
        <v>2.3951256735017523E-3</v>
      </c>
      <c r="BO1374" s="68">
        <v>67317.20201514478</v>
      </c>
    </row>
    <row r="1375" spans="1:67">
      <c r="A1375">
        <v>2011</v>
      </c>
      <c r="B1375" s="62" t="s">
        <v>648</v>
      </c>
      <c r="C1375" s="67" t="s">
        <v>713</v>
      </c>
      <c r="D1375" s="62" t="s">
        <v>725</v>
      </c>
      <c r="E1375" s="68">
        <v>9.5522748557247961E-2</v>
      </c>
      <c r="F1375" s="68">
        <v>0</v>
      </c>
      <c r="G1375" s="68">
        <v>4.099480388298034E-4</v>
      </c>
      <c r="H1375" s="68">
        <v>3.2337871529058378E-2</v>
      </c>
      <c r="I1375" s="68">
        <v>0.42089000773624818</v>
      </c>
      <c r="J1375" s="68">
        <v>0.23494391904469047</v>
      </c>
      <c r="K1375" s="68">
        <v>9.0969484413508796E-4</v>
      </c>
      <c r="L1375" s="68">
        <v>9.8881972146960442E-2</v>
      </c>
      <c r="M1375" s="68">
        <v>0.28654215793348065</v>
      </c>
      <c r="N1375" s="68">
        <v>7.9006601943979515E-2</v>
      </c>
      <c r="O1375" s="68">
        <v>3.6766148688809862E-2</v>
      </c>
      <c r="P1375" s="68">
        <v>4.2795514009156758E-2</v>
      </c>
      <c r="Q1375" s="68">
        <v>0.26405214342019595</v>
      </c>
      <c r="R1375" s="68">
        <v>0.44141876665745411</v>
      </c>
      <c r="S1375" s="68">
        <v>0.46459588309116917</v>
      </c>
      <c r="T1375" s="68">
        <v>1.3752263946820682</v>
      </c>
      <c r="U1375" s="68">
        <v>0.81629565857593211</v>
      </c>
      <c r="V1375" s="68">
        <v>0.63292386400797918</v>
      </c>
      <c r="W1375" s="68">
        <v>1.3290904478413161</v>
      </c>
      <c r="X1375" s="68">
        <v>3.5788118167873875</v>
      </c>
      <c r="Y1375" s="68">
        <v>1.1293645453346955E-3</v>
      </c>
      <c r="Z1375" s="68">
        <v>1.2029085827647192</v>
      </c>
      <c r="AA1375" s="68">
        <v>1.021183570652536E-2</v>
      </c>
      <c r="AB1375" s="68">
        <v>12.846975247988235</v>
      </c>
      <c r="AC1375" s="68">
        <v>0</v>
      </c>
      <c r="AD1375" s="68">
        <v>0</v>
      </c>
      <c r="AE1375" s="68">
        <v>0.27000904904601569</v>
      </c>
      <c r="AF1375" s="68">
        <v>0.61904831823442807</v>
      </c>
      <c r="AG1375" s="68">
        <v>3.0903264201154457</v>
      </c>
      <c r="AH1375" s="68">
        <v>2.5312102288317702</v>
      </c>
      <c r="AI1375" s="68">
        <v>85.618022060607842</v>
      </c>
      <c r="AJ1375" s="68">
        <v>0</v>
      </c>
      <c r="AK1375" s="68">
        <v>0.52083444751767105</v>
      </c>
      <c r="AL1375" s="68">
        <v>0</v>
      </c>
      <c r="AM1375" s="68">
        <v>0.16874368822490413</v>
      </c>
      <c r="AN1375" s="68">
        <v>0</v>
      </c>
      <c r="AO1375" s="68">
        <v>5.1187687736482671E-3</v>
      </c>
      <c r="AP1375" s="68">
        <v>1.8180159027697242</v>
      </c>
      <c r="AQ1375" s="68">
        <v>0</v>
      </c>
      <c r="AR1375" s="68">
        <v>1.1839511245069472</v>
      </c>
      <c r="AS1375" s="68">
        <v>33.06809340958651</v>
      </c>
      <c r="AT1375" s="68">
        <v>8.424124937734252</v>
      </c>
      <c r="AU1375" s="68">
        <v>6.1756969895281948</v>
      </c>
      <c r="AV1375" s="68">
        <v>0</v>
      </c>
      <c r="AW1375" s="68">
        <v>2.461763136082444E-3</v>
      </c>
      <c r="AX1375" s="68">
        <v>0</v>
      </c>
      <c r="AY1375" s="68">
        <v>25.162123714232422</v>
      </c>
      <c r="AZ1375" s="68">
        <v>0</v>
      </c>
      <c r="BA1375" s="68">
        <v>2.7850217829723346E-2</v>
      </c>
      <c r="BB1375" s="68">
        <v>2.2973327328734223</v>
      </c>
      <c r="BC1375" s="68">
        <v>4.5771134754931895</v>
      </c>
      <c r="BD1375" s="68">
        <v>18.828496628594596</v>
      </c>
      <c r="BE1375" s="68">
        <v>0</v>
      </c>
      <c r="BF1375" s="68">
        <v>8.0412555520912008</v>
      </c>
      <c r="BG1375" s="68">
        <v>0</v>
      </c>
      <c r="BH1375" s="68">
        <v>1.8035497280368615E-2</v>
      </c>
      <c r="BI1375" s="68">
        <v>10489.518577317154</v>
      </c>
      <c r="BJ1375" s="68">
        <v>0</v>
      </c>
      <c r="BK1375" s="68">
        <v>41472.31103543099</v>
      </c>
      <c r="BL1375" s="68">
        <v>0</v>
      </c>
      <c r="BM1375" s="68">
        <v>4.5997062496463439</v>
      </c>
      <c r="BN1375" s="68">
        <v>-5.3686194587498903E-4</v>
      </c>
      <c r="BO1375" s="68">
        <v>52193.169293653395</v>
      </c>
    </row>
    <row r="1376" spans="1:67">
      <c r="A1376">
        <v>2011</v>
      </c>
      <c r="B1376" s="62" t="s">
        <v>649</v>
      </c>
      <c r="C1376" s="67" t="s">
        <v>714</v>
      </c>
      <c r="D1376" s="62" t="s">
        <v>725</v>
      </c>
      <c r="E1376" s="68">
        <v>0</v>
      </c>
      <c r="F1376" s="68">
        <v>0</v>
      </c>
      <c r="G1376" s="68">
        <v>0</v>
      </c>
      <c r="H1376" s="68">
        <v>0</v>
      </c>
      <c r="I1376" s="68">
        <v>0</v>
      </c>
      <c r="J1376" s="68">
        <v>0</v>
      </c>
      <c r="K1376" s="68">
        <v>0</v>
      </c>
      <c r="L1376" s="68">
        <v>0</v>
      </c>
      <c r="M1376" s="68">
        <v>0</v>
      </c>
      <c r="N1376" s="68">
        <v>0</v>
      </c>
      <c r="O1376" s="68">
        <v>0</v>
      </c>
      <c r="P1376" s="68">
        <v>0</v>
      </c>
      <c r="Q1376" s="68">
        <v>0</v>
      </c>
      <c r="R1376" s="68">
        <v>0</v>
      </c>
      <c r="S1376" s="68">
        <v>0</v>
      </c>
      <c r="T1376" s="68">
        <v>0</v>
      </c>
      <c r="U1376" s="68">
        <v>0</v>
      </c>
      <c r="V1376" s="68">
        <v>0</v>
      </c>
      <c r="W1376" s="68">
        <v>0</v>
      </c>
      <c r="X1376" s="68">
        <v>0</v>
      </c>
      <c r="Y1376" s="68">
        <v>0</v>
      </c>
      <c r="Z1376" s="68">
        <v>0</v>
      </c>
      <c r="AA1376" s="68">
        <v>0</v>
      </c>
      <c r="AB1376" s="68">
        <v>0</v>
      </c>
      <c r="AC1376" s="68">
        <v>0</v>
      </c>
      <c r="AD1376" s="68">
        <v>0</v>
      </c>
      <c r="AE1376" s="68">
        <v>0</v>
      </c>
      <c r="AF1376" s="68">
        <v>0</v>
      </c>
      <c r="AG1376" s="68">
        <v>0</v>
      </c>
      <c r="AH1376" s="68">
        <v>0</v>
      </c>
      <c r="AI1376" s="68">
        <v>0</v>
      </c>
      <c r="AJ1376" s="68">
        <v>0</v>
      </c>
      <c r="AK1376" s="68">
        <v>0</v>
      </c>
      <c r="AL1376" s="68">
        <v>0</v>
      </c>
      <c r="AM1376" s="68">
        <v>0</v>
      </c>
      <c r="AN1376" s="68">
        <v>0</v>
      </c>
      <c r="AO1376" s="68">
        <v>0</v>
      </c>
      <c r="AP1376" s="68">
        <v>0</v>
      </c>
      <c r="AQ1376" s="68">
        <v>0</v>
      </c>
      <c r="AR1376" s="68">
        <v>0</v>
      </c>
      <c r="AS1376" s="68">
        <v>0</v>
      </c>
      <c r="AT1376" s="68">
        <v>0</v>
      </c>
      <c r="AU1376" s="68">
        <v>0</v>
      </c>
      <c r="AV1376" s="68">
        <v>0</v>
      </c>
      <c r="AW1376" s="68">
        <v>0</v>
      </c>
      <c r="AX1376" s="68">
        <v>0</v>
      </c>
      <c r="AY1376" s="68">
        <v>0</v>
      </c>
      <c r="AZ1376" s="68">
        <v>0</v>
      </c>
      <c r="BA1376" s="68">
        <v>0</v>
      </c>
      <c r="BB1376" s="68">
        <v>0</v>
      </c>
      <c r="BC1376" s="68">
        <v>0</v>
      </c>
      <c r="BD1376" s="68">
        <v>0</v>
      </c>
      <c r="BE1376" s="68">
        <v>0</v>
      </c>
      <c r="BF1376" s="68">
        <v>0</v>
      </c>
      <c r="BG1376" s="68">
        <v>0</v>
      </c>
      <c r="BH1376" s="68">
        <v>0</v>
      </c>
      <c r="BI1376" s="68">
        <v>10100.277627009837</v>
      </c>
      <c r="BJ1376" s="68">
        <v>0</v>
      </c>
      <c r="BK1376" s="68">
        <v>25832.52172976065</v>
      </c>
      <c r="BL1376" s="68">
        <v>0</v>
      </c>
      <c r="BM1376" s="68">
        <v>-91.004411550380397</v>
      </c>
      <c r="BN1376" s="68">
        <v>2.4294819886563346E-3</v>
      </c>
      <c r="BO1376" s="68">
        <v>35841.797374702095</v>
      </c>
    </row>
    <row r="1377" spans="1:67">
      <c r="A1377">
        <v>2011</v>
      </c>
      <c r="B1377" s="62" t="s">
        <v>650</v>
      </c>
      <c r="C1377" s="67" t="s">
        <v>715</v>
      </c>
      <c r="D1377" s="62" t="s">
        <v>725</v>
      </c>
      <c r="E1377" s="68">
        <v>4.7147964064648535</v>
      </c>
      <c r="F1377" s="68">
        <v>1.0513496880591244</v>
      </c>
      <c r="G1377" s="68">
        <v>1.1837805257306933</v>
      </c>
      <c r="H1377" s="68">
        <v>26.624304951126263</v>
      </c>
      <c r="I1377" s="68">
        <v>29.878650095851771</v>
      </c>
      <c r="J1377" s="68">
        <v>4.3967304993603404</v>
      </c>
      <c r="K1377" s="68">
        <v>1.1424314238996303</v>
      </c>
      <c r="L1377" s="68">
        <v>10.898238228371039</v>
      </c>
      <c r="M1377" s="68">
        <v>1.068414221342697</v>
      </c>
      <c r="N1377" s="68">
        <v>0.72157463530119259</v>
      </c>
      <c r="O1377" s="68">
        <v>9.864134710035799</v>
      </c>
      <c r="P1377" s="68">
        <v>2.6663229094744265</v>
      </c>
      <c r="Q1377" s="68">
        <v>5.9033372545812544</v>
      </c>
      <c r="R1377" s="68">
        <v>10.081776942301751</v>
      </c>
      <c r="S1377" s="68">
        <v>8.4361351386658701</v>
      </c>
      <c r="T1377" s="68">
        <v>7.276699349193767</v>
      </c>
      <c r="U1377" s="68">
        <v>1.5072155940054333</v>
      </c>
      <c r="V1377" s="68">
        <v>5.2785108195512143</v>
      </c>
      <c r="W1377" s="68">
        <v>4.3243027353717327</v>
      </c>
      <c r="X1377" s="68">
        <v>34.005402605869605</v>
      </c>
      <c r="Y1377" s="68">
        <v>2.1680604825652821</v>
      </c>
      <c r="Z1377" s="68">
        <v>6.6938972857995669</v>
      </c>
      <c r="AA1377" s="68">
        <v>34.101134301984636</v>
      </c>
      <c r="AB1377" s="68">
        <v>1.2658952367087661</v>
      </c>
      <c r="AC1377" s="68">
        <v>0</v>
      </c>
      <c r="AD1377" s="68">
        <v>0.42877096193563996</v>
      </c>
      <c r="AE1377" s="68">
        <v>33.086331445149952</v>
      </c>
      <c r="AF1377" s="68">
        <v>17.764762840910805</v>
      </c>
      <c r="AG1377" s="68">
        <v>88.548427260308429</v>
      </c>
      <c r="AH1377" s="68">
        <v>72.527835043356191</v>
      </c>
      <c r="AI1377" s="68">
        <v>29.992702144620068</v>
      </c>
      <c r="AJ1377" s="68">
        <v>1.6460048873827681E-3</v>
      </c>
      <c r="AK1377" s="68">
        <v>12.904379348620408</v>
      </c>
      <c r="AL1377" s="68">
        <v>15.505707719853005</v>
      </c>
      <c r="AM1377" s="68">
        <v>3.8802618462698368</v>
      </c>
      <c r="AN1377" s="68">
        <v>266.98244344155512</v>
      </c>
      <c r="AO1377" s="68">
        <v>1.3833334965518813</v>
      </c>
      <c r="AP1377" s="68">
        <v>68.541147943624281</v>
      </c>
      <c r="AQ1377" s="68">
        <v>6.598019117362103</v>
      </c>
      <c r="AR1377" s="68">
        <v>0.63029478247863202</v>
      </c>
      <c r="AS1377" s="68">
        <v>242.30579099214302</v>
      </c>
      <c r="AT1377" s="68">
        <v>52.184727128609254</v>
      </c>
      <c r="AU1377" s="68">
        <v>12.683687735830448</v>
      </c>
      <c r="AV1377" s="68">
        <v>0</v>
      </c>
      <c r="AW1377" s="68">
        <v>55.099670514546823</v>
      </c>
      <c r="AX1377" s="68">
        <v>22.015774610530798</v>
      </c>
      <c r="AY1377" s="68">
        <v>23.171532043978196</v>
      </c>
      <c r="AZ1377" s="68">
        <v>0</v>
      </c>
      <c r="BA1377" s="68">
        <v>0.46708672907811688</v>
      </c>
      <c r="BB1377" s="68">
        <v>70.869153092122843</v>
      </c>
      <c r="BC1377" s="68">
        <v>190.62989241141108</v>
      </c>
      <c r="BD1377" s="68">
        <v>86.020667451978852</v>
      </c>
      <c r="BE1377" s="68">
        <v>124.47428155110936</v>
      </c>
      <c r="BF1377" s="68">
        <v>287.13545420431166</v>
      </c>
      <c r="BG1377" s="68">
        <v>0</v>
      </c>
      <c r="BH1377" s="68">
        <v>1.6558727445303483</v>
      </c>
      <c r="BI1377" s="68">
        <v>22587.354725950652</v>
      </c>
      <c r="BJ1377" s="68">
        <v>0</v>
      </c>
      <c r="BK1377" s="68">
        <v>827.33772912924974</v>
      </c>
      <c r="BL1377" s="68">
        <v>0</v>
      </c>
      <c r="BM1377" s="68">
        <v>1.9410540598793131</v>
      </c>
      <c r="BN1377" s="68">
        <v>-2.0406726252986118E-4</v>
      </c>
      <c r="BO1377" s="68">
        <v>25419.376055721801</v>
      </c>
    </row>
    <row r="1378" spans="1:67">
      <c r="A1378">
        <v>2011</v>
      </c>
      <c r="B1378" s="62" t="s">
        <v>651</v>
      </c>
      <c r="C1378" s="67" t="s">
        <v>716</v>
      </c>
      <c r="D1378" s="62" t="s">
        <v>725</v>
      </c>
      <c r="E1378" s="68">
        <v>0</v>
      </c>
      <c r="F1378" s="68">
        <v>0</v>
      </c>
      <c r="G1378" s="68">
        <v>0</v>
      </c>
      <c r="H1378" s="68">
        <v>0</v>
      </c>
      <c r="I1378" s="68">
        <v>0</v>
      </c>
      <c r="J1378" s="68">
        <v>0</v>
      </c>
      <c r="K1378" s="68">
        <v>0</v>
      </c>
      <c r="L1378" s="68">
        <v>0</v>
      </c>
      <c r="M1378" s="68">
        <v>0</v>
      </c>
      <c r="N1378" s="68">
        <v>0</v>
      </c>
      <c r="O1378" s="68">
        <v>0</v>
      </c>
      <c r="P1378" s="68">
        <v>0</v>
      </c>
      <c r="Q1378" s="68">
        <v>0</v>
      </c>
      <c r="R1378" s="68">
        <v>0</v>
      </c>
      <c r="S1378" s="68">
        <v>0</v>
      </c>
      <c r="T1378" s="68">
        <v>0</v>
      </c>
      <c r="U1378" s="68">
        <v>0</v>
      </c>
      <c r="V1378" s="68">
        <v>0</v>
      </c>
      <c r="W1378" s="68">
        <v>0</v>
      </c>
      <c r="X1378" s="68">
        <v>0</v>
      </c>
      <c r="Y1378" s="68">
        <v>0</v>
      </c>
      <c r="Z1378" s="68">
        <v>0</v>
      </c>
      <c r="AA1378" s="68">
        <v>0</v>
      </c>
      <c r="AB1378" s="68">
        <v>0</v>
      </c>
      <c r="AC1378" s="68">
        <v>0</v>
      </c>
      <c r="AD1378" s="68">
        <v>0</v>
      </c>
      <c r="AE1378" s="68">
        <v>0</v>
      </c>
      <c r="AF1378" s="68">
        <v>0</v>
      </c>
      <c r="AG1378" s="68">
        <v>0</v>
      </c>
      <c r="AH1378" s="68">
        <v>0</v>
      </c>
      <c r="AI1378" s="68">
        <v>0</v>
      </c>
      <c r="AJ1378" s="68">
        <v>0</v>
      </c>
      <c r="AK1378" s="68">
        <v>0</v>
      </c>
      <c r="AL1378" s="68">
        <v>0</v>
      </c>
      <c r="AM1378" s="68">
        <v>0</v>
      </c>
      <c r="AN1378" s="68">
        <v>0</v>
      </c>
      <c r="AO1378" s="68">
        <v>0</v>
      </c>
      <c r="AP1378" s="68">
        <v>0</v>
      </c>
      <c r="AQ1378" s="68">
        <v>0</v>
      </c>
      <c r="AR1378" s="68">
        <v>0</v>
      </c>
      <c r="AS1378" s="68">
        <v>0</v>
      </c>
      <c r="AT1378" s="68">
        <v>0</v>
      </c>
      <c r="AU1378" s="68">
        <v>0</v>
      </c>
      <c r="AV1378" s="68">
        <v>0</v>
      </c>
      <c r="AW1378" s="68">
        <v>0</v>
      </c>
      <c r="AX1378" s="68">
        <v>0</v>
      </c>
      <c r="AY1378" s="68">
        <v>0</v>
      </c>
      <c r="AZ1378" s="68">
        <v>0</v>
      </c>
      <c r="BA1378" s="68">
        <v>0</v>
      </c>
      <c r="BB1378" s="68">
        <v>0</v>
      </c>
      <c r="BC1378" s="68">
        <v>0</v>
      </c>
      <c r="BD1378" s="68">
        <v>0</v>
      </c>
      <c r="BE1378" s="68">
        <v>0</v>
      </c>
      <c r="BF1378" s="68">
        <v>0</v>
      </c>
      <c r="BG1378" s="68">
        <v>0</v>
      </c>
      <c r="BH1378" s="68">
        <v>0</v>
      </c>
      <c r="BI1378" s="68">
        <v>5301.0897715426509</v>
      </c>
      <c r="BJ1378" s="68">
        <v>0</v>
      </c>
      <c r="BK1378" s="68">
        <v>0</v>
      </c>
      <c r="BL1378" s="68">
        <v>0</v>
      </c>
      <c r="BM1378" s="68">
        <v>0</v>
      </c>
      <c r="BN1378" s="68">
        <v>-2.0991785095247906E-4</v>
      </c>
      <c r="BO1378" s="68">
        <v>5301.0895616247999</v>
      </c>
    </row>
    <row r="1379" spans="1:67">
      <c r="A1379">
        <v>2011</v>
      </c>
      <c r="B1379" s="62" t="s">
        <v>652</v>
      </c>
      <c r="C1379" s="67" t="s">
        <v>717</v>
      </c>
      <c r="D1379" s="62" t="s">
        <v>725</v>
      </c>
      <c r="E1379" s="68">
        <v>0</v>
      </c>
      <c r="F1379" s="68">
        <v>0</v>
      </c>
      <c r="G1379" s="68">
        <v>0</v>
      </c>
      <c r="H1379" s="68">
        <v>0</v>
      </c>
      <c r="I1379" s="68">
        <v>0</v>
      </c>
      <c r="J1379" s="68">
        <v>0</v>
      </c>
      <c r="K1379" s="68">
        <v>0</v>
      </c>
      <c r="L1379" s="68">
        <v>0</v>
      </c>
      <c r="M1379" s="68">
        <v>0</v>
      </c>
      <c r="N1379" s="68">
        <v>0</v>
      </c>
      <c r="O1379" s="68">
        <v>0</v>
      </c>
      <c r="P1379" s="68">
        <v>0</v>
      </c>
      <c r="Q1379" s="68">
        <v>0</v>
      </c>
      <c r="R1379" s="68">
        <v>0</v>
      </c>
      <c r="S1379" s="68">
        <v>0</v>
      </c>
      <c r="T1379" s="68">
        <v>0</v>
      </c>
      <c r="U1379" s="68">
        <v>0</v>
      </c>
      <c r="V1379" s="68">
        <v>0</v>
      </c>
      <c r="W1379" s="68">
        <v>0</v>
      </c>
      <c r="X1379" s="68">
        <v>0</v>
      </c>
      <c r="Y1379" s="68">
        <v>0</v>
      </c>
      <c r="Z1379" s="68">
        <v>0</v>
      </c>
      <c r="AA1379" s="68">
        <v>0</v>
      </c>
      <c r="AB1379" s="68">
        <v>0</v>
      </c>
      <c r="AC1379" s="68">
        <v>0</v>
      </c>
      <c r="AD1379" s="68">
        <v>0</v>
      </c>
      <c r="AE1379" s="68">
        <v>0</v>
      </c>
      <c r="AF1379" s="68">
        <v>0</v>
      </c>
      <c r="AG1379" s="68">
        <v>0</v>
      </c>
      <c r="AH1379" s="68">
        <v>0</v>
      </c>
      <c r="AI1379" s="68">
        <v>0</v>
      </c>
      <c r="AJ1379" s="68">
        <v>0</v>
      </c>
      <c r="AK1379" s="68">
        <v>0</v>
      </c>
      <c r="AL1379" s="68">
        <v>0</v>
      </c>
      <c r="AM1379" s="68">
        <v>0</v>
      </c>
      <c r="AN1379" s="68">
        <v>0</v>
      </c>
      <c r="AO1379" s="68">
        <v>0</v>
      </c>
      <c r="AP1379" s="68">
        <v>0</v>
      </c>
      <c r="AQ1379" s="68">
        <v>0</v>
      </c>
      <c r="AR1379" s="68">
        <v>0</v>
      </c>
      <c r="AS1379" s="68">
        <v>0</v>
      </c>
      <c r="AT1379" s="68">
        <v>0</v>
      </c>
      <c r="AU1379" s="68">
        <v>0</v>
      </c>
      <c r="AV1379" s="68">
        <v>0</v>
      </c>
      <c r="AW1379" s="68">
        <v>0</v>
      </c>
      <c r="AX1379" s="68">
        <v>0</v>
      </c>
      <c r="AY1379" s="68">
        <v>0</v>
      </c>
      <c r="AZ1379" s="68">
        <v>0</v>
      </c>
      <c r="BA1379" s="68">
        <v>0</v>
      </c>
      <c r="BB1379" s="68">
        <v>0</v>
      </c>
      <c r="BC1379" s="68">
        <v>0</v>
      </c>
      <c r="BD1379" s="68">
        <v>0</v>
      </c>
      <c r="BE1379" s="68">
        <v>0</v>
      </c>
      <c r="BF1379" s="68">
        <v>0</v>
      </c>
      <c r="BG1379" s="68">
        <v>0</v>
      </c>
      <c r="BH1379" s="68">
        <v>0</v>
      </c>
      <c r="BI1379" s="68">
        <v>1.0593553258879793</v>
      </c>
      <c r="BJ1379" s="68">
        <v>0</v>
      </c>
      <c r="BK1379" s="68">
        <v>45.86310417115029</v>
      </c>
      <c r="BL1379" s="68">
        <v>0</v>
      </c>
      <c r="BM1379" s="68">
        <v>1.7729629677063535E-3</v>
      </c>
      <c r="BN1379" s="68">
        <v>4.5109402435627999E-7</v>
      </c>
      <c r="BO1379" s="68">
        <v>46.924232911099999</v>
      </c>
    </row>
    <row r="1380" spans="1:67">
      <c r="A1380">
        <v>2011</v>
      </c>
      <c r="B1380" s="62" t="s">
        <v>597</v>
      </c>
      <c r="C1380" s="67" t="s">
        <v>664</v>
      </c>
      <c r="D1380" s="62" t="s">
        <v>726</v>
      </c>
      <c r="E1380" s="68">
        <v>1446.0532065861987</v>
      </c>
      <c r="F1380" s="68">
        <v>1.4881644663352036</v>
      </c>
      <c r="G1380" s="68">
        <v>2.0404361975021659</v>
      </c>
      <c r="H1380" s="68">
        <v>0.63885537743436416</v>
      </c>
      <c r="I1380" s="68">
        <v>8488.4158062645638</v>
      </c>
      <c r="J1380" s="68">
        <v>223.78784608048588</v>
      </c>
      <c r="K1380" s="68">
        <v>9.4316001175067399</v>
      </c>
      <c r="L1380" s="68">
        <v>0.36991654713311778</v>
      </c>
      <c r="M1380" s="68">
        <v>8.7743007868641573E-2</v>
      </c>
      <c r="N1380" s="68">
        <v>0.31764807077963775</v>
      </c>
      <c r="O1380" s="68">
        <v>41.02425404336315</v>
      </c>
      <c r="P1380" s="68">
        <v>8.3729739819102775</v>
      </c>
      <c r="Q1380" s="68">
        <v>7.751586404456301</v>
      </c>
      <c r="R1380" s="68">
        <v>0.27738056673439188</v>
      </c>
      <c r="S1380" s="68">
        <v>0.29337220394444452</v>
      </c>
      <c r="T1380" s="68">
        <v>0.46510940762421765</v>
      </c>
      <c r="U1380" s="68">
        <v>0.96837586266564224</v>
      </c>
      <c r="V1380" s="68">
        <v>1.0892026752502708</v>
      </c>
      <c r="W1380" s="68">
        <v>0.57018253077417302</v>
      </c>
      <c r="X1380" s="68">
        <v>2.1655858783354422</v>
      </c>
      <c r="Y1380" s="68">
        <v>0.1887505252790119</v>
      </c>
      <c r="Z1380" s="68">
        <v>15.855361643995439</v>
      </c>
      <c r="AA1380" s="68">
        <v>1.0926928754740122E-2</v>
      </c>
      <c r="AB1380" s="68">
        <v>9.7289331038194309</v>
      </c>
      <c r="AC1380" s="68">
        <v>0.10270891115808647</v>
      </c>
      <c r="AD1380" s="68">
        <v>4.0565921610711975E-3</v>
      </c>
      <c r="AE1380" s="68">
        <v>12.67893872318316</v>
      </c>
      <c r="AF1380" s="68">
        <v>0.25922411904439469</v>
      </c>
      <c r="AG1380" s="68">
        <v>1.2907339432620888</v>
      </c>
      <c r="AH1380" s="68">
        <v>1.0562990807408021</v>
      </c>
      <c r="AI1380" s="68">
        <v>0.39400478109874265</v>
      </c>
      <c r="AJ1380" s="68">
        <v>1.1093617207812319E-2</v>
      </c>
      <c r="AK1380" s="68">
        <v>3.8007888231242751E-2</v>
      </c>
      <c r="AL1380" s="68">
        <v>8.7891810990165936E-2</v>
      </c>
      <c r="AM1380" s="68">
        <v>7.9008403221733949E-3</v>
      </c>
      <c r="AN1380" s="68">
        <v>2.7720474950793763</v>
      </c>
      <c r="AO1380" s="68">
        <v>2.1246779727117186E-2</v>
      </c>
      <c r="AP1380" s="68">
        <v>5.0437371675236473E-2</v>
      </c>
      <c r="AQ1380" s="68">
        <v>0.12456762030983354</v>
      </c>
      <c r="AR1380" s="68">
        <v>2.2261176867071019E-3</v>
      </c>
      <c r="AS1380" s="68">
        <v>0.29372706469765231</v>
      </c>
      <c r="AT1380" s="68">
        <v>5.8390033987435388E-3</v>
      </c>
      <c r="AU1380" s="68">
        <v>1.3552285171212753E-2</v>
      </c>
      <c r="AV1380" s="68">
        <v>0</v>
      </c>
      <c r="AW1380" s="68">
        <v>2.9400658445093292E-2</v>
      </c>
      <c r="AX1380" s="68">
        <v>1.6382676155916757E-2</v>
      </c>
      <c r="AY1380" s="68">
        <v>1.925549697852863E-2</v>
      </c>
      <c r="AZ1380" s="68">
        <v>0</v>
      </c>
      <c r="BA1380" s="68">
        <v>9.4370489447496812E-3</v>
      </c>
      <c r="BB1380" s="68">
        <v>0.46053891438848271</v>
      </c>
      <c r="BC1380" s="68">
        <v>0.72612741403194736</v>
      </c>
      <c r="BD1380" s="68">
        <v>0.1032108767753751</v>
      </c>
      <c r="BE1380" s="68">
        <v>1.0223412827560412</v>
      </c>
      <c r="BF1380" s="68">
        <v>0.30420743244688153</v>
      </c>
      <c r="BG1380" s="68">
        <v>0</v>
      </c>
      <c r="BH1380" s="68">
        <v>3.2830192470797206E-4</v>
      </c>
      <c r="BI1380" s="68">
        <v>1264.4276468682765</v>
      </c>
      <c r="BJ1380" s="68">
        <v>0</v>
      </c>
      <c r="BK1380" s="68">
        <v>2.8639564838757099E-3</v>
      </c>
      <c r="BL1380" s="68">
        <v>4.3649944992040108</v>
      </c>
      <c r="BM1380" s="68">
        <v>12.246262593183703</v>
      </c>
      <c r="BN1380" s="68">
        <v>0</v>
      </c>
      <c r="BO1380" s="68">
        <v>0</v>
      </c>
    </row>
    <row r="1381" spans="1:67">
      <c r="A1381">
        <v>2011</v>
      </c>
      <c r="B1381" s="62" t="s">
        <v>598</v>
      </c>
      <c r="C1381" s="67" t="s">
        <v>665</v>
      </c>
      <c r="D1381" s="62" t="s">
        <v>726</v>
      </c>
      <c r="E1381" s="68">
        <v>6.8204944058292982</v>
      </c>
      <c r="F1381" s="68">
        <v>3.7994125150999132</v>
      </c>
      <c r="G1381" s="68">
        <v>2.6118134245753315E-2</v>
      </c>
      <c r="H1381" s="68">
        <v>0.21011597328921483</v>
      </c>
      <c r="I1381" s="68">
        <v>41.365511997094082</v>
      </c>
      <c r="J1381" s="68">
        <v>2.2177192317460586</v>
      </c>
      <c r="K1381" s="68">
        <v>26.674815257950499</v>
      </c>
      <c r="L1381" s="68">
        <v>0.10335108380922867</v>
      </c>
      <c r="M1381" s="68">
        <v>5.1312289655650462E-3</v>
      </c>
      <c r="N1381" s="68">
        <v>3.7089391734763166E-2</v>
      </c>
      <c r="O1381" s="68">
        <v>0.70128913669702642</v>
      </c>
      <c r="P1381" s="68">
        <v>1.0518731918668074</v>
      </c>
      <c r="Q1381" s="68">
        <v>10.948631210979283</v>
      </c>
      <c r="R1381" s="68">
        <v>6.5280938441559147E-2</v>
      </c>
      <c r="S1381" s="68">
        <v>0.41257633670840971</v>
      </c>
      <c r="T1381" s="68">
        <v>0.28314184158836586</v>
      </c>
      <c r="U1381" s="68">
        <v>0.2225855341940039</v>
      </c>
      <c r="V1381" s="68">
        <v>0.22794056555676387</v>
      </c>
      <c r="W1381" s="68">
        <v>0.22558965731294531</v>
      </c>
      <c r="X1381" s="68">
        <v>0.43765773665827001</v>
      </c>
      <c r="Y1381" s="68">
        <v>4.467297683314303E-2</v>
      </c>
      <c r="Z1381" s="68">
        <v>1.2005708188817847</v>
      </c>
      <c r="AA1381" s="68">
        <v>7.1176690456750688E-3</v>
      </c>
      <c r="AB1381" s="68">
        <v>8.6002194750862293E-2</v>
      </c>
      <c r="AC1381" s="68">
        <v>2.5688052752260611E-3</v>
      </c>
      <c r="AD1381" s="68">
        <v>2.1553568864935964E-4</v>
      </c>
      <c r="AE1381" s="68">
        <v>1.6911264939353974</v>
      </c>
      <c r="AF1381" s="68">
        <v>8.351106212562133E-2</v>
      </c>
      <c r="AG1381" s="68">
        <v>0.41468150596501729</v>
      </c>
      <c r="AH1381" s="68">
        <v>0.33939451208903237</v>
      </c>
      <c r="AI1381" s="68">
        <v>3.5216965983148718E-2</v>
      </c>
      <c r="AJ1381" s="68">
        <v>2.5299494250848207E-3</v>
      </c>
      <c r="AK1381" s="68">
        <v>4.2640911662923248E-3</v>
      </c>
      <c r="AL1381" s="68">
        <v>1.0883255933249339E-2</v>
      </c>
      <c r="AM1381" s="68">
        <v>9.1417679856305373E-4</v>
      </c>
      <c r="AN1381" s="68">
        <v>2.7321033787606218E-2</v>
      </c>
      <c r="AO1381" s="68">
        <v>2.8817527863092499E-3</v>
      </c>
      <c r="AP1381" s="68">
        <v>7.9151841411103565E-3</v>
      </c>
      <c r="AQ1381" s="68">
        <v>6.1368778093390017E-2</v>
      </c>
      <c r="AR1381" s="68">
        <v>4.0536117566685554E-4</v>
      </c>
      <c r="AS1381" s="68">
        <v>6.4918021371015683E-2</v>
      </c>
      <c r="AT1381" s="68">
        <v>7.8819812860378457E-4</v>
      </c>
      <c r="AU1381" s="68">
        <v>1.712553132306914E-3</v>
      </c>
      <c r="AV1381" s="68">
        <v>0</v>
      </c>
      <c r="AW1381" s="68">
        <v>1.6790130508510297E-2</v>
      </c>
      <c r="AX1381" s="68">
        <v>1.5876080941936745E-3</v>
      </c>
      <c r="AY1381" s="68">
        <v>1.6528643269670793E-3</v>
      </c>
      <c r="AZ1381" s="68">
        <v>0</v>
      </c>
      <c r="BA1381" s="68">
        <v>1.0130401077161986E-3</v>
      </c>
      <c r="BB1381" s="68">
        <v>3.9345124287732569E-2</v>
      </c>
      <c r="BC1381" s="68">
        <v>6.2289163898987115E-2</v>
      </c>
      <c r="BD1381" s="68">
        <v>1.3833438510151171E-2</v>
      </c>
      <c r="BE1381" s="68">
        <v>1.6410316212347634E-2</v>
      </c>
      <c r="BF1381" s="68">
        <v>2.1872648142714578E-2</v>
      </c>
      <c r="BG1381" s="68">
        <v>0</v>
      </c>
      <c r="BH1381" s="68">
        <v>1.9431181153515425E-4</v>
      </c>
      <c r="BI1381" s="68">
        <v>22.04465333895407</v>
      </c>
      <c r="BJ1381" s="68">
        <v>0</v>
      </c>
      <c r="BK1381" s="68">
        <v>1.2415751667460212E-4</v>
      </c>
      <c r="BL1381" s="68">
        <v>0.20696415738721549</v>
      </c>
      <c r="BM1381" s="68">
        <v>2.0203030119582004E-2</v>
      </c>
      <c r="BN1381" s="68">
        <v>0</v>
      </c>
      <c r="BO1381" s="68">
        <v>0</v>
      </c>
    </row>
    <row r="1382" spans="1:67">
      <c r="A1382">
        <v>2011</v>
      </c>
      <c r="B1382" s="62" t="s">
        <v>599</v>
      </c>
      <c r="C1382" s="67" t="s">
        <v>666</v>
      </c>
      <c r="D1382" s="62" t="s">
        <v>726</v>
      </c>
      <c r="E1382" s="68">
        <v>1.0847328692983895</v>
      </c>
      <c r="F1382" s="68">
        <v>4.2228919307312388E-2</v>
      </c>
      <c r="G1382" s="68">
        <v>1.9914272109732556</v>
      </c>
      <c r="H1382" s="68">
        <v>4.4700960159549767E-3</v>
      </c>
      <c r="I1382" s="68">
        <v>17.991171096789827</v>
      </c>
      <c r="J1382" s="68">
        <v>1.6410305676751644</v>
      </c>
      <c r="K1382" s="68">
        <v>0.29093526532451508</v>
      </c>
      <c r="L1382" s="68">
        <v>3.7647316447684986E-2</v>
      </c>
      <c r="M1382" s="68">
        <v>6.8276483200637988E-3</v>
      </c>
      <c r="N1382" s="68">
        <v>3.1316386685192716E-3</v>
      </c>
      <c r="O1382" s="68">
        <v>0.37635479084461104</v>
      </c>
      <c r="P1382" s="68">
        <v>0.35387992500393317</v>
      </c>
      <c r="Q1382" s="68">
        <v>0.13208167612352176</v>
      </c>
      <c r="R1382" s="68">
        <v>9.6576745643472059E-3</v>
      </c>
      <c r="S1382" s="68">
        <v>1.2570403369749513E-2</v>
      </c>
      <c r="T1382" s="68">
        <v>9.3226391592489445E-3</v>
      </c>
      <c r="U1382" s="68">
        <v>8.0951208430680099E-2</v>
      </c>
      <c r="V1382" s="68">
        <v>2.118128306320563E-2</v>
      </c>
      <c r="W1382" s="68">
        <v>1.0623210550013338E-2</v>
      </c>
      <c r="X1382" s="68">
        <v>2.7320607863453035E-2</v>
      </c>
      <c r="Y1382" s="68">
        <v>9.4071359853936274E-4</v>
      </c>
      <c r="Z1382" s="68">
        <v>0.12968168252598541</v>
      </c>
      <c r="AA1382" s="68">
        <v>3.4256631305438069E-4</v>
      </c>
      <c r="AB1382" s="68">
        <v>1.2807619378565236E-2</v>
      </c>
      <c r="AC1382" s="68">
        <v>6.534451710292934E-3</v>
      </c>
      <c r="AD1382" s="68">
        <v>4.3504428804023223E-5</v>
      </c>
      <c r="AE1382" s="68">
        <v>1.7428465950794704E-2</v>
      </c>
      <c r="AF1382" s="68">
        <v>3.7130633556275994E-2</v>
      </c>
      <c r="AG1382" s="68">
        <v>0.1847078680877372</v>
      </c>
      <c r="AH1382" s="68">
        <v>0.15103626127758105</v>
      </c>
      <c r="AI1382" s="68">
        <v>9.0702577241374358E-3</v>
      </c>
      <c r="AJ1382" s="68">
        <v>1.7600849413768561E-3</v>
      </c>
      <c r="AK1382" s="68">
        <v>2.9800413705000656E-3</v>
      </c>
      <c r="AL1382" s="68">
        <v>5.6460424881889151E-3</v>
      </c>
      <c r="AM1382" s="68">
        <v>8.1589928949052988E-4</v>
      </c>
      <c r="AN1382" s="68">
        <v>0.4492023219647242</v>
      </c>
      <c r="AO1382" s="68">
        <v>4.4336419223025489E-3</v>
      </c>
      <c r="AP1382" s="68">
        <v>1.9259556415889376E-2</v>
      </c>
      <c r="AQ1382" s="68">
        <v>1.1596894793634186E-2</v>
      </c>
      <c r="AR1382" s="68">
        <v>1.0257245173464174E-3</v>
      </c>
      <c r="AS1382" s="68">
        <v>0.11737964868094711</v>
      </c>
      <c r="AT1382" s="68">
        <v>3.0791934630076229E-4</v>
      </c>
      <c r="AU1382" s="68">
        <v>5.1240767423074689E-3</v>
      </c>
      <c r="AV1382" s="68">
        <v>0</v>
      </c>
      <c r="AW1382" s="68">
        <v>1.4787508187638046E-3</v>
      </c>
      <c r="AX1382" s="68">
        <v>3.867571181189901E-3</v>
      </c>
      <c r="AY1382" s="68">
        <v>3.160825766518733E-3</v>
      </c>
      <c r="AZ1382" s="68">
        <v>0</v>
      </c>
      <c r="BA1382" s="68">
        <v>8.9580449178866192E-4</v>
      </c>
      <c r="BB1382" s="68">
        <v>4.7410879525461372E-2</v>
      </c>
      <c r="BC1382" s="68">
        <v>0.1392639245975627</v>
      </c>
      <c r="BD1382" s="68">
        <v>2.2568110242062168E-2</v>
      </c>
      <c r="BE1382" s="68">
        <v>4.8327948585125319E-2</v>
      </c>
      <c r="BF1382" s="68">
        <v>8.8115375168765081E-3</v>
      </c>
      <c r="BG1382" s="68">
        <v>0</v>
      </c>
      <c r="BH1382" s="68">
        <v>6.359107996096818E-5</v>
      </c>
      <c r="BI1382" s="68">
        <v>93.447513158969173</v>
      </c>
      <c r="BJ1382" s="68">
        <v>0</v>
      </c>
      <c r="BK1382" s="68">
        <v>1.2294371156059197E-4</v>
      </c>
      <c r="BL1382" s="68">
        <v>2.9022891580643449E-2</v>
      </c>
      <c r="BM1382" s="68">
        <v>3.6390131734103433E-3</v>
      </c>
      <c r="BN1382" s="68">
        <v>0</v>
      </c>
      <c r="BO1382" s="68">
        <v>0</v>
      </c>
    </row>
    <row r="1383" spans="1:67">
      <c r="A1383">
        <v>2011</v>
      </c>
      <c r="B1383" s="62" t="s">
        <v>600</v>
      </c>
      <c r="C1383" s="67" t="s">
        <v>111</v>
      </c>
      <c r="D1383" s="62" t="s">
        <v>726</v>
      </c>
      <c r="E1383" s="68">
        <v>14.667858654732113</v>
      </c>
      <c r="F1383" s="68">
        <v>0.23864072987927276</v>
      </c>
      <c r="G1383" s="68">
        <v>2.8838027895618943</v>
      </c>
      <c r="H1383" s="68">
        <v>97.337137177673696</v>
      </c>
      <c r="I1383" s="68">
        <v>26.237011731773372</v>
      </c>
      <c r="J1383" s="68">
        <v>5.15777649542445</v>
      </c>
      <c r="K1383" s="68">
        <v>2.0469917800918194</v>
      </c>
      <c r="L1383" s="68">
        <v>5.3785327425288187</v>
      </c>
      <c r="M1383" s="68">
        <v>1.1920687745634049</v>
      </c>
      <c r="N1383" s="68">
        <v>1752.6163953596124</v>
      </c>
      <c r="O1383" s="68">
        <v>349.1510696560951</v>
      </c>
      <c r="P1383" s="68">
        <v>5.3909812172214338</v>
      </c>
      <c r="Q1383" s="68">
        <v>18.09222975184381</v>
      </c>
      <c r="R1383" s="68">
        <v>57.689536671126945</v>
      </c>
      <c r="S1383" s="68">
        <v>371.4227995152479</v>
      </c>
      <c r="T1383" s="68">
        <v>10.779452948459909</v>
      </c>
      <c r="U1383" s="68">
        <v>26.925867100655815</v>
      </c>
      <c r="V1383" s="68">
        <v>13.107457324713927</v>
      </c>
      <c r="W1383" s="68">
        <v>10.897235116335574</v>
      </c>
      <c r="X1383" s="68">
        <v>23.529696645887348</v>
      </c>
      <c r="Y1383" s="68">
        <v>1.0943803860990733</v>
      </c>
      <c r="Z1383" s="68">
        <v>14.534915534960422</v>
      </c>
      <c r="AA1383" s="68">
        <v>0.77373694537110604</v>
      </c>
      <c r="AB1383" s="68">
        <v>71.929846489361566</v>
      </c>
      <c r="AC1383" s="68">
        <v>4.039608598448269</v>
      </c>
      <c r="AD1383" s="68">
        <v>0.21168256548122366</v>
      </c>
      <c r="AE1383" s="68">
        <v>118.48216546131945</v>
      </c>
      <c r="AF1383" s="68">
        <v>1.7753455318024172</v>
      </c>
      <c r="AG1383" s="68">
        <v>8.8173556456871935</v>
      </c>
      <c r="AH1383" s="68">
        <v>7.2199573248663311</v>
      </c>
      <c r="AI1383" s="68">
        <v>156.40419360763855</v>
      </c>
      <c r="AJ1383" s="68">
        <v>0.51316975318365965</v>
      </c>
      <c r="AK1383" s="68">
        <v>19.926475383634259</v>
      </c>
      <c r="AL1383" s="68">
        <v>2.3315897407409678</v>
      </c>
      <c r="AM1383" s="68">
        <v>2.3494333942050125</v>
      </c>
      <c r="AN1383" s="68">
        <v>5.4335198001831992</v>
      </c>
      <c r="AO1383" s="68">
        <v>0.42298406199424282</v>
      </c>
      <c r="AP1383" s="68">
        <v>0.56750044045279591</v>
      </c>
      <c r="AQ1383" s="68">
        <v>3.7491690027021125</v>
      </c>
      <c r="AR1383" s="68">
        <v>1.9950879780045738E-2</v>
      </c>
      <c r="AS1383" s="68">
        <v>1.095713595215591</v>
      </c>
      <c r="AT1383" s="68">
        <v>6.4150174450814191E-3</v>
      </c>
      <c r="AU1383" s="68">
        <v>0.11770039354065479</v>
      </c>
      <c r="AV1383" s="68">
        <v>0</v>
      </c>
      <c r="AW1383" s="68">
        <v>1.8624505251437584</v>
      </c>
      <c r="AX1383" s="68">
        <v>0.31108192703478887</v>
      </c>
      <c r="AY1383" s="68">
        <v>0.54472340720593115</v>
      </c>
      <c r="AZ1383" s="68">
        <v>0</v>
      </c>
      <c r="BA1383" s="68">
        <v>0.20857770355984903</v>
      </c>
      <c r="BB1383" s="68">
        <v>16.158134398561216</v>
      </c>
      <c r="BC1383" s="68">
        <v>18.072147103675011</v>
      </c>
      <c r="BD1383" s="68">
        <v>1.5473969257341276</v>
      </c>
      <c r="BE1383" s="68">
        <v>6.1003767764902914</v>
      </c>
      <c r="BF1383" s="68">
        <v>4.3809978159905301</v>
      </c>
      <c r="BG1383" s="68">
        <v>0</v>
      </c>
      <c r="BH1383" s="68">
        <v>3.0606836813100651E-2</v>
      </c>
      <c r="BI1383" s="68">
        <v>250.32763819209333</v>
      </c>
      <c r="BJ1383" s="68">
        <v>0</v>
      </c>
      <c r="BK1383" s="68">
        <v>3.9759826517117049E-3</v>
      </c>
      <c r="BL1383" s="68">
        <v>38.563071996004162</v>
      </c>
      <c r="BM1383" s="68">
        <v>4.8217284542032655</v>
      </c>
      <c r="BN1383" s="68">
        <v>0</v>
      </c>
      <c r="BO1383" s="68">
        <v>0</v>
      </c>
    </row>
    <row r="1384" spans="1:67">
      <c r="A1384">
        <v>2011</v>
      </c>
      <c r="B1384" s="62" t="s">
        <v>601</v>
      </c>
      <c r="C1384" s="67" t="s">
        <v>667</v>
      </c>
      <c r="D1384" s="62" t="s">
        <v>726</v>
      </c>
      <c r="E1384" s="68">
        <v>866.99935921193833</v>
      </c>
      <c r="F1384" s="68">
        <v>0.25019354914513908</v>
      </c>
      <c r="G1384" s="68">
        <v>33.372229601775722</v>
      </c>
      <c r="H1384" s="68">
        <v>14.266441548983531</v>
      </c>
      <c r="I1384" s="68">
        <v>3242.4719475666197</v>
      </c>
      <c r="J1384" s="68">
        <v>95.543104442621456</v>
      </c>
      <c r="K1384" s="68">
        <v>0.75371790092988022</v>
      </c>
      <c r="L1384" s="68">
        <v>25.738709807818012</v>
      </c>
      <c r="M1384" s="68">
        <v>2.1519285606302514</v>
      </c>
      <c r="N1384" s="68">
        <v>6.3051250920854454</v>
      </c>
      <c r="O1384" s="68">
        <v>159.0027312278367</v>
      </c>
      <c r="P1384" s="68">
        <v>47.991197355040292</v>
      </c>
      <c r="Q1384" s="68">
        <v>32.308388161401574</v>
      </c>
      <c r="R1384" s="68">
        <v>11.973592420075009</v>
      </c>
      <c r="S1384" s="68">
        <v>10.845658757637826</v>
      </c>
      <c r="T1384" s="68">
        <v>4.5677494357027379</v>
      </c>
      <c r="U1384" s="68">
        <v>17.059990366325092</v>
      </c>
      <c r="V1384" s="68">
        <v>5.8140709412627718</v>
      </c>
      <c r="W1384" s="68">
        <v>4.1550255578256596</v>
      </c>
      <c r="X1384" s="68">
        <v>20.284439217897717</v>
      </c>
      <c r="Y1384" s="68">
        <v>0.47753404879515909</v>
      </c>
      <c r="Z1384" s="68">
        <v>11.022796761618121</v>
      </c>
      <c r="AA1384" s="68">
        <v>0.16636717021606345</v>
      </c>
      <c r="AB1384" s="68">
        <v>20.948415887346549</v>
      </c>
      <c r="AC1384" s="68">
        <v>3.1987945475603756</v>
      </c>
      <c r="AD1384" s="68">
        <v>5.6950976041319192E-2</v>
      </c>
      <c r="AE1384" s="68">
        <v>19.352437275591239</v>
      </c>
      <c r="AF1384" s="68">
        <v>29.15062249742919</v>
      </c>
      <c r="AG1384" s="68">
        <v>144.95999890912049</v>
      </c>
      <c r="AH1384" s="68">
        <v>118.70583586402564</v>
      </c>
      <c r="AI1384" s="68">
        <v>3.1518889839312112</v>
      </c>
      <c r="AJ1384" s="68">
        <v>0.11812420242706415</v>
      </c>
      <c r="AK1384" s="68">
        <v>1.486025287208558</v>
      </c>
      <c r="AL1384" s="68">
        <v>3.8461482046993645</v>
      </c>
      <c r="AM1384" s="68">
        <v>8.1350782379758027E-2</v>
      </c>
      <c r="AN1384" s="68">
        <v>403.34142079212751</v>
      </c>
      <c r="AO1384" s="68">
        <v>0.45266397509625228</v>
      </c>
      <c r="AP1384" s="68">
        <v>1.0296225270369921</v>
      </c>
      <c r="AQ1384" s="68">
        <v>1.1710356158122901</v>
      </c>
      <c r="AR1384" s="68">
        <v>3.5800746869838827E-2</v>
      </c>
      <c r="AS1384" s="68">
        <v>19.410603756797109</v>
      </c>
      <c r="AT1384" s="68">
        <v>4.704287693844738E-2</v>
      </c>
      <c r="AU1384" s="68">
        <v>0.93762174507616702</v>
      </c>
      <c r="AV1384" s="68">
        <v>0</v>
      </c>
      <c r="AW1384" s="68">
        <v>0.27850180189163276</v>
      </c>
      <c r="AX1384" s="68">
        <v>0.31390607497860479</v>
      </c>
      <c r="AY1384" s="68">
        <v>0.57116577745675035</v>
      </c>
      <c r="AZ1384" s="68">
        <v>0</v>
      </c>
      <c r="BA1384" s="68">
        <v>0.51839942575225806</v>
      </c>
      <c r="BB1384" s="68">
        <v>15.464309975100619</v>
      </c>
      <c r="BC1384" s="68">
        <v>70.274550907799323</v>
      </c>
      <c r="BD1384" s="68">
        <v>2.4350749686412607</v>
      </c>
      <c r="BE1384" s="68">
        <v>36.872796670925908</v>
      </c>
      <c r="BF1384" s="68">
        <v>5.0962364528917314</v>
      </c>
      <c r="BG1384" s="68">
        <v>0</v>
      </c>
      <c r="BH1384" s="68">
        <v>8.0713924073852091E-3</v>
      </c>
      <c r="BI1384" s="68">
        <v>8882.6680006020579</v>
      </c>
      <c r="BJ1384" s="68">
        <v>0</v>
      </c>
      <c r="BK1384" s="68">
        <v>9.3471944094078805E-3</v>
      </c>
      <c r="BL1384" s="68">
        <v>16.253610999604344</v>
      </c>
      <c r="BM1384" s="68">
        <v>2.3604792641248276</v>
      </c>
      <c r="BN1384" s="68">
        <v>0</v>
      </c>
      <c r="BO1384" s="68">
        <v>0</v>
      </c>
    </row>
    <row r="1385" spans="1:67">
      <c r="A1385">
        <v>2011</v>
      </c>
      <c r="B1385" s="62" t="s">
        <v>602</v>
      </c>
      <c r="C1385" s="67" t="s">
        <v>668</v>
      </c>
      <c r="D1385" s="62" t="s">
        <v>726</v>
      </c>
      <c r="E1385" s="68">
        <v>42.715150010896814</v>
      </c>
      <c r="F1385" s="68">
        <v>5.3950171479715925</v>
      </c>
      <c r="G1385" s="68">
        <v>7.3061001715303386E-2</v>
      </c>
      <c r="H1385" s="68">
        <v>10.999246172159236</v>
      </c>
      <c r="I1385" s="68">
        <v>77.319528405558174</v>
      </c>
      <c r="J1385" s="68">
        <v>2445.5526397652739</v>
      </c>
      <c r="K1385" s="68">
        <v>10.01697046137223</v>
      </c>
      <c r="L1385" s="68">
        <v>188.69502252772924</v>
      </c>
      <c r="M1385" s="68">
        <v>14.328218605222323</v>
      </c>
      <c r="N1385" s="68">
        <v>18.946556474773534</v>
      </c>
      <c r="O1385" s="68">
        <v>50.583403807303952</v>
      </c>
      <c r="P1385" s="68">
        <v>5.5854805878443265</v>
      </c>
      <c r="Q1385" s="68">
        <v>127.57565301552064</v>
      </c>
      <c r="R1385" s="68">
        <v>11.218072228569723</v>
      </c>
      <c r="S1385" s="68">
        <v>33.942163554210602</v>
      </c>
      <c r="T1385" s="68">
        <v>26.797124962528514</v>
      </c>
      <c r="U1385" s="68">
        <v>99.390169726900709</v>
      </c>
      <c r="V1385" s="68">
        <v>44.260251396503797</v>
      </c>
      <c r="W1385" s="68">
        <v>35.13805575481171</v>
      </c>
      <c r="X1385" s="68">
        <v>804.63252478243135</v>
      </c>
      <c r="Y1385" s="68">
        <v>6.9552583046902008</v>
      </c>
      <c r="Z1385" s="68">
        <v>310.4171800715651</v>
      </c>
      <c r="AA1385" s="68">
        <v>0.1477758612293501</v>
      </c>
      <c r="AB1385" s="68">
        <v>41.64609313339642</v>
      </c>
      <c r="AC1385" s="68">
        <v>1.5750443533346974</v>
      </c>
      <c r="AD1385" s="68">
        <v>1.5616981234205258</v>
      </c>
      <c r="AE1385" s="68">
        <v>84.071722549464525</v>
      </c>
      <c r="AF1385" s="68">
        <v>28.663527119953876</v>
      </c>
      <c r="AG1385" s="68">
        <v>142.20364892346021</v>
      </c>
      <c r="AH1385" s="68">
        <v>116.48047298526822</v>
      </c>
      <c r="AI1385" s="68">
        <v>44.199277599580725</v>
      </c>
      <c r="AJ1385" s="68">
        <v>4.7066389909044527E-2</v>
      </c>
      <c r="AK1385" s="68">
        <v>0.10315450501619577</v>
      </c>
      <c r="AL1385" s="68">
        <v>3.0835636296863487</v>
      </c>
      <c r="AM1385" s="68">
        <v>3.4888237120547338</v>
      </c>
      <c r="AN1385" s="68">
        <v>105.79352571456342</v>
      </c>
      <c r="AO1385" s="68">
        <v>0.22603663331988208</v>
      </c>
      <c r="AP1385" s="68">
        <v>0.57130937394068304</v>
      </c>
      <c r="AQ1385" s="68">
        <v>1.0866550455933015</v>
      </c>
      <c r="AR1385" s="68">
        <v>1.5168819426940185E-2</v>
      </c>
      <c r="AS1385" s="68">
        <v>1.720320740697753</v>
      </c>
      <c r="AT1385" s="68">
        <v>4.4827848433153777E-3</v>
      </c>
      <c r="AU1385" s="68">
        <v>7.8889080024722391E-2</v>
      </c>
      <c r="AV1385" s="68">
        <v>0</v>
      </c>
      <c r="AW1385" s="68">
        <v>1.4589948400559871</v>
      </c>
      <c r="AX1385" s="68">
        <v>3.519557674548409</v>
      </c>
      <c r="AY1385" s="68">
        <v>10.638658509456006</v>
      </c>
      <c r="AZ1385" s="68">
        <v>0</v>
      </c>
      <c r="BA1385" s="68">
        <v>0.21009506639374897</v>
      </c>
      <c r="BB1385" s="68">
        <v>36.680804300526908</v>
      </c>
      <c r="BC1385" s="68">
        <v>92.94049278942731</v>
      </c>
      <c r="BD1385" s="68">
        <v>23.908657509698333</v>
      </c>
      <c r="BE1385" s="68">
        <v>199.32440282148551</v>
      </c>
      <c r="BF1385" s="68">
        <v>46.052820193550708</v>
      </c>
      <c r="BG1385" s="68">
        <v>0</v>
      </c>
      <c r="BH1385" s="68">
        <v>0.16336548814440305</v>
      </c>
      <c r="BI1385" s="68">
        <v>4149.6847162101794</v>
      </c>
      <c r="BJ1385" s="68">
        <v>0</v>
      </c>
      <c r="BK1385" s="68">
        <v>4.5437676446160834E-3</v>
      </c>
      <c r="BL1385" s="68">
        <v>17.16535900745356</v>
      </c>
      <c r="BM1385" s="68">
        <v>3.2077895831679375</v>
      </c>
      <c r="BN1385" s="68">
        <v>0</v>
      </c>
      <c r="BO1385" s="68">
        <v>0</v>
      </c>
    </row>
    <row r="1386" spans="1:67">
      <c r="A1386">
        <v>2011</v>
      </c>
      <c r="B1386" s="62" t="s">
        <v>603</v>
      </c>
      <c r="C1386" s="67" t="s">
        <v>669</v>
      </c>
      <c r="D1386" s="62" t="s">
        <v>726</v>
      </c>
      <c r="E1386" s="68">
        <v>9.6808754951845248</v>
      </c>
      <c r="F1386" s="68">
        <v>3.5570474493826665E-2</v>
      </c>
      <c r="G1386" s="68">
        <v>3.9488329217283902E-2</v>
      </c>
      <c r="H1386" s="68">
        <v>43.087578876531673</v>
      </c>
      <c r="I1386" s="68">
        <v>42.178560043977228</v>
      </c>
      <c r="J1386" s="68">
        <v>4.6576034682085306</v>
      </c>
      <c r="K1386" s="68">
        <v>101.12739111949939</v>
      </c>
      <c r="L1386" s="68">
        <v>14.582760461687975</v>
      </c>
      <c r="M1386" s="68">
        <v>0.79811561793761376</v>
      </c>
      <c r="N1386" s="68">
        <v>6.7006608887586516</v>
      </c>
      <c r="O1386" s="68">
        <v>8.6892818054050061</v>
      </c>
      <c r="P1386" s="68">
        <v>1.8397820891535601</v>
      </c>
      <c r="Q1386" s="68">
        <v>6.8175765182772903</v>
      </c>
      <c r="R1386" s="68">
        <v>12.762432119851296</v>
      </c>
      <c r="S1386" s="68">
        <v>6.3369732809966735</v>
      </c>
      <c r="T1386" s="68">
        <v>17.083762686533465</v>
      </c>
      <c r="U1386" s="68">
        <v>29.066225842361675</v>
      </c>
      <c r="V1386" s="68">
        <v>12.667189165744533</v>
      </c>
      <c r="W1386" s="68">
        <v>12.350431408563557</v>
      </c>
      <c r="X1386" s="68">
        <v>24.372833672386122</v>
      </c>
      <c r="Y1386" s="68">
        <v>5.0733248303683904</v>
      </c>
      <c r="Z1386" s="68">
        <v>264.82604287893412</v>
      </c>
      <c r="AA1386" s="68">
        <v>0.11159055430555312</v>
      </c>
      <c r="AB1386" s="68">
        <v>0.66129001814389277</v>
      </c>
      <c r="AC1386" s="68">
        <v>0.19805957122321716</v>
      </c>
      <c r="AD1386" s="68">
        <v>6.1337606768091021E-3</v>
      </c>
      <c r="AE1386" s="68">
        <v>320.59624167234722</v>
      </c>
      <c r="AF1386" s="68">
        <v>19.543082974227211</v>
      </c>
      <c r="AG1386" s="68">
        <v>96.872808447801646</v>
      </c>
      <c r="AH1386" s="68">
        <v>79.345182168395667</v>
      </c>
      <c r="AI1386" s="68">
        <v>0.99016590542050475</v>
      </c>
      <c r="AJ1386" s="68">
        <v>3.1883467878544743E-2</v>
      </c>
      <c r="AK1386" s="68">
        <v>3.1245404823539699E-2</v>
      </c>
      <c r="AL1386" s="68">
        <v>0.30350576165599619</v>
      </c>
      <c r="AM1386" s="68">
        <v>2.7534620274109974E-2</v>
      </c>
      <c r="AN1386" s="68">
        <v>0.59273295806238169</v>
      </c>
      <c r="AO1386" s="68">
        <v>4.1619390341116141E-2</v>
      </c>
      <c r="AP1386" s="68">
        <v>0.26557942571312598</v>
      </c>
      <c r="AQ1386" s="68">
        <v>13.112062375880495</v>
      </c>
      <c r="AR1386" s="68">
        <v>6.0752627268591784E-3</v>
      </c>
      <c r="AS1386" s="68">
        <v>0.57768162827929648</v>
      </c>
      <c r="AT1386" s="68">
        <v>1.8940952912133114E-3</v>
      </c>
      <c r="AU1386" s="68">
        <v>2.5904336253593389E-2</v>
      </c>
      <c r="AV1386" s="68">
        <v>0</v>
      </c>
      <c r="AW1386" s="68">
        <v>0.10243675555839252</v>
      </c>
      <c r="AX1386" s="68">
        <v>6.934933013770736E-2</v>
      </c>
      <c r="AY1386" s="68">
        <v>8.3491153785790417E-2</v>
      </c>
      <c r="AZ1386" s="68">
        <v>0</v>
      </c>
      <c r="BA1386" s="68">
        <v>0.16368670769475296</v>
      </c>
      <c r="BB1386" s="68">
        <v>1.4831881263683599</v>
      </c>
      <c r="BC1386" s="68">
        <v>0.99381653574741979</v>
      </c>
      <c r="BD1386" s="68">
        <v>0.32350799176918954</v>
      </c>
      <c r="BE1386" s="68">
        <v>1.0070834748110771</v>
      </c>
      <c r="BF1386" s="68">
        <v>3.1484841672119472</v>
      </c>
      <c r="BG1386" s="68">
        <v>0</v>
      </c>
      <c r="BH1386" s="68">
        <v>1.1615084262249881E-3</v>
      </c>
      <c r="BI1386" s="68">
        <v>66.55623284781808</v>
      </c>
      <c r="BJ1386" s="68">
        <v>0</v>
      </c>
      <c r="BK1386" s="68">
        <v>8.1079218282700382E-4</v>
      </c>
      <c r="BL1386" s="68">
        <v>17.764056798582796</v>
      </c>
      <c r="BM1386" s="68">
        <v>3.4787792992423539</v>
      </c>
      <c r="BN1386" s="68">
        <v>0</v>
      </c>
      <c r="BO1386" s="68">
        <v>0</v>
      </c>
    </row>
    <row r="1387" spans="1:67">
      <c r="A1387">
        <v>2011</v>
      </c>
      <c r="B1387" s="62" t="s">
        <v>604</v>
      </c>
      <c r="C1387" s="67" t="s">
        <v>670</v>
      </c>
      <c r="D1387" s="62" t="s">
        <v>726</v>
      </c>
      <c r="E1387" s="68">
        <v>56.836515033261293</v>
      </c>
      <c r="F1387" s="68">
        <v>1.6456690288117277</v>
      </c>
      <c r="G1387" s="68">
        <v>0.33776237239326373</v>
      </c>
      <c r="H1387" s="68">
        <v>6.4618636834280725</v>
      </c>
      <c r="I1387" s="68">
        <v>458.46543530919286</v>
      </c>
      <c r="J1387" s="68">
        <v>82.748909644532262</v>
      </c>
      <c r="K1387" s="68">
        <v>4.2583303547232916</v>
      </c>
      <c r="L1387" s="68">
        <v>1562.2889362109704</v>
      </c>
      <c r="M1387" s="68">
        <v>311.32959361560967</v>
      </c>
      <c r="N1387" s="68">
        <v>12.679426904172944</v>
      </c>
      <c r="O1387" s="68">
        <v>272.68391456495743</v>
      </c>
      <c r="P1387" s="68">
        <v>46.931039127950413</v>
      </c>
      <c r="Q1387" s="68">
        <v>92.359793773929027</v>
      </c>
      <c r="R1387" s="68">
        <v>178.6595714057263</v>
      </c>
      <c r="S1387" s="68">
        <v>9.0838698420355772</v>
      </c>
      <c r="T1387" s="68">
        <v>64.403053214285691</v>
      </c>
      <c r="U1387" s="68">
        <v>282.27992546727688</v>
      </c>
      <c r="V1387" s="68">
        <v>93.143740211040324</v>
      </c>
      <c r="W1387" s="68">
        <v>52.554635669971205</v>
      </c>
      <c r="X1387" s="68">
        <v>163.89945318464197</v>
      </c>
      <c r="Y1387" s="68">
        <v>4.4630282428540857</v>
      </c>
      <c r="Z1387" s="68">
        <v>181.6651785870578</v>
      </c>
      <c r="AA1387" s="68">
        <v>1.9134696200983996</v>
      </c>
      <c r="AB1387" s="68">
        <v>12.45316193736163</v>
      </c>
      <c r="AC1387" s="68">
        <v>8.2484575308709953</v>
      </c>
      <c r="AD1387" s="68">
        <v>0.40806787982244053</v>
      </c>
      <c r="AE1387" s="68">
        <v>83.001167840974844</v>
      </c>
      <c r="AF1387" s="68">
        <v>90.507565606151786</v>
      </c>
      <c r="AG1387" s="68">
        <v>449.72360900065331</v>
      </c>
      <c r="AH1387" s="68">
        <v>368.35368792244179</v>
      </c>
      <c r="AI1387" s="68">
        <v>24.575756027826529</v>
      </c>
      <c r="AJ1387" s="68">
        <v>5.4239463987425164E-2</v>
      </c>
      <c r="AK1387" s="68">
        <v>0.659708616119413</v>
      </c>
      <c r="AL1387" s="68">
        <v>15.65735293769314</v>
      </c>
      <c r="AM1387" s="68">
        <v>2.5929347527590618</v>
      </c>
      <c r="AN1387" s="68">
        <v>64.35666398968155</v>
      </c>
      <c r="AO1387" s="68">
        <v>17.929680880182378</v>
      </c>
      <c r="AP1387" s="68">
        <v>1.3231575379180387</v>
      </c>
      <c r="AQ1387" s="68">
        <v>2.5868795076091078</v>
      </c>
      <c r="AR1387" s="68">
        <v>0.20771118677605743</v>
      </c>
      <c r="AS1387" s="68">
        <v>183.9210512953143</v>
      </c>
      <c r="AT1387" s="68">
        <v>0.3904348822424718</v>
      </c>
      <c r="AU1387" s="68">
        <v>11.49019151309747</v>
      </c>
      <c r="AV1387" s="68">
        <v>0</v>
      </c>
      <c r="AW1387" s="68">
        <v>50.904609503052839</v>
      </c>
      <c r="AX1387" s="68">
        <v>3.3336873326944043</v>
      </c>
      <c r="AY1387" s="68">
        <v>41.962362303151266</v>
      </c>
      <c r="AZ1387" s="68">
        <v>0</v>
      </c>
      <c r="BA1387" s="68">
        <v>1.7481969213515836</v>
      </c>
      <c r="BB1387" s="68">
        <v>117.68531791814991</v>
      </c>
      <c r="BC1387" s="68">
        <v>307.83646537451654</v>
      </c>
      <c r="BD1387" s="68">
        <v>61.046852646604854</v>
      </c>
      <c r="BE1387" s="68">
        <v>91.475928541032317</v>
      </c>
      <c r="BF1387" s="68">
        <v>40.291894101030188</v>
      </c>
      <c r="BG1387" s="68">
        <v>0</v>
      </c>
      <c r="BH1387" s="68">
        <v>0.97941210795091127</v>
      </c>
      <c r="BI1387" s="68">
        <v>184.47131923633555</v>
      </c>
      <c r="BJ1387" s="68">
        <v>0</v>
      </c>
      <c r="BK1387" s="68">
        <v>2.6923401250334594E-3</v>
      </c>
      <c r="BL1387" s="68">
        <v>10.187756867735434</v>
      </c>
      <c r="BM1387" s="68">
        <v>1.5979279260639656</v>
      </c>
      <c r="BN1387" s="68">
        <v>0</v>
      </c>
      <c r="BO1387" s="68">
        <v>0</v>
      </c>
    </row>
    <row r="1388" spans="1:67">
      <c r="A1388">
        <v>2011</v>
      </c>
      <c r="B1388" s="62" t="s">
        <v>605</v>
      </c>
      <c r="C1388" s="67" t="s">
        <v>671</v>
      </c>
      <c r="D1388" s="62" t="s">
        <v>726</v>
      </c>
      <c r="E1388" s="68">
        <v>0.93580130771703351</v>
      </c>
      <c r="F1388" s="68">
        <v>6.9586184837804599E-2</v>
      </c>
      <c r="G1388" s="68">
        <v>7.2238722321300167E-3</v>
      </c>
      <c r="H1388" s="68">
        <v>1.3160479774315643</v>
      </c>
      <c r="I1388" s="68">
        <v>15.210433146922927</v>
      </c>
      <c r="J1388" s="68">
        <v>22.033361384662125</v>
      </c>
      <c r="K1388" s="68">
        <v>0.69849310389675312</v>
      </c>
      <c r="L1388" s="68">
        <v>12.081652897425627</v>
      </c>
      <c r="M1388" s="68">
        <v>32.552714539255106</v>
      </c>
      <c r="N1388" s="68">
        <v>0.65122223506059507</v>
      </c>
      <c r="O1388" s="68">
        <v>11.714777197171767</v>
      </c>
      <c r="P1388" s="68">
        <v>4.3295538339993502</v>
      </c>
      <c r="Q1388" s="68">
        <v>5.8696082844634851</v>
      </c>
      <c r="R1388" s="68">
        <v>2.9646344353820462</v>
      </c>
      <c r="S1388" s="68">
        <v>1.3904738501476472</v>
      </c>
      <c r="T1388" s="68">
        <v>4.3055990394062071</v>
      </c>
      <c r="U1388" s="68">
        <v>26.228241301940169</v>
      </c>
      <c r="V1388" s="68">
        <v>8.0425979643427521</v>
      </c>
      <c r="W1388" s="68">
        <v>3.5426163463594054</v>
      </c>
      <c r="X1388" s="68">
        <v>15.810429218818353</v>
      </c>
      <c r="Y1388" s="68">
        <v>0.64107454896929761</v>
      </c>
      <c r="Z1388" s="68">
        <v>12.105456374982699</v>
      </c>
      <c r="AA1388" s="68">
        <v>1.143867767671233</v>
      </c>
      <c r="AB1388" s="68">
        <v>1.732010400985589</v>
      </c>
      <c r="AC1388" s="68">
        <v>0.39077911545256649</v>
      </c>
      <c r="AD1388" s="68">
        <v>0.12745964340575083</v>
      </c>
      <c r="AE1388" s="68">
        <v>27.019705928780628</v>
      </c>
      <c r="AF1388" s="68">
        <v>5.6287620383169825</v>
      </c>
      <c r="AG1388" s="68">
        <v>27.985015741463343</v>
      </c>
      <c r="AH1388" s="68">
        <v>22.920054801468087</v>
      </c>
      <c r="AI1388" s="68">
        <v>10.662919264686996</v>
      </c>
      <c r="AJ1388" s="68">
        <v>8.2818108857514908E-2</v>
      </c>
      <c r="AK1388" s="68">
        <v>0.67854885483338057</v>
      </c>
      <c r="AL1388" s="68">
        <v>8.0849886757185772</v>
      </c>
      <c r="AM1388" s="68">
        <v>1.9529541783298701</v>
      </c>
      <c r="AN1388" s="68">
        <v>4.610713772748559</v>
      </c>
      <c r="AO1388" s="68">
        <v>6.0344271265140543</v>
      </c>
      <c r="AP1388" s="68">
        <v>1.5789680260552843</v>
      </c>
      <c r="AQ1388" s="68">
        <v>2.1716681173107188</v>
      </c>
      <c r="AR1388" s="68">
        <v>0.73883011842111401</v>
      </c>
      <c r="AS1388" s="68">
        <v>118.49672318944326</v>
      </c>
      <c r="AT1388" s="68">
        <v>0.220583808985505</v>
      </c>
      <c r="AU1388" s="68">
        <v>5.2424647286525712</v>
      </c>
      <c r="AV1388" s="68">
        <v>0</v>
      </c>
      <c r="AW1388" s="68">
        <v>15.568988452012517</v>
      </c>
      <c r="AX1388" s="68">
        <v>6.5147930755274421</v>
      </c>
      <c r="AY1388" s="68">
        <v>14.836270427721431</v>
      </c>
      <c r="AZ1388" s="68">
        <v>0</v>
      </c>
      <c r="BA1388" s="68">
        <v>1.017822424750674</v>
      </c>
      <c r="BB1388" s="68">
        <v>242.48399624245215</v>
      </c>
      <c r="BC1388" s="68">
        <v>42.972812407545582</v>
      </c>
      <c r="BD1388" s="68">
        <v>38.655633969183626</v>
      </c>
      <c r="BE1388" s="68">
        <v>35.707853800381137</v>
      </c>
      <c r="BF1388" s="68">
        <v>24.687121882288562</v>
      </c>
      <c r="BG1388" s="68">
        <v>0</v>
      </c>
      <c r="BH1388" s="68">
        <v>4.4044946713438317E-2</v>
      </c>
      <c r="BI1388" s="68">
        <v>27.814851551710341</v>
      </c>
      <c r="BJ1388" s="68">
        <v>0</v>
      </c>
      <c r="BK1388" s="68">
        <v>7.4904463344980365E-3</v>
      </c>
      <c r="BL1388" s="68">
        <v>8.1103730930377154</v>
      </c>
      <c r="BM1388" s="68">
        <v>1.4323264583318054</v>
      </c>
      <c r="BN1388" s="68">
        <v>0</v>
      </c>
      <c r="BO1388" s="68">
        <v>0</v>
      </c>
    </row>
    <row r="1389" spans="1:67">
      <c r="A1389">
        <v>2011</v>
      </c>
      <c r="B1389" s="62" t="s">
        <v>606</v>
      </c>
      <c r="C1389" s="67" t="s">
        <v>672</v>
      </c>
      <c r="D1389" s="62" t="s">
        <v>726</v>
      </c>
      <c r="E1389" s="68">
        <v>269.73947836312186</v>
      </c>
      <c r="F1389" s="68">
        <v>2.4838236627300971</v>
      </c>
      <c r="G1389" s="68">
        <v>69.703031708982962</v>
      </c>
      <c r="H1389" s="68">
        <v>494.11357227969921</v>
      </c>
      <c r="I1389" s="68">
        <v>567.32247536214663</v>
      </c>
      <c r="J1389" s="68">
        <v>74.085946949873545</v>
      </c>
      <c r="K1389" s="68">
        <v>56.612871261650739</v>
      </c>
      <c r="L1389" s="68">
        <v>93.551638466549406</v>
      </c>
      <c r="M1389" s="68">
        <v>19.281243765066485</v>
      </c>
      <c r="N1389" s="68">
        <v>7090.870866216881</v>
      </c>
      <c r="O1389" s="68">
        <v>601.83000261028951</v>
      </c>
      <c r="P1389" s="68">
        <v>64.978128227546094</v>
      </c>
      <c r="Q1389" s="68">
        <v>205.03482034760407</v>
      </c>
      <c r="R1389" s="68">
        <v>342.48317739314899</v>
      </c>
      <c r="S1389" s="68">
        <v>208.53922537083221</v>
      </c>
      <c r="T1389" s="68">
        <v>79.270251050165612</v>
      </c>
      <c r="U1389" s="68">
        <v>48.637092874119894</v>
      </c>
      <c r="V1389" s="68">
        <v>35.429953923760628</v>
      </c>
      <c r="W1389" s="68">
        <v>48.516872623663815</v>
      </c>
      <c r="X1389" s="68">
        <v>70.99576312924502</v>
      </c>
      <c r="Y1389" s="68">
        <v>7.0215328519261222</v>
      </c>
      <c r="Z1389" s="68">
        <v>86.942952990672353</v>
      </c>
      <c r="AA1389" s="68">
        <v>13.971745303068477</v>
      </c>
      <c r="AB1389" s="68">
        <v>1350.798365716483</v>
      </c>
      <c r="AC1389" s="68">
        <v>62.758542496936109</v>
      </c>
      <c r="AD1389" s="68">
        <v>6.0924334025564564</v>
      </c>
      <c r="AE1389" s="68">
        <v>865.38225778189326</v>
      </c>
      <c r="AF1389" s="68">
        <v>35.643652338610039</v>
      </c>
      <c r="AG1389" s="68">
        <v>177.04490870352637</v>
      </c>
      <c r="AH1389" s="68">
        <v>144.99702372695671</v>
      </c>
      <c r="AI1389" s="68">
        <v>4962.5729008646358</v>
      </c>
      <c r="AJ1389" s="68">
        <v>9.3197208768117168</v>
      </c>
      <c r="AK1389" s="68">
        <v>646.42266377433532</v>
      </c>
      <c r="AL1389" s="68">
        <v>33.694307923175288</v>
      </c>
      <c r="AM1389" s="68">
        <v>75.040414544330048</v>
      </c>
      <c r="AN1389" s="68">
        <v>124.10938961007511</v>
      </c>
      <c r="AO1389" s="68">
        <v>8.7368210474397792</v>
      </c>
      <c r="AP1389" s="68">
        <v>5.5051121350024008</v>
      </c>
      <c r="AQ1389" s="68">
        <v>69.906226811970114</v>
      </c>
      <c r="AR1389" s="68">
        <v>0.36260939917073087</v>
      </c>
      <c r="AS1389" s="68">
        <v>9.3562335919169417</v>
      </c>
      <c r="AT1389" s="68">
        <v>1.5055850067289201E-2</v>
      </c>
      <c r="AU1389" s="68">
        <v>2.6319017793093953</v>
      </c>
      <c r="AV1389" s="68">
        <v>0</v>
      </c>
      <c r="AW1389" s="68">
        <v>57.003695141270754</v>
      </c>
      <c r="AX1389" s="68">
        <v>4.8524992974840426</v>
      </c>
      <c r="AY1389" s="68">
        <v>13.269612029207776</v>
      </c>
      <c r="AZ1389" s="68">
        <v>0</v>
      </c>
      <c r="BA1389" s="68">
        <v>4.4394738204524185</v>
      </c>
      <c r="BB1389" s="68">
        <v>463.61276905986631</v>
      </c>
      <c r="BC1389" s="68">
        <v>534.41093140912176</v>
      </c>
      <c r="BD1389" s="68">
        <v>31.547305778864388</v>
      </c>
      <c r="BE1389" s="68">
        <v>132.89189273840239</v>
      </c>
      <c r="BF1389" s="68">
        <v>94.736617947198894</v>
      </c>
      <c r="BG1389" s="68">
        <v>0</v>
      </c>
      <c r="BH1389" s="68">
        <v>0.95089885954753683</v>
      </c>
      <c r="BI1389" s="68">
        <v>5675.1992597218814</v>
      </c>
      <c r="BJ1389" s="68">
        <v>0</v>
      </c>
      <c r="BK1389" s="68">
        <v>2.2276605357935582E-3</v>
      </c>
      <c r="BL1389" s="68">
        <v>6.7654002201761108</v>
      </c>
      <c r="BM1389" s="68">
        <v>4.1503609880905863</v>
      </c>
      <c r="BN1389" s="68">
        <v>0</v>
      </c>
      <c r="BO1389" s="68">
        <v>0</v>
      </c>
    </row>
    <row r="1390" spans="1:67">
      <c r="A1390">
        <v>2011</v>
      </c>
      <c r="B1390" s="62" t="s">
        <v>607</v>
      </c>
      <c r="C1390" s="67" t="s">
        <v>673</v>
      </c>
      <c r="D1390" s="62" t="s">
        <v>726</v>
      </c>
      <c r="E1390" s="68">
        <v>1336.4550707154367</v>
      </c>
      <c r="F1390" s="68">
        <v>11.39029403084626</v>
      </c>
      <c r="G1390" s="68">
        <v>9.4736329594448279</v>
      </c>
      <c r="H1390" s="68">
        <v>1545.6522644512154</v>
      </c>
      <c r="I1390" s="68">
        <v>1119.4605608447011</v>
      </c>
      <c r="J1390" s="68">
        <v>544.41186201363598</v>
      </c>
      <c r="K1390" s="68">
        <v>59.114178460673614</v>
      </c>
      <c r="L1390" s="68">
        <v>316.67227969506916</v>
      </c>
      <c r="M1390" s="68">
        <v>141.30429104160322</v>
      </c>
      <c r="N1390" s="68">
        <v>647.79178218645529</v>
      </c>
      <c r="O1390" s="68">
        <v>7981.4146976845404</v>
      </c>
      <c r="P1390" s="68">
        <v>879.96271788619151</v>
      </c>
      <c r="Q1390" s="68">
        <v>3348.056146956576</v>
      </c>
      <c r="R1390" s="68">
        <v>521.57531521173996</v>
      </c>
      <c r="S1390" s="68">
        <v>417.68937101446824</v>
      </c>
      <c r="T1390" s="68">
        <v>256.41643791961661</v>
      </c>
      <c r="U1390" s="68">
        <v>539.03625664245214</v>
      </c>
      <c r="V1390" s="68">
        <v>295.13721673625855</v>
      </c>
      <c r="W1390" s="68">
        <v>129.75932286622026</v>
      </c>
      <c r="X1390" s="68">
        <v>607.88789909290927</v>
      </c>
      <c r="Y1390" s="68">
        <v>14.213611634559777</v>
      </c>
      <c r="Z1390" s="68">
        <v>594.47987137698328</v>
      </c>
      <c r="AA1390" s="68">
        <v>10.483714013868942</v>
      </c>
      <c r="AB1390" s="68">
        <v>2229.4405623357447</v>
      </c>
      <c r="AC1390" s="68">
        <v>331.60736666041606</v>
      </c>
      <c r="AD1390" s="68">
        <v>4.4451324808273629</v>
      </c>
      <c r="AE1390" s="68">
        <v>1307.5889780429095</v>
      </c>
      <c r="AF1390" s="68">
        <v>52.487141261209914</v>
      </c>
      <c r="AG1390" s="68">
        <v>260.95984134450174</v>
      </c>
      <c r="AH1390" s="68">
        <v>213.7163275628607</v>
      </c>
      <c r="AI1390" s="68">
        <v>148.31300688811112</v>
      </c>
      <c r="AJ1390" s="68">
        <v>0.2802195719194297</v>
      </c>
      <c r="AK1390" s="68">
        <v>2.5082678386422779</v>
      </c>
      <c r="AL1390" s="68">
        <v>44.233635427278955</v>
      </c>
      <c r="AM1390" s="68">
        <v>1.1874012567189944</v>
      </c>
      <c r="AN1390" s="68">
        <v>246.75801426529085</v>
      </c>
      <c r="AO1390" s="68">
        <v>29.661744644483893</v>
      </c>
      <c r="AP1390" s="68">
        <v>40.390661167794107</v>
      </c>
      <c r="AQ1390" s="68">
        <v>54.920151251548511</v>
      </c>
      <c r="AR1390" s="68">
        <v>0.14821584165182788</v>
      </c>
      <c r="AS1390" s="68">
        <v>59.288882449383969</v>
      </c>
      <c r="AT1390" s="68">
        <v>0.12241766033294339</v>
      </c>
      <c r="AU1390" s="68">
        <v>3.5073120764931165</v>
      </c>
      <c r="AV1390" s="68">
        <v>0</v>
      </c>
      <c r="AW1390" s="68">
        <v>4.7813585264552358</v>
      </c>
      <c r="AX1390" s="68">
        <v>16.291258975634182</v>
      </c>
      <c r="AY1390" s="68">
        <v>14.775499711836366</v>
      </c>
      <c r="AZ1390" s="68">
        <v>0</v>
      </c>
      <c r="BA1390" s="68">
        <v>13.492534619882438</v>
      </c>
      <c r="BB1390" s="68">
        <v>289.69932456740139</v>
      </c>
      <c r="BC1390" s="68">
        <v>106.6690611981535</v>
      </c>
      <c r="BD1390" s="68">
        <v>53.647061990180845</v>
      </c>
      <c r="BE1390" s="68">
        <v>166.43325988796292</v>
      </c>
      <c r="BF1390" s="68">
        <v>305.24698878254003</v>
      </c>
      <c r="BG1390" s="68">
        <v>0</v>
      </c>
      <c r="BH1390" s="68">
        <v>6.4951325263938403E-2</v>
      </c>
      <c r="BI1390" s="68">
        <v>1688.9933837755502</v>
      </c>
      <c r="BJ1390" s="68">
        <v>0</v>
      </c>
      <c r="BK1390" s="68">
        <v>4.3635203206454407E-2</v>
      </c>
      <c r="BL1390" s="68">
        <v>58.026515248703504</v>
      </c>
      <c r="BM1390" s="68">
        <v>63.370044728686956</v>
      </c>
      <c r="BN1390" s="68">
        <v>0</v>
      </c>
      <c r="BO1390" s="68">
        <v>0</v>
      </c>
    </row>
    <row r="1391" spans="1:67">
      <c r="A1391">
        <v>2011</v>
      </c>
      <c r="B1391" s="62" t="s">
        <v>608</v>
      </c>
      <c r="C1391" s="67" t="s">
        <v>674</v>
      </c>
      <c r="D1391" s="62" t="s">
        <v>726</v>
      </c>
      <c r="E1391" s="68">
        <v>35.514099316321612</v>
      </c>
      <c r="F1391" s="68">
        <v>1.526148322387751</v>
      </c>
      <c r="G1391" s="68">
        <v>0.96705326271257652</v>
      </c>
      <c r="H1391" s="68">
        <v>19.187715956956431</v>
      </c>
      <c r="I1391" s="68">
        <v>47.068610102726261</v>
      </c>
      <c r="J1391" s="68">
        <v>8.9514901794236508</v>
      </c>
      <c r="K1391" s="68">
        <v>0.90940430891341295</v>
      </c>
      <c r="L1391" s="68">
        <v>8.5515383049474778</v>
      </c>
      <c r="M1391" s="68">
        <v>2.8323143031493956</v>
      </c>
      <c r="N1391" s="68">
        <v>11.672042727692753</v>
      </c>
      <c r="O1391" s="68">
        <v>105.08682090686041</v>
      </c>
      <c r="P1391" s="68">
        <v>291.39783722787655</v>
      </c>
      <c r="Q1391" s="68">
        <v>41.576651573052914</v>
      </c>
      <c r="R1391" s="68">
        <v>7.0589884374167999</v>
      </c>
      <c r="S1391" s="68">
        <v>6.7213031078358005</v>
      </c>
      <c r="T1391" s="68">
        <v>5.0973498779597364</v>
      </c>
      <c r="U1391" s="68">
        <v>104.0121746355146</v>
      </c>
      <c r="V1391" s="68">
        <v>8.9869501792767057</v>
      </c>
      <c r="W1391" s="68">
        <v>7.5598326312411084</v>
      </c>
      <c r="X1391" s="68">
        <v>22.880806714323686</v>
      </c>
      <c r="Y1391" s="68">
        <v>0.65719766677106706</v>
      </c>
      <c r="Z1391" s="68">
        <v>13.907447388391338</v>
      </c>
      <c r="AA1391" s="68">
        <v>0.26767328702765864</v>
      </c>
      <c r="AB1391" s="68">
        <v>27.828073642449798</v>
      </c>
      <c r="AC1391" s="68">
        <v>4.2091808340327388</v>
      </c>
      <c r="AD1391" s="68">
        <v>6.6229062238683412E-2</v>
      </c>
      <c r="AE1391" s="68">
        <v>23.263824590048529</v>
      </c>
      <c r="AF1391" s="68">
        <v>1.4771386447022641</v>
      </c>
      <c r="AG1391" s="68">
        <v>7.35600715176178</v>
      </c>
      <c r="AH1391" s="68">
        <v>6.0153700571906619</v>
      </c>
      <c r="AI1391" s="68">
        <v>6.2380577642345685</v>
      </c>
      <c r="AJ1391" s="68">
        <v>0.11772325303695561</v>
      </c>
      <c r="AK1391" s="68">
        <v>0.4521684570001227</v>
      </c>
      <c r="AL1391" s="68">
        <v>1.0985683016192047</v>
      </c>
      <c r="AM1391" s="68">
        <v>9.5605232318743363E-2</v>
      </c>
      <c r="AN1391" s="68">
        <v>4.1658430444139629</v>
      </c>
      <c r="AO1391" s="68">
        <v>0.50965499453736363</v>
      </c>
      <c r="AP1391" s="68">
        <v>1.1780773437311769</v>
      </c>
      <c r="AQ1391" s="68">
        <v>3.0245821829350574</v>
      </c>
      <c r="AR1391" s="68">
        <v>3.5409405934318537E-2</v>
      </c>
      <c r="AS1391" s="68">
        <v>3.8681405419295238</v>
      </c>
      <c r="AT1391" s="68">
        <v>1.3921895037117073E-2</v>
      </c>
      <c r="AU1391" s="68">
        <v>0.18028364395490881</v>
      </c>
      <c r="AV1391" s="68">
        <v>0</v>
      </c>
      <c r="AW1391" s="68">
        <v>0.39258655212198634</v>
      </c>
      <c r="AX1391" s="68">
        <v>0.43130780790579182</v>
      </c>
      <c r="AY1391" s="68">
        <v>0.44222370437121794</v>
      </c>
      <c r="AZ1391" s="68">
        <v>0</v>
      </c>
      <c r="BA1391" s="68">
        <v>1.3943769215643023</v>
      </c>
      <c r="BB1391" s="68">
        <v>6.9675839808888389</v>
      </c>
      <c r="BC1391" s="68">
        <v>190.7108813405348</v>
      </c>
      <c r="BD1391" s="68">
        <v>1.70848441950362</v>
      </c>
      <c r="BE1391" s="68">
        <v>230.09311213287333</v>
      </c>
      <c r="BF1391" s="68">
        <v>5.4873820675473972</v>
      </c>
      <c r="BG1391" s="68">
        <v>0</v>
      </c>
      <c r="BH1391" s="68">
        <v>0.19900919341659498</v>
      </c>
      <c r="BI1391" s="68">
        <v>3391.2557940532652</v>
      </c>
      <c r="BJ1391" s="68">
        <v>0</v>
      </c>
      <c r="BK1391" s="68">
        <v>6.0581087129226968E-2</v>
      </c>
      <c r="BL1391" s="68">
        <v>22.611996887401212</v>
      </c>
      <c r="BM1391" s="68">
        <v>3.4179269766799436</v>
      </c>
      <c r="BN1391" s="68">
        <v>0</v>
      </c>
      <c r="BO1391" s="68">
        <v>0</v>
      </c>
    </row>
    <row r="1392" spans="1:67">
      <c r="A1392">
        <v>2011</v>
      </c>
      <c r="B1392" s="62" t="s">
        <v>609</v>
      </c>
      <c r="C1392" s="67" t="s">
        <v>675</v>
      </c>
      <c r="D1392" s="62" t="s">
        <v>726</v>
      </c>
      <c r="E1392" s="68">
        <v>91.0690304246164</v>
      </c>
      <c r="F1392" s="68">
        <v>13.089537613244824</v>
      </c>
      <c r="G1392" s="68">
        <v>1.0502375986456298</v>
      </c>
      <c r="H1392" s="68">
        <v>26.587813852560242</v>
      </c>
      <c r="I1392" s="68">
        <v>1105.7301821948229</v>
      </c>
      <c r="J1392" s="68">
        <v>221.59405943610142</v>
      </c>
      <c r="K1392" s="68">
        <v>25.60816383021222</v>
      </c>
      <c r="L1392" s="68">
        <v>83.832095546700089</v>
      </c>
      <c r="M1392" s="68">
        <v>58.717199529996428</v>
      </c>
      <c r="N1392" s="68">
        <v>21.398633907371583</v>
      </c>
      <c r="O1392" s="68">
        <v>253.20663854698986</v>
      </c>
      <c r="P1392" s="68">
        <v>28.799865002651881</v>
      </c>
      <c r="Q1392" s="68">
        <v>325.22350174794548</v>
      </c>
      <c r="R1392" s="68">
        <v>35.660367783156794</v>
      </c>
      <c r="S1392" s="68">
        <v>29.92936565588559</v>
      </c>
      <c r="T1392" s="68">
        <v>167.92893248482383</v>
      </c>
      <c r="U1392" s="68">
        <v>722.89060231500639</v>
      </c>
      <c r="V1392" s="68">
        <v>428.41884961734183</v>
      </c>
      <c r="W1392" s="68">
        <v>217.92900303052656</v>
      </c>
      <c r="X1392" s="68">
        <v>2442.4377700781715</v>
      </c>
      <c r="Y1392" s="68">
        <v>30.935819590799134</v>
      </c>
      <c r="Z1392" s="68">
        <v>455.70003134417038</v>
      </c>
      <c r="AA1392" s="68">
        <v>1.0673321692725333</v>
      </c>
      <c r="AB1392" s="68">
        <v>16.074818300643948</v>
      </c>
      <c r="AC1392" s="68">
        <v>1.1928196656509185</v>
      </c>
      <c r="AD1392" s="68">
        <v>1.8004000508209601</v>
      </c>
      <c r="AE1392" s="68">
        <v>1133.7381019300626</v>
      </c>
      <c r="AF1392" s="68">
        <v>120.94098284407539</v>
      </c>
      <c r="AG1392" s="68">
        <v>600.21668065172878</v>
      </c>
      <c r="AH1392" s="68">
        <v>491.61321548744473</v>
      </c>
      <c r="AI1392" s="68">
        <v>285.17913086010566</v>
      </c>
      <c r="AJ1392" s="68">
        <v>0.24717179280832158</v>
      </c>
      <c r="AK1392" s="68">
        <v>0.15846810439265918</v>
      </c>
      <c r="AL1392" s="68">
        <v>71.717339231318789</v>
      </c>
      <c r="AM1392" s="68">
        <v>0.18948025796443513</v>
      </c>
      <c r="AN1392" s="68">
        <v>57.066506840758521</v>
      </c>
      <c r="AO1392" s="68">
        <v>0.31462523753343097</v>
      </c>
      <c r="AP1392" s="68">
        <v>0.75273033359626851</v>
      </c>
      <c r="AQ1392" s="68">
        <v>3.3716364527242444</v>
      </c>
      <c r="AR1392" s="68">
        <v>1.1036759290931472E-2</v>
      </c>
      <c r="AS1392" s="68">
        <v>6.4696893758786729</v>
      </c>
      <c r="AT1392" s="68">
        <v>6.2005017998197883E-3</v>
      </c>
      <c r="AU1392" s="68">
        <v>0.1067032746606158</v>
      </c>
      <c r="AV1392" s="68">
        <v>0</v>
      </c>
      <c r="AW1392" s="68">
        <v>0.54781230766573674</v>
      </c>
      <c r="AX1392" s="68">
        <v>0.40893332737281185</v>
      </c>
      <c r="AY1392" s="68">
        <v>0.81604083898064683</v>
      </c>
      <c r="AZ1392" s="68">
        <v>0</v>
      </c>
      <c r="BA1392" s="68">
        <v>1.0170315733294213</v>
      </c>
      <c r="BB1392" s="68">
        <v>69.809722619792552</v>
      </c>
      <c r="BC1392" s="68">
        <v>50.742414635530487</v>
      </c>
      <c r="BD1392" s="68">
        <v>6.6412198720392928</v>
      </c>
      <c r="BE1392" s="68">
        <v>88.220977296208076</v>
      </c>
      <c r="BF1392" s="68">
        <v>16.551288056328691</v>
      </c>
      <c r="BG1392" s="68">
        <v>0</v>
      </c>
      <c r="BH1392" s="68">
        <v>4.8555566511562578E-2</v>
      </c>
      <c r="BI1392" s="68">
        <v>1965.4990901731094</v>
      </c>
      <c r="BJ1392" s="68">
        <v>0</v>
      </c>
      <c r="BK1392" s="68">
        <v>1.2525192077289762E-2</v>
      </c>
      <c r="BL1392" s="68">
        <v>71.714207517598879</v>
      </c>
      <c r="BM1392" s="68">
        <v>7.6066160347777947</v>
      </c>
      <c r="BN1392" s="68">
        <v>0</v>
      </c>
      <c r="BO1392" s="68">
        <v>0</v>
      </c>
    </row>
    <row r="1393" spans="1:67">
      <c r="A1393">
        <v>2011</v>
      </c>
      <c r="B1393" s="62" t="s">
        <v>610</v>
      </c>
      <c r="C1393" s="67" t="s">
        <v>676</v>
      </c>
      <c r="D1393" s="62" t="s">
        <v>726</v>
      </c>
      <c r="E1393" s="68">
        <v>1.8642627559712492</v>
      </c>
      <c r="F1393" s="68">
        <v>6.1883114785576149E-2</v>
      </c>
      <c r="G1393" s="68">
        <v>0.59645298450819595</v>
      </c>
      <c r="H1393" s="68">
        <v>47.930949122964556</v>
      </c>
      <c r="I1393" s="68">
        <v>171.00965317757516</v>
      </c>
      <c r="J1393" s="68">
        <v>9.7320367395214031</v>
      </c>
      <c r="K1393" s="68">
        <v>2.5618705464119969</v>
      </c>
      <c r="L1393" s="68">
        <v>2.1189922791370552</v>
      </c>
      <c r="M1393" s="68">
        <v>0.91392602116705424</v>
      </c>
      <c r="N1393" s="68">
        <v>6.6225171993757419</v>
      </c>
      <c r="O1393" s="68">
        <v>14.696877657885203</v>
      </c>
      <c r="P1393" s="68">
        <v>5.4491399874944815</v>
      </c>
      <c r="Q1393" s="68">
        <v>9.5782227135559204</v>
      </c>
      <c r="R1393" s="68">
        <v>190.51147504107993</v>
      </c>
      <c r="S1393" s="68">
        <v>7.281991044821277</v>
      </c>
      <c r="T1393" s="68">
        <v>26.328410194535394</v>
      </c>
      <c r="U1393" s="68">
        <v>46.023672997959025</v>
      </c>
      <c r="V1393" s="68">
        <v>40.482239097433151</v>
      </c>
      <c r="W1393" s="68">
        <v>14.293403336664831</v>
      </c>
      <c r="X1393" s="68">
        <v>79.562940721526232</v>
      </c>
      <c r="Y1393" s="68">
        <v>2.0414947782912836</v>
      </c>
      <c r="Z1393" s="68">
        <v>36.045180728108818</v>
      </c>
      <c r="AA1393" s="68">
        <v>1.5239275639343528</v>
      </c>
      <c r="AB1393" s="68">
        <v>3.2754267939929762</v>
      </c>
      <c r="AC1393" s="68">
        <v>0.43902106642361077</v>
      </c>
      <c r="AD1393" s="68">
        <v>1.6480525969337297E-2</v>
      </c>
      <c r="AE1393" s="68">
        <v>1366.3288038767707</v>
      </c>
      <c r="AF1393" s="68">
        <v>6.260903187737842</v>
      </c>
      <c r="AG1393" s="68">
        <v>31.086271957352537</v>
      </c>
      <c r="AH1393" s="68">
        <v>25.45644268478933</v>
      </c>
      <c r="AI1393" s="68">
        <v>6.506370295700405</v>
      </c>
      <c r="AJ1393" s="68">
        <v>6.3449420347677379E-2</v>
      </c>
      <c r="AK1393" s="68">
        <v>0.14842635919682473</v>
      </c>
      <c r="AL1393" s="68">
        <v>1.945124239411695</v>
      </c>
      <c r="AM1393" s="68">
        <v>5.1076632473325792E-2</v>
      </c>
      <c r="AN1393" s="68">
        <v>27.937148672698843</v>
      </c>
      <c r="AO1393" s="68">
        <v>8.4498029903816024E-2</v>
      </c>
      <c r="AP1393" s="68">
        <v>0.26926968731238593</v>
      </c>
      <c r="AQ1393" s="68">
        <v>0.9608928942210313</v>
      </c>
      <c r="AR1393" s="68">
        <v>8.8804696944309591E-3</v>
      </c>
      <c r="AS1393" s="68">
        <v>0.9366220651212811</v>
      </c>
      <c r="AT1393" s="68">
        <v>4.125911030643371E-3</v>
      </c>
      <c r="AU1393" s="68">
        <v>4.26014729633152E-2</v>
      </c>
      <c r="AV1393" s="68">
        <v>0</v>
      </c>
      <c r="AW1393" s="68">
        <v>0.66862307563905954</v>
      </c>
      <c r="AX1393" s="68">
        <v>8.3722240053681979E-2</v>
      </c>
      <c r="AY1393" s="68">
        <v>0.11757639249564866</v>
      </c>
      <c r="AZ1393" s="68">
        <v>0</v>
      </c>
      <c r="BA1393" s="68">
        <v>6.9452150780281025E-2</v>
      </c>
      <c r="BB1393" s="68">
        <v>10.480781036227301</v>
      </c>
      <c r="BC1393" s="68">
        <v>1.6518602100173858</v>
      </c>
      <c r="BD1393" s="68">
        <v>0.44114675981434992</v>
      </c>
      <c r="BE1393" s="68">
        <v>4.0772030552307621</v>
      </c>
      <c r="BF1393" s="68">
        <v>2.0371109472738942</v>
      </c>
      <c r="BG1393" s="68">
        <v>0</v>
      </c>
      <c r="BH1393" s="68">
        <v>2.1403623603568284E-3</v>
      </c>
      <c r="BI1393" s="68">
        <v>169.30555801675982</v>
      </c>
      <c r="BJ1393" s="68">
        <v>0</v>
      </c>
      <c r="BK1393" s="68">
        <v>4.948401339537738E-3</v>
      </c>
      <c r="BL1393" s="68">
        <v>23.285297793845103</v>
      </c>
      <c r="BM1393" s="68">
        <v>46.752193375820212</v>
      </c>
      <c r="BN1393" s="68">
        <v>0</v>
      </c>
      <c r="BO1393" s="68">
        <v>0</v>
      </c>
    </row>
    <row r="1394" spans="1:67">
      <c r="A1394">
        <v>2011</v>
      </c>
      <c r="B1394" s="62" t="s">
        <v>611</v>
      </c>
      <c r="C1394" s="67" t="s">
        <v>677</v>
      </c>
      <c r="D1394" s="62" t="s">
        <v>726</v>
      </c>
      <c r="E1394" s="68">
        <v>33.011580372058212</v>
      </c>
      <c r="F1394" s="68">
        <v>0.36871207885607643</v>
      </c>
      <c r="G1394" s="68">
        <v>0.25678247373446372</v>
      </c>
      <c r="H1394" s="68">
        <v>277.22426628366583</v>
      </c>
      <c r="I1394" s="68">
        <v>17.901737252116028</v>
      </c>
      <c r="J1394" s="68">
        <v>19.060364790562922</v>
      </c>
      <c r="K1394" s="68">
        <v>3.1474080018479875</v>
      </c>
      <c r="L1394" s="68">
        <v>14.431442165716057</v>
      </c>
      <c r="M1394" s="68">
        <v>3.9761555951831697</v>
      </c>
      <c r="N1394" s="68">
        <v>19.908580255463882</v>
      </c>
      <c r="O1394" s="68">
        <v>32.903788107142837</v>
      </c>
      <c r="P1394" s="68">
        <v>2.9756719568043311</v>
      </c>
      <c r="Q1394" s="68">
        <v>68.944108125505366</v>
      </c>
      <c r="R1394" s="68">
        <v>74.163685562619676</v>
      </c>
      <c r="S1394" s="68">
        <v>3489.0181521551717</v>
      </c>
      <c r="T1394" s="68">
        <v>1902.7227806442629</v>
      </c>
      <c r="U1394" s="68">
        <v>346.14376659000453</v>
      </c>
      <c r="V1394" s="68">
        <v>1337.7269684286857</v>
      </c>
      <c r="W1394" s="68">
        <v>1147.6352810345538</v>
      </c>
      <c r="X1394" s="68">
        <v>2038.3055307146385</v>
      </c>
      <c r="Y1394" s="68">
        <v>186.93028568030667</v>
      </c>
      <c r="Z1394" s="68">
        <v>585.91068388401243</v>
      </c>
      <c r="AA1394" s="68">
        <v>52.128174599793432</v>
      </c>
      <c r="AB1394" s="68">
        <v>13.63886708363494</v>
      </c>
      <c r="AC1394" s="68">
        <v>1.4310440850203376</v>
      </c>
      <c r="AD1394" s="68">
        <v>3.8505990312393094E-2</v>
      </c>
      <c r="AE1394" s="68">
        <v>3339.4019579587984</v>
      </c>
      <c r="AF1394" s="68">
        <v>8.8069660779082106</v>
      </c>
      <c r="AG1394" s="68">
        <v>43.639999395939242</v>
      </c>
      <c r="AH1394" s="68">
        <v>35.740048418558679</v>
      </c>
      <c r="AI1394" s="68">
        <v>10.297520610726782</v>
      </c>
      <c r="AJ1394" s="68">
        <v>0.3760951929772901</v>
      </c>
      <c r="AK1394" s="68">
        <v>0.61550878345270554</v>
      </c>
      <c r="AL1394" s="68">
        <v>2.9955746722791048</v>
      </c>
      <c r="AM1394" s="68">
        <v>0.19951584599628958</v>
      </c>
      <c r="AN1394" s="68">
        <v>2.9429154654488849</v>
      </c>
      <c r="AO1394" s="68">
        <v>2.3823080568797308</v>
      </c>
      <c r="AP1394" s="68">
        <v>1.1144210557830037</v>
      </c>
      <c r="AQ1394" s="68">
        <v>4.2545552289641311</v>
      </c>
      <c r="AR1394" s="68">
        <v>1.6323190446279924E-2</v>
      </c>
      <c r="AS1394" s="68">
        <v>1.3685495930224043</v>
      </c>
      <c r="AT1394" s="68">
        <v>4.2258795023412156E-3</v>
      </c>
      <c r="AU1394" s="68">
        <v>6.0396627687349144E-2</v>
      </c>
      <c r="AV1394" s="68">
        <v>0</v>
      </c>
      <c r="AW1394" s="68">
        <v>0.3916066133622626</v>
      </c>
      <c r="AX1394" s="68">
        <v>0.21670065091829965</v>
      </c>
      <c r="AY1394" s="68">
        <v>0.6398443148271058</v>
      </c>
      <c r="AZ1394" s="68">
        <v>0</v>
      </c>
      <c r="BA1394" s="68">
        <v>0.19193552131553321</v>
      </c>
      <c r="BB1394" s="68">
        <v>10.459842837597254</v>
      </c>
      <c r="BC1394" s="68">
        <v>4.7496521004371068</v>
      </c>
      <c r="BD1394" s="68">
        <v>1.4595323210816902</v>
      </c>
      <c r="BE1394" s="68">
        <v>5.4096332515899617</v>
      </c>
      <c r="BF1394" s="68">
        <v>3.4856459978847729</v>
      </c>
      <c r="BG1394" s="68">
        <v>0</v>
      </c>
      <c r="BH1394" s="68">
        <v>4.9424658955949941E-3</v>
      </c>
      <c r="BI1394" s="68">
        <v>264.5311387987478</v>
      </c>
      <c r="BJ1394" s="68">
        <v>0</v>
      </c>
      <c r="BK1394" s="68">
        <v>8.822405410029972E-3</v>
      </c>
      <c r="BL1394" s="68">
        <v>121.36683050424415</v>
      </c>
      <c r="BM1394" s="68">
        <v>14.564050106432578</v>
      </c>
      <c r="BN1394" s="68">
        <v>0</v>
      </c>
      <c r="BO1394" s="68">
        <v>0</v>
      </c>
    </row>
    <row r="1395" spans="1:67">
      <c r="A1395">
        <v>2011</v>
      </c>
      <c r="B1395" s="62" t="s">
        <v>612</v>
      </c>
      <c r="C1395" s="67" t="s">
        <v>678</v>
      </c>
      <c r="D1395" s="62" t="s">
        <v>726</v>
      </c>
      <c r="E1395" s="68">
        <v>44.29204664743299</v>
      </c>
      <c r="F1395" s="68">
        <v>5.1299289319780987</v>
      </c>
      <c r="G1395" s="68">
        <v>0.4111794636456359</v>
      </c>
      <c r="H1395" s="68">
        <v>389.25606159117029</v>
      </c>
      <c r="I1395" s="68">
        <v>376.27158153150054</v>
      </c>
      <c r="J1395" s="68">
        <v>56.595258400147813</v>
      </c>
      <c r="K1395" s="68">
        <v>13.685919344102045</v>
      </c>
      <c r="L1395" s="68">
        <v>13.594162048977148</v>
      </c>
      <c r="M1395" s="68">
        <v>5.0652049992102528</v>
      </c>
      <c r="N1395" s="68">
        <v>426.78043311177754</v>
      </c>
      <c r="O1395" s="68">
        <v>106.28890163220288</v>
      </c>
      <c r="P1395" s="68">
        <v>2.8676360686263127</v>
      </c>
      <c r="Q1395" s="68">
        <v>161.36922862082878</v>
      </c>
      <c r="R1395" s="68">
        <v>37.823183196252792</v>
      </c>
      <c r="S1395" s="68">
        <v>604.81451814382422</v>
      </c>
      <c r="T1395" s="68">
        <v>1424.0320697048767</v>
      </c>
      <c r="U1395" s="68">
        <v>786.92263458572779</v>
      </c>
      <c r="V1395" s="68">
        <v>645.74353089399074</v>
      </c>
      <c r="W1395" s="68">
        <v>532.26025335382849</v>
      </c>
      <c r="X1395" s="68">
        <v>2176.6602194583347</v>
      </c>
      <c r="Y1395" s="68">
        <v>44.10992506509664</v>
      </c>
      <c r="Z1395" s="68">
        <v>314.92818955716945</v>
      </c>
      <c r="AA1395" s="68">
        <v>13.473759686946503</v>
      </c>
      <c r="AB1395" s="68">
        <v>50.169351426614071</v>
      </c>
      <c r="AC1395" s="68">
        <v>11.646911594147289</v>
      </c>
      <c r="AD1395" s="68">
        <v>0.29424027197304542</v>
      </c>
      <c r="AE1395" s="68">
        <v>2644.2253549960401</v>
      </c>
      <c r="AF1395" s="68">
        <v>42.610959599645497</v>
      </c>
      <c r="AG1395" s="68">
        <v>210.90360515261051</v>
      </c>
      <c r="AH1395" s="68">
        <v>172.73695339603404</v>
      </c>
      <c r="AI1395" s="68">
        <v>38.177182484286355</v>
      </c>
      <c r="AJ1395" s="68">
        <v>1.9367225396275307</v>
      </c>
      <c r="AK1395" s="68">
        <v>2.1572394035142586</v>
      </c>
      <c r="AL1395" s="68">
        <v>23.783852653618119</v>
      </c>
      <c r="AM1395" s="68">
        <v>0.85211702778253695</v>
      </c>
      <c r="AN1395" s="68">
        <v>14.948927233816724</v>
      </c>
      <c r="AO1395" s="68">
        <v>5.2892426651872304</v>
      </c>
      <c r="AP1395" s="68">
        <v>27.795279450419887</v>
      </c>
      <c r="AQ1395" s="68">
        <v>16.158190946146547</v>
      </c>
      <c r="AR1395" s="68">
        <v>3.3642023693279774E-2</v>
      </c>
      <c r="AS1395" s="68">
        <v>2.7654256728671864</v>
      </c>
      <c r="AT1395" s="68">
        <v>8.4698723706092618E-3</v>
      </c>
      <c r="AU1395" s="68">
        <v>0.11642644979988516</v>
      </c>
      <c r="AV1395" s="68">
        <v>0</v>
      </c>
      <c r="AW1395" s="68">
        <v>1.3624696072984515</v>
      </c>
      <c r="AX1395" s="68">
        <v>0.98367532727510809</v>
      </c>
      <c r="AY1395" s="68">
        <v>3.0927610296984867</v>
      </c>
      <c r="AZ1395" s="68">
        <v>0</v>
      </c>
      <c r="BA1395" s="68">
        <v>0.64249384686319622</v>
      </c>
      <c r="BB1395" s="68">
        <v>46.203436067602539</v>
      </c>
      <c r="BC1395" s="68">
        <v>77.179459976855185</v>
      </c>
      <c r="BD1395" s="68">
        <v>11.979629319994627</v>
      </c>
      <c r="BE1395" s="68">
        <v>18.469838871231431</v>
      </c>
      <c r="BF1395" s="68">
        <v>33.089295721639559</v>
      </c>
      <c r="BG1395" s="68">
        <v>0</v>
      </c>
      <c r="BH1395" s="68">
        <v>7.0189553563285434E-2</v>
      </c>
      <c r="BI1395" s="68">
        <v>1822.6007010763653</v>
      </c>
      <c r="BJ1395" s="68">
        <v>0</v>
      </c>
      <c r="BK1395" s="68">
        <v>1.4548201482601327E-2</v>
      </c>
      <c r="BL1395" s="68">
        <v>1013.9324678074021</v>
      </c>
      <c r="BM1395" s="68">
        <v>151.3084931661121</v>
      </c>
      <c r="BN1395" s="68">
        <v>0</v>
      </c>
      <c r="BO1395" s="68">
        <v>0</v>
      </c>
    </row>
    <row r="1396" spans="1:67">
      <c r="A1396">
        <v>2011</v>
      </c>
      <c r="B1396" s="62" t="s">
        <v>613</v>
      </c>
      <c r="C1396" s="67" t="s">
        <v>679</v>
      </c>
      <c r="D1396" s="62" t="s">
        <v>726</v>
      </c>
      <c r="E1396" s="68">
        <v>6.9714092320243974</v>
      </c>
      <c r="F1396" s="68">
        <v>16.200263944756124</v>
      </c>
      <c r="G1396" s="68">
        <v>0.28181107906315028</v>
      </c>
      <c r="H1396" s="68">
        <v>31.612985960228087</v>
      </c>
      <c r="I1396" s="68">
        <v>71.965535522493823</v>
      </c>
      <c r="J1396" s="68">
        <v>199.41388149065301</v>
      </c>
      <c r="K1396" s="68">
        <v>2.413326794087332</v>
      </c>
      <c r="L1396" s="68">
        <v>13.199244450592328</v>
      </c>
      <c r="M1396" s="68">
        <v>41.211574020500471</v>
      </c>
      <c r="N1396" s="68">
        <v>22.077821707814088</v>
      </c>
      <c r="O1396" s="68">
        <v>82.150867891101484</v>
      </c>
      <c r="P1396" s="68">
        <v>4.0340294839591522</v>
      </c>
      <c r="Q1396" s="68">
        <v>178.66199478627533</v>
      </c>
      <c r="R1396" s="68">
        <v>22.653127363308752</v>
      </c>
      <c r="S1396" s="68">
        <v>101.05731136105757</v>
      </c>
      <c r="T1396" s="68">
        <v>305.82129053413621</v>
      </c>
      <c r="U1396" s="68">
        <v>26172.878797007957</v>
      </c>
      <c r="V1396" s="68">
        <v>2412.2168847194171</v>
      </c>
      <c r="W1396" s="68">
        <v>587.54560007207044</v>
      </c>
      <c r="X1396" s="68">
        <v>4191.6813659825921</v>
      </c>
      <c r="Y1396" s="68">
        <v>97.860237155226429</v>
      </c>
      <c r="Z1396" s="68">
        <v>1380.8470960401501</v>
      </c>
      <c r="AA1396" s="68">
        <v>72.728879580605792</v>
      </c>
      <c r="AB1396" s="68">
        <v>251.12095473260962</v>
      </c>
      <c r="AC1396" s="68">
        <v>1.2922001003751573</v>
      </c>
      <c r="AD1396" s="68">
        <v>6.2788581677535912E-2</v>
      </c>
      <c r="AE1396" s="68">
        <v>432.80463583584145</v>
      </c>
      <c r="AF1396" s="68">
        <v>49.022533022955265</v>
      </c>
      <c r="AG1396" s="68">
        <v>242.2283830440914</v>
      </c>
      <c r="AH1396" s="68">
        <v>198.38767764790396</v>
      </c>
      <c r="AI1396" s="68">
        <v>80.40466676244769</v>
      </c>
      <c r="AJ1396" s="68">
        <v>0.79022845633594352</v>
      </c>
      <c r="AK1396" s="68">
        <v>4.1616370257096102</v>
      </c>
      <c r="AL1396" s="68">
        <v>23.738157333507573</v>
      </c>
      <c r="AM1396" s="68">
        <v>1.5783911683016651</v>
      </c>
      <c r="AN1396" s="68">
        <v>11.563045427887372</v>
      </c>
      <c r="AO1396" s="68">
        <v>0.51596982766361965</v>
      </c>
      <c r="AP1396" s="68">
        <v>125.84760373253492</v>
      </c>
      <c r="AQ1396" s="68">
        <v>2219.9400106170615</v>
      </c>
      <c r="AR1396" s="68">
        <v>3.4957912774788271</v>
      </c>
      <c r="AS1396" s="68">
        <v>69.9500248591022</v>
      </c>
      <c r="AT1396" s="68">
        <v>0.36645762357128564</v>
      </c>
      <c r="AU1396" s="68">
        <v>3.5931226080797938</v>
      </c>
      <c r="AV1396" s="68">
        <v>0</v>
      </c>
      <c r="AW1396" s="68">
        <v>1.1392135235671286</v>
      </c>
      <c r="AX1396" s="68">
        <v>144.0871639681408</v>
      </c>
      <c r="AY1396" s="68">
        <v>23.146508105559171</v>
      </c>
      <c r="AZ1396" s="68">
        <v>0</v>
      </c>
      <c r="BA1396" s="68">
        <v>0.1947912810543114</v>
      </c>
      <c r="BB1396" s="68">
        <v>74.925318616354787</v>
      </c>
      <c r="BC1396" s="68">
        <v>137.64658350811123</v>
      </c>
      <c r="BD1396" s="68">
        <v>38.181836790312126</v>
      </c>
      <c r="BE1396" s="68">
        <v>122.72576074670852</v>
      </c>
      <c r="BF1396" s="68">
        <v>35.320861249469743</v>
      </c>
      <c r="BG1396" s="68">
        <v>0</v>
      </c>
      <c r="BH1396" s="68">
        <v>0.23028117551179894</v>
      </c>
      <c r="BI1396" s="68">
        <v>5409.3214952483368</v>
      </c>
      <c r="BJ1396" s="68">
        <v>0</v>
      </c>
      <c r="BK1396" s="68">
        <v>0.11566332365849813</v>
      </c>
      <c r="BL1396" s="68">
        <v>7518.0850389451207</v>
      </c>
      <c r="BM1396" s="68">
        <v>16.707387529722677</v>
      </c>
      <c r="BN1396" s="68">
        <v>0</v>
      </c>
      <c r="BO1396" s="68">
        <v>0</v>
      </c>
    </row>
    <row r="1397" spans="1:67">
      <c r="A1397">
        <v>2011</v>
      </c>
      <c r="B1397" s="62" t="s">
        <v>614</v>
      </c>
      <c r="C1397" s="67" t="s">
        <v>680</v>
      </c>
      <c r="D1397" s="62" t="s">
        <v>726</v>
      </c>
      <c r="E1397" s="68">
        <v>4.628036790412227</v>
      </c>
      <c r="F1397" s="68">
        <v>0.30426880920844801</v>
      </c>
      <c r="G1397" s="68">
        <v>0.11583710929754618</v>
      </c>
      <c r="H1397" s="68">
        <v>28.678332572531623</v>
      </c>
      <c r="I1397" s="68">
        <v>18.472976549940796</v>
      </c>
      <c r="J1397" s="68">
        <v>43.153848161662268</v>
      </c>
      <c r="K1397" s="68">
        <v>2.0262129961908251</v>
      </c>
      <c r="L1397" s="68">
        <v>6.9800430534445077</v>
      </c>
      <c r="M1397" s="68">
        <v>9.443135318452347</v>
      </c>
      <c r="N1397" s="68">
        <v>3.1657499620993921</v>
      </c>
      <c r="O1397" s="68">
        <v>31.952310255662926</v>
      </c>
      <c r="P1397" s="68">
        <v>1.5466822257344599</v>
      </c>
      <c r="Q1397" s="68">
        <v>104.5095474432942</v>
      </c>
      <c r="R1397" s="68">
        <v>12.486182325080248</v>
      </c>
      <c r="S1397" s="68">
        <v>232.80049084590507</v>
      </c>
      <c r="T1397" s="68">
        <v>227.82946763081779</v>
      </c>
      <c r="U1397" s="68">
        <v>3530.2182491851286</v>
      </c>
      <c r="V1397" s="68">
        <v>2430.2015217962257</v>
      </c>
      <c r="W1397" s="68">
        <v>568.64643593770074</v>
      </c>
      <c r="X1397" s="68">
        <v>1690.2526728052812</v>
      </c>
      <c r="Y1397" s="68">
        <v>80.379200493124685</v>
      </c>
      <c r="Z1397" s="68">
        <v>222.07063016758005</v>
      </c>
      <c r="AA1397" s="68">
        <v>60.585604364568034</v>
      </c>
      <c r="AB1397" s="68">
        <v>392.7529178522858</v>
      </c>
      <c r="AC1397" s="68">
        <v>0.63944323460171759</v>
      </c>
      <c r="AD1397" s="68">
        <v>5.0419899918213239E-2</v>
      </c>
      <c r="AE1397" s="68">
        <v>2811.7629805867741</v>
      </c>
      <c r="AF1397" s="68">
        <v>13.50064350570465</v>
      </c>
      <c r="AG1397" s="68">
        <v>66.844757357572334</v>
      </c>
      <c r="AH1397" s="68">
        <v>54.739691623167893</v>
      </c>
      <c r="AI1397" s="68">
        <v>167.25319686264521</v>
      </c>
      <c r="AJ1397" s="68">
        <v>0.82226576816177599</v>
      </c>
      <c r="AK1397" s="68">
        <v>9.8570287496784523</v>
      </c>
      <c r="AL1397" s="68">
        <v>8.8773930767103781</v>
      </c>
      <c r="AM1397" s="68">
        <v>5.3134901345447005</v>
      </c>
      <c r="AN1397" s="68">
        <v>66.031431144954098</v>
      </c>
      <c r="AO1397" s="68">
        <v>0.2455420871038119</v>
      </c>
      <c r="AP1397" s="68">
        <v>23.939784059033467</v>
      </c>
      <c r="AQ1397" s="68">
        <v>496.95339121608885</v>
      </c>
      <c r="AR1397" s="68">
        <v>0.16656445355520597</v>
      </c>
      <c r="AS1397" s="68">
        <v>3.6054274737692822</v>
      </c>
      <c r="AT1397" s="68">
        <v>1.2535941204851261E-2</v>
      </c>
      <c r="AU1397" s="68">
        <v>0.16175743743172755</v>
      </c>
      <c r="AV1397" s="68">
        <v>0</v>
      </c>
      <c r="AW1397" s="68">
        <v>0.31162621960513714</v>
      </c>
      <c r="AX1397" s="68">
        <v>2.4376793034375792</v>
      </c>
      <c r="AY1397" s="68">
        <v>2.23570721126285</v>
      </c>
      <c r="AZ1397" s="68">
        <v>0</v>
      </c>
      <c r="BA1397" s="68">
        <v>0.16238350332629409</v>
      </c>
      <c r="BB1397" s="68">
        <v>52.131492529598752</v>
      </c>
      <c r="BC1397" s="68">
        <v>86.163933909558025</v>
      </c>
      <c r="BD1397" s="68">
        <v>17.664169483729061</v>
      </c>
      <c r="BE1397" s="68">
        <v>35.338613856469017</v>
      </c>
      <c r="BF1397" s="68">
        <v>9.435764582189794</v>
      </c>
      <c r="BG1397" s="68">
        <v>0</v>
      </c>
      <c r="BH1397" s="68">
        <v>0.18261369613931433</v>
      </c>
      <c r="BI1397" s="68">
        <v>2504.8832980212283</v>
      </c>
      <c r="BJ1397" s="68">
        <v>0</v>
      </c>
      <c r="BK1397" s="68">
        <v>2.5192467785747186E-2</v>
      </c>
      <c r="BL1397" s="68">
        <v>1790.7183571883634</v>
      </c>
      <c r="BM1397" s="68">
        <v>34.889397124097272</v>
      </c>
      <c r="BN1397" s="68">
        <v>0</v>
      </c>
      <c r="BO1397" s="68">
        <v>0</v>
      </c>
    </row>
    <row r="1398" spans="1:67">
      <c r="A1398">
        <v>2011</v>
      </c>
      <c r="B1398" s="62" t="s">
        <v>615</v>
      </c>
      <c r="C1398" s="67" t="s">
        <v>681</v>
      </c>
      <c r="D1398" s="62" t="s">
        <v>726</v>
      </c>
      <c r="E1398" s="68">
        <v>65.04152135757181</v>
      </c>
      <c r="F1398" s="68">
        <v>0.66494705025549938</v>
      </c>
      <c r="G1398" s="68">
        <v>8.4406934213447862</v>
      </c>
      <c r="H1398" s="68">
        <v>372.79696246603521</v>
      </c>
      <c r="I1398" s="68">
        <v>267.7067782417281</v>
      </c>
      <c r="J1398" s="68">
        <v>159.57090135307433</v>
      </c>
      <c r="K1398" s="68">
        <v>18.755737709930095</v>
      </c>
      <c r="L1398" s="68">
        <v>40.220052359101359</v>
      </c>
      <c r="M1398" s="68">
        <v>13.83159365651316</v>
      </c>
      <c r="N1398" s="68">
        <v>10.796885457489967</v>
      </c>
      <c r="O1398" s="68">
        <v>71.573837623783731</v>
      </c>
      <c r="P1398" s="68">
        <v>11.443095567843363</v>
      </c>
      <c r="Q1398" s="68">
        <v>128.29343647193471</v>
      </c>
      <c r="R1398" s="68">
        <v>82.318199742166229</v>
      </c>
      <c r="S1398" s="68">
        <v>317.35906662653184</v>
      </c>
      <c r="T1398" s="68">
        <v>337.63998196650886</v>
      </c>
      <c r="U1398" s="68">
        <v>2529.9662370755359</v>
      </c>
      <c r="V1398" s="68">
        <v>767.22351756460193</v>
      </c>
      <c r="W1398" s="68">
        <v>2343.2739715852372</v>
      </c>
      <c r="X1398" s="68">
        <v>2919.9668628748514</v>
      </c>
      <c r="Y1398" s="68">
        <v>111.48617832257614</v>
      </c>
      <c r="Z1398" s="68">
        <v>258.70243081825816</v>
      </c>
      <c r="AA1398" s="68">
        <v>49.850673420029359</v>
      </c>
      <c r="AB1398" s="68">
        <v>27.650741986904723</v>
      </c>
      <c r="AC1398" s="68">
        <v>1.2012739178190817</v>
      </c>
      <c r="AD1398" s="68">
        <v>3.5255871197327249</v>
      </c>
      <c r="AE1398" s="68">
        <v>1281.9623734071199</v>
      </c>
      <c r="AF1398" s="68">
        <v>51.083814086063825</v>
      </c>
      <c r="AG1398" s="68">
        <v>253.80405140093086</v>
      </c>
      <c r="AH1398" s="68">
        <v>207.86286839523072</v>
      </c>
      <c r="AI1398" s="68">
        <v>1265.0083474534447</v>
      </c>
      <c r="AJ1398" s="68">
        <v>108.94605708008116</v>
      </c>
      <c r="AK1398" s="68">
        <v>2.4327210589758614</v>
      </c>
      <c r="AL1398" s="68">
        <v>448.02490306944253</v>
      </c>
      <c r="AM1398" s="68">
        <v>0.90905645066273733</v>
      </c>
      <c r="AN1398" s="68">
        <v>7.6096282318879069</v>
      </c>
      <c r="AO1398" s="68">
        <v>11.603132830001444</v>
      </c>
      <c r="AP1398" s="68">
        <v>18.968857585230001</v>
      </c>
      <c r="AQ1398" s="68">
        <v>68.611942531418293</v>
      </c>
      <c r="AR1398" s="68">
        <v>7.5842346883458742E-2</v>
      </c>
      <c r="AS1398" s="68">
        <v>4.4131112978882507</v>
      </c>
      <c r="AT1398" s="68">
        <v>1.7078716833188751E-2</v>
      </c>
      <c r="AU1398" s="68">
        <v>0.19081332438018878</v>
      </c>
      <c r="AV1398" s="68">
        <v>0</v>
      </c>
      <c r="AW1398" s="68">
        <v>0.75704619103326021</v>
      </c>
      <c r="AX1398" s="68">
        <v>7.8348480066205584</v>
      </c>
      <c r="AY1398" s="68">
        <v>4.1903185396554079</v>
      </c>
      <c r="AZ1398" s="68">
        <v>0</v>
      </c>
      <c r="BA1398" s="68">
        <v>2.0928999384773022</v>
      </c>
      <c r="BB1398" s="68">
        <v>134.40622839889951</v>
      </c>
      <c r="BC1398" s="68">
        <v>7.929837130451217</v>
      </c>
      <c r="BD1398" s="68">
        <v>2.2820820065706893</v>
      </c>
      <c r="BE1398" s="68">
        <v>14.774452355901552</v>
      </c>
      <c r="BF1398" s="68">
        <v>18.287320090225517</v>
      </c>
      <c r="BG1398" s="68">
        <v>0</v>
      </c>
      <c r="BH1398" s="68">
        <v>8.7394418961189314E-3</v>
      </c>
      <c r="BI1398" s="68">
        <v>728.61044834300458</v>
      </c>
      <c r="BJ1398" s="68">
        <v>0</v>
      </c>
      <c r="BK1398" s="68">
        <v>6.9315746528718969E-2</v>
      </c>
      <c r="BL1398" s="68">
        <v>15642.819292229802</v>
      </c>
      <c r="BM1398" s="68">
        <v>1365.3374136292512</v>
      </c>
      <c r="BN1398" s="68">
        <v>0</v>
      </c>
      <c r="BO1398" s="68">
        <v>0</v>
      </c>
    </row>
    <row r="1399" spans="1:67">
      <c r="A1399">
        <v>2011</v>
      </c>
      <c r="B1399" s="62" t="s">
        <v>616</v>
      </c>
      <c r="C1399" s="67" t="s">
        <v>682</v>
      </c>
      <c r="D1399" s="62" t="s">
        <v>726</v>
      </c>
      <c r="E1399" s="68">
        <v>23.691036147536046</v>
      </c>
      <c r="F1399" s="68">
        <v>0.1369375899447452</v>
      </c>
      <c r="G1399" s="68">
        <v>2.381401421292261</v>
      </c>
      <c r="H1399" s="68">
        <v>154.2468088816469</v>
      </c>
      <c r="I1399" s="68">
        <v>289.87401262048451</v>
      </c>
      <c r="J1399" s="68">
        <v>46.686242915814113</v>
      </c>
      <c r="K1399" s="68">
        <v>2.7246548528840675</v>
      </c>
      <c r="L1399" s="68">
        <v>12.00615847440992</v>
      </c>
      <c r="M1399" s="68">
        <v>3.8751132711577041</v>
      </c>
      <c r="N1399" s="68">
        <v>3.3891488008486341</v>
      </c>
      <c r="O1399" s="68">
        <v>13.453995883176418</v>
      </c>
      <c r="P1399" s="68">
        <v>3.8867879234741736</v>
      </c>
      <c r="Q1399" s="68">
        <v>62.828215900120874</v>
      </c>
      <c r="R1399" s="68">
        <v>69.394039935351955</v>
      </c>
      <c r="S1399" s="68">
        <v>61.637892264136774</v>
      </c>
      <c r="T1399" s="68">
        <v>98.919504364426558</v>
      </c>
      <c r="U1399" s="68">
        <v>295.42138732623658</v>
      </c>
      <c r="V1399" s="68">
        <v>194.20759613997436</v>
      </c>
      <c r="W1399" s="68">
        <v>190.24090266464904</v>
      </c>
      <c r="X1399" s="68">
        <v>13738.995610143991</v>
      </c>
      <c r="Y1399" s="68">
        <v>35.855276701151354</v>
      </c>
      <c r="Z1399" s="68">
        <v>70.419311436655917</v>
      </c>
      <c r="AA1399" s="68">
        <v>15.016012559428891</v>
      </c>
      <c r="AB1399" s="68">
        <v>38.111975121517254</v>
      </c>
      <c r="AC1399" s="68">
        <v>0.75949752087749922</v>
      </c>
      <c r="AD1399" s="68">
        <v>15.637446860739157</v>
      </c>
      <c r="AE1399" s="68">
        <v>316.58762229974604</v>
      </c>
      <c r="AF1399" s="68">
        <v>166.05674943743648</v>
      </c>
      <c r="AG1399" s="68">
        <v>822.66008932657735</v>
      </c>
      <c r="AH1399" s="68">
        <v>673.81987205240159</v>
      </c>
      <c r="AI1399" s="68">
        <v>2909.6323952764219</v>
      </c>
      <c r="AJ1399" s="68">
        <v>2.24122630760266</v>
      </c>
      <c r="AK1399" s="68">
        <v>2.0439028887855395</v>
      </c>
      <c r="AL1399" s="68">
        <v>315.27763806680241</v>
      </c>
      <c r="AM1399" s="68">
        <v>20.367349945033038</v>
      </c>
      <c r="AN1399" s="68">
        <v>4.8514112273186676</v>
      </c>
      <c r="AO1399" s="68">
        <v>7.1803552975429792</v>
      </c>
      <c r="AP1399" s="68">
        <v>21.180706987158377</v>
      </c>
      <c r="AQ1399" s="68">
        <v>457.20360178673525</v>
      </c>
      <c r="AR1399" s="68">
        <v>0.49721693483609536</v>
      </c>
      <c r="AS1399" s="68">
        <v>12.035394524494848</v>
      </c>
      <c r="AT1399" s="68">
        <v>0.28005343131384619</v>
      </c>
      <c r="AU1399" s="68">
        <v>0.59485781487071909</v>
      </c>
      <c r="AV1399" s="68">
        <v>0</v>
      </c>
      <c r="AW1399" s="68">
        <v>1.5190251078237555</v>
      </c>
      <c r="AX1399" s="68">
        <v>0.56400325518525152</v>
      </c>
      <c r="AY1399" s="68">
        <v>1.8867427978563451</v>
      </c>
      <c r="AZ1399" s="68">
        <v>0</v>
      </c>
      <c r="BA1399" s="68">
        <v>0.55647401505906602</v>
      </c>
      <c r="BB1399" s="68">
        <v>317.75705272215924</v>
      </c>
      <c r="BC1399" s="68">
        <v>51.823483820980705</v>
      </c>
      <c r="BD1399" s="68">
        <v>6.8576447026802967</v>
      </c>
      <c r="BE1399" s="68">
        <v>24.957551635737499</v>
      </c>
      <c r="BF1399" s="68">
        <v>21.671123155518124</v>
      </c>
      <c r="BG1399" s="68">
        <v>0</v>
      </c>
      <c r="BH1399" s="68">
        <v>1.6109434063888674E-2</v>
      </c>
      <c r="BI1399" s="68">
        <v>3350.4129347380958</v>
      </c>
      <c r="BJ1399" s="68">
        <v>0</v>
      </c>
      <c r="BK1399" s="68">
        <v>0.139578900219753</v>
      </c>
      <c r="BL1399" s="68">
        <v>6159.9632759110727</v>
      </c>
      <c r="BM1399" s="68">
        <v>33.76412690854572</v>
      </c>
      <c r="BN1399" s="68">
        <v>0</v>
      </c>
      <c r="BO1399" s="68">
        <v>0</v>
      </c>
    </row>
    <row r="1400" spans="1:67">
      <c r="A1400">
        <v>2011</v>
      </c>
      <c r="B1400" s="62" t="s">
        <v>617</v>
      </c>
      <c r="C1400" s="67" t="s">
        <v>683</v>
      </c>
      <c r="D1400" s="62" t="s">
        <v>726</v>
      </c>
      <c r="E1400" s="68">
        <v>2.0357012596773933</v>
      </c>
      <c r="F1400" s="68">
        <v>9.1203051134143814E-2</v>
      </c>
      <c r="G1400" s="68">
        <v>7.1258579936427724</v>
      </c>
      <c r="H1400" s="68">
        <v>7.9031925161257464</v>
      </c>
      <c r="I1400" s="68">
        <v>25.595544832828988</v>
      </c>
      <c r="J1400" s="68">
        <v>6.3120583215355746</v>
      </c>
      <c r="K1400" s="68">
        <v>0.50289608083551052</v>
      </c>
      <c r="L1400" s="68">
        <v>1.1880364872975839</v>
      </c>
      <c r="M1400" s="68">
        <v>1.8413454257790229</v>
      </c>
      <c r="N1400" s="68">
        <v>3.2294565159015578</v>
      </c>
      <c r="O1400" s="68">
        <v>6.4791492792516401</v>
      </c>
      <c r="P1400" s="68">
        <v>0.48557125301689913</v>
      </c>
      <c r="Q1400" s="68">
        <v>15.275754653677367</v>
      </c>
      <c r="R1400" s="68">
        <v>10.099601300700979</v>
      </c>
      <c r="S1400" s="68">
        <v>31.398794895381855</v>
      </c>
      <c r="T1400" s="68">
        <v>40.753842217332611</v>
      </c>
      <c r="U1400" s="68">
        <v>245.29867290020979</v>
      </c>
      <c r="V1400" s="68">
        <v>144.8549147567781</v>
      </c>
      <c r="W1400" s="68">
        <v>89.891466032941153</v>
      </c>
      <c r="X1400" s="68">
        <v>128.85162637747487</v>
      </c>
      <c r="Y1400" s="68">
        <v>601.62979576237353</v>
      </c>
      <c r="Z1400" s="68">
        <v>29.408317731084555</v>
      </c>
      <c r="AA1400" s="68">
        <v>1.2670141831873609</v>
      </c>
      <c r="AB1400" s="68">
        <v>5.117479332550408</v>
      </c>
      <c r="AC1400" s="68">
        <v>0.45150196535945869</v>
      </c>
      <c r="AD1400" s="68">
        <v>5.7759913049684725E-2</v>
      </c>
      <c r="AE1400" s="68">
        <v>65.508699150910772</v>
      </c>
      <c r="AF1400" s="68">
        <v>2.982934870891468</v>
      </c>
      <c r="AG1400" s="68">
        <v>14.940024437638249</v>
      </c>
      <c r="AH1400" s="68">
        <v>12.233623810045582</v>
      </c>
      <c r="AI1400" s="68">
        <v>21.217943253323767</v>
      </c>
      <c r="AJ1400" s="68">
        <v>11.69392318997842</v>
      </c>
      <c r="AK1400" s="68">
        <v>147.49418881890821</v>
      </c>
      <c r="AL1400" s="68">
        <v>6.0765206681468493</v>
      </c>
      <c r="AM1400" s="68">
        <v>6.4354573989517334</v>
      </c>
      <c r="AN1400" s="68">
        <v>9.2032319445650739</v>
      </c>
      <c r="AO1400" s="68">
        <v>0.24172823842504526</v>
      </c>
      <c r="AP1400" s="68">
        <v>1.2231640665199612</v>
      </c>
      <c r="AQ1400" s="68">
        <v>10.168225901068528</v>
      </c>
      <c r="AR1400" s="68">
        <v>2.9134438299602231E-2</v>
      </c>
      <c r="AS1400" s="68">
        <v>2.1427637395629495</v>
      </c>
      <c r="AT1400" s="68">
        <v>7.3623955635219408E-3</v>
      </c>
      <c r="AU1400" s="68">
        <v>8.9482813268345604E-2</v>
      </c>
      <c r="AV1400" s="68">
        <v>0</v>
      </c>
      <c r="AW1400" s="68">
        <v>0.15820169486933158</v>
      </c>
      <c r="AX1400" s="68">
        <v>0.46714427895278227</v>
      </c>
      <c r="AY1400" s="68">
        <v>0.24096685631594611</v>
      </c>
      <c r="AZ1400" s="68">
        <v>0</v>
      </c>
      <c r="BA1400" s="68">
        <v>5.917014898717915E-2</v>
      </c>
      <c r="BB1400" s="68">
        <v>3.5630123700828089</v>
      </c>
      <c r="BC1400" s="68">
        <v>5.7601236028604488</v>
      </c>
      <c r="BD1400" s="68">
        <v>1.0090021313837114</v>
      </c>
      <c r="BE1400" s="68">
        <v>2.1714133891613367</v>
      </c>
      <c r="BF1400" s="68">
        <v>7.4040566589234658</v>
      </c>
      <c r="BG1400" s="68">
        <v>0</v>
      </c>
      <c r="BH1400" s="68">
        <v>4.2053298660051121E-3</v>
      </c>
      <c r="BI1400" s="68">
        <v>336.25620059766788</v>
      </c>
      <c r="BJ1400" s="68">
        <v>0</v>
      </c>
      <c r="BK1400" s="68">
        <v>3.9158987357163569E-2</v>
      </c>
      <c r="BL1400" s="68">
        <v>1768.9888532196478</v>
      </c>
      <c r="BM1400" s="68">
        <v>16.181192823800544</v>
      </c>
      <c r="BN1400" s="68">
        <v>0</v>
      </c>
      <c r="BO1400" s="68">
        <v>0</v>
      </c>
    </row>
    <row r="1401" spans="1:67">
      <c r="A1401">
        <v>2011</v>
      </c>
      <c r="B1401" s="62" t="s">
        <v>618</v>
      </c>
      <c r="C1401" s="67" t="s">
        <v>684</v>
      </c>
      <c r="D1401" s="62" t="s">
        <v>726</v>
      </c>
      <c r="E1401" s="68">
        <v>3.8294861540465859</v>
      </c>
      <c r="F1401" s="68">
        <v>0.16217537586031022</v>
      </c>
      <c r="G1401" s="68">
        <v>0.29677943174281696</v>
      </c>
      <c r="H1401" s="68">
        <v>14.866208554516993</v>
      </c>
      <c r="I1401" s="68">
        <v>22.634827497750706</v>
      </c>
      <c r="J1401" s="68">
        <v>48.810695675552935</v>
      </c>
      <c r="K1401" s="68">
        <v>2.6654253988436394</v>
      </c>
      <c r="L1401" s="68">
        <v>6.9568027079532531</v>
      </c>
      <c r="M1401" s="68">
        <v>4.1962004054308562</v>
      </c>
      <c r="N1401" s="68">
        <v>5.1973408008701583</v>
      </c>
      <c r="O1401" s="68">
        <v>18.214038302288138</v>
      </c>
      <c r="P1401" s="68">
        <v>3.2146331301033961</v>
      </c>
      <c r="Q1401" s="68">
        <v>24.904142522166094</v>
      </c>
      <c r="R1401" s="68">
        <v>11.277572968686094</v>
      </c>
      <c r="S1401" s="68">
        <v>18.264843146593062</v>
      </c>
      <c r="T1401" s="68">
        <v>25.800014299388149</v>
      </c>
      <c r="U1401" s="68">
        <v>394.38543195457129</v>
      </c>
      <c r="V1401" s="68">
        <v>43.920484692948236</v>
      </c>
      <c r="W1401" s="68">
        <v>30.445954099878843</v>
      </c>
      <c r="X1401" s="68">
        <v>83.546014625974792</v>
      </c>
      <c r="Y1401" s="68">
        <v>5.36134963626629</v>
      </c>
      <c r="Z1401" s="68">
        <v>258.72402965367047</v>
      </c>
      <c r="AA1401" s="68">
        <v>2.145486928786779</v>
      </c>
      <c r="AB1401" s="68">
        <v>10.887608291386806</v>
      </c>
      <c r="AC1401" s="68">
        <v>18.394506554450615</v>
      </c>
      <c r="AD1401" s="68">
        <v>8.2935331501703916E-2</v>
      </c>
      <c r="AE1401" s="68">
        <v>138.75820878082058</v>
      </c>
      <c r="AF1401" s="68">
        <v>13.745710426151502</v>
      </c>
      <c r="AG1401" s="68">
        <v>68.011927770816882</v>
      </c>
      <c r="AH1401" s="68">
        <v>55.707552163948918</v>
      </c>
      <c r="AI1401" s="68">
        <v>8.608492860858366</v>
      </c>
      <c r="AJ1401" s="68">
        <v>0.23760187378848577</v>
      </c>
      <c r="AK1401" s="68">
        <v>0.84043098873530275</v>
      </c>
      <c r="AL1401" s="68">
        <v>5.5540830435767568</v>
      </c>
      <c r="AM1401" s="68">
        <v>2.9483228299910267</v>
      </c>
      <c r="AN1401" s="68">
        <v>49.912185940773028</v>
      </c>
      <c r="AO1401" s="68">
        <v>0.33798177790359352</v>
      </c>
      <c r="AP1401" s="68">
        <v>4.8066018250329012</v>
      </c>
      <c r="AQ1401" s="68">
        <v>8.5799367503862456</v>
      </c>
      <c r="AR1401" s="68">
        <v>0.1478072818174801</v>
      </c>
      <c r="AS1401" s="68">
        <v>9.0183566091881087</v>
      </c>
      <c r="AT1401" s="68">
        <v>1.4973315247039395E-2</v>
      </c>
      <c r="AU1401" s="68">
        <v>0.27746309904147815</v>
      </c>
      <c r="AV1401" s="68">
        <v>0</v>
      </c>
      <c r="AW1401" s="68">
        <v>7.0176590570837334</v>
      </c>
      <c r="AX1401" s="68">
        <v>1.3118008797435856</v>
      </c>
      <c r="AY1401" s="68">
        <v>5.7607687568103687</v>
      </c>
      <c r="AZ1401" s="68">
        <v>0</v>
      </c>
      <c r="BA1401" s="68">
        <v>2.0124767198040949</v>
      </c>
      <c r="BB1401" s="68">
        <v>26.349263753104442</v>
      </c>
      <c r="BC1401" s="68">
        <v>36.660769761535583</v>
      </c>
      <c r="BD1401" s="68">
        <v>25.880019619959686</v>
      </c>
      <c r="BE1401" s="68">
        <v>92.039864911616505</v>
      </c>
      <c r="BF1401" s="68">
        <v>37.060910663050521</v>
      </c>
      <c r="BG1401" s="68">
        <v>0</v>
      </c>
      <c r="BH1401" s="68">
        <v>1.2506020245852843E-2</v>
      </c>
      <c r="BI1401" s="68">
        <v>3785.1175024901722</v>
      </c>
      <c r="BJ1401" s="68">
        <v>0</v>
      </c>
      <c r="BK1401" s="68">
        <v>1.0501129812593088E-2</v>
      </c>
      <c r="BL1401" s="68">
        <v>2175.7222071304614</v>
      </c>
      <c r="BM1401" s="68">
        <v>724.73794236767276</v>
      </c>
      <c r="BN1401" s="68">
        <v>0</v>
      </c>
      <c r="BO1401" s="68">
        <v>0</v>
      </c>
    </row>
    <row r="1402" spans="1:67">
      <c r="A1402">
        <v>2011</v>
      </c>
      <c r="B1402" s="62" t="s">
        <v>619</v>
      </c>
      <c r="C1402" s="67" t="s">
        <v>685</v>
      </c>
      <c r="D1402" s="62" t="s">
        <v>726</v>
      </c>
      <c r="E1402" s="68">
        <v>0.16766276654457848</v>
      </c>
      <c r="F1402" s="68">
        <v>1.0658940058844445E-2</v>
      </c>
      <c r="G1402" s="68">
        <v>1.8985151595482686E-2</v>
      </c>
      <c r="H1402" s="68">
        <v>0.78425805439357699</v>
      </c>
      <c r="I1402" s="68">
        <v>0.912043756829515</v>
      </c>
      <c r="J1402" s="68">
        <v>0.38710059562717325</v>
      </c>
      <c r="K1402" s="68">
        <v>4.0593688238816025E-2</v>
      </c>
      <c r="L1402" s="68">
        <v>8.62693452000248E-2</v>
      </c>
      <c r="M1402" s="68">
        <v>4.8298743966472421E-2</v>
      </c>
      <c r="N1402" s="68">
        <v>0.46427289720551634</v>
      </c>
      <c r="O1402" s="68">
        <v>0.38397312399530953</v>
      </c>
      <c r="P1402" s="68">
        <v>5.6906681493361165E-2</v>
      </c>
      <c r="Q1402" s="68">
        <v>0.48374824483659679</v>
      </c>
      <c r="R1402" s="68">
        <v>0.17383784614195513</v>
      </c>
      <c r="S1402" s="68">
        <v>1.0937946503205291</v>
      </c>
      <c r="T1402" s="68">
        <v>1.8993900561647337</v>
      </c>
      <c r="U1402" s="68">
        <v>13.801313135287071</v>
      </c>
      <c r="V1402" s="68">
        <v>4.225669520665563</v>
      </c>
      <c r="W1402" s="68">
        <v>3.4598599705634761</v>
      </c>
      <c r="X1402" s="68">
        <v>9.0506404180761972</v>
      </c>
      <c r="Y1402" s="68">
        <v>0.9938548344537812</v>
      </c>
      <c r="Z1402" s="68">
        <v>1.199894124052449</v>
      </c>
      <c r="AA1402" s="68">
        <v>0.13321221294880578</v>
      </c>
      <c r="AB1402" s="68">
        <v>0.55293767982219111</v>
      </c>
      <c r="AC1402" s="68">
        <v>4.8116905901668214E-2</v>
      </c>
      <c r="AD1402" s="68">
        <v>5.941827847231072E-3</v>
      </c>
      <c r="AE1402" s="68">
        <v>6.1362048908224303</v>
      </c>
      <c r="AF1402" s="68">
        <v>0.16842877493749558</v>
      </c>
      <c r="AG1402" s="68">
        <v>0.83780475435794011</v>
      </c>
      <c r="AH1402" s="68">
        <v>0.68546275593271699</v>
      </c>
      <c r="AI1402" s="68">
        <v>1.8350616133651048</v>
      </c>
      <c r="AJ1402" s="68">
        <v>0.12869239304100491</v>
      </c>
      <c r="AK1402" s="68">
        <v>0.21224586513093757</v>
      </c>
      <c r="AL1402" s="68">
        <v>0.51281084720219228</v>
      </c>
      <c r="AM1402" s="68">
        <v>2.1795799295513077E-2</v>
      </c>
      <c r="AN1402" s="68">
        <v>0.16092296242411924</v>
      </c>
      <c r="AO1402" s="68">
        <v>3.9933608428851214E-2</v>
      </c>
      <c r="AP1402" s="68">
        <v>0.19668254866430684</v>
      </c>
      <c r="AQ1402" s="68">
        <v>1.2242585254067562</v>
      </c>
      <c r="AR1402" s="68">
        <v>6.4546781924562299E-3</v>
      </c>
      <c r="AS1402" s="68">
        <v>0.54516199041187252</v>
      </c>
      <c r="AT1402" s="68">
        <v>9.0850918001496098E-3</v>
      </c>
      <c r="AU1402" s="68">
        <v>2.3491672499069069E-2</v>
      </c>
      <c r="AV1402" s="68">
        <v>0</v>
      </c>
      <c r="AW1402" s="68">
        <v>1.6406765346313627E-2</v>
      </c>
      <c r="AX1402" s="68">
        <v>6.9772144140299391E-2</v>
      </c>
      <c r="AY1402" s="68">
        <v>3.0899568856712432E-2</v>
      </c>
      <c r="AZ1402" s="68">
        <v>0</v>
      </c>
      <c r="BA1402" s="68">
        <v>5.5858106387862982E-3</v>
      </c>
      <c r="BB1402" s="68">
        <v>0.46404069773942747</v>
      </c>
      <c r="BC1402" s="68">
        <v>0.57517281067769221</v>
      </c>
      <c r="BD1402" s="68">
        <v>0.15326323653296331</v>
      </c>
      <c r="BE1402" s="68">
        <v>0.17712187670824392</v>
      </c>
      <c r="BF1402" s="68">
        <v>0.11745364280035539</v>
      </c>
      <c r="BG1402" s="68">
        <v>0</v>
      </c>
      <c r="BH1402" s="68">
        <v>6.6462295188187564E-4</v>
      </c>
      <c r="BI1402" s="68">
        <v>17.194243668992314</v>
      </c>
      <c r="BJ1402" s="68">
        <v>0</v>
      </c>
      <c r="BK1402" s="68">
        <v>7.4361894699914322E-3</v>
      </c>
      <c r="BL1402" s="68">
        <v>40.567768716525052</v>
      </c>
      <c r="BM1402" s="68">
        <v>2.5912514208725992</v>
      </c>
      <c r="BN1402" s="68">
        <v>0</v>
      </c>
      <c r="BO1402" s="68">
        <v>0</v>
      </c>
    </row>
    <row r="1403" spans="1:67">
      <c r="A1403">
        <v>2011</v>
      </c>
      <c r="B1403" s="62" t="s">
        <v>620</v>
      </c>
      <c r="C1403" s="67" t="s">
        <v>686</v>
      </c>
      <c r="D1403" s="62" t="s">
        <v>726</v>
      </c>
      <c r="E1403" s="68">
        <v>4.5025202566493787</v>
      </c>
      <c r="F1403" s="68">
        <v>5.7892537083275866E-2</v>
      </c>
      <c r="G1403" s="68">
        <v>9.9369274127779877E-2</v>
      </c>
      <c r="H1403" s="68">
        <v>8.4651950457008454</v>
      </c>
      <c r="I1403" s="68">
        <v>16.73741631225694</v>
      </c>
      <c r="J1403" s="68">
        <v>4.0563499934092651</v>
      </c>
      <c r="K1403" s="68">
        <v>0.90184758554926669</v>
      </c>
      <c r="L1403" s="68">
        <v>4.4002387508628242</v>
      </c>
      <c r="M1403" s="68">
        <v>0.66495133417697549</v>
      </c>
      <c r="N1403" s="68">
        <v>2.2999004459266135</v>
      </c>
      <c r="O1403" s="68">
        <v>6.4091348798549097</v>
      </c>
      <c r="P1403" s="68">
        <v>0.80964277131123197</v>
      </c>
      <c r="Q1403" s="68">
        <v>5.2451511322417073</v>
      </c>
      <c r="R1403" s="68">
        <v>6.8229165271387</v>
      </c>
      <c r="S1403" s="68">
        <v>16.224921376547751</v>
      </c>
      <c r="T1403" s="68">
        <v>5.1563385823256134</v>
      </c>
      <c r="U1403" s="68">
        <v>7.8233577658863283</v>
      </c>
      <c r="V1403" s="68">
        <v>6.2324752327741679</v>
      </c>
      <c r="W1403" s="68">
        <v>3.5497802064238506</v>
      </c>
      <c r="X1403" s="68">
        <v>12.035876490555655</v>
      </c>
      <c r="Y1403" s="68">
        <v>0.61143606240319504</v>
      </c>
      <c r="Z1403" s="68">
        <v>3.3544783885585252</v>
      </c>
      <c r="AA1403" s="68">
        <v>0.29565381572855876</v>
      </c>
      <c r="AB1403" s="68">
        <v>3.8155627047642517</v>
      </c>
      <c r="AC1403" s="68">
        <v>0.61590275199073652</v>
      </c>
      <c r="AD1403" s="68">
        <v>2.7815699918741544E-2</v>
      </c>
      <c r="AE1403" s="68">
        <v>12.575047990957101</v>
      </c>
      <c r="AF1403" s="68">
        <v>3.7107815409762415</v>
      </c>
      <c r="AG1403" s="68">
        <v>18.545103757104968</v>
      </c>
      <c r="AH1403" s="68">
        <v>15.179760988311386</v>
      </c>
      <c r="AI1403" s="68">
        <v>5.376236632787375</v>
      </c>
      <c r="AJ1403" s="68">
        <v>0.12903600284695974</v>
      </c>
      <c r="AK1403" s="68">
        <v>0.19159864619500971</v>
      </c>
      <c r="AL1403" s="68">
        <v>1.478945895416012</v>
      </c>
      <c r="AM1403" s="68">
        <v>0.591171943333068</v>
      </c>
      <c r="AN1403" s="68">
        <v>14.149588319781643</v>
      </c>
      <c r="AO1403" s="68">
        <v>0.2470229685957076</v>
      </c>
      <c r="AP1403" s="68">
        <v>1.2733362803369439</v>
      </c>
      <c r="AQ1403" s="68">
        <v>3.3611699690344734</v>
      </c>
      <c r="AR1403" s="68">
        <v>8.2515094548767348E-2</v>
      </c>
      <c r="AS1403" s="68">
        <v>4.8582127486183015</v>
      </c>
      <c r="AT1403" s="68">
        <v>0.16647147735764523</v>
      </c>
      <c r="AU1403" s="68">
        <v>0.16006090177411478</v>
      </c>
      <c r="AV1403" s="68">
        <v>0</v>
      </c>
      <c r="AW1403" s="68">
        <v>1.483032254457747</v>
      </c>
      <c r="AX1403" s="68">
        <v>0.27834547637868823</v>
      </c>
      <c r="AY1403" s="68">
        <v>0.45938669014143474</v>
      </c>
      <c r="AZ1403" s="68">
        <v>0</v>
      </c>
      <c r="BA1403" s="68">
        <v>0.22142457781066818</v>
      </c>
      <c r="BB1403" s="68">
        <v>16.770358023213113</v>
      </c>
      <c r="BC1403" s="68">
        <v>12.504802062393686</v>
      </c>
      <c r="BD1403" s="68">
        <v>8.601595378844717</v>
      </c>
      <c r="BE1403" s="68">
        <v>7.4450733902885045</v>
      </c>
      <c r="BF1403" s="68">
        <v>5.8669506690232289</v>
      </c>
      <c r="BG1403" s="68">
        <v>0</v>
      </c>
      <c r="BH1403" s="68">
        <v>4.133973972151378E-2</v>
      </c>
      <c r="BI1403" s="68">
        <v>46.256117407768478</v>
      </c>
      <c r="BJ1403" s="68">
        <v>0</v>
      </c>
      <c r="BK1403" s="68">
        <v>2.8932064444672457E-3</v>
      </c>
      <c r="BL1403" s="68">
        <v>8.8538552354506717</v>
      </c>
      <c r="BM1403" s="68">
        <v>0.76012816799912497</v>
      </c>
      <c r="BN1403" s="68">
        <v>0</v>
      </c>
      <c r="BO1403" s="68">
        <v>0</v>
      </c>
    </row>
    <row r="1404" spans="1:67">
      <c r="A1404">
        <v>2011</v>
      </c>
      <c r="B1404" s="62" t="s">
        <v>621</v>
      </c>
      <c r="C1404" s="67" t="s">
        <v>135</v>
      </c>
      <c r="D1404" s="62" t="s">
        <v>726</v>
      </c>
      <c r="E1404" s="68">
        <v>3.5970333420219339E-2</v>
      </c>
      <c r="F1404" s="68">
        <v>7.4330417508233076E-4</v>
      </c>
      <c r="G1404" s="68">
        <v>2.1211061024445292E-3</v>
      </c>
      <c r="H1404" s="68">
        <v>6.4514751023715233E-2</v>
      </c>
      <c r="I1404" s="68">
        <v>0.1392150246508253</v>
      </c>
      <c r="J1404" s="68">
        <v>3.6062164406968585E-2</v>
      </c>
      <c r="K1404" s="68">
        <v>4.8145171364834191E-3</v>
      </c>
      <c r="L1404" s="68">
        <v>1.5718478675825022E-2</v>
      </c>
      <c r="M1404" s="68">
        <v>8.0033130904990923E-3</v>
      </c>
      <c r="N1404" s="68">
        <v>0.19865797677561245</v>
      </c>
      <c r="O1404" s="68">
        <v>0.13947120634635979</v>
      </c>
      <c r="P1404" s="68">
        <v>3.0910480762047114E-2</v>
      </c>
      <c r="Q1404" s="68">
        <v>6.6988458414223406E-2</v>
      </c>
      <c r="R1404" s="68">
        <v>3.4996021715976468E-2</v>
      </c>
      <c r="S1404" s="68">
        <v>8.7118554547139182E-2</v>
      </c>
      <c r="T1404" s="68">
        <v>7.8130220311264251E-2</v>
      </c>
      <c r="U1404" s="68">
        <v>0.68147818981455033</v>
      </c>
      <c r="V1404" s="68">
        <v>0.3105066469534381</v>
      </c>
      <c r="W1404" s="68">
        <v>0.19529052024008711</v>
      </c>
      <c r="X1404" s="68">
        <v>0.3729122969182605</v>
      </c>
      <c r="Y1404" s="68">
        <v>1.4490150380091301E-2</v>
      </c>
      <c r="Z1404" s="68">
        <v>0.11961161390101388</v>
      </c>
      <c r="AA1404" s="68">
        <v>9.0100668419908683E-3</v>
      </c>
      <c r="AB1404" s="68">
        <v>0.11034877026266199</v>
      </c>
      <c r="AC1404" s="68">
        <v>3.1230356904587246E-2</v>
      </c>
      <c r="AD1404" s="68">
        <v>4.7747624735242522E-4</v>
      </c>
      <c r="AE1404" s="68">
        <v>0.41307775414689785</v>
      </c>
      <c r="AF1404" s="68">
        <v>3.5598129408824883E-2</v>
      </c>
      <c r="AG1404" s="68">
        <v>0.17617152876371628</v>
      </c>
      <c r="AH1404" s="68">
        <v>0.14425016440892324</v>
      </c>
      <c r="AI1404" s="68">
        <v>0.2000846392703382</v>
      </c>
      <c r="AJ1404" s="68">
        <v>1.2287884994653012E-2</v>
      </c>
      <c r="AK1404" s="68">
        <v>2.0785083059993117E-2</v>
      </c>
      <c r="AL1404" s="68">
        <v>3.3537243588756871E-2</v>
      </c>
      <c r="AM1404" s="68">
        <v>5.958729389483915E-3</v>
      </c>
      <c r="AN1404" s="68">
        <v>9.0820315692216491E-2</v>
      </c>
      <c r="AO1404" s="68">
        <v>1.8335291610332004E-2</v>
      </c>
      <c r="AP1404" s="68">
        <v>7.956448219776821E-2</v>
      </c>
      <c r="AQ1404" s="68">
        <v>8.5802906953033581E-2</v>
      </c>
      <c r="AR1404" s="68">
        <v>4.1398385141153092E-3</v>
      </c>
      <c r="AS1404" s="68">
        <v>0.39930665726921899</v>
      </c>
      <c r="AT1404" s="68">
        <v>9.7754993546788835E-4</v>
      </c>
      <c r="AU1404" s="68">
        <v>1.7036798867083452E-2</v>
      </c>
      <c r="AV1404" s="68">
        <v>0</v>
      </c>
      <c r="AW1404" s="68">
        <v>9.0503584976355661E-3</v>
      </c>
      <c r="AX1404" s="68">
        <v>1.5742714128209198E-2</v>
      </c>
      <c r="AY1404" s="68">
        <v>1.3125307270715158E-2</v>
      </c>
      <c r="AZ1404" s="68">
        <v>0</v>
      </c>
      <c r="BA1404" s="68">
        <v>2.7137021638707218E-3</v>
      </c>
      <c r="BB1404" s="68">
        <v>0.17901576792189744</v>
      </c>
      <c r="BC1404" s="68">
        <v>0.33101438383779824</v>
      </c>
      <c r="BD1404" s="68">
        <v>0.10281830679767398</v>
      </c>
      <c r="BE1404" s="68">
        <v>8.145311228097224E-2</v>
      </c>
      <c r="BF1404" s="68">
        <v>4.2769519962233001E-2</v>
      </c>
      <c r="BG1404" s="68">
        <v>0</v>
      </c>
      <c r="BH1404" s="68">
        <v>3.2448921465909813E-4</v>
      </c>
      <c r="BI1404" s="68">
        <v>1.5301734616266338</v>
      </c>
      <c r="BJ1404" s="68">
        <v>0</v>
      </c>
      <c r="BK1404" s="68">
        <v>1.8498279829591346E-4</v>
      </c>
      <c r="BL1404" s="68">
        <v>1.2597495873529938</v>
      </c>
      <c r="BM1404" s="68">
        <v>0.12264508109706319</v>
      </c>
      <c r="BN1404" s="68">
        <v>0</v>
      </c>
      <c r="BO1404" s="68">
        <v>0</v>
      </c>
    </row>
    <row r="1405" spans="1:67">
      <c r="A1405">
        <v>2011</v>
      </c>
      <c r="B1405" s="62" t="s">
        <v>622</v>
      </c>
      <c r="C1405" s="67" t="s">
        <v>687</v>
      </c>
      <c r="D1405" s="62" t="s">
        <v>726</v>
      </c>
      <c r="E1405" s="68">
        <v>0.27002180764584127</v>
      </c>
      <c r="F1405" s="68">
        <v>3.7946810537335179E-3</v>
      </c>
      <c r="G1405" s="68">
        <v>7.1218910829985906E-3</v>
      </c>
      <c r="H1405" s="68">
        <v>0.38354894227395747</v>
      </c>
      <c r="I1405" s="68">
        <v>0.85089946274572559</v>
      </c>
      <c r="J1405" s="68">
        <v>0.22299984015681701</v>
      </c>
      <c r="K1405" s="68">
        <v>1.7595879690772091E-2</v>
      </c>
      <c r="L1405" s="68">
        <v>0.10536192603493225</v>
      </c>
      <c r="M1405" s="68">
        <v>4.3205909716741056E-2</v>
      </c>
      <c r="N1405" s="68">
        <v>0.52011743542252542</v>
      </c>
      <c r="O1405" s="68">
        <v>0.90126716927496819</v>
      </c>
      <c r="P1405" s="68">
        <v>0.14687532154133076</v>
      </c>
      <c r="Q1405" s="68">
        <v>0.41202391051995291</v>
      </c>
      <c r="R1405" s="68">
        <v>0.16990354308609962</v>
      </c>
      <c r="S1405" s="68">
        <v>1.6532741711387551</v>
      </c>
      <c r="T1405" s="68">
        <v>1.0272599447176869</v>
      </c>
      <c r="U1405" s="68">
        <v>2.3674192880106144</v>
      </c>
      <c r="V1405" s="68">
        <v>1.252232290375993</v>
      </c>
      <c r="W1405" s="68">
        <v>0.82480146302933877</v>
      </c>
      <c r="X1405" s="68">
        <v>1.9542751546952737</v>
      </c>
      <c r="Y1405" s="68">
        <v>0.10946157297068444</v>
      </c>
      <c r="Z1405" s="68">
        <v>0.79381778744597198</v>
      </c>
      <c r="AA1405" s="68">
        <v>4.2493626517031646E-2</v>
      </c>
      <c r="AB1405" s="68">
        <v>0.36660302456388272</v>
      </c>
      <c r="AC1405" s="68">
        <v>0.12139367558910633</v>
      </c>
      <c r="AD1405" s="68">
        <v>2.227499784718479E-3</v>
      </c>
      <c r="AE1405" s="68">
        <v>2.5281586866849457</v>
      </c>
      <c r="AF1405" s="68">
        <v>0.14676962759063897</v>
      </c>
      <c r="AG1405" s="68">
        <v>0.73348373771600872</v>
      </c>
      <c r="AH1405" s="68">
        <v>0.59632306831423165</v>
      </c>
      <c r="AI1405" s="68">
        <v>0.32350666573811426</v>
      </c>
      <c r="AJ1405" s="68">
        <v>3.050279462644882E-2</v>
      </c>
      <c r="AK1405" s="68">
        <v>5.1696294994780984E-2</v>
      </c>
      <c r="AL1405" s="68">
        <v>8.2288119109918026E-2</v>
      </c>
      <c r="AM1405" s="68">
        <v>1.8343923531020122E-2</v>
      </c>
      <c r="AN1405" s="68">
        <v>0.41139627045239113</v>
      </c>
      <c r="AO1405" s="68">
        <v>6.2636918687947005E-2</v>
      </c>
      <c r="AP1405" s="68">
        <v>0.24753930884271552</v>
      </c>
      <c r="AQ1405" s="68">
        <v>0.28383573970766773</v>
      </c>
      <c r="AR1405" s="68">
        <v>1.3042252398358711E-2</v>
      </c>
      <c r="AS1405" s="68">
        <v>1.2336587688258056</v>
      </c>
      <c r="AT1405" s="68">
        <v>1.1416359279171832E-2</v>
      </c>
      <c r="AU1405" s="68">
        <v>5.2830653932488439E-2</v>
      </c>
      <c r="AV1405" s="68">
        <v>0</v>
      </c>
      <c r="AW1405" s="68">
        <v>5.668603958231079E-2</v>
      </c>
      <c r="AX1405" s="68">
        <v>5.3474503346346021E-2</v>
      </c>
      <c r="AY1405" s="68">
        <v>4.6533252790834478E-2</v>
      </c>
      <c r="AZ1405" s="68">
        <v>0</v>
      </c>
      <c r="BA1405" s="68">
        <v>1.0457023511074123E-2</v>
      </c>
      <c r="BB1405" s="68">
        <v>0.63478667321025917</v>
      </c>
      <c r="BC1405" s="68">
        <v>1.0937186798945555</v>
      </c>
      <c r="BD1405" s="68">
        <v>0.34663235274354154</v>
      </c>
      <c r="BE1405" s="68">
        <v>0.32052193724804778</v>
      </c>
      <c r="BF1405" s="68">
        <v>0.21056120965930272</v>
      </c>
      <c r="BG1405" s="68">
        <v>0</v>
      </c>
      <c r="BH1405" s="68">
        <v>9.5057589717784411E-4</v>
      </c>
      <c r="BI1405" s="68">
        <v>10.835831011269027</v>
      </c>
      <c r="BJ1405" s="68">
        <v>0</v>
      </c>
      <c r="BK1405" s="68">
        <v>7.0366231238043312E-4</v>
      </c>
      <c r="BL1405" s="68">
        <v>2.5670132055673034</v>
      </c>
      <c r="BM1405" s="68">
        <v>0.37199048628139969</v>
      </c>
      <c r="BN1405" s="68">
        <v>0</v>
      </c>
      <c r="BO1405" s="68">
        <v>0</v>
      </c>
    </row>
    <row r="1406" spans="1:67">
      <c r="A1406">
        <v>2011</v>
      </c>
      <c r="B1406" s="62" t="s">
        <v>623</v>
      </c>
      <c r="C1406" s="67" t="s">
        <v>688</v>
      </c>
      <c r="D1406" s="62" t="s">
        <v>726</v>
      </c>
      <c r="E1406" s="68">
        <v>0.33039799446819279</v>
      </c>
      <c r="F1406" s="68">
        <v>9.8579608343737878E-3</v>
      </c>
      <c r="G1406" s="68">
        <v>2.2623291867346396E-2</v>
      </c>
      <c r="H1406" s="68">
        <v>1.232435685344462</v>
      </c>
      <c r="I1406" s="68">
        <v>2.4173453177263364</v>
      </c>
      <c r="J1406" s="68">
        <v>0.54004953584752735</v>
      </c>
      <c r="K1406" s="68">
        <v>0.12547162390021455</v>
      </c>
      <c r="L1406" s="68">
        <v>0.16602621521752239</v>
      </c>
      <c r="M1406" s="68">
        <v>7.1593758635693977E-2</v>
      </c>
      <c r="N1406" s="68">
        <v>1.1310324669847469</v>
      </c>
      <c r="O1406" s="68">
        <v>0.73904658880485252</v>
      </c>
      <c r="P1406" s="68">
        <v>0.1240331974145145</v>
      </c>
      <c r="Q1406" s="68">
        <v>0.58999651466155822</v>
      </c>
      <c r="R1406" s="68">
        <v>1.0808094959489154</v>
      </c>
      <c r="S1406" s="68">
        <v>1.6065975183782786</v>
      </c>
      <c r="T1406" s="68">
        <v>2.0466069338910526</v>
      </c>
      <c r="U1406" s="68">
        <v>6.8657591187347045</v>
      </c>
      <c r="V1406" s="68">
        <v>3.289291406224228</v>
      </c>
      <c r="W1406" s="68">
        <v>4.0670848248236231</v>
      </c>
      <c r="X1406" s="68">
        <v>9.8600122280908984</v>
      </c>
      <c r="Y1406" s="68">
        <v>0.29379497078856964</v>
      </c>
      <c r="Z1406" s="68">
        <v>1.365709307140095</v>
      </c>
      <c r="AA1406" s="68">
        <v>0.13096057851102116</v>
      </c>
      <c r="AB1406" s="68">
        <v>0.4859713871439873</v>
      </c>
      <c r="AC1406" s="68">
        <v>0.10357322934593605</v>
      </c>
      <c r="AD1406" s="68">
        <v>1.1032818649100964E-2</v>
      </c>
      <c r="AE1406" s="68">
        <v>11.923605442354072</v>
      </c>
      <c r="AF1406" s="68">
        <v>0.35198570429774062</v>
      </c>
      <c r="AG1406" s="68">
        <v>1.7595624239893177</v>
      </c>
      <c r="AH1406" s="68">
        <v>1.4342996184078891</v>
      </c>
      <c r="AI1406" s="68">
        <v>2.7119881151892762</v>
      </c>
      <c r="AJ1406" s="68">
        <v>0.17631060739033166</v>
      </c>
      <c r="AK1406" s="68">
        <v>0.11603457679158927</v>
      </c>
      <c r="AL1406" s="68">
        <v>0.74248988520762704</v>
      </c>
      <c r="AM1406" s="68">
        <v>2.9429684901191286E-2</v>
      </c>
      <c r="AN1406" s="68">
        <v>0.60815299713894688</v>
      </c>
      <c r="AO1406" s="68">
        <v>9.3040022258003147E-2</v>
      </c>
      <c r="AP1406" s="68">
        <v>0.32458871404884737</v>
      </c>
      <c r="AQ1406" s="68">
        <v>0.71730070854600969</v>
      </c>
      <c r="AR1406" s="68">
        <v>1.491909853519449E-2</v>
      </c>
      <c r="AS1406" s="68">
        <v>1.3907866071500272</v>
      </c>
      <c r="AT1406" s="68">
        <v>0.15986056740195914</v>
      </c>
      <c r="AU1406" s="68">
        <v>6.4010253796268263E-2</v>
      </c>
      <c r="AV1406" s="68">
        <v>0</v>
      </c>
      <c r="AW1406" s="68">
        <v>0.1079389630993309</v>
      </c>
      <c r="AX1406" s="68">
        <v>7.0664705526075094E-2</v>
      </c>
      <c r="AY1406" s="68">
        <v>5.6927726971838434E-2</v>
      </c>
      <c r="AZ1406" s="68">
        <v>0</v>
      </c>
      <c r="BA1406" s="68">
        <v>1.3467798351657054E-2</v>
      </c>
      <c r="BB1406" s="68">
        <v>1.1249335830328528</v>
      </c>
      <c r="BC1406" s="68">
        <v>1.3859345283668567</v>
      </c>
      <c r="BD1406" s="68">
        <v>0.40567468076797719</v>
      </c>
      <c r="BE1406" s="68">
        <v>0.32126672786663468</v>
      </c>
      <c r="BF1406" s="68">
        <v>0.30578322174834116</v>
      </c>
      <c r="BG1406" s="68">
        <v>0</v>
      </c>
      <c r="BH1406" s="68">
        <v>1.2137533773818568E-3</v>
      </c>
      <c r="BI1406" s="68">
        <v>13.901211063552562</v>
      </c>
      <c r="BJ1406" s="68">
        <v>0</v>
      </c>
      <c r="BK1406" s="68">
        <v>3.1432510331494056E-3</v>
      </c>
      <c r="BL1406" s="68">
        <v>35.908617099761877</v>
      </c>
      <c r="BM1406" s="68">
        <v>3.2663184954135565</v>
      </c>
      <c r="BN1406" s="68">
        <v>0</v>
      </c>
      <c r="BO1406" s="68">
        <v>0</v>
      </c>
    </row>
    <row r="1407" spans="1:67">
      <c r="A1407">
        <v>2011</v>
      </c>
      <c r="B1407" s="62" t="s">
        <v>624</v>
      </c>
      <c r="C1407" s="67" t="s">
        <v>689</v>
      </c>
      <c r="D1407" s="62" t="s">
        <v>726</v>
      </c>
      <c r="E1407" s="68">
        <v>3.0161163124138457</v>
      </c>
      <c r="F1407" s="68">
        <v>6.7264175458711786E-2</v>
      </c>
      <c r="G1407" s="68">
        <v>0.10390887953880758</v>
      </c>
      <c r="H1407" s="68">
        <v>3.3973831304922677</v>
      </c>
      <c r="I1407" s="68">
        <v>11.590786033875057</v>
      </c>
      <c r="J1407" s="68">
        <v>4.4422684088733275</v>
      </c>
      <c r="K1407" s="68">
        <v>0.32183428564884542</v>
      </c>
      <c r="L1407" s="68">
        <v>1.8217128836783387</v>
      </c>
      <c r="M1407" s="68">
        <v>0.51929702911482578</v>
      </c>
      <c r="N1407" s="68">
        <v>3.05043340742909</v>
      </c>
      <c r="O1407" s="68">
        <v>8.104696777655727</v>
      </c>
      <c r="P1407" s="68">
        <v>2.684327064472833</v>
      </c>
      <c r="Q1407" s="68">
        <v>4.1144564757952615</v>
      </c>
      <c r="R1407" s="68">
        <v>1.7036426032031418</v>
      </c>
      <c r="S1407" s="68">
        <v>3.9744838111541423</v>
      </c>
      <c r="T1407" s="68">
        <v>4.2051401192518316</v>
      </c>
      <c r="U1407" s="68">
        <v>26.146753197180722</v>
      </c>
      <c r="V1407" s="68">
        <v>7.4690237225043168</v>
      </c>
      <c r="W1407" s="68">
        <v>5.6902210116252281</v>
      </c>
      <c r="X1407" s="68">
        <v>58.315754967607937</v>
      </c>
      <c r="Y1407" s="68">
        <v>1.006374436168159</v>
      </c>
      <c r="Z1407" s="68">
        <v>4.4144358149123093</v>
      </c>
      <c r="AA1407" s="68">
        <v>0.2754185507530722</v>
      </c>
      <c r="AB1407" s="68">
        <v>3.4710687728663911</v>
      </c>
      <c r="AC1407" s="68">
        <v>0.52580647711498074</v>
      </c>
      <c r="AD1407" s="68">
        <v>6.8870027797130778E-2</v>
      </c>
      <c r="AE1407" s="68">
        <v>16.539884919601317</v>
      </c>
      <c r="AF1407" s="68">
        <v>2.4735978295159389</v>
      </c>
      <c r="AG1407" s="68">
        <v>5.5643420440617772</v>
      </c>
      <c r="AH1407" s="68">
        <v>4.5445691069982299</v>
      </c>
      <c r="AI1407" s="68">
        <v>13.545792117477157</v>
      </c>
      <c r="AJ1407" s="68">
        <v>0.19384372161074231</v>
      </c>
      <c r="AK1407" s="68">
        <v>0.51246514625955519</v>
      </c>
      <c r="AL1407" s="68">
        <v>1.7044561250375085</v>
      </c>
      <c r="AM1407" s="68">
        <v>0.16132622564327123</v>
      </c>
      <c r="AN1407" s="68">
        <v>1.4684815342065016</v>
      </c>
      <c r="AO1407" s="68">
        <v>0.19488880353319565</v>
      </c>
      <c r="AP1407" s="68">
        <v>0.75565615303154132</v>
      </c>
      <c r="AQ1407" s="68">
        <v>3.9147436894144336</v>
      </c>
      <c r="AR1407" s="68">
        <v>3.3850860579155331E-2</v>
      </c>
      <c r="AS1407" s="68">
        <v>2.9153546619965924</v>
      </c>
      <c r="AT1407" s="68">
        <v>0.18847567611601801</v>
      </c>
      <c r="AU1407" s="68">
        <v>0.12613956554279165</v>
      </c>
      <c r="AV1407" s="68">
        <v>0</v>
      </c>
      <c r="AW1407" s="68">
        <v>0.17615000642991938</v>
      </c>
      <c r="AX1407" s="68">
        <v>0.246588926007415</v>
      </c>
      <c r="AY1407" s="68">
        <v>0.20504134813039115</v>
      </c>
      <c r="AZ1407" s="68">
        <v>0</v>
      </c>
      <c r="BA1407" s="68">
        <v>5.0754436574621462E-2</v>
      </c>
      <c r="BB1407" s="68">
        <v>3.1496885743128153</v>
      </c>
      <c r="BC1407" s="68">
        <v>4.4398687175718781</v>
      </c>
      <c r="BD1407" s="68">
        <v>0.85765329999159534</v>
      </c>
      <c r="BE1407" s="68">
        <v>2.9963991755354962</v>
      </c>
      <c r="BF1407" s="68">
        <v>0.89066164395765934</v>
      </c>
      <c r="BG1407" s="68">
        <v>0</v>
      </c>
      <c r="BH1407" s="68">
        <v>5.1432786868427496E-3</v>
      </c>
      <c r="BI1407" s="68">
        <v>104.04638594350114</v>
      </c>
      <c r="BJ1407" s="68">
        <v>0</v>
      </c>
      <c r="BK1407" s="68">
        <v>8.3228049020410665E-3</v>
      </c>
      <c r="BL1407" s="68">
        <v>69.347022510250454</v>
      </c>
      <c r="BM1407" s="68">
        <v>4.3179255150642</v>
      </c>
      <c r="BN1407" s="68">
        <v>0</v>
      </c>
      <c r="BO1407" s="68">
        <v>0</v>
      </c>
    </row>
    <row r="1408" spans="1:67">
      <c r="A1408">
        <v>2011</v>
      </c>
      <c r="B1408" s="62" t="s">
        <v>625</v>
      </c>
      <c r="C1408" s="67" t="s">
        <v>690</v>
      </c>
      <c r="D1408" s="62" t="s">
        <v>726</v>
      </c>
      <c r="E1408" s="68">
        <v>35.062211662558866</v>
      </c>
      <c r="F1408" s="68">
        <v>0.71196895065276511</v>
      </c>
      <c r="G1408" s="68">
        <v>1.1528893677310779</v>
      </c>
      <c r="H1408" s="68">
        <v>34.887563732447674</v>
      </c>
      <c r="I1408" s="68">
        <v>119.80095641791198</v>
      </c>
      <c r="J1408" s="68">
        <v>47.416054759726961</v>
      </c>
      <c r="K1408" s="68">
        <v>3.4261337180907967</v>
      </c>
      <c r="L1408" s="68">
        <v>18.046226015641562</v>
      </c>
      <c r="M1408" s="68">
        <v>5.1011678115678647</v>
      </c>
      <c r="N1408" s="68">
        <v>59.571448858113285</v>
      </c>
      <c r="O1408" s="68">
        <v>97.000595420840853</v>
      </c>
      <c r="P1408" s="68">
        <v>32.53326527688737</v>
      </c>
      <c r="Q1408" s="68">
        <v>46.52536730327671</v>
      </c>
      <c r="R1408" s="68">
        <v>16.826767264811146</v>
      </c>
      <c r="S1408" s="68">
        <v>52.764486884160128</v>
      </c>
      <c r="T1408" s="68">
        <v>49.641619021963869</v>
      </c>
      <c r="U1408" s="68">
        <v>291.82351087683224</v>
      </c>
      <c r="V1408" s="68">
        <v>83.135082791245011</v>
      </c>
      <c r="W1408" s="68">
        <v>59.611938448761933</v>
      </c>
      <c r="X1408" s="68">
        <v>255.16693136993169</v>
      </c>
      <c r="Y1408" s="68">
        <v>9.7285349749860206</v>
      </c>
      <c r="Z1408" s="68">
        <v>48.510463987744828</v>
      </c>
      <c r="AA1408" s="68">
        <v>2.7762172727272283</v>
      </c>
      <c r="AB1408" s="68">
        <v>39.063603276083825</v>
      </c>
      <c r="AC1408" s="68">
        <v>5.0518040645237257</v>
      </c>
      <c r="AD1408" s="68">
        <v>0.2863673684505435</v>
      </c>
      <c r="AE1408" s="68">
        <v>182.15129881295869</v>
      </c>
      <c r="AF1408" s="68">
        <v>6.4977160533276708</v>
      </c>
      <c r="AG1408" s="68">
        <v>39.434715398060725</v>
      </c>
      <c r="AH1408" s="68">
        <v>26.450992638275395</v>
      </c>
      <c r="AI1408" s="68">
        <v>65.659236962661495</v>
      </c>
      <c r="AJ1408" s="68">
        <v>1.5710162246856307</v>
      </c>
      <c r="AK1408" s="68">
        <v>4.7017737679987937</v>
      </c>
      <c r="AL1408" s="68">
        <v>9.0947028878992313</v>
      </c>
      <c r="AM1408" s="68">
        <v>0.90186780366185726</v>
      </c>
      <c r="AN1408" s="68">
        <v>15.104163939955825</v>
      </c>
      <c r="AO1408" s="68">
        <v>1.1500138773668795</v>
      </c>
      <c r="AP1408" s="68">
        <v>4.7679815260874552</v>
      </c>
      <c r="AQ1408" s="68">
        <v>28.353869868958512</v>
      </c>
      <c r="AR1408" s="68">
        <v>0.13693859446869727</v>
      </c>
      <c r="AS1408" s="68">
        <v>12.496697473361614</v>
      </c>
      <c r="AT1408" s="68">
        <v>0.55059081320459735</v>
      </c>
      <c r="AU1408" s="68">
        <v>0.58075675437580543</v>
      </c>
      <c r="AV1408" s="68">
        <v>0</v>
      </c>
      <c r="AW1408" s="68">
        <v>1.3344681834652714</v>
      </c>
      <c r="AX1408" s="68">
        <v>1.8266203667107808</v>
      </c>
      <c r="AY1408" s="68">
        <v>1.5681730356724559</v>
      </c>
      <c r="AZ1408" s="68">
        <v>0</v>
      </c>
      <c r="BA1408" s="68">
        <v>0.45100412619531838</v>
      </c>
      <c r="BB1408" s="68">
        <v>17.594802087081771</v>
      </c>
      <c r="BC1408" s="68">
        <v>36.140649076026243</v>
      </c>
      <c r="BD1408" s="68">
        <v>5.227948717045888</v>
      </c>
      <c r="BE1408" s="68">
        <v>31.871905497613689</v>
      </c>
      <c r="BF1408" s="68">
        <v>7.9792256547949503</v>
      </c>
      <c r="BG1408" s="68">
        <v>0</v>
      </c>
      <c r="BH1408" s="68">
        <v>4.3326290758276709E-2</v>
      </c>
      <c r="BI1408" s="68">
        <v>870.64714880988504</v>
      </c>
      <c r="BJ1408" s="68">
        <v>0</v>
      </c>
      <c r="BK1408" s="68">
        <v>3.2187637889956065E-2</v>
      </c>
      <c r="BL1408" s="68">
        <v>442.79923894044305</v>
      </c>
      <c r="BM1408" s="68">
        <v>47.824014448904748</v>
      </c>
      <c r="BN1408" s="68">
        <v>0</v>
      </c>
      <c r="BO1408" s="68">
        <v>0</v>
      </c>
    </row>
    <row r="1409" spans="1:67">
      <c r="A1409">
        <v>2011</v>
      </c>
      <c r="B1409" s="62" t="s">
        <v>626</v>
      </c>
      <c r="C1409" s="67" t="s">
        <v>691</v>
      </c>
      <c r="D1409" s="62" t="s">
        <v>726</v>
      </c>
      <c r="E1409" s="68">
        <v>19.206052887868218</v>
      </c>
      <c r="F1409" s="68">
        <v>0.19078239998128282</v>
      </c>
      <c r="G1409" s="68">
        <v>0.72756458155364034</v>
      </c>
      <c r="H1409" s="68">
        <v>8.3689413547903193</v>
      </c>
      <c r="I1409" s="68">
        <v>76.699683329401225</v>
      </c>
      <c r="J1409" s="68">
        <v>18.693461202410091</v>
      </c>
      <c r="K1409" s="68">
        <v>1.1937932547261267</v>
      </c>
      <c r="L1409" s="68">
        <v>5.7203942224527289</v>
      </c>
      <c r="M1409" s="68">
        <v>1.5936788644687494</v>
      </c>
      <c r="N1409" s="68">
        <v>10.926349241530982</v>
      </c>
      <c r="O1409" s="68">
        <v>22.063351712462651</v>
      </c>
      <c r="P1409" s="68">
        <v>5.784551214590901</v>
      </c>
      <c r="Q1409" s="68">
        <v>10.003668668496228</v>
      </c>
      <c r="R1409" s="68">
        <v>4.6610953733581137</v>
      </c>
      <c r="S1409" s="68">
        <v>13.33993735803304</v>
      </c>
      <c r="T1409" s="68">
        <v>11.615379542756699</v>
      </c>
      <c r="U1409" s="68">
        <v>104.43631890776324</v>
      </c>
      <c r="V1409" s="68">
        <v>19.802922619971923</v>
      </c>
      <c r="W1409" s="68">
        <v>13.552342770495343</v>
      </c>
      <c r="X1409" s="68">
        <v>68.107613435261641</v>
      </c>
      <c r="Y1409" s="68">
        <v>2.5071228785778796</v>
      </c>
      <c r="Z1409" s="68">
        <v>15.02265026840055</v>
      </c>
      <c r="AA1409" s="68">
        <v>0.74475400224330035</v>
      </c>
      <c r="AB1409" s="68">
        <v>10.026295880402657</v>
      </c>
      <c r="AC1409" s="68">
        <v>1.514428553250732</v>
      </c>
      <c r="AD1409" s="68">
        <v>9.2741737714134298E-2</v>
      </c>
      <c r="AE1409" s="68">
        <v>43.837815433935106</v>
      </c>
      <c r="AF1409" s="68">
        <v>2.0664499693591658</v>
      </c>
      <c r="AG1409" s="68">
        <v>10.282234543658291</v>
      </c>
      <c r="AH1409" s="68">
        <v>14.335805106462992</v>
      </c>
      <c r="AI1409" s="68">
        <v>18.822729026519195</v>
      </c>
      <c r="AJ1409" s="68">
        <v>0.41019415932046849</v>
      </c>
      <c r="AK1409" s="68">
        <v>1.6320457967567887</v>
      </c>
      <c r="AL1409" s="68">
        <v>2.0270837018701822</v>
      </c>
      <c r="AM1409" s="68">
        <v>0.3310754791638254</v>
      </c>
      <c r="AN1409" s="68">
        <v>9.5693290664006234</v>
      </c>
      <c r="AO1409" s="68">
        <v>0.46509891925656066</v>
      </c>
      <c r="AP1409" s="68">
        <v>2.0343823375837067</v>
      </c>
      <c r="AQ1409" s="68">
        <v>10.942232077014484</v>
      </c>
      <c r="AR1409" s="68">
        <v>8.5079662799152758E-2</v>
      </c>
      <c r="AS1409" s="68">
        <v>7.9806623909190435</v>
      </c>
      <c r="AT1409" s="68">
        <v>0.1146972536213034</v>
      </c>
      <c r="AU1409" s="68">
        <v>0.3521295492414489</v>
      </c>
      <c r="AV1409" s="68">
        <v>0</v>
      </c>
      <c r="AW1409" s="68">
        <v>0.54597324091889399</v>
      </c>
      <c r="AX1409" s="68">
        <v>0.89233360470916656</v>
      </c>
      <c r="AY1409" s="68">
        <v>0.6461967131169839</v>
      </c>
      <c r="AZ1409" s="68">
        <v>0</v>
      </c>
      <c r="BA1409" s="68">
        <v>0.1434656331317361</v>
      </c>
      <c r="BB1409" s="68">
        <v>7.1185548928033171</v>
      </c>
      <c r="BC1409" s="68">
        <v>12.701018081640665</v>
      </c>
      <c r="BD1409" s="68">
        <v>2.5747983780394428</v>
      </c>
      <c r="BE1409" s="68">
        <v>9.1063265481513618</v>
      </c>
      <c r="BF1409" s="68">
        <v>2.6907900029381886</v>
      </c>
      <c r="BG1409" s="68">
        <v>0</v>
      </c>
      <c r="BH1409" s="68">
        <v>1.3664789276310603E-2</v>
      </c>
      <c r="BI1409" s="68">
        <v>344.09529705379953</v>
      </c>
      <c r="BJ1409" s="68">
        <v>0</v>
      </c>
      <c r="BK1409" s="68">
        <v>4.3000353032540874E-3</v>
      </c>
      <c r="BL1409" s="68">
        <v>105.95887735909783</v>
      </c>
      <c r="BM1409" s="68">
        <v>13.03457858570169</v>
      </c>
      <c r="BN1409" s="68">
        <v>0</v>
      </c>
      <c r="BO1409" s="68">
        <v>0</v>
      </c>
    </row>
    <row r="1410" spans="1:67">
      <c r="A1410">
        <v>2011</v>
      </c>
      <c r="B1410" s="62" t="s">
        <v>627</v>
      </c>
      <c r="C1410" s="67" t="s">
        <v>692</v>
      </c>
      <c r="D1410" s="62" t="s">
        <v>726</v>
      </c>
      <c r="E1410" s="68">
        <v>2.5660943912424012</v>
      </c>
      <c r="F1410" s="68">
        <v>6.4363453239234675E-2</v>
      </c>
      <c r="G1410" s="68">
        <v>0.11776036381111012</v>
      </c>
      <c r="H1410" s="68">
        <v>3.2105754212659749</v>
      </c>
      <c r="I1410" s="68">
        <v>9.7067766409214027</v>
      </c>
      <c r="J1410" s="68">
        <v>4.6290027808459255</v>
      </c>
      <c r="K1410" s="68">
        <v>0.25531330638959837</v>
      </c>
      <c r="L1410" s="68">
        <v>1.3320085806376853</v>
      </c>
      <c r="M1410" s="68">
        <v>0.36833334517450422</v>
      </c>
      <c r="N1410" s="68">
        <v>20.303732275918073</v>
      </c>
      <c r="O1410" s="68">
        <v>9.3305746088073906</v>
      </c>
      <c r="P1410" s="68">
        <v>2.5131164524174618</v>
      </c>
      <c r="Q1410" s="68">
        <v>3.3938860363311467</v>
      </c>
      <c r="R1410" s="68">
        <v>1.6454948388038848</v>
      </c>
      <c r="S1410" s="68">
        <v>7.9393740164371831</v>
      </c>
      <c r="T1410" s="68">
        <v>4.1980027771300223</v>
      </c>
      <c r="U1410" s="68">
        <v>17.85985143026392</v>
      </c>
      <c r="V1410" s="68">
        <v>6.2770664689433193</v>
      </c>
      <c r="W1410" s="68">
        <v>4.5812775418968723</v>
      </c>
      <c r="X1410" s="68">
        <v>19.99460716168894</v>
      </c>
      <c r="Y1410" s="68">
        <v>1.6836478592604396</v>
      </c>
      <c r="Z1410" s="68">
        <v>3.9545206278917995</v>
      </c>
      <c r="AA1410" s="68">
        <v>0.19349571488657585</v>
      </c>
      <c r="AB1410" s="68">
        <v>2.8723247168653465</v>
      </c>
      <c r="AC1410" s="68">
        <v>0.33799578867008018</v>
      </c>
      <c r="AD1410" s="68">
        <v>2.4321837902069258E-2</v>
      </c>
      <c r="AE1410" s="68">
        <v>14.762336105105842</v>
      </c>
      <c r="AF1410" s="68">
        <v>0.67337376794558934</v>
      </c>
      <c r="AG1410" s="68">
        <v>3.3145146385132156</v>
      </c>
      <c r="AH1410" s="68">
        <v>2.7148960944751455</v>
      </c>
      <c r="AI1410" s="68">
        <v>6.0767608729073377</v>
      </c>
      <c r="AJ1410" s="68">
        <v>0.18621888882412174</v>
      </c>
      <c r="AK1410" s="68">
        <v>1.052388774806426</v>
      </c>
      <c r="AL1410" s="68">
        <v>0.74774842203523306</v>
      </c>
      <c r="AM1410" s="68">
        <v>8.6439559453634213E-2</v>
      </c>
      <c r="AN1410" s="68">
        <v>1.1814248333887369</v>
      </c>
      <c r="AO1410" s="68">
        <v>8.9072044277763343E-2</v>
      </c>
      <c r="AP1410" s="68">
        <v>0.32726028628104653</v>
      </c>
      <c r="AQ1410" s="68">
        <v>1.6203964055625955</v>
      </c>
      <c r="AR1410" s="68">
        <v>1.3617090284781336E-2</v>
      </c>
      <c r="AS1410" s="68">
        <v>0.82776117187004283</v>
      </c>
      <c r="AT1410" s="68">
        <v>3.8339013800036625E-2</v>
      </c>
      <c r="AU1410" s="68">
        <v>3.8252529962759241E-2</v>
      </c>
      <c r="AV1410" s="68">
        <v>0</v>
      </c>
      <c r="AW1410" s="68">
        <v>0.13842772644328472</v>
      </c>
      <c r="AX1410" s="68">
        <v>0.10709615728175451</v>
      </c>
      <c r="AY1410" s="68">
        <v>0.11433279123446929</v>
      </c>
      <c r="AZ1410" s="68">
        <v>0</v>
      </c>
      <c r="BA1410" s="68">
        <v>3.3536825285023747E-2</v>
      </c>
      <c r="BB1410" s="68">
        <v>1.4564296573044133</v>
      </c>
      <c r="BC1410" s="68">
        <v>3.01160781593404</v>
      </c>
      <c r="BD1410" s="68">
        <v>0.40747935232284782</v>
      </c>
      <c r="BE1410" s="68">
        <v>2.4721473590024359</v>
      </c>
      <c r="BF1410" s="68">
        <v>0.6396089950995969</v>
      </c>
      <c r="BG1410" s="68">
        <v>0</v>
      </c>
      <c r="BH1410" s="68">
        <v>3.425922317903811E-3</v>
      </c>
      <c r="BI1410" s="68">
        <v>60.820429966751206</v>
      </c>
      <c r="BJ1410" s="68">
        <v>0</v>
      </c>
      <c r="BK1410" s="68">
        <v>3.3209736204944759E-2</v>
      </c>
      <c r="BL1410" s="68">
        <v>33.378366970357483</v>
      </c>
      <c r="BM1410" s="68">
        <v>3.1748678866973834</v>
      </c>
      <c r="BN1410" s="68">
        <v>0</v>
      </c>
      <c r="BO1410" s="68">
        <v>0</v>
      </c>
    </row>
    <row r="1411" spans="1:67">
      <c r="A1411">
        <v>2011</v>
      </c>
      <c r="B1411" s="62" t="s">
        <v>628</v>
      </c>
      <c r="C1411" s="67" t="s">
        <v>693</v>
      </c>
      <c r="D1411" s="62" t="s">
        <v>726</v>
      </c>
      <c r="E1411" s="68">
        <v>0.22490916169528813</v>
      </c>
      <c r="F1411" s="68">
        <v>3.3021551982105736E-3</v>
      </c>
      <c r="G1411" s="68">
        <v>1.1005847889073307E-2</v>
      </c>
      <c r="H1411" s="68">
        <v>0.16483117912100437</v>
      </c>
      <c r="I1411" s="68">
        <v>0.88452397943511296</v>
      </c>
      <c r="J1411" s="68">
        <v>0.25722476648972925</v>
      </c>
      <c r="K1411" s="68">
        <v>1.3542760887110129E-2</v>
      </c>
      <c r="L1411" s="68">
        <v>7.4071531554581599E-2</v>
      </c>
      <c r="M1411" s="68">
        <v>2.3104386073652609E-2</v>
      </c>
      <c r="N1411" s="68">
        <v>0.34374567137808859</v>
      </c>
      <c r="O1411" s="68">
        <v>0.36065590982870199</v>
      </c>
      <c r="P1411" s="68">
        <v>0.11262613252541992</v>
      </c>
      <c r="Q1411" s="68">
        <v>0.19484895370739638</v>
      </c>
      <c r="R1411" s="68">
        <v>7.7119123118941119E-2</v>
      </c>
      <c r="S1411" s="68">
        <v>0.22207883245772683</v>
      </c>
      <c r="T1411" s="68">
        <v>0.21624101578001459</v>
      </c>
      <c r="U1411" s="68">
        <v>1.8538653101849287</v>
      </c>
      <c r="V1411" s="68">
        <v>0.40578849106189252</v>
      </c>
      <c r="W1411" s="68">
        <v>0.27298577145637087</v>
      </c>
      <c r="X1411" s="68">
        <v>1.287576903369136</v>
      </c>
      <c r="Y1411" s="68">
        <v>4.2764872049572494E-2</v>
      </c>
      <c r="Z1411" s="68">
        <v>0.2632786490536293</v>
      </c>
      <c r="AA1411" s="68">
        <v>1.630489663704876E-2</v>
      </c>
      <c r="AB1411" s="68">
        <v>0.16970120446907466</v>
      </c>
      <c r="AC1411" s="68">
        <v>1.820435028523756E-2</v>
      </c>
      <c r="AD1411" s="68">
        <v>2.5722637748825184E-3</v>
      </c>
      <c r="AE1411" s="68">
        <v>0.78080269436999372</v>
      </c>
      <c r="AF1411" s="68">
        <v>7.1812769060710463E-2</v>
      </c>
      <c r="AG1411" s="68">
        <v>0.35742881235448587</v>
      </c>
      <c r="AH1411" s="68">
        <v>0.29325898316612142</v>
      </c>
      <c r="AI1411" s="68">
        <v>0.50218221158124687</v>
      </c>
      <c r="AJ1411" s="68">
        <v>1.8283156190559872E-2</v>
      </c>
      <c r="AK1411" s="68">
        <v>0.10355679036962231</v>
      </c>
      <c r="AL1411" s="68">
        <v>6.2844324854557487E-2</v>
      </c>
      <c r="AM1411" s="68">
        <v>7.9566092820590253E-3</v>
      </c>
      <c r="AN1411" s="68">
        <v>0.2120405244147871</v>
      </c>
      <c r="AO1411" s="68">
        <v>1.0782399637333634E-2</v>
      </c>
      <c r="AP1411" s="68">
        <v>2.3275599095234478E-2</v>
      </c>
      <c r="AQ1411" s="68">
        <v>0.20389297198095735</v>
      </c>
      <c r="AR1411" s="68">
        <v>1.5969706363790121E-3</v>
      </c>
      <c r="AS1411" s="68">
        <v>5.9175808446425088E-2</v>
      </c>
      <c r="AT1411" s="68">
        <v>7.9741188054367612E-3</v>
      </c>
      <c r="AU1411" s="68">
        <v>2.888773463930122E-3</v>
      </c>
      <c r="AV1411" s="68">
        <v>0</v>
      </c>
      <c r="AW1411" s="68">
        <v>3.8015130470477616E-2</v>
      </c>
      <c r="AX1411" s="68">
        <v>1.3434755856324497E-2</v>
      </c>
      <c r="AY1411" s="68">
        <v>8.7924531415180494E-3</v>
      </c>
      <c r="AZ1411" s="68">
        <v>0</v>
      </c>
      <c r="BA1411" s="68">
        <v>2.620427572647722E-3</v>
      </c>
      <c r="BB1411" s="68">
        <v>0.20647312761845316</v>
      </c>
      <c r="BC1411" s="68">
        <v>0.30078180626687501</v>
      </c>
      <c r="BD1411" s="68">
        <v>5.7379085732842422E-2</v>
      </c>
      <c r="BE1411" s="68">
        <v>0.13076886505560253</v>
      </c>
      <c r="BF1411" s="68">
        <v>8.9832205080138006E-2</v>
      </c>
      <c r="BG1411" s="68">
        <v>0</v>
      </c>
      <c r="BH1411" s="68">
        <v>2.3656588319624538E-4</v>
      </c>
      <c r="BI1411" s="68">
        <v>4.8672092802199991</v>
      </c>
      <c r="BJ1411" s="68">
        <v>0</v>
      </c>
      <c r="BK1411" s="68">
        <v>1.5355400159922366E-4</v>
      </c>
      <c r="BL1411" s="68">
        <v>1.9678711875850323</v>
      </c>
      <c r="BM1411" s="68">
        <v>0.16568121564414154</v>
      </c>
      <c r="BN1411" s="68">
        <v>0</v>
      </c>
      <c r="BO1411" s="68">
        <v>0</v>
      </c>
    </row>
    <row r="1412" spans="1:67">
      <c r="A1412">
        <v>2011</v>
      </c>
      <c r="B1412" s="62" t="s">
        <v>629</v>
      </c>
      <c r="C1412" s="67" t="s">
        <v>694</v>
      </c>
      <c r="D1412" s="62" t="s">
        <v>726</v>
      </c>
      <c r="E1412" s="68">
        <v>37.294020094826692</v>
      </c>
      <c r="F1412" s="68">
        <v>3.8781294703794662E-2</v>
      </c>
      <c r="G1412" s="68">
        <v>0.33197119846015594</v>
      </c>
      <c r="H1412" s="68">
        <v>23.58688592496965</v>
      </c>
      <c r="I1412" s="68">
        <v>81.218499521236382</v>
      </c>
      <c r="J1412" s="68">
        <v>70.870746947646467</v>
      </c>
      <c r="K1412" s="68">
        <v>5.9759643035182464</v>
      </c>
      <c r="L1412" s="68">
        <v>12.917385953598801</v>
      </c>
      <c r="M1412" s="68">
        <v>6.0480196259934296</v>
      </c>
      <c r="N1412" s="68">
        <v>8.422847196888176</v>
      </c>
      <c r="O1412" s="68">
        <v>44.171769039756349</v>
      </c>
      <c r="P1412" s="68">
        <v>7.9595451561591082</v>
      </c>
      <c r="Q1412" s="68">
        <v>30.245176418980986</v>
      </c>
      <c r="R1412" s="68">
        <v>28.289774559759909</v>
      </c>
      <c r="S1412" s="68">
        <v>69.78628020966903</v>
      </c>
      <c r="T1412" s="68">
        <v>91.677596616461955</v>
      </c>
      <c r="U1412" s="68">
        <v>637.86519587954308</v>
      </c>
      <c r="V1412" s="68">
        <v>285.48024758029715</v>
      </c>
      <c r="W1412" s="68">
        <v>220.15290235523162</v>
      </c>
      <c r="X1412" s="68">
        <v>431.71043957080286</v>
      </c>
      <c r="Y1412" s="68">
        <v>31.365321683806673</v>
      </c>
      <c r="Z1412" s="68">
        <v>203.64664114157267</v>
      </c>
      <c r="AA1412" s="68">
        <v>1.2612613197963445</v>
      </c>
      <c r="AB1412" s="68">
        <v>78.175226464412575</v>
      </c>
      <c r="AC1412" s="68">
        <v>0.90681049431070926</v>
      </c>
      <c r="AD1412" s="68">
        <v>0.11533681809024483</v>
      </c>
      <c r="AE1412" s="68">
        <v>31.299660674640521</v>
      </c>
      <c r="AF1412" s="68">
        <v>12.801306584190113</v>
      </c>
      <c r="AG1412" s="68">
        <v>63.654282240835258</v>
      </c>
      <c r="AH1412" s="68">
        <v>52.137914017967368</v>
      </c>
      <c r="AI1412" s="68">
        <v>41.028669330285652</v>
      </c>
      <c r="AJ1412" s="68">
        <v>9.8477929933698097E-2</v>
      </c>
      <c r="AK1412" s="68">
        <v>12.179519383002789</v>
      </c>
      <c r="AL1412" s="68">
        <v>17.182472002011121</v>
      </c>
      <c r="AM1412" s="68">
        <v>4.5425360874520759</v>
      </c>
      <c r="AN1412" s="68">
        <v>3.3148024498799087</v>
      </c>
      <c r="AO1412" s="68">
        <v>8.6000320049647119</v>
      </c>
      <c r="AP1412" s="68">
        <v>23.567727397041384</v>
      </c>
      <c r="AQ1412" s="68">
        <v>46.564800786062612</v>
      </c>
      <c r="AR1412" s="68">
        <v>1.2292287126030117</v>
      </c>
      <c r="AS1412" s="68">
        <v>529.57751864801298</v>
      </c>
      <c r="AT1412" s="68">
        <v>0.89664146362922648</v>
      </c>
      <c r="AU1412" s="68">
        <v>6.2378051376999579</v>
      </c>
      <c r="AV1412" s="68">
        <v>0</v>
      </c>
      <c r="AW1412" s="68">
        <v>195.15209550402272</v>
      </c>
      <c r="AX1412" s="68">
        <v>0.16943483222177941</v>
      </c>
      <c r="AY1412" s="68">
        <v>3.8072074193329879</v>
      </c>
      <c r="AZ1412" s="68">
        <v>0</v>
      </c>
      <c r="BA1412" s="68">
        <v>0.75569059027912933</v>
      </c>
      <c r="BB1412" s="68">
        <v>128.91465650847354</v>
      </c>
      <c r="BC1412" s="68">
        <v>343.35458713375999</v>
      </c>
      <c r="BD1412" s="68">
        <v>54.192980691885573</v>
      </c>
      <c r="BE1412" s="68">
        <v>44.659647020268253</v>
      </c>
      <c r="BF1412" s="68">
        <v>20.146612728471261</v>
      </c>
      <c r="BG1412" s="68">
        <v>0</v>
      </c>
      <c r="BH1412" s="68">
        <v>2.4681583399232592</v>
      </c>
      <c r="BI1412" s="68">
        <v>2091.9196179341529</v>
      </c>
      <c r="BJ1412" s="68">
        <v>0</v>
      </c>
      <c r="BK1412" s="68">
        <v>4.1894846963090333E-4</v>
      </c>
      <c r="BL1412" s="68">
        <v>6.3913053016064101</v>
      </c>
      <c r="BM1412" s="68">
        <v>4.4046111644072315E-2</v>
      </c>
      <c r="BN1412" s="68">
        <v>0</v>
      </c>
      <c r="BO1412" s="68">
        <v>0</v>
      </c>
    </row>
    <row r="1413" spans="1:67">
      <c r="A1413">
        <v>2011</v>
      </c>
      <c r="B1413" s="62" t="s">
        <v>630</v>
      </c>
      <c r="C1413" s="67" t="s">
        <v>695</v>
      </c>
      <c r="D1413" s="62" t="s">
        <v>726</v>
      </c>
      <c r="E1413" s="68">
        <v>1.3527534046163583</v>
      </c>
      <c r="F1413" s="68">
        <v>1.392581914494212E-2</v>
      </c>
      <c r="G1413" s="68">
        <v>0.62809679659754514</v>
      </c>
      <c r="H1413" s="68">
        <v>1.4271597210003002</v>
      </c>
      <c r="I1413" s="68">
        <v>6.0420139886500834</v>
      </c>
      <c r="J1413" s="68">
        <v>2.7344315825279599</v>
      </c>
      <c r="K1413" s="68">
        <v>0.19089484335399387</v>
      </c>
      <c r="L1413" s="68">
        <v>0.89049967219012349</v>
      </c>
      <c r="M1413" s="68">
        <v>0.23835165087621901</v>
      </c>
      <c r="N1413" s="68">
        <v>1.8383992152464643</v>
      </c>
      <c r="O1413" s="68">
        <v>4.4660857642933891</v>
      </c>
      <c r="P1413" s="68">
        <v>0.88357155844976254</v>
      </c>
      <c r="Q1413" s="68">
        <v>2.5668791752843978</v>
      </c>
      <c r="R1413" s="68">
        <v>0.84967438929605921</v>
      </c>
      <c r="S1413" s="68">
        <v>3.5923877928100745</v>
      </c>
      <c r="T1413" s="68">
        <v>1.8150455268516166</v>
      </c>
      <c r="U1413" s="68">
        <v>6.8435871329814111</v>
      </c>
      <c r="V1413" s="68">
        <v>2.7201440117842539</v>
      </c>
      <c r="W1413" s="68">
        <v>2.8426426451173974</v>
      </c>
      <c r="X1413" s="68">
        <v>10.136727311327141</v>
      </c>
      <c r="Y1413" s="68">
        <v>1.6360065332272329</v>
      </c>
      <c r="Z1413" s="68">
        <v>3.3785603910497581</v>
      </c>
      <c r="AA1413" s="68">
        <v>6.9812863463710531E-2</v>
      </c>
      <c r="AB1413" s="68">
        <v>2.1198621566545812</v>
      </c>
      <c r="AC1413" s="68">
        <v>0.22196447713613865</v>
      </c>
      <c r="AD1413" s="68">
        <v>8.2675485790134548E-2</v>
      </c>
      <c r="AE1413" s="68">
        <v>4.4566542785903245</v>
      </c>
      <c r="AF1413" s="68">
        <v>2.0609944708210755</v>
      </c>
      <c r="AG1413" s="68">
        <v>10.233748410565566</v>
      </c>
      <c r="AH1413" s="68">
        <v>8.3829484213193837</v>
      </c>
      <c r="AI1413" s="68">
        <v>23.146964953920222</v>
      </c>
      <c r="AJ1413" s="68">
        <v>1.7094540813958996</v>
      </c>
      <c r="AK1413" s="68">
        <v>11.563671576988877</v>
      </c>
      <c r="AL1413" s="68">
        <v>1.4526978918601383</v>
      </c>
      <c r="AM1413" s="68">
        <v>0.10509214656575344</v>
      </c>
      <c r="AN1413" s="68">
        <v>0.77110714220661103</v>
      </c>
      <c r="AO1413" s="68">
        <v>0.18901483643414144</v>
      </c>
      <c r="AP1413" s="68">
        <v>0.32237532523028872</v>
      </c>
      <c r="AQ1413" s="68">
        <v>0.85329664963000162</v>
      </c>
      <c r="AR1413" s="68">
        <v>0.14105280112077423</v>
      </c>
      <c r="AS1413" s="68">
        <v>2.7876838315250008</v>
      </c>
      <c r="AT1413" s="68">
        <v>3.9305891938714282E-2</v>
      </c>
      <c r="AU1413" s="68">
        <v>6.6785178593176633E-2</v>
      </c>
      <c r="AV1413" s="68">
        <v>0</v>
      </c>
      <c r="AW1413" s="68">
        <v>0.73533392467958103</v>
      </c>
      <c r="AX1413" s="68">
        <v>0.13114386723984012</v>
      </c>
      <c r="AY1413" s="68">
        <v>8.5752323150181331E-2</v>
      </c>
      <c r="AZ1413" s="68">
        <v>0</v>
      </c>
      <c r="BA1413" s="68">
        <v>3.9304597929008478E-2</v>
      </c>
      <c r="BB1413" s="68">
        <v>2.5271056741526254</v>
      </c>
      <c r="BC1413" s="68">
        <v>6.4841680472510639</v>
      </c>
      <c r="BD1413" s="68">
        <v>0.54034718371244206</v>
      </c>
      <c r="BE1413" s="68">
        <v>0.98087549935044704</v>
      </c>
      <c r="BF1413" s="68">
        <v>0.45412528686078535</v>
      </c>
      <c r="BG1413" s="68">
        <v>0</v>
      </c>
      <c r="BH1413" s="68">
        <v>9.3356558060396465E-3</v>
      </c>
      <c r="BI1413" s="68">
        <v>64.532715044472297</v>
      </c>
      <c r="BJ1413" s="68">
        <v>0</v>
      </c>
      <c r="BK1413" s="68">
        <v>5.477825293116626E-3</v>
      </c>
      <c r="BL1413" s="68">
        <v>7.6279070498009256</v>
      </c>
      <c r="BM1413" s="68">
        <v>0.62970350184993151</v>
      </c>
      <c r="BN1413" s="68">
        <v>0</v>
      </c>
      <c r="BO1413" s="68">
        <v>0</v>
      </c>
    </row>
    <row r="1414" spans="1:67">
      <c r="A1414">
        <v>2011</v>
      </c>
      <c r="B1414" s="62" t="s">
        <v>631</v>
      </c>
      <c r="C1414" s="67" t="s">
        <v>696</v>
      </c>
      <c r="D1414" s="62" t="s">
        <v>726</v>
      </c>
      <c r="E1414" s="68">
        <v>6.5441202220659925E-2</v>
      </c>
      <c r="F1414" s="68">
        <v>1.2208612944162912E-3</v>
      </c>
      <c r="G1414" s="68">
        <v>7.3746860549693512E-3</v>
      </c>
      <c r="H1414" s="68">
        <v>9.2177403885361955E-2</v>
      </c>
      <c r="I1414" s="68">
        <v>0.23706387609414548</v>
      </c>
      <c r="J1414" s="68">
        <v>0.11375356523384662</v>
      </c>
      <c r="K1414" s="68">
        <v>9.8551121167726064E-3</v>
      </c>
      <c r="L1414" s="68">
        <v>3.1261596560936612E-2</v>
      </c>
      <c r="M1414" s="68">
        <v>1.5194831953999077E-2</v>
      </c>
      <c r="N1414" s="68">
        <v>8.9947642162717611E-2</v>
      </c>
      <c r="O1414" s="68">
        <v>0.12607387282256829</v>
      </c>
      <c r="P1414" s="68">
        <v>2.5185189739041505E-2</v>
      </c>
      <c r="Q1414" s="68">
        <v>6.6326196822590333E-2</v>
      </c>
      <c r="R1414" s="68">
        <v>4.8852468330556065E-2</v>
      </c>
      <c r="S1414" s="68">
        <v>0.12914539354188823</v>
      </c>
      <c r="T1414" s="68">
        <v>0.13433485370630582</v>
      </c>
      <c r="U1414" s="68">
        <v>0.72856515142275913</v>
      </c>
      <c r="V1414" s="68">
        <v>0.29947505378004102</v>
      </c>
      <c r="W1414" s="68">
        <v>0.231992760643778</v>
      </c>
      <c r="X1414" s="68">
        <v>0.53218557249886278</v>
      </c>
      <c r="Y1414" s="68">
        <v>3.1672790979949607E-2</v>
      </c>
      <c r="Z1414" s="68">
        <v>0.22286515251215666</v>
      </c>
      <c r="AA1414" s="68">
        <v>4.6555497521809912E-3</v>
      </c>
      <c r="AB1414" s="68">
        <v>0.11227677490148347</v>
      </c>
      <c r="AC1414" s="68">
        <v>2.7082016534577286E-2</v>
      </c>
      <c r="AD1414" s="68">
        <v>1.3889418868913194E-3</v>
      </c>
      <c r="AE1414" s="68">
        <v>0.36707563731200532</v>
      </c>
      <c r="AF1414" s="68">
        <v>6.6532213952998881E-2</v>
      </c>
      <c r="AG1414" s="68">
        <v>0.33028669656628568</v>
      </c>
      <c r="AH1414" s="68">
        <v>0.27223926938987819</v>
      </c>
      <c r="AI1414" s="68">
        <v>0.35281675338101243</v>
      </c>
      <c r="AJ1414" s="68">
        <v>2.5778105495197969E-2</v>
      </c>
      <c r="AK1414" s="68">
        <v>0.13364164183018937</v>
      </c>
      <c r="AL1414" s="68">
        <v>4.5526180053222197E-2</v>
      </c>
      <c r="AM1414" s="68">
        <v>1.0938693834380293E-2</v>
      </c>
      <c r="AN1414" s="68">
        <v>7.6452272285761944E-2</v>
      </c>
      <c r="AO1414" s="68">
        <v>2.7059955253604114E-2</v>
      </c>
      <c r="AP1414" s="68">
        <v>9.6819958669131595E-2</v>
      </c>
      <c r="AQ1414" s="68">
        <v>0.13436960783645624</v>
      </c>
      <c r="AR1414" s="68">
        <v>6.7399960577480423E-3</v>
      </c>
      <c r="AS1414" s="68">
        <v>0.88396654197296032</v>
      </c>
      <c r="AT1414" s="68">
        <v>7.8754533738763968E-2</v>
      </c>
      <c r="AU1414" s="68">
        <v>2.5513933764358895E-2</v>
      </c>
      <c r="AV1414" s="68">
        <v>0</v>
      </c>
      <c r="AW1414" s="68">
        <v>0.15749494099000061</v>
      </c>
      <c r="AX1414" s="68">
        <v>2.5686726262155374E-2</v>
      </c>
      <c r="AY1414" s="68">
        <v>2.3623894656560104E-2</v>
      </c>
      <c r="AZ1414" s="68">
        <v>0</v>
      </c>
      <c r="BA1414" s="68">
        <v>5.0697803777470518E-3</v>
      </c>
      <c r="BB1414" s="68">
        <v>0.36544123173537069</v>
      </c>
      <c r="BC1414" s="68">
        <v>0.67578379167572156</v>
      </c>
      <c r="BD1414" s="68">
        <v>0.14437399194327449</v>
      </c>
      <c r="BE1414" s="68">
        <v>9.3664044111134714E-2</v>
      </c>
      <c r="BF1414" s="68">
        <v>6.0739081719094257E-2</v>
      </c>
      <c r="BG1414" s="68">
        <v>0</v>
      </c>
      <c r="BH1414" s="68">
        <v>2.2799343731785566E-3</v>
      </c>
      <c r="BI1414" s="68">
        <v>2.9489738339504408</v>
      </c>
      <c r="BJ1414" s="68">
        <v>0</v>
      </c>
      <c r="BK1414" s="68">
        <v>5.7304884301029478E-3</v>
      </c>
      <c r="BL1414" s="68">
        <v>0.30375481323443088</v>
      </c>
      <c r="BM1414" s="68">
        <v>3.1024226724601239E-2</v>
      </c>
      <c r="BN1414" s="68">
        <v>0</v>
      </c>
      <c r="BO1414" s="68">
        <v>0</v>
      </c>
    </row>
    <row r="1415" spans="1:67">
      <c r="A1415">
        <v>2011</v>
      </c>
      <c r="B1415" s="62" t="s">
        <v>632</v>
      </c>
      <c r="C1415" s="67" t="s">
        <v>697</v>
      </c>
      <c r="D1415" s="62" t="s">
        <v>726</v>
      </c>
      <c r="E1415" s="68">
        <v>14.639903003728794</v>
      </c>
      <c r="F1415" s="68">
        <v>4.7644975397122449E-3</v>
      </c>
      <c r="G1415" s="68">
        <v>0.62129317998869049</v>
      </c>
      <c r="H1415" s="68">
        <v>0.52305741672950501</v>
      </c>
      <c r="I1415" s="68">
        <v>55.369916989395513</v>
      </c>
      <c r="J1415" s="68">
        <v>1.3664399217851142</v>
      </c>
      <c r="K1415" s="68">
        <v>1.0122683530071034E-2</v>
      </c>
      <c r="L1415" s="68">
        <v>0.39841155412012319</v>
      </c>
      <c r="M1415" s="68">
        <v>5.2990697097647595E-2</v>
      </c>
      <c r="N1415" s="68">
        <v>8.8754799928702499E-2</v>
      </c>
      <c r="O1415" s="68">
        <v>1.8074501088662471</v>
      </c>
      <c r="P1415" s="68">
        <v>0.84564736006981933</v>
      </c>
      <c r="Q1415" s="68">
        <v>0.14442050954009206</v>
      </c>
      <c r="R1415" s="68">
        <v>0.21482122740279741</v>
      </c>
      <c r="S1415" s="68">
        <v>0.25326362520306028</v>
      </c>
      <c r="T1415" s="68">
        <v>0.19273926482861498</v>
      </c>
      <c r="U1415" s="68">
        <v>1.0051510886236528</v>
      </c>
      <c r="V1415" s="68">
        <v>0.39285895697379808</v>
      </c>
      <c r="W1415" s="68">
        <v>0.21862714249903861</v>
      </c>
      <c r="X1415" s="68">
        <v>0.87163879290971624</v>
      </c>
      <c r="Y1415" s="68">
        <v>2.3803205631875615E-2</v>
      </c>
      <c r="Z1415" s="68">
        <v>0.31196347573138677</v>
      </c>
      <c r="AA1415" s="68">
        <v>4.259406008164341E-2</v>
      </c>
      <c r="AB1415" s="68">
        <v>0.24679219875476471</v>
      </c>
      <c r="AC1415" s="68">
        <v>0.11232303426761373</v>
      </c>
      <c r="AD1415" s="68">
        <v>7.676234821364222E-3</v>
      </c>
      <c r="AE1415" s="68">
        <v>1.497071382308059</v>
      </c>
      <c r="AF1415" s="68">
        <v>0.68491524197929277</v>
      </c>
      <c r="AG1415" s="68">
        <v>3.403134346820504</v>
      </c>
      <c r="AH1415" s="68">
        <v>2.8027916543574962</v>
      </c>
      <c r="AI1415" s="68">
        <v>1.2157874645004059</v>
      </c>
      <c r="AJ1415" s="68">
        <v>0.11465058815066055</v>
      </c>
      <c r="AK1415" s="68">
        <v>0.2687201988764199</v>
      </c>
      <c r="AL1415" s="68">
        <v>0.15510079236980767</v>
      </c>
      <c r="AM1415" s="68">
        <v>4.3516316570579278E-2</v>
      </c>
      <c r="AN1415" s="68">
        <v>7.1764732221929872</v>
      </c>
      <c r="AO1415" s="68">
        <v>0.13408816250198208</v>
      </c>
      <c r="AP1415" s="68">
        <v>0.25480881446102699</v>
      </c>
      <c r="AQ1415" s="68">
        <v>0.49535084209800595</v>
      </c>
      <c r="AR1415" s="68">
        <v>2.466519153903507E-2</v>
      </c>
      <c r="AS1415" s="68">
        <v>1.7161192099258433</v>
      </c>
      <c r="AT1415" s="68">
        <v>9.6550431784219029E-2</v>
      </c>
      <c r="AU1415" s="68">
        <v>0.10756587990150032</v>
      </c>
      <c r="AV1415" s="68">
        <v>0</v>
      </c>
      <c r="AW1415" s="68">
        <v>0.10896657151290647</v>
      </c>
      <c r="AX1415" s="68">
        <v>6.0826152558362788E-2</v>
      </c>
      <c r="AY1415" s="68">
        <v>0.11152334764928747</v>
      </c>
      <c r="AZ1415" s="68">
        <v>0</v>
      </c>
      <c r="BA1415" s="68">
        <v>2.5166953551053386E-2</v>
      </c>
      <c r="BB1415" s="68">
        <v>1.5709910409676775</v>
      </c>
      <c r="BC1415" s="68">
        <v>6.4668337086856056</v>
      </c>
      <c r="BD1415" s="68">
        <v>0.85222055166287869</v>
      </c>
      <c r="BE1415" s="68">
        <v>1.175398668918626</v>
      </c>
      <c r="BF1415" s="68">
        <v>0.36421731703112292</v>
      </c>
      <c r="BG1415" s="68">
        <v>0</v>
      </c>
      <c r="BH1415" s="68">
        <v>6.6857864352604544E-3</v>
      </c>
      <c r="BI1415" s="68">
        <v>177.04229445951299</v>
      </c>
      <c r="BJ1415" s="68">
        <v>0</v>
      </c>
      <c r="BK1415" s="68">
        <v>2.7352784750824953E-4</v>
      </c>
      <c r="BL1415" s="68">
        <v>0.45240043953060505</v>
      </c>
      <c r="BM1415" s="68">
        <v>4.0242139219462528E-2</v>
      </c>
      <c r="BN1415" s="68">
        <v>0</v>
      </c>
      <c r="BO1415" s="68">
        <v>0</v>
      </c>
    </row>
    <row r="1416" spans="1:67">
      <c r="A1416">
        <v>2011</v>
      </c>
      <c r="B1416" s="62" t="s">
        <v>633</v>
      </c>
      <c r="C1416" s="67" t="s">
        <v>698</v>
      </c>
      <c r="D1416" s="62" t="s">
        <v>726</v>
      </c>
      <c r="E1416" s="68">
        <v>0.24080212366601886</v>
      </c>
      <c r="F1416" s="68">
        <v>5.2657924380248742E-3</v>
      </c>
      <c r="G1416" s="68">
        <v>2.6149582766487409E-3</v>
      </c>
      <c r="H1416" s="68">
        <v>0.26755846273266665</v>
      </c>
      <c r="I1416" s="68">
        <v>1.9089065672200718</v>
      </c>
      <c r="J1416" s="68">
        <v>0.63930095706733181</v>
      </c>
      <c r="K1416" s="68">
        <v>5.7005619418006692E-2</v>
      </c>
      <c r="L1416" s="68">
        <v>0.40162904351472084</v>
      </c>
      <c r="M1416" s="68">
        <v>2.5456548263179375</v>
      </c>
      <c r="N1416" s="68">
        <v>0.12988507448127537</v>
      </c>
      <c r="O1416" s="68">
        <v>1.7147056612005882</v>
      </c>
      <c r="P1416" s="68">
        <v>0.5381589638814599</v>
      </c>
      <c r="Q1416" s="68">
        <v>0.6536498377319846</v>
      </c>
      <c r="R1416" s="68">
        <v>0.25615285131875681</v>
      </c>
      <c r="S1416" s="68">
        <v>0.18865347897759654</v>
      </c>
      <c r="T1416" s="68">
        <v>0.64344747334405428</v>
      </c>
      <c r="U1416" s="68">
        <v>4.1592942023931601</v>
      </c>
      <c r="V1416" s="68">
        <v>1.329922135427259</v>
      </c>
      <c r="W1416" s="68">
        <v>0.59826228062599363</v>
      </c>
      <c r="X1416" s="68">
        <v>1.2134276955865324</v>
      </c>
      <c r="Y1416" s="68">
        <v>6.1764435719627198E-2</v>
      </c>
      <c r="Z1416" s="68">
        <v>1.1528790248847631</v>
      </c>
      <c r="AA1416" s="68">
        <v>9.9730024074278001E-2</v>
      </c>
      <c r="AB1416" s="68">
        <v>0.63668175735594357</v>
      </c>
      <c r="AC1416" s="68">
        <v>0.3568971991016594</v>
      </c>
      <c r="AD1416" s="68">
        <v>1.021337361236028E-2</v>
      </c>
      <c r="AE1416" s="68">
        <v>2.3788749936011775</v>
      </c>
      <c r="AF1416" s="68">
        <v>0.67955662159820773</v>
      </c>
      <c r="AG1416" s="68">
        <v>3.3717678009767296</v>
      </c>
      <c r="AH1416" s="68">
        <v>2.7587457971646945</v>
      </c>
      <c r="AI1416" s="68">
        <v>1.1807993838921123</v>
      </c>
      <c r="AJ1416" s="68">
        <v>9.145440359966478E-2</v>
      </c>
      <c r="AK1416" s="68">
        <v>0.11037522227783478</v>
      </c>
      <c r="AL1416" s="68">
        <v>0.73218785871465986</v>
      </c>
      <c r="AM1416" s="68">
        <v>0.19227038367865779</v>
      </c>
      <c r="AN1416" s="68">
        <v>0.62799516757485119</v>
      </c>
      <c r="AO1416" s="68">
        <v>0.69853410370844515</v>
      </c>
      <c r="AP1416" s="68">
        <v>1.0905677057138619</v>
      </c>
      <c r="AQ1416" s="68">
        <v>0.60248557247021761</v>
      </c>
      <c r="AR1416" s="68">
        <v>0.11084863738527237</v>
      </c>
      <c r="AS1416" s="68">
        <v>14.55656376970043</v>
      </c>
      <c r="AT1416" s="68">
        <v>2.7257861425380961E-2</v>
      </c>
      <c r="AU1416" s="68">
        <v>0.63479167292978556</v>
      </c>
      <c r="AV1416" s="68">
        <v>0</v>
      </c>
      <c r="AW1416" s="68">
        <v>1.2836743665921484</v>
      </c>
      <c r="AX1416" s="68">
        <v>0.70531977524346789</v>
      </c>
      <c r="AY1416" s="68">
        <v>1.3141861331585802</v>
      </c>
      <c r="AZ1416" s="68">
        <v>0</v>
      </c>
      <c r="BA1416" s="68">
        <v>0.10461523183601251</v>
      </c>
      <c r="BB1416" s="68">
        <v>21.06293360277488</v>
      </c>
      <c r="BC1416" s="68">
        <v>6.6186903623839255</v>
      </c>
      <c r="BD1416" s="68">
        <v>4.1327065809045473</v>
      </c>
      <c r="BE1416" s="68">
        <v>3.3015379346702511</v>
      </c>
      <c r="BF1416" s="68">
        <v>2.2389911219530791</v>
      </c>
      <c r="BG1416" s="68">
        <v>0</v>
      </c>
      <c r="BH1416" s="68">
        <v>6.2098843362674936E-3</v>
      </c>
      <c r="BI1416" s="68">
        <v>3.9585562971970409</v>
      </c>
      <c r="BJ1416" s="68">
        <v>0</v>
      </c>
      <c r="BK1416" s="68">
        <v>1.3309578871921746E-2</v>
      </c>
      <c r="BL1416" s="68">
        <v>1.2564440752218424</v>
      </c>
      <c r="BM1416" s="68">
        <v>0.13159810723151355</v>
      </c>
      <c r="BN1416" s="68">
        <v>0</v>
      </c>
      <c r="BO1416" s="68">
        <v>0</v>
      </c>
    </row>
    <row r="1417" spans="1:67">
      <c r="A1417">
        <v>2011</v>
      </c>
      <c r="B1417" s="62" t="s">
        <v>634</v>
      </c>
      <c r="C1417" s="67" t="s">
        <v>699</v>
      </c>
      <c r="D1417" s="62" t="s">
        <v>726</v>
      </c>
      <c r="E1417" s="68">
        <v>0.18644914800699189</v>
      </c>
      <c r="F1417" s="68">
        <v>3.6831203635848712E-3</v>
      </c>
      <c r="G1417" s="68">
        <v>5.4504595263892312E-3</v>
      </c>
      <c r="H1417" s="68">
        <v>7.6057640826507275E-2</v>
      </c>
      <c r="I1417" s="68">
        <v>1.0450652863179923</v>
      </c>
      <c r="J1417" s="68">
        <v>9.1610105372821243E-2</v>
      </c>
      <c r="K1417" s="68">
        <v>5.9136810964639727E-3</v>
      </c>
      <c r="L1417" s="68">
        <v>2.9830145092620296E-2</v>
      </c>
      <c r="M1417" s="68">
        <v>6.9255905962632036E-2</v>
      </c>
      <c r="N1417" s="68">
        <v>3.0638458042561649E-2</v>
      </c>
      <c r="O1417" s="68">
        <v>0.32727436932705167</v>
      </c>
      <c r="P1417" s="68">
        <v>9.2225915102952055E-2</v>
      </c>
      <c r="Q1417" s="68">
        <v>8.769026098624344E-2</v>
      </c>
      <c r="R1417" s="68">
        <v>4.8854996692830679E-2</v>
      </c>
      <c r="S1417" s="68">
        <v>6.7702183790922882E-2</v>
      </c>
      <c r="T1417" s="68">
        <v>0.26713942460243301</v>
      </c>
      <c r="U1417" s="68">
        <v>4.0776024686679904</v>
      </c>
      <c r="V1417" s="68">
        <v>0.80952216444117364</v>
      </c>
      <c r="W1417" s="68">
        <v>0.42183585803513934</v>
      </c>
      <c r="X1417" s="68">
        <v>0.83052193602070146</v>
      </c>
      <c r="Y1417" s="68">
        <v>2.4611255221261411E-2</v>
      </c>
      <c r="Z1417" s="68">
        <v>0.44957046439328097</v>
      </c>
      <c r="AA1417" s="68">
        <v>1.602749904192502E-2</v>
      </c>
      <c r="AB1417" s="68">
        <v>0.31790380143438002</v>
      </c>
      <c r="AC1417" s="68">
        <v>0.24523801161862963</v>
      </c>
      <c r="AD1417" s="68">
        <v>1.1749939459458352E-3</v>
      </c>
      <c r="AE1417" s="68">
        <v>0.34511391376836409</v>
      </c>
      <c r="AF1417" s="68">
        <v>0.3010478496453739</v>
      </c>
      <c r="AG1417" s="68">
        <v>1.4891926018923294</v>
      </c>
      <c r="AH1417" s="68">
        <v>1.2208217544072597</v>
      </c>
      <c r="AI1417" s="68">
        <v>0.36722541776017276</v>
      </c>
      <c r="AJ1417" s="68">
        <v>7.4373176221759194E-2</v>
      </c>
      <c r="AK1417" s="68">
        <v>5.5672235367503042E-2</v>
      </c>
      <c r="AL1417" s="68">
        <v>0.10349763891274855</v>
      </c>
      <c r="AM1417" s="68">
        <v>3.2107592920624851E-2</v>
      </c>
      <c r="AN1417" s="68">
        <v>1.2279366693705334</v>
      </c>
      <c r="AO1417" s="68">
        <v>0.45517283195054786</v>
      </c>
      <c r="AP1417" s="68">
        <v>49.377863762378212</v>
      </c>
      <c r="AQ1417" s="68">
        <v>6.611087294414963</v>
      </c>
      <c r="AR1417" s="68">
        <v>4.1727239581267644E-2</v>
      </c>
      <c r="AS1417" s="68">
        <v>6.964982563555365</v>
      </c>
      <c r="AT1417" s="68">
        <v>6.2047312709314184</v>
      </c>
      <c r="AU1417" s="68">
        <v>0.17543903740392175</v>
      </c>
      <c r="AV1417" s="68">
        <v>0</v>
      </c>
      <c r="AW1417" s="68">
        <v>4.1816160511055509</v>
      </c>
      <c r="AX1417" s="68">
        <v>0.16199643742892306</v>
      </c>
      <c r="AY1417" s="68">
        <v>16.02552509713432</v>
      </c>
      <c r="AZ1417" s="68">
        <v>0</v>
      </c>
      <c r="BA1417" s="68">
        <v>0.86526514483380834</v>
      </c>
      <c r="BB1417" s="68">
        <v>2.1013298223146224</v>
      </c>
      <c r="BC1417" s="68">
        <v>70.836892237357077</v>
      </c>
      <c r="BD1417" s="68">
        <v>5.4516351084416526</v>
      </c>
      <c r="BE1417" s="68">
        <v>8.2452826593642392</v>
      </c>
      <c r="BF1417" s="68">
        <v>0.25482897162967255</v>
      </c>
      <c r="BG1417" s="68">
        <v>0</v>
      </c>
      <c r="BH1417" s="68">
        <v>0.16183481973356759</v>
      </c>
      <c r="BI1417" s="68">
        <v>461.88274791855486</v>
      </c>
      <c r="BJ1417" s="68">
        <v>0</v>
      </c>
      <c r="BK1417" s="68">
        <v>0.94285012691642589</v>
      </c>
      <c r="BL1417" s="68">
        <v>1.7525272455582606</v>
      </c>
      <c r="BM1417" s="68">
        <v>0.10557555415482829</v>
      </c>
      <c r="BN1417" s="68">
        <v>0</v>
      </c>
      <c r="BO1417" s="68">
        <v>0</v>
      </c>
    </row>
    <row r="1418" spans="1:67">
      <c r="A1418">
        <v>2011</v>
      </c>
      <c r="B1418" s="62" t="s">
        <v>635</v>
      </c>
      <c r="C1418" s="67" t="s">
        <v>700</v>
      </c>
      <c r="D1418" s="62" t="s">
        <v>726</v>
      </c>
      <c r="E1418" s="68">
        <v>0.26601049828802359</v>
      </c>
      <c r="F1418" s="68">
        <v>0.13991931716685324</v>
      </c>
      <c r="G1418" s="68">
        <v>0.15151899484789449</v>
      </c>
      <c r="H1418" s="68">
        <v>3.3847563821781357</v>
      </c>
      <c r="I1418" s="68">
        <v>8.1705579023584463</v>
      </c>
      <c r="J1418" s="68">
        <v>1.120284608931251</v>
      </c>
      <c r="K1418" s="68">
        <v>0.14440547320643574</v>
      </c>
      <c r="L1418" s="68">
        <v>0.45361933732512127</v>
      </c>
      <c r="M1418" s="68">
        <v>0.63749603485667938</v>
      </c>
      <c r="N1418" s="68">
        <v>0.72360419848573498</v>
      </c>
      <c r="O1418" s="68">
        <v>2.3536399860323818</v>
      </c>
      <c r="P1418" s="68">
        <v>0.66063977612242286</v>
      </c>
      <c r="Q1418" s="68">
        <v>1.1516862822127809</v>
      </c>
      <c r="R1418" s="68">
        <v>1.4363842235982756</v>
      </c>
      <c r="S1418" s="68">
        <v>0.51265765732623514</v>
      </c>
      <c r="T1418" s="68">
        <v>1.7275424373171919</v>
      </c>
      <c r="U1418" s="68">
        <v>19.641593290229341</v>
      </c>
      <c r="V1418" s="68">
        <v>3.2250058064719065</v>
      </c>
      <c r="W1418" s="68">
        <v>1.6078573324879994</v>
      </c>
      <c r="X1418" s="68">
        <v>5.5852832428387966</v>
      </c>
      <c r="Y1418" s="68">
        <v>0.16427616279697288</v>
      </c>
      <c r="Z1418" s="68">
        <v>2.6309069530115288</v>
      </c>
      <c r="AA1418" s="68">
        <v>0.72522850103052849</v>
      </c>
      <c r="AB1418" s="68">
        <v>1.6774411796023332</v>
      </c>
      <c r="AC1418" s="68">
        <v>1.0216617583268133</v>
      </c>
      <c r="AD1418" s="68">
        <v>8.8696598139587607E-2</v>
      </c>
      <c r="AE1418" s="68">
        <v>26.248579341034119</v>
      </c>
      <c r="AF1418" s="68">
        <v>2.8297596095657296</v>
      </c>
      <c r="AG1418" s="68">
        <v>14.103517204302802</v>
      </c>
      <c r="AH1418" s="68">
        <v>11.555086548375458</v>
      </c>
      <c r="AI1418" s="68">
        <v>10.546165475553149</v>
      </c>
      <c r="AJ1418" s="68">
        <v>0.30256676907605506</v>
      </c>
      <c r="AK1418" s="68">
        <v>1.9038385191723048</v>
      </c>
      <c r="AL1418" s="68">
        <v>1.3998973986512759</v>
      </c>
      <c r="AM1418" s="68">
        <v>0.88298003080269316</v>
      </c>
      <c r="AN1418" s="68">
        <v>4.554729482978102</v>
      </c>
      <c r="AO1418" s="68">
        <v>0.89357389726813452</v>
      </c>
      <c r="AP1418" s="68">
        <v>7.747616093383404</v>
      </c>
      <c r="AQ1418" s="68">
        <v>37.502193470075085</v>
      </c>
      <c r="AR1418" s="68">
        <v>0.21097043341009875</v>
      </c>
      <c r="AS1418" s="68">
        <v>26.370834054371812</v>
      </c>
      <c r="AT1418" s="68">
        <v>82.55094274558688</v>
      </c>
      <c r="AU1418" s="68">
        <v>3.4790449323755146</v>
      </c>
      <c r="AV1418" s="68">
        <v>0</v>
      </c>
      <c r="AW1418" s="68">
        <v>6.3051383733061588</v>
      </c>
      <c r="AX1418" s="68">
        <v>1.465852150297942</v>
      </c>
      <c r="AY1418" s="68">
        <v>2.2024847173216511</v>
      </c>
      <c r="AZ1418" s="68">
        <v>0</v>
      </c>
      <c r="BA1418" s="68">
        <v>0.47688727656567326</v>
      </c>
      <c r="BB1418" s="68">
        <v>21.04427499631182</v>
      </c>
      <c r="BC1418" s="68">
        <v>33.661543633209476</v>
      </c>
      <c r="BD1418" s="68">
        <v>11.050165941367013</v>
      </c>
      <c r="BE1418" s="68">
        <v>6.3153269990933412</v>
      </c>
      <c r="BF1418" s="68">
        <v>5.6058124580917923</v>
      </c>
      <c r="BG1418" s="68">
        <v>0</v>
      </c>
      <c r="BH1418" s="68">
        <v>4.8697216356177825E-2</v>
      </c>
      <c r="BI1418" s="68">
        <v>178.14910991048615</v>
      </c>
      <c r="BJ1418" s="68">
        <v>0</v>
      </c>
      <c r="BK1418" s="68">
        <v>5.2543778280636701E-2</v>
      </c>
      <c r="BL1418" s="68">
        <v>5.9713539037113543</v>
      </c>
      <c r="BM1418" s="68">
        <v>0.23643042242950446</v>
      </c>
      <c r="BN1418" s="68">
        <v>0</v>
      </c>
      <c r="BO1418" s="68">
        <v>0</v>
      </c>
    </row>
    <row r="1419" spans="1:67">
      <c r="A1419">
        <v>2011</v>
      </c>
      <c r="B1419" s="62" t="s">
        <v>636</v>
      </c>
      <c r="C1419" s="67" t="s">
        <v>701</v>
      </c>
      <c r="D1419" s="62" t="s">
        <v>726</v>
      </c>
      <c r="E1419" s="68">
        <v>0.40091514901067882</v>
      </c>
      <c r="F1419" s="68">
        <v>1.2007793640888782E-2</v>
      </c>
      <c r="G1419" s="68">
        <v>9.3138121033501733E-3</v>
      </c>
      <c r="H1419" s="68">
        <v>0.3350706939321757</v>
      </c>
      <c r="I1419" s="68">
        <v>2.2451236788705771</v>
      </c>
      <c r="J1419" s="68">
        <v>0.36850543647386608</v>
      </c>
      <c r="K1419" s="68">
        <v>2.4916269819773199E-2</v>
      </c>
      <c r="L1419" s="68">
        <v>0.14158331206793751</v>
      </c>
      <c r="M1419" s="68">
        <v>0.1121261198484538</v>
      </c>
      <c r="N1419" s="68">
        <v>0.26276268614625686</v>
      </c>
      <c r="O1419" s="68">
        <v>1.2215149713101741</v>
      </c>
      <c r="P1419" s="68">
        <v>0.30792929985850065</v>
      </c>
      <c r="Q1419" s="68">
        <v>0.4384116044019094</v>
      </c>
      <c r="R1419" s="68">
        <v>0.1802353111895898</v>
      </c>
      <c r="S1419" s="68">
        <v>0.2877089661943722</v>
      </c>
      <c r="T1419" s="68">
        <v>0.75851112792476982</v>
      </c>
      <c r="U1419" s="68">
        <v>11.801372088307012</v>
      </c>
      <c r="V1419" s="68">
        <v>2.1783320518789511</v>
      </c>
      <c r="W1419" s="68">
        <v>1.0107390795178395</v>
      </c>
      <c r="X1419" s="68">
        <v>2.7685417705217059</v>
      </c>
      <c r="Y1419" s="68">
        <v>8.6310274627118794E-2</v>
      </c>
      <c r="Z1419" s="68">
        <v>1.2723429557175825</v>
      </c>
      <c r="AA1419" s="68">
        <v>5.0437049787103894E-2</v>
      </c>
      <c r="AB1419" s="68">
        <v>0.91381869430219442</v>
      </c>
      <c r="AC1419" s="68">
        <v>0.57810608754934245</v>
      </c>
      <c r="AD1419" s="68">
        <v>4.6604045688613815E-3</v>
      </c>
      <c r="AE1419" s="68">
        <v>1.1551602365727838</v>
      </c>
      <c r="AF1419" s="68">
        <v>0.6074714855736576</v>
      </c>
      <c r="AG1419" s="68">
        <v>3.0183369992283318</v>
      </c>
      <c r="AH1419" s="68">
        <v>2.4623058523237171</v>
      </c>
      <c r="AI1419" s="68">
        <v>1.0385668000042743</v>
      </c>
      <c r="AJ1419" s="68">
        <v>0.17009807553408834</v>
      </c>
      <c r="AK1419" s="68">
        <v>0.17284096594390658</v>
      </c>
      <c r="AL1419" s="68">
        <v>0.24838793157917591</v>
      </c>
      <c r="AM1419" s="68">
        <v>7.996456939574817E-2</v>
      </c>
      <c r="AN1419" s="68">
        <v>0.84636222837854314</v>
      </c>
      <c r="AO1419" s="68">
        <v>0.41134864595130949</v>
      </c>
      <c r="AP1419" s="68">
        <v>1.8088983675353019</v>
      </c>
      <c r="AQ1419" s="68">
        <v>1.5990822067043018</v>
      </c>
      <c r="AR1419" s="68">
        <v>9.5291167022960463E-2</v>
      </c>
      <c r="AS1419" s="68">
        <v>9.2795280856744693</v>
      </c>
      <c r="AT1419" s="68">
        <v>0.23825254902801199</v>
      </c>
      <c r="AU1419" s="68">
        <v>0.4030881935278196</v>
      </c>
      <c r="AV1419" s="68">
        <v>0</v>
      </c>
      <c r="AW1419" s="68">
        <v>0.17465993884047237</v>
      </c>
      <c r="AX1419" s="68">
        <v>0.38419012437381794</v>
      </c>
      <c r="AY1419" s="68">
        <v>0.28134410962791345</v>
      </c>
      <c r="AZ1419" s="68">
        <v>0</v>
      </c>
      <c r="BA1419" s="68">
        <v>4.5796696426453634E-2</v>
      </c>
      <c r="BB1419" s="68">
        <v>3.3520199950935234</v>
      </c>
      <c r="BC1419" s="68">
        <v>6.3401145854394905</v>
      </c>
      <c r="BD1419" s="68">
        <v>2.0244511847348674</v>
      </c>
      <c r="BE1419" s="68">
        <v>1.1172516362052383</v>
      </c>
      <c r="BF1419" s="68">
        <v>0.67496712779892731</v>
      </c>
      <c r="BG1419" s="68">
        <v>0</v>
      </c>
      <c r="BH1419" s="68">
        <v>5.7988802337494306E-3</v>
      </c>
      <c r="BI1419" s="68">
        <v>9.0379184464564251</v>
      </c>
      <c r="BJ1419" s="68">
        <v>0</v>
      </c>
      <c r="BK1419" s="68">
        <v>4.484280391349673E-2</v>
      </c>
      <c r="BL1419" s="68">
        <v>4.3100288747594844</v>
      </c>
      <c r="BM1419" s="68">
        <v>0.24843065363992245</v>
      </c>
      <c r="BN1419" s="68">
        <v>0</v>
      </c>
      <c r="BO1419" s="68">
        <v>0</v>
      </c>
    </row>
    <row r="1420" spans="1:67">
      <c r="A1420">
        <v>2011</v>
      </c>
      <c r="B1420" s="62" t="s">
        <v>637</v>
      </c>
      <c r="C1420" s="67" t="s">
        <v>702</v>
      </c>
      <c r="D1420" s="62" t="s">
        <v>726</v>
      </c>
      <c r="E1420" s="68">
        <v>12.037496959461944</v>
      </c>
      <c r="F1420" s="68">
        <v>1.0400165526011549</v>
      </c>
      <c r="G1420" s="68">
        <v>0.51743375472144193</v>
      </c>
      <c r="H1420" s="68">
        <v>28.740357028593554</v>
      </c>
      <c r="I1420" s="68">
        <v>23.438380895479789</v>
      </c>
      <c r="J1420" s="68">
        <v>3.5506627596215807</v>
      </c>
      <c r="K1420" s="68">
        <v>0.60615482507983542</v>
      </c>
      <c r="L1420" s="68">
        <v>3.2599357158517122</v>
      </c>
      <c r="M1420" s="68">
        <v>0.5235978937052379</v>
      </c>
      <c r="N1420" s="68">
        <v>3.1125829007920309</v>
      </c>
      <c r="O1420" s="68">
        <v>10.74466588389895</v>
      </c>
      <c r="P1420" s="68">
        <v>1.9248897677232835</v>
      </c>
      <c r="Q1420" s="68">
        <v>5.5830614429495267</v>
      </c>
      <c r="R1420" s="68">
        <v>7.7447313960523836</v>
      </c>
      <c r="S1420" s="68">
        <v>7.1766273114618944</v>
      </c>
      <c r="T1420" s="68">
        <v>6.64423888537201</v>
      </c>
      <c r="U1420" s="68">
        <v>15.648000259090212</v>
      </c>
      <c r="V1420" s="68">
        <v>7.0575933439181382</v>
      </c>
      <c r="W1420" s="68">
        <v>4.5987398121353884</v>
      </c>
      <c r="X1420" s="68">
        <v>18.800314598030404</v>
      </c>
      <c r="Y1420" s="68">
        <v>1.3999253266603424</v>
      </c>
      <c r="Z1420" s="68">
        <v>5.3669144558637942</v>
      </c>
      <c r="AA1420" s="68">
        <v>0.4034697900864298</v>
      </c>
      <c r="AB1420" s="68">
        <v>5.7885987429243162</v>
      </c>
      <c r="AC1420" s="68">
        <v>0.85007707813968247</v>
      </c>
      <c r="AD1420" s="68">
        <v>0.1262683987978534</v>
      </c>
      <c r="AE1420" s="68">
        <v>118.12281746430747</v>
      </c>
      <c r="AF1420" s="68">
        <v>4.7717248713133245</v>
      </c>
      <c r="AG1420" s="68">
        <v>23.802659214679345</v>
      </c>
      <c r="AH1420" s="68">
        <v>19.484673876529392</v>
      </c>
      <c r="AI1420" s="68">
        <v>27.328479584511456</v>
      </c>
      <c r="AJ1420" s="68">
        <v>1.9384394711982558</v>
      </c>
      <c r="AK1420" s="68">
        <v>9.2012257931719592</v>
      </c>
      <c r="AL1420" s="68">
        <v>5.3831250652144211</v>
      </c>
      <c r="AM1420" s="68">
        <v>3.5232046690430154</v>
      </c>
      <c r="AN1420" s="68">
        <v>11.634687107134837</v>
      </c>
      <c r="AO1420" s="68">
        <v>1.0538380336666133</v>
      </c>
      <c r="AP1420" s="68">
        <v>3.1994954869942971</v>
      </c>
      <c r="AQ1420" s="68">
        <v>34.353921056597201</v>
      </c>
      <c r="AR1420" s="68">
        <v>0.71161657016197033</v>
      </c>
      <c r="AS1420" s="68">
        <v>74.416600600003491</v>
      </c>
      <c r="AT1420" s="68">
        <v>51.06775367781448</v>
      </c>
      <c r="AU1420" s="68">
        <v>2.2027307830633811</v>
      </c>
      <c r="AV1420" s="68">
        <v>0</v>
      </c>
      <c r="AW1420" s="68">
        <v>9.3520305950658091</v>
      </c>
      <c r="AX1420" s="68">
        <v>6.5805457168004056</v>
      </c>
      <c r="AY1420" s="68">
        <v>5.2993381456367636</v>
      </c>
      <c r="AZ1420" s="68">
        <v>0</v>
      </c>
      <c r="BA1420" s="68">
        <v>1.3183294714623135</v>
      </c>
      <c r="BB1420" s="68">
        <v>55.880163860493241</v>
      </c>
      <c r="BC1420" s="68">
        <v>66.125275234376318</v>
      </c>
      <c r="BD1420" s="68">
        <v>9.616768780785943</v>
      </c>
      <c r="BE1420" s="68">
        <v>3.9161680857477377</v>
      </c>
      <c r="BF1420" s="68">
        <v>5.7611848235601197</v>
      </c>
      <c r="BG1420" s="68">
        <v>0</v>
      </c>
      <c r="BH1420" s="68">
        <v>0.22190799914331016</v>
      </c>
      <c r="BI1420" s="68">
        <v>358.92424760928282</v>
      </c>
      <c r="BJ1420" s="68">
        <v>0</v>
      </c>
      <c r="BK1420" s="68">
        <v>3.0297573452774564</v>
      </c>
      <c r="BL1420" s="68">
        <v>3.8467942756891902</v>
      </c>
      <c r="BM1420" s="68">
        <v>0.142452131630914</v>
      </c>
      <c r="BN1420" s="68">
        <v>0</v>
      </c>
      <c r="BO1420" s="68">
        <v>0</v>
      </c>
    </row>
    <row r="1421" spans="1:67">
      <c r="A1421">
        <v>2011</v>
      </c>
      <c r="B1421" s="62" t="s">
        <v>638</v>
      </c>
      <c r="C1421" s="67" t="s">
        <v>703</v>
      </c>
      <c r="D1421" s="62" t="s">
        <v>726</v>
      </c>
      <c r="E1421" s="68">
        <v>162.53490783502434</v>
      </c>
      <c r="F1421" s="68">
        <v>38.903490084110452</v>
      </c>
      <c r="G1421" s="68">
        <v>9.602409330806033</v>
      </c>
      <c r="H1421" s="68">
        <v>316.10989143287486</v>
      </c>
      <c r="I1421" s="68">
        <v>128.89245460285866</v>
      </c>
      <c r="J1421" s="68">
        <v>32.883053100824732</v>
      </c>
      <c r="K1421" s="68">
        <v>6.2768260042648159</v>
      </c>
      <c r="L1421" s="68">
        <v>58.550222734864896</v>
      </c>
      <c r="M1421" s="68">
        <v>4.6343529758205948</v>
      </c>
      <c r="N1421" s="68">
        <v>9.499564084844657</v>
      </c>
      <c r="O1421" s="68">
        <v>157.01917385016742</v>
      </c>
      <c r="P1421" s="68">
        <v>26.410651861080595</v>
      </c>
      <c r="Q1421" s="68">
        <v>74.807657540844218</v>
      </c>
      <c r="R1421" s="68">
        <v>79.552059990817384</v>
      </c>
      <c r="S1421" s="68">
        <v>48.159199436602265</v>
      </c>
      <c r="T1421" s="68">
        <v>67.887656375959125</v>
      </c>
      <c r="U1421" s="68">
        <v>481.8793171924093</v>
      </c>
      <c r="V1421" s="68">
        <v>175.02511035511912</v>
      </c>
      <c r="W1421" s="68">
        <v>57.015931275315197</v>
      </c>
      <c r="X1421" s="68">
        <v>176.99964926510435</v>
      </c>
      <c r="Y1421" s="68">
        <v>27.230186950457146</v>
      </c>
      <c r="Z1421" s="68">
        <v>99.218948860810997</v>
      </c>
      <c r="AA1421" s="68">
        <v>3.2848371610453553</v>
      </c>
      <c r="AB1421" s="68">
        <v>121.40692489057166</v>
      </c>
      <c r="AC1421" s="68">
        <v>15.865782825918217</v>
      </c>
      <c r="AD1421" s="68">
        <v>2.0291269743706444</v>
      </c>
      <c r="AE1421" s="68">
        <v>737.82745413400414</v>
      </c>
      <c r="AF1421" s="68">
        <v>1.7057897099328139</v>
      </c>
      <c r="AG1421" s="68">
        <v>8.4738972382848168</v>
      </c>
      <c r="AH1421" s="68">
        <v>6.940760063700405</v>
      </c>
      <c r="AI1421" s="68">
        <v>499.31969154563171</v>
      </c>
      <c r="AJ1421" s="68">
        <v>64.00148455017704</v>
      </c>
      <c r="AK1421" s="68">
        <v>322.04643329601652</v>
      </c>
      <c r="AL1421" s="68">
        <v>136.61258996256527</v>
      </c>
      <c r="AM1421" s="68">
        <v>98.827796555225447</v>
      </c>
      <c r="AN1421" s="68">
        <v>115.35085089411314</v>
      </c>
      <c r="AO1421" s="68">
        <v>10.700668152687356</v>
      </c>
      <c r="AP1421" s="68">
        <v>7.5238698556857617</v>
      </c>
      <c r="AQ1421" s="68">
        <v>365.2940002539342</v>
      </c>
      <c r="AR1421" s="68">
        <v>20.981745354759028</v>
      </c>
      <c r="AS1421" s="68">
        <v>83.902926760535706</v>
      </c>
      <c r="AT1421" s="68">
        <v>587.74883624238214</v>
      </c>
      <c r="AU1421" s="68">
        <v>0.87257315069386454</v>
      </c>
      <c r="AV1421" s="68">
        <v>0</v>
      </c>
      <c r="AW1421" s="68">
        <v>19.997782349202343</v>
      </c>
      <c r="AX1421" s="68">
        <v>87.538402220805807</v>
      </c>
      <c r="AY1421" s="68">
        <v>65.2446657025869</v>
      </c>
      <c r="AZ1421" s="68">
        <v>0</v>
      </c>
      <c r="BA1421" s="68">
        <v>6.0931650398599206</v>
      </c>
      <c r="BB1421" s="68">
        <v>531.99792108023166</v>
      </c>
      <c r="BC1421" s="68">
        <v>1.2190932025060954</v>
      </c>
      <c r="BD1421" s="68">
        <v>95.515264873379081</v>
      </c>
      <c r="BE1421" s="68">
        <v>38.612565112778192</v>
      </c>
      <c r="BF1421" s="68">
        <v>101.99037526269372</v>
      </c>
      <c r="BG1421" s="68">
        <v>0</v>
      </c>
      <c r="BH1421" s="68">
        <v>2.4366416835212182E-3</v>
      </c>
      <c r="BI1421" s="68">
        <v>3304.5295583717129</v>
      </c>
      <c r="BJ1421" s="68">
        <v>0</v>
      </c>
      <c r="BK1421" s="68">
        <v>2.5613165872271339E-2</v>
      </c>
      <c r="BL1421" s="68">
        <v>3.8879434477937393</v>
      </c>
      <c r="BM1421" s="68">
        <v>0.52755295893031073</v>
      </c>
      <c r="BN1421" s="68">
        <v>0</v>
      </c>
      <c r="BO1421" s="68">
        <v>0</v>
      </c>
    </row>
    <row r="1422" spans="1:67">
      <c r="A1422">
        <v>2011</v>
      </c>
      <c r="B1422" s="62" t="s">
        <v>639</v>
      </c>
      <c r="C1422" s="67" t="s">
        <v>704</v>
      </c>
      <c r="D1422" s="62" t="s">
        <v>726</v>
      </c>
      <c r="E1422" s="68">
        <v>0.36736471722585912</v>
      </c>
      <c r="F1422" s="68">
        <v>6.6656481352391841E-2</v>
      </c>
      <c r="G1422" s="68">
        <v>1.9398781093926849E-2</v>
      </c>
      <c r="H1422" s="68">
        <v>0.74186360972923249</v>
      </c>
      <c r="I1422" s="68">
        <v>0.54269303321950679</v>
      </c>
      <c r="J1422" s="68">
        <v>0.10741703171905845</v>
      </c>
      <c r="K1422" s="68">
        <v>1.6280659465205911E-2</v>
      </c>
      <c r="L1422" s="68">
        <v>0.12546906242182121</v>
      </c>
      <c r="M1422" s="68">
        <v>2.0037495310476508E-2</v>
      </c>
      <c r="N1422" s="68">
        <v>5.1480834894043891E-2</v>
      </c>
      <c r="O1422" s="68">
        <v>0.40828415054076361</v>
      </c>
      <c r="P1422" s="68">
        <v>8.0780467394246228E-2</v>
      </c>
      <c r="Q1422" s="68">
        <v>0.18724468372669317</v>
      </c>
      <c r="R1422" s="68">
        <v>0.19794727584788521</v>
      </c>
      <c r="S1422" s="68">
        <v>0.153908246093443</v>
      </c>
      <c r="T1422" s="68">
        <v>0.21473013005437405</v>
      </c>
      <c r="U1422" s="68">
        <v>1.3082823159559949</v>
      </c>
      <c r="V1422" s="68">
        <v>0.45732310223732853</v>
      </c>
      <c r="W1422" s="68">
        <v>0.22505534410581554</v>
      </c>
      <c r="X1422" s="68">
        <v>0.55549398310610099</v>
      </c>
      <c r="Y1422" s="68">
        <v>5.7646134298431545E-2</v>
      </c>
      <c r="Z1422" s="68">
        <v>0.27297884352190882</v>
      </c>
      <c r="AA1422" s="68">
        <v>1.2221706336563914E-2</v>
      </c>
      <c r="AB1422" s="68">
        <v>0.29183859637191245</v>
      </c>
      <c r="AC1422" s="68">
        <v>7.8119818591761897E-2</v>
      </c>
      <c r="AD1422" s="68">
        <v>4.6822235277074967E-3</v>
      </c>
      <c r="AE1422" s="68">
        <v>2.1789720909716115</v>
      </c>
      <c r="AF1422" s="68">
        <v>0.10147331382114277</v>
      </c>
      <c r="AG1422" s="68">
        <v>0.50402914895593331</v>
      </c>
      <c r="AH1422" s="68">
        <v>0.41253450344783271</v>
      </c>
      <c r="AI1422" s="68">
        <v>1.0588124601687214</v>
      </c>
      <c r="AJ1422" s="68">
        <v>0.12758468212911014</v>
      </c>
      <c r="AK1422" s="68">
        <v>0.57221987001755714</v>
      </c>
      <c r="AL1422" s="68">
        <v>0.27604152692394285</v>
      </c>
      <c r="AM1422" s="68">
        <v>0.18234655935959074</v>
      </c>
      <c r="AN1422" s="68">
        <v>0.37499192828980887</v>
      </c>
      <c r="AO1422" s="68">
        <v>6.0967715846022022E-2</v>
      </c>
      <c r="AP1422" s="68">
        <v>0.18628765319369758</v>
      </c>
      <c r="AQ1422" s="68">
        <v>0.91663148514318626</v>
      </c>
      <c r="AR1422" s="68">
        <v>4.4956302795292245E-2</v>
      </c>
      <c r="AS1422" s="68">
        <v>1.5309150379196852</v>
      </c>
      <c r="AT1422" s="68">
        <v>1.3002594336374464</v>
      </c>
      <c r="AU1422" s="68">
        <v>5.3268691765412012E-2</v>
      </c>
      <c r="AV1422" s="68">
        <v>0</v>
      </c>
      <c r="AW1422" s="68">
        <v>0.13077884760265843</v>
      </c>
      <c r="AX1422" s="68">
        <v>0.21424648048826778</v>
      </c>
      <c r="AY1422" s="68">
        <v>0.16357815907415804</v>
      </c>
      <c r="AZ1422" s="68">
        <v>0</v>
      </c>
      <c r="BA1422" s="68">
        <v>2.4055925118756157E-2</v>
      </c>
      <c r="BB1422" s="68">
        <v>1.565054105607067</v>
      </c>
      <c r="BC1422" s="68">
        <v>1.1243778742153192</v>
      </c>
      <c r="BD1422" s="68">
        <v>0.39982181288028684</v>
      </c>
      <c r="BE1422" s="68">
        <v>0.18345047100946596</v>
      </c>
      <c r="BF1422" s="68">
        <v>0.27004608829722204</v>
      </c>
      <c r="BG1422" s="68">
        <v>0</v>
      </c>
      <c r="BH1422" s="68">
        <v>2.3598031297317424E-3</v>
      </c>
      <c r="BI1422" s="68">
        <v>8.7811762784254146</v>
      </c>
      <c r="BJ1422" s="68">
        <v>0</v>
      </c>
      <c r="BK1422" s="68">
        <v>2.6751195306118785E-2</v>
      </c>
      <c r="BL1422" s="68">
        <v>0.49169480733320747</v>
      </c>
      <c r="BM1422" s="68">
        <v>4.6008430962833795E-2</v>
      </c>
      <c r="BN1422" s="68">
        <v>0</v>
      </c>
      <c r="BO1422" s="68">
        <v>0</v>
      </c>
    </row>
    <row r="1423" spans="1:67">
      <c r="A1423">
        <v>2011</v>
      </c>
      <c r="B1423" s="62" t="s">
        <v>640</v>
      </c>
      <c r="C1423" s="67" t="s">
        <v>705</v>
      </c>
      <c r="D1423" s="62" t="s">
        <v>726</v>
      </c>
      <c r="E1423" s="68">
        <v>8.4901057807335312E-2</v>
      </c>
      <c r="F1423" s="68">
        <v>8.3450477460258188E-3</v>
      </c>
      <c r="G1423" s="68">
        <v>3.6527223621583976E-3</v>
      </c>
      <c r="H1423" s="68">
        <v>0.14307004679393781</v>
      </c>
      <c r="I1423" s="68">
        <v>0.35602529955743473</v>
      </c>
      <c r="J1423" s="68">
        <v>5.3150441466943185E-2</v>
      </c>
      <c r="K1423" s="68">
        <v>1.3364234241631506E-2</v>
      </c>
      <c r="L1423" s="68">
        <v>3.0103575948508585E-2</v>
      </c>
      <c r="M1423" s="68">
        <v>1.3095957967738547E-2</v>
      </c>
      <c r="N1423" s="68">
        <v>7.9469724522698501E-2</v>
      </c>
      <c r="O1423" s="68">
        <v>0.13276745117595481</v>
      </c>
      <c r="P1423" s="68">
        <v>3.0978530460178365E-2</v>
      </c>
      <c r="Q1423" s="68">
        <v>6.3658327623783623E-2</v>
      </c>
      <c r="R1423" s="68">
        <v>4.1501059380625399E-2</v>
      </c>
      <c r="S1423" s="68">
        <v>9.5067086796313482E-2</v>
      </c>
      <c r="T1423" s="68">
        <v>0.21689583034626497</v>
      </c>
      <c r="U1423" s="68">
        <v>0.71400669337936695</v>
      </c>
      <c r="V1423" s="68">
        <v>0.25819851833420837</v>
      </c>
      <c r="W1423" s="68">
        <v>0.14839113898691703</v>
      </c>
      <c r="X1423" s="68">
        <v>0.48126115508915523</v>
      </c>
      <c r="Y1423" s="68">
        <v>1.715747436622285E-2</v>
      </c>
      <c r="Z1423" s="68">
        <v>0.16912589859512275</v>
      </c>
      <c r="AA1423" s="68">
        <v>7.4030344901270511E-3</v>
      </c>
      <c r="AB1423" s="68">
        <v>0.10282033515126773</v>
      </c>
      <c r="AC1423" s="68">
        <v>5.8873199196043988E-2</v>
      </c>
      <c r="AD1423" s="68">
        <v>1.596685367243768E-3</v>
      </c>
      <c r="AE1423" s="68">
        <v>0.53646587357240372</v>
      </c>
      <c r="AF1423" s="68">
        <v>8.820790366659062E-2</v>
      </c>
      <c r="AG1423" s="68">
        <v>0.43762271420462662</v>
      </c>
      <c r="AH1423" s="68">
        <v>0.35841218832903343</v>
      </c>
      <c r="AI1423" s="68">
        <v>0.23751159363721402</v>
      </c>
      <c r="AJ1423" s="68">
        <v>3.164690585345388E-2</v>
      </c>
      <c r="AK1423" s="68">
        <v>9.8846750546260825E-2</v>
      </c>
      <c r="AL1423" s="68">
        <v>6.2604674737525998E-2</v>
      </c>
      <c r="AM1423" s="68">
        <v>2.7735513996678854E-2</v>
      </c>
      <c r="AN1423" s="68">
        <v>0.24191826613475162</v>
      </c>
      <c r="AO1423" s="68">
        <v>4.6907956443037913E-2</v>
      </c>
      <c r="AP1423" s="68">
        <v>0.17936416736450039</v>
      </c>
      <c r="AQ1423" s="68">
        <v>0.19438036436440537</v>
      </c>
      <c r="AR1423" s="68">
        <v>1.3359786679235146E-2</v>
      </c>
      <c r="AS1423" s="68">
        <v>0.92892541855286137</v>
      </c>
      <c r="AT1423" s="68">
        <v>0.11524015277481924</v>
      </c>
      <c r="AU1423" s="68">
        <v>3.941800725393578E-2</v>
      </c>
      <c r="AV1423" s="68">
        <v>0</v>
      </c>
      <c r="AW1423" s="68">
        <v>4.3053144832314511E-2</v>
      </c>
      <c r="AX1423" s="68">
        <v>5.1750736401584375E-2</v>
      </c>
      <c r="AY1423" s="68">
        <v>4.0186514855821642E-2</v>
      </c>
      <c r="AZ1423" s="68">
        <v>0</v>
      </c>
      <c r="BA1423" s="68">
        <v>6.1639806703370284E-3</v>
      </c>
      <c r="BB1423" s="68">
        <v>0.5173093799159223</v>
      </c>
      <c r="BC1423" s="68">
        <v>0.76962059499339963</v>
      </c>
      <c r="BD1423" s="68">
        <v>0.24668450757067004</v>
      </c>
      <c r="BE1423" s="68">
        <v>0.12384338030939451</v>
      </c>
      <c r="BF1423" s="68">
        <v>0.12806827974392815</v>
      </c>
      <c r="BG1423" s="68">
        <v>0</v>
      </c>
      <c r="BH1423" s="68">
        <v>6.1674356189726331E-4</v>
      </c>
      <c r="BI1423" s="68">
        <v>2.1658649696868779</v>
      </c>
      <c r="BJ1423" s="68">
        <v>0</v>
      </c>
      <c r="BK1423" s="68">
        <v>3.234474066895613E-4</v>
      </c>
      <c r="BL1423" s="68">
        <v>0.41532486557004894</v>
      </c>
      <c r="BM1423" s="68">
        <v>4.7968003792268628E-2</v>
      </c>
      <c r="BN1423" s="68">
        <v>0</v>
      </c>
      <c r="BO1423" s="68">
        <v>0</v>
      </c>
    </row>
    <row r="1424" spans="1:67">
      <c r="A1424">
        <v>2011</v>
      </c>
      <c r="B1424" s="62" t="s">
        <v>641</v>
      </c>
      <c r="C1424" s="67" t="s">
        <v>706</v>
      </c>
      <c r="D1424" s="62" t="s">
        <v>726</v>
      </c>
      <c r="E1424" s="68">
        <v>0.33946633685895677</v>
      </c>
      <c r="F1424" s="68">
        <v>7.0618434326349087E-3</v>
      </c>
      <c r="G1424" s="68">
        <v>1.0051244267321253E-2</v>
      </c>
      <c r="H1424" s="68">
        <v>0.31757150746237678</v>
      </c>
      <c r="I1424" s="68">
        <v>2.0855078719187685</v>
      </c>
      <c r="J1424" s="68">
        <v>0.26839982203662627</v>
      </c>
      <c r="K1424" s="68">
        <v>1.9854301103336861E-2</v>
      </c>
      <c r="L1424" s="68">
        <v>0.10804355961025136</v>
      </c>
      <c r="M1424" s="68">
        <v>9.5352806310284227E-2</v>
      </c>
      <c r="N1424" s="68">
        <v>0.29616710465937052</v>
      </c>
      <c r="O1424" s="68">
        <v>0.84477190581551542</v>
      </c>
      <c r="P1424" s="68">
        <v>0.23374390624804256</v>
      </c>
      <c r="Q1424" s="68">
        <v>0.2600562747871506</v>
      </c>
      <c r="R1424" s="68">
        <v>0.15911819083644241</v>
      </c>
      <c r="S1424" s="68">
        <v>0.2604294931164558</v>
      </c>
      <c r="T1424" s="68">
        <v>0.66395907778621455</v>
      </c>
      <c r="U1424" s="68">
        <v>5.2246058434055715</v>
      </c>
      <c r="V1424" s="68">
        <v>1.5389569710974205</v>
      </c>
      <c r="W1424" s="68">
        <v>0.81252251871616377</v>
      </c>
      <c r="X1424" s="68">
        <v>1.5067217956706884</v>
      </c>
      <c r="Y1424" s="68">
        <v>5.6360878426296189E-2</v>
      </c>
      <c r="Z1424" s="68">
        <v>0.89859490329637071</v>
      </c>
      <c r="AA1424" s="68">
        <v>3.8019006220534168E-2</v>
      </c>
      <c r="AB1424" s="68">
        <v>0.71150377232144923</v>
      </c>
      <c r="AC1424" s="68">
        <v>0.53517449264739403</v>
      </c>
      <c r="AD1424" s="68">
        <v>6.4427995996397423E-3</v>
      </c>
      <c r="AE1424" s="68">
        <v>1.0083458355397732</v>
      </c>
      <c r="AF1424" s="68">
        <v>0.64620726655198935</v>
      </c>
      <c r="AG1424" s="68">
        <v>3.1995277761745946</v>
      </c>
      <c r="AH1424" s="68">
        <v>2.6197300011409697</v>
      </c>
      <c r="AI1424" s="68">
        <v>0.97111101300818525</v>
      </c>
      <c r="AJ1424" s="68">
        <v>0.17396112915672263</v>
      </c>
      <c r="AK1424" s="68">
        <v>0.22532804082021668</v>
      </c>
      <c r="AL1424" s="68">
        <v>0.26416050470208285</v>
      </c>
      <c r="AM1424" s="68">
        <v>8.223786479785411E-2</v>
      </c>
      <c r="AN1424" s="68">
        <v>1.0680633017761989</v>
      </c>
      <c r="AO1424" s="68">
        <v>0.40709337100664988</v>
      </c>
      <c r="AP1424" s="68">
        <v>1.6801438473928796</v>
      </c>
      <c r="AQ1424" s="68">
        <v>1.032581687129063</v>
      </c>
      <c r="AR1424" s="68">
        <v>9.1557638361301319E-2</v>
      </c>
      <c r="AS1424" s="68">
        <v>8.8616523519440058</v>
      </c>
      <c r="AT1424" s="68">
        <v>6.5133771101861693E-2</v>
      </c>
      <c r="AU1424" s="68">
        <v>0.37944477156394829</v>
      </c>
      <c r="AV1424" s="68">
        <v>0</v>
      </c>
      <c r="AW1424" s="68">
        <v>0.24142343185738824</v>
      </c>
      <c r="AX1424" s="68">
        <v>0.33992028465593893</v>
      </c>
      <c r="AY1424" s="68">
        <v>0.26073936867086589</v>
      </c>
      <c r="AZ1424" s="68">
        <v>0</v>
      </c>
      <c r="BA1424" s="68">
        <v>4.4386913827137095E-2</v>
      </c>
      <c r="BB1424" s="68">
        <v>3.4798415396139588</v>
      </c>
      <c r="BC1424" s="68">
        <v>6.2364735647573966</v>
      </c>
      <c r="BD1424" s="68">
        <v>1.9961533028267842</v>
      </c>
      <c r="BE1424" s="68">
        <v>1.0248023123593946</v>
      </c>
      <c r="BF1424" s="68">
        <v>0.77523922478950724</v>
      </c>
      <c r="BG1424" s="68">
        <v>0</v>
      </c>
      <c r="BH1424" s="68">
        <v>5.4940384258060655E-3</v>
      </c>
      <c r="BI1424" s="68">
        <v>8.6684142634769579</v>
      </c>
      <c r="BJ1424" s="68">
        <v>0</v>
      </c>
      <c r="BK1424" s="68">
        <v>1.3126935785726983E-2</v>
      </c>
      <c r="BL1424" s="68">
        <v>2.9683192634820728</v>
      </c>
      <c r="BM1424" s="68">
        <v>0.24887317183667165</v>
      </c>
      <c r="BN1424" s="68">
        <v>0</v>
      </c>
      <c r="BO1424" s="68">
        <v>0</v>
      </c>
    </row>
    <row r="1425" spans="1:67">
      <c r="A1425">
        <v>2011</v>
      </c>
      <c r="B1425" s="62" t="s">
        <v>642</v>
      </c>
      <c r="C1425" s="67" t="s">
        <v>707</v>
      </c>
      <c r="D1425" s="62" t="s">
        <v>726</v>
      </c>
      <c r="E1425" s="68">
        <v>0.30990829427707495</v>
      </c>
      <c r="F1425" s="68">
        <v>9.6650520982048942E-3</v>
      </c>
      <c r="G1425" s="68">
        <v>2.9762190227862755E-3</v>
      </c>
      <c r="H1425" s="68">
        <v>0.21824863550506296</v>
      </c>
      <c r="I1425" s="68">
        <v>2.4059713375825584</v>
      </c>
      <c r="J1425" s="68">
        <v>0.20476452977833967</v>
      </c>
      <c r="K1425" s="68">
        <v>1.6901831688870904E-2</v>
      </c>
      <c r="L1425" s="68">
        <v>7.3597270833072534E-2</v>
      </c>
      <c r="M1425" s="68">
        <v>0.10992635526555827</v>
      </c>
      <c r="N1425" s="68">
        <v>0.19116280159228186</v>
      </c>
      <c r="O1425" s="68">
        <v>0.99508569017552118</v>
      </c>
      <c r="P1425" s="68">
        <v>0.27832705804813695</v>
      </c>
      <c r="Q1425" s="68">
        <v>0.2343960712952784</v>
      </c>
      <c r="R1425" s="68">
        <v>0.13222474433818732</v>
      </c>
      <c r="S1425" s="68">
        <v>0.29129667197245024</v>
      </c>
      <c r="T1425" s="68">
        <v>1.098518572028844</v>
      </c>
      <c r="U1425" s="68">
        <v>7.7085117757354809</v>
      </c>
      <c r="V1425" s="68">
        <v>2.3310149115429475</v>
      </c>
      <c r="W1425" s="68">
        <v>1.1429961592950457</v>
      </c>
      <c r="X1425" s="68">
        <v>2.2541689984429825</v>
      </c>
      <c r="Y1425" s="68">
        <v>7.0781604872379736E-2</v>
      </c>
      <c r="Z1425" s="68">
        <v>1.2130994145780687</v>
      </c>
      <c r="AA1425" s="68">
        <v>2.8499466483099589E-2</v>
      </c>
      <c r="AB1425" s="68">
        <v>1.0273841185075452</v>
      </c>
      <c r="AC1425" s="68">
        <v>0.83188639656243901</v>
      </c>
      <c r="AD1425" s="68">
        <v>1.470335559900835E-3</v>
      </c>
      <c r="AE1425" s="68">
        <v>1.2080549989675626</v>
      </c>
      <c r="AF1425" s="68">
        <v>0.74043161508642863</v>
      </c>
      <c r="AG1425" s="68">
        <v>3.6495801959510161</v>
      </c>
      <c r="AH1425" s="68">
        <v>2.990747441764666</v>
      </c>
      <c r="AI1425" s="68">
        <v>1.0418000399345648</v>
      </c>
      <c r="AJ1425" s="68">
        <v>0.22938117917314105</v>
      </c>
      <c r="AK1425" s="68">
        <v>0.1328982157375862</v>
      </c>
      <c r="AL1425" s="68">
        <v>0.26162389107283057</v>
      </c>
      <c r="AM1425" s="68">
        <v>0.10141713596131671</v>
      </c>
      <c r="AN1425" s="68">
        <v>0.76211078635273233</v>
      </c>
      <c r="AO1425" s="68">
        <v>0.58499448607933391</v>
      </c>
      <c r="AP1425" s="68">
        <v>2.6060704744199827</v>
      </c>
      <c r="AQ1425" s="68">
        <v>1.2575488701783311</v>
      </c>
      <c r="AR1425" s="68">
        <v>0.1391190685102057</v>
      </c>
      <c r="AS1425" s="68">
        <v>13.735400681270022</v>
      </c>
      <c r="AT1425" s="68">
        <v>1.4393316400265324E-2</v>
      </c>
      <c r="AU1425" s="68">
        <v>0.58665032387071014</v>
      </c>
      <c r="AV1425" s="68">
        <v>0</v>
      </c>
      <c r="AW1425" s="68">
        <v>0.10032377475597928</v>
      </c>
      <c r="AX1425" s="68">
        <v>0.50402363449407372</v>
      </c>
      <c r="AY1425" s="68">
        <v>0.38585716420278171</v>
      </c>
      <c r="AZ1425" s="68">
        <v>0</v>
      </c>
      <c r="BA1425" s="68">
        <v>6.0815638363193231E-2</v>
      </c>
      <c r="BB1425" s="68">
        <v>4.3808449441091089</v>
      </c>
      <c r="BC1425" s="68">
        <v>8.7455833904937776</v>
      </c>
      <c r="BD1425" s="68">
        <v>2.8371159560792605</v>
      </c>
      <c r="BE1425" s="68">
        <v>1.4193030397649031</v>
      </c>
      <c r="BF1425" s="68">
        <v>0.70687157914392684</v>
      </c>
      <c r="BG1425" s="68">
        <v>0</v>
      </c>
      <c r="BH1425" s="68">
        <v>8.0148627679397372E-3</v>
      </c>
      <c r="BI1425" s="68">
        <v>6.439761675899538</v>
      </c>
      <c r="BJ1425" s="68">
        <v>0</v>
      </c>
      <c r="BK1425" s="68">
        <v>2.6291743098550455E-2</v>
      </c>
      <c r="BL1425" s="68">
        <v>4.2436993622817392</v>
      </c>
      <c r="BM1425" s="68">
        <v>0.29446947494271758</v>
      </c>
      <c r="BN1425" s="68">
        <v>0</v>
      </c>
      <c r="BO1425" s="68">
        <v>0</v>
      </c>
    </row>
    <row r="1426" spans="1:67">
      <c r="A1426">
        <v>2011</v>
      </c>
      <c r="B1426" s="62" t="s">
        <v>643</v>
      </c>
      <c r="C1426" s="67" t="s">
        <v>708</v>
      </c>
      <c r="D1426" s="62" t="s">
        <v>726</v>
      </c>
      <c r="E1426" s="68">
        <v>1.2445603999298993</v>
      </c>
      <c r="F1426" s="68">
        <v>3.8011593022906666E-2</v>
      </c>
      <c r="G1426" s="68">
        <v>6.3934355587033547E-3</v>
      </c>
      <c r="H1426" s="68">
        <v>0.52958170846636099</v>
      </c>
      <c r="I1426" s="68">
        <v>9.554108028101453</v>
      </c>
      <c r="J1426" s="68">
        <v>0.61572697166855039</v>
      </c>
      <c r="K1426" s="68">
        <v>4.661701982812784E-2</v>
      </c>
      <c r="L1426" s="68">
        <v>0.26697652941343825</v>
      </c>
      <c r="M1426" s="68">
        <v>0.43299529633640932</v>
      </c>
      <c r="N1426" s="68">
        <v>0.22392858483664102</v>
      </c>
      <c r="O1426" s="68">
        <v>4.4695528468964953</v>
      </c>
      <c r="P1426" s="68">
        <v>2.1196923297498689</v>
      </c>
      <c r="Q1426" s="68">
        <v>0.82337834150158018</v>
      </c>
      <c r="R1426" s="68">
        <v>0.49059447336175954</v>
      </c>
      <c r="S1426" s="68">
        <v>0.40850019434133278</v>
      </c>
      <c r="T1426" s="68">
        <v>3.0812532661688579</v>
      </c>
      <c r="U1426" s="68">
        <v>25.595638306125565</v>
      </c>
      <c r="V1426" s="68">
        <v>8.3062302987475007</v>
      </c>
      <c r="W1426" s="68">
        <v>3.3175170413605941</v>
      </c>
      <c r="X1426" s="68">
        <v>3.8456182739755977</v>
      </c>
      <c r="Y1426" s="68">
        <v>0.14672584124234084</v>
      </c>
      <c r="Z1426" s="68">
        <v>4.5256136914822598</v>
      </c>
      <c r="AA1426" s="68">
        <v>5.9798122329620937E-2</v>
      </c>
      <c r="AB1426" s="68">
        <v>4.3812772457660607</v>
      </c>
      <c r="AC1426" s="68">
        <v>3.6774829697082723</v>
      </c>
      <c r="AD1426" s="68">
        <v>2.1384613884842599E-3</v>
      </c>
      <c r="AE1426" s="68">
        <v>1.2059520176939547</v>
      </c>
      <c r="AF1426" s="68">
        <v>3.1646388003322765</v>
      </c>
      <c r="AG1426" s="68">
        <v>15.590546117225465</v>
      </c>
      <c r="AH1426" s="68">
        <v>12.770746981249374</v>
      </c>
      <c r="AI1426" s="68">
        <v>3.6385096677115318</v>
      </c>
      <c r="AJ1426" s="68">
        <v>0.96236887511066893</v>
      </c>
      <c r="AK1426" s="68">
        <v>0.54466717888620986</v>
      </c>
      <c r="AL1426" s="68">
        <v>0.90130992573717417</v>
      </c>
      <c r="AM1426" s="68">
        <v>0.44406991877560587</v>
      </c>
      <c r="AN1426" s="68">
        <v>3.1960227035434423</v>
      </c>
      <c r="AO1426" s="68">
        <v>2.5962476067654925</v>
      </c>
      <c r="AP1426" s="68">
        <v>11.460896067671277</v>
      </c>
      <c r="AQ1426" s="68">
        <v>4.8996976158781731</v>
      </c>
      <c r="AR1426" s="68">
        <v>0.61453167184057256</v>
      </c>
      <c r="AS1426" s="68">
        <v>60.783652534139264</v>
      </c>
      <c r="AT1426" s="68">
        <v>5.5978006698318719E-2</v>
      </c>
      <c r="AU1426" s="68">
        <v>2.5968977417062273</v>
      </c>
      <c r="AV1426" s="68">
        <v>0</v>
      </c>
      <c r="AW1426" s="68">
        <v>0.45191470094109842</v>
      </c>
      <c r="AX1426" s="68">
        <v>2.1868624895444717</v>
      </c>
      <c r="AY1426" s="68">
        <v>1.7041553144458812</v>
      </c>
      <c r="AZ1426" s="68">
        <v>0</v>
      </c>
      <c r="BA1426" s="68">
        <v>0.27083105140722502</v>
      </c>
      <c r="BB1426" s="68">
        <v>19.203563252942576</v>
      </c>
      <c r="BC1426" s="68">
        <v>38.956512552214797</v>
      </c>
      <c r="BD1426" s="68">
        <v>12.481872425350073</v>
      </c>
      <c r="BE1426" s="68">
        <v>6.8608846421860328</v>
      </c>
      <c r="BF1426" s="68">
        <v>3.03131186149322</v>
      </c>
      <c r="BG1426" s="68">
        <v>0</v>
      </c>
      <c r="BH1426" s="68">
        <v>3.5799388113040259E-2</v>
      </c>
      <c r="BI1426" s="68">
        <v>30.016224474688997</v>
      </c>
      <c r="BJ1426" s="68">
        <v>0</v>
      </c>
      <c r="BK1426" s="68">
        <v>1.2853616057882813</v>
      </c>
      <c r="BL1426" s="68">
        <v>2.8203743123510927</v>
      </c>
      <c r="BM1426" s="68">
        <v>0.2344576566724807</v>
      </c>
      <c r="BN1426" s="68">
        <v>0</v>
      </c>
      <c r="BO1426" s="68">
        <v>0</v>
      </c>
    </row>
    <row r="1427" spans="1:67">
      <c r="A1427">
        <v>2011</v>
      </c>
      <c r="B1427" s="62" t="s">
        <v>644</v>
      </c>
      <c r="C1427" s="67" t="s">
        <v>709</v>
      </c>
      <c r="D1427" s="62" t="s">
        <v>726</v>
      </c>
      <c r="E1427" s="68">
        <v>5.8459986786180244E-2</v>
      </c>
      <c r="F1427" s="68">
        <v>1.4239734539247591E-3</v>
      </c>
      <c r="G1427" s="68">
        <v>8.4640457588998678E-4</v>
      </c>
      <c r="H1427" s="68">
        <v>2.9927418681350404E-2</v>
      </c>
      <c r="I1427" s="68">
        <v>0.39112789832277106</v>
      </c>
      <c r="J1427" s="68">
        <v>3.8871500844830376E-2</v>
      </c>
      <c r="K1427" s="68">
        <v>3.0599944642253196E-3</v>
      </c>
      <c r="L1427" s="68">
        <v>1.7175372289871094E-2</v>
      </c>
      <c r="M1427" s="68">
        <v>2.1991859146404696E-2</v>
      </c>
      <c r="N1427" s="68">
        <v>2.3919452528616134E-2</v>
      </c>
      <c r="O1427" s="68">
        <v>0.18132395635329121</v>
      </c>
      <c r="P1427" s="68">
        <v>4.9577638930469313E-2</v>
      </c>
      <c r="Q1427" s="68">
        <v>4.8126305925983576E-2</v>
      </c>
      <c r="R1427" s="68">
        <v>2.3463057112610684E-2</v>
      </c>
      <c r="S1427" s="68">
        <v>3.1896451734838821E-2</v>
      </c>
      <c r="T1427" s="68">
        <v>0.12223470548498881</v>
      </c>
      <c r="U1427" s="68">
        <v>0.94811516100293169</v>
      </c>
      <c r="V1427" s="68">
        <v>0.32133877656931681</v>
      </c>
      <c r="W1427" s="68">
        <v>0.13597901382918193</v>
      </c>
      <c r="X1427" s="68">
        <v>0.26256702989718061</v>
      </c>
      <c r="Y1427" s="68">
        <v>7.427631633821638E-3</v>
      </c>
      <c r="Z1427" s="68">
        <v>0.17248632562316019</v>
      </c>
      <c r="AA1427" s="68">
        <v>4.043239033680238E-3</v>
      </c>
      <c r="AB1427" s="68">
        <v>0.15977215940306635</v>
      </c>
      <c r="AC1427" s="68">
        <v>0.12243345851997667</v>
      </c>
      <c r="AD1427" s="68">
        <v>4.0844804142568998E-4</v>
      </c>
      <c r="AE1427" s="68">
        <v>0.14308226128188445</v>
      </c>
      <c r="AF1427" s="68">
        <v>0.11390403485500769</v>
      </c>
      <c r="AG1427" s="68">
        <v>0.56210956185514815</v>
      </c>
      <c r="AH1427" s="68">
        <v>0.46139065911414195</v>
      </c>
      <c r="AI1427" s="68">
        <v>0.15781230274883498</v>
      </c>
      <c r="AJ1427" s="68">
        <v>3.320789266079105E-2</v>
      </c>
      <c r="AK1427" s="68">
        <v>2.4174436449949335E-2</v>
      </c>
      <c r="AL1427" s="68">
        <v>3.8204119255114771E-2</v>
      </c>
      <c r="AM1427" s="68">
        <v>1.5669148680273911E-2</v>
      </c>
      <c r="AN1427" s="68">
        <v>0.13672842741152008</v>
      </c>
      <c r="AO1427" s="68">
        <v>8.7027797535032397E-2</v>
      </c>
      <c r="AP1427" s="68">
        <v>0.39986355184916372</v>
      </c>
      <c r="AQ1427" s="68">
        <v>0.18092184763647601</v>
      </c>
      <c r="AR1427" s="68">
        <v>2.044814582831397E-2</v>
      </c>
      <c r="AS1427" s="68">
        <v>2.0217694016168899</v>
      </c>
      <c r="AT1427" s="68">
        <v>7.0897848571386179E-3</v>
      </c>
      <c r="AU1427" s="68">
        <v>8.6344207331434539E-2</v>
      </c>
      <c r="AV1427" s="68">
        <v>0</v>
      </c>
      <c r="AW1427" s="68">
        <v>2.38757169632168E-2</v>
      </c>
      <c r="AX1427" s="68">
        <v>7.3992075261594431E-2</v>
      </c>
      <c r="AY1427" s="68">
        <v>6.5248929992321777E-2</v>
      </c>
      <c r="AZ1427" s="68">
        <v>0</v>
      </c>
      <c r="BA1427" s="68">
        <v>9.58511238194216E-3</v>
      </c>
      <c r="BB1427" s="68">
        <v>0.69087924658668631</v>
      </c>
      <c r="BC1427" s="68">
        <v>1.334957125751421</v>
      </c>
      <c r="BD1427" s="68">
        <v>0.42652878895171309</v>
      </c>
      <c r="BE1427" s="68">
        <v>0.2222696548527508</v>
      </c>
      <c r="BF1427" s="68">
        <v>0.1164974727932928</v>
      </c>
      <c r="BG1427" s="68">
        <v>0</v>
      </c>
      <c r="BH1427" s="68">
        <v>1.2573886573171334E-3</v>
      </c>
      <c r="BI1427" s="68">
        <v>1.3611569874222627</v>
      </c>
      <c r="BJ1427" s="68">
        <v>0</v>
      </c>
      <c r="BK1427" s="68">
        <v>1.2219078075390824E-3</v>
      </c>
      <c r="BL1427" s="68">
        <v>0.30458393630703984</v>
      </c>
      <c r="BM1427" s="68">
        <v>2.4921576878323266E-2</v>
      </c>
      <c r="BN1427" s="68">
        <v>0</v>
      </c>
      <c r="BO1427" s="68">
        <v>0</v>
      </c>
    </row>
    <row r="1428" spans="1:67">
      <c r="A1428">
        <v>2011</v>
      </c>
      <c r="B1428" s="62" t="s">
        <v>645</v>
      </c>
      <c r="C1428" s="67" t="s">
        <v>710</v>
      </c>
      <c r="D1428" s="62" t="s">
        <v>726</v>
      </c>
      <c r="E1428" s="68">
        <v>26.54572650004927</v>
      </c>
      <c r="F1428" s="68">
        <v>0.75628517470135959</v>
      </c>
      <c r="G1428" s="68">
        <v>1.3941994604987067E-2</v>
      </c>
      <c r="H1428" s="68">
        <v>4.3721899983933463</v>
      </c>
      <c r="I1428" s="68">
        <v>225.64175643344504</v>
      </c>
      <c r="J1428" s="68">
        <v>12.083530678618509</v>
      </c>
      <c r="K1428" s="68">
        <v>0.88732372754006406</v>
      </c>
      <c r="L1428" s="68">
        <v>4.6242794592624152</v>
      </c>
      <c r="M1428" s="68">
        <v>10.088388080642412</v>
      </c>
      <c r="N1428" s="68">
        <v>3.7892676564065866</v>
      </c>
      <c r="O1428" s="68">
        <v>97.186350367987899</v>
      </c>
      <c r="P1428" s="68">
        <v>28.330264613464337</v>
      </c>
      <c r="Q1428" s="68">
        <v>14.069128386664595</v>
      </c>
      <c r="R1428" s="68">
        <v>10.270715937941764</v>
      </c>
      <c r="S1428" s="68">
        <v>6.8416598454408231</v>
      </c>
      <c r="T1428" s="68">
        <v>73.282285523060295</v>
      </c>
      <c r="U1428" s="68">
        <v>598.53698561425642</v>
      </c>
      <c r="V1428" s="68">
        <v>198.91194411368332</v>
      </c>
      <c r="W1428" s="68">
        <v>71.488423105974448</v>
      </c>
      <c r="X1428" s="68">
        <v>70.662357960087704</v>
      </c>
      <c r="Y1428" s="68">
        <v>1.8147567994320379</v>
      </c>
      <c r="Z1428" s="68">
        <v>107.67932859025044</v>
      </c>
      <c r="AA1428" s="68">
        <v>1.0654081144053864</v>
      </c>
      <c r="AB1428" s="68">
        <v>104.99413914875493</v>
      </c>
      <c r="AC1428" s="68">
        <v>90.983295777628825</v>
      </c>
      <c r="AD1428" s="68">
        <v>3.8146941771514025E-3</v>
      </c>
      <c r="AE1428" s="68">
        <v>18.235901116848243</v>
      </c>
      <c r="AF1428" s="68">
        <v>76.99350116735009</v>
      </c>
      <c r="AG1428" s="68">
        <v>379.26542102213705</v>
      </c>
      <c r="AH1428" s="68">
        <v>310.6501939707519</v>
      </c>
      <c r="AI1428" s="68">
        <v>81.031651974046071</v>
      </c>
      <c r="AJ1428" s="68">
        <v>23.513990598986773</v>
      </c>
      <c r="AK1428" s="68">
        <v>12.263069370051062</v>
      </c>
      <c r="AL1428" s="68">
        <v>20.071330889313892</v>
      </c>
      <c r="AM1428" s="68">
        <v>10.760565133630255</v>
      </c>
      <c r="AN1428" s="68">
        <v>75.512221770678508</v>
      </c>
      <c r="AO1428" s="68">
        <v>63.630889914982362</v>
      </c>
      <c r="AP1428" s="68">
        <v>284.87574534880633</v>
      </c>
      <c r="AQ1428" s="68">
        <v>116.69138307251785</v>
      </c>
      <c r="AR1428" s="68">
        <v>15.262630551642843</v>
      </c>
      <c r="AS1428" s="68">
        <v>1509.1840774523205</v>
      </c>
      <c r="AT1428" s="68">
        <v>1.1657650583277819</v>
      </c>
      <c r="AU1428" s="68">
        <v>64.434083087291839</v>
      </c>
      <c r="AV1428" s="68">
        <v>0</v>
      </c>
      <c r="AW1428" s="68">
        <v>8.9682159436086906</v>
      </c>
      <c r="AX1428" s="68">
        <v>54.124978596262345</v>
      </c>
      <c r="AY1428" s="68">
        <v>41.58430790307925</v>
      </c>
      <c r="AZ1428" s="68">
        <v>0</v>
      </c>
      <c r="BA1428" s="68">
        <v>6.5574653261494653</v>
      </c>
      <c r="BB1428" s="68">
        <v>465.33052061292256</v>
      </c>
      <c r="BC1428" s="68">
        <v>950.44828540726803</v>
      </c>
      <c r="BD1428" s="68">
        <v>309.09018110543434</v>
      </c>
      <c r="BE1428" s="68">
        <v>151.23791286992247</v>
      </c>
      <c r="BF1428" s="68">
        <v>72.687022437416829</v>
      </c>
      <c r="BG1428" s="68">
        <v>0</v>
      </c>
      <c r="BH1428" s="68">
        <v>0.87220301263543643</v>
      </c>
      <c r="BI1428" s="68">
        <v>491.45522481583214</v>
      </c>
      <c r="BJ1428" s="68">
        <v>0</v>
      </c>
      <c r="BK1428" s="68">
        <v>1.3870071363076854E-3</v>
      </c>
      <c r="BL1428" s="68">
        <v>0.66280226276434218</v>
      </c>
      <c r="BM1428" s="68">
        <v>6.113142266836314E-2</v>
      </c>
      <c r="BN1428" s="68">
        <v>0</v>
      </c>
      <c r="BO1428" s="68">
        <v>0</v>
      </c>
    </row>
    <row r="1429" spans="1:67">
      <c r="A1429">
        <v>2011</v>
      </c>
      <c r="B1429" s="62" t="s">
        <v>646</v>
      </c>
      <c r="C1429" s="67" t="s">
        <v>711</v>
      </c>
      <c r="D1429" s="62" t="s">
        <v>726</v>
      </c>
      <c r="E1429" s="68">
        <v>6.7270684571889126</v>
      </c>
      <c r="F1429" s="68">
        <v>8.1933325470314983E-2</v>
      </c>
      <c r="G1429" s="68">
        <v>0.5345103136301248</v>
      </c>
      <c r="H1429" s="68">
        <v>14.952263656145719</v>
      </c>
      <c r="I1429" s="68">
        <v>36.734439586610307</v>
      </c>
      <c r="J1429" s="68">
        <v>6.1547252405796424</v>
      </c>
      <c r="K1429" s="68">
        <v>0.59612530986339463</v>
      </c>
      <c r="L1429" s="68">
        <v>3.5794303256660074</v>
      </c>
      <c r="M1429" s="68">
        <v>2.700518041175477</v>
      </c>
      <c r="N1429" s="68">
        <v>0.77415706852646748</v>
      </c>
      <c r="O1429" s="68">
        <v>12.604359955080232</v>
      </c>
      <c r="P1429" s="68">
        <v>4.3114047258953434</v>
      </c>
      <c r="Q1429" s="68">
        <v>6.4626223436417973</v>
      </c>
      <c r="R1429" s="68">
        <v>5.3864001858816462</v>
      </c>
      <c r="S1429" s="68">
        <v>3.7137410023937139</v>
      </c>
      <c r="T1429" s="68">
        <v>11.520259282937731</v>
      </c>
      <c r="U1429" s="68">
        <v>56.817529659412401</v>
      </c>
      <c r="V1429" s="68">
        <v>20.777713560387834</v>
      </c>
      <c r="W1429" s="68">
        <v>10.160227389964975</v>
      </c>
      <c r="X1429" s="68">
        <v>32.336387825505369</v>
      </c>
      <c r="Y1429" s="68">
        <v>1.4258647738886112</v>
      </c>
      <c r="Z1429" s="68">
        <v>16.698642701994213</v>
      </c>
      <c r="AA1429" s="68">
        <v>1.7515813710252828</v>
      </c>
      <c r="AB1429" s="68">
        <v>9.0154034597587049</v>
      </c>
      <c r="AC1429" s="68">
        <v>7.3525521887795309</v>
      </c>
      <c r="AD1429" s="68">
        <v>0.49726836860624624</v>
      </c>
      <c r="AE1429" s="68">
        <v>28.165631707138118</v>
      </c>
      <c r="AF1429" s="68">
        <v>22.145719129481829</v>
      </c>
      <c r="AG1429" s="68">
        <v>110.16642832688055</v>
      </c>
      <c r="AH1429" s="68">
        <v>90.242325706882696</v>
      </c>
      <c r="AI1429" s="68">
        <v>29.538413668798015</v>
      </c>
      <c r="AJ1429" s="68">
        <v>4.1281136552361062</v>
      </c>
      <c r="AK1429" s="68">
        <v>14.066306138914804</v>
      </c>
      <c r="AL1429" s="68">
        <v>9.7043320131306299</v>
      </c>
      <c r="AM1429" s="68">
        <v>2.3358025614261884</v>
      </c>
      <c r="AN1429" s="68">
        <v>71.420048868867212</v>
      </c>
      <c r="AO1429" s="68">
        <v>8.3660295404015699</v>
      </c>
      <c r="AP1429" s="68">
        <v>25.005403750911988</v>
      </c>
      <c r="AQ1429" s="68">
        <v>28.776229739018639</v>
      </c>
      <c r="AR1429" s="68">
        <v>1.4992406619831471</v>
      </c>
      <c r="AS1429" s="68">
        <v>133.35177921740086</v>
      </c>
      <c r="AT1429" s="68">
        <v>3.6297485687337749</v>
      </c>
      <c r="AU1429" s="68">
        <v>5.7763378691587297</v>
      </c>
      <c r="AV1429" s="68">
        <v>0</v>
      </c>
      <c r="AW1429" s="68">
        <v>16.886797106706727</v>
      </c>
      <c r="AX1429" s="68">
        <v>5.8885157903694694</v>
      </c>
      <c r="AY1429" s="68">
        <v>4.5431778437002164</v>
      </c>
      <c r="AZ1429" s="68">
        <v>0</v>
      </c>
      <c r="BA1429" s="68">
        <v>0.97812400193874516</v>
      </c>
      <c r="BB1429" s="68">
        <v>101.59164058966806</v>
      </c>
      <c r="BC1429" s="68">
        <v>150.90218931934814</v>
      </c>
      <c r="BD1429" s="68">
        <v>44.081727109744186</v>
      </c>
      <c r="BE1429" s="68">
        <v>20.562391650749966</v>
      </c>
      <c r="BF1429" s="68">
        <v>35.014774169892561</v>
      </c>
      <c r="BG1429" s="68">
        <v>0</v>
      </c>
      <c r="BH1429" s="68">
        <v>0.10241059309737047</v>
      </c>
      <c r="BI1429" s="68">
        <v>404.32779145972415</v>
      </c>
      <c r="BJ1429" s="68">
        <v>0</v>
      </c>
      <c r="BK1429" s="68">
        <v>7.7010566085047832E-2</v>
      </c>
      <c r="BL1429" s="68">
        <v>13.72110861272219</v>
      </c>
      <c r="BM1429" s="68">
        <v>0.332010157100951</v>
      </c>
      <c r="BN1429" s="68">
        <v>0</v>
      </c>
      <c r="BO1429" s="68">
        <v>0</v>
      </c>
    </row>
    <row r="1430" spans="1:67">
      <c r="A1430">
        <v>2011</v>
      </c>
      <c r="B1430" s="62" t="s">
        <v>647</v>
      </c>
      <c r="C1430" s="67" t="s">
        <v>712</v>
      </c>
      <c r="D1430" s="62" t="s">
        <v>726</v>
      </c>
      <c r="E1430" s="68">
        <v>7.0986430409858912</v>
      </c>
      <c r="F1430" s="68">
        <v>0.77465782038777442</v>
      </c>
      <c r="G1430" s="68">
        <v>0.27251792407314257</v>
      </c>
      <c r="H1430" s="68">
        <v>6.3306276482717871</v>
      </c>
      <c r="I1430" s="68">
        <v>23.944712872865583</v>
      </c>
      <c r="J1430" s="68">
        <v>22.08833198661527</v>
      </c>
      <c r="K1430" s="68">
        <v>1.0901661279808093</v>
      </c>
      <c r="L1430" s="68">
        <v>7.4334680007097038</v>
      </c>
      <c r="M1430" s="68">
        <v>1.5684048458105946</v>
      </c>
      <c r="N1430" s="68">
        <v>1.321363131318456</v>
      </c>
      <c r="O1430" s="68">
        <v>6.1567962304181432</v>
      </c>
      <c r="P1430" s="68">
        <v>1.2491806651092432</v>
      </c>
      <c r="Q1430" s="68">
        <v>3.8165748409822835</v>
      </c>
      <c r="R1430" s="68">
        <v>2.683495107480633</v>
      </c>
      <c r="S1430" s="68">
        <v>2.6232637852254799</v>
      </c>
      <c r="T1430" s="68">
        <v>2.4175799664086335</v>
      </c>
      <c r="U1430" s="68">
        <v>14.945079411123192</v>
      </c>
      <c r="V1430" s="68">
        <v>5.0468288146886326</v>
      </c>
      <c r="W1430" s="68">
        <v>2.2011542105042197</v>
      </c>
      <c r="X1430" s="68">
        <v>11.602615203639452</v>
      </c>
      <c r="Y1430" s="68">
        <v>0.62920990057526416</v>
      </c>
      <c r="Z1430" s="68">
        <v>6.9069909008234598</v>
      </c>
      <c r="AA1430" s="68">
        <v>0.11739644949356258</v>
      </c>
      <c r="AB1430" s="68">
        <v>3.5002812022328209</v>
      </c>
      <c r="AC1430" s="68">
        <v>0.92728406940150809</v>
      </c>
      <c r="AD1430" s="68">
        <v>5.6567595179405364E-2</v>
      </c>
      <c r="AE1430" s="68">
        <v>14.950919605751926</v>
      </c>
      <c r="AF1430" s="68">
        <v>1.5818272550031671</v>
      </c>
      <c r="AG1430" s="68">
        <v>7.8480439768268475</v>
      </c>
      <c r="AH1430" s="68">
        <v>6.4377225991685947</v>
      </c>
      <c r="AI1430" s="68">
        <v>10.192463023730975</v>
      </c>
      <c r="AJ1430" s="68">
        <v>1.2282421179916798</v>
      </c>
      <c r="AK1430" s="68">
        <v>5.6563510491378288</v>
      </c>
      <c r="AL1430" s="68">
        <v>2.6985423972322571</v>
      </c>
      <c r="AM1430" s="68">
        <v>1.7652458417755987</v>
      </c>
      <c r="AN1430" s="68">
        <v>5.8428937694069365</v>
      </c>
      <c r="AO1430" s="68">
        <v>0.69088763664628638</v>
      </c>
      <c r="AP1430" s="68">
        <v>1.9474350123924364</v>
      </c>
      <c r="AQ1430" s="68">
        <v>7.0237305726434904</v>
      </c>
      <c r="AR1430" s="68">
        <v>0.43974017973741519</v>
      </c>
      <c r="AS1430" s="68">
        <v>11.989242956446658</v>
      </c>
      <c r="AT1430" s="68">
        <v>9.5101515522938094</v>
      </c>
      <c r="AU1430" s="68">
        <v>0.47784857428578847</v>
      </c>
      <c r="AV1430" s="68">
        <v>0</v>
      </c>
      <c r="AW1430" s="68">
        <v>0.99705782966615986</v>
      </c>
      <c r="AX1430" s="68">
        <v>1.848802766533187</v>
      </c>
      <c r="AY1430" s="68">
        <v>1.7448980233313387</v>
      </c>
      <c r="AZ1430" s="68">
        <v>0</v>
      </c>
      <c r="BA1430" s="68">
        <v>0.18480195485164419</v>
      </c>
      <c r="BB1430" s="68">
        <v>16.480444300853161</v>
      </c>
      <c r="BC1430" s="68">
        <v>9.6088489083813329</v>
      </c>
      <c r="BD1430" s="68">
        <v>4.9779383893228646</v>
      </c>
      <c r="BE1430" s="68">
        <v>4.8939911453007987</v>
      </c>
      <c r="BF1430" s="68">
        <v>3.6591510301483874</v>
      </c>
      <c r="BG1430" s="68">
        <v>0</v>
      </c>
      <c r="BH1430" s="68">
        <v>1.3762977138061534E-2</v>
      </c>
      <c r="BI1430" s="68">
        <v>109.64026579574009</v>
      </c>
      <c r="BJ1430" s="68">
        <v>0</v>
      </c>
      <c r="BK1430" s="68">
        <v>6.7266903951895024E-2</v>
      </c>
      <c r="BL1430" s="68">
        <v>10.879773093987939</v>
      </c>
      <c r="BM1430" s="68">
        <v>3.4168132816430603</v>
      </c>
      <c r="BN1430" s="68">
        <v>0</v>
      </c>
      <c r="BO1430" s="68">
        <v>0</v>
      </c>
    </row>
    <row r="1431" spans="1:67">
      <c r="A1431">
        <v>2011</v>
      </c>
      <c r="B1431" s="62" t="s">
        <v>648</v>
      </c>
      <c r="C1431" s="67" t="s">
        <v>713</v>
      </c>
      <c r="D1431" s="62" t="s">
        <v>726</v>
      </c>
      <c r="E1431" s="68">
        <v>0.30282370347507659</v>
      </c>
      <c r="F1431" s="68">
        <v>4.790762558287474E-3</v>
      </c>
      <c r="G1431" s="68">
        <v>9.5604884151082436E-3</v>
      </c>
      <c r="H1431" s="68">
        <v>0.20853174842516511</v>
      </c>
      <c r="I1431" s="68">
        <v>1.6594471389492869</v>
      </c>
      <c r="J1431" s="68">
        <v>0.19136901339860626</v>
      </c>
      <c r="K1431" s="68">
        <v>1.8677635099084412E-2</v>
      </c>
      <c r="L1431" s="68">
        <v>6.4218471210930494E-2</v>
      </c>
      <c r="M1431" s="68">
        <v>0.13794029739843977</v>
      </c>
      <c r="N1431" s="68">
        <v>8.0190952558800987E-2</v>
      </c>
      <c r="O1431" s="68">
        <v>0.60525375983472562</v>
      </c>
      <c r="P1431" s="68">
        <v>0.17071731738246554</v>
      </c>
      <c r="Q1431" s="68">
        <v>0.17603064956542133</v>
      </c>
      <c r="R1431" s="68">
        <v>9.4224313761276074E-2</v>
      </c>
      <c r="S1431" s="68">
        <v>0.15966367228748884</v>
      </c>
      <c r="T1431" s="68">
        <v>0.42910039298850472</v>
      </c>
      <c r="U1431" s="68">
        <v>3.5946131552591249</v>
      </c>
      <c r="V1431" s="68">
        <v>1.0902594823980321</v>
      </c>
      <c r="W1431" s="68">
        <v>0.9868812167377532</v>
      </c>
      <c r="X1431" s="68">
        <v>1.3042250483203728</v>
      </c>
      <c r="Y1431" s="68">
        <v>4.4678240721373441E-2</v>
      </c>
      <c r="Z1431" s="68">
        <v>0.60874777108407985</v>
      </c>
      <c r="AA1431" s="68">
        <v>2.5578249877974524E-2</v>
      </c>
      <c r="AB1431" s="68">
        <v>0.47830986744818349</v>
      </c>
      <c r="AC1431" s="68">
        <v>0.3749603351944153</v>
      </c>
      <c r="AD1431" s="68">
        <v>2.1707507517085478E-3</v>
      </c>
      <c r="AE1431" s="68">
        <v>0.62127342785852369</v>
      </c>
      <c r="AF1431" s="68">
        <v>0.37219177901429951</v>
      </c>
      <c r="AG1431" s="68">
        <v>1.8363100309098215</v>
      </c>
      <c r="AH1431" s="68">
        <v>1.5062359388517361</v>
      </c>
      <c r="AI1431" s="68">
        <v>0.78470240405167124</v>
      </c>
      <c r="AJ1431" s="68">
        <v>0.12951825273778894</v>
      </c>
      <c r="AK1431" s="68">
        <v>7.5235328734877011E-2</v>
      </c>
      <c r="AL1431" s="68">
        <v>0.2444680666233639</v>
      </c>
      <c r="AM1431" s="68">
        <v>5.2930868015342095E-2</v>
      </c>
      <c r="AN1431" s="68">
        <v>0.46102580555630257</v>
      </c>
      <c r="AO1431" s="68">
        <v>0.28630226349940302</v>
      </c>
      <c r="AP1431" s="68">
        <v>1.1646879438444813</v>
      </c>
      <c r="AQ1431" s="68">
        <v>0.56891688873801327</v>
      </c>
      <c r="AR1431" s="68">
        <v>6.4271289790294617E-2</v>
      </c>
      <c r="AS1431" s="68">
        <v>6.4489545718575529</v>
      </c>
      <c r="AT1431" s="68">
        <v>1.4936402305229586E-2</v>
      </c>
      <c r="AU1431" s="68">
        <v>0.27655342030100888</v>
      </c>
      <c r="AV1431" s="68">
        <v>0</v>
      </c>
      <c r="AW1431" s="68">
        <v>0.10976704121221367</v>
      </c>
      <c r="AX1431" s="68">
        <v>0.24330488466024397</v>
      </c>
      <c r="AY1431" s="68">
        <v>0.21751635258502211</v>
      </c>
      <c r="AZ1431" s="68">
        <v>0</v>
      </c>
      <c r="BA1431" s="68">
        <v>3.1244324102580781E-2</v>
      </c>
      <c r="BB1431" s="68">
        <v>2.7335086007937095</v>
      </c>
      <c r="BC1431" s="68">
        <v>4.0963760713011554</v>
      </c>
      <c r="BD1431" s="68">
        <v>1.3861723709335434</v>
      </c>
      <c r="BE1431" s="68">
        <v>0.75632669151928833</v>
      </c>
      <c r="BF1431" s="68">
        <v>0.41658024957578765</v>
      </c>
      <c r="BG1431" s="68">
        <v>0</v>
      </c>
      <c r="BH1431" s="68">
        <v>3.750600173280827E-3</v>
      </c>
      <c r="BI1431" s="68">
        <v>5.1579651648599381</v>
      </c>
      <c r="BJ1431" s="68">
        <v>0</v>
      </c>
      <c r="BK1431" s="68">
        <v>0.20945524685687572</v>
      </c>
      <c r="BL1431" s="68">
        <v>4.7677754091120201</v>
      </c>
      <c r="BM1431" s="68">
        <v>0.43369485282277037</v>
      </c>
      <c r="BN1431" s="68">
        <v>0</v>
      </c>
      <c r="BO1431" s="68">
        <v>0</v>
      </c>
    </row>
    <row r="1432" spans="1:67">
      <c r="A1432">
        <v>2011</v>
      </c>
      <c r="B1432" s="62" t="s">
        <v>649</v>
      </c>
      <c r="C1432" s="67" t="s">
        <v>714</v>
      </c>
      <c r="D1432" s="62" t="s">
        <v>726</v>
      </c>
      <c r="E1432" s="68">
        <v>0.34080056926898539</v>
      </c>
      <c r="F1432" s="68">
        <v>6.0862709029075181E-2</v>
      </c>
      <c r="G1432" s="68">
        <v>1.2110103357765332E-2</v>
      </c>
      <c r="H1432" s="68">
        <v>0.30343943298948323</v>
      </c>
      <c r="I1432" s="68">
        <v>1.846067403481346</v>
      </c>
      <c r="J1432" s="68">
        <v>0.9583658109092188</v>
      </c>
      <c r="K1432" s="68">
        <v>4.4218519539491213E-2</v>
      </c>
      <c r="L1432" s="68">
        <v>0.13836402296253639</v>
      </c>
      <c r="M1432" s="68">
        <v>0.19624394522255376</v>
      </c>
      <c r="N1432" s="68">
        <v>0.15678705085548311</v>
      </c>
      <c r="O1432" s="68">
        <v>0.80583500138829178</v>
      </c>
      <c r="P1432" s="68">
        <v>0.19966732584406804</v>
      </c>
      <c r="Q1432" s="68">
        <v>0.80882991249288905</v>
      </c>
      <c r="R1432" s="68">
        <v>0.18867869413189245</v>
      </c>
      <c r="S1432" s="68">
        <v>0.53830564069430697</v>
      </c>
      <c r="T1432" s="68">
        <v>1.4133225298176115</v>
      </c>
      <c r="U1432" s="68">
        <v>94.541918964499786</v>
      </c>
      <c r="V1432" s="68">
        <v>9.0525260727258203</v>
      </c>
      <c r="W1432" s="68">
        <v>2.449867413219136</v>
      </c>
      <c r="X1432" s="68">
        <v>15.506995758954542</v>
      </c>
      <c r="Y1432" s="68">
        <v>0.36189882742820739</v>
      </c>
      <c r="Z1432" s="68">
        <v>5.696981418729048</v>
      </c>
      <c r="AA1432" s="68">
        <v>0.27134431911442281</v>
      </c>
      <c r="AB1432" s="68">
        <v>1.237116620217134</v>
      </c>
      <c r="AC1432" s="68">
        <v>0.26652089178895699</v>
      </c>
      <c r="AD1432" s="68">
        <v>2.8595865438373076E-3</v>
      </c>
      <c r="AE1432" s="68">
        <v>2.2296641054756901</v>
      </c>
      <c r="AF1432" s="68">
        <v>0.43972223497253526</v>
      </c>
      <c r="AG1432" s="68">
        <v>2.173435739322898</v>
      </c>
      <c r="AH1432" s="68">
        <v>1.8962592032237957</v>
      </c>
      <c r="AI1432" s="68">
        <v>0.75147221606041259</v>
      </c>
      <c r="AJ1432" s="68">
        <v>7.2610650165140803E-2</v>
      </c>
      <c r="AK1432" s="68">
        <v>0.10111232461672798</v>
      </c>
      <c r="AL1432" s="68">
        <v>0.18932618876390622</v>
      </c>
      <c r="AM1432" s="68">
        <v>4.3028180235505774E-2</v>
      </c>
      <c r="AN1432" s="68">
        <v>0.59879641132998596</v>
      </c>
      <c r="AO1432" s="68">
        <v>0.1674839941796987</v>
      </c>
      <c r="AP1432" s="68">
        <v>1.1450431889491162</v>
      </c>
      <c r="AQ1432" s="68">
        <v>8.2060507121923312</v>
      </c>
      <c r="AR1432" s="68">
        <v>5.0015907474335854E-2</v>
      </c>
      <c r="AS1432" s="68">
        <v>3.9198766805760776</v>
      </c>
      <c r="AT1432" s="68">
        <v>1.4606707268401894E-2</v>
      </c>
      <c r="AU1432" s="68">
        <v>0.16980915529742005</v>
      </c>
      <c r="AV1432" s="68">
        <v>0</v>
      </c>
      <c r="AW1432" s="68">
        <v>9.2442113718814639E-2</v>
      </c>
      <c r="AX1432" s="68">
        <v>0.64730275457007203</v>
      </c>
      <c r="AY1432" s="68">
        <v>0.19997271676496667</v>
      </c>
      <c r="AZ1432" s="68">
        <v>0</v>
      </c>
      <c r="BA1432" s="68">
        <v>2.2797085868668632E-2</v>
      </c>
      <c r="BB1432" s="68">
        <v>1.6673420481616446</v>
      </c>
      <c r="BC1432" s="68">
        <v>3.1744903781560314</v>
      </c>
      <c r="BD1432" s="68">
        <v>0.98641228857586549</v>
      </c>
      <c r="BE1432" s="68">
        <v>1.1051322076521315</v>
      </c>
      <c r="BF1432" s="68">
        <v>0.47291747068212608</v>
      </c>
      <c r="BG1432" s="68">
        <v>0</v>
      </c>
      <c r="BH1432" s="68">
        <v>3.1550594050121614E-3</v>
      </c>
      <c r="BI1432" s="68">
        <v>27.068820842473382</v>
      </c>
      <c r="BJ1432" s="68">
        <v>0</v>
      </c>
      <c r="BK1432" s="68">
        <v>5.0669224660257861E-2</v>
      </c>
      <c r="BL1432" s="68">
        <v>14.110375909707582</v>
      </c>
      <c r="BM1432" s="68">
        <v>0.94664044757559773</v>
      </c>
      <c r="BN1432" s="68">
        <v>0</v>
      </c>
      <c r="BO1432" s="68">
        <v>0</v>
      </c>
    </row>
    <row r="1433" spans="1:67">
      <c r="A1433">
        <v>2011</v>
      </c>
      <c r="B1433" s="62" t="s">
        <v>650</v>
      </c>
      <c r="C1433" s="67" t="s">
        <v>715</v>
      </c>
      <c r="D1433" s="62" t="s">
        <v>726</v>
      </c>
      <c r="E1433" s="68">
        <v>0.73678386931781181</v>
      </c>
      <c r="F1433" s="68">
        <v>4.2672699316673472E-3</v>
      </c>
      <c r="G1433" s="68">
        <v>2.8299237555949291E-2</v>
      </c>
      <c r="H1433" s="68">
        <v>0.18726035517305484</v>
      </c>
      <c r="I1433" s="68">
        <v>3.1695848527955142</v>
      </c>
      <c r="J1433" s="68">
        <v>0.50416694080800373</v>
      </c>
      <c r="K1433" s="68">
        <v>3.0465769189540991E-2</v>
      </c>
      <c r="L1433" s="68">
        <v>9.7873706596782961E-2</v>
      </c>
      <c r="M1433" s="68">
        <v>5.0840135995330937E-2</v>
      </c>
      <c r="N1433" s="68">
        <v>8.2542493857698837E-2</v>
      </c>
      <c r="O1433" s="68">
        <v>0.49898997610219936</v>
      </c>
      <c r="P1433" s="68">
        <v>0.13922484027730786</v>
      </c>
      <c r="Q1433" s="68">
        <v>0.18483858857818836</v>
      </c>
      <c r="R1433" s="68">
        <v>0.11476925688370791</v>
      </c>
      <c r="S1433" s="68">
        <v>0.14490615827052158</v>
      </c>
      <c r="T1433" s="68">
        <v>0.33612933887909119</v>
      </c>
      <c r="U1433" s="68">
        <v>3.3761950709070945</v>
      </c>
      <c r="V1433" s="68">
        <v>0.80915637547687402</v>
      </c>
      <c r="W1433" s="68">
        <v>0.43481261775155067</v>
      </c>
      <c r="X1433" s="68">
        <v>2.094987256127915</v>
      </c>
      <c r="Y1433" s="68">
        <v>4.0104724832300376E-2</v>
      </c>
      <c r="Z1433" s="68">
        <v>0.83031226503077371</v>
      </c>
      <c r="AA1433" s="68">
        <v>2.2505166861522076E-2</v>
      </c>
      <c r="AB1433" s="68">
        <v>0.36034483643514159</v>
      </c>
      <c r="AC1433" s="68">
        <v>0.26276541176429796</v>
      </c>
      <c r="AD1433" s="68">
        <v>4.4113149967322475E-3</v>
      </c>
      <c r="AE1433" s="68">
        <v>0.81232566674093898</v>
      </c>
      <c r="AF1433" s="68">
        <v>0.33578205543002193</v>
      </c>
      <c r="AG1433" s="68">
        <v>1.6607826029558113</v>
      </c>
      <c r="AH1433" s="68">
        <v>1.3823632335698159</v>
      </c>
      <c r="AI1433" s="68">
        <v>0.71366361957359226</v>
      </c>
      <c r="AJ1433" s="68">
        <v>7.778284964331017E-2</v>
      </c>
      <c r="AK1433" s="68">
        <v>0.10956857512817078</v>
      </c>
      <c r="AL1433" s="68">
        <v>0.14961723716001793</v>
      </c>
      <c r="AM1433" s="68">
        <v>4.1568974982954768E-2</v>
      </c>
      <c r="AN1433" s="68">
        <v>0.88847364412210295</v>
      </c>
      <c r="AO1433" s="68">
        <v>0.18104872756571605</v>
      </c>
      <c r="AP1433" s="68">
        <v>0.86045653685451651</v>
      </c>
      <c r="AQ1433" s="68">
        <v>0.56328648524370006</v>
      </c>
      <c r="AR1433" s="68">
        <v>4.0650575413852461E-2</v>
      </c>
      <c r="AS1433" s="68">
        <v>3.9376213111748228</v>
      </c>
      <c r="AT1433" s="68">
        <v>3.3844721996017804E-2</v>
      </c>
      <c r="AU1433" s="68">
        <v>0.16855896909058504</v>
      </c>
      <c r="AV1433" s="68">
        <v>0</v>
      </c>
      <c r="AW1433" s="68">
        <v>0.11933880621759813</v>
      </c>
      <c r="AX1433" s="68">
        <v>0.15396581021589292</v>
      </c>
      <c r="AY1433" s="68">
        <v>0.15965442267214047</v>
      </c>
      <c r="AZ1433" s="68">
        <v>0</v>
      </c>
      <c r="BA1433" s="68">
        <v>2.4357956847469726E-2</v>
      </c>
      <c r="BB1433" s="68">
        <v>1.5937413554086786</v>
      </c>
      <c r="BC1433" s="68">
        <v>3.1403574288157827</v>
      </c>
      <c r="BD1433" s="68">
        <v>0.93847738925417046</v>
      </c>
      <c r="BE1433" s="68">
        <v>0.64396650448045911</v>
      </c>
      <c r="BF1433" s="68">
        <v>0.38959274256545101</v>
      </c>
      <c r="BG1433" s="68">
        <v>0</v>
      </c>
      <c r="BH1433" s="68">
        <v>2.8954800807018668E-3</v>
      </c>
      <c r="BI1433" s="68">
        <v>17.127116055449754</v>
      </c>
      <c r="BJ1433" s="68">
        <v>0</v>
      </c>
      <c r="BK1433" s="68">
        <v>1.2736629803458214E-2</v>
      </c>
      <c r="BL1433" s="68">
        <v>3.1149781561046952</v>
      </c>
      <c r="BM1433" s="68">
        <v>0.38241769344886417</v>
      </c>
      <c r="BN1433" s="68">
        <v>0</v>
      </c>
      <c r="BO1433" s="68">
        <v>0</v>
      </c>
    </row>
    <row r="1434" spans="1:67">
      <c r="A1434">
        <v>2011</v>
      </c>
      <c r="B1434" s="62" t="s">
        <v>651</v>
      </c>
      <c r="C1434" s="67" t="s">
        <v>716</v>
      </c>
      <c r="D1434" s="62" t="s">
        <v>726</v>
      </c>
      <c r="E1434" s="68">
        <v>3.418458995086663E-4</v>
      </c>
      <c r="F1434" s="68">
        <v>5.2289797130312714E-6</v>
      </c>
      <c r="G1434" s="68">
        <v>1.5336327797799521E-5</v>
      </c>
      <c r="H1434" s="68">
        <v>4.3933353844985467E-4</v>
      </c>
      <c r="I1434" s="68">
        <v>1.6341682732985111E-3</v>
      </c>
      <c r="J1434" s="68">
        <v>3.0974876266702815E-4</v>
      </c>
      <c r="K1434" s="68">
        <v>4.4559823225604606E-5</v>
      </c>
      <c r="L1434" s="68">
        <v>1.9086759022969086E-4</v>
      </c>
      <c r="M1434" s="68">
        <v>8.0803372187453199E-5</v>
      </c>
      <c r="N1434" s="68">
        <v>3.8998116516921226E-4</v>
      </c>
      <c r="O1434" s="68">
        <v>9.9120328023603248E-4</v>
      </c>
      <c r="P1434" s="68">
        <v>2.1902764887270302E-4</v>
      </c>
      <c r="Q1434" s="68">
        <v>3.7282111547065454E-4</v>
      </c>
      <c r="R1434" s="68">
        <v>1.9874997480525325E-4</v>
      </c>
      <c r="S1434" s="68">
        <v>5.0657822680260224E-4</v>
      </c>
      <c r="T1434" s="68">
        <v>4.5484171373603945E-4</v>
      </c>
      <c r="U1434" s="68">
        <v>1.8659761176833926E-3</v>
      </c>
      <c r="V1434" s="68">
        <v>7.3577145991533268E-4</v>
      </c>
      <c r="W1434" s="68">
        <v>4.9682068751408595E-4</v>
      </c>
      <c r="X1434" s="68">
        <v>1.4346902586165997E-3</v>
      </c>
      <c r="Y1434" s="68">
        <v>6.1365975065609193E-5</v>
      </c>
      <c r="Z1434" s="68">
        <v>5.1144914728042069E-4</v>
      </c>
      <c r="AA1434" s="68">
        <v>3.6236099562823816E-5</v>
      </c>
      <c r="AB1434" s="68">
        <v>4.9192506903105696E-4</v>
      </c>
      <c r="AC1434" s="68">
        <v>2.1524825560386687E-4</v>
      </c>
      <c r="AD1434" s="68">
        <v>7.7906020660135806E-6</v>
      </c>
      <c r="AE1434" s="68">
        <v>1.4400275449959401E-3</v>
      </c>
      <c r="AF1434" s="68">
        <v>3.4379903276573917E-4</v>
      </c>
      <c r="AG1434" s="68">
        <v>1.7300306275807981E-3</v>
      </c>
      <c r="AH1434" s="68">
        <v>1.612658506502523E-3</v>
      </c>
      <c r="AI1434" s="68">
        <v>8.1648672883277566E-4</v>
      </c>
      <c r="AJ1434" s="68">
        <v>8.2957738430184552E-5</v>
      </c>
      <c r="AK1434" s="68">
        <v>2.0121382890891148E-4</v>
      </c>
      <c r="AL1434" s="68">
        <v>1.6703333345945452E-4</v>
      </c>
      <c r="AM1434" s="68">
        <v>4.4292469170832259E-5</v>
      </c>
      <c r="AN1434" s="68">
        <v>9.1015413070999029E-4</v>
      </c>
      <c r="AO1434" s="68">
        <v>1.6901768689703354E-4</v>
      </c>
      <c r="AP1434" s="68">
        <v>6.4907805338188245E-4</v>
      </c>
      <c r="AQ1434" s="68">
        <v>5.7207737896243038E-4</v>
      </c>
      <c r="AR1434" s="68">
        <v>3.3866685745944116E-5</v>
      </c>
      <c r="AS1434" s="68">
        <v>3.136926306896365E-3</v>
      </c>
      <c r="AT1434" s="68">
        <v>5.2908195899896052E-5</v>
      </c>
      <c r="AU1434" s="68">
        <v>1.3639349278846469E-4</v>
      </c>
      <c r="AV1434" s="68">
        <v>0</v>
      </c>
      <c r="AW1434" s="68">
        <v>2.0765101202140283E-4</v>
      </c>
      <c r="AX1434" s="68">
        <v>1.3122511180101143E-4</v>
      </c>
      <c r="AY1434" s="68">
        <v>1.2406044775796298E-4</v>
      </c>
      <c r="AZ1434" s="68">
        <v>0</v>
      </c>
      <c r="BA1434" s="68">
        <v>2.2087290017938424E-5</v>
      </c>
      <c r="BB1434" s="68">
        <v>1.7369129573467697E-3</v>
      </c>
      <c r="BC1434" s="68">
        <v>3.0835812525222615E-3</v>
      </c>
      <c r="BD1434" s="68">
        <v>8.6272426102353172E-4</v>
      </c>
      <c r="BE1434" s="68">
        <v>5.9434479847498937E-4</v>
      </c>
      <c r="BF1434" s="68">
        <v>5.1942002625838667E-4</v>
      </c>
      <c r="BG1434" s="68">
        <v>0</v>
      </c>
      <c r="BH1434" s="68">
        <v>2.7086670982391503E-6</v>
      </c>
      <c r="BI1434" s="68">
        <v>9.5827020631351657E-3</v>
      </c>
      <c r="BJ1434" s="68">
        <v>0</v>
      </c>
      <c r="BK1434" s="68">
        <v>6.8091586468227655E-6</v>
      </c>
      <c r="BL1434" s="68">
        <v>1.4936328963668364E-3</v>
      </c>
      <c r="BM1434" s="68">
        <v>1.3240126556885245E-4</v>
      </c>
      <c r="BN1434" s="68">
        <v>0</v>
      </c>
      <c r="BO1434" s="68">
        <v>0</v>
      </c>
    </row>
    <row r="1435" spans="1:67">
      <c r="A1435">
        <v>2011</v>
      </c>
      <c r="B1435" s="62" t="s">
        <v>652</v>
      </c>
      <c r="C1435" s="67" t="s">
        <v>717</v>
      </c>
      <c r="D1435" s="62" t="s">
        <v>726</v>
      </c>
      <c r="E1435" s="68">
        <v>0</v>
      </c>
      <c r="F1435" s="68">
        <v>0</v>
      </c>
      <c r="G1435" s="68">
        <v>0</v>
      </c>
      <c r="H1435" s="68">
        <v>0</v>
      </c>
      <c r="I1435" s="68">
        <v>0</v>
      </c>
      <c r="J1435" s="68">
        <v>0</v>
      </c>
      <c r="K1435" s="68">
        <v>0</v>
      </c>
      <c r="L1435" s="68">
        <v>0</v>
      </c>
      <c r="M1435" s="68">
        <v>0</v>
      </c>
      <c r="N1435" s="68">
        <v>0</v>
      </c>
      <c r="O1435" s="68">
        <v>0</v>
      </c>
      <c r="P1435" s="68">
        <v>0</v>
      </c>
      <c r="Q1435" s="68">
        <v>0</v>
      </c>
      <c r="R1435" s="68">
        <v>0</v>
      </c>
      <c r="S1435" s="68">
        <v>0</v>
      </c>
      <c r="T1435" s="68">
        <v>0</v>
      </c>
      <c r="U1435" s="68">
        <v>0</v>
      </c>
      <c r="V1435" s="68">
        <v>0</v>
      </c>
      <c r="W1435" s="68">
        <v>0</v>
      </c>
      <c r="X1435" s="68">
        <v>0</v>
      </c>
      <c r="Y1435" s="68">
        <v>0</v>
      </c>
      <c r="Z1435" s="68">
        <v>0</v>
      </c>
      <c r="AA1435" s="68">
        <v>0</v>
      </c>
      <c r="AB1435" s="68">
        <v>0</v>
      </c>
      <c r="AC1435" s="68">
        <v>0</v>
      </c>
      <c r="AD1435" s="68">
        <v>0</v>
      </c>
      <c r="AE1435" s="68">
        <v>0</v>
      </c>
      <c r="AF1435" s="68">
        <v>0</v>
      </c>
      <c r="AG1435" s="68">
        <v>0</v>
      </c>
      <c r="AH1435" s="68">
        <v>0</v>
      </c>
      <c r="AI1435" s="68">
        <v>0</v>
      </c>
      <c r="AJ1435" s="68">
        <v>0</v>
      </c>
      <c r="AK1435" s="68">
        <v>0</v>
      </c>
      <c r="AL1435" s="68">
        <v>0</v>
      </c>
      <c r="AM1435" s="68">
        <v>0</v>
      </c>
      <c r="AN1435" s="68">
        <v>0</v>
      </c>
      <c r="AO1435" s="68">
        <v>0</v>
      </c>
      <c r="AP1435" s="68">
        <v>0</v>
      </c>
      <c r="AQ1435" s="68">
        <v>0</v>
      </c>
      <c r="AR1435" s="68">
        <v>0</v>
      </c>
      <c r="AS1435" s="68">
        <v>0</v>
      </c>
      <c r="AT1435" s="68">
        <v>0</v>
      </c>
      <c r="AU1435" s="68">
        <v>0</v>
      </c>
      <c r="AV1435" s="68">
        <v>0</v>
      </c>
      <c r="AW1435" s="68">
        <v>0</v>
      </c>
      <c r="AX1435" s="68">
        <v>0</v>
      </c>
      <c r="AY1435" s="68">
        <v>0</v>
      </c>
      <c r="AZ1435" s="68">
        <v>0</v>
      </c>
      <c r="BA1435" s="68">
        <v>0</v>
      </c>
      <c r="BB1435" s="68">
        <v>0</v>
      </c>
      <c r="BC1435" s="68">
        <v>0</v>
      </c>
      <c r="BD1435" s="68">
        <v>0</v>
      </c>
      <c r="BE1435" s="68">
        <v>0</v>
      </c>
      <c r="BF1435" s="68">
        <v>0</v>
      </c>
      <c r="BG1435" s="68">
        <v>0</v>
      </c>
      <c r="BH1435" s="68">
        <v>0</v>
      </c>
      <c r="BI1435" s="68">
        <v>0</v>
      </c>
      <c r="BJ1435" s="68">
        <v>0</v>
      </c>
      <c r="BK1435" s="68">
        <v>0</v>
      </c>
      <c r="BL1435" s="68">
        <v>0</v>
      </c>
      <c r="BM1435" s="68">
        <v>0</v>
      </c>
      <c r="BN1435" s="68">
        <v>0</v>
      </c>
      <c r="BO1435" s="68">
        <v>0</v>
      </c>
    </row>
    <row r="1436" spans="1:67">
      <c r="A1436">
        <v>2011</v>
      </c>
      <c r="B1436" s="69" t="s">
        <v>727</v>
      </c>
      <c r="C1436" s="69" t="s">
        <v>728</v>
      </c>
      <c r="D1436" s="62" t="s">
        <v>729</v>
      </c>
      <c r="E1436" s="68">
        <v>19866.305617051938</v>
      </c>
      <c r="F1436" s="68">
        <v>342.93915087122485</v>
      </c>
      <c r="G1436" s="68">
        <v>874.30751680068943</v>
      </c>
      <c r="H1436" s="68">
        <v>19075.122392947895</v>
      </c>
      <c r="I1436" s="68">
        <v>88509.001321405158</v>
      </c>
      <c r="J1436" s="68">
        <v>13417.81812584836</v>
      </c>
      <c r="K1436" s="68">
        <v>2596.1562996761204</v>
      </c>
      <c r="L1436" s="68">
        <v>8939.8035341685263</v>
      </c>
      <c r="M1436" s="68">
        <v>2524.6765076016418</v>
      </c>
      <c r="N1436" s="68">
        <v>67011.136533349651</v>
      </c>
      <c r="O1436" s="68">
        <v>37003.718244633856</v>
      </c>
      <c r="P1436" s="68">
        <v>5875.9729150563735</v>
      </c>
      <c r="Q1436" s="68">
        <v>14243.000635308061</v>
      </c>
      <c r="R1436" s="68">
        <v>9788.1163391166265</v>
      </c>
      <c r="S1436" s="68">
        <v>27284.633626297702</v>
      </c>
      <c r="T1436" s="68">
        <v>14685.121636318863</v>
      </c>
      <c r="U1436" s="68">
        <v>48459.329441808128</v>
      </c>
      <c r="V1436" s="68">
        <v>16896.381065770591</v>
      </c>
      <c r="W1436" s="68">
        <v>13633.619095812925</v>
      </c>
      <c r="X1436" s="68">
        <v>69680.882270439004</v>
      </c>
      <c r="Y1436" s="68">
        <v>2703.7848085648779</v>
      </c>
      <c r="Z1436" s="68">
        <v>15163.193781382217</v>
      </c>
      <c r="AA1436" s="68">
        <v>992.65831331141817</v>
      </c>
      <c r="AB1436" s="68">
        <v>15836.590046810104</v>
      </c>
      <c r="AC1436" s="68">
        <v>1848.1389951228809</v>
      </c>
      <c r="AD1436" s="68">
        <v>220.1198990920748</v>
      </c>
      <c r="AE1436" s="68">
        <v>75088.019605846988</v>
      </c>
      <c r="AF1436" s="68">
        <v>5298.223100553274</v>
      </c>
      <c r="AG1436" s="68">
        <v>26343.992522552657</v>
      </c>
      <c r="AH1436" s="68">
        <v>21579.755685544475</v>
      </c>
      <c r="AI1436" s="68">
        <v>41310.178854770493</v>
      </c>
      <c r="AJ1436" s="68">
        <v>693.8650799463212</v>
      </c>
      <c r="AK1436" s="68">
        <v>5460.0110389515175</v>
      </c>
      <c r="AL1436" s="68">
        <v>4093.2911216030911</v>
      </c>
      <c r="AM1436" s="68">
        <v>1275.5742190988262</v>
      </c>
      <c r="AN1436" s="68">
        <v>11342.541582747352</v>
      </c>
      <c r="AO1436" s="68">
        <v>1071.8541628520229</v>
      </c>
      <c r="AP1436" s="68">
        <v>2924.4574957271607</v>
      </c>
      <c r="AQ1436" s="68">
        <v>12019.406786844353</v>
      </c>
      <c r="AR1436" s="68">
        <v>264.26802812652801</v>
      </c>
      <c r="AS1436" s="68">
        <v>12745.276905466017</v>
      </c>
      <c r="AT1436" s="68">
        <v>8130.3664837429205</v>
      </c>
      <c r="AU1436" s="68">
        <v>804.3861347518573</v>
      </c>
      <c r="AV1436" s="68">
        <v>0</v>
      </c>
      <c r="AW1436" s="68">
        <v>4598.7131692697649</v>
      </c>
      <c r="AX1436" s="68">
        <v>1757.8900493351634</v>
      </c>
      <c r="AY1436" s="68">
        <v>1879.3615765445606</v>
      </c>
      <c r="AZ1436" s="68">
        <v>0</v>
      </c>
      <c r="BA1436" s="68">
        <v>378.30655948181345</v>
      </c>
      <c r="BB1436" s="68">
        <v>21541.976167219909</v>
      </c>
      <c r="BC1436" s="68">
        <v>20655.404187260832</v>
      </c>
      <c r="BD1436" s="68">
        <v>6387.630447519583</v>
      </c>
      <c r="BE1436" s="68">
        <v>11264.465386894622</v>
      </c>
      <c r="BF1436" s="68">
        <v>7087.4886952776469</v>
      </c>
      <c r="BG1436" s="68">
        <v>0</v>
      </c>
      <c r="BH1436" s="68">
        <v>40.350432586531419</v>
      </c>
      <c r="BI1436" s="68">
        <v>734594.77982860268</v>
      </c>
      <c r="BJ1436" s="68">
        <v>0</v>
      </c>
      <c r="BK1436" s="68">
        <v>137826.33918487732</v>
      </c>
      <c r="BL1436" s="68">
        <v>250635.87815602621</v>
      </c>
      <c r="BM1436" s="68">
        <v>5955.8847189719372</v>
      </c>
      <c r="BN1436" s="68">
        <v>0</v>
      </c>
      <c r="BO1436" s="68">
        <v>0</v>
      </c>
    </row>
    <row r="1437" spans="1:67">
      <c r="A1437">
        <v>2011</v>
      </c>
      <c r="B1437" s="70" t="s">
        <v>730</v>
      </c>
      <c r="C1437" s="70" t="s">
        <v>731</v>
      </c>
      <c r="D1437" s="62" t="s">
        <v>729</v>
      </c>
      <c r="E1437" s="68">
        <v>-241.08831705406658</v>
      </c>
      <c r="F1437" s="68">
        <v>-4.2277901358499053</v>
      </c>
      <c r="G1437" s="68">
        <v>-106.91436978571402</v>
      </c>
      <c r="H1437" s="68">
        <v>-525.42384770129433</v>
      </c>
      <c r="I1437" s="68">
        <v>204.89901150918502</v>
      </c>
      <c r="J1437" s="68">
        <v>-50.912281340459131</v>
      </c>
      <c r="K1437" s="68">
        <v>-40.815156806300379</v>
      </c>
      <c r="L1437" s="68">
        <v>-110.913827194085</v>
      </c>
      <c r="M1437" s="68">
        <v>-18.686513204131977</v>
      </c>
      <c r="N1437" s="68">
        <v>412.83092125149511</v>
      </c>
      <c r="O1437" s="68">
        <v>-319.66782355253866</v>
      </c>
      <c r="P1437" s="68">
        <v>-5.50672208748143</v>
      </c>
      <c r="Q1437" s="68">
        <v>-38.524900057093312</v>
      </c>
      <c r="R1437" s="68">
        <v>-433.58721555116608</v>
      </c>
      <c r="S1437" s="68">
        <v>-180.46359592691618</v>
      </c>
      <c r="T1437" s="68">
        <v>-73.606827939339837</v>
      </c>
      <c r="U1437" s="68">
        <v>-10.060809362211259</v>
      </c>
      <c r="V1437" s="68">
        <v>-2.7004159582840348</v>
      </c>
      <c r="W1437" s="68">
        <v>-12.008682634424732</v>
      </c>
      <c r="X1437" s="68">
        <v>38.243609731040898</v>
      </c>
      <c r="Y1437" s="68">
        <v>-1.8754561103514169</v>
      </c>
      <c r="Z1437" s="68">
        <v>-49.037948825642275</v>
      </c>
      <c r="AA1437" s="68">
        <v>-25.610532919215068</v>
      </c>
      <c r="AB1437" s="68">
        <v>-1838.5667591393385</v>
      </c>
      <c r="AC1437" s="68">
        <v>-44.966833616137855</v>
      </c>
      <c r="AD1437" s="68">
        <v>-8.6964296245908059</v>
      </c>
      <c r="AE1437" s="68">
        <v>-862.97687156037523</v>
      </c>
      <c r="AF1437" s="68">
        <v>-51.445136405231132</v>
      </c>
      <c r="AG1437" s="68">
        <v>-255.78985886261788</v>
      </c>
      <c r="AH1437" s="68">
        <v>-209.5307228108835</v>
      </c>
      <c r="AI1437" s="68">
        <v>-6734.8273974585718</v>
      </c>
      <c r="AJ1437" s="68">
        <v>-14.684087021039442</v>
      </c>
      <c r="AK1437" s="68">
        <v>-1082.6568852915161</v>
      </c>
      <c r="AL1437" s="68">
        <v>-46.887392554184963</v>
      </c>
      <c r="AM1437" s="68">
        <v>-86.739616883980617</v>
      </c>
      <c r="AN1437" s="68">
        <v>-163.76436939446734</v>
      </c>
      <c r="AO1437" s="68">
        <v>-10.741967719044982</v>
      </c>
      <c r="AP1437" s="68">
        <v>-18.207565338941297</v>
      </c>
      <c r="AQ1437" s="68">
        <v>-123.97709460861675</v>
      </c>
      <c r="AR1437" s="68">
        <v>-0.78857677414830296</v>
      </c>
      <c r="AS1437" s="68">
        <v>-43.147824225430298</v>
      </c>
      <c r="AT1437" s="68">
        <v>-0.43229906158720538</v>
      </c>
      <c r="AU1437" s="68">
        <v>-5.0814225040832239</v>
      </c>
      <c r="AV1437" s="68">
        <v>0</v>
      </c>
      <c r="AW1437" s="68">
        <v>-81.3524336575055</v>
      </c>
      <c r="AX1437" s="68">
        <v>-6.4813640645603821</v>
      </c>
      <c r="AY1437" s="68">
        <v>-24.69858984939038</v>
      </c>
      <c r="AZ1437" s="68">
        <v>0</v>
      </c>
      <c r="BA1437" s="68">
        <v>-5.3953079649965616</v>
      </c>
      <c r="BB1437" s="68">
        <v>-718.79738641178085</v>
      </c>
      <c r="BC1437" s="68">
        <v>-218.73303922320565</v>
      </c>
      <c r="BD1437" s="68">
        <v>-90.307771445202292</v>
      </c>
      <c r="BE1437" s="68">
        <v>-153.6822435488809</v>
      </c>
      <c r="BF1437" s="68">
        <v>-133.70021793932435</v>
      </c>
      <c r="BG1437" s="68">
        <v>0</v>
      </c>
      <c r="BH1437" s="68">
        <v>-1.2399553503627245</v>
      </c>
      <c r="BI1437" s="68">
        <v>53791.810021370467</v>
      </c>
      <c r="BJ1437" s="68">
        <v>0</v>
      </c>
      <c r="BK1437" s="68">
        <v>0</v>
      </c>
      <c r="BL1437" s="68">
        <v>1727.3714027575331</v>
      </c>
      <c r="BM1437" s="68">
        <v>0</v>
      </c>
      <c r="BN1437" s="68">
        <v>0</v>
      </c>
      <c r="BO1437" s="68">
        <v>0</v>
      </c>
    </row>
    <row r="1438" spans="1:67">
      <c r="A1438">
        <v>2011</v>
      </c>
      <c r="B1438" s="70" t="s">
        <v>732</v>
      </c>
      <c r="C1438" s="70" t="s">
        <v>733</v>
      </c>
      <c r="D1438" s="62" t="s">
        <v>729</v>
      </c>
      <c r="E1438" s="68">
        <v>0</v>
      </c>
      <c r="F1438" s="68">
        <v>0</v>
      </c>
      <c r="G1438" s="68">
        <v>0</v>
      </c>
      <c r="H1438" s="68">
        <v>0</v>
      </c>
      <c r="I1438" s="68">
        <v>0</v>
      </c>
      <c r="J1438" s="68">
        <v>0</v>
      </c>
      <c r="K1438" s="68">
        <v>0</v>
      </c>
      <c r="L1438" s="68">
        <v>0</v>
      </c>
      <c r="M1438" s="68">
        <v>0</v>
      </c>
      <c r="N1438" s="68">
        <v>0</v>
      </c>
      <c r="O1438" s="68">
        <v>0</v>
      </c>
      <c r="P1438" s="68">
        <v>0</v>
      </c>
      <c r="Q1438" s="68">
        <v>0</v>
      </c>
      <c r="R1438" s="68">
        <v>0</v>
      </c>
      <c r="S1438" s="68">
        <v>0</v>
      </c>
      <c r="T1438" s="68">
        <v>0</v>
      </c>
      <c r="U1438" s="68">
        <v>0</v>
      </c>
      <c r="V1438" s="68">
        <v>0</v>
      </c>
      <c r="W1438" s="68">
        <v>0</v>
      </c>
      <c r="X1438" s="68">
        <v>0</v>
      </c>
      <c r="Y1438" s="68">
        <v>0</v>
      </c>
      <c r="Z1438" s="68">
        <v>0</v>
      </c>
      <c r="AA1438" s="68">
        <v>0</v>
      </c>
      <c r="AB1438" s="68">
        <v>0</v>
      </c>
      <c r="AC1438" s="68">
        <v>0</v>
      </c>
      <c r="AD1438" s="68">
        <v>0</v>
      </c>
      <c r="AE1438" s="68">
        <v>0</v>
      </c>
      <c r="AF1438" s="68">
        <v>0</v>
      </c>
      <c r="AG1438" s="68">
        <v>0</v>
      </c>
      <c r="AH1438" s="68">
        <v>0</v>
      </c>
      <c r="AI1438" s="68">
        <v>0</v>
      </c>
      <c r="AJ1438" s="68">
        <v>0</v>
      </c>
      <c r="AK1438" s="68">
        <v>0</v>
      </c>
      <c r="AL1438" s="68">
        <v>0</v>
      </c>
      <c r="AM1438" s="68">
        <v>0</v>
      </c>
      <c r="AN1438" s="68">
        <v>0</v>
      </c>
      <c r="AO1438" s="68">
        <v>0</v>
      </c>
      <c r="AP1438" s="68">
        <v>0</v>
      </c>
      <c r="AQ1438" s="68">
        <v>0</v>
      </c>
      <c r="AR1438" s="68">
        <v>0</v>
      </c>
      <c r="AS1438" s="68">
        <v>0</v>
      </c>
      <c r="AT1438" s="68">
        <v>0</v>
      </c>
      <c r="AU1438" s="68">
        <v>0</v>
      </c>
      <c r="AV1438" s="68">
        <v>0</v>
      </c>
      <c r="AW1438" s="68">
        <v>0</v>
      </c>
      <c r="AX1438" s="68">
        <v>0</v>
      </c>
      <c r="AY1438" s="68">
        <v>0</v>
      </c>
      <c r="AZ1438" s="68">
        <v>0</v>
      </c>
      <c r="BA1438" s="68">
        <v>0</v>
      </c>
      <c r="BB1438" s="68">
        <v>0</v>
      </c>
      <c r="BC1438" s="68">
        <v>0</v>
      </c>
      <c r="BD1438" s="68">
        <v>0</v>
      </c>
      <c r="BE1438" s="68">
        <v>0</v>
      </c>
      <c r="BF1438" s="68">
        <v>0</v>
      </c>
      <c r="BG1438" s="68">
        <v>0</v>
      </c>
      <c r="BH1438" s="68">
        <v>0</v>
      </c>
      <c r="BI1438" s="68">
        <v>0</v>
      </c>
      <c r="BJ1438" s="68">
        <v>0</v>
      </c>
      <c r="BK1438" s="68">
        <v>0</v>
      </c>
      <c r="BL1438" s="68">
        <v>0</v>
      </c>
      <c r="BM1438" s="68">
        <v>0</v>
      </c>
      <c r="BN1438" s="68">
        <v>0</v>
      </c>
      <c r="BO1438" s="68">
        <v>0</v>
      </c>
    </row>
    <row r="1439" spans="1:67">
      <c r="A1439">
        <v>2011</v>
      </c>
      <c r="B1439" s="70" t="s">
        <v>734</v>
      </c>
      <c r="C1439" s="70" t="s">
        <v>735</v>
      </c>
      <c r="D1439" s="62" t="s">
        <v>729</v>
      </c>
      <c r="E1439" s="68">
        <v>0</v>
      </c>
      <c r="F1439" s="68">
        <v>0</v>
      </c>
      <c r="G1439" s="68">
        <v>0</v>
      </c>
      <c r="H1439" s="68">
        <v>0</v>
      </c>
      <c r="I1439" s="68">
        <v>0</v>
      </c>
      <c r="J1439" s="68">
        <v>0</v>
      </c>
      <c r="K1439" s="68">
        <v>0</v>
      </c>
      <c r="L1439" s="68">
        <v>0</v>
      </c>
      <c r="M1439" s="68">
        <v>0</v>
      </c>
      <c r="N1439" s="68">
        <v>0</v>
      </c>
      <c r="O1439" s="68">
        <v>0</v>
      </c>
      <c r="P1439" s="68">
        <v>0</v>
      </c>
      <c r="Q1439" s="68">
        <v>0</v>
      </c>
      <c r="R1439" s="68">
        <v>0</v>
      </c>
      <c r="S1439" s="68">
        <v>0</v>
      </c>
      <c r="T1439" s="68">
        <v>0</v>
      </c>
      <c r="U1439" s="68">
        <v>0</v>
      </c>
      <c r="V1439" s="68">
        <v>0</v>
      </c>
      <c r="W1439" s="68">
        <v>0</v>
      </c>
      <c r="X1439" s="68">
        <v>0</v>
      </c>
      <c r="Y1439" s="68">
        <v>0</v>
      </c>
      <c r="Z1439" s="68">
        <v>0</v>
      </c>
      <c r="AA1439" s="68">
        <v>0</v>
      </c>
      <c r="AB1439" s="68">
        <v>0</v>
      </c>
      <c r="AC1439" s="68">
        <v>0</v>
      </c>
      <c r="AD1439" s="68">
        <v>0</v>
      </c>
      <c r="AE1439" s="68">
        <v>0</v>
      </c>
      <c r="AF1439" s="68">
        <v>0</v>
      </c>
      <c r="AG1439" s="68">
        <v>0</v>
      </c>
      <c r="AH1439" s="68">
        <v>0</v>
      </c>
      <c r="AI1439" s="68">
        <v>0</v>
      </c>
      <c r="AJ1439" s="68">
        <v>0</v>
      </c>
      <c r="AK1439" s="68">
        <v>0</v>
      </c>
      <c r="AL1439" s="68">
        <v>0</v>
      </c>
      <c r="AM1439" s="68">
        <v>0</v>
      </c>
      <c r="AN1439" s="68">
        <v>0</v>
      </c>
      <c r="AO1439" s="68">
        <v>0</v>
      </c>
      <c r="AP1439" s="68">
        <v>0</v>
      </c>
      <c r="AQ1439" s="68">
        <v>0</v>
      </c>
      <c r="AR1439" s="68">
        <v>0</v>
      </c>
      <c r="AS1439" s="68">
        <v>0</v>
      </c>
      <c r="AT1439" s="68">
        <v>0</v>
      </c>
      <c r="AU1439" s="68">
        <v>0</v>
      </c>
      <c r="AV1439" s="68">
        <v>0</v>
      </c>
      <c r="AW1439" s="68">
        <v>0</v>
      </c>
      <c r="AX1439" s="68">
        <v>0</v>
      </c>
      <c r="AY1439" s="68">
        <v>0</v>
      </c>
      <c r="AZ1439" s="68">
        <v>0</v>
      </c>
      <c r="BA1439" s="68">
        <v>0</v>
      </c>
      <c r="BB1439" s="68">
        <v>0</v>
      </c>
      <c r="BC1439" s="68">
        <v>0</v>
      </c>
      <c r="BD1439" s="68">
        <v>0</v>
      </c>
      <c r="BE1439" s="68">
        <v>0</v>
      </c>
      <c r="BF1439" s="68">
        <v>0</v>
      </c>
      <c r="BG1439" s="68">
        <v>0</v>
      </c>
      <c r="BH1439" s="68">
        <v>0</v>
      </c>
      <c r="BI1439" s="68">
        <v>7993.2001372387449</v>
      </c>
      <c r="BJ1439" s="68">
        <v>0</v>
      </c>
      <c r="BK1439" s="68">
        <v>107.55926243835508</v>
      </c>
      <c r="BL1439" s="68">
        <v>0</v>
      </c>
      <c r="BM1439" s="68">
        <v>0</v>
      </c>
      <c r="BN1439" s="68">
        <v>0</v>
      </c>
      <c r="BO1439" s="68">
        <v>0</v>
      </c>
    </row>
    <row r="1440" spans="1:67">
      <c r="A1440">
        <v>2011</v>
      </c>
      <c r="B1440" s="70" t="s">
        <v>736</v>
      </c>
      <c r="C1440" s="70" t="s">
        <v>737</v>
      </c>
      <c r="D1440" s="62" t="s">
        <v>729</v>
      </c>
      <c r="E1440" s="68">
        <v>0</v>
      </c>
      <c r="F1440" s="68">
        <v>0</v>
      </c>
      <c r="G1440" s="68">
        <v>0</v>
      </c>
      <c r="H1440" s="68">
        <v>0</v>
      </c>
      <c r="I1440" s="68">
        <v>0</v>
      </c>
      <c r="J1440" s="68">
        <v>0</v>
      </c>
      <c r="K1440" s="68">
        <v>0</v>
      </c>
      <c r="L1440" s="68">
        <v>0</v>
      </c>
      <c r="M1440" s="68">
        <v>0</v>
      </c>
      <c r="N1440" s="68">
        <v>0</v>
      </c>
      <c r="O1440" s="68">
        <v>0</v>
      </c>
      <c r="P1440" s="68">
        <v>0</v>
      </c>
      <c r="Q1440" s="68">
        <v>0</v>
      </c>
      <c r="R1440" s="68">
        <v>0</v>
      </c>
      <c r="S1440" s="68">
        <v>0</v>
      </c>
      <c r="T1440" s="68">
        <v>0</v>
      </c>
      <c r="U1440" s="68">
        <v>0</v>
      </c>
      <c r="V1440" s="68">
        <v>0</v>
      </c>
      <c r="W1440" s="68">
        <v>0</v>
      </c>
      <c r="X1440" s="68">
        <v>0</v>
      </c>
      <c r="Y1440" s="68">
        <v>0</v>
      </c>
      <c r="Z1440" s="68">
        <v>0</v>
      </c>
      <c r="AA1440" s="68">
        <v>0</v>
      </c>
      <c r="AB1440" s="68">
        <v>0</v>
      </c>
      <c r="AC1440" s="68">
        <v>0</v>
      </c>
      <c r="AD1440" s="68">
        <v>0</v>
      </c>
      <c r="AE1440" s="68">
        <v>0</v>
      </c>
      <c r="AF1440" s="68">
        <v>0</v>
      </c>
      <c r="AG1440" s="68">
        <v>0</v>
      </c>
      <c r="AH1440" s="68">
        <v>0</v>
      </c>
      <c r="AI1440" s="68">
        <v>0</v>
      </c>
      <c r="AJ1440" s="68">
        <v>0</v>
      </c>
      <c r="AK1440" s="68">
        <v>0</v>
      </c>
      <c r="AL1440" s="68">
        <v>0</v>
      </c>
      <c r="AM1440" s="68">
        <v>0</v>
      </c>
      <c r="AN1440" s="68">
        <v>0</v>
      </c>
      <c r="AO1440" s="68">
        <v>0</v>
      </c>
      <c r="AP1440" s="68">
        <v>0</v>
      </c>
      <c r="AQ1440" s="68">
        <v>0</v>
      </c>
      <c r="AR1440" s="68">
        <v>0</v>
      </c>
      <c r="AS1440" s="68">
        <v>0</v>
      </c>
      <c r="AT1440" s="68">
        <v>0</v>
      </c>
      <c r="AU1440" s="68">
        <v>0</v>
      </c>
      <c r="AV1440" s="68">
        <v>0</v>
      </c>
      <c r="AW1440" s="68">
        <v>0</v>
      </c>
      <c r="AX1440" s="68">
        <v>0</v>
      </c>
      <c r="AY1440" s="68">
        <v>0</v>
      </c>
      <c r="AZ1440" s="68">
        <v>0</v>
      </c>
      <c r="BA1440" s="68">
        <v>0</v>
      </c>
      <c r="BB1440" s="68">
        <v>0</v>
      </c>
      <c r="BC1440" s="68">
        <v>0</v>
      </c>
      <c r="BD1440" s="68">
        <v>0</v>
      </c>
      <c r="BE1440" s="68">
        <v>0</v>
      </c>
      <c r="BF1440" s="68">
        <v>0</v>
      </c>
      <c r="BG1440" s="68">
        <v>0</v>
      </c>
      <c r="BH1440" s="68">
        <v>0</v>
      </c>
      <c r="BI1440" s="68">
        <v>-11929.607182528101</v>
      </c>
      <c r="BJ1440" s="68">
        <v>0</v>
      </c>
      <c r="BK1440" s="68">
        <v>0</v>
      </c>
      <c r="BL1440" s="68">
        <v>0</v>
      </c>
      <c r="BM1440" s="68">
        <v>0</v>
      </c>
      <c r="BN1440" s="68">
        <v>0</v>
      </c>
      <c r="BO1440" s="68">
        <v>0</v>
      </c>
    </row>
    <row r="1441" spans="1:67">
      <c r="A1441">
        <v>2011</v>
      </c>
      <c r="B1441" s="69" t="s">
        <v>738</v>
      </c>
      <c r="C1441" s="69" t="s">
        <v>739</v>
      </c>
      <c r="D1441" s="62" t="s">
        <v>729</v>
      </c>
      <c r="E1441" s="68">
        <v>34064.715676919601</v>
      </c>
      <c r="F1441" s="68">
        <v>1225.7082472970999</v>
      </c>
      <c r="G1441" s="68">
        <v>910.94682251549989</v>
      </c>
      <c r="H1441" s="68">
        <v>104874.78836798089</v>
      </c>
      <c r="I1441" s="68">
        <v>55961.68460421254</v>
      </c>
      <c r="J1441" s="68">
        <v>9391.5520753080928</v>
      </c>
      <c r="K1441" s="68">
        <v>1875.0831566733</v>
      </c>
      <c r="L1441" s="68">
        <v>3927.4679977996934</v>
      </c>
      <c r="M1441" s="68">
        <v>1535.8557828995993</v>
      </c>
      <c r="N1441" s="68">
        <v>6930.6968646265914</v>
      </c>
      <c r="O1441" s="68">
        <v>15370.707147414498</v>
      </c>
      <c r="P1441" s="68">
        <v>6705.5820357980974</v>
      </c>
      <c r="Q1441" s="68">
        <v>5403.6664545590993</v>
      </c>
      <c r="R1441" s="68">
        <v>10004.921263488199</v>
      </c>
      <c r="S1441" s="68">
        <v>12695.614336900388</v>
      </c>
      <c r="T1441" s="68">
        <v>6109.6011935333972</v>
      </c>
      <c r="U1441" s="68">
        <v>7853.4322866940947</v>
      </c>
      <c r="V1441" s="68">
        <v>5755.6287796882043</v>
      </c>
      <c r="W1441" s="68">
        <v>8156.2069387144029</v>
      </c>
      <c r="X1441" s="68">
        <v>26698.248527985917</v>
      </c>
      <c r="Y1441" s="68">
        <v>1685.7841970058982</v>
      </c>
      <c r="Z1441" s="68">
        <v>7328.6466846472995</v>
      </c>
      <c r="AA1441" s="68">
        <v>1265.6415627627996</v>
      </c>
      <c r="AB1441" s="68">
        <v>16266.860456998495</v>
      </c>
      <c r="AC1441" s="68">
        <v>4460.9737865724001</v>
      </c>
      <c r="AD1441" s="68">
        <v>335.48179509340002</v>
      </c>
      <c r="AE1441" s="68">
        <v>93111.873211097234</v>
      </c>
      <c r="AF1441" s="68">
        <v>11058.087577336526</v>
      </c>
      <c r="AG1441" s="68">
        <v>88706.337778967834</v>
      </c>
      <c r="AH1441" s="68">
        <v>79641.648611289769</v>
      </c>
      <c r="AI1441" s="68">
        <v>59524.35022020957</v>
      </c>
      <c r="AJ1441" s="68">
        <v>699.94720973090011</v>
      </c>
      <c r="AK1441" s="68">
        <v>1968.6045922667022</v>
      </c>
      <c r="AL1441" s="68">
        <v>5930.0098935381993</v>
      </c>
      <c r="AM1441" s="68">
        <v>1426.6769672214002</v>
      </c>
      <c r="AN1441" s="68">
        <v>24065.673767408905</v>
      </c>
      <c r="AO1441" s="68">
        <v>1338.7961567700004</v>
      </c>
      <c r="AP1441" s="68">
        <v>2174.2965076694004</v>
      </c>
      <c r="AQ1441" s="68">
        <v>23994.549863083303</v>
      </c>
      <c r="AR1441" s="68">
        <v>589.09729220420002</v>
      </c>
      <c r="AS1441" s="68">
        <v>31022.621432520897</v>
      </c>
      <c r="AT1441" s="68">
        <v>2710.7506581516009</v>
      </c>
      <c r="AU1441" s="68">
        <v>2822.3704054831996</v>
      </c>
      <c r="AV1441" s="68">
        <v>0</v>
      </c>
      <c r="AW1441" s="68">
        <v>18316.936455014999</v>
      </c>
      <c r="AX1441" s="68">
        <v>3126.8845060846002</v>
      </c>
      <c r="AY1441" s="68">
        <v>5010.0503505867</v>
      </c>
      <c r="AZ1441" s="68">
        <v>0</v>
      </c>
      <c r="BA1441" s="68">
        <v>1545.2968418418</v>
      </c>
      <c r="BB1441" s="68">
        <v>176274.59835457455</v>
      </c>
      <c r="BC1441" s="68">
        <v>46710.134428375597</v>
      </c>
      <c r="BD1441" s="68">
        <v>45864.92278233949</v>
      </c>
      <c r="BE1441" s="68">
        <v>24612.529062613692</v>
      </c>
      <c r="BF1441" s="68">
        <v>18399.528068559401</v>
      </c>
      <c r="BG1441" s="68">
        <v>5301.0895616247999</v>
      </c>
      <c r="BH1441" s="68">
        <v>7.5279967341999967</v>
      </c>
      <c r="BI1441" s="68">
        <v>0</v>
      </c>
      <c r="BJ1441" s="68">
        <v>0</v>
      </c>
      <c r="BK1441" s="68">
        <v>0</v>
      </c>
      <c r="BL1441" s="68">
        <v>0</v>
      </c>
      <c r="BM1441" s="68">
        <v>0</v>
      </c>
      <c r="BN1441" s="68">
        <v>0</v>
      </c>
      <c r="BO1441" s="68">
        <v>0</v>
      </c>
    </row>
    <row r="1442" spans="1:67">
      <c r="A1442">
        <v>2011</v>
      </c>
      <c r="B1442" s="70" t="s">
        <v>740</v>
      </c>
      <c r="C1442" s="70" t="s">
        <v>741</v>
      </c>
      <c r="D1442" s="62" t="s">
        <v>729</v>
      </c>
      <c r="E1442" s="68">
        <v>377.75747672268056</v>
      </c>
      <c r="F1442" s="68">
        <v>5.6862914801518603</v>
      </c>
      <c r="G1442" s="68">
        <v>13.386198639284441</v>
      </c>
      <c r="H1442" s="68">
        <v>337.68500685957048</v>
      </c>
      <c r="I1442" s="68">
        <v>1412.6774719349785</v>
      </c>
      <c r="J1442" s="68">
        <v>355.95156659060694</v>
      </c>
      <c r="K1442" s="68">
        <v>31.694662478624771</v>
      </c>
      <c r="L1442" s="68">
        <v>233.29090639472901</v>
      </c>
      <c r="M1442" s="68">
        <v>65.362623503483746</v>
      </c>
      <c r="N1442" s="68">
        <v>982.20251999671814</v>
      </c>
      <c r="O1442" s="68">
        <v>927.80726200460185</v>
      </c>
      <c r="P1442" s="68">
        <v>130.24918259779997</v>
      </c>
      <c r="Q1442" s="68">
        <v>452.60731668602654</v>
      </c>
      <c r="R1442" s="68">
        <v>161.15630844794563</v>
      </c>
      <c r="S1442" s="68">
        <v>579.74595245877617</v>
      </c>
      <c r="T1442" s="68">
        <v>484.8534213930584</v>
      </c>
      <c r="U1442" s="68">
        <v>2742.3766535005302</v>
      </c>
      <c r="V1442" s="68">
        <v>793.78720606766512</v>
      </c>
      <c r="W1442" s="68">
        <v>572.95597283195912</v>
      </c>
      <c r="X1442" s="68">
        <v>2984.3254356428793</v>
      </c>
      <c r="Y1442" s="68">
        <v>117.8072057757031</v>
      </c>
      <c r="Z1442" s="68">
        <v>444.6369886282418</v>
      </c>
      <c r="AA1442" s="68">
        <v>26.858885195792677</v>
      </c>
      <c r="AB1442" s="68">
        <v>419.15884936793907</v>
      </c>
      <c r="AC1442" s="68">
        <v>41.110888188661548</v>
      </c>
      <c r="AD1442" s="68">
        <v>3.4009766228686638</v>
      </c>
      <c r="AE1442" s="68">
        <v>1575.8303091704395</v>
      </c>
      <c r="AF1442" s="68">
        <v>70.957641674020536</v>
      </c>
      <c r="AG1442" s="68">
        <v>352.05862211486919</v>
      </c>
      <c r="AH1442" s="68">
        <v>288.36253687333482</v>
      </c>
      <c r="AI1442" s="68">
        <v>1008.4205283781554</v>
      </c>
      <c r="AJ1442" s="68">
        <v>13.496343216936422</v>
      </c>
      <c r="AK1442" s="68">
        <v>82.740430191411491</v>
      </c>
      <c r="AL1442" s="68">
        <v>101.20496382220227</v>
      </c>
      <c r="AM1442" s="68">
        <v>12.334102084901209</v>
      </c>
      <c r="AN1442" s="68">
        <v>108.52043880704277</v>
      </c>
      <c r="AO1442" s="68">
        <v>8.9982551688243237</v>
      </c>
      <c r="AP1442" s="68">
        <v>22.395774803441537</v>
      </c>
      <c r="AQ1442" s="68">
        <v>268.39647396144306</v>
      </c>
      <c r="AR1442" s="68">
        <v>0.48734613946320887</v>
      </c>
      <c r="AS1442" s="68">
        <v>50.089196054472978</v>
      </c>
      <c r="AT1442" s="68">
        <v>0.13404043814606639</v>
      </c>
      <c r="AU1442" s="68">
        <v>2.8789492566990438</v>
      </c>
      <c r="AV1442" s="68">
        <v>0</v>
      </c>
      <c r="AW1442" s="68">
        <v>15.054219861213387</v>
      </c>
      <c r="AX1442" s="68">
        <v>14.683077018920498</v>
      </c>
      <c r="AY1442" s="68">
        <v>13.293528499585138</v>
      </c>
      <c r="AZ1442" s="68">
        <v>0</v>
      </c>
      <c r="BA1442" s="68">
        <v>2.8460781669406785</v>
      </c>
      <c r="BB1442" s="68">
        <v>198.01554402373006</v>
      </c>
      <c r="BC1442" s="68">
        <v>170.39650335301849</v>
      </c>
      <c r="BD1442" s="68">
        <v>30.923840755321752</v>
      </c>
      <c r="BE1442" s="68">
        <v>118.4851908271596</v>
      </c>
      <c r="BF1442" s="68">
        <v>66.059532278293972</v>
      </c>
      <c r="BG1442" s="68">
        <v>0</v>
      </c>
      <c r="BH1442" s="68">
        <v>0.28575898782180231</v>
      </c>
      <c r="BI1442" s="68">
        <v>4180.2378755229056</v>
      </c>
      <c r="BJ1442" s="68">
        <v>0</v>
      </c>
      <c r="BK1442" s="68">
        <v>0</v>
      </c>
      <c r="BL1442" s="68">
        <v>3197.5891856885132</v>
      </c>
      <c r="BM1442" s="68">
        <v>223.02252913781905</v>
      </c>
      <c r="BN1442" s="68">
        <v>0</v>
      </c>
      <c r="BO1442" s="68">
        <v>0</v>
      </c>
    </row>
    <row r="1443" spans="1:67">
      <c r="A1443">
        <v>2011</v>
      </c>
      <c r="B1443" s="71" t="s">
        <v>659</v>
      </c>
      <c r="C1443" s="72" t="s">
        <v>742</v>
      </c>
      <c r="D1443" s="62" t="s">
        <v>729</v>
      </c>
      <c r="E1443" s="68">
        <v>54067.690245938793</v>
      </c>
      <c r="F1443" s="68">
        <v>1570.1058978945998</v>
      </c>
      <c r="G1443" s="68">
        <v>1691.7261617608997</v>
      </c>
      <c r="H1443" s="68">
        <v>123762.17193995079</v>
      </c>
      <c r="I1443" s="68">
        <v>146088.2622101327</v>
      </c>
      <c r="J1443" s="68">
        <v>23114.4094012241</v>
      </c>
      <c r="K1443" s="68">
        <v>4462.1189578899002</v>
      </c>
      <c r="L1443" s="68">
        <v>12989.648443593593</v>
      </c>
      <c r="M1443" s="68">
        <v>4107.2083518394002</v>
      </c>
      <c r="N1443" s="68">
        <v>75336.866320041896</v>
      </c>
      <c r="O1443" s="68">
        <v>52982.564602975697</v>
      </c>
      <c r="P1443" s="68">
        <v>12706.2973513039</v>
      </c>
      <c r="Q1443" s="68">
        <v>20060.749451641299</v>
      </c>
      <c r="R1443" s="68">
        <v>19520.606678089298</v>
      </c>
      <c r="S1443" s="68">
        <v>40379.530116363203</v>
      </c>
      <c r="T1443" s="68">
        <v>21205.968918848899</v>
      </c>
      <c r="U1443" s="68">
        <v>59045.075220900093</v>
      </c>
      <c r="V1443" s="68">
        <v>23443.096432378901</v>
      </c>
      <c r="W1443" s="68">
        <v>22350.773135222498</v>
      </c>
      <c r="X1443" s="68">
        <v>99401.697709932094</v>
      </c>
      <c r="Y1443" s="68">
        <v>4505.5007941922004</v>
      </c>
      <c r="Z1443" s="68">
        <v>22887.439435255303</v>
      </c>
      <c r="AA1443" s="68">
        <v>2259.5482309824997</v>
      </c>
      <c r="AB1443" s="68">
        <v>30684.042464037801</v>
      </c>
      <c r="AC1443" s="68">
        <v>6305.2568032730996</v>
      </c>
      <c r="AD1443" s="68">
        <v>550.3062396844</v>
      </c>
      <c r="AE1443" s="68">
        <v>168912.74590270102</v>
      </c>
      <c r="AF1443" s="68">
        <v>16375.823179075303</v>
      </c>
      <c r="AG1443" s="68">
        <v>115146.5988820401</v>
      </c>
      <c r="AH1443" s="68">
        <v>101300.2360348464</v>
      </c>
      <c r="AI1443" s="68">
        <v>95108.122198574274</v>
      </c>
      <c r="AJ1443" s="68">
        <v>1392.6245407071001</v>
      </c>
      <c r="AK1443" s="68">
        <v>6428.6991619468008</v>
      </c>
      <c r="AL1443" s="68">
        <v>10077.618596849399</v>
      </c>
      <c r="AM1443" s="68">
        <v>2627.8456675673001</v>
      </c>
      <c r="AN1443" s="68">
        <v>35352.9713638463</v>
      </c>
      <c r="AO1443" s="68">
        <v>2408.9066042551999</v>
      </c>
      <c r="AP1443" s="68">
        <v>5102.9422045168003</v>
      </c>
      <c r="AQ1443" s="68">
        <v>36158.375723852696</v>
      </c>
      <c r="AR1443" s="68">
        <v>853.06408777989998</v>
      </c>
      <c r="AS1443" s="68">
        <v>43774.839628533897</v>
      </c>
      <c r="AT1443" s="68">
        <v>10840.818849475299</v>
      </c>
      <c r="AU1443" s="68">
        <v>3624.5540670949999</v>
      </c>
      <c r="AV1443" s="68">
        <v>0</v>
      </c>
      <c r="AW1443" s="68">
        <v>22849.351400781699</v>
      </c>
      <c r="AX1443" s="68">
        <v>4892.9762754717003</v>
      </c>
      <c r="AY1443" s="68">
        <v>6878.0068658066002</v>
      </c>
      <c r="AZ1443" s="68">
        <v>0</v>
      </c>
      <c r="BA1443" s="68">
        <v>1921.0541707924999</v>
      </c>
      <c r="BB1443" s="68">
        <v>197295.79260893227</v>
      </c>
      <c r="BC1443" s="68">
        <v>67317.20201514478</v>
      </c>
      <c r="BD1443" s="68">
        <v>52193.169293653395</v>
      </c>
      <c r="BE1443" s="68">
        <v>35841.797374702095</v>
      </c>
      <c r="BF1443" s="68">
        <v>25419.376055721801</v>
      </c>
      <c r="BG1443" s="68">
        <v>5301.0895616247999</v>
      </c>
      <c r="BH1443" s="68">
        <v>46.924232911099999</v>
      </c>
      <c r="BI1443" s="68">
        <v>0</v>
      </c>
      <c r="BJ1443" s="68">
        <v>0</v>
      </c>
      <c r="BK1443" s="68">
        <v>0</v>
      </c>
      <c r="BL1443" s="68">
        <v>0</v>
      </c>
      <c r="BM1443" s="68">
        <v>0</v>
      </c>
      <c r="BN1443" s="68">
        <v>0</v>
      </c>
      <c r="BO1443" s="68">
        <v>0</v>
      </c>
    </row>
    <row r="1444" spans="1:67">
      <c r="A1444">
        <v>2012</v>
      </c>
      <c r="B1444" s="62" t="s">
        <v>597</v>
      </c>
      <c r="C1444" s="67" t="s">
        <v>664</v>
      </c>
      <c r="D1444" s="62" t="s">
        <v>725</v>
      </c>
      <c r="E1444" s="68">
        <v>4798.4379918417153</v>
      </c>
      <c r="F1444" s="68">
        <v>4.3886156491667592</v>
      </c>
      <c r="G1444" s="68">
        <v>5.7353408930507577</v>
      </c>
      <c r="H1444" s="68">
        <v>0.2604839165154974</v>
      </c>
      <c r="I1444" s="68">
        <v>27704.380946487479</v>
      </c>
      <c r="J1444" s="68">
        <v>728.74068665350433</v>
      </c>
      <c r="K1444" s="68">
        <v>28.549871827850925</v>
      </c>
      <c r="L1444" s="68">
        <v>5.8163509780930538E-2</v>
      </c>
      <c r="M1444" s="68">
        <v>3.831118486792924E-2</v>
      </c>
      <c r="N1444" s="68">
        <v>6.5699061349191777E-3</v>
      </c>
      <c r="O1444" s="68">
        <v>112.64945397139195</v>
      </c>
      <c r="P1444" s="68">
        <v>24.608712494908701</v>
      </c>
      <c r="Q1444" s="68">
        <v>21.045623414751731</v>
      </c>
      <c r="R1444" s="68">
        <v>1.7643213984908448E-2</v>
      </c>
      <c r="S1444" s="68">
        <v>4.3542065865682961E-2</v>
      </c>
      <c r="T1444" s="68">
        <v>0.53600402417596227</v>
      </c>
      <c r="U1444" s="68">
        <v>0.179684215876564</v>
      </c>
      <c r="V1444" s="68">
        <v>0.21528582859038334</v>
      </c>
      <c r="W1444" s="68">
        <v>0.52486211432112717</v>
      </c>
      <c r="X1444" s="68">
        <v>0.2251126490381665</v>
      </c>
      <c r="Y1444" s="68">
        <v>7.5735655676448133E-2</v>
      </c>
      <c r="Z1444" s="68">
        <v>49.668489002735171</v>
      </c>
      <c r="AA1444" s="68">
        <v>0</v>
      </c>
      <c r="AB1444" s="68">
        <v>26.10768717222518</v>
      </c>
      <c r="AC1444" s="68">
        <v>0</v>
      </c>
      <c r="AD1444" s="68">
        <v>0</v>
      </c>
      <c r="AE1444" s="68">
        <v>33.66206416823637</v>
      </c>
      <c r="AF1444" s="68">
        <v>3.1872047385639321E-3</v>
      </c>
      <c r="AG1444" s="68">
        <v>1.5838335752263014E-2</v>
      </c>
      <c r="AH1444" s="68">
        <v>1.2972802546988472E-2</v>
      </c>
      <c r="AI1444" s="68">
        <v>0</v>
      </c>
      <c r="AJ1444" s="68">
        <v>0</v>
      </c>
      <c r="AK1444" s="68">
        <v>0</v>
      </c>
      <c r="AL1444" s="68">
        <v>0</v>
      </c>
      <c r="AM1444" s="68">
        <v>0</v>
      </c>
      <c r="AN1444" s="68">
        <v>0.33246672942257982</v>
      </c>
      <c r="AO1444" s="68">
        <v>0</v>
      </c>
      <c r="AP1444" s="68">
        <v>0</v>
      </c>
      <c r="AQ1444" s="68">
        <v>0</v>
      </c>
      <c r="AR1444" s="68">
        <v>0</v>
      </c>
      <c r="AS1444" s="68">
        <v>0</v>
      </c>
      <c r="AT1444" s="68">
        <v>0</v>
      </c>
      <c r="AU1444" s="68">
        <v>0</v>
      </c>
      <c r="AV1444" s="68">
        <v>0</v>
      </c>
      <c r="AW1444" s="68">
        <v>0</v>
      </c>
      <c r="AX1444" s="68">
        <v>0</v>
      </c>
      <c r="AY1444" s="68">
        <v>0</v>
      </c>
      <c r="AZ1444" s="68">
        <v>0</v>
      </c>
      <c r="BA1444" s="68">
        <v>4.0452625862321704E-3</v>
      </c>
      <c r="BB1444" s="68">
        <v>0.35658748877586605</v>
      </c>
      <c r="BC1444" s="68">
        <v>0</v>
      </c>
      <c r="BD1444" s="68">
        <v>0</v>
      </c>
      <c r="BE1444" s="68">
        <v>1.9316635239497446</v>
      </c>
      <c r="BF1444" s="68">
        <v>0.35374596502833633</v>
      </c>
      <c r="BG1444" s="68">
        <v>0</v>
      </c>
      <c r="BH1444" s="68">
        <v>0</v>
      </c>
      <c r="BI1444" s="68">
        <v>10234.120513945631</v>
      </c>
      <c r="BJ1444" s="68">
        <v>0</v>
      </c>
      <c r="BK1444" s="68">
        <v>0</v>
      </c>
      <c r="BL1444" s="68">
        <v>724.69330849145604</v>
      </c>
      <c r="BM1444" s="68">
        <v>2993.5578927515135</v>
      </c>
      <c r="BN1444" s="68">
        <v>9677.8363255310796</v>
      </c>
      <c r="BO1444" s="68">
        <v>57173.375429894411</v>
      </c>
    </row>
    <row r="1445" spans="1:67">
      <c r="A1445">
        <v>2012</v>
      </c>
      <c r="B1445" s="62" t="s">
        <v>598</v>
      </c>
      <c r="C1445" s="67" t="s">
        <v>665</v>
      </c>
      <c r="D1445" s="62" t="s">
        <v>725</v>
      </c>
      <c r="E1445" s="68">
        <v>8.9916111755868489E-4</v>
      </c>
      <c r="F1445" s="68">
        <v>111.69557465306858</v>
      </c>
      <c r="G1445" s="68">
        <v>7.1627567794795282E-5</v>
      </c>
      <c r="H1445" s="68">
        <v>5.912777238541347E-4</v>
      </c>
      <c r="I1445" s="68">
        <v>33.775697585656914</v>
      </c>
      <c r="J1445" s="68">
        <v>30.406269263836087</v>
      </c>
      <c r="K1445" s="68">
        <v>711.39463243940122</v>
      </c>
      <c r="L1445" s="68">
        <v>0.85695110880272696</v>
      </c>
      <c r="M1445" s="68">
        <v>4.9379447070674863E-4</v>
      </c>
      <c r="N1445" s="68">
        <v>0</v>
      </c>
      <c r="O1445" s="68">
        <v>11.167859578992326</v>
      </c>
      <c r="P1445" s="68">
        <v>25.230247638592445</v>
      </c>
      <c r="Q1445" s="68">
        <v>330.72131004798979</v>
      </c>
      <c r="R1445" s="68">
        <v>2.4774656811663659E-2</v>
      </c>
      <c r="S1445" s="68">
        <v>1.4032475744506352E-2</v>
      </c>
      <c r="T1445" s="68">
        <v>3.7688762401484735E-2</v>
      </c>
      <c r="U1445" s="68">
        <v>1.0247234836197583E-2</v>
      </c>
      <c r="V1445" s="68">
        <v>2.7531284347138262E-3</v>
      </c>
      <c r="W1445" s="68">
        <v>0.11958464551711857</v>
      </c>
      <c r="X1445" s="68">
        <v>1.3314435613163311</v>
      </c>
      <c r="Y1445" s="68">
        <v>0</v>
      </c>
      <c r="Z1445" s="68">
        <v>0.36179669206003756</v>
      </c>
      <c r="AA1445" s="68">
        <v>0</v>
      </c>
      <c r="AB1445" s="68">
        <v>0.48290177438552623</v>
      </c>
      <c r="AC1445" s="68">
        <v>0</v>
      </c>
      <c r="AD1445" s="68">
        <v>0</v>
      </c>
      <c r="AE1445" s="68">
        <v>0.2959126510071276</v>
      </c>
      <c r="AF1445" s="68">
        <v>6.5011730096689114E-4</v>
      </c>
      <c r="AG1445" s="68">
        <v>3.2306603860372323E-3</v>
      </c>
      <c r="AH1445" s="68">
        <v>2.646156764194765E-3</v>
      </c>
      <c r="AI1445" s="68">
        <v>0</v>
      </c>
      <c r="AJ1445" s="68">
        <v>0</v>
      </c>
      <c r="AK1445" s="68">
        <v>0</v>
      </c>
      <c r="AL1445" s="68">
        <v>0</v>
      </c>
      <c r="AM1445" s="68">
        <v>0</v>
      </c>
      <c r="AN1445" s="68">
        <v>0</v>
      </c>
      <c r="AO1445" s="68">
        <v>0</v>
      </c>
      <c r="AP1445" s="68">
        <v>0</v>
      </c>
      <c r="AQ1445" s="68">
        <v>0</v>
      </c>
      <c r="AR1445" s="68">
        <v>0</v>
      </c>
      <c r="AS1445" s="68">
        <v>0</v>
      </c>
      <c r="AT1445" s="68">
        <v>0</v>
      </c>
      <c r="AU1445" s="68">
        <v>0</v>
      </c>
      <c r="AV1445" s="68">
        <v>0</v>
      </c>
      <c r="AW1445" s="68">
        <v>0</v>
      </c>
      <c r="AX1445" s="68">
        <v>0</v>
      </c>
      <c r="AY1445" s="68">
        <v>0</v>
      </c>
      <c r="AZ1445" s="68">
        <v>0</v>
      </c>
      <c r="BA1445" s="68">
        <v>2.0776480936954308E-3</v>
      </c>
      <c r="BB1445" s="68">
        <v>1.2397585450452109E-3</v>
      </c>
      <c r="BC1445" s="68">
        <v>0</v>
      </c>
      <c r="BD1445" s="68">
        <v>0</v>
      </c>
      <c r="BE1445" s="68">
        <v>0</v>
      </c>
      <c r="BF1445" s="68">
        <v>1.1653429087166306E-3</v>
      </c>
      <c r="BG1445" s="68">
        <v>0</v>
      </c>
      <c r="BH1445" s="68">
        <v>0</v>
      </c>
      <c r="BI1445" s="68">
        <v>172.64518380435388</v>
      </c>
      <c r="BJ1445" s="68">
        <v>0</v>
      </c>
      <c r="BK1445" s="68">
        <v>0</v>
      </c>
      <c r="BL1445" s="68">
        <v>0.12270696975487529</v>
      </c>
      <c r="BM1445" s="68">
        <v>17.65943328877259</v>
      </c>
      <c r="BN1445" s="68">
        <v>57.940459354185933</v>
      </c>
      <c r="BO1445" s="68">
        <v>1506.3105268608001</v>
      </c>
    </row>
    <row r="1446" spans="1:67">
      <c r="A1446">
        <v>2012</v>
      </c>
      <c r="B1446" s="62" t="s">
        <v>599</v>
      </c>
      <c r="C1446" s="67" t="s">
        <v>666</v>
      </c>
      <c r="D1446" s="62" t="s">
        <v>725</v>
      </c>
      <c r="E1446" s="68">
        <v>1.4647693336779704E-4</v>
      </c>
      <c r="F1446" s="68">
        <v>0</v>
      </c>
      <c r="G1446" s="68">
        <v>34.123671640926503</v>
      </c>
      <c r="H1446" s="68">
        <v>2.3478365672146184E-4</v>
      </c>
      <c r="I1446" s="68">
        <v>235.57138753514278</v>
      </c>
      <c r="J1446" s="68">
        <v>27.477669874468081</v>
      </c>
      <c r="K1446" s="68">
        <v>0</v>
      </c>
      <c r="L1446" s="68">
        <v>0.25214723777607789</v>
      </c>
      <c r="M1446" s="68">
        <v>8.9783747280812412E-2</v>
      </c>
      <c r="N1446" s="68">
        <v>0</v>
      </c>
      <c r="O1446" s="68">
        <v>4.2619551419310246</v>
      </c>
      <c r="P1446" s="68">
        <v>5.255918718626269</v>
      </c>
      <c r="Q1446" s="68">
        <v>3.5784439564940478E-2</v>
      </c>
      <c r="R1446" s="68">
        <v>1.0898101771503708E-3</v>
      </c>
      <c r="S1446" s="68">
        <v>4.1244012635523825E-2</v>
      </c>
      <c r="T1446" s="68">
        <v>0</v>
      </c>
      <c r="U1446" s="68">
        <v>0</v>
      </c>
      <c r="V1446" s="68">
        <v>0</v>
      </c>
      <c r="W1446" s="68">
        <v>9.7075328755749195E-3</v>
      </c>
      <c r="X1446" s="68">
        <v>0</v>
      </c>
      <c r="Y1446" s="68">
        <v>0</v>
      </c>
      <c r="Z1446" s="68">
        <v>2.0926966343492204</v>
      </c>
      <c r="AA1446" s="68">
        <v>0</v>
      </c>
      <c r="AB1446" s="68">
        <v>0</v>
      </c>
      <c r="AC1446" s="68">
        <v>0</v>
      </c>
      <c r="AD1446" s="68">
        <v>0</v>
      </c>
      <c r="AE1446" s="68">
        <v>0</v>
      </c>
      <c r="AF1446" s="68">
        <v>0</v>
      </c>
      <c r="AG1446" s="68">
        <v>0</v>
      </c>
      <c r="AH1446" s="68">
        <v>0</v>
      </c>
      <c r="AI1446" s="68">
        <v>0</v>
      </c>
      <c r="AJ1446" s="68">
        <v>0</v>
      </c>
      <c r="AK1446" s="68">
        <v>0</v>
      </c>
      <c r="AL1446" s="68">
        <v>0</v>
      </c>
      <c r="AM1446" s="68">
        <v>0</v>
      </c>
      <c r="AN1446" s="68">
        <v>0</v>
      </c>
      <c r="AO1446" s="68">
        <v>0</v>
      </c>
      <c r="AP1446" s="68">
        <v>0</v>
      </c>
      <c r="AQ1446" s="68">
        <v>0</v>
      </c>
      <c r="AR1446" s="68">
        <v>0</v>
      </c>
      <c r="AS1446" s="68">
        <v>0</v>
      </c>
      <c r="AT1446" s="68">
        <v>0</v>
      </c>
      <c r="AU1446" s="68">
        <v>0</v>
      </c>
      <c r="AV1446" s="68">
        <v>0</v>
      </c>
      <c r="AW1446" s="68">
        <v>0</v>
      </c>
      <c r="AX1446" s="68">
        <v>0</v>
      </c>
      <c r="AY1446" s="68">
        <v>0</v>
      </c>
      <c r="AZ1446" s="68">
        <v>0</v>
      </c>
      <c r="BA1446" s="68">
        <v>0</v>
      </c>
      <c r="BB1446" s="68">
        <v>1.5891190088277154E-3</v>
      </c>
      <c r="BC1446" s="68">
        <v>0</v>
      </c>
      <c r="BD1446" s="68">
        <v>0</v>
      </c>
      <c r="BE1446" s="68">
        <v>0</v>
      </c>
      <c r="BF1446" s="68">
        <v>0</v>
      </c>
      <c r="BG1446" s="68">
        <v>0</v>
      </c>
      <c r="BH1446" s="68">
        <v>0</v>
      </c>
      <c r="BI1446" s="68">
        <v>1095.6912444418942</v>
      </c>
      <c r="BJ1446" s="68">
        <v>0</v>
      </c>
      <c r="BK1446" s="68">
        <v>0</v>
      </c>
      <c r="BL1446" s="68">
        <v>63.07882018299177</v>
      </c>
      <c r="BM1446" s="68">
        <v>-42.650734465427533</v>
      </c>
      <c r="BN1446" s="68">
        <v>231.38090240558904</v>
      </c>
      <c r="BO1446" s="68">
        <v>1656.7152592704001</v>
      </c>
    </row>
    <row r="1447" spans="1:67">
      <c r="A1447">
        <v>2012</v>
      </c>
      <c r="B1447" s="62" t="s">
        <v>600</v>
      </c>
      <c r="C1447" s="67" t="s">
        <v>111</v>
      </c>
      <c r="D1447" s="62" t="s">
        <v>725</v>
      </c>
      <c r="E1447" s="68">
        <v>38.708582639546322</v>
      </c>
      <c r="F1447" s="68">
        <v>2.3492300553469447</v>
      </c>
      <c r="G1447" s="68">
        <v>15.077974013397574</v>
      </c>
      <c r="H1447" s="68">
        <v>1938.2057194761435</v>
      </c>
      <c r="I1447" s="68">
        <v>39.168873030347157</v>
      </c>
      <c r="J1447" s="68">
        <v>0.38732395913902584</v>
      </c>
      <c r="K1447" s="68">
        <v>6.3979370209257935E-3</v>
      </c>
      <c r="L1447" s="68">
        <v>27.540539508178348</v>
      </c>
      <c r="M1447" s="68">
        <v>7.058470175671106E-3</v>
      </c>
      <c r="N1447" s="68">
        <v>34564.071371083963</v>
      </c>
      <c r="O1447" s="68">
        <v>5382.7897538301941</v>
      </c>
      <c r="P1447" s="68">
        <v>0.49551573991805925</v>
      </c>
      <c r="Q1447" s="68">
        <v>2.0962408256405669</v>
      </c>
      <c r="R1447" s="68">
        <v>912.81114904144079</v>
      </c>
      <c r="S1447" s="68">
        <v>8176.3363822732663</v>
      </c>
      <c r="T1447" s="68">
        <v>1.4837800743611231</v>
      </c>
      <c r="U1447" s="68">
        <v>3.0046357601109004</v>
      </c>
      <c r="V1447" s="68">
        <v>81.18152371289014</v>
      </c>
      <c r="W1447" s="68">
        <v>5.820953758031794</v>
      </c>
      <c r="X1447" s="68">
        <v>17.184206562513197</v>
      </c>
      <c r="Y1447" s="68">
        <v>0.13678632860017154</v>
      </c>
      <c r="Z1447" s="68">
        <v>100.98465407305856</v>
      </c>
      <c r="AA1447" s="68">
        <v>0</v>
      </c>
      <c r="AB1447" s="68">
        <v>559.78795832757396</v>
      </c>
      <c r="AC1447" s="68">
        <v>19.147691467609636</v>
      </c>
      <c r="AD1447" s="68">
        <v>0</v>
      </c>
      <c r="AE1447" s="68">
        <v>1342.4126623965312</v>
      </c>
      <c r="AF1447" s="68">
        <v>0.24228000193807719</v>
      </c>
      <c r="AG1447" s="68">
        <v>1.2039741188647926</v>
      </c>
      <c r="AH1447" s="68">
        <v>0.98614644619373715</v>
      </c>
      <c r="AI1447" s="68">
        <v>6.0371490424535388</v>
      </c>
      <c r="AJ1447" s="68">
        <v>0</v>
      </c>
      <c r="AK1447" s="68">
        <v>0</v>
      </c>
      <c r="AL1447" s="68">
        <v>2.0351687860035095</v>
      </c>
      <c r="AM1447" s="68">
        <v>2.8156895054502582E-3</v>
      </c>
      <c r="AN1447" s="68">
        <v>0</v>
      </c>
      <c r="AO1447" s="68">
        <v>0</v>
      </c>
      <c r="AP1447" s="68">
        <v>0</v>
      </c>
      <c r="AQ1447" s="68">
        <v>0</v>
      </c>
      <c r="AR1447" s="68">
        <v>0</v>
      </c>
      <c r="AS1447" s="68">
        <v>0</v>
      </c>
      <c r="AT1447" s="68">
        <v>0</v>
      </c>
      <c r="AU1447" s="68">
        <v>0</v>
      </c>
      <c r="AV1447" s="68">
        <v>0</v>
      </c>
      <c r="AW1447" s="68">
        <v>9.9462092806677782E-4</v>
      </c>
      <c r="AX1447" s="68">
        <v>0</v>
      </c>
      <c r="AY1447" s="68">
        <v>0</v>
      </c>
      <c r="AZ1447" s="68">
        <v>0</v>
      </c>
      <c r="BA1447" s="68">
        <v>1.9724087198686371E-2</v>
      </c>
      <c r="BB1447" s="68">
        <v>5.109428206261557E-2</v>
      </c>
      <c r="BC1447" s="68">
        <v>0</v>
      </c>
      <c r="BD1447" s="68">
        <v>0</v>
      </c>
      <c r="BE1447" s="68">
        <v>1.8406916286782861E-3</v>
      </c>
      <c r="BF1447" s="68">
        <v>0</v>
      </c>
      <c r="BG1447" s="68">
        <v>0</v>
      </c>
      <c r="BH1447" s="68">
        <v>0</v>
      </c>
      <c r="BI1447" s="68">
        <v>0</v>
      </c>
      <c r="BJ1447" s="68">
        <v>0</v>
      </c>
      <c r="BK1447" s="68">
        <v>0</v>
      </c>
      <c r="BL1447" s="68">
        <v>12054.818959455459</v>
      </c>
      <c r="BM1447" s="68">
        <v>-4642.3738975024307</v>
      </c>
      <c r="BN1447" s="68">
        <v>58896.477755330343</v>
      </c>
      <c r="BO1447" s="68">
        <v>119550.7009693952</v>
      </c>
    </row>
    <row r="1448" spans="1:67">
      <c r="A1448">
        <v>2012</v>
      </c>
      <c r="B1448" s="62" t="s">
        <v>601</v>
      </c>
      <c r="C1448" s="67" t="s">
        <v>667</v>
      </c>
      <c r="D1448" s="62" t="s">
        <v>725</v>
      </c>
      <c r="E1448" s="68">
        <v>4555.397203079393</v>
      </c>
      <c r="F1448" s="68">
        <v>0.3603639680105884</v>
      </c>
      <c r="G1448" s="68">
        <v>164.19227956261545</v>
      </c>
      <c r="H1448" s="68">
        <v>0.14539484572982056</v>
      </c>
      <c r="I1448" s="68">
        <v>16693.40726706745</v>
      </c>
      <c r="J1448" s="68">
        <v>366.20437545744517</v>
      </c>
      <c r="K1448" s="68">
        <v>0.25054792112100921</v>
      </c>
      <c r="L1448" s="68">
        <v>97.728429006111497</v>
      </c>
      <c r="M1448" s="68">
        <v>0.35502890768918299</v>
      </c>
      <c r="N1448" s="68">
        <v>3.9297844537967835E-2</v>
      </c>
      <c r="O1448" s="68">
        <v>428.56478252180523</v>
      </c>
      <c r="P1448" s="68">
        <v>215.91253594050872</v>
      </c>
      <c r="Q1448" s="68">
        <v>6.7321927258541976</v>
      </c>
      <c r="R1448" s="68">
        <v>31.771221536039388</v>
      </c>
      <c r="S1448" s="68">
        <v>25.370202962879112</v>
      </c>
      <c r="T1448" s="68">
        <v>3.4610076430333687</v>
      </c>
      <c r="U1448" s="68">
        <v>19.292438866131413</v>
      </c>
      <c r="V1448" s="68">
        <v>3.1315553974538606</v>
      </c>
      <c r="W1448" s="68">
        <v>2.9162409213861107</v>
      </c>
      <c r="X1448" s="68">
        <v>17.62213078845171</v>
      </c>
      <c r="Y1448" s="68">
        <v>0.5542084594384642</v>
      </c>
      <c r="Z1448" s="68">
        <v>7.1726008304875348</v>
      </c>
      <c r="AA1448" s="68">
        <v>0</v>
      </c>
      <c r="AB1448" s="68">
        <v>2.9416880677335828</v>
      </c>
      <c r="AC1448" s="68">
        <v>0</v>
      </c>
      <c r="AD1448" s="68">
        <v>0</v>
      </c>
      <c r="AE1448" s="68">
        <v>14.762063316255469</v>
      </c>
      <c r="AF1448" s="68">
        <v>146.00606963203509</v>
      </c>
      <c r="AG1448" s="68">
        <v>725.55525684315228</v>
      </c>
      <c r="AH1448" s="68">
        <v>594.28498241116301</v>
      </c>
      <c r="AI1448" s="68">
        <v>5.751782385438655E-2</v>
      </c>
      <c r="AJ1448" s="68">
        <v>7.5134055664607888E-3</v>
      </c>
      <c r="AK1448" s="68">
        <v>7.7856738928906921</v>
      </c>
      <c r="AL1448" s="68">
        <v>15.511968833650345</v>
      </c>
      <c r="AM1448" s="68">
        <v>4.2562199969400734E-3</v>
      </c>
      <c r="AN1448" s="68">
        <v>2074.6951465770171</v>
      </c>
      <c r="AO1448" s="68">
        <v>0</v>
      </c>
      <c r="AP1448" s="68">
        <v>8.9339640681746438E-3</v>
      </c>
      <c r="AQ1448" s="68">
        <v>0</v>
      </c>
      <c r="AR1448" s="68">
        <v>0</v>
      </c>
      <c r="AS1448" s="68">
        <v>83.366830884291971</v>
      </c>
      <c r="AT1448" s="68">
        <v>0.16361419520174711</v>
      </c>
      <c r="AU1448" s="68">
        <v>3.4666871005640427</v>
      </c>
      <c r="AV1448" s="68">
        <v>0</v>
      </c>
      <c r="AW1448" s="68">
        <v>0.2245726590913647</v>
      </c>
      <c r="AX1448" s="68">
        <v>7.1969979849963585E-4</v>
      </c>
      <c r="AY1448" s="68">
        <v>0.90866921748319818</v>
      </c>
      <c r="AZ1448" s="68">
        <v>0</v>
      </c>
      <c r="BA1448" s="68">
        <v>2.0062320942411667</v>
      </c>
      <c r="BB1448" s="68">
        <v>58.008075475294454</v>
      </c>
      <c r="BC1448" s="68">
        <v>350.65969006579923</v>
      </c>
      <c r="BD1448" s="68">
        <v>4.449346636579131</v>
      </c>
      <c r="BE1448" s="68">
        <v>166.80864160082933</v>
      </c>
      <c r="BF1448" s="68">
        <v>8.4875816462185849</v>
      </c>
      <c r="BG1448" s="68">
        <v>0</v>
      </c>
      <c r="BH1448" s="68">
        <v>6.156777792895949E-3</v>
      </c>
      <c r="BI1448" s="68">
        <v>111045.2475413183</v>
      </c>
      <c r="BJ1448" s="68">
        <v>0</v>
      </c>
      <c r="BK1448" s="68">
        <v>0</v>
      </c>
      <c r="BL1448" s="68">
        <v>0</v>
      </c>
      <c r="BM1448" s="68">
        <v>438.93012614047154</v>
      </c>
      <c r="BN1448" s="68">
        <v>12209.453139135027</v>
      </c>
      <c r="BO1448" s="68">
        <v>150594.39000188798</v>
      </c>
    </row>
    <row r="1449" spans="1:67">
      <c r="A1449">
        <v>2012</v>
      </c>
      <c r="B1449" s="62" t="s">
        <v>602</v>
      </c>
      <c r="C1449" s="67" t="s">
        <v>668</v>
      </c>
      <c r="D1449" s="62" t="s">
        <v>725</v>
      </c>
      <c r="E1449" s="68">
        <v>47.489782301735026</v>
      </c>
      <c r="F1449" s="68">
        <v>6.835390736441961</v>
      </c>
      <c r="G1449" s="68">
        <v>1.9913522707705533E-2</v>
      </c>
      <c r="H1449" s="68">
        <v>4.836754588598251</v>
      </c>
      <c r="I1449" s="68">
        <v>86.576585714907978</v>
      </c>
      <c r="J1449" s="68">
        <v>2921.9197346620685</v>
      </c>
      <c r="K1449" s="68">
        <v>12.473283518688744</v>
      </c>
      <c r="L1449" s="68">
        <v>233.63945003844702</v>
      </c>
      <c r="M1449" s="68">
        <v>14.620060924844056</v>
      </c>
      <c r="N1449" s="68">
        <v>17.575669170583343</v>
      </c>
      <c r="O1449" s="68">
        <v>15.647731695822747</v>
      </c>
      <c r="P1449" s="68">
        <v>1.246485166202012</v>
      </c>
      <c r="Q1449" s="68">
        <v>141.4657504624914</v>
      </c>
      <c r="R1449" s="68">
        <v>10.062161607706109</v>
      </c>
      <c r="S1449" s="68">
        <v>35.602878447849044</v>
      </c>
      <c r="T1449" s="68">
        <v>26.976807063279274</v>
      </c>
      <c r="U1449" s="68">
        <v>113.41698629032572</v>
      </c>
      <c r="V1449" s="68">
        <v>46.294074936262</v>
      </c>
      <c r="W1449" s="68">
        <v>35.951405244310862</v>
      </c>
      <c r="X1449" s="68">
        <v>1055.5725285102071</v>
      </c>
      <c r="Y1449" s="68">
        <v>8.649423683383743</v>
      </c>
      <c r="Z1449" s="68">
        <v>360.57966832122992</v>
      </c>
      <c r="AA1449" s="68">
        <v>7.5677138241433623E-3</v>
      </c>
      <c r="AB1449" s="68">
        <v>40.654249643996238</v>
      </c>
      <c r="AC1449" s="68">
        <v>0</v>
      </c>
      <c r="AD1449" s="68">
        <v>1.7651910803409969</v>
      </c>
      <c r="AE1449" s="68">
        <v>88.910281985402065</v>
      </c>
      <c r="AF1449" s="68">
        <v>35.630612787431126</v>
      </c>
      <c r="AG1449" s="68">
        <v>177.06098436603165</v>
      </c>
      <c r="AH1449" s="68">
        <v>145.02642353870698</v>
      </c>
      <c r="AI1449" s="68">
        <v>49.349107483506359</v>
      </c>
      <c r="AJ1449" s="68">
        <v>0</v>
      </c>
      <c r="AK1449" s="68">
        <v>6.9898087008534449E-2</v>
      </c>
      <c r="AL1449" s="68">
        <v>2.6108646713840034</v>
      </c>
      <c r="AM1449" s="68">
        <v>4.1767471857112204</v>
      </c>
      <c r="AN1449" s="68">
        <v>130.42847168542369</v>
      </c>
      <c r="AO1449" s="68">
        <v>3.2271424144067785E-2</v>
      </c>
      <c r="AP1449" s="68">
        <v>0.12061154361567671</v>
      </c>
      <c r="AQ1449" s="68">
        <v>0</v>
      </c>
      <c r="AR1449" s="68">
        <v>0</v>
      </c>
      <c r="AS1449" s="68">
        <v>0</v>
      </c>
      <c r="AT1449" s="68">
        <v>0</v>
      </c>
      <c r="AU1449" s="68">
        <v>0</v>
      </c>
      <c r="AV1449" s="68">
        <v>0</v>
      </c>
      <c r="AW1449" s="68">
        <v>1.7326829372626289</v>
      </c>
      <c r="AX1449" s="68">
        <v>4.2561983440864966</v>
      </c>
      <c r="AY1449" s="68">
        <v>13.104031107652606</v>
      </c>
      <c r="AZ1449" s="68">
        <v>0</v>
      </c>
      <c r="BA1449" s="68">
        <v>0.16244044918875847</v>
      </c>
      <c r="BB1449" s="68">
        <v>43.40882499752643</v>
      </c>
      <c r="BC1449" s="68">
        <v>121.20450212573549</v>
      </c>
      <c r="BD1449" s="68">
        <v>29.392098244428944</v>
      </c>
      <c r="BE1449" s="68">
        <v>247.2542418066827</v>
      </c>
      <c r="BF1449" s="68">
        <v>55.695247893447672</v>
      </c>
      <c r="BG1449" s="68">
        <v>0</v>
      </c>
      <c r="BH1449" s="68">
        <v>0.2018477663635056</v>
      </c>
      <c r="BI1449" s="68">
        <v>8936.9351957947274</v>
      </c>
      <c r="BJ1449" s="68">
        <v>0</v>
      </c>
      <c r="BK1449" s="68">
        <v>0</v>
      </c>
      <c r="BL1449" s="68">
        <v>32.511521566468851</v>
      </c>
      <c r="BM1449" s="68">
        <v>-664.1380106488856</v>
      </c>
      <c r="BN1449" s="68">
        <v>8445.0748087579013</v>
      </c>
      <c r="BO1449" s="68">
        <v>23140.091440947199</v>
      </c>
    </row>
    <row r="1450" spans="1:67">
      <c r="A1450">
        <v>2012</v>
      </c>
      <c r="B1450" s="62" t="s">
        <v>603</v>
      </c>
      <c r="C1450" s="67" t="s">
        <v>669</v>
      </c>
      <c r="D1450" s="62" t="s">
        <v>725</v>
      </c>
      <c r="E1450" s="68">
        <v>36.217867940013882</v>
      </c>
      <c r="F1450" s="68">
        <v>9.3458800261904331E-4</v>
      </c>
      <c r="G1450" s="68">
        <v>0.11129049245533697</v>
      </c>
      <c r="H1450" s="68">
        <v>162.56131928096443</v>
      </c>
      <c r="I1450" s="68">
        <v>147.75480539453912</v>
      </c>
      <c r="J1450" s="68">
        <v>9.6119785805235889</v>
      </c>
      <c r="K1450" s="68">
        <v>405.94988796789045</v>
      </c>
      <c r="L1450" s="68">
        <v>51.822572214422685</v>
      </c>
      <c r="M1450" s="68">
        <v>1.7803952001757057</v>
      </c>
      <c r="N1450" s="68">
        <v>23.027785001295911</v>
      </c>
      <c r="O1450" s="68">
        <v>23.581305968623202</v>
      </c>
      <c r="P1450" s="68">
        <v>5.5771869072406215</v>
      </c>
      <c r="Q1450" s="68">
        <v>20.348952695592075</v>
      </c>
      <c r="R1450" s="68">
        <v>44.074607729054492</v>
      </c>
      <c r="S1450" s="68">
        <v>16.429239600763317</v>
      </c>
      <c r="T1450" s="68">
        <v>50.206050557567295</v>
      </c>
      <c r="U1450" s="68">
        <v>46.963952414867919</v>
      </c>
      <c r="V1450" s="68">
        <v>34.299296616732157</v>
      </c>
      <c r="W1450" s="68">
        <v>39.120514469264265</v>
      </c>
      <c r="X1450" s="68">
        <v>60.779330656160866</v>
      </c>
      <c r="Y1450" s="68">
        <v>20.01688517195478</v>
      </c>
      <c r="Z1450" s="68">
        <v>940.09261390805909</v>
      </c>
      <c r="AA1450" s="68">
        <v>0.12405707083415564</v>
      </c>
      <c r="AB1450" s="68">
        <v>0.10578338451374363</v>
      </c>
      <c r="AC1450" s="68">
        <v>0</v>
      </c>
      <c r="AD1450" s="68">
        <v>0</v>
      </c>
      <c r="AE1450" s="68">
        <v>1121.1406088596639</v>
      </c>
      <c r="AF1450" s="68">
        <v>75.085434425547234</v>
      </c>
      <c r="AG1450" s="68">
        <v>373.12580084584687</v>
      </c>
      <c r="AH1450" s="68">
        <v>305.61843209243091</v>
      </c>
      <c r="AI1450" s="68">
        <v>1.8326109516225389E-2</v>
      </c>
      <c r="AJ1450" s="68">
        <v>0</v>
      </c>
      <c r="AK1450" s="68">
        <v>0</v>
      </c>
      <c r="AL1450" s="68">
        <v>0.1027677769467609</v>
      </c>
      <c r="AM1450" s="68">
        <v>0</v>
      </c>
      <c r="AN1450" s="68">
        <v>0</v>
      </c>
      <c r="AO1450" s="68">
        <v>0</v>
      </c>
      <c r="AP1450" s="68">
        <v>0.33177211644956395</v>
      </c>
      <c r="AQ1450" s="68">
        <v>50.717276014365559</v>
      </c>
      <c r="AR1450" s="68">
        <v>0</v>
      </c>
      <c r="AS1450" s="68">
        <v>0</v>
      </c>
      <c r="AT1450" s="68">
        <v>0</v>
      </c>
      <c r="AU1450" s="68">
        <v>0</v>
      </c>
      <c r="AV1450" s="68">
        <v>0</v>
      </c>
      <c r="AW1450" s="68">
        <v>9.7674648981213821E-2</v>
      </c>
      <c r="AX1450" s="68">
        <v>2.5603232366802489E-4</v>
      </c>
      <c r="AY1450" s="68">
        <v>0</v>
      </c>
      <c r="AZ1450" s="68">
        <v>0</v>
      </c>
      <c r="BA1450" s="68">
        <v>0.5147159367811347</v>
      </c>
      <c r="BB1450" s="68">
        <v>3.2074894725586809</v>
      </c>
      <c r="BC1450" s="68">
        <v>7.6911875580322796E-3</v>
      </c>
      <c r="BD1450" s="68">
        <v>1.5737022127134989E-3</v>
      </c>
      <c r="BE1450" s="68">
        <v>4.8974719223620948E-2</v>
      </c>
      <c r="BF1450" s="68">
        <v>10.511055693772862</v>
      </c>
      <c r="BG1450" s="68">
        <v>0</v>
      </c>
      <c r="BH1450" s="68">
        <v>0</v>
      </c>
      <c r="BI1450" s="68">
        <v>369.46358291107401</v>
      </c>
      <c r="BJ1450" s="68">
        <v>0</v>
      </c>
      <c r="BK1450" s="68">
        <v>0</v>
      </c>
      <c r="BL1450" s="68">
        <v>3.9655859197235936</v>
      </c>
      <c r="BM1450" s="68">
        <v>140.53460274425902</v>
      </c>
      <c r="BN1450" s="68">
        <v>336.48740997125424</v>
      </c>
      <c r="BO1450" s="68">
        <v>4931.5396449919999</v>
      </c>
    </row>
    <row r="1451" spans="1:67">
      <c r="A1451">
        <v>2012</v>
      </c>
      <c r="B1451" s="62" t="s">
        <v>604</v>
      </c>
      <c r="C1451" s="67" t="s">
        <v>670</v>
      </c>
      <c r="D1451" s="62" t="s">
        <v>725</v>
      </c>
      <c r="E1451" s="68">
        <v>80.66851806427367</v>
      </c>
      <c r="F1451" s="68">
        <v>2.3598455751978205</v>
      </c>
      <c r="G1451" s="68">
        <v>0.4179639541350188</v>
      </c>
      <c r="H1451" s="68">
        <v>4.1607541669197188</v>
      </c>
      <c r="I1451" s="68">
        <v>660.14306567185668</v>
      </c>
      <c r="J1451" s="68">
        <v>98.513965712710913</v>
      </c>
      <c r="K1451" s="68">
        <v>3.5703004591820919</v>
      </c>
      <c r="L1451" s="68">
        <v>2217.5076316724549</v>
      </c>
      <c r="M1451" s="68">
        <v>415.08639162750973</v>
      </c>
      <c r="N1451" s="68">
        <v>16.973300968079499</v>
      </c>
      <c r="O1451" s="68">
        <v>361.14558809826326</v>
      </c>
      <c r="P1451" s="68">
        <v>66.525828762081915</v>
      </c>
      <c r="Q1451" s="68">
        <v>126.39120505757415</v>
      </c>
      <c r="R1451" s="68">
        <v>263.05232777173291</v>
      </c>
      <c r="S1451" s="68">
        <v>10.105390214308217</v>
      </c>
      <c r="T1451" s="68">
        <v>85.458086178459084</v>
      </c>
      <c r="U1451" s="68">
        <v>401.85139507549064</v>
      </c>
      <c r="V1451" s="68">
        <v>125.26359662361878</v>
      </c>
      <c r="W1451" s="68">
        <v>68.607679683565152</v>
      </c>
      <c r="X1451" s="68">
        <v>229.36823150501436</v>
      </c>
      <c r="Y1451" s="68">
        <v>6.3051793425654488</v>
      </c>
      <c r="Z1451" s="68">
        <v>248.0781428328396</v>
      </c>
      <c r="AA1451" s="68">
        <v>2.1634689486009271</v>
      </c>
      <c r="AB1451" s="68">
        <v>12.271409534055264</v>
      </c>
      <c r="AC1451" s="68">
        <v>11.487792635725958</v>
      </c>
      <c r="AD1451" s="68">
        <v>0.54000842230782264</v>
      </c>
      <c r="AE1451" s="68">
        <v>90.511285374083798</v>
      </c>
      <c r="AF1451" s="68">
        <v>133.72442232056085</v>
      </c>
      <c r="AG1451" s="68">
        <v>664.52345322025315</v>
      </c>
      <c r="AH1451" s="68">
        <v>544.29528968897671</v>
      </c>
      <c r="AI1451" s="68">
        <v>29.05714158726488</v>
      </c>
      <c r="AJ1451" s="68">
        <v>0</v>
      </c>
      <c r="AK1451" s="68">
        <v>0.71658664470284361</v>
      </c>
      <c r="AL1451" s="68">
        <v>20.75503390061122</v>
      </c>
      <c r="AM1451" s="68">
        <v>3.2233068026648755</v>
      </c>
      <c r="AN1451" s="68">
        <v>92.673563371950934</v>
      </c>
      <c r="AO1451" s="68">
        <v>25.235851856344528</v>
      </c>
      <c r="AP1451" s="68">
        <v>1.4368485917919203</v>
      </c>
      <c r="AQ1451" s="68">
        <v>2.9314387745190178</v>
      </c>
      <c r="AR1451" s="68">
        <v>8.1184975995360745E-2</v>
      </c>
      <c r="AS1451" s="68">
        <v>261.1921976469132</v>
      </c>
      <c r="AT1451" s="68">
        <v>0.56486238793195798</v>
      </c>
      <c r="AU1451" s="68">
        <v>15.135870046146403</v>
      </c>
      <c r="AV1451" s="68">
        <v>0</v>
      </c>
      <c r="AW1451" s="68">
        <v>70.780867264914349</v>
      </c>
      <c r="AX1451" s="68">
        <v>3.1030706199757598</v>
      </c>
      <c r="AY1451" s="68">
        <v>59.979753314408534</v>
      </c>
      <c r="AZ1451" s="68">
        <v>0</v>
      </c>
      <c r="BA1451" s="68">
        <v>2.2855254911115872</v>
      </c>
      <c r="BB1451" s="68">
        <v>98.935787797278024</v>
      </c>
      <c r="BC1451" s="68">
        <v>464.57717332462136</v>
      </c>
      <c r="BD1451" s="68">
        <v>80.875217146098208</v>
      </c>
      <c r="BE1451" s="68">
        <v>125.21551026777533</v>
      </c>
      <c r="BF1451" s="68">
        <v>55.754455265712849</v>
      </c>
      <c r="BG1451" s="68">
        <v>0</v>
      </c>
      <c r="BH1451" s="68">
        <v>1.4524612318989347</v>
      </c>
      <c r="BI1451" s="68">
        <v>2400.3531572018337</v>
      </c>
      <c r="BJ1451" s="68">
        <v>0</v>
      </c>
      <c r="BK1451" s="68">
        <v>0</v>
      </c>
      <c r="BL1451" s="68">
        <v>0</v>
      </c>
      <c r="BM1451" s="68">
        <v>706.32042906319009</v>
      </c>
      <c r="BN1451" s="68">
        <v>1604.0709778011503</v>
      </c>
      <c r="BO1451" s="68">
        <v>13077.7797915392</v>
      </c>
    </row>
    <row r="1452" spans="1:67">
      <c r="A1452">
        <v>2012</v>
      </c>
      <c r="B1452" s="62" t="s">
        <v>605</v>
      </c>
      <c r="C1452" s="67" t="s">
        <v>671</v>
      </c>
      <c r="D1452" s="62" t="s">
        <v>725</v>
      </c>
      <c r="E1452" s="68">
        <v>0.1143682215093086</v>
      </c>
      <c r="F1452" s="68">
        <v>1.1083042725878169E-4</v>
      </c>
      <c r="G1452" s="68">
        <v>1.5905355407858474E-3</v>
      </c>
      <c r="H1452" s="68">
        <v>2.9938052866072886</v>
      </c>
      <c r="I1452" s="68">
        <v>29.912469579341849</v>
      </c>
      <c r="J1452" s="68">
        <v>13.918844719058342</v>
      </c>
      <c r="K1452" s="68">
        <v>1.8355392594185846</v>
      </c>
      <c r="L1452" s="68">
        <v>6.4359933621957683</v>
      </c>
      <c r="M1452" s="68">
        <v>97.76640481343992</v>
      </c>
      <c r="N1452" s="68">
        <v>0.81147462469662623</v>
      </c>
      <c r="O1452" s="68">
        <v>26.146796685188939</v>
      </c>
      <c r="P1452" s="68">
        <v>12.243046762052272</v>
      </c>
      <c r="Q1452" s="68">
        <v>11.649320018407874</v>
      </c>
      <c r="R1452" s="68">
        <v>5.273234138599733</v>
      </c>
      <c r="S1452" s="68">
        <v>1.8328420957978007</v>
      </c>
      <c r="T1452" s="68">
        <v>6.2983410845989818</v>
      </c>
      <c r="U1452" s="68">
        <v>18.374293422352444</v>
      </c>
      <c r="V1452" s="68">
        <v>6.91072136766405</v>
      </c>
      <c r="W1452" s="68">
        <v>3.814309809131049</v>
      </c>
      <c r="X1452" s="68">
        <v>12.837189692324802</v>
      </c>
      <c r="Y1452" s="68">
        <v>1.2584934097051412</v>
      </c>
      <c r="Z1452" s="68">
        <v>16.758612974046713</v>
      </c>
      <c r="AA1452" s="68">
        <v>3.4700797627585307</v>
      </c>
      <c r="AB1452" s="68">
        <v>2.6854413367527163</v>
      </c>
      <c r="AC1452" s="68">
        <v>0</v>
      </c>
      <c r="AD1452" s="68">
        <v>0.34371895364761273</v>
      </c>
      <c r="AE1452" s="68">
        <v>75.763450371139058</v>
      </c>
      <c r="AF1452" s="68">
        <v>14.967660590631812</v>
      </c>
      <c r="AG1452" s="68">
        <v>74.379543614495304</v>
      </c>
      <c r="AH1452" s="68">
        <v>60.922507764623944</v>
      </c>
      <c r="AI1452" s="68">
        <v>30.31258776583849</v>
      </c>
      <c r="AJ1452" s="68">
        <v>0</v>
      </c>
      <c r="AK1452" s="68">
        <v>2.1775858793265357</v>
      </c>
      <c r="AL1452" s="68">
        <v>25.704086003073961</v>
      </c>
      <c r="AM1452" s="68">
        <v>6.1116459113781465</v>
      </c>
      <c r="AN1452" s="68">
        <v>9.9185923218860772</v>
      </c>
      <c r="AO1452" s="68">
        <v>19.294554123123842</v>
      </c>
      <c r="AP1452" s="68">
        <v>1.7354929103954986</v>
      </c>
      <c r="AQ1452" s="68">
        <v>3.8340958726810861</v>
      </c>
      <c r="AR1452" s="68">
        <v>2.2917694964230884</v>
      </c>
      <c r="AS1452" s="68">
        <v>396.05938646124122</v>
      </c>
      <c r="AT1452" s="68">
        <v>0.66737275752477609</v>
      </c>
      <c r="AU1452" s="68">
        <v>15.770985864994268</v>
      </c>
      <c r="AV1452" s="68">
        <v>0</v>
      </c>
      <c r="AW1452" s="68">
        <v>50.91170099268669</v>
      </c>
      <c r="AX1452" s="68">
        <v>20.563309188709081</v>
      </c>
      <c r="AY1452" s="68">
        <v>45.971598176414034</v>
      </c>
      <c r="AZ1452" s="68">
        <v>0</v>
      </c>
      <c r="BA1452" s="68">
        <v>3.1221096250402289</v>
      </c>
      <c r="BB1452" s="68">
        <v>805.08645759886622</v>
      </c>
      <c r="BC1452" s="68">
        <v>130.35490679621947</v>
      </c>
      <c r="BD1452" s="68">
        <v>123.14170041668501</v>
      </c>
      <c r="BE1452" s="68">
        <v>110.84743032822179</v>
      </c>
      <c r="BF1452" s="68">
        <v>84.099915543183911</v>
      </c>
      <c r="BG1452" s="68">
        <v>0</v>
      </c>
      <c r="BH1452" s="68">
        <v>0.10851339409022046</v>
      </c>
      <c r="BI1452" s="68">
        <v>819.60264105517354</v>
      </c>
      <c r="BJ1452" s="68">
        <v>0</v>
      </c>
      <c r="BK1452" s="68">
        <v>148.35880403021451</v>
      </c>
      <c r="BL1452" s="68">
        <v>7.977709277937943E-2</v>
      </c>
      <c r="BM1452" s="68">
        <v>130.75670528525896</v>
      </c>
      <c r="BN1452" s="68">
        <v>480.00837197441626</v>
      </c>
      <c r="BO1452" s="68">
        <v>3976.6123019520005</v>
      </c>
    </row>
    <row r="1453" spans="1:67">
      <c r="A1453">
        <v>2012</v>
      </c>
      <c r="B1453" s="62" t="s">
        <v>606</v>
      </c>
      <c r="C1453" s="67" t="s">
        <v>672</v>
      </c>
      <c r="D1453" s="62" t="s">
        <v>725</v>
      </c>
      <c r="E1453" s="68">
        <v>609.75963287922593</v>
      </c>
      <c r="F1453" s="68">
        <v>4.9766998560793159</v>
      </c>
      <c r="G1453" s="68">
        <v>198.06122644168684</v>
      </c>
      <c r="H1453" s="68">
        <v>1238.0180824313288</v>
      </c>
      <c r="I1453" s="68">
        <v>1573.0918143697036</v>
      </c>
      <c r="J1453" s="68">
        <v>134.86509759068522</v>
      </c>
      <c r="K1453" s="68">
        <v>187.78891319909422</v>
      </c>
      <c r="L1453" s="68">
        <v>230.30857616381002</v>
      </c>
      <c r="M1453" s="68">
        <v>35.046583096434262</v>
      </c>
      <c r="N1453" s="68">
        <v>21931.13241985756</v>
      </c>
      <c r="O1453" s="68">
        <v>482.35974557092766</v>
      </c>
      <c r="P1453" s="68">
        <v>37.241143790715746</v>
      </c>
      <c r="Q1453" s="68">
        <v>107.40392902107864</v>
      </c>
      <c r="R1453" s="68">
        <v>934.38839538484274</v>
      </c>
      <c r="S1453" s="68">
        <v>487.74732833788346</v>
      </c>
      <c r="T1453" s="68">
        <v>173.61372248539101</v>
      </c>
      <c r="U1453" s="68">
        <v>50.58285143953686</v>
      </c>
      <c r="V1453" s="68">
        <v>41.373392067000083</v>
      </c>
      <c r="W1453" s="68">
        <v>118.5072783905181</v>
      </c>
      <c r="X1453" s="68">
        <v>116.15602794992499</v>
      </c>
      <c r="Y1453" s="68">
        <v>20.940775851936536</v>
      </c>
      <c r="Z1453" s="68">
        <v>156.81688281674764</v>
      </c>
      <c r="AA1453" s="68">
        <v>37.783571608949906</v>
      </c>
      <c r="AB1453" s="68">
        <v>3822.3257012946397</v>
      </c>
      <c r="AC1453" s="68">
        <v>135.09959972911923</v>
      </c>
      <c r="AD1453" s="68">
        <v>17.018950073661525</v>
      </c>
      <c r="AE1453" s="68">
        <v>2262.274895074348</v>
      </c>
      <c r="AF1453" s="68">
        <v>98.269049094617685</v>
      </c>
      <c r="AG1453" s="68">
        <v>488.33329556276095</v>
      </c>
      <c r="AH1453" s="68">
        <v>399.98213950924065</v>
      </c>
      <c r="AI1453" s="68">
        <v>14347.598740105988</v>
      </c>
      <c r="AJ1453" s="68">
        <v>24.374291109797372</v>
      </c>
      <c r="AK1453" s="68">
        <v>1968.7079661604746</v>
      </c>
      <c r="AL1453" s="68">
        <v>95.168894663673441</v>
      </c>
      <c r="AM1453" s="68">
        <v>221.100268692969</v>
      </c>
      <c r="AN1453" s="68">
        <v>333.86060970688425</v>
      </c>
      <c r="AO1453" s="68">
        <v>21.535551835578719</v>
      </c>
      <c r="AP1453" s="68">
        <v>10.263217827736414</v>
      </c>
      <c r="AQ1453" s="68">
        <v>207.31786439306626</v>
      </c>
      <c r="AR1453" s="68">
        <v>1.0858967437075564</v>
      </c>
      <c r="AS1453" s="68">
        <v>21.104297617104418</v>
      </c>
      <c r="AT1453" s="68">
        <v>4.513745244080872E-5</v>
      </c>
      <c r="AU1453" s="68">
        <v>7.2186833868083218</v>
      </c>
      <c r="AV1453" s="68">
        <v>0</v>
      </c>
      <c r="AW1453" s="68">
        <v>171.17470352854048</v>
      </c>
      <c r="AX1453" s="68">
        <v>12.602443146216478</v>
      </c>
      <c r="AY1453" s="68">
        <v>37.093635978533342</v>
      </c>
      <c r="AZ1453" s="68">
        <v>0</v>
      </c>
      <c r="BA1453" s="68">
        <v>11.200602242106271</v>
      </c>
      <c r="BB1453" s="68">
        <v>1333.2005956639807</v>
      </c>
      <c r="BC1453" s="68">
        <v>1633.2954133882463</v>
      </c>
      <c r="BD1453" s="68">
        <v>86.20829849584841</v>
      </c>
      <c r="BE1453" s="68">
        <v>356.67518104129999</v>
      </c>
      <c r="BF1453" s="68">
        <v>249.24740359811685</v>
      </c>
      <c r="BG1453" s="68">
        <v>0</v>
      </c>
      <c r="BH1453" s="68">
        <v>2.75573797022918</v>
      </c>
      <c r="BI1453" s="68">
        <v>7225.4848442297043</v>
      </c>
      <c r="BJ1453" s="68">
        <v>0</v>
      </c>
      <c r="BK1453" s="68">
        <v>0</v>
      </c>
      <c r="BL1453" s="68">
        <v>0</v>
      </c>
      <c r="BM1453" s="68">
        <v>10760.984060864412</v>
      </c>
      <c r="BN1453" s="68">
        <v>5367.2263725049415</v>
      </c>
      <c r="BO1453" s="68">
        <v>80637.75334097282</v>
      </c>
    </row>
    <row r="1454" spans="1:67">
      <c r="A1454">
        <v>2012</v>
      </c>
      <c r="B1454" s="62" t="s">
        <v>607</v>
      </c>
      <c r="C1454" s="67" t="s">
        <v>673</v>
      </c>
      <c r="D1454" s="62" t="s">
        <v>725</v>
      </c>
      <c r="E1454" s="68">
        <v>1396.181967696863</v>
      </c>
      <c r="F1454" s="68">
        <v>11.849343408480273</v>
      </c>
      <c r="G1454" s="68">
        <v>9.3754208097109384</v>
      </c>
      <c r="H1454" s="68">
        <v>1545.7139621221233</v>
      </c>
      <c r="I1454" s="68">
        <v>1132.6382557060085</v>
      </c>
      <c r="J1454" s="68">
        <v>514.48459578089785</v>
      </c>
      <c r="K1454" s="68">
        <v>64.477960361122427</v>
      </c>
      <c r="L1454" s="68">
        <v>320.20637710351963</v>
      </c>
      <c r="M1454" s="68">
        <v>145.87156047425739</v>
      </c>
      <c r="N1454" s="68">
        <v>720.43137941478335</v>
      </c>
      <c r="O1454" s="68">
        <v>6954.9316942012401</v>
      </c>
      <c r="P1454" s="68">
        <v>952.63108297104156</v>
      </c>
      <c r="Q1454" s="68">
        <v>3712.3133888508637</v>
      </c>
      <c r="R1454" s="68">
        <v>536.22195527104009</v>
      </c>
      <c r="S1454" s="68">
        <v>348.41234030246432</v>
      </c>
      <c r="T1454" s="68">
        <v>247.26791981748013</v>
      </c>
      <c r="U1454" s="68">
        <v>528.47885475227406</v>
      </c>
      <c r="V1454" s="68">
        <v>279.55831572224952</v>
      </c>
      <c r="W1454" s="68">
        <v>106.51264738455235</v>
      </c>
      <c r="X1454" s="68">
        <v>584.3135836481955</v>
      </c>
      <c r="Y1454" s="68">
        <v>13.239269783648712</v>
      </c>
      <c r="Z1454" s="68">
        <v>593.0366005755659</v>
      </c>
      <c r="AA1454" s="68">
        <v>10.370892579050102</v>
      </c>
      <c r="AB1454" s="68">
        <v>2222.8119001185701</v>
      </c>
      <c r="AC1454" s="68">
        <v>331.71847408422252</v>
      </c>
      <c r="AD1454" s="68">
        <v>4.4233239328648786</v>
      </c>
      <c r="AE1454" s="68">
        <v>1294.0891699163437</v>
      </c>
      <c r="AF1454" s="68">
        <v>51.204085343404309</v>
      </c>
      <c r="AG1454" s="68">
        <v>254.45101964857659</v>
      </c>
      <c r="AH1454" s="68">
        <v>208.41475312892143</v>
      </c>
      <c r="AI1454" s="68">
        <v>112.41786323496416</v>
      </c>
      <c r="AJ1454" s="68">
        <v>0</v>
      </c>
      <c r="AK1454" s="68">
        <v>0.13820824959948105</v>
      </c>
      <c r="AL1454" s="68">
        <v>44.153488893795554</v>
      </c>
      <c r="AM1454" s="68">
        <v>0.81430928919483736</v>
      </c>
      <c r="AN1454" s="68">
        <v>256.73040914383165</v>
      </c>
      <c r="AO1454" s="68">
        <v>33.623749924380071</v>
      </c>
      <c r="AP1454" s="68">
        <v>39.410198580508606</v>
      </c>
      <c r="AQ1454" s="68">
        <v>58.336722075504149</v>
      </c>
      <c r="AR1454" s="68">
        <v>9.5549290722282423E-2</v>
      </c>
      <c r="AS1454" s="68">
        <v>59.658703672803448</v>
      </c>
      <c r="AT1454" s="68">
        <v>0.11449852073219743</v>
      </c>
      <c r="AU1454" s="68">
        <v>3.2718852749973801</v>
      </c>
      <c r="AV1454" s="68">
        <v>0</v>
      </c>
      <c r="AW1454" s="68">
        <v>4.7062543407661295</v>
      </c>
      <c r="AX1454" s="68">
        <v>17.130135920626689</v>
      </c>
      <c r="AY1454" s="68">
        <v>14.542396615538264</v>
      </c>
      <c r="AZ1454" s="68">
        <v>0</v>
      </c>
      <c r="BA1454" s="68">
        <v>12.388369665764026</v>
      </c>
      <c r="BB1454" s="68">
        <v>304.6066366773909</v>
      </c>
      <c r="BC1454" s="68">
        <v>99.030523310179845</v>
      </c>
      <c r="BD1454" s="68">
        <v>54.280561740842266</v>
      </c>
      <c r="BE1454" s="68">
        <v>159.76250737865735</v>
      </c>
      <c r="BF1454" s="68">
        <v>318.41980867243495</v>
      </c>
      <c r="BG1454" s="68">
        <v>0</v>
      </c>
      <c r="BH1454" s="68">
        <v>5.22451504036111E-2</v>
      </c>
      <c r="BI1454" s="68">
        <v>9086.5248808683573</v>
      </c>
      <c r="BJ1454" s="68">
        <v>0</v>
      </c>
      <c r="BK1454" s="68">
        <v>0</v>
      </c>
      <c r="BL1454" s="68">
        <v>9.5431826281560799</v>
      </c>
      <c r="BM1454" s="68">
        <v>2203.4743221019417</v>
      </c>
      <c r="BN1454" s="68">
        <v>11377.995703589148</v>
      </c>
      <c r="BO1454" s="68">
        <v>49366.855209721609</v>
      </c>
    </row>
    <row r="1455" spans="1:67">
      <c r="A1455">
        <v>2012</v>
      </c>
      <c r="B1455" s="62" t="s">
        <v>608</v>
      </c>
      <c r="C1455" s="67" t="s">
        <v>674</v>
      </c>
      <c r="D1455" s="62" t="s">
        <v>725</v>
      </c>
      <c r="E1455" s="68">
        <v>42.578041463190544</v>
      </c>
      <c r="F1455" s="68">
        <v>3.1959706749574743</v>
      </c>
      <c r="G1455" s="68">
        <v>1.7717815533982062</v>
      </c>
      <c r="H1455" s="68">
        <v>7.4008159836714035E-2</v>
      </c>
      <c r="I1455" s="68">
        <v>61.627784902692781</v>
      </c>
      <c r="J1455" s="68">
        <v>0.91807342333583564</v>
      </c>
      <c r="K1455" s="68">
        <v>0.16325101741010234</v>
      </c>
      <c r="L1455" s="68">
        <v>7.1401327653653368</v>
      </c>
      <c r="M1455" s="68">
        <v>1.4629383206787892</v>
      </c>
      <c r="N1455" s="68">
        <v>0.58399947052547219</v>
      </c>
      <c r="O1455" s="68">
        <v>24.05059660616482</v>
      </c>
      <c r="P1455" s="68">
        <v>873.29294437388091</v>
      </c>
      <c r="Q1455" s="68">
        <v>0.75619291506928921</v>
      </c>
      <c r="R1455" s="68">
        <v>0.70593928853416454</v>
      </c>
      <c r="S1455" s="68">
        <v>0.74227681378277355</v>
      </c>
      <c r="T1455" s="68">
        <v>0.24523030466654203</v>
      </c>
      <c r="U1455" s="68">
        <v>175.18294484485855</v>
      </c>
      <c r="V1455" s="68">
        <v>0.18714923233187997</v>
      </c>
      <c r="W1455" s="68">
        <v>5.4302268630791808</v>
      </c>
      <c r="X1455" s="68">
        <v>1.8891025747088834</v>
      </c>
      <c r="Y1455" s="68">
        <v>7.8536025264022563E-2</v>
      </c>
      <c r="Z1455" s="68">
        <v>6.1649099391930031</v>
      </c>
      <c r="AA1455" s="68">
        <v>0</v>
      </c>
      <c r="AB1455" s="68">
        <v>2.3800732027768574E-2</v>
      </c>
      <c r="AC1455" s="68">
        <v>0</v>
      </c>
      <c r="AD1455" s="68">
        <v>0</v>
      </c>
      <c r="AE1455" s="68">
        <v>9.9604653669080737E-2</v>
      </c>
      <c r="AF1455" s="68">
        <v>0.2179032130467784</v>
      </c>
      <c r="AG1455" s="68">
        <v>1.0828373238698199</v>
      </c>
      <c r="AH1455" s="68">
        <v>0.88692619052891641</v>
      </c>
      <c r="AI1455" s="68">
        <v>0</v>
      </c>
      <c r="AJ1455" s="68">
        <v>0</v>
      </c>
      <c r="AK1455" s="68">
        <v>0</v>
      </c>
      <c r="AL1455" s="68">
        <v>0</v>
      </c>
      <c r="AM1455" s="68">
        <v>3.757488564592053E-3</v>
      </c>
      <c r="AN1455" s="68">
        <v>0.10248177955537104</v>
      </c>
      <c r="AO1455" s="68">
        <v>0</v>
      </c>
      <c r="AP1455" s="68">
        <v>0</v>
      </c>
      <c r="AQ1455" s="68">
        <v>0</v>
      </c>
      <c r="AR1455" s="68">
        <v>0</v>
      </c>
      <c r="AS1455" s="68">
        <v>0</v>
      </c>
      <c r="AT1455" s="68">
        <v>0</v>
      </c>
      <c r="AU1455" s="68">
        <v>0</v>
      </c>
      <c r="AV1455" s="68">
        <v>0</v>
      </c>
      <c r="AW1455" s="68">
        <v>0.46092210144805795</v>
      </c>
      <c r="AX1455" s="68">
        <v>8.086495167167262E-4</v>
      </c>
      <c r="AY1455" s="68">
        <v>0.24510644397782591</v>
      </c>
      <c r="AZ1455" s="68">
        <v>0</v>
      </c>
      <c r="BA1455" s="68">
        <v>2.8186997541359702</v>
      </c>
      <c r="BB1455" s="68">
        <v>4.0827881421904575</v>
      </c>
      <c r="BC1455" s="68">
        <v>449.56572800996304</v>
      </c>
      <c r="BD1455" s="68">
        <v>0.5415687210177984</v>
      </c>
      <c r="BE1455" s="68">
        <v>527.65886396525673</v>
      </c>
      <c r="BF1455" s="68">
        <v>3.3628887680505279</v>
      </c>
      <c r="BG1455" s="68">
        <v>0</v>
      </c>
      <c r="BH1455" s="68">
        <v>0.44703172405610536</v>
      </c>
      <c r="BI1455" s="68">
        <v>7610.8587440997653</v>
      </c>
      <c r="BJ1455" s="68">
        <v>0</v>
      </c>
      <c r="BK1455" s="68">
        <v>0</v>
      </c>
      <c r="BL1455" s="68">
        <v>0</v>
      </c>
      <c r="BM1455" s="68">
        <v>1377.8458811140292</v>
      </c>
      <c r="BN1455" s="68">
        <v>2041.1624284404058</v>
      </c>
      <c r="BO1455" s="68">
        <v>13229.710802848</v>
      </c>
    </row>
    <row r="1456" spans="1:67">
      <c r="A1456">
        <v>2012</v>
      </c>
      <c r="B1456" s="62" t="s">
        <v>609</v>
      </c>
      <c r="C1456" s="67" t="s">
        <v>675</v>
      </c>
      <c r="D1456" s="62" t="s">
        <v>725</v>
      </c>
      <c r="E1456" s="68">
        <v>120.5981226117699</v>
      </c>
      <c r="F1456" s="68">
        <v>19.729711431293026</v>
      </c>
      <c r="G1456" s="68">
        <v>1.2862022853917638</v>
      </c>
      <c r="H1456" s="68">
        <v>26.68409586914203</v>
      </c>
      <c r="I1456" s="68">
        <v>1493.0874360199464</v>
      </c>
      <c r="J1456" s="68">
        <v>272.00316504850673</v>
      </c>
      <c r="K1456" s="68">
        <v>36.229828221295918</v>
      </c>
      <c r="L1456" s="68">
        <v>96.890189645166828</v>
      </c>
      <c r="M1456" s="68">
        <v>74.948541987322287</v>
      </c>
      <c r="N1456" s="68">
        <v>23.265313621908511</v>
      </c>
      <c r="O1456" s="68">
        <v>289.17383612963783</v>
      </c>
      <c r="P1456" s="68">
        <v>32.9011364570243</v>
      </c>
      <c r="Q1456" s="68">
        <v>444.86053349342723</v>
      </c>
      <c r="R1456" s="68">
        <v>43.053846748128002</v>
      </c>
      <c r="S1456" s="68">
        <v>29.367927040195621</v>
      </c>
      <c r="T1456" s="68">
        <v>208.79354250675289</v>
      </c>
      <c r="U1456" s="68">
        <v>1014.9841183158663</v>
      </c>
      <c r="V1456" s="68">
        <v>562.0180821321693</v>
      </c>
      <c r="W1456" s="68">
        <v>271.15332925033999</v>
      </c>
      <c r="X1456" s="68">
        <v>3592.6157741375077</v>
      </c>
      <c r="Y1456" s="68">
        <v>44.697693618300853</v>
      </c>
      <c r="Z1456" s="68">
        <v>575.9774486083993</v>
      </c>
      <c r="AA1456" s="68">
        <v>0.84321842730283858</v>
      </c>
      <c r="AB1456" s="68">
        <v>11.375421175628693</v>
      </c>
      <c r="AC1456" s="68">
        <v>0</v>
      </c>
      <c r="AD1456" s="68">
        <v>2.36173204454651</v>
      </c>
      <c r="AE1456" s="68">
        <v>1492.2696464564422</v>
      </c>
      <c r="AF1456" s="68">
        <v>165.66375983304476</v>
      </c>
      <c r="AG1456" s="68">
        <v>823.24119893228385</v>
      </c>
      <c r="AH1456" s="68">
        <v>674.29720453859113</v>
      </c>
      <c r="AI1456" s="68">
        <v>390.83448556538673</v>
      </c>
      <c r="AJ1456" s="68">
        <v>0</v>
      </c>
      <c r="AK1456" s="68">
        <v>3.1216121873573438E-3</v>
      </c>
      <c r="AL1456" s="68">
        <v>101.53326425634515</v>
      </c>
      <c r="AM1456" s="68">
        <v>8.8862165389571854E-2</v>
      </c>
      <c r="AN1456" s="68">
        <v>73.852732783199443</v>
      </c>
      <c r="AO1456" s="68">
        <v>5.0148511208166061E-2</v>
      </c>
      <c r="AP1456" s="68">
        <v>0.28237521311010899</v>
      </c>
      <c r="AQ1456" s="68">
        <v>0</v>
      </c>
      <c r="AR1456" s="68">
        <v>0</v>
      </c>
      <c r="AS1456" s="68">
        <v>6.6040339763567308</v>
      </c>
      <c r="AT1456" s="68">
        <v>0</v>
      </c>
      <c r="AU1456" s="68">
        <v>0</v>
      </c>
      <c r="AV1456" s="68">
        <v>0</v>
      </c>
      <c r="AW1456" s="68">
        <v>0.22372686063712358</v>
      </c>
      <c r="AX1456" s="68">
        <v>0.28552243817707429</v>
      </c>
      <c r="AY1456" s="68">
        <v>0.53256769043696373</v>
      </c>
      <c r="AZ1456" s="68">
        <v>0</v>
      </c>
      <c r="BA1456" s="68">
        <v>1.2971327538575066</v>
      </c>
      <c r="BB1456" s="68">
        <v>94.789061809420147</v>
      </c>
      <c r="BC1456" s="68">
        <v>66.852149201991665</v>
      </c>
      <c r="BD1456" s="68">
        <v>7.6896128385133711</v>
      </c>
      <c r="BE1456" s="68">
        <v>116.74866388825436</v>
      </c>
      <c r="BF1456" s="68">
        <v>21.96984927736186</v>
      </c>
      <c r="BG1456" s="68">
        <v>0</v>
      </c>
      <c r="BH1456" s="68">
        <v>5.6390429347556309E-2</v>
      </c>
      <c r="BI1456" s="68">
        <v>3007.5949396600977</v>
      </c>
      <c r="BJ1456" s="68">
        <v>0</v>
      </c>
      <c r="BK1456" s="68">
        <v>0</v>
      </c>
      <c r="BL1456" s="68">
        <v>0.89973733805101286</v>
      </c>
      <c r="BM1456" s="68">
        <v>-1199.2163098882063</v>
      </c>
      <c r="BN1456" s="68">
        <v>6242.1073267691472</v>
      </c>
      <c r="BO1456" s="68">
        <v>21379.451451737601</v>
      </c>
    </row>
    <row r="1457" spans="1:67">
      <c r="A1457">
        <v>2012</v>
      </c>
      <c r="B1457" s="62" t="s">
        <v>610</v>
      </c>
      <c r="C1457" s="67" t="s">
        <v>676</v>
      </c>
      <c r="D1457" s="62" t="s">
        <v>725</v>
      </c>
      <c r="E1457" s="68">
        <v>0.4100899130362467</v>
      </c>
      <c r="F1457" s="68">
        <v>4.5442519643573579E-3</v>
      </c>
      <c r="G1457" s="68">
        <v>3.2330373057869521</v>
      </c>
      <c r="H1457" s="68">
        <v>277.00056743770489</v>
      </c>
      <c r="I1457" s="68">
        <v>988.18592578375183</v>
      </c>
      <c r="J1457" s="68">
        <v>7.9639212512834385</v>
      </c>
      <c r="K1457" s="68">
        <v>15.474053973087321</v>
      </c>
      <c r="L1457" s="68">
        <v>1.0904488391852283</v>
      </c>
      <c r="M1457" s="68">
        <v>2.3451040404743915</v>
      </c>
      <c r="N1457" s="68">
        <v>13.047853449098962</v>
      </c>
      <c r="O1457" s="68">
        <v>32.52567484849839</v>
      </c>
      <c r="P1457" s="68">
        <v>26.006998595170497</v>
      </c>
      <c r="Q1457" s="68">
        <v>30.997706390953692</v>
      </c>
      <c r="R1457" s="68">
        <v>1123.2995751357862</v>
      </c>
      <c r="S1457" s="68">
        <v>20.900507265842158</v>
      </c>
      <c r="T1457" s="68">
        <v>130.71456728944955</v>
      </c>
      <c r="U1457" s="68">
        <v>242.38145013021253</v>
      </c>
      <c r="V1457" s="68">
        <v>212.52968630133503</v>
      </c>
      <c r="W1457" s="68">
        <v>63.981581948432698</v>
      </c>
      <c r="X1457" s="68">
        <v>429.16249288202471</v>
      </c>
      <c r="Y1457" s="68">
        <v>9.0787008009737349</v>
      </c>
      <c r="Z1457" s="68">
        <v>194.33647914652735</v>
      </c>
      <c r="AA1457" s="68">
        <v>8.6366326912171161</v>
      </c>
      <c r="AB1457" s="68">
        <v>2.1584219342992212</v>
      </c>
      <c r="AC1457" s="68">
        <v>0</v>
      </c>
      <c r="AD1457" s="68">
        <v>0</v>
      </c>
      <c r="AE1457" s="68">
        <v>7965.344379716712</v>
      </c>
      <c r="AF1457" s="68">
        <v>35.67698645839166</v>
      </c>
      <c r="AG1457" s="68">
        <v>177.29143136614152</v>
      </c>
      <c r="AH1457" s="68">
        <v>145.21517717272081</v>
      </c>
      <c r="AI1457" s="68">
        <v>26.077340264100773</v>
      </c>
      <c r="AJ1457" s="68">
        <v>0</v>
      </c>
      <c r="AK1457" s="68">
        <v>0</v>
      </c>
      <c r="AL1457" s="68">
        <v>9.479218995008921</v>
      </c>
      <c r="AM1457" s="68">
        <v>4.1541036376529894E-2</v>
      </c>
      <c r="AN1457" s="68">
        <v>167.74145304680195</v>
      </c>
      <c r="AO1457" s="68">
        <v>0</v>
      </c>
      <c r="AP1457" s="68">
        <v>0</v>
      </c>
      <c r="AQ1457" s="68">
        <v>0</v>
      </c>
      <c r="AR1457" s="68">
        <v>0</v>
      </c>
      <c r="AS1457" s="68">
        <v>0</v>
      </c>
      <c r="AT1457" s="68">
        <v>0</v>
      </c>
      <c r="AU1457" s="68">
        <v>0</v>
      </c>
      <c r="AV1457" s="68">
        <v>0</v>
      </c>
      <c r="AW1457" s="68">
        <v>3.7988989796568537</v>
      </c>
      <c r="AX1457" s="68">
        <v>8.7305184482394183E-4</v>
      </c>
      <c r="AY1457" s="68">
        <v>6.5966504494660303E-3</v>
      </c>
      <c r="AZ1457" s="68">
        <v>0</v>
      </c>
      <c r="BA1457" s="68">
        <v>0.24942779038137969</v>
      </c>
      <c r="BB1457" s="68">
        <v>56.048105667286585</v>
      </c>
      <c r="BC1457" s="68">
        <v>0</v>
      </c>
      <c r="BD1457" s="68">
        <v>1.6586472155052292E-2</v>
      </c>
      <c r="BE1457" s="68">
        <v>14.347198883251417</v>
      </c>
      <c r="BF1457" s="68">
        <v>8.3841323969051391</v>
      </c>
      <c r="BG1457" s="68">
        <v>0</v>
      </c>
      <c r="BH1457" s="68">
        <v>0</v>
      </c>
      <c r="BI1457" s="68">
        <v>3665.7082769848193</v>
      </c>
      <c r="BJ1457" s="68">
        <v>0</v>
      </c>
      <c r="BK1457" s="68">
        <v>0</v>
      </c>
      <c r="BL1457" s="68">
        <v>12.094125314928645</v>
      </c>
      <c r="BM1457" s="68">
        <v>94.103855907966548</v>
      </c>
      <c r="BN1457" s="68">
        <v>3308.0265533451911</v>
      </c>
      <c r="BO1457" s="68">
        <v>19525.118181107202</v>
      </c>
    </row>
    <row r="1458" spans="1:67">
      <c r="A1458">
        <v>2012</v>
      </c>
      <c r="B1458" s="62" t="s">
        <v>611</v>
      </c>
      <c r="C1458" s="67" t="s">
        <v>677</v>
      </c>
      <c r="D1458" s="62" t="s">
        <v>725</v>
      </c>
      <c r="E1458" s="68">
        <v>44.481238675336179</v>
      </c>
      <c r="F1458" s="68">
        <v>0.3059506673474926</v>
      </c>
      <c r="G1458" s="68">
        <v>0.20824928202124787</v>
      </c>
      <c r="H1458" s="68">
        <v>438.45453713135055</v>
      </c>
      <c r="I1458" s="68">
        <v>7.4837729737225231</v>
      </c>
      <c r="J1458" s="68">
        <v>19.811538805015019</v>
      </c>
      <c r="K1458" s="68">
        <v>4.5257387225305017</v>
      </c>
      <c r="L1458" s="68">
        <v>20.636085947132489</v>
      </c>
      <c r="M1458" s="68">
        <v>5.0991744864049933</v>
      </c>
      <c r="N1458" s="68">
        <v>0.91437031517056744</v>
      </c>
      <c r="O1458" s="68">
        <v>19.822985685888298</v>
      </c>
      <c r="P1458" s="68">
        <v>1.161696270508936</v>
      </c>
      <c r="Q1458" s="68">
        <v>93.131410088884806</v>
      </c>
      <c r="R1458" s="68">
        <v>120.75302290236793</v>
      </c>
      <c r="S1458" s="68">
        <v>5592.7623687371433</v>
      </c>
      <c r="T1458" s="68">
        <v>3048.1169069867228</v>
      </c>
      <c r="U1458" s="68">
        <v>556.89970049976807</v>
      </c>
      <c r="V1458" s="68">
        <v>2223.5010313569246</v>
      </c>
      <c r="W1458" s="68">
        <v>1913.6113971507853</v>
      </c>
      <c r="X1458" s="68">
        <v>3508.9543033006576</v>
      </c>
      <c r="Y1458" s="68">
        <v>350.70200721977147</v>
      </c>
      <c r="Z1458" s="68">
        <v>970.14888248388786</v>
      </c>
      <c r="AA1458" s="68">
        <v>83.402717519563211</v>
      </c>
      <c r="AB1458" s="68">
        <v>10.179115192416544</v>
      </c>
      <c r="AC1458" s="68">
        <v>0</v>
      </c>
      <c r="AD1458" s="68">
        <v>0</v>
      </c>
      <c r="AE1458" s="68">
        <v>5279.7948107902121</v>
      </c>
      <c r="AF1458" s="68">
        <v>12.423206956853024</v>
      </c>
      <c r="AG1458" s="68">
        <v>61.735263041540271</v>
      </c>
      <c r="AH1458" s="68">
        <v>50.565879531242132</v>
      </c>
      <c r="AI1458" s="68">
        <v>1.7655696346559946E-2</v>
      </c>
      <c r="AJ1458" s="68">
        <v>0</v>
      </c>
      <c r="AK1458" s="68">
        <v>0</v>
      </c>
      <c r="AL1458" s="68">
        <v>1.3913512825120555</v>
      </c>
      <c r="AM1458" s="68">
        <v>0</v>
      </c>
      <c r="AN1458" s="68">
        <v>0</v>
      </c>
      <c r="AO1458" s="68">
        <v>3.4069933516309683</v>
      </c>
      <c r="AP1458" s="68">
        <v>0</v>
      </c>
      <c r="AQ1458" s="68">
        <v>0</v>
      </c>
      <c r="AR1458" s="68">
        <v>0</v>
      </c>
      <c r="AS1458" s="68">
        <v>0</v>
      </c>
      <c r="AT1458" s="68">
        <v>0</v>
      </c>
      <c r="AU1458" s="68">
        <v>0</v>
      </c>
      <c r="AV1458" s="68">
        <v>0</v>
      </c>
      <c r="AW1458" s="68">
        <v>0.11557884256962435</v>
      </c>
      <c r="AX1458" s="68">
        <v>0</v>
      </c>
      <c r="AY1458" s="68">
        <v>0.46478447157051794</v>
      </c>
      <c r="AZ1458" s="68">
        <v>0</v>
      </c>
      <c r="BA1458" s="68">
        <v>0.11592830512576147</v>
      </c>
      <c r="BB1458" s="68">
        <v>11.345573431922658</v>
      </c>
      <c r="BC1458" s="68">
        <v>0</v>
      </c>
      <c r="BD1458" s="68">
        <v>3.6223022516128321E-2</v>
      </c>
      <c r="BE1458" s="68">
        <v>1.4798656367379068</v>
      </c>
      <c r="BF1458" s="68">
        <v>1.5040591433994808</v>
      </c>
      <c r="BG1458" s="68">
        <v>0</v>
      </c>
      <c r="BH1458" s="68">
        <v>0</v>
      </c>
      <c r="BI1458" s="68">
        <v>72.480505659890042</v>
      </c>
      <c r="BJ1458" s="68">
        <v>0</v>
      </c>
      <c r="BK1458" s="68">
        <v>0</v>
      </c>
      <c r="BL1458" s="68">
        <v>959.6658301196311</v>
      </c>
      <c r="BM1458" s="68">
        <v>-1562.4830457479611</v>
      </c>
      <c r="BN1458" s="68">
        <v>16937.998730030973</v>
      </c>
      <c r="BO1458" s="68">
        <v>40867.127395968004</v>
      </c>
    </row>
    <row r="1459" spans="1:67">
      <c r="A1459">
        <v>2012</v>
      </c>
      <c r="B1459" s="62" t="s">
        <v>612</v>
      </c>
      <c r="C1459" s="67" t="s">
        <v>678</v>
      </c>
      <c r="D1459" s="62" t="s">
        <v>725</v>
      </c>
      <c r="E1459" s="68">
        <v>34.439580206776682</v>
      </c>
      <c r="F1459" s="68">
        <v>4.2170107970424073</v>
      </c>
      <c r="G1459" s="68">
        <v>0.18340007461310323</v>
      </c>
      <c r="H1459" s="68">
        <v>344.2851343518293</v>
      </c>
      <c r="I1459" s="68">
        <v>328.81601286902219</v>
      </c>
      <c r="J1459" s="68">
        <v>42.537734787514466</v>
      </c>
      <c r="K1459" s="68">
        <v>11.844783015453107</v>
      </c>
      <c r="L1459" s="68">
        <v>9.9271646766116408</v>
      </c>
      <c r="M1459" s="68">
        <v>3.3090860732345937</v>
      </c>
      <c r="N1459" s="68">
        <v>383.99523373598345</v>
      </c>
      <c r="O1459" s="68">
        <v>82.855062690572339</v>
      </c>
      <c r="P1459" s="68">
        <v>1.4580368265753005</v>
      </c>
      <c r="Q1459" s="68">
        <v>144.98747974464305</v>
      </c>
      <c r="R1459" s="68">
        <v>29.793801694024857</v>
      </c>
      <c r="S1459" s="68">
        <v>487.61232061961425</v>
      </c>
      <c r="T1459" s="68">
        <v>1228.4098485775733</v>
      </c>
      <c r="U1459" s="68">
        <v>691.31732403055958</v>
      </c>
      <c r="V1459" s="68">
        <v>534.40932681087111</v>
      </c>
      <c r="W1459" s="68">
        <v>419.09453085159316</v>
      </c>
      <c r="X1459" s="68">
        <v>2008.5129103428294</v>
      </c>
      <c r="Y1459" s="68">
        <v>37.746091620654532</v>
      </c>
      <c r="Z1459" s="68">
        <v>253.37160775317739</v>
      </c>
      <c r="AA1459" s="68">
        <v>10.605257685308365</v>
      </c>
      <c r="AB1459" s="68">
        <v>44.101497814198993</v>
      </c>
      <c r="AC1459" s="68">
        <v>9.098197243255516</v>
      </c>
      <c r="AD1459" s="68">
        <v>0.12424053114295072</v>
      </c>
      <c r="AE1459" s="68">
        <v>2231.9113097381514</v>
      </c>
      <c r="AF1459" s="68">
        <v>38.190770684836295</v>
      </c>
      <c r="AG1459" s="68">
        <v>189.78330492087022</v>
      </c>
      <c r="AH1459" s="68">
        <v>155.44697245741722</v>
      </c>
      <c r="AI1459" s="68">
        <v>2.8345077953799716</v>
      </c>
      <c r="AJ1459" s="68">
        <v>0</v>
      </c>
      <c r="AK1459" s="68">
        <v>1.8335328498760184</v>
      </c>
      <c r="AL1459" s="68">
        <v>13.024151537156921</v>
      </c>
      <c r="AM1459" s="68">
        <v>0.55140657892470069</v>
      </c>
      <c r="AN1459" s="68">
        <v>11.055037353034058</v>
      </c>
      <c r="AO1459" s="68">
        <v>4.523169652159778</v>
      </c>
      <c r="AP1459" s="68">
        <v>24.320267285882171</v>
      </c>
      <c r="AQ1459" s="68">
        <v>7.8289070625975423</v>
      </c>
      <c r="AR1459" s="68">
        <v>0</v>
      </c>
      <c r="AS1459" s="68">
        <v>0</v>
      </c>
      <c r="AT1459" s="68">
        <v>0</v>
      </c>
      <c r="AU1459" s="68">
        <v>0</v>
      </c>
      <c r="AV1459" s="68">
        <v>0</v>
      </c>
      <c r="AW1459" s="68">
        <v>1.0935753547225104</v>
      </c>
      <c r="AX1459" s="68">
        <v>0.52329707770101219</v>
      </c>
      <c r="AY1459" s="68">
        <v>2.4722646919908797</v>
      </c>
      <c r="AZ1459" s="68">
        <v>0</v>
      </c>
      <c r="BA1459" s="68">
        <v>0.48467431695310925</v>
      </c>
      <c r="BB1459" s="68">
        <v>38.886255243365568</v>
      </c>
      <c r="BC1459" s="68">
        <v>67.658838659618127</v>
      </c>
      <c r="BD1459" s="68">
        <v>9.2610823593144129</v>
      </c>
      <c r="BE1459" s="68">
        <v>12.969987818466421</v>
      </c>
      <c r="BF1459" s="68">
        <v>26.467812742881119</v>
      </c>
      <c r="BG1459" s="68">
        <v>0</v>
      </c>
      <c r="BH1459" s="68">
        <v>5.9563075111273282E-2</v>
      </c>
      <c r="BI1459" s="68">
        <v>1524.3390951325368</v>
      </c>
      <c r="BJ1459" s="68">
        <v>0</v>
      </c>
      <c r="BK1459" s="68">
        <v>0</v>
      </c>
      <c r="BL1459" s="68">
        <v>640.80168884623924</v>
      </c>
      <c r="BM1459" s="68">
        <v>137.08769700111588</v>
      </c>
      <c r="BN1459" s="68">
        <v>9714.5694275166297</v>
      </c>
      <c r="BO1459" s="68">
        <v>22005.031273177599</v>
      </c>
    </row>
    <row r="1460" spans="1:67">
      <c r="A1460">
        <v>2012</v>
      </c>
      <c r="B1460" s="62" t="s">
        <v>613</v>
      </c>
      <c r="C1460" s="67" t="s">
        <v>679</v>
      </c>
      <c r="D1460" s="62" t="s">
        <v>725</v>
      </c>
      <c r="E1460" s="68">
        <v>0.29417561805639003</v>
      </c>
      <c r="F1460" s="68">
        <v>1.3780710137294168</v>
      </c>
      <c r="G1460" s="68">
        <v>1.1322056544551436E-2</v>
      </c>
      <c r="H1460" s="68">
        <v>1.9138234536715086</v>
      </c>
      <c r="I1460" s="68">
        <v>4.7657262455879046</v>
      </c>
      <c r="J1460" s="68">
        <v>13.176069640343174</v>
      </c>
      <c r="K1460" s="68">
        <v>0.15539719877423036</v>
      </c>
      <c r="L1460" s="68">
        <v>0.79164453852964345</v>
      </c>
      <c r="M1460" s="68">
        <v>2.6789723759416457</v>
      </c>
      <c r="N1460" s="68">
        <v>1.3077395036942747</v>
      </c>
      <c r="O1460" s="68">
        <v>4.4808090438809911</v>
      </c>
      <c r="P1460" s="68">
        <v>0.16271953487371477</v>
      </c>
      <c r="Q1460" s="68">
        <v>12.321140254170645</v>
      </c>
      <c r="R1460" s="68">
        <v>1.430698732403394</v>
      </c>
      <c r="S1460" s="68">
        <v>6.0453448718979113</v>
      </c>
      <c r="T1460" s="68">
        <v>19.975783612755855</v>
      </c>
      <c r="U1460" s="68">
        <v>2100.85558419988</v>
      </c>
      <c r="V1460" s="68">
        <v>154.98538517277177</v>
      </c>
      <c r="W1460" s="68">
        <v>36.654854607218894</v>
      </c>
      <c r="X1460" s="68">
        <v>349.16897700955923</v>
      </c>
      <c r="Y1460" s="68">
        <v>7.0813597045000378</v>
      </c>
      <c r="Z1460" s="68">
        <v>93.2253667073104</v>
      </c>
      <c r="AA1460" s="68">
        <v>4.9559507638431466</v>
      </c>
      <c r="AB1460" s="68">
        <v>19.349509951672697</v>
      </c>
      <c r="AC1460" s="68">
        <v>1.6559847938210179E-2</v>
      </c>
      <c r="AD1460" s="68">
        <v>1.036516560087714E-3</v>
      </c>
      <c r="AE1460" s="68">
        <v>25.954318134659459</v>
      </c>
      <c r="AF1460" s="68">
        <v>3.6697758338757751</v>
      </c>
      <c r="AG1460" s="68">
        <v>18.236400407290517</v>
      </c>
      <c r="AH1460" s="68">
        <v>14.93700003283471</v>
      </c>
      <c r="AI1460" s="68">
        <v>5.300644433544754</v>
      </c>
      <c r="AJ1460" s="68">
        <v>0</v>
      </c>
      <c r="AK1460" s="68">
        <v>0.22783547443393271</v>
      </c>
      <c r="AL1460" s="68">
        <v>1.378234717163465</v>
      </c>
      <c r="AM1460" s="68">
        <v>8.3556683495624492E-2</v>
      </c>
      <c r="AN1460" s="68">
        <v>0.53495642569667157</v>
      </c>
      <c r="AO1460" s="68">
        <v>1.1077089470439994E-2</v>
      </c>
      <c r="AP1460" s="68">
        <v>8.5812725752863486</v>
      </c>
      <c r="AQ1460" s="68">
        <v>167.49994486400317</v>
      </c>
      <c r="AR1460" s="68">
        <v>0.24338594586538803</v>
      </c>
      <c r="AS1460" s="68">
        <v>4.6183742395456919</v>
      </c>
      <c r="AT1460" s="68">
        <v>2.887843215967844E-2</v>
      </c>
      <c r="AU1460" s="68">
        <v>0.21677092506728934</v>
      </c>
      <c r="AV1460" s="68">
        <v>0</v>
      </c>
      <c r="AW1460" s="68">
        <v>6.290243484831981E-2</v>
      </c>
      <c r="AX1460" s="68">
        <v>10.908709452833609</v>
      </c>
      <c r="AY1460" s="68">
        <v>1.6797056757226843</v>
      </c>
      <c r="AZ1460" s="68">
        <v>0</v>
      </c>
      <c r="BA1460" s="68">
        <v>6.6833609474114515E-3</v>
      </c>
      <c r="BB1460" s="68">
        <v>5.1382150297363083</v>
      </c>
      <c r="BC1460" s="68">
        <v>9.1267809047402828</v>
      </c>
      <c r="BD1460" s="68">
        <v>2.5373655909796464</v>
      </c>
      <c r="BE1460" s="68">
        <v>8.7359224354787006</v>
      </c>
      <c r="BF1460" s="68">
        <v>2.3720732237960531</v>
      </c>
      <c r="BG1460" s="68">
        <v>0</v>
      </c>
      <c r="BH1460" s="68">
        <v>1.4806135108364243E-2</v>
      </c>
      <c r="BI1460" s="68">
        <v>377.02613970562504</v>
      </c>
      <c r="BJ1460" s="68">
        <v>0</v>
      </c>
      <c r="BK1460" s="68">
        <v>0</v>
      </c>
      <c r="BL1460" s="68">
        <v>576.09166626960098</v>
      </c>
      <c r="BM1460" s="68">
        <v>-4082.4074186099169</v>
      </c>
      <c r="BN1460" s="68">
        <v>60044.280735552027</v>
      </c>
      <c r="BO1460" s="68">
        <v>60044.280735552013</v>
      </c>
    </row>
    <row r="1461" spans="1:67">
      <c r="A1461">
        <v>2012</v>
      </c>
      <c r="B1461" s="62" t="s">
        <v>614</v>
      </c>
      <c r="C1461" s="67" t="s">
        <v>680</v>
      </c>
      <c r="D1461" s="62" t="s">
        <v>725</v>
      </c>
      <c r="E1461" s="68">
        <v>1.6061283899588833E-2</v>
      </c>
      <c r="F1461" s="68">
        <v>3.8394900057903776E-5</v>
      </c>
      <c r="G1461" s="68">
        <v>1.4659643273074675E-4</v>
      </c>
      <c r="H1461" s="68">
        <v>0.11494412458475879</v>
      </c>
      <c r="I1461" s="68">
        <v>4.9268457380323059E-2</v>
      </c>
      <c r="J1461" s="68">
        <v>0.18354941098430821</v>
      </c>
      <c r="K1461" s="68">
        <v>9.0873422306187238E-3</v>
      </c>
      <c r="L1461" s="68">
        <v>2.8711053550759317E-2</v>
      </c>
      <c r="M1461" s="68">
        <v>4.120582949497574E-2</v>
      </c>
      <c r="N1461" s="68">
        <v>7.2610760770669967E-4</v>
      </c>
      <c r="O1461" s="68">
        <v>0.12620888772199976</v>
      </c>
      <c r="P1461" s="68">
        <v>4.1000625965895215E-3</v>
      </c>
      <c r="Q1461" s="68">
        <v>0.51421408424497028</v>
      </c>
      <c r="R1461" s="68">
        <v>5.2353031268062407E-2</v>
      </c>
      <c r="S1461" s="68">
        <v>1.0702264384198721</v>
      </c>
      <c r="T1461" s="68">
        <v>1.0275163568627586</v>
      </c>
      <c r="U1461" s="68">
        <v>18.158369531056252</v>
      </c>
      <c r="V1461" s="68">
        <v>12.426193937257633</v>
      </c>
      <c r="W1461" s="68">
        <v>2.6720863384077882</v>
      </c>
      <c r="X1461" s="68">
        <v>8.641437771882531</v>
      </c>
      <c r="Y1461" s="68">
        <v>0.42831071266222498</v>
      </c>
      <c r="Z1461" s="68">
        <v>0.94429305238618244</v>
      </c>
      <c r="AA1461" s="68">
        <v>0.3209618420770326</v>
      </c>
      <c r="AB1461" s="68">
        <v>2.1640760717750349</v>
      </c>
      <c r="AC1461" s="68">
        <v>0</v>
      </c>
      <c r="AD1461" s="68">
        <v>2.164208047713815E-7</v>
      </c>
      <c r="AE1461" s="68">
        <v>14.818169782265345</v>
      </c>
      <c r="AF1461" s="68">
        <v>6.3584349735800461E-2</v>
      </c>
      <c r="AG1461" s="68">
        <v>0.315972886058978</v>
      </c>
      <c r="AH1461" s="68">
        <v>0.25880584457616373</v>
      </c>
      <c r="AI1461" s="68">
        <v>0.81636773680587271</v>
      </c>
      <c r="AJ1461" s="68">
        <v>0</v>
      </c>
      <c r="AK1461" s="68">
        <v>5.3790806823831833E-2</v>
      </c>
      <c r="AL1461" s="68">
        <v>2.5863901014833504E-2</v>
      </c>
      <c r="AM1461" s="68">
        <v>2.5648491007709696E-2</v>
      </c>
      <c r="AN1461" s="68">
        <v>0.33599642665541363</v>
      </c>
      <c r="AO1461" s="68">
        <v>0</v>
      </c>
      <c r="AP1461" s="68">
        <v>0.10729339552095632</v>
      </c>
      <c r="AQ1461" s="68">
        <v>2.6085342186055058</v>
      </c>
      <c r="AR1461" s="68">
        <v>4.6224298321835832E-4</v>
      </c>
      <c r="AS1461" s="68">
        <v>0</v>
      </c>
      <c r="AT1461" s="68">
        <v>0</v>
      </c>
      <c r="AU1461" s="68">
        <v>0</v>
      </c>
      <c r="AV1461" s="68">
        <v>0</v>
      </c>
      <c r="AW1461" s="68">
        <v>6.1308451220094915E-4</v>
      </c>
      <c r="AX1461" s="68">
        <v>8.1943953727022E-4</v>
      </c>
      <c r="AY1461" s="68">
        <v>8.5840623830658967E-3</v>
      </c>
      <c r="AZ1461" s="68">
        <v>0</v>
      </c>
      <c r="BA1461" s="68">
        <v>4.4696662073631492E-4</v>
      </c>
      <c r="BB1461" s="68">
        <v>0.24832320068444658</v>
      </c>
      <c r="BC1461" s="68">
        <v>0.42834306869925864</v>
      </c>
      <c r="BD1461" s="68">
        <v>8.182332589038456E-2</v>
      </c>
      <c r="BE1461" s="68">
        <v>0.16649711551160642</v>
      </c>
      <c r="BF1461" s="68">
        <v>3.8990206685135774E-2</v>
      </c>
      <c r="BG1461" s="68">
        <v>0</v>
      </c>
      <c r="BH1461" s="68">
        <v>8.8940943636679412E-4</v>
      </c>
      <c r="BI1461" s="68">
        <v>11.691184908602743</v>
      </c>
      <c r="BJ1461" s="68">
        <v>0</v>
      </c>
      <c r="BK1461" s="68">
        <v>0</v>
      </c>
      <c r="BL1461" s="68">
        <v>8.7385588199152533</v>
      </c>
      <c r="BM1461" s="68">
        <v>-89.829650626639506</v>
      </c>
      <c r="BN1461" s="68">
        <v>23829.531361190402</v>
      </c>
      <c r="BO1461" s="68">
        <v>23829.531361190402</v>
      </c>
    </row>
    <row r="1462" spans="1:67">
      <c r="A1462">
        <v>2012</v>
      </c>
      <c r="B1462" s="62" t="s">
        <v>615</v>
      </c>
      <c r="C1462" s="67" t="s">
        <v>681</v>
      </c>
      <c r="D1462" s="62" t="s">
        <v>725</v>
      </c>
      <c r="E1462" s="68">
        <v>1.4210855273112841E-14</v>
      </c>
      <c r="F1462" s="68">
        <v>0</v>
      </c>
      <c r="G1462" s="68">
        <v>0</v>
      </c>
      <c r="H1462" s="68">
        <v>0</v>
      </c>
      <c r="I1462" s="68">
        <v>0</v>
      </c>
      <c r="J1462" s="68">
        <v>0</v>
      </c>
      <c r="K1462" s="68">
        <v>0</v>
      </c>
      <c r="L1462" s="68">
        <v>0</v>
      </c>
      <c r="M1462" s="68">
        <v>0</v>
      </c>
      <c r="N1462" s="68">
        <v>0</v>
      </c>
      <c r="O1462" s="68">
        <v>0</v>
      </c>
      <c r="P1462" s="68">
        <v>0</v>
      </c>
      <c r="Q1462" s="68">
        <v>0</v>
      </c>
      <c r="R1462" s="68">
        <v>0</v>
      </c>
      <c r="S1462" s="68">
        <v>0</v>
      </c>
      <c r="T1462" s="68">
        <v>0</v>
      </c>
      <c r="U1462" s="68">
        <v>0</v>
      </c>
      <c r="V1462" s="68">
        <v>0</v>
      </c>
      <c r="W1462" s="68">
        <v>0</v>
      </c>
      <c r="X1462" s="68">
        <v>0</v>
      </c>
      <c r="Y1462" s="68">
        <v>0</v>
      </c>
      <c r="Z1462" s="68">
        <v>0</v>
      </c>
      <c r="AA1462" s="68">
        <v>0</v>
      </c>
      <c r="AB1462" s="68">
        <v>0</v>
      </c>
      <c r="AC1462" s="68">
        <v>0</v>
      </c>
      <c r="AD1462" s="68">
        <v>0</v>
      </c>
      <c r="AE1462" s="68">
        <v>0</v>
      </c>
      <c r="AF1462" s="68">
        <v>0</v>
      </c>
      <c r="AG1462" s="68">
        <v>0</v>
      </c>
      <c r="AH1462" s="68">
        <v>0</v>
      </c>
      <c r="AI1462" s="68">
        <v>0</v>
      </c>
      <c r="AJ1462" s="68">
        <v>0</v>
      </c>
      <c r="AK1462" s="68">
        <v>0</v>
      </c>
      <c r="AL1462" s="68">
        <v>0</v>
      </c>
      <c r="AM1462" s="68">
        <v>0</v>
      </c>
      <c r="AN1462" s="68">
        <v>0</v>
      </c>
      <c r="AO1462" s="68">
        <v>0</v>
      </c>
      <c r="AP1462" s="68">
        <v>0</v>
      </c>
      <c r="AQ1462" s="68">
        <v>0</v>
      </c>
      <c r="AR1462" s="68">
        <v>1.7347235440811574E-18</v>
      </c>
      <c r="AS1462" s="68">
        <v>0</v>
      </c>
      <c r="AT1462" s="68">
        <v>0</v>
      </c>
      <c r="AU1462" s="68">
        <v>0</v>
      </c>
      <c r="AV1462" s="68">
        <v>0</v>
      </c>
      <c r="AW1462" s="68">
        <v>0</v>
      </c>
      <c r="AX1462" s="68">
        <v>0</v>
      </c>
      <c r="AY1462" s="68">
        <v>0</v>
      </c>
      <c r="AZ1462" s="68">
        <v>0</v>
      </c>
      <c r="BA1462" s="68">
        <v>0</v>
      </c>
      <c r="BB1462" s="68">
        <v>0</v>
      </c>
      <c r="BC1462" s="68">
        <v>0</v>
      </c>
      <c r="BD1462" s="68">
        <v>0</v>
      </c>
      <c r="BE1462" s="68">
        <v>1.7763569091391051E-15</v>
      </c>
      <c r="BF1462" s="68">
        <v>8.3266730115895554E-17</v>
      </c>
      <c r="BG1462" s="68">
        <v>0</v>
      </c>
      <c r="BH1462" s="68">
        <v>0</v>
      </c>
      <c r="BI1462" s="68">
        <v>0</v>
      </c>
      <c r="BJ1462" s="68">
        <v>0</v>
      </c>
      <c r="BK1462" s="68">
        <v>0</v>
      </c>
      <c r="BL1462" s="68">
        <v>0</v>
      </c>
      <c r="BM1462" s="68">
        <v>0</v>
      </c>
      <c r="BN1462" s="68">
        <v>23450.522405030402</v>
      </c>
      <c r="BO1462" s="68">
        <v>23450.522405030402</v>
      </c>
    </row>
    <row r="1463" spans="1:67">
      <c r="A1463">
        <v>2012</v>
      </c>
      <c r="B1463" s="62" t="s">
        <v>616</v>
      </c>
      <c r="C1463" s="67" t="s">
        <v>682</v>
      </c>
      <c r="D1463" s="62" t="s">
        <v>725</v>
      </c>
      <c r="E1463" s="68">
        <v>15.401421082803605</v>
      </c>
      <c r="F1463" s="68">
        <v>6.0592185755769204E-5</v>
      </c>
      <c r="G1463" s="68">
        <v>1.498691614655447</v>
      </c>
      <c r="H1463" s="68">
        <v>111.84756764440056</v>
      </c>
      <c r="I1463" s="68">
        <v>199.98326450110645</v>
      </c>
      <c r="J1463" s="68">
        <v>25.730553882604081</v>
      </c>
      <c r="K1463" s="68">
        <v>1.62576576388504</v>
      </c>
      <c r="L1463" s="68">
        <v>7.4151130239123981</v>
      </c>
      <c r="M1463" s="68">
        <v>2.0707691147484644</v>
      </c>
      <c r="N1463" s="68">
        <v>0.21041603104393117</v>
      </c>
      <c r="O1463" s="68">
        <v>4.552041225347895</v>
      </c>
      <c r="P1463" s="68">
        <v>2.0325588562034742</v>
      </c>
      <c r="Q1463" s="68">
        <v>40.743246675356026</v>
      </c>
      <c r="R1463" s="68">
        <v>48.054123696136436</v>
      </c>
      <c r="S1463" s="68">
        <v>31.888590188713074</v>
      </c>
      <c r="T1463" s="68">
        <v>55.237596925027944</v>
      </c>
      <c r="U1463" s="68">
        <v>132.41093790808495</v>
      </c>
      <c r="V1463" s="68">
        <v>108.73439790587601</v>
      </c>
      <c r="W1463" s="68">
        <v>97.187580937492712</v>
      </c>
      <c r="X1463" s="68">
        <v>10886.633602081562</v>
      </c>
      <c r="Y1463" s="68">
        <v>21.587437150652608</v>
      </c>
      <c r="Z1463" s="68">
        <v>35.085459747677632</v>
      </c>
      <c r="AA1463" s="68">
        <v>10.265816223734712</v>
      </c>
      <c r="AB1463" s="68">
        <v>25.36390585959883</v>
      </c>
      <c r="AC1463" s="68">
        <v>0</v>
      </c>
      <c r="AD1463" s="68">
        <v>11.790577499081184</v>
      </c>
      <c r="AE1463" s="68">
        <v>183.63928029096078</v>
      </c>
      <c r="AF1463" s="68">
        <v>121.52257348313735</v>
      </c>
      <c r="AG1463" s="68">
        <v>603.88819614149077</v>
      </c>
      <c r="AH1463" s="68">
        <v>494.63039877035351</v>
      </c>
      <c r="AI1463" s="68">
        <v>2111.8175676936876</v>
      </c>
      <c r="AJ1463" s="68">
        <v>0.33296469072609031</v>
      </c>
      <c r="AK1463" s="68">
        <v>0.52281875230772334</v>
      </c>
      <c r="AL1463" s="68">
        <v>242.68261430544473</v>
      </c>
      <c r="AM1463" s="68">
        <v>14.050780556188405</v>
      </c>
      <c r="AN1463" s="68">
        <v>1.6635345961763111</v>
      </c>
      <c r="AO1463" s="68">
        <v>5.0497710189982508</v>
      </c>
      <c r="AP1463" s="68">
        <v>14.395621806170972</v>
      </c>
      <c r="AQ1463" s="68">
        <v>354.57026466276767</v>
      </c>
      <c r="AR1463" s="68">
        <v>0.34602323672397517</v>
      </c>
      <c r="AS1463" s="68">
        <v>6.649985016804024</v>
      </c>
      <c r="AT1463" s="68">
        <v>0.20132841683124916</v>
      </c>
      <c r="AU1463" s="68">
        <v>0.30667392768613799</v>
      </c>
      <c r="AV1463" s="68">
        <v>0</v>
      </c>
      <c r="AW1463" s="68">
        <v>0.94870946477365603</v>
      </c>
      <c r="AX1463" s="68">
        <v>2.689095524033435E-3</v>
      </c>
      <c r="AY1463" s="68">
        <v>1.1178771047334981</v>
      </c>
      <c r="AZ1463" s="68">
        <v>0</v>
      </c>
      <c r="BA1463" s="68">
        <v>0.32630885946812549</v>
      </c>
      <c r="BB1463" s="68">
        <v>266.49123976617398</v>
      </c>
      <c r="BC1463" s="68">
        <v>35.681088580186554</v>
      </c>
      <c r="BD1463" s="68">
        <v>3.9760831449465583</v>
      </c>
      <c r="BE1463" s="68">
        <v>15.104704926821935</v>
      </c>
      <c r="BF1463" s="68">
        <v>14.247300026520751</v>
      </c>
      <c r="BG1463" s="68">
        <v>0</v>
      </c>
      <c r="BH1463" s="68">
        <v>7.9569190454877176E-3</v>
      </c>
      <c r="BI1463" s="68">
        <v>28747.473679184248</v>
      </c>
      <c r="BJ1463" s="68">
        <v>0</v>
      </c>
      <c r="BK1463" s="68">
        <v>0</v>
      </c>
      <c r="BL1463" s="68">
        <v>8067.2638719309853</v>
      </c>
      <c r="BM1463" s="68">
        <v>-5624.3175780802994</v>
      </c>
      <c r="BN1463" s="68">
        <v>64207.3002905545</v>
      </c>
      <c r="BO1463" s="68">
        <v>111769.24611497601</v>
      </c>
    </row>
    <row r="1464" spans="1:67">
      <c r="A1464">
        <v>2012</v>
      </c>
      <c r="B1464" s="62" t="s">
        <v>617</v>
      </c>
      <c r="C1464" s="67" t="s">
        <v>683</v>
      </c>
      <c r="D1464" s="62" t="s">
        <v>725</v>
      </c>
      <c r="E1464" s="68">
        <v>0.16975653821366965</v>
      </c>
      <c r="F1464" s="68">
        <v>1.822399194085161E-5</v>
      </c>
      <c r="G1464" s="68">
        <v>2.1166960867858498</v>
      </c>
      <c r="H1464" s="68">
        <v>0.2206930877010308</v>
      </c>
      <c r="I1464" s="68">
        <v>4.7473216351904686</v>
      </c>
      <c r="J1464" s="68">
        <v>0.63916902185959867</v>
      </c>
      <c r="K1464" s="68">
        <v>4.4502118521250682E-2</v>
      </c>
      <c r="L1464" s="68">
        <v>0.10330228884048193</v>
      </c>
      <c r="M1464" s="68">
        <v>0.34895262675711763</v>
      </c>
      <c r="N1464" s="68">
        <v>1.0523050963181157E-2</v>
      </c>
      <c r="O1464" s="68">
        <v>0.66714774574262303</v>
      </c>
      <c r="P1464" s="68">
        <v>3.9820951791048314E-3</v>
      </c>
      <c r="Q1464" s="68">
        <v>2.8245116525971161</v>
      </c>
      <c r="R1464" s="68">
        <v>2.2367407022223533</v>
      </c>
      <c r="S1464" s="68">
        <v>5.4649701064535616</v>
      </c>
      <c r="T1464" s="68">
        <v>6.3586238681074567</v>
      </c>
      <c r="U1464" s="68">
        <v>38.777590649682111</v>
      </c>
      <c r="V1464" s="68">
        <v>28.371135699649589</v>
      </c>
      <c r="W1464" s="68">
        <v>14.087649143374023</v>
      </c>
      <c r="X1464" s="68">
        <v>10.662761161359704</v>
      </c>
      <c r="Y1464" s="68">
        <v>174.10417922460681</v>
      </c>
      <c r="Z1464" s="68">
        <v>4.228443832437403</v>
      </c>
      <c r="AA1464" s="68">
        <v>0</v>
      </c>
      <c r="AB1464" s="68">
        <v>0</v>
      </c>
      <c r="AC1464" s="68">
        <v>0</v>
      </c>
      <c r="AD1464" s="68">
        <v>0</v>
      </c>
      <c r="AE1464" s="68">
        <v>2.0542345839237446</v>
      </c>
      <c r="AF1464" s="68">
        <v>0.25993089637267291</v>
      </c>
      <c r="AG1464" s="68">
        <v>1.2916875904847052</v>
      </c>
      <c r="AH1464" s="68">
        <v>1.0579904559327911</v>
      </c>
      <c r="AI1464" s="68">
        <v>0.56247072397163655</v>
      </c>
      <c r="AJ1464" s="68">
        <v>2.9185607549030972</v>
      </c>
      <c r="AK1464" s="68">
        <v>42.981060676630342</v>
      </c>
      <c r="AL1464" s="68">
        <v>0.33216700762927026</v>
      </c>
      <c r="AM1464" s="68">
        <v>1.0537346498908502</v>
      </c>
      <c r="AN1464" s="68">
        <v>1.365144910081576</v>
      </c>
      <c r="AO1464" s="68">
        <v>0</v>
      </c>
      <c r="AP1464" s="68">
        <v>0</v>
      </c>
      <c r="AQ1464" s="68">
        <v>0</v>
      </c>
      <c r="AR1464" s="68">
        <v>0</v>
      </c>
      <c r="AS1464" s="68">
        <v>0</v>
      </c>
      <c r="AT1464" s="68">
        <v>0</v>
      </c>
      <c r="AU1464" s="68">
        <v>0</v>
      </c>
      <c r="AV1464" s="68">
        <v>0</v>
      </c>
      <c r="AW1464" s="68">
        <v>0</v>
      </c>
      <c r="AX1464" s="68">
        <v>0</v>
      </c>
      <c r="AY1464" s="68">
        <v>0</v>
      </c>
      <c r="AZ1464" s="68">
        <v>0</v>
      </c>
      <c r="BA1464" s="68">
        <v>2.5803127014963844E-5</v>
      </c>
      <c r="BB1464" s="68">
        <v>2.6632841002062584E-3</v>
      </c>
      <c r="BC1464" s="68">
        <v>0.31405157828585772</v>
      </c>
      <c r="BD1464" s="68">
        <v>0</v>
      </c>
      <c r="BE1464" s="68">
        <v>0</v>
      </c>
      <c r="BF1464" s="68">
        <v>1.7266649698012115</v>
      </c>
      <c r="BG1464" s="68">
        <v>0</v>
      </c>
      <c r="BH1464" s="68">
        <v>0</v>
      </c>
      <c r="BI1464" s="68">
        <v>57.899903220976952</v>
      </c>
      <c r="BJ1464" s="68">
        <v>0</v>
      </c>
      <c r="BK1464" s="68">
        <v>0</v>
      </c>
      <c r="BL1464" s="68">
        <v>434.85637253220074</v>
      </c>
      <c r="BM1464" s="68">
        <v>-844.86533419854902</v>
      </c>
      <c r="BN1464" s="68">
        <v>5659.3594841599988</v>
      </c>
      <c r="BO1464" s="68">
        <v>5659.3594841600006</v>
      </c>
    </row>
    <row r="1465" spans="1:67">
      <c r="A1465">
        <v>2012</v>
      </c>
      <c r="B1465" s="62" t="s">
        <v>618</v>
      </c>
      <c r="C1465" s="67" t="s">
        <v>684</v>
      </c>
      <c r="D1465" s="62" t="s">
        <v>725</v>
      </c>
      <c r="E1465" s="68">
        <v>3.5143209086210589</v>
      </c>
      <c r="F1465" s="68">
        <v>1.2777826803045849E-3</v>
      </c>
      <c r="G1465" s="68">
        <v>1.4721187467451577</v>
      </c>
      <c r="H1465" s="68">
        <v>54.424533851801598</v>
      </c>
      <c r="I1465" s="68">
        <v>72.882699403901483</v>
      </c>
      <c r="J1465" s="68">
        <v>203.59563895957197</v>
      </c>
      <c r="K1465" s="68">
        <v>6.8482603315064248</v>
      </c>
      <c r="L1465" s="68">
        <v>18.406250204798116</v>
      </c>
      <c r="M1465" s="68">
        <v>17.110843324075663</v>
      </c>
      <c r="N1465" s="68">
        <v>9.5022619877467793</v>
      </c>
      <c r="O1465" s="68">
        <v>16.668492688678981</v>
      </c>
      <c r="P1465" s="68">
        <v>6.4625701932209818</v>
      </c>
      <c r="Q1465" s="68">
        <v>99.504908483847544</v>
      </c>
      <c r="R1465" s="68">
        <v>56.509111870196925</v>
      </c>
      <c r="S1465" s="68">
        <v>65.20275211146911</v>
      </c>
      <c r="T1465" s="68">
        <v>88.125923652647444</v>
      </c>
      <c r="U1465" s="68">
        <v>1954.1282474791053</v>
      </c>
      <c r="V1465" s="68">
        <v>160.27936636950855</v>
      </c>
      <c r="W1465" s="68">
        <v>108.12531708790449</v>
      </c>
      <c r="X1465" s="68">
        <v>226.20418477118696</v>
      </c>
      <c r="Y1465" s="68">
        <v>19.059746022515242</v>
      </c>
      <c r="Z1465" s="68">
        <v>1453.1952134210119</v>
      </c>
      <c r="AA1465" s="68">
        <v>10.161885536777932</v>
      </c>
      <c r="AB1465" s="68">
        <v>35.010064702212802</v>
      </c>
      <c r="AC1465" s="68">
        <v>101.82773137068757</v>
      </c>
      <c r="AD1465" s="68">
        <v>0.27576126428977965</v>
      </c>
      <c r="AE1465" s="68">
        <v>629.16246632957507</v>
      </c>
      <c r="AF1465" s="68">
        <v>77.275177610319702</v>
      </c>
      <c r="AG1465" s="68">
        <v>384.00740106186663</v>
      </c>
      <c r="AH1465" s="68">
        <v>314.5312909436218</v>
      </c>
      <c r="AI1465" s="68">
        <v>16.575364777520253</v>
      </c>
      <c r="AJ1465" s="68">
        <v>0</v>
      </c>
      <c r="AK1465" s="68">
        <v>2.6668612038019357</v>
      </c>
      <c r="AL1465" s="68">
        <v>24.645944566416869</v>
      </c>
      <c r="AM1465" s="68">
        <v>16.911196967076688</v>
      </c>
      <c r="AN1465" s="68">
        <v>296.46015991939385</v>
      </c>
      <c r="AO1465" s="68">
        <v>0.78106430634360091</v>
      </c>
      <c r="AP1465" s="68">
        <v>23.011772946749264</v>
      </c>
      <c r="AQ1465" s="68">
        <v>6.0970880243944245</v>
      </c>
      <c r="AR1465" s="68">
        <v>0.69610594946224202</v>
      </c>
      <c r="AS1465" s="68">
        <v>39.379176747325957</v>
      </c>
      <c r="AT1465" s="68">
        <v>2.9243279091962164E-2</v>
      </c>
      <c r="AU1465" s="68">
        <v>0.89333190809088836</v>
      </c>
      <c r="AV1465" s="68">
        <v>0</v>
      </c>
      <c r="AW1465" s="68">
        <v>40.419932795082026</v>
      </c>
      <c r="AX1465" s="68">
        <v>5.0299959696324983</v>
      </c>
      <c r="AY1465" s="68">
        <v>32.260477667882789</v>
      </c>
      <c r="AZ1465" s="68">
        <v>0</v>
      </c>
      <c r="BA1465" s="68">
        <v>11.279480831832016</v>
      </c>
      <c r="BB1465" s="68">
        <v>149.28387465811286</v>
      </c>
      <c r="BC1465" s="68">
        <v>203.56056787518935</v>
      </c>
      <c r="BD1465" s="68">
        <v>148.86946109243772</v>
      </c>
      <c r="BE1465" s="68">
        <v>534.63854370559818</v>
      </c>
      <c r="BF1465" s="68">
        <v>231.57286520387822</v>
      </c>
      <c r="BG1465" s="68">
        <v>0</v>
      </c>
      <c r="BH1465" s="68">
        <v>4.6756276661170847E-2</v>
      </c>
      <c r="BI1465" s="68">
        <v>2506.1199614722077</v>
      </c>
      <c r="BJ1465" s="68">
        <v>0</v>
      </c>
      <c r="BK1465" s="68">
        <v>0</v>
      </c>
      <c r="BL1465" s="68">
        <v>1176.4764589601086</v>
      </c>
      <c r="BM1465" s="68">
        <v>710.06741384942234</v>
      </c>
      <c r="BN1465" s="68">
        <v>10876.19670577099</v>
      </c>
      <c r="BO1465" s="68">
        <v>23247.4456251968</v>
      </c>
    </row>
    <row r="1466" spans="1:67">
      <c r="A1466">
        <v>2012</v>
      </c>
      <c r="B1466" s="62" t="s">
        <v>619</v>
      </c>
      <c r="C1466" s="67" t="s">
        <v>685</v>
      </c>
      <c r="D1466" s="62" t="s">
        <v>725</v>
      </c>
      <c r="E1466" s="68">
        <v>20.220576398271923</v>
      </c>
      <c r="F1466" s="68">
        <v>9.5995029182008569</v>
      </c>
      <c r="G1466" s="68">
        <v>2.518460743489769</v>
      </c>
      <c r="H1466" s="68">
        <v>82.442744949658078</v>
      </c>
      <c r="I1466" s="68">
        <v>108.01371990379829</v>
      </c>
      <c r="J1466" s="68">
        <v>25.023118723007013</v>
      </c>
      <c r="K1466" s="68">
        <v>3.8793375268942634</v>
      </c>
      <c r="L1466" s="68">
        <v>54.038750937329119</v>
      </c>
      <c r="M1466" s="68">
        <v>2.7371158758538163</v>
      </c>
      <c r="N1466" s="68">
        <v>3.3559835907972673</v>
      </c>
      <c r="O1466" s="68">
        <v>49.651811455646502</v>
      </c>
      <c r="P1466" s="68">
        <v>13.804741180418734</v>
      </c>
      <c r="Q1466" s="68">
        <v>7.0071203653774106</v>
      </c>
      <c r="R1466" s="68">
        <v>51.108292224166767</v>
      </c>
      <c r="S1466" s="68">
        <v>32.942382437379685</v>
      </c>
      <c r="T1466" s="68">
        <v>32.384787316303573</v>
      </c>
      <c r="U1466" s="68">
        <v>70.175965316421028</v>
      </c>
      <c r="V1466" s="68">
        <v>29.873637692339525</v>
      </c>
      <c r="W1466" s="68">
        <v>28.430571341618297</v>
      </c>
      <c r="X1466" s="68">
        <v>124.40088748609493</v>
      </c>
      <c r="Y1466" s="68">
        <v>6.8353976843320163</v>
      </c>
      <c r="Z1466" s="68">
        <v>49.725460750152166</v>
      </c>
      <c r="AA1466" s="68">
        <v>11.986208425210879</v>
      </c>
      <c r="AB1466" s="68">
        <v>4.0907504271988122</v>
      </c>
      <c r="AC1466" s="68">
        <v>44.767488583746434</v>
      </c>
      <c r="AD1466" s="68">
        <v>0.76979216918908866</v>
      </c>
      <c r="AE1466" s="68">
        <v>185.80317799313923</v>
      </c>
      <c r="AF1466" s="68">
        <v>4.5168884843256718</v>
      </c>
      <c r="AG1466" s="68">
        <v>22.445999626153416</v>
      </c>
      <c r="AH1466" s="68">
        <v>18.384982214956501</v>
      </c>
      <c r="AI1466" s="68">
        <v>53.490238372700141</v>
      </c>
      <c r="AJ1466" s="68">
        <v>0</v>
      </c>
      <c r="AK1466" s="68">
        <v>14.10620116291836</v>
      </c>
      <c r="AL1466" s="68">
        <v>64.343028802092846</v>
      </c>
      <c r="AM1466" s="68">
        <v>3.106063532422469</v>
      </c>
      <c r="AN1466" s="68">
        <v>28.531789779546209</v>
      </c>
      <c r="AO1466" s="68">
        <v>6.4884377378826024</v>
      </c>
      <c r="AP1466" s="68">
        <v>11.799992106164137</v>
      </c>
      <c r="AQ1466" s="68">
        <v>35.609046615019501</v>
      </c>
      <c r="AR1466" s="68">
        <v>1.4828352539120795</v>
      </c>
      <c r="AS1466" s="68">
        <v>105.34984150193607</v>
      </c>
      <c r="AT1466" s="68">
        <v>2.9906374450483191</v>
      </c>
      <c r="AU1466" s="68">
        <v>0.81801635018897567</v>
      </c>
      <c r="AV1466" s="68">
        <v>0</v>
      </c>
      <c r="AW1466" s="68">
        <v>17.216263901763611</v>
      </c>
      <c r="AX1466" s="68">
        <v>4.7276141920046646</v>
      </c>
      <c r="AY1466" s="68">
        <v>33.156160852709029</v>
      </c>
      <c r="AZ1466" s="68">
        <v>0</v>
      </c>
      <c r="BA1466" s="68">
        <v>1.5704001027348686</v>
      </c>
      <c r="BB1466" s="68">
        <v>171.49149783684388</v>
      </c>
      <c r="BC1466" s="68">
        <v>254.97870764176989</v>
      </c>
      <c r="BD1466" s="68">
        <v>40.155469084852449</v>
      </c>
      <c r="BE1466" s="68">
        <v>115.23171459090312</v>
      </c>
      <c r="BF1466" s="68">
        <v>34.567849835063271</v>
      </c>
      <c r="BG1466" s="68">
        <v>0</v>
      </c>
      <c r="BH1466" s="68">
        <v>0.56000201516251635</v>
      </c>
      <c r="BI1466" s="68">
        <v>137.67119602917387</v>
      </c>
      <c r="BJ1466" s="68">
        <v>0</v>
      </c>
      <c r="BK1466" s="68">
        <v>0</v>
      </c>
      <c r="BL1466" s="68">
        <v>0</v>
      </c>
      <c r="BM1466" s="68">
        <v>-1.394267304333132</v>
      </c>
      <c r="BN1466" s="68">
        <v>1.1217204882996157E-4</v>
      </c>
      <c r="BO1466" s="68">
        <v>2238.9845043519999</v>
      </c>
    </row>
    <row r="1467" spans="1:67">
      <c r="A1467">
        <v>2012</v>
      </c>
      <c r="B1467" s="62" t="s">
        <v>620</v>
      </c>
      <c r="C1467" s="67" t="s">
        <v>686</v>
      </c>
      <c r="D1467" s="62" t="s">
        <v>725</v>
      </c>
      <c r="E1467" s="68">
        <v>378.43266932176914</v>
      </c>
      <c r="F1467" s="68">
        <v>3.567640988132939</v>
      </c>
      <c r="G1467" s="68">
        <v>7.0242479630648367</v>
      </c>
      <c r="H1467" s="68">
        <v>746.51542629580308</v>
      </c>
      <c r="I1467" s="68">
        <v>1455.6002964368847</v>
      </c>
      <c r="J1467" s="68">
        <v>314.90063223843066</v>
      </c>
      <c r="K1467" s="68">
        <v>99.140043170895922</v>
      </c>
      <c r="L1467" s="68">
        <v>402.80884720035391</v>
      </c>
      <c r="M1467" s="68">
        <v>53.389563402850399</v>
      </c>
      <c r="N1467" s="68">
        <v>29.007411506137021</v>
      </c>
      <c r="O1467" s="68">
        <v>426.21581255232468</v>
      </c>
      <c r="P1467" s="68">
        <v>50.414778081369825</v>
      </c>
      <c r="Q1467" s="68">
        <v>449.87512605480759</v>
      </c>
      <c r="R1467" s="68">
        <v>604.03090628214329</v>
      </c>
      <c r="S1467" s="68">
        <v>1061.4417819187083</v>
      </c>
      <c r="T1467" s="68">
        <v>302.02501241494002</v>
      </c>
      <c r="U1467" s="68">
        <v>74.224311068423376</v>
      </c>
      <c r="V1467" s="68">
        <v>160.34536090910055</v>
      </c>
      <c r="W1467" s="68">
        <v>136.03808744898208</v>
      </c>
      <c r="X1467" s="68">
        <v>688.99717844518921</v>
      </c>
      <c r="Y1467" s="68">
        <v>38.39516662316349</v>
      </c>
      <c r="Z1467" s="68">
        <v>194.38032721817333</v>
      </c>
      <c r="AA1467" s="68">
        <v>14.43885330002068</v>
      </c>
      <c r="AB1467" s="68">
        <v>304.31835010148427</v>
      </c>
      <c r="AC1467" s="68">
        <v>40.765314703348565</v>
      </c>
      <c r="AD1467" s="68">
        <v>2.0755143933397888</v>
      </c>
      <c r="AE1467" s="68">
        <v>450.307884367013</v>
      </c>
      <c r="AF1467" s="68">
        <v>334.82098508712994</v>
      </c>
      <c r="AG1467" s="68">
        <v>1663.8426501282138</v>
      </c>
      <c r="AH1467" s="68">
        <v>1362.8137770906435</v>
      </c>
      <c r="AI1467" s="68">
        <v>407.69036756283293</v>
      </c>
      <c r="AJ1467" s="68">
        <v>5.2972012153167558</v>
      </c>
      <c r="AK1467" s="68">
        <v>6.6149159193231331</v>
      </c>
      <c r="AL1467" s="68">
        <v>121.64917693337293</v>
      </c>
      <c r="AM1467" s="68">
        <v>52.897263706611113</v>
      </c>
      <c r="AN1467" s="68">
        <v>1293.5723019627012</v>
      </c>
      <c r="AO1467" s="68">
        <v>12.134451293546929</v>
      </c>
      <c r="AP1467" s="68">
        <v>73.106917712256603</v>
      </c>
      <c r="AQ1467" s="68">
        <v>239.92939387698078</v>
      </c>
      <c r="AR1467" s="68">
        <v>5.586668502939939</v>
      </c>
      <c r="AS1467" s="68">
        <v>257.89606985623521</v>
      </c>
      <c r="AT1467" s="68">
        <v>1.7564701487789993</v>
      </c>
      <c r="AU1467" s="68">
        <v>4.7911109407410635</v>
      </c>
      <c r="AV1467" s="68">
        <v>0</v>
      </c>
      <c r="AW1467" s="68">
        <v>133.65733180436663</v>
      </c>
      <c r="AX1467" s="68">
        <v>17.623102339311583</v>
      </c>
      <c r="AY1467" s="68">
        <v>35.184688274690949</v>
      </c>
      <c r="AZ1467" s="68">
        <v>0</v>
      </c>
      <c r="BA1467" s="68">
        <v>19.84458695169641</v>
      </c>
      <c r="BB1467" s="68">
        <v>1495.8071729836317</v>
      </c>
      <c r="BC1467" s="68">
        <v>1043.4018336080026</v>
      </c>
      <c r="BD1467" s="68">
        <v>772.42292959181475</v>
      </c>
      <c r="BE1467" s="68">
        <v>667.96864660618712</v>
      </c>
      <c r="BF1467" s="68">
        <v>545.95311504406038</v>
      </c>
      <c r="BG1467" s="68">
        <v>0</v>
      </c>
      <c r="BH1467" s="68">
        <v>3.6797512473282441</v>
      </c>
      <c r="BI1467" s="68">
        <v>9308.8001429181295</v>
      </c>
      <c r="BJ1467" s="68">
        <v>0</v>
      </c>
      <c r="BK1467" s="68">
        <v>0</v>
      </c>
      <c r="BL1467" s="68">
        <v>0</v>
      </c>
      <c r="BM1467" s="68">
        <v>1057.8115508700023</v>
      </c>
      <c r="BN1467" s="68">
        <v>124.61315470269321</v>
      </c>
      <c r="BO1467" s="68">
        <v>29559.844273286402</v>
      </c>
    </row>
    <row r="1468" spans="1:67">
      <c r="A1468">
        <v>2012</v>
      </c>
      <c r="B1468" s="62" t="s">
        <v>621</v>
      </c>
      <c r="C1468" s="67" t="s">
        <v>135</v>
      </c>
      <c r="D1468" s="62" t="s">
        <v>725</v>
      </c>
      <c r="E1468" s="68">
        <v>518.23836959251821</v>
      </c>
      <c r="F1468" s="68">
        <v>0.18427080179041944</v>
      </c>
      <c r="G1468" s="68">
        <v>35.298228417665321</v>
      </c>
      <c r="H1468" s="68">
        <v>89.265666439226464</v>
      </c>
      <c r="I1468" s="68">
        <v>1011.4242164027446</v>
      </c>
      <c r="J1468" s="68">
        <v>59.193880325918094</v>
      </c>
      <c r="K1468" s="68">
        <v>5.1064941557852785</v>
      </c>
      <c r="L1468" s="68">
        <v>58.62164977467814</v>
      </c>
      <c r="M1468" s="68">
        <v>7.5712117292409991</v>
      </c>
      <c r="N1468" s="68">
        <v>9.9139293814398126</v>
      </c>
      <c r="O1468" s="68">
        <v>121.8658698609634</v>
      </c>
      <c r="P1468" s="68">
        <v>10.917817568779675</v>
      </c>
      <c r="Q1468" s="68">
        <v>51.60596183146825</v>
      </c>
      <c r="R1468" s="68">
        <v>48.141187222589856</v>
      </c>
      <c r="S1468" s="68">
        <v>61.369444600957294</v>
      </c>
      <c r="T1468" s="68">
        <v>58.656632418179925</v>
      </c>
      <c r="U1468" s="68">
        <v>8.0314089602819969</v>
      </c>
      <c r="V1468" s="68">
        <v>12.532940519258023</v>
      </c>
      <c r="W1468" s="68">
        <v>24.969613564470382</v>
      </c>
      <c r="X1468" s="68">
        <v>69.575416690389375</v>
      </c>
      <c r="Y1468" s="68">
        <v>1.8563381749392955</v>
      </c>
      <c r="Z1468" s="68">
        <v>72.307164315400868</v>
      </c>
      <c r="AA1468" s="68">
        <v>9.5560906804004659</v>
      </c>
      <c r="AB1468" s="68">
        <v>36.417985992428072</v>
      </c>
      <c r="AC1468" s="68">
        <v>0</v>
      </c>
      <c r="AD1468" s="68">
        <v>20.165782064508448</v>
      </c>
      <c r="AE1468" s="68">
        <v>135.59547919700739</v>
      </c>
      <c r="AF1468" s="68">
        <v>21.168966460506905</v>
      </c>
      <c r="AG1468" s="68">
        <v>105.19600271458303</v>
      </c>
      <c r="AH1468" s="68">
        <v>86.163533422617263</v>
      </c>
      <c r="AI1468" s="68">
        <v>83.300906337058095</v>
      </c>
      <c r="AJ1468" s="68">
        <v>0.86206168498985214</v>
      </c>
      <c r="AK1468" s="68">
        <v>1.1230384506790005</v>
      </c>
      <c r="AL1468" s="68">
        <v>43.455382133073492</v>
      </c>
      <c r="AM1468" s="68">
        <v>4.2621237740455031</v>
      </c>
      <c r="AN1468" s="68">
        <v>340.67145596864719</v>
      </c>
      <c r="AO1468" s="68">
        <v>37.014408129177205</v>
      </c>
      <c r="AP1468" s="68">
        <v>41.643693516277665</v>
      </c>
      <c r="AQ1468" s="68">
        <v>15.406279409013331</v>
      </c>
      <c r="AR1468" s="68">
        <v>9.0457151674896341</v>
      </c>
      <c r="AS1468" s="68">
        <v>8.5912408690018971</v>
      </c>
      <c r="AT1468" s="68">
        <v>0.71920740181079756</v>
      </c>
      <c r="AU1468" s="68">
        <v>0</v>
      </c>
      <c r="AV1468" s="68">
        <v>0</v>
      </c>
      <c r="AW1468" s="68">
        <v>61.149141804268972</v>
      </c>
      <c r="AX1468" s="68">
        <v>23.946162426580791</v>
      </c>
      <c r="AY1468" s="68">
        <v>76.72904165471806</v>
      </c>
      <c r="AZ1468" s="68">
        <v>0</v>
      </c>
      <c r="BA1468" s="68">
        <v>13.162347088181956</v>
      </c>
      <c r="BB1468" s="68">
        <v>466.16709354452951</v>
      </c>
      <c r="BC1468" s="68">
        <v>317.14183989050474</v>
      </c>
      <c r="BD1468" s="68">
        <v>237.15071811465202</v>
      </c>
      <c r="BE1468" s="68">
        <v>193.6550037851928</v>
      </c>
      <c r="BF1468" s="68">
        <v>198.56690854813553</v>
      </c>
      <c r="BG1468" s="68">
        <v>0</v>
      </c>
      <c r="BH1468" s="68">
        <v>1.014187715121484</v>
      </c>
      <c r="BI1468" s="68">
        <v>1266.6541296274509</v>
      </c>
      <c r="BJ1468" s="68">
        <v>0</v>
      </c>
      <c r="BK1468" s="68">
        <v>0</v>
      </c>
      <c r="BL1468" s="68">
        <v>0</v>
      </c>
      <c r="BM1468" s="68">
        <v>26.499822833922913</v>
      </c>
      <c r="BN1468" s="68">
        <v>-1.0373125860496657E-4</v>
      </c>
      <c r="BO1468" s="68">
        <v>6218.8433594240005</v>
      </c>
    </row>
    <row r="1469" spans="1:67">
      <c r="A1469">
        <v>2012</v>
      </c>
      <c r="B1469" s="62" t="s">
        <v>622</v>
      </c>
      <c r="C1469" s="67" t="s">
        <v>687</v>
      </c>
      <c r="D1469" s="62" t="s">
        <v>725</v>
      </c>
      <c r="E1469" s="68">
        <v>2.3169607106493587E-3</v>
      </c>
      <c r="F1469" s="68">
        <v>0</v>
      </c>
      <c r="G1469" s="68">
        <v>0</v>
      </c>
      <c r="H1469" s="68">
        <v>29.126809519288916</v>
      </c>
      <c r="I1469" s="68">
        <v>6.0971971392345444E-3</v>
      </c>
      <c r="J1469" s="68">
        <v>0.34331370598361821</v>
      </c>
      <c r="K1469" s="68">
        <v>3.6351343225248488E-2</v>
      </c>
      <c r="L1469" s="68">
        <v>2.3879239868641156E-2</v>
      </c>
      <c r="M1469" s="68">
        <v>1.9410757793731721E-3</v>
      </c>
      <c r="N1469" s="68">
        <v>0.13253785815375374</v>
      </c>
      <c r="O1469" s="68">
        <v>1.3329402196547042</v>
      </c>
      <c r="P1469" s="68">
        <v>1.8451142734479274E-4</v>
      </c>
      <c r="Q1469" s="68">
        <v>0.12936077556097664</v>
      </c>
      <c r="R1469" s="68">
        <v>8.3114352669513031E-2</v>
      </c>
      <c r="S1469" s="68">
        <v>1.183406318229085</v>
      </c>
      <c r="T1469" s="68">
        <v>1.0161475441792793</v>
      </c>
      <c r="U1469" s="68">
        <v>1.9438012538398304</v>
      </c>
      <c r="V1469" s="68">
        <v>0.20716064196534259</v>
      </c>
      <c r="W1469" s="68">
        <v>0.9929208690681729</v>
      </c>
      <c r="X1469" s="68">
        <v>1.8719880561438742</v>
      </c>
      <c r="Y1469" s="68">
        <v>1.970981966783537E-2</v>
      </c>
      <c r="Z1469" s="68">
        <v>3.5741955846338818</v>
      </c>
      <c r="AA1469" s="68">
        <v>0</v>
      </c>
      <c r="AB1469" s="68">
        <v>9.3832623829943582</v>
      </c>
      <c r="AC1469" s="68">
        <v>0</v>
      </c>
      <c r="AD1469" s="68">
        <v>16.488020280992917</v>
      </c>
      <c r="AE1469" s="68">
        <v>4.010508568884151E-2</v>
      </c>
      <c r="AF1469" s="68">
        <v>0.18636311382400964</v>
      </c>
      <c r="AG1469" s="68">
        <v>0.92610353293833958</v>
      </c>
      <c r="AH1469" s="68">
        <v>0.75854928565716906</v>
      </c>
      <c r="AI1469" s="68">
        <v>0</v>
      </c>
      <c r="AJ1469" s="68">
        <v>0</v>
      </c>
      <c r="AK1469" s="68">
        <v>0</v>
      </c>
      <c r="AL1469" s="68">
        <v>1.9532562779810986E-2</v>
      </c>
      <c r="AM1469" s="68">
        <v>0</v>
      </c>
      <c r="AN1469" s="68">
        <v>5.7985837245747777E-4</v>
      </c>
      <c r="AO1469" s="68">
        <v>0</v>
      </c>
      <c r="AP1469" s="68">
        <v>0</v>
      </c>
      <c r="AQ1469" s="68">
        <v>0</v>
      </c>
      <c r="AR1469" s="68">
        <v>0</v>
      </c>
      <c r="AS1469" s="68">
        <v>0</v>
      </c>
      <c r="AT1469" s="68">
        <v>0</v>
      </c>
      <c r="AU1469" s="68">
        <v>0</v>
      </c>
      <c r="AV1469" s="68">
        <v>0</v>
      </c>
      <c r="AW1469" s="68">
        <v>7.1353111137158578E-5</v>
      </c>
      <c r="AX1469" s="68">
        <v>9.8934709854507424E-4</v>
      </c>
      <c r="AY1469" s="68">
        <v>1.4375692623939663E-4</v>
      </c>
      <c r="AZ1469" s="68">
        <v>0</v>
      </c>
      <c r="BA1469" s="68">
        <v>1.4203664750960412E-3</v>
      </c>
      <c r="BB1469" s="68">
        <v>3.7212738088241511E-3</v>
      </c>
      <c r="BC1469" s="68">
        <v>16.61218367221824</v>
      </c>
      <c r="BD1469" s="68">
        <v>1.0749278034958367E-3</v>
      </c>
      <c r="BE1469" s="68">
        <v>38.550993267653602</v>
      </c>
      <c r="BF1469" s="68">
        <v>1.8473169571830053E-3</v>
      </c>
      <c r="BG1469" s="68">
        <v>0</v>
      </c>
      <c r="BH1469" s="68">
        <v>0</v>
      </c>
      <c r="BI1469" s="68">
        <v>414.97309245320406</v>
      </c>
      <c r="BJ1469" s="68">
        <v>0</v>
      </c>
      <c r="BK1469" s="68">
        <v>0</v>
      </c>
      <c r="BL1469" s="68">
        <v>0</v>
      </c>
      <c r="BM1469" s="68">
        <v>0</v>
      </c>
      <c r="BN1469" s="68">
        <v>-1.7367293594361399E-5</v>
      </c>
      <c r="BO1469" s="68">
        <v>539.97621331840003</v>
      </c>
    </row>
    <row r="1470" spans="1:67">
      <c r="A1470">
        <v>2012</v>
      </c>
      <c r="B1470" s="62" t="s">
        <v>623</v>
      </c>
      <c r="C1470" s="67" t="s">
        <v>688</v>
      </c>
      <c r="D1470" s="62" t="s">
        <v>725</v>
      </c>
      <c r="E1470" s="68">
        <v>0.1253928295269825</v>
      </c>
      <c r="F1470" s="68">
        <v>0</v>
      </c>
      <c r="G1470" s="68">
        <v>5.9174439123311281E-4</v>
      </c>
      <c r="H1470" s="68">
        <v>409.47884904191471</v>
      </c>
      <c r="I1470" s="68">
        <v>41.537956491729581</v>
      </c>
      <c r="J1470" s="68">
        <v>17.256274810427175</v>
      </c>
      <c r="K1470" s="68">
        <v>1.4646694008075025</v>
      </c>
      <c r="L1470" s="68">
        <v>4.4260632451362572</v>
      </c>
      <c r="M1470" s="68">
        <v>2.0774044302072894</v>
      </c>
      <c r="N1470" s="68">
        <v>1.3649338203358561E-2</v>
      </c>
      <c r="O1470" s="68">
        <v>1.6802038092109148</v>
      </c>
      <c r="P1470" s="68">
        <v>1.2283236224973073</v>
      </c>
      <c r="Q1470" s="68">
        <v>20.056341123911039</v>
      </c>
      <c r="R1470" s="68">
        <v>1.2617820304436149</v>
      </c>
      <c r="S1470" s="68">
        <v>10.023593221210136</v>
      </c>
      <c r="T1470" s="68">
        <v>11.944964982917639</v>
      </c>
      <c r="U1470" s="68">
        <v>73.098633749978774</v>
      </c>
      <c r="V1470" s="68">
        <v>45.675169925360677</v>
      </c>
      <c r="W1470" s="68">
        <v>7.6855443008311903</v>
      </c>
      <c r="X1470" s="68">
        <v>9.295462360865784</v>
      </c>
      <c r="Y1470" s="68">
        <v>1.690427608330999</v>
      </c>
      <c r="Z1470" s="68">
        <v>37.055732517167954</v>
      </c>
      <c r="AA1470" s="68">
        <v>1.4861065861606171</v>
      </c>
      <c r="AB1470" s="68">
        <v>107.83442045790591</v>
      </c>
      <c r="AC1470" s="68">
        <v>0</v>
      </c>
      <c r="AD1470" s="68">
        <v>0</v>
      </c>
      <c r="AE1470" s="68">
        <v>11337.202834304777</v>
      </c>
      <c r="AF1470" s="68">
        <v>28.735902132240462</v>
      </c>
      <c r="AG1470" s="68">
        <v>142.79875422112477</v>
      </c>
      <c r="AH1470" s="68">
        <v>116.96304911340819</v>
      </c>
      <c r="AI1470" s="68">
        <v>141.46092377538153</v>
      </c>
      <c r="AJ1470" s="68">
        <v>0</v>
      </c>
      <c r="AK1470" s="68">
        <v>0.35585508421782336</v>
      </c>
      <c r="AL1470" s="68">
        <v>23.181330387693801</v>
      </c>
      <c r="AM1470" s="68">
        <v>32.617849542686386</v>
      </c>
      <c r="AN1470" s="68">
        <v>31.631954411555121</v>
      </c>
      <c r="AO1470" s="68">
        <v>6.7564518984313954E-2</v>
      </c>
      <c r="AP1470" s="68">
        <v>0</v>
      </c>
      <c r="AQ1470" s="68">
        <v>0</v>
      </c>
      <c r="AR1470" s="68">
        <v>0.15768290410370839</v>
      </c>
      <c r="AS1470" s="68">
        <v>0</v>
      </c>
      <c r="AT1470" s="68">
        <v>0</v>
      </c>
      <c r="AU1470" s="68">
        <v>0</v>
      </c>
      <c r="AV1470" s="68">
        <v>0</v>
      </c>
      <c r="AW1470" s="68">
        <v>9.4547536172633798E-2</v>
      </c>
      <c r="AX1470" s="68">
        <v>1.3284086583572805E-3</v>
      </c>
      <c r="AY1470" s="68">
        <v>1.1430893919882934</v>
      </c>
      <c r="AZ1470" s="68">
        <v>0</v>
      </c>
      <c r="BA1470" s="68">
        <v>0.23403378154568916</v>
      </c>
      <c r="BB1470" s="68">
        <v>90.54771470929272</v>
      </c>
      <c r="BC1470" s="68">
        <v>292.36499681611895</v>
      </c>
      <c r="BD1470" s="68">
        <v>370.21454710116024</v>
      </c>
      <c r="BE1470" s="68">
        <v>621.63173129446477</v>
      </c>
      <c r="BF1470" s="68">
        <v>27.383049082189878</v>
      </c>
      <c r="BG1470" s="68">
        <v>0</v>
      </c>
      <c r="BH1470" s="68">
        <v>0.69032379524700005</v>
      </c>
      <c r="BI1470" s="68">
        <v>0</v>
      </c>
      <c r="BJ1470" s="68">
        <v>0</v>
      </c>
      <c r="BK1470" s="68">
        <v>1.9014414994675395</v>
      </c>
      <c r="BL1470" s="68">
        <v>156009.2853721818</v>
      </c>
      <c r="BM1470" s="68">
        <v>-330.56854742430437</v>
      </c>
      <c r="BN1470" s="68">
        <v>2.3902681206179528E-3</v>
      </c>
      <c r="BO1470" s="68">
        <v>169746.49727646721</v>
      </c>
    </row>
    <row r="1471" spans="1:67">
      <c r="A1471">
        <v>2012</v>
      </c>
      <c r="B1471" s="62" t="s">
        <v>624</v>
      </c>
      <c r="C1471" s="67" t="s">
        <v>689</v>
      </c>
      <c r="D1471" s="62" t="s">
        <v>725</v>
      </c>
      <c r="E1471" s="68">
        <v>156.77498089676226</v>
      </c>
      <c r="F1471" s="68">
        <v>1.1464625587770652</v>
      </c>
      <c r="G1471" s="68">
        <v>5.765944659064755</v>
      </c>
      <c r="H1471" s="68">
        <v>143.81210733134682</v>
      </c>
      <c r="I1471" s="68">
        <v>866.42341150495554</v>
      </c>
      <c r="J1471" s="68">
        <v>106.66524652970074</v>
      </c>
      <c r="K1471" s="68">
        <v>39.402682038766834</v>
      </c>
      <c r="L1471" s="68">
        <v>103.30249376978608</v>
      </c>
      <c r="M1471" s="68">
        <v>25.805177820861488</v>
      </c>
      <c r="N1471" s="68">
        <v>61.411798378163226</v>
      </c>
      <c r="O1471" s="68">
        <v>267.61328995815609</v>
      </c>
      <c r="P1471" s="68">
        <v>44.702453419468355</v>
      </c>
      <c r="Q1471" s="68">
        <v>110.41286013716019</v>
      </c>
      <c r="R1471" s="68">
        <v>83.013130244605193</v>
      </c>
      <c r="S1471" s="68">
        <v>214.59473661695361</v>
      </c>
      <c r="T1471" s="68">
        <v>133.4432881305886</v>
      </c>
      <c r="U1471" s="68">
        <v>51.065435114849976</v>
      </c>
      <c r="V1471" s="68">
        <v>76.224600738164085</v>
      </c>
      <c r="W1471" s="68">
        <v>149.97729889369074</v>
      </c>
      <c r="X1471" s="68">
        <v>699.90434513140292</v>
      </c>
      <c r="Y1471" s="68">
        <v>34.015905808589295</v>
      </c>
      <c r="Z1471" s="68">
        <v>90.330552975550688</v>
      </c>
      <c r="AA1471" s="68">
        <v>7.7063717127936719</v>
      </c>
      <c r="AB1471" s="68">
        <v>165.02318280312161</v>
      </c>
      <c r="AC1471" s="68">
        <v>19.16505277287769</v>
      </c>
      <c r="AD1471" s="68">
        <v>1.7296602402491177</v>
      </c>
      <c r="AE1471" s="68">
        <v>625.40181841155572</v>
      </c>
      <c r="AF1471" s="68">
        <v>402.98178870871982</v>
      </c>
      <c r="AG1471" s="68">
        <v>0</v>
      </c>
      <c r="AH1471" s="68">
        <v>0</v>
      </c>
      <c r="AI1471" s="68">
        <v>299.65187519231768</v>
      </c>
      <c r="AJ1471" s="68">
        <v>2.6157208607522469</v>
      </c>
      <c r="AK1471" s="68">
        <v>27.422260561749713</v>
      </c>
      <c r="AL1471" s="68">
        <v>12.514148827419691</v>
      </c>
      <c r="AM1471" s="68">
        <v>4.7468631598315278</v>
      </c>
      <c r="AN1471" s="68">
        <v>61.507250367618113</v>
      </c>
      <c r="AO1471" s="68">
        <v>2.8711625960251603</v>
      </c>
      <c r="AP1471" s="68">
        <v>7.0967488236801453</v>
      </c>
      <c r="AQ1471" s="68">
        <v>81.321302087736541</v>
      </c>
      <c r="AR1471" s="68">
        <v>0.18744151760047131</v>
      </c>
      <c r="AS1471" s="68">
        <v>35.996695670308434</v>
      </c>
      <c r="AT1471" s="68">
        <v>0.29636480192267733</v>
      </c>
      <c r="AU1471" s="68">
        <v>1.4288474948339547</v>
      </c>
      <c r="AV1471" s="68">
        <v>0</v>
      </c>
      <c r="AW1471" s="68">
        <v>7.6463934879863631</v>
      </c>
      <c r="AX1471" s="68">
        <v>5.1172974112902834</v>
      </c>
      <c r="AY1471" s="68">
        <v>6.1407288294763269</v>
      </c>
      <c r="AZ1471" s="68">
        <v>0</v>
      </c>
      <c r="BA1471" s="68">
        <v>1.8547439379903505</v>
      </c>
      <c r="BB1471" s="68">
        <v>69.045636028521798</v>
      </c>
      <c r="BC1471" s="68">
        <v>134.6085157925456</v>
      </c>
      <c r="BD1471" s="68">
        <v>16.73087494225048</v>
      </c>
      <c r="BE1471" s="68">
        <v>123.33904329870306</v>
      </c>
      <c r="BF1471" s="68">
        <v>32.005877204860766</v>
      </c>
      <c r="BG1471" s="68">
        <v>0</v>
      </c>
      <c r="BH1471" s="68">
        <v>0.16231475048292962</v>
      </c>
      <c r="BI1471" s="68">
        <v>8414.6584836942111</v>
      </c>
      <c r="BJ1471" s="68">
        <v>0</v>
      </c>
      <c r="BK1471" s="68">
        <v>0</v>
      </c>
      <c r="BL1471" s="68">
        <v>1850.0371335097143</v>
      </c>
      <c r="BM1471" s="68">
        <v>-0.76107500462990696</v>
      </c>
      <c r="BN1471" s="68">
        <v>830.7606268744637</v>
      </c>
      <c r="BO1471" s="68">
        <v>16716.819354026356</v>
      </c>
    </row>
    <row r="1472" spans="1:67">
      <c r="A1472">
        <v>2012</v>
      </c>
      <c r="B1472" s="62" t="s">
        <v>625</v>
      </c>
      <c r="C1472" s="67" t="s">
        <v>690</v>
      </c>
      <c r="D1472" s="62" t="s">
        <v>725</v>
      </c>
      <c r="E1472" s="68">
        <v>1110.5848277028283</v>
      </c>
      <c r="F1472" s="68">
        <v>8.121473949632394</v>
      </c>
      <c r="G1472" s="68">
        <v>40.845615921001354</v>
      </c>
      <c r="H1472" s="68">
        <v>1018.7565868519454</v>
      </c>
      <c r="I1472" s="68">
        <v>6137.6929512596762</v>
      </c>
      <c r="J1472" s="68">
        <v>755.61038988150108</v>
      </c>
      <c r="K1472" s="68">
        <v>279.12630314316266</v>
      </c>
      <c r="L1472" s="68">
        <v>731.7888453141552</v>
      </c>
      <c r="M1472" s="68">
        <v>182.80237573681745</v>
      </c>
      <c r="N1472" s="68">
        <v>435.03760058274577</v>
      </c>
      <c r="O1472" s="68">
        <v>1895.75694934946</v>
      </c>
      <c r="P1472" s="68">
        <v>316.66957472918619</v>
      </c>
      <c r="Q1472" s="68">
        <v>782.15826626286002</v>
      </c>
      <c r="R1472" s="68">
        <v>588.06017658192127</v>
      </c>
      <c r="S1472" s="68">
        <v>1520.1766074435877</v>
      </c>
      <c r="T1472" s="68">
        <v>945.30447593675513</v>
      </c>
      <c r="U1472" s="68">
        <v>361.74456621966556</v>
      </c>
      <c r="V1472" s="68">
        <v>539.97062919915902</v>
      </c>
      <c r="W1472" s="68">
        <v>1062.4304445673515</v>
      </c>
      <c r="X1472" s="68">
        <v>4958.0815899322697</v>
      </c>
      <c r="Y1472" s="68">
        <v>240.96669427416256</v>
      </c>
      <c r="Z1472" s="68">
        <v>639.89637274275685</v>
      </c>
      <c r="AA1472" s="68">
        <v>54.591488079994178</v>
      </c>
      <c r="AB1472" s="68">
        <v>1169.0146092957498</v>
      </c>
      <c r="AC1472" s="68">
        <v>135.76411688863777</v>
      </c>
      <c r="AD1472" s="68">
        <v>12.252812335958454</v>
      </c>
      <c r="AE1472" s="68">
        <v>4430.3100327150314</v>
      </c>
      <c r="AF1472" s="68">
        <v>0</v>
      </c>
      <c r="AG1472" s="68">
        <v>2017.4928684371059</v>
      </c>
      <c r="AH1472" s="68">
        <v>0</v>
      </c>
      <c r="AI1472" s="68">
        <v>2122.7164199141826</v>
      </c>
      <c r="AJ1472" s="68">
        <v>18.529614131289129</v>
      </c>
      <c r="AK1472" s="68">
        <v>194.25769562840898</v>
      </c>
      <c r="AL1472" s="68">
        <v>88.649500958953524</v>
      </c>
      <c r="AM1472" s="68">
        <v>33.626501973308649</v>
      </c>
      <c r="AN1472" s="68">
        <v>435.71377691302666</v>
      </c>
      <c r="AO1472" s="68">
        <v>20.339148496616158</v>
      </c>
      <c r="AP1472" s="68">
        <v>50.2729550628179</v>
      </c>
      <c r="AQ1472" s="68">
        <v>576.07536451974613</v>
      </c>
      <c r="AR1472" s="68">
        <v>1.3278247864418991</v>
      </c>
      <c r="AS1472" s="68">
        <v>254.99849421258176</v>
      </c>
      <c r="AT1472" s="68">
        <v>2.099430984445279</v>
      </c>
      <c r="AU1472" s="68">
        <v>10.121872379042067</v>
      </c>
      <c r="AV1472" s="68">
        <v>0</v>
      </c>
      <c r="AW1472" s="68">
        <v>54.166605831037572</v>
      </c>
      <c r="AX1472" s="68">
        <v>36.250636621441423</v>
      </c>
      <c r="AY1472" s="68">
        <v>43.500565141479179</v>
      </c>
      <c r="AZ1472" s="68">
        <v>0</v>
      </c>
      <c r="BA1472" s="68">
        <v>13.138897960780547</v>
      </c>
      <c r="BB1472" s="68">
        <v>489.11526159179226</v>
      </c>
      <c r="BC1472" s="68">
        <v>953.55888078366922</v>
      </c>
      <c r="BD1472" s="68">
        <v>118.52054300228312</v>
      </c>
      <c r="BE1472" s="68">
        <v>873.72659443105533</v>
      </c>
      <c r="BF1472" s="68">
        <v>226.72776879140582</v>
      </c>
      <c r="BG1472" s="68">
        <v>0</v>
      </c>
      <c r="BH1472" s="68">
        <v>1.1498282325890865</v>
      </c>
      <c r="BI1472" s="68">
        <v>59612.388467890902</v>
      </c>
      <c r="BJ1472" s="68">
        <v>0</v>
      </c>
      <c r="BK1472" s="68">
        <v>0</v>
      </c>
      <c r="BL1472" s="68">
        <v>13106.197101794678</v>
      </c>
      <c r="BM1472" s="68">
        <v>-5.3514991613481273</v>
      </c>
      <c r="BN1472" s="68">
        <v>5841.4859504850374</v>
      </c>
      <c r="BO1472" s="68">
        <v>117544.31344869288</v>
      </c>
    </row>
    <row r="1473" spans="1:67">
      <c r="A1473">
        <v>2012</v>
      </c>
      <c r="B1473" s="62" t="s">
        <v>626</v>
      </c>
      <c r="C1473" s="67" t="s">
        <v>691</v>
      </c>
      <c r="D1473" s="62" t="s">
        <v>725</v>
      </c>
      <c r="E1473" s="68">
        <v>978.2495685362893</v>
      </c>
      <c r="F1473" s="68">
        <v>7.1537339507329305</v>
      </c>
      <c r="G1473" s="68">
        <v>35.978526947795075</v>
      </c>
      <c r="H1473" s="68">
        <v>897.36341310624266</v>
      </c>
      <c r="I1473" s="68">
        <v>5406.3366720012609</v>
      </c>
      <c r="J1473" s="68">
        <v>665.57323623090713</v>
      </c>
      <c r="K1473" s="68">
        <v>245.86612279021048</v>
      </c>
      <c r="L1473" s="68">
        <v>644.59022339516025</v>
      </c>
      <c r="M1473" s="68">
        <v>161.01997860158136</v>
      </c>
      <c r="N1473" s="68">
        <v>383.19931485774765</v>
      </c>
      <c r="O1473" s="68">
        <v>1669.8620145808591</v>
      </c>
      <c r="P1473" s="68">
        <v>278.93580672100489</v>
      </c>
      <c r="Q1473" s="68">
        <v>688.95771616238369</v>
      </c>
      <c r="R1473" s="68">
        <v>517.98800025437572</v>
      </c>
      <c r="S1473" s="68">
        <v>1339.0351400771822</v>
      </c>
      <c r="T1473" s="68">
        <v>832.66372153969132</v>
      </c>
      <c r="U1473" s="68">
        <v>318.63974457197048</v>
      </c>
      <c r="V1473" s="68">
        <v>475.62871548402734</v>
      </c>
      <c r="W1473" s="68">
        <v>935.8331737230726</v>
      </c>
      <c r="X1473" s="68">
        <v>4367.2856454840712</v>
      </c>
      <c r="Y1473" s="68">
        <v>212.25354320110634</v>
      </c>
      <c r="Z1473" s="68">
        <v>563.64748997907145</v>
      </c>
      <c r="AA1473" s="68">
        <v>48.086466092348083</v>
      </c>
      <c r="AB1473" s="68">
        <v>1029.7169640986567</v>
      </c>
      <c r="AC1473" s="68">
        <v>119.58671274460994</v>
      </c>
      <c r="AD1473" s="68">
        <v>10.792789602393878</v>
      </c>
      <c r="AE1473" s="68">
        <v>3902.4023828508102</v>
      </c>
      <c r="AF1473" s="68">
        <v>0</v>
      </c>
      <c r="AG1473" s="68">
        <v>0</v>
      </c>
      <c r="AH1473" s="68">
        <v>1654.5308040171692</v>
      </c>
      <c r="AI1473" s="68">
        <v>1869.7774092602592</v>
      </c>
      <c r="AJ1473" s="68">
        <v>16.321659162741465</v>
      </c>
      <c r="AK1473" s="68">
        <v>171.11030350235797</v>
      </c>
      <c r="AL1473" s="68">
        <v>78.086188376471014</v>
      </c>
      <c r="AM1473" s="68">
        <v>29.61962942967196</v>
      </c>
      <c r="AN1473" s="68">
        <v>383.79491925180372</v>
      </c>
      <c r="AO1473" s="68">
        <v>17.915572718893895</v>
      </c>
      <c r="AP1473" s="68">
        <v>44.28252158006736</v>
      </c>
      <c r="AQ1473" s="68">
        <v>507.43127650274494</v>
      </c>
      <c r="AR1473" s="68">
        <v>1.1696036106628243</v>
      </c>
      <c r="AS1473" s="68">
        <v>224.6133394932443</v>
      </c>
      <c r="AT1473" s="68">
        <v>1.8492666237421904</v>
      </c>
      <c r="AU1473" s="68">
        <v>8.9157685577771986</v>
      </c>
      <c r="AV1473" s="68">
        <v>0</v>
      </c>
      <c r="AW1473" s="68">
        <v>47.71221203596928</v>
      </c>
      <c r="AX1473" s="68">
        <v>31.931076987106021</v>
      </c>
      <c r="AY1473" s="68">
        <v>38.317117269427975</v>
      </c>
      <c r="AZ1473" s="68">
        <v>0</v>
      </c>
      <c r="BA1473" s="68">
        <v>11.57329088293214</v>
      </c>
      <c r="BB1473" s="68">
        <v>430.83318057422304</v>
      </c>
      <c r="BC1473" s="68">
        <v>839.93454658483404</v>
      </c>
      <c r="BD1473" s="68">
        <v>104.39785162065465</v>
      </c>
      <c r="BE1473" s="68">
        <v>769.61492963018316</v>
      </c>
      <c r="BF1473" s="68">
        <v>199.71130206610101</v>
      </c>
      <c r="BG1473" s="68">
        <v>0</v>
      </c>
      <c r="BH1473" s="68">
        <v>1.0128168009891978</v>
      </c>
      <c r="BI1473" s="68">
        <v>52509.599259115639</v>
      </c>
      <c r="BJ1473" s="68">
        <v>0</v>
      </c>
      <c r="BK1473" s="68">
        <v>0</v>
      </c>
      <c r="BL1473" s="68">
        <v>11544.582930824457</v>
      </c>
      <c r="BM1473" s="68">
        <v>-4.7079821115908516</v>
      </c>
      <c r="BN1473" s="68">
        <v>5139.0481391698795</v>
      </c>
      <c r="BO1473" s="68">
        <v>103409.62575112398</v>
      </c>
    </row>
    <row r="1474" spans="1:67">
      <c r="A1474">
        <v>2012</v>
      </c>
      <c r="B1474" s="62" t="s">
        <v>627</v>
      </c>
      <c r="C1474" s="67" t="s">
        <v>692</v>
      </c>
      <c r="D1474" s="62" t="s">
        <v>725</v>
      </c>
      <c r="E1474" s="68">
        <v>382.95902605144175</v>
      </c>
      <c r="F1474" s="68">
        <v>2.3701037891754875</v>
      </c>
      <c r="G1474" s="68">
        <v>13.052627950829383</v>
      </c>
      <c r="H1474" s="68">
        <v>473.58533619226165</v>
      </c>
      <c r="I1474" s="68">
        <v>2275.9544091777038</v>
      </c>
      <c r="J1474" s="68">
        <v>216.22966071136119</v>
      </c>
      <c r="K1474" s="68">
        <v>126.2137348384435</v>
      </c>
      <c r="L1474" s="68">
        <v>226.08892261414968</v>
      </c>
      <c r="M1474" s="68">
        <v>51.280111707871974</v>
      </c>
      <c r="N1474" s="68">
        <v>392.29946141378201</v>
      </c>
      <c r="O1474" s="68">
        <v>968.89404551748385</v>
      </c>
      <c r="P1474" s="68">
        <v>140.09130673605105</v>
      </c>
      <c r="Q1474" s="68">
        <v>367.07303709411087</v>
      </c>
      <c r="R1474" s="68">
        <v>228.48133904946513</v>
      </c>
      <c r="S1474" s="68">
        <v>532.06802216551523</v>
      </c>
      <c r="T1474" s="68">
        <v>372.8734248046182</v>
      </c>
      <c r="U1474" s="68">
        <v>124.54144017966344</v>
      </c>
      <c r="V1474" s="68">
        <v>244.70441935489859</v>
      </c>
      <c r="W1474" s="68">
        <v>438.35175285451254</v>
      </c>
      <c r="X1474" s="68">
        <v>2112.4143756368312</v>
      </c>
      <c r="Y1474" s="68">
        <v>189.79955135606366</v>
      </c>
      <c r="Z1474" s="68">
        <v>236.05072908069528</v>
      </c>
      <c r="AA1474" s="68">
        <v>23.754212686499134</v>
      </c>
      <c r="AB1474" s="68">
        <v>642.7214526470691</v>
      </c>
      <c r="AC1474" s="68">
        <v>72.827625772949773</v>
      </c>
      <c r="AD1474" s="68">
        <v>2.4761683102578464</v>
      </c>
      <c r="AE1474" s="68">
        <v>1637.0987206950249</v>
      </c>
      <c r="AF1474" s="68">
        <v>64.968725398466503</v>
      </c>
      <c r="AG1474" s="68">
        <v>322.85233320816667</v>
      </c>
      <c r="AH1474" s="68">
        <v>264.44063543391184</v>
      </c>
      <c r="AI1474" s="68">
        <v>862.01273029276126</v>
      </c>
      <c r="AJ1474" s="68">
        <v>6.721301583086019</v>
      </c>
      <c r="AK1474" s="68">
        <v>96.518482506860011</v>
      </c>
      <c r="AL1474" s="68">
        <v>46.520274199014331</v>
      </c>
      <c r="AM1474" s="68">
        <v>17.4758381575591</v>
      </c>
      <c r="AN1474" s="68">
        <v>141.24551110042242</v>
      </c>
      <c r="AO1474" s="68">
        <v>12.073486173746629</v>
      </c>
      <c r="AP1474" s="68">
        <v>26.711010923914102</v>
      </c>
      <c r="AQ1474" s="68">
        <v>227.32183706465236</v>
      </c>
      <c r="AR1474" s="68">
        <v>0.98907827014073757</v>
      </c>
      <c r="AS1474" s="68">
        <v>117.96968268534074</v>
      </c>
      <c r="AT1474" s="68">
        <v>0.31428323814567916</v>
      </c>
      <c r="AU1474" s="68">
        <v>3.2785688387278178</v>
      </c>
      <c r="AV1474" s="68">
        <v>0</v>
      </c>
      <c r="AW1474" s="68">
        <v>33.151263138499246</v>
      </c>
      <c r="AX1474" s="68">
        <v>12.998948366690119</v>
      </c>
      <c r="AY1474" s="68">
        <v>33.803671121889522</v>
      </c>
      <c r="AZ1474" s="68">
        <v>0</v>
      </c>
      <c r="BA1474" s="68">
        <v>5.5950643642068121</v>
      </c>
      <c r="BB1474" s="68">
        <v>277.15262864688953</v>
      </c>
      <c r="BC1474" s="68">
        <v>534.1248661068189</v>
      </c>
      <c r="BD1474" s="68">
        <v>103.93986419512328</v>
      </c>
      <c r="BE1474" s="68">
        <v>395.94819908485152</v>
      </c>
      <c r="BF1474" s="68">
        <v>157.79309924921219</v>
      </c>
      <c r="BG1474" s="68">
        <v>0</v>
      </c>
      <c r="BH1474" s="68">
        <v>0.58004317353206514</v>
      </c>
      <c r="BI1474" s="68">
        <v>67836.827153291786</v>
      </c>
      <c r="BJ1474" s="68">
        <v>0</v>
      </c>
      <c r="BK1474" s="68">
        <v>0</v>
      </c>
      <c r="BL1474" s="68">
        <v>9452.540547366767</v>
      </c>
      <c r="BM1474" s="68">
        <v>1160.2226941880713</v>
      </c>
      <c r="BN1474" s="68">
        <v>3346.9679261428014</v>
      </c>
      <c r="BO1474" s="68">
        <v>98057.314765900795</v>
      </c>
    </row>
    <row r="1475" spans="1:67">
      <c r="A1475">
        <v>2012</v>
      </c>
      <c r="B1475" s="62" t="s">
        <v>628</v>
      </c>
      <c r="C1475" s="67" t="s">
        <v>693</v>
      </c>
      <c r="D1475" s="62" t="s">
        <v>725</v>
      </c>
      <c r="E1475" s="68">
        <v>9.9539593299726459</v>
      </c>
      <c r="F1475" s="68">
        <v>6.1721252955511417E-2</v>
      </c>
      <c r="G1475" s="68">
        <v>0.71830134554033953</v>
      </c>
      <c r="H1475" s="68">
        <v>11.568621701296902</v>
      </c>
      <c r="I1475" s="68">
        <v>59.423911464759009</v>
      </c>
      <c r="J1475" s="68">
        <v>4.9114096187823151</v>
      </c>
      <c r="K1475" s="68">
        <v>3.2154515821016534</v>
      </c>
      <c r="L1475" s="68">
        <v>5.8726904400731517</v>
      </c>
      <c r="M1475" s="68">
        <v>1.2973120720340769</v>
      </c>
      <c r="N1475" s="68">
        <v>10.236375565725545</v>
      </c>
      <c r="O1475" s="68">
        <v>25.144565509515473</v>
      </c>
      <c r="P1475" s="68">
        <v>3.4876001444225633</v>
      </c>
      <c r="Q1475" s="68">
        <v>9.4324836848112774</v>
      </c>
      <c r="R1475" s="68">
        <v>5.5917275726884244</v>
      </c>
      <c r="S1475" s="68">
        <v>13.67889060616621</v>
      </c>
      <c r="T1475" s="68">
        <v>9.3510958571479534</v>
      </c>
      <c r="U1475" s="68">
        <v>3.2980357861213174</v>
      </c>
      <c r="V1475" s="68">
        <v>6.2367982005756231</v>
      </c>
      <c r="W1475" s="68">
        <v>11.497447406846796</v>
      </c>
      <c r="X1475" s="68">
        <v>55.803446848759123</v>
      </c>
      <c r="Y1475" s="68">
        <v>4.9995020687191785</v>
      </c>
      <c r="Z1475" s="68">
        <v>5.9672221938924075</v>
      </c>
      <c r="AA1475" s="68">
        <v>0.55670302326996624</v>
      </c>
      <c r="AB1475" s="68">
        <v>15.070210787911297</v>
      </c>
      <c r="AC1475" s="68">
        <v>1.7663818491682683</v>
      </c>
      <c r="AD1475" s="68">
        <v>6.5604871796960382E-2</v>
      </c>
      <c r="AE1475" s="68">
        <v>39.419715474302116</v>
      </c>
      <c r="AF1475" s="68">
        <v>1.5445158679518673</v>
      </c>
      <c r="AG1475" s="68">
        <v>7.6752398725228357</v>
      </c>
      <c r="AH1475" s="68">
        <v>6.2866056714819312</v>
      </c>
      <c r="AI1475" s="68">
        <v>21.349617083761068</v>
      </c>
      <c r="AJ1475" s="68">
        <v>0.13510549992827375</v>
      </c>
      <c r="AK1475" s="68">
        <v>2.3150880783669638</v>
      </c>
      <c r="AL1475" s="68">
        <v>0.88971054359845148</v>
      </c>
      <c r="AM1475" s="68">
        <v>0.3894459233492738</v>
      </c>
      <c r="AN1475" s="68">
        <v>3.3632172340034283</v>
      </c>
      <c r="AO1475" s="68">
        <v>0.1605802088152968</v>
      </c>
      <c r="AP1475" s="68">
        <v>0.49045036872978293</v>
      </c>
      <c r="AQ1475" s="68">
        <v>5.9745500947474266</v>
      </c>
      <c r="AR1475" s="68">
        <v>1.1159934304372546E-2</v>
      </c>
      <c r="AS1475" s="68">
        <v>1.4665294434686857</v>
      </c>
      <c r="AT1475" s="68">
        <v>3.1325027850470097E-3</v>
      </c>
      <c r="AU1475" s="68">
        <v>5.7889001532151367E-2</v>
      </c>
      <c r="AV1475" s="68">
        <v>0</v>
      </c>
      <c r="AW1475" s="68">
        <v>0.41544737923681474</v>
      </c>
      <c r="AX1475" s="68">
        <v>0.28383759654867585</v>
      </c>
      <c r="AY1475" s="68">
        <v>0.30572333361309023</v>
      </c>
      <c r="AZ1475" s="68">
        <v>0</v>
      </c>
      <c r="BA1475" s="68">
        <v>0.11088617093040297</v>
      </c>
      <c r="BB1475" s="68">
        <v>4.1255786387944831</v>
      </c>
      <c r="BC1475" s="68">
        <v>6.1287142072410346</v>
      </c>
      <c r="BD1475" s="68">
        <v>0.89455140515803067</v>
      </c>
      <c r="BE1475" s="68">
        <v>4.9081088566047617</v>
      </c>
      <c r="BF1475" s="68">
        <v>1.7441407167046332</v>
      </c>
      <c r="BG1475" s="68">
        <v>0</v>
      </c>
      <c r="BH1475" s="68">
        <v>7.3554382619758591E-3</v>
      </c>
      <c r="BI1475" s="68">
        <v>732.47921382901973</v>
      </c>
      <c r="BJ1475" s="68">
        <v>0</v>
      </c>
      <c r="BK1475" s="68">
        <v>0</v>
      </c>
      <c r="BL1475" s="68">
        <v>249.04149576323144</v>
      </c>
      <c r="BM1475" s="68">
        <v>-3.672623219376437E-2</v>
      </c>
      <c r="BN1475" s="68">
        <v>74.81306594174599</v>
      </c>
      <c r="BO1475" s="68">
        <v>1445.9614166336</v>
      </c>
    </row>
    <row r="1476" spans="1:67">
      <c r="A1476">
        <v>2012</v>
      </c>
      <c r="B1476" s="62" t="s">
        <v>629</v>
      </c>
      <c r="C1476" s="67" t="s">
        <v>694</v>
      </c>
      <c r="D1476" s="62" t="s">
        <v>725</v>
      </c>
      <c r="E1476" s="68">
        <v>3.7799657724207671</v>
      </c>
      <c r="F1476" s="68">
        <v>3.0009190130660794E-3</v>
      </c>
      <c r="G1476" s="68">
        <v>2.9955464904042745E-2</v>
      </c>
      <c r="H1476" s="68">
        <v>2.3425597161194625</v>
      </c>
      <c r="I1476" s="68">
        <v>7.9479620728279974</v>
      </c>
      <c r="J1476" s="68">
        <v>6.7351174877830076</v>
      </c>
      <c r="K1476" s="68">
        <v>0.62774744952803929</v>
      </c>
      <c r="L1476" s="68">
        <v>1.2497353556024795</v>
      </c>
      <c r="M1476" s="68">
        <v>0.57035004405239753</v>
      </c>
      <c r="N1476" s="68">
        <v>0.68257335313406176</v>
      </c>
      <c r="O1476" s="68">
        <v>3.9134208391812817</v>
      </c>
      <c r="P1476" s="68">
        <v>0.76662946581735647</v>
      </c>
      <c r="Q1476" s="68">
        <v>2.9747152506209815</v>
      </c>
      <c r="R1476" s="68">
        <v>2.7640780395134934</v>
      </c>
      <c r="S1476" s="68">
        <v>5.3981300973637225</v>
      </c>
      <c r="T1476" s="68">
        <v>8.6716895287139373</v>
      </c>
      <c r="U1476" s="68">
        <v>63.373946451761661</v>
      </c>
      <c r="V1476" s="68">
        <v>25.543072496465683</v>
      </c>
      <c r="W1476" s="68">
        <v>22.712569801936713</v>
      </c>
      <c r="X1476" s="68">
        <v>48.073547184917793</v>
      </c>
      <c r="Y1476" s="68">
        <v>3.6652149111955863</v>
      </c>
      <c r="Z1476" s="68">
        <v>21.492759765232922</v>
      </c>
      <c r="AA1476" s="68">
        <v>0.12323982789351078</v>
      </c>
      <c r="AB1476" s="68">
        <v>8.4990765082736868</v>
      </c>
      <c r="AC1476" s="68">
        <v>8.4879088271077333E-2</v>
      </c>
      <c r="AD1476" s="68">
        <v>1.1120992208023232E-2</v>
      </c>
      <c r="AE1476" s="68">
        <v>2.9707150062425436</v>
      </c>
      <c r="AF1476" s="68">
        <v>1.2889847527060592</v>
      </c>
      <c r="AG1476" s="68">
        <v>6.4054163342217318</v>
      </c>
      <c r="AH1476" s="68">
        <v>5.2465235385125721</v>
      </c>
      <c r="AI1476" s="68">
        <v>3.9938660314209433</v>
      </c>
      <c r="AJ1476" s="68">
        <v>6.2446537458430073E-3</v>
      </c>
      <c r="AK1476" s="68">
        <v>1.2351883195855868</v>
      </c>
      <c r="AL1476" s="68">
        <v>1.4664374426954248</v>
      </c>
      <c r="AM1476" s="68">
        <v>0.45383006278106869</v>
      </c>
      <c r="AN1476" s="68">
        <v>0.31527737327802985</v>
      </c>
      <c r="AO1476" s="68">
        <v>0.82236823907171186</v>
      </c>
      <c r="AP1476" s="68">
        <v>2.2548237265802036</v>
      </c>
      <c r="AQ1476" s="68">
        <v>4.828478803406214</v>
      </c>
      <c r="AR1476" s="68">
        <v>0.12543497627386696</v>
      </c>
      <c r="AS1476" s="68">
        <v>56.706092197646456</v>
      </c>
      <c r="AT1476" s="68">
        <v>9.1933823871953244E-2</v>
      </c>
      <c r="AU1476" s="68">
        <v>0.51915742236398432</v>
      </c>
      <c r="AV1476" s="68">
        <v>0</v>
      </c>
      <c r="AW1476" s="68">
        <v>19.853158686850158</v>
      </c>
      <c r="AX1476" s="68">
        <v>1.3998377568898971E-2</v>
      </c>
      <c r="AY1476" s="68">
        <v>0.36894532689409715</v>
      </c>
      <c r="AZ1476" s="68">
        <v>0</v>
      </c>
      <c r="BA1476" s="68">
        <v>7.594167363433979E-2</v>
      </c>
      <c r="BB1476" s="68">
        <v>13.540521565406564</v>
      </c>
      <c r="BC1476" s="68">
        <v>35.289201396864648</v>
      </c>
      <c r="BD1476" s="68">
        <v>5.3438599738125836</v>
      </c>
      <c r="BE1476" s="68">
        <v>4.3638409370381721</v>
      </c>
      <c r="BF1476" s="68">
        <v>2.1254509517257554</v>
      </c>
      <c r="BG1476" s="68">
        <v>0</v>
      </c>
      <c r="BH1476" s="68">
        <v>0.24347466906678328</v>
      </c>
      <c r="BI1476" s="68">
        <v>5594.8404857091218</v>
      </c>
      <c r="BJ1476" s="68">
        <v>0</v>
      </c>
      <c r="BK1476" s="68">
        <v>0</v>
      </c>
      <c r="BL1476" s="68">
        <v>147.53672492688582</v>
      </c>
      <c r="BM1476" s="68">
        <v>541.46729845421578</v>
      </c>
      <c r="BN1476" s="68">
        <v>249.177540124958</v>
      </c>
      <c r="BO1476" s="68">
        <v>6945.0082733631998</v>
      </c>
    </row>
    <row r="1477" spans="1:67">
      <c r="A1477">
        <v>2012</v>
      </c>
      <c r="B1477" s="62" t="s">
        <v>630</v>
      </c>
      <c r="C1477" s="67" t="s">
        <v>695</v>
      </c>
      <c r="D1477" s="62" t="s">
        <v>725</v>
      </c>
      <c r="E1477" s="68">
        <v>20.466937006423464</v>
      </c>
      <c r="F1477" s="68">
        <v>0.12296654528748288</v>
      </c>
      <c r="G1477" s="68">
        <v>36.24020876522318</v>
      </c>
      <c r="H1477" s="68">
        <v>40.13550763168201</v>
      </c>
      <c r="I1477" s="68">
        <v>195.64821486281321</v>
      </c>
      <c r="J1477" s="68">
        <v>120.42092629067004</v>
      </c>
      <c r="K1477" s="68">
        <v>8.9231579262956426</v>
      </c>
      <c r="L1477" s="68">
        <v>34.504232145769073</v>
      </c>
      <c r="M1477" s="68">
        <v>7.1390735629271278</v>
      </c>
      <c r="N1477" s="68">
        <v>33.764294282009431</v>
      </c>
      <c r="O1477" s="68">
        <v>92.307979164188794</v>
      </c>
      <c r="P1477" s="68">
        <v>22.222223552979504</v>
      </c>
      <c r="Q1477" s="68">
        <v>88.092177531217033</v>
      </c>
      <c r="R1477" s="68">
        <v>27.13574729643253</v>
      </c>
      <c r="S1477" s="68">
        <v>154.17700236524209</v>
      </c>
      <c r="T1477" s="68">
        <v>53.975186567978504</v>
      </c>
      <c r="U1477" s="68">
        <v>45.982762038245468</v>
      </c>
      <c r="V1477" s="68">
        <v>31.623590652159965</v>
      </c>
      <c r="W1477" s="68">
        <v>86.80273809913534</v>
      </c>
      <c r="X1477" s="68">
        <v>270.06705980110826</v>
      </c>
      <c r="Y1477" s="68">
        <v>29.634602980073485</v>
      </c>
      <c r="Z1477" s="68">
        <v>133.08497764575827</v>
      </c>
      <c r="AA1477" s="68">
        <v>1.6529741436464971</v>
      </c>
      <c r="AB1477" s="68">
        <v>68.68996846750494</v>
      </c>
      <c r="AC1477" s="68">
        <v>3.4743579250379475</v>
      </c>
      <c r="AD1477" s="68">
        <v>4.5417307418256101</v>
      </c>
      <c r="AE1477" s="68">
        <v>133.98525027095209</v>
      </c>
      <c r="AF1477" s="68">
        <v>115.99499080103399</v>
      </c>
      <c r="AG1477" s="68">
        <v>576.41970334017981</v>
      </c>
      <c r="AH1477" s="68">
        <v>472.13161234805756</v>
      </c>
      <c r="AI1477" s="68">
        <v>1372.3500676818301</v>
      </c>
      <c r="AJ1477" s="68">
        <v>101.52598731807487</v>
      </c>
      <c r="AK1477" s="68">
        <v>755.97801893102985</v>
      </c>
      <c r="AL1477" s="68">
        <v>77.557432471648909</v>
      </c>
      <c r="AM1477" s="68">
        <v>3.4480054680227799</v>
      </c>
      <c r="AN1477" s="68">
        <v>8.1808579317941934</v>
      </c>
      <c r="AO1477" s="68">
        <v>6.1020610667132296</v>
      </c>
      <c r="AP1477" s="68">
        <v>1.4689868658892598</v>
      </c>
      <c r="AQ1477" s="68">
        <v>13.41218074716866</v>
      </c>
      <c r="AR1477" s="68">
        <v>8.152104147796619</v>
      </c>
      <c r="AS1477" s="68">
        <v>3.0210669491199935</v>
      </c>
      <c r="AT1477" s="68">
        <v>6.27402336831349E-3</v>
      </c>
      <c r="AU1477" s="68">
        <v>0.11449353091828796</v>
      </c>
      <c r="AV1477" s="68">
        <v>0</v>
      </c>
      <c r="AW1477" s="68">
        <v>1.6411577922086329</v>
      </c>
      <c r="AX1477" s="68">
        <v>4.7144167985254501</v>
      </c>
      <c r="AY1477" s="68">
        <v>1.5832701271098308</v>
      </c>
      <c r="AZ1477" s="68">
        <v>0</v>
      </c>
      <c r="BA1477" s="68">
        <v>1.5877848381442674</v>
      </c>
      <c r="BB1477" s="68">
        <v>89.241050797889713</v>
      </c>
      <c r="BC1477" s="68">
        <v>277.05192644113151</v>
      </c>
      <c r="BD1477" s="68">
        <v>3.3979564553538673</v>
      </c>
      <c r="BE1477" s="68">
        <v>26.213094020550962</v>
      </c>
      <c r="BF1477" s="68">
        <v>6.3844355808231645</v>
      </c>
      <c r="BG1477" s="68">
        <v>0</v>
      </c>
      <c r="BH1477" s="68">
        <v>1.455873299045472E-2</v>
      </c>
      <c r="BI1477" s="68">
        <v>3952.7045957296073</v>
      </c>
      <c r="BJ1477" s="68">
        <v>0</v>
      </c>
      <c r="BK1477" s="68">
        <v>0</v>
      </c>
      <c r="BL1477" s="68">
        <v>501.33527976145263</v>
      </c>
      <c r="BM1477" s="68">
        <v>-1.3440249510157716</v>
      </c>
      <c r="BN1477" s="68">
        <v>248.84713486039803</v>
      </c>
      <c r="BO1477" s="68">
        <v>10374.052328870401</v>
      </c>
    </row>
    <row r="1478" spans="1:67">
      <c r="A1478">
        <v>2012</v>
      </c>
      <c r="B1478" s="62" t="s">
        <v>631</v>
      </c>
      <c r="C1478" s="67" t="s">
        <v>696</v>
      </c>
      <c r="D1478" s="62" t="s">
        <v>725</v>
      </c>
      <c r="E1478" s="68">
        <v>0.10610504211529541</v>
      </c>
      <c r="F1478" s="68">
        <v>0</v>
      </c>
      <c r="G1478" s="68">
        <v>8.4405690590440524E-4</v>
      </c>
      <c r="H1478" s="68">
        <v>1.5939962309629159</v>
      </c>
      <c r="I1478" s="68">
        <v>20.208537359045611</v>
      </c>
      <c r="J1478" s="68">
        <v>11.236322677005859</v>
      </c>
      <c r="K1478" s="68">
        <v>0.26929211087245386</v>
      </c>
      <c r="L1478" s="68">
        <v>2.9735388792458681</v>
      </c>
      <c r="M1478" s="68">
        <v>8.1895511814712449</v>
      </c>
      <c r="N1478" s="68">
        <v>0.37224456508804066</v>
      </c>
      <c r="O1478" s="68">
        <v>10.548489157597171</v>
      </c>
      <c r="P1478" s="68">
        <v>4.3454639560310415</v>
      </c>
      <c r="Q1478" s="68">
        <v>8.7710228064615414</v>
      </c>
      <c r="R1478" s="68">
        <v>4.919807273684067</v>
      </c>
      <c r="S1478" s="68">
        <v>2.3053579795798016</v>
      </c>
      <c r="T1478" s="68">
        <v>10.696749484664709</v>
      </c>
      <c r="U1478" s="68">
        <v>120.57364559750502</v>
      </c>
      <c r="V1478" s="68">
        <v>25.629248976390052</v>
      </c>
      <c r="W1478" s="68">
        <v>10.61018448699463</v>
      </c>
      <c r="X1478" s="68">
        <v>13.839002709792132</v>
      </c>
      <c r="Y1478" s="68">
        <v>0.66339240245879727</v>
      </c>
      <c r="Z1478" s="68">
        <v>21.147296942116871</v>
      </c>
      <c r="AA1478" s="68">
        <v>9.0163971245295667</v>
      </c>
      <c r="AB1478" s="68">
        <v>2.7374645166093816</v>
      </c>
      <c r="AC1478" s="68">
        <v>0</v>
      </c>
      <c r="AD1478" s="68">
        <v>0.20158150698997926</v>
      </c>
      <c r="AE1478" s="68">
        <v>2.4214399884809761</v>
      </c>
      <c r="AF1478" s="68">
        <v>9.3814677060878999</v>
      </c>
      <c r="AG1478" s="68">
        <v>46.61979620580702</v>
      </c>
      <c r="AH1478" s="68">
        <v>38.185161649472107</v>
      </c>
      <c r="AI1478" s="68">
        <v>14.928420041292858</v>
      </c>
      <c r="AJ1478" s="68">
        <v>0</v>
      </c>
      <c r="AK1478" s="68">
        <v>1.0814928833640691</v>
      </c>
      <c r="AL1478" s="68">
        <v>5.2921070896583844</v>
      </c>
      <c r="AM1478" s="68">
        <v>4.1247777747216157</v>
      </c>
      <c r="AN1478" s="68">
        <v>2.9837546410804512</v>
      </c>
      <c r="AO1478" s="68">
        <v>0.6953455309067027</v>
      </c>
      <c r="AP1478" s="68">
        <v>1.848251532436525</v>
      </c>
      <c r="AQ1478" s="68">
        <v>319.02679471762048</v>
      </c>
      <c r="AR1478" s="68">
        <v>0.37769228438053248</v>
      </c>
      <c r="AS1478" s="68">
        <v>297.17170002102512</v>
      </c>
      <c r="AT1478" s="68">
        <v>17.182999581144777</v>
      </c>
      <c r="AU1478" s="68">
        <v>13.032922999661297</v>
      </c>
      <c r="AV1478" s="68">
        <v>0</v>
      </c>
      <c r="AW1478" s="68">
        <v>20.507550111096343</v>
      </c>
      <c r="AX1478" s="68">
        <v>1.9486683171885699</v>
      </c>
      <c r="AY1478" s="68">
        <v>19.939035696232455</v>
      </c>
      <c r="AZ1478" s="68">
        <v>0</v>
      </c>
      <c r="BA1478" s="68">
        <v>0.2071510828618929</v>
      </c>
      <c r="BB1478" s="68">
        <v>68.220249732412327</v>
      </c>
      <c r="BC1478" s="68">
        <v>518.84555140795487</v>
      </c>
      <c r="BD1478" s="68">
        <v>57.782597179559922</v>
      </c>
      <c r="BE1478" s="68">
        <v>27.14055512548169</v>
      </c>
      <c r="BF1478" s="68">
        <v>24.167131444784019</v>
      </c>
      <c r="BG1478" s="68">
        <v>0</v>
      </c>
      <c r="BH1478" s="68">
        <v>0.43390691161141348</v>
      </c>
      <c r="BI1478" s="68">
        <v>788.64326803028314</v>
      </c>
      <c r="BJ1478" s="68">
        <v>0</v>
      </c>
      <c r="BK1478" s="68">
        <v>0</v>
      </c>
      <c r="BL1478" s="68">
        <v>0</v>
      </c>
      <c r="BM1478" s="68">
        <v>4.3460208243230145</v>
      </c>
      <c r="BN1478" s="68">
        <v>-6.944224878679961E-5</v>
      </c>
      <c r="BO1478" s="68">
        <v>2597.4912780927998</v>
      </c>
    </row>
    <row r="1479" spans="1:67">
      <c r="A1479">
        <v>2012</v>
      </c>
      <c r="B1479" s="62" t="s">
        <v>632</v>
      </c>
      <c r="C1479" s="67" t="s">
        <v>697</v>
      </c>
      <c r="D1479" s="62" t="s">
        <v>725</v>
      </c>
      <c r="E1479" s="68">
        <v>0.2129035005385185</v>
      </c>
      <c r="F1479" s="68">
        <v>0.66264599520185263</v>
      </c>
      <c r="G1479" s="68">
        <v>17.730244835410556</v>
      </c>
      <c r="H1479" s="68">
        <v>195.40893714006663</v>
      </c>
      <c r="I1479" s="68">
        <v>102.99439000670999</v>
      </c>
      <c r="J1479" s="68">
        <v>22.227298182551305</v>
      </c>
      <c r="K1479" s="68">
        <v>1.5817241279591057</v>
      </c>
      <c r="L1479" s="68">
        <v>23.707362009690215</v>
      </c>
      <c r="M1479" s="68">
        <v>14.477559199577501</v>
      </c>
      <c r="N1479" s="68">
        <v>11.119412683559542</v>
      </c>
      <c r="O1479" s="68">
        <v>55.445316885865829</v>
      </c>
      <c r="P1479" s="68">
        <v>56.570476493429354</v>
      </c>
      <c r="Q1479" s="68">
        <v>28.360284632982758</v>
      </c>
      <c r="R1479" s="68">
        <v>25.577690003263672</v>
      </c>
      <c r="S1479" s="68">
        <v>32.001748478638632</v>
      </c>
      <c r="T1479" s="68">
        <v>35.503851573209104</v>
      </c>
      <c r="U1479" s="68">
        <v>113.39398436087136</v>
      </c>
      <c r="V1479" s="68">
        <v>74.213458756005849</v>
      </c>
      <c r="W1479" s="68">
        <v>44.238023970096322</v>
      </c>
      <c r="X1479" s="68">
        <v>234.51070780964204</v>
      </c>
      <c r="Y1479" s="68">
        <v>5.3209221250687833</v>
      </c>
      <c r="Z1479" s="68">
        <v>71.247539632328838</v>
      </c>
      <c r="AA1479" s="68">
        <v>14.289761383260167</v>
      </c>
      <c r="AB1479" s="68">
        <v>58.676990401623087</v>
      </c>
      <c r="AC1479" s="68">
        <v>22.125322265935488</v>
      </c>
      <c r="AD1479" s="68">
        <v>2.5539093898627621</v>
      </c>
      <c r="AE1479" s="68">
        <v>425.94719403060327</v>
      </c>
      <c r="AF1479" s="68">
        <v>51.45877182895974</v>
      </c>
      <c r="AG1479" s="68">
        <v>255.71664592635636</v>
      </c>
      <c r="AH1479" s="68">
        <v>209.45139738604118</v>
      </c>
      <c r="AI1479" s="68">
        <v>422.89528365354488</v>
      </c>
      <c r="AJ1479" s="68">
        <v>37.189856903268627</v>
      </c>
      <c r="AK1479" s="68">
        <v>83.370253329862763</v>
      </c>
      <c r="AL1479" s="68">
        <v>28.236689590682616</v>
      </c>
      <c r="AM1479" s="68">
        <v>13.473770820416229</v>
      </c>
      <c r="AN1479" s="68">
        <v>34.336328476788644</v>
      </c>
      <c r="AO1479" s="68">
        <v>36.853179160334967</v>
      </c>
      <c r="AP1479" s="68">
        <v>29.049045564348358</v>
      </c>
      <c r="AQ1479" s="68">
        <v>138.64493023173168</v>
      </c>
      <c r="AR1479" s="68">
        <v>6.3572405398511966</v>
      </c>
      <c r="AS1479" s="68">
        <v>228.52569451713489</v>
      </c>
      <c r="AT1479" s="68">
        <v>2.4177030585218469</v>
      </c>
      <c r="AU1479" s="68">
        <v>17.590515619290791</v>
      </c>
      <c r="AV1479" s="68">
        <v>0</v>
      </c>
      <c r="AW1479" s="68">
        <v>28.543297134721509</v>
      </c>
      <c r="AX1479" s="68">
        <v>9.802383080438906</v>
      </c>
      <c r="AY1479" s="68">
        <v>31.912383314241659</v>
      </c>
      <c r="AZ1479" s="68">
        <v>0</v>
      </c>
      <c r="BA1479" s="68">
        <v>5.567373945586426</v>
      </c>
      <c r="BB1479" s="68">
        <v>415.72804090100408</v>
      </c>
      <c r="BC1479" s="68">
        <v>1994.5438530829504</v>
      </c>
      <c r="BD1479" s="68">
        <v>251.95423556498059</v>
      </c>
      <c r="BE1479" s="68">
        <v>204.53066808835555</v>
      </c>
      <c r="BF1479" s="68">
        <v>105.24462663412245</v>
      </c>
      <c r="BG1479" s="68">
        <v>0</v>
      </c>
      <c r="BH1479" s="68">
        <v>2.4490938345593527</v>
      </c>
      <c r="BI1479" s="68">
        <v>29806.297562420445</v>
      </c>
      <c r="BJ1479" s="68">
        <v>0</v>
      </c>
      <c r="BK1479" s="68">
        <v>0</v>
      </c>
      <c r="BL1479" s="68">
        <v>0</v>
      </c>
      <c r="BM1479" s="68">
        <v>-18.967299696382632</v>
      </c>
      <c r="BN1479" s="68">
        <v>-1.837003706896212E-3</v>
      </c>
      <c r="BO1479" s="68">
        <v>36123.2713477824</v>
      </c>
    </row>
    <row r="1480" spans="1:67">
      <c r="A1480">
        <v>2012</v>
      </c>
      <c r="B1480" s="62" t="s">
        <v>633</v>
      </c>
      <c r="C1480" s="67" t="s">
        <v>698</v>
      </c>
      <c r="D1480" s="62" t="s">
        <v>725</v>
      </c>
      <c r="E1480" s="68">
        <v>6.5495816780089838E-2</v>
      </c>
      <c r="F1480" s="68">
        <v>0</v>
      </c>
      <c r="G1480" s="68">
        <v>5.3830579561082352E-4</v>
      </c>
      <c r="H1480" s="68">
        <v>4.2414690412686022</v>
      </c>
      <c r="I1480" s="68">
        <v>100.21019054032912</v>
      </c>
      <c r="J1480" s="68">
        <v>8.7659231538522597</v>
      </c>
      <c r="K1480" s="68">
        <v>0.84151557625521234</v>
      </c>
      <c r="L1480" s="68">
        <v>13.076943238696293</v>
      </c>
      <c r="M1480" s="68">
        <v>1.9144700452166148</v>
      </c>
      <c r="N1480" s="68">
        <v>0.53901586933713308</v>
      </c>
      <c r="O1480" s="68">
        <v>21.337467112536768</v>
      </c>
      <c r="P1480" s="68">
        <v>49.645754247767904</v>
      </c>
      <c r="Q1480" s="68">
        <v>11.735838346731029</v>
      </c>
      <c r="R1480" s="68">
        <v>7.0758853777552471</v>
      </c>
      <c r="S1480" s="68">
        <v>3.9056855700873383</v>
      </c>
      <c r="T1480" s="68">
        <v>7.0358979064901819</v>
      </c>
      <c r="U1480" s="68">
        <v>2.3618724650788341</v>
      </c>
      <c r="V1480" s="68">
        <v>3.8668752738133021</v>
      </c>
      <c r="W1480" s="68">
        <v>5.0683632330150861</v>
      </c>
      <c r="X1480" s="68">
        <v>41.119607806283646</v>
      </c>
      <c r="Y1480" s="68">
        <v>0.20287219104667001</v>
      </c>
      <c r="Z1480" s="68">
        <v>20.190535525723856</v>
      </c>
      <c r="AA1480" s="68">
        <v>1.8942212578647502</v>
      </c>
      <c r="AB1480" s="68">
        <v>42.580460909232144</v>
      </c>
      <c r="AC1480" s="68">
        <v>0</v>
      </c>
      <c r="AD1480" s="68">
        <v>0.41898122358597295</v>
      </c>
      <c r="AE1480" s="68">
        <v>2.3931197506524842</v>
      </c>
      <c r="AF1480" s="68">
        <v>38.616246611174063</v>
      </c>
      <c r="AG1480" s="68">
        <v>191.89764370002226</v>
      </c>
      <c r="AH1480" s="68">
        <v>157.17877685457174</v>
      </c>
      <c r="AI1480" s="68">
        <v>26.815139860172518</v>
      </c>
      <c r="AJ1480" s="68">
        <v>0</v>
      </c>
      <c r="AK1480" s="68">
        <v>12.899258466413906</v>
      </c>
      <c r="AL1480" s="68">
        <v>4.2188880981550163</v>
      </c>
      <c r="AM1480" s="68">
        <v>2.4973768460017527</v>
      </c>
      <c r="AN1480" s="68">
        <v>18.430627197572964</v>
      </c>
      <c r="AO1480" s="68">
        <v>9.7726986736892307</v>
      </c>
      <c r="AP1480" s="68">
        <v>41.330363444607343</v>
      </c>
      <c r="AQ1480" s="68">
        <v>78.705294220604401</v>
      </c>
      <c r="AR1480" s="68">
        <v>1.867104815311476</v>
      </c>
      <c r="AS1480" s="68">
        <v>10.621690724450405</v>
      </c>
      <c r="AT1480" s="68">
        <v>0</v>
      </c>
      <c r="AU1480" s="68">
        <v>0</v>
      </c>
      <c r="AV1480" s="68">
        <v>0</v>
      </c>
      <c r="AW1480" s="68">
        <v>8.0308328528914892</v>
      </c>
      <c r="AX1480" s="68">
        <v>0.14439181886880759</v>
      </c>
      <c r="AY1480" s="68">
        <v>9.0787095037709076</v>
      </c>
      <c r="AZ1480" s="68">
        <v>0</v>
      </c>
      <c r="BA1480" s="68">
        <v>2.2558858637939658</v>
      </c>
      <c r="BB1480" s="68">
        <v>264.50546589578357</v>
      </c>
      <c r="BC1480" s="68">
        <v>71.026328881083998</v>
      </c>
      <c r="BD1480" s="68">
        <v>242.79434591928228</v>
      </c>
      <c r="BE1480" s="68">
        <v>10.130728287498195</v>
      </c>
      <c r="BF1480" s="68">
        <v>80.05216546260759</v>
      </c>
      <c r="BG1480" s="68">
        <v>0</v>
      </c>
      <c r="BH1480" s="68">
        <v>0.36824473870082164</v>
      </c>
      <c r="BI1480" s="68">
        <v>734.0795582283082</v>
      </c>
      <c r="BJ1480" s="68">
        <v>0</v>
      </c>
      <c r="BK1480" s="68">
        <v>0</v>
      </c>
      <c r="BL1480" s="68">
        <v>0</v>
      </c>
      <c r="BM1480" s="68">
        <v>-0.18185855939608087</v>
      </c>
      <c r="BN1480" s="68">
        <v>-7.7227937254065182E-5</v>
      </c>
      <c r="BO1480" s="68">
        <v>2367.6248309632001</v>
      </c>
    </row>
    <row r="1481" spans="1:67">
      <c r="A1481">
        <v>2012</v>
      </c>
      <c r="B1481" s="62" t="s">
        <v>634</v>
      </c>
      <c r="C1481" s="67" t="s">
        <v>699</v>
      </c>
      <c r="D1481" s="62" t="s">
        <v>725</v>
      </c>
      <c r="E1481" s="68">
        <v>0</v>
      </c>
      <c r="F1481" s="68">
        <v>0</v>
      </c>
      <c r="G1481" s="68">
        <v>0</v>
      </c>
      <c r="H1481" s="68">
        <v>0</v>
      </c>
      <c r="I1481" s="68">
        <v>7.4024596390653261E-5</v>
      </c>
      <c r="J1481" s="68">
        <v>0</v>
      </c>
      <c r="K1481" s="68">
        <v>0</v>
      </c>
      <c r="L1481" s="68">
        <v>0</v>
      </c>
      <c r="M1481" s="68">
        <v>0.10251267314306918</v>
      </c>
      <c r="N1481" s="68">
        <v>0</v>
      </c>
      <c r="O1481" s="68">
        <v>0</v>
      </c>
      <c r="P1481" s="68">
        <v>0</v>
      </c>
      <c r="Q1481" s="68">
        <v>1.7083443452872303E-4</v>
      </c>
      <c r="R1481" s="68">
        <v>0</v>
      </c>
      <c r="S1481" s="68">
        <v>0</v>
      </c>
      <c r="T1481" s="68">
        <v>0</v>
      </c>
      <c r="U1481" s="68">
        <v>0</v>
      </c>
      <c r="V1481" s="68">
        <v>0</v>
      </c>
      <c r="W1481" s="68">
        <v>0</v>
      </c>
      <c r="X1481" s="68">
        <v>0</v>
      </c>
      <c r="Y1481" s="68">
        <v>0</v>
      </c>
      <c r="Z1481" s="68">
        <v>0</v>
      </c>
      <c r="AA1481" s="68">
        <v>0</v>
      </c>
      <c r="AB1481" s="68">
        <v>0</v>
      </c>
      <c r="AC1481" s="68">
        <v>0</v>
      </c>
      <c r="AD1481" s="68">
        <v>0</v>
      </c>
      <c r="AE1481" s="68">
        <v>0.28559338271006568</v>
      </c>
      <c r="AF1481" s="68">
        <v>0.21637800973071622</v>
      </c>
      <c r="AG1481" s="68">
        <v>1.0752580548263311</v>
      </c>
      <c r="AH1481" s="68">
        <v>0.88071819227142079</v>
      </c>
      <c r="AI1481" s="68">
        <v>0</v>
      </c>
      <c r="AJ1481" s="68">
        <v>0</v>
      </c>
      <c r="AK1481" s="68">
        <v>0</v>
      </c>
      <c r="AL1481" s="68">
        <v>0</v>
      </c>
      <c r="AM1481" s="68">
        <v>0</v>
      </c>
      <c r="AN1481" s="68">
        <v>3.2762029150550585</v>
      </c>
      <c r="AO1481" s="68">
        <v>0.99732475539628995</v>
      </c>
      <c r="AP1481" s="68">
        <v>183.3386653803791</v>
      </c>
      <c r="AQ1481" s="68">
        <v>26.277645751502988</v>
      </c>
      <c r="AR1481" s="68">
        <v>0</v>
      </c>
      <c r="AS1481" s="68">
        <v>11.727311150192769</v>
      </c>
      <c r="AT1481" s="68">
        <v>26.0465210482615</v>
      </c>
      <c r="AU1481" s="68">
        <v>0</v>
      </c>
      <c r="AV1481" s="68">
        <v>0</v>
      </c>
      <c r="AW1481" s="68">
        <v>16.567296817324333</v>
      </c>
      <c r="AX1481" s="68">
        <v>0</v>
      </c>
      <c r="AY1481" s="68">
        <v>58.33010123255908</v>
      </c>
      <c r="AZ1481" s="68">
        <v>0</v>
      </c>
      <c r="BA1481" s="68">
        <v>3.1683754566087043</v>
      </c>
      <c r="BB1481" s="68">
        <v>2.711358880067972</v>
      </c>
      <c r="BC1481" s="68">
        <v>269.00550779428801</v>
      </c>
      <c r="BD1481" s="68">
        <v>17.890683124941567</v>
      </c>
      <c r="BE1481" s="68">
        <v>30.095369612899134</v>
      </c>
      <c r="BF1481" s="68">
        <v>0</v>
      </c>
      <c r="BG1481" s="68">
        <v>0</v>
      </c>
      <c r="BH1481" s="68">
        <v>0.60498687793899386</v>
      </c>
      <c r="BI1481" s="68">
        <v>4409.3383154502308</v>
      </c>
      <c r="BJ1481" s="68">
        <v>0</v>
      </c>
      <c r="BK1481" s="68">
        <v>7.3871372460879492</v>
      </c>
      <c r="BL1481" s="68">
        <v>40.776022313896284</v>
      </c>
      <c r="BM1481" s="68">
        <v>20.882127358508164</v>
      </c>
      <c r="BN1481" s="68">
        <v>22.745775249350825</v>
      </c>
      <c r="BO1481" s="68">
        <v>5153.7274335871998</v>
      </c>
    </row>
    <row r="1482" spans="1:67">
      <c r="A1482">
        <v>2012</v>
      </c>
      <c r="B1482" s="62" t="s">
        <v>635</v>
      </c>
      <c r="C1482" s="67" t="s">
        <v>700</v>
      </c>
      <c r="D1482" s="62" t="s">
        <v>725</v>
      </c>
      <c r="E1482" s="68">
        <v>2.5482681658575381</v>
      </c>
      <c r="F1482" s="68">
        <v>3.4658356725966528</v>
      </c>
      <c r="G1482" s="68">
        <v>4.9577290396146179</v>
      </c>
      <c r="H1482" s="68">
        <v>123.7733275036674</v>
      </c>
      <c r="I1482" s="68">
        <v>260.54471427495514</v>
      </c>
      <c r="J1482" s="68">
        <v>29.972945279835667</v>
      </c>
      <c r="K1482" s="68">
        <v>5.1298882069945675</v>
      </c>
      <c r="L1482" s="68">
        <v>14.661162679889204</v>
      </c>
      <c r="M1482" s="68">
        <v>19.825737572760012</v>
      </c>
      <c r="N1482" s="68">
        <v>18.020209778415754</v>
      </c>
      <c r="O1482" s="68">
        <v>52.214900897023803</v>
      </c>
      <c r="P1482" s="68">
        <v>16.642381699384597</v>
      </c>
      <c r="Q1482" s="68">
        <v>34.349601972122898</v>
      </c>
      <c r="R1482" s="68">
        <v>47.2106288463185</v>
      </c>
      <c r="S1482" s="68">
        <v>12.096080622333458</v>
      </c>
      <c r="T1482" s="68">
        <v>37.210018928309275</v>
      </c>
      <c r="U1482" s="68">
        <v>8.4317109062515794</v>
      </c>
      <c r="V1482" s="68">
        <v>18.746460381744473</v>
      </c>
      <c r="W1482" s="68">
        <v>23.941282914339812</v>
      </c>
      <c r="X1482" s="68">
        <v>97.06534154726161</v>
      </c>
      <c r="Y1482" s="68">
        <v>3.6947473554125865</v>
      </c>
      <c r="Z1482" s="68">
        <v>43.740007559434986</v>
      </c>
      <c r="AA1482" s="68">
        <v>23.745101500680722</v>
      </c>
      <c r="AB1482" s="68">
        <v>33.938757563516745</v>
      </c>
      <c r="AC1482" s="68">
        <v>18.805726556985476</v>
      </c>
      <c r="AD1482" s="68">
        <v>3.0975457333573355</v>
      </c>
      <c r="AE1482" s="68">
        <v>908.57052088592275</v>
      </c>
      <c r="AF1482" s="68">
        <v>89.121759911593145</v>
      </c>
      <c r="AG1482" s="68">
        <v>442.87721439206587</v>
      </c>
      <c r="AH1482" s="68">
        <v>362.75014905196974</v>
      </c>
      <c r="AI1482" s="68">
        <v>361.37229418162883</v>
      </c>
      <c r="AJ1482" s="68">
        <v>5.4784318368317582</v>
      </c>
      <c r="AK1482" s="68">
        <v>66.730590787601543</v>
      </c>
      <c r="AL1482" s="68">
        <v>45.778030880146751</v>
      </c>
      <c r="AM1482" s="68">
        <v>30.822176272139803</v>
      </c>
      <c r="AN1482" s="68">
        <v>149.1585973387956</v>
      </c>
      <c r="AO1482" s="68">
        <v>19.320579484655095</v>
      </c>
      <c r="AP1482" s="68">
        <v>175.13871374493917</v>
      </c>
      <c r="AQ1482" s="68">
        <v>1384.0779356381959</v>
      </c>
      <c r="AR1482" s="68">
        <v>4.8187822165236049</v>
      </c>
      <c r="AS1482" s="68">
        <v>755.83960882757276</v>
      </c>
      <c r="AT1482" s="68">
        <v>3505.7601024450764</v>
      </c>
      <c r="AU1482" s="68">
        <v>101.01975816248699</v>
      </c>
      <c r="AV1482" s="68">
        <v>0</v>
      </c>
      <c r="AW1482" s="68">
        <v>225.48665404213651</v>
      </c>
      <c r="AX1482" s="68">
        <v>41.674074153582232</v>
      </c>
      <c r="AY1482" s="68">
        <v>55.634032308528923</v>
      </c>
      <c r="AZ1482" s="68">
        <v>0</v>
      </c>
      <c r="BA1482" s="68">
        <v>15.615278556234054</v>
      </c>
      <c r="BB1482" s="68">
        <v>695.9041281849054</v>
      </c>
      <c r="BC1482" s="68">
        <v>1015.8770519709408</v>
      </c>
      <c r="BD1482" s="68">
        <v>352.10317905279578</v>
      </c>
      <c r="BE1482" s="68">
        <v>189.64554497304266</v>
      </c>
      <c r="BF1482" s="68">
        <v>205.39723582459715</v>
      </c>
      <c r="BG1482" s="68">
        <v>0</v>
      </c>
      <c r="BH1482" s="68">
        <v>1.4006171512549577</v>
      </c>
      <c r="BI1482" s="68">
        <v>23013.46908800054</v>
      </c>
      <c r="BJ1482" s="68">
        <v>0</v>
      </c>
      <c r="BK1482" s="68">
        <v>0</v>
      </c>
      <c r="BL1482" s="68">
        <v>0</v>
      </c>
      <c r="BM1482" s="68">
        <v>-140.71951638315011</v>
      </c>
      <c r="BN1482" s="68">
        <v>93.740903424148058</v>
      </c>
      <c r="BO1482" s="68">
        <v>35131.693630476795</v>
      </c>
    </row>
    <row r="1483" spans="1:67">
      <c r="A1483">
        <v>2012</v>
      </c>
      <c r="B1483" s="62" t="s">
        <v>636</v>
      </c>
      <c r="C1483" s="67" t="s">
        <v>701</v>
      </c>
      <c r="D1483" s="62" t="s">
        <v>725</v>
      </c>
      <c r="E1483" s="68">
        <v>0</v>
      </c>
      <c r="F1483" s="68">
        <v>0</v>
      </c>
      <c r="G1483" s="68">
        <v>0</v>
      </c>
      <c r="H1483" s="68">
        <v>2.1373331206967094</v>
      </c>
      <c r="I1483" s="68">
        <v>26.343608157295069</v>
      </c>
      <c r="J1483" s="68">
        <v>3.3841271486961073</v>
      </c>
      <c r="K1483" s="68">
        <v>0.20014906620251374</v>
      </c>
      <c r="L1483" s="68">
        <v>1.4369312666964427</v>
      </c>
      <c r="M1483" s="68">
        <v>2.807397624758023</v>
      </c>
      <c r="N1483" s="68">
        <v>0.54584287401670117</v>
      </c>
      <c r="O1483" s="68">
        <v>4.4156049416886844</v>
      </c>
      <c r="P1483" s="68">
        <v>1.5091900926406638</v>
      </c>
      <c r="Q1483" s="68">
        <v>5.336072392683965</v>
      </c>
      <c r="R1483" s="68">
        <v>10.485601596728406</v>
      </c>
      <c r="S1483" s="68">
        <v>2.6148886397238602</v>
      </c>
      <c r="T1483" s="68">
        <v>3.485951559186355</v>
      </c>
      <c r="U1483" s="68">
        <v>0.78512158566354717</v>
      </c>
      <c r="V1483" s="68">
        <v>2.1036314039162614</v>
      </c>
      <c r="W1483" s="68">
        <v>2.8456024448349617</v>
      </c>
      <c r="X1483" s="68">
        <v>10.463149280199133</v>
      </c>
      <c r="Y1483" s="68">
        <v>0.17843101376698384</v>
      </c>
      <c r="Z1483" s="68">
        <v>5.2809796747758346</v>
      </c>
      <c r="AA1483" s="68">
        <v>1.272680417202787</v>
      </c>
      <c r="AB1483" s="68">
        <v>1.0368425745530412</v>
      </c>
      <c r="AC1483" s="68">
        <v>0</v>
      </c>
      <c r="AD1483" s="68">
        <v>0.5672270354613389</v>
      </c>
      <c r="AE1483" s="68">
        <v>0.34452956770101156</v>
      </c>
      <c r="AF1483" s="68">
        <v>5.8514026792753127</v>
      </c>
      <c r="AG1483" s="68">
        <v>29.077667692540928</v>
      </c>
      <c r="AH1483" s="68">
        <v>23.816823143705701</v>
      </c>
      <c r="AI1483" s="68">
        <v>29.243502099725863</v>
      </c>
      <c r="AJ1483" s="68">
        <v>0</v>
      </c>
      <c r="AK1483" s="68">
        <v>2.3028057846008969</v>
      </c>
      <c r="AL1483" s="68">
        <v>5.4065987411864063</v>
      </c>
      <c r="AM1483" s="68">
        <v>2.64393103762306</v>
      </c>
      <c r="AN1483" s="68">
        <v>2.1304765157978003</v>
      </c>
      <c r="AO1483" s="68">
        <v>0.64554506488471308</v>
      </c>
      <c r="AP1483" s="68">
        <v>26.837232974463596</v>
      </c>
      <c r="AQ1483" s="68">
        <v>47.230238257099764</v>
      </c>
      <c r="AR1483" s="68">
        <v>9.7774625828250847E-2</v>
      </c>
      <c r="AS1483" s="68">
        <v>1.0853816471983642</v>
      </c>
      <c r="AT1483" s="68">
        <v>0</v>
      </c>
      <c r="AU1483" s="68">
        <v>0</v>
      </c>
      <c r="AV1483" s="68">
        <v>0</v>
      </c>
      <c r="AW1483" s="68">
        <v>24.563823415268672</v>
      </c>
      <c r="AX1483" s="68">
        <v>9.9124356220845389</v>
      </c>
      <c r="AY1483" s="68">
        <v>1.1635394751059611</v>
      </c>
      <c r="AZ1483" s="68">
        <v>0</v>
      </c>
      <c r="BA1483" s="68">
        <v>0.51403498670703152</v>
      </c>
      <c r="BB1483" s="68">
        <v>77.39428545556774</v>
      </c>
      <c r="BC1483" s="68">
        <v>3.7783112284845624</v>
      </c>
      <c r="BD1483" s="68">
        <v>25.431630411957467</v>
      </c>
      <c r="BE1483" s="68">
        <v>5.2261484393134054</v>
      </c>
      <c r="BF1483" s="68">
        <v>10.428757611930937</v>
      </c>
      <c r="BG1483" s="68">
        <v>0</v>
      </c>
      <c r="BH1483" s="68">
        <v>3.3035291438792674E-3</v>
      </c>
      <c r="BI1483" s="68">
        <v>26.539635821670508</v>
      </c>
      <c r="BJ1483" s="68">
        <v>0</v>
      </c>
      <c r="BK1483" s="68">
        <v>0</v>
      </c>
      <c r="BL1483" s="68">
        <v>409.39321191322591</v>
      </c>
      <c r="BM1483" s="68">
        <v>-0.1042515344677632</v>
      </c>
      <c r="BN1483" s="68">
        <v>2.4501788061570551E-5</v>
      </c>
      <c r="BO1483" s="68">
        <v>860.19516462080003</v>
      </c>
    </row>
    <row r="1484" spans="1:67">
      <c r="A1484">
        <v>2012</v>
      </c>
      <c r="B1484" s="62" t="s">
        <v>637</v>
      </c>
      <c r="C1484" s="67" t="s">
        <v>702</v>
      </c>
      <c r="D1484" s="62" t="s">
        <v>725</v>
      </c>
      <c r="E1484" s="68">
        <v>246.8432309425302</v>
      </c>
      <c r="F1484" s="68">
        <v>2.4409657270671561</v>
      </c>
      <c r="G1484" s="68">
        <v>7.9483517686970568</v>
      </c>
      <c r="H1484" s="68">
        <v>643.14550447858835</v>
      </c>
      <c r="I1484" s="68">
        <v>593.21138669089169</v>
      </c>
      <c r="J1484" s="68">
        <v>74.291429709373844</v>
      </c>
      <c r="K1484" s="68">
        <v>14.617440930849352</v>
      </c>
      <c r="L1484" s="68">
        <v>52.952740512305262</v>
      </c>
      <c r="M1484" s="68">
        <v>9.3011555833374295</v>
      </c>
      <c r="N1484" s="68">
        <v>67.149507693211007</v>
      </c>
      <c r="O1484" s="68">
        <v>165.45678546528802</v>
      </c>
      <c r="P1484" s="68">
        <v>33.040837884332618</v>
      </c>
      <c r="Q1484" s="68">
        <v>119.08607472244034</v>
      </c>
      <c r="R1484" s="68">
        <v>168.9607906590972</v>
      </c>
      <c r="S1484" s="68">
        <v>160.31723229939593</v>
      </c>
      <c r="T1484" s="68">
        <v>137.13077632276082</v>
      </c>
      <c r="U1484" s="68">
        <v>13.054866003803582</v>
      </c>
      <c r="V1484" s="68">
        <v>48.500973651450124</v>
      </c>
      <c r="W1484" s="68">
        <v>83.39487951716292</v>
      </c>
      <c r="X1484" s="68">
        <v>387.78356923129155</v>
      </c>
      <c r="Y1484" s="68">
        <v>26.531767712280242</v>
      </c>
      <c r="Z1484" s="68">
        <v>70.066614481665894</v>
      </c>
      <c r="AA1484" s="68">
        <v>8.009167748180019</v>
      </c>
      <c r="AB1484" s="68">
        <v>66.176875997322028</v>
      </c>
      <c r="AC1484" s="68">
        <v>0</v>
      </c>
      <c r="AD1484" s="68">
        <v>1.9707699171176691</v>
      </c>
      <c r="AE1484" s="68">
        <v>2958.496127298321</v>
      </c>
      <c r="AF1484" s="68">
        <v>120.59341955821195</v>
      </c>
      <c r="AG1484" s="68">
        <v>599.27090511828146</v>
      </c>
      <c r="AH1484" s="68">
        <v>490.84848596821348</v>
      </c>
      <c r="AI1484" s="68">
        <v>407.16558899808985</v>
      </c>
      <c r="AJ1484" s="68">
        <v>6.0973858509699408</v>
      </c>
      <c r="AK1484" s="68">
        <v>33.384260900515223</v>
      </c>
      <c r="AL1484" s="68">
        <v>51.489476440195475</v>
      </c>
      <c r="AM1484" s="68">
        <v>32.350429423040801</v>
      </c>
      <c r="AN1484" s="68">
        <v>223.00822290896124</v>
      </c>
      <c r="AO1484" s="68">
        <v>12.78942642764533</v>
      </c>
      <c r="AP1484" s="68">
        <v>47.851966778119944</v>
      </c>
      <c r="AQ1484" s="68">
        <v>831.31707793249859</v>
      </c>
      <c r="AR1484" s="68">
        <v>3.915841806940151</v>
      </c>
      <c r="AS1484" s="68">
        <v>2043.9298421957687</v>
      </c>
      <c r="AT1484" s="68">
        <v>1257.4580737092654</v>
      </c>
      <c r="AU1484" s="68">
        <v>48.048741937563648</v>
      </c>
      <c r="AV1484" s="68">
        <v>0</v>
      </c>
      <c r="AW1484" s="68">
        <v>265.24244150751633</v>
      </c>
      <c r="AX1484" s="68">
        <v>135.3409308934516</v>
      </c>
      <c r="AY1484" s="68">
        <v>105.97428946685358</v>
      </c>
      <c r="AZ1484" s="68">
        <v>0</v>
      </c>
      <c r="BA1484" s="68">
        <v>35.135828840761654</v>
      </c>
      <c r="BB1484" s="68">
        <v>1211.4626320285918</v>
      </c>
      <c r="BC1484" s="68">
        <v>1880.6025820614293</v>
      </c>
      <c r="BD1484" s="68">
        <v>168.96137366758984</v>
      </c>
      <c r="BE1484" s="68">
        <v>62.532954001196423</v>
      </c>
      <c r="BF1484" s="68">
        <v>68.513928603243485</v>
      </c>
      <c r="BG1484" s="68">
        <v>0</v>
      </c>
      <c r="BH1484" s="68">
        <v>6.1234914488916568</v>
      </c>
      <c r="BI1484" s="68">
        <v>27786.827155116087</v>
      </c>
      <c r="BJ1484" s="68">
        <v>0</v>
      </c>
      <c r="BK1484" s="68">
        <v>266.82590393053908</v>
      </c>
      <c r="BL1484" s="68">
        <v>0</v>
      </c>
      <c r="BM1484" s="68">
        <v>-220.6872720730986</v>
      </c>
      <c r="BN1484" s="68">
        <v>26.882741799072676</v>
      </c>
      <c r="BO1484" s="68">
        <v>44169.137950195196</v>
      </c>
    </row>
    <row r="1485" spans="1:67">
      <c r="A1485">
        <v>2012</v>
      </c>
      <c r="B1485" s="62" t="s">
        <v>638</v>
      </c>
      <c r="C1485" s="67" t="s">
        <v>703</v>
      </c>
      <c r="D1485" s="62" t="s">
        <v>725</v>
      </c>
      <c r="E1485" s="68">
        <v>60.683751187865106</v>
      </c>
      <c r="F1485" s="68">
        <v>15.121550563822563</v>
      </c>
      <c r="G1485" s="68">
        <v>3.4770889560139837</v>
      </c>
      <c r="H1485" s="68">
        <v>115.48504067856604</v>
      </c>
      <c r="I1485" s="68">
        <v>47.627788800338315</v>
      </c>
      <c r="J1485" s="68">
        <v>11.930225135439267</v>
      </c>
      <c r="K1485" s="68">
        <v>2.4396918997430261</v>
      </c>
      <c r="L1485" s="68">
        <v>21.35823613378432</v>
      </c>
      <c r="M1485" s="68">
        <v>1.6487292292832363</v>
      </c>
      <c r="N1485" s="68">
        <v>3.4446097147174459</v>
      </c>
      <c r="O1485" s="68">
        <v>55.125391287886863</v>
      </c>
      <c r="P1485" s="68">
        <v>10.353448057508805</v>
      </c>
      <c r="Q1485" s="68">
        <v>29.732758510500908</v>
      </c>
      <c r="R1485" s="68">
        <v>29.531846029739114</v>
      </c>
      <c r="S1485" s="68">
        <v>17.303490127552379</v>
      </c>
      <c r="T1485" s="68">
        <v>24.907600737746037</v>
      </c>
      <c r="U1485" s="68">
        <v>218.05555834506842</v>
      </c>
      <c r="V1485" s="68">
        <v>68.755195191542157</v>
      </c>
      <c r="W1485" s="68">
        <v>21.551275001574233</v>
      </c>
      <c r="X1485" s="68">
        <v>73.085090162963184</v>
      </c>
      <c r="Y1485" s="68">
        <v>12.434961758012077</v>
      </c>
      <c r="Z1485" s="68">
        <v>38.923384772259595</v>
      </c>
      <c r="AA1485" s="68">
        <v>1.1988046567477242</v>
      </c>
      <c r="AB1485" s="68">
        <v>48.428802640319304</v>
      </c>
      <c r="AC1485" s="68">
        <v>5.4901239706938378</v>
      </c>
      <c r="AD1485" s="68">
        <v>0.73736412569379106</v>
      </c>
      <c r="AE1485" s="68">
        <v>269.89811505457033</v>
      </c>
      <c r="AF1485" s="68">
        <v>0.56917437174015428</v>
      </c>
      <c r="AG1485" s="68">
        <v>2.8284266436130308</v>
      </c>
      <c r="AH1485" s="68">
        <v>2.3166967123417903</v>
      </c>
      <c r="AI1485" s="68">
        <v>179.92879288845654</v>
      </c>
      <c r="AJ1485" s="68">
        <v>21.479576729886215</v>
      </c>
      <c r="AK1485" s="68">
        <v>128.15783839533603</v>
      </c>
      <c r="AL1485" s="68">
        <v>51.027968383309293</v>
      </c>
      <c r="AM1485" s="68">
        <v>34.807389064183269</v>
      </c>
      <c r="AN1485" s="68">
        <v>43.124427872058867</v>
      </c>
      <c r="AO1485" s="68">
        <v>3.9292424657199594</v>
      </c>
      <c r="AP1485" s="68">
        <v>2.6572599511565755</v>
      </c>
      <c r="AQ1485" s="68">
        <v>145.01524304714277</v>
      </c>
      <c r="AR1485" s="68">
        <v>7.8674261166144239</v>
      </c>
      <c r="AS1485" s="68">
        <v>31.635178971684933</v>
      </c>
      <c r="AT1485" s="68">
        <v>227.68992063032638</v>
      </c>
      <c r="AU1485" s="68">
        <v>0.28346340802591513</v>
      </c>
      <c r="AV1485" s="68">
        <v>0</v>
      </c>
      <c r="AW1485" s="68">
        <v>7.3149366232642148</v>
      </c>
      <c r="AX1485" s="68">
        <v>34.053601857212314</v>
      </c>
      <c r="AY1485" s="68">
        <v>23.883225252683904</v>
      </c>
      <c r="AZ1485" s="68">
        <v>0</v>
      </c>
      <c r="BA1485" s="68">
        <v>2.2222567549815255</v>
      </c>
      <c r="BB1485" s="68">
        <v>202.04922241414869</v>
      </c>
      <c r="BC1485" s="68">
        <v>2.1139207462734671E-3</v>
      </c>
      <c r="BD1485" s="68">
        <v>34.74468885673955</v>
      </c>
      <c r="BE1485" s="68">
        <v>13.745494680310619</v>
      </c>
      <c r="BF1485" s="68">
        <v>36.743863580539312</v>
      </c>
      <c r="BG1485" s="68">
        <v>0</v>
      </c>
      <c r="BH1485" s="68">
        <v>0</v>
      </c>
      <c r="BI1485" s="68">
        <v>7288.0608840158184</v>
      </c>
      <c r="BJ1485" s="68">
        <v>0</v>
      </c>
      <c r="BK1485" s="68">
        <v>0</v>
      </c>
      <c r="BL1485" s="68">
        <v>0</v>
      </c>
      <c r="BM1485" s="68">
        <v>1103.7575163513577</v>
      </c>
      <c r="BN1485" s="68">
        <v>742.27747484344627</v>
      </c>
      <c r="BO1485" s="68">
        <v>11580.903227532799</v>
      </c>
    </row>
    <row r="1486" spans="1:67">
      <c r="A1486">
        <v>2012</v>
      </c>
      <c r="B1486" s="62" t="s">
        <v>639</v>
      </c>
      <c r="C1486" s="67" t="s">
        <v>704</v>
      </c>
      <c r="D1486" s="62" t="s">
        <v>725</v>
      </c>
      <c r="E1486" s="68">
        <v>13.170979825758508</v>
      </c>
      <c r="F1486" s="68">
        <v>1.5765708506718015</v>
      </c>
      <c r="G1486" s="68">
        <v>0.72556765185825012</v>
      </c>
      <c r="H1486" s="68">
        <v>31.24300807735171</v>
      </c>
      <c r="I1486" s="68">
        <v>13.584641123048518</v>
      </c>
      <c r="J1486" s="68">
        <v>2.5753813099626401</v>
      </c>
      <c r="K1486" s="68">
        <v>0.46762193133768604</v>
      </c>
      <c r="L1486" s="68">
        <v>5.6470589885627867</v>
      </c>
      <c r="M1486" s="68">
        <v>0.38722561131423328</v>
      </c>
      <c r="N1486" s="68">
        <v>0.5225188310257558</v>
      </c>
      <c r="O1486" s="68">
        <v>7.0636291350244846</v>
      </c>
      <c r="P1486" s="68">
        <v>1.9608991536754377</v>
      </c>
      <c r="Q1486" s="68">
        <v>5.3538729954284596</v>
      </c>
      <c r="R1486" s="68">
        <v>6.7209644898201502</v>
      </c>
      <c r="S1486" s="68">
        <v>3.4715393315588261</v>
      </c>
      <c r="T1486" s="68">
        <v>4.0841231119757255</v>
      </c>
      <c r="U1486" s="68">
        <v>6.6162949448030925</v>
      </c>
      <c r="V1486" s="68">
        <v>2.7637328249334274</v>
      </c>
      <c r="W1486" s="68">
        <v>2.5326616717787358</v>
      </c>
      <c r="X1486" s="68">
        <v>17.110519786685813</v>
      </c>
      <c r="Y1486" s="68">
        <v>0.52256067909700543</v>
      </c>
      <c r="Z1486" s="68">
        <v>5.4530579661875445</v>
      </c>
      <c r="AA1486" s="68">
        <v>0.26959668766581107</v>
      </c>
      <c r="AB1486" s="68">
        <v>9.5447488588109266</v>
      </c>
      <c r="AC1486" s="68">
        <v>1.8946483026704448</v>
      </c>
      <c r="AD1486" s="68">
        <v>0.16584001640638146</v>
      </c>
      <c r="AE1486" s="68">
        <v>70.094564023413099</v>
      </c>
      <c r="AF1486" s="68">
        <v>0.15686202724177239</v>
      </c>
      <c r="AG1486" s="68">
        <v>0.77950230939830922</v>
      </c>
      <c r="AH1486" s="68">
        <v>0.63847172473919245</v>
      </c>
      <c r="AI1486" s="68">
        <v>59.059002932526603</v>
      </c>
      <c r="AJ1486" s="68">
        <v>5.9850813237759839</v>
      </c>
      <c r="AK1486" s="68">
        <v>24.739592832306275</v>
      </c>
      <c r="AL1486" s="68">
        <v>10.954288926616195</v>
      </c>
      <c r="AM1486" s="68">
        <v>10.765760668926509</v>
      </c>
      <c r="AN1486" s="68">
        <v>11.458361646703359</v>
      </c>
      <c r="AO1486" s="68">
        <v>0.96530703066784485</v>
      </c>
      <c r="AP1486" s="68">
        <v>0.7251168117701895</v>
      </c>
      <c r="AQ1486" s="68">
        <v>39.449440939917586</v>
      </c>
      <c r="AR1486" s="68">
        <v>2.260722174624394</v>
      </c>
      <c r="AS1486" s="68">
        <v>9.0020197399623196</v>
      </c>
      <c r="AT1486" s="68">
        <v>1556.8941376459588</v>
      </c>
      <c r="AU1486" s="68">
        <v>1.9621997152610176</v>
      </c>
      <c r="AV1486" s="68">
        <v>0</v>
      </c>
      <c r="AW1486" s="68">
        <v>1.9625730992019261</v>
      </c>
      <c r="AX1486" s="68">
        <v>7.9176930855376861</v>
      </c>
      <c r="AY1486" s="68">
        <v>5.7966490837905607</v>
      </c>
      <c r="AZ1486" s="68">
        <v>0</v>
      </c>
      <c r="BA1486" s="68">
        <v>0.59734804439132527</v>
      </c>
      <c r="BB1486" s="68">
        <v>54.895986890288569</v>
      </c>
      <c r="BC1486" s="68">
        <v>0</v>
      </c>
      <c r="BD1486" s="68">
        <v>22.463052397083452</v>
      </c>
      <c r="BE1486" s="68">
        <v>3.9499357768781125</v>
      </c>
      <c r="BF1486" s="68">
        <v>10.093479839999098</v>
      </c>
      <c r="BG1486" s="68">
        <v>0</v>
      </c>
      <c r="BH1486" s="68">
        <v>0</v>
      </c>
      <c r="BI1486" s="68">
        <v>1787.3661719294073</v>
      </c>
      <c r="BJ1486" s="68">
        <v>0</v>
      </c>
      <c r="BK1486" s="68">
        <v>0</v>
      </c>
      <c r="BL1486" s="68">
        <v>0</v>
      </c>
      <c r="BM1486" s="68">
        <v>0</v>
      </c>
      <c r="BN1486" s="68">
        <v>-2.0333000975369941E-5</v>
      </c>
      <c r="BO1486" s="68">
        <v>3846.3625664448004</v>
      </c>
    </row>
    <row r="1487" spans="1:67">
      <c r="A1487">
        <v>2012</v>
      </c>
      <c r="B1487" s="62" t="s">
        <v>640</v>
      </c>
      <c r="C1487" s="67" t="s">
        <v>705</v>
      </c>
      <c r="D1487" s="62" t="s">
        <v>725</v>
      </c>
      <c r="E1487" s="68">
        <v>0</v>
      </c>
      <c r="F1487" s="68">
        <v>0</v>
      </c>
      <c r="G1487" s="68">
        <v>0</v>
      </c>
      <c r="H1487" s="68">
        <v>0</v>
      </c>
      <c r="I1487" s="68">
        <v>0</v>
      </c>
      <c r="J1487" s="68">
        <v>0</v>
      </c>
      <c r="K1487" s="68">
        <v>0</v>
      </c>
      <c r="L1487" s="68">
        <v>0</v>
      </c>
      <c r="M1487" s="68">
        <v>0</v>
      </c>
      <c r="N1487" s="68">
        <v>0</v>
      </c>
      <c r="O1487" s="68">
        <v>0</v>
      </c>
      <c r="P1487" s="68">
        <v>0</v>
      </c>
      <c r="Q1487" s="68">
        <v>0</v>
      </c>
      <c r="R1487" s="68">
        <v>0</v>
      </c>
      <c r="S1487" s="68">
        <v>0</v>
      </c>
      <c r="T1487" s="68">
        <v>0</v>
      </c>
      <c r="U1487" s="68">
        <v>0</v>
      </c>
      <c r="V1487" s="68">
        <v>0</v>
      </c>
      <c r="W1487" s="68">
        <v>0</v>
      </c>
      <c r="X1487" s="68">
        <v>0</v>
      </c>
      <c r="Y1487" s="68">
        <v>0</v>
      </c>
      <c r="Z1487" s="68">
        <v>0</v>
      </c>
      <c r="AA1487" s="68">
        <v>0</v>
      </c>
      <c r="AB1487" s="68">
        <v>0</v>
      </c>
      <c r="AC1487" s="68">
        <v>0</v>
      </c>
      <c r="AD1487" s="68">
        <v>0</v>
      </c>
      <c r="AE1487" s="68">
        <v>0</v>
      </c>
      <c r="AF1487" s="68">
        <v>0</v>
      </c>
      <c r="AG1487" s="68">
        <v>0</v>
      </c>
      <c r="AH1487" s="68">
        <v>0</v>
      </c>
      <c r="AI1487" s="68">
        <v>0</v>
      </c>
      <c r="AJ1487" s="68">
        <v>0</v>
      </c>
      <c r="AK1487" s="68">
        <v>0</v>
      </c>
      <c r="AL1487" s="68">
        <v>0</v>
      </c>
      <c r="AM1487" s="68">
        <v>0</v>
      </c>
      <c r="AN1487" s="68">
        <v>0</v>
      </c>
      <c r="AO1487" s="68">
        <v>0</v>
      </c>
      <c r="AP1487" s="68">
        <v>0</v>
      </c>
      <c r="AQ1487" s="68">
        <v>0</v>
      </c>
      <c r="AR1487" s="68">
        <v>0</v>
      </c>
      <c r="AS1487" s="68">
        <v>0</v>
      </c>
      <c r="AT1487" s="68">
        <v>0</v>
      </c>
      <c r="AU1487" s="68">
        <v>0</v>
      </c>
      <c r="AV1487" s="68">
        <v>0</v>
      </c>
      <c r="AW1487" s="68">
        <v>0</v>
      </c>
      <c r="AX1487" s="68">
        <v>0</v>
      </c>
      <c r="AY1487" s="68">
        <v>0</v>
      </c>
      <c r="AZ1487" s="68">
        <v>0</v>
      </c>
      <c r="BA1487" s="68">
        <v>0</v>
      </c>
      <c r="BB1487" s="68">
        <v>0</v>
      </c>
      <c r="BC1487" s="68">
        <v>0</v>
      </c>
      <c r="BD1487" s="68">
        <v>0</v>
      </c>
      <c r="BE1487" s="68">
        <v>0</v>
      </c>
      <c r="BF1487" s="68">
        <v>0</v>
      </c>
      <c r="BG1487" s="68">
        <v>0</v>
      </c>
      <c r="BH1487" s="68">
        <v>0</v>
      </c>
      <c r="BI1487" s="68">
        <v>0</v>
      </c>
      <c r="BJ1487" s="68">
        <v>0</v>
      </c>
      <c r="BK1487" s="68">
        <v>0</v>
      </c>
      <c r="BL1487" s="68">
        <v>0</v>
      </c>
      <c r="BM1487" s="68">
        <v>0</v>
      </c>
      <c r="BN1487" s="68">
        <v>0</v>
      </c>
      <c r="BO1487" s="68">
        <v>0</v>
      </c>
    </row>
    <row r="1488" spans="1:67">
      <c r="A1488">
        <v>2012</v>
      </c>
      <c r="B1488" s="62" t="s">
        <v>641</v>
      </c>
      <c r="C1488" s="67" t="s">
        <v>706</v>
      </c>
      <c r="D1488" s="62" t="s">
        <v>725</v>
      </c>
      <c r="E1488" s="68">
        <v>5.2757818266766803</v>
      </c>
      <c r="F1488" s="68">
        <v>0</v>
      </c>
      <c r="G1488" s="68">
        <v>0.24360129233612865</v>
      </c>
      <c r="H1488" s="68">
        <v>675.69918949896737</v>
      </c>
      <c r="I1488" s="68">
        <v>691.86210990403936</v>
      </c>
      <c r="J1488" s="68">
        <v>101.98826395567495</v>
      </c>
      <c r="K1488" s="68">
        <v>18.928807094708919</v>
      </c>
      <c r="L1488" s="68">
        <v>61.819556911810835</v>
      </c>
      <c r="M1488" s="68">
        <v>78.325955756971169</v>
      </c>
      <c r="N1488" s="68">
        <v>33.132531650656652</v>
      </c>
      <c r="O1488" s="68">
        <v>167.35480400466403</v>
      </c>
      <c r="P1488" s="68">
        <v>115.16574565730483</v>
      </c>
      <c r="Q1488" s="68">
        <v>95.133384023879884</v>
      </c>
      <c r="R1488" s="68">
        <v>152.12824812144058</v>
      </c>
      <c r="S1488" s="68">
        <v>168.38601840076723</v>
      </c>
      <c r="T1488" s="68">
        <v>122.93977298031558</v>
      </c>
      <c r="U1488" s="68">
        <v>234.92995491890184</v>
      </c>
      <c r="V1488" s="68">
        <v>130.1353008896333</v>
      </c>
      <c r="W1488" s="68">
        <v>212.1173693964337</v>
      </c>
      <c r="X1488" s="68">
        <v>504.87747386082253</v>
      </c>
      <c r="Y1488" s="68">
        <v>31.150832176501538</v>
      </c>
      <c r="Z1488" s="68">
        <v>207.70880969800231</v>
      </c>
      <c r="AA1488" s="68">
        <v>39.463868536107597</v>
      </c>
      <c r="AB1488" s="68">
        <v>103.10790883523424</v>
      </c>
      <c r="AC1488" s="68">
        <v>25.837060167292559</v>
      </c>
      <c r="AD1488" s="68">
        <v>6.9728561393777309</v>
      </c>
      <c r="AE1488" s="68">
        <v>563.39294864282044</v>
      </c>
      <c r="AF1488" s="68">
        <v>152.1712692085583</v>
      </c>
      <c r="AG1488" s="68">
        <v>756.19229113567815</v>
      </c>
      <c r="AH1488" s="68">
        <v>619.3790454944932</v>
      </c>
      <c r="AI1488" s="68">
        <v>1385.2434096383649</v>
      </c>
      <c r="AJ1488" s="68">
        <v>28.551295215900499</v>
      </c>
      <c r="AK1488" s="68">
        <v>157.97401094592664</v>
      </c>
      <c r="AL1488" s="68">
        <v>355.77922998346378</v>
      </c>
      <c r="AM1488" s="68">
        <v>69.847392582833223</v>
      </c>
      <c r="AN1488" s="68">
        <v>346.71668267526132</v>
      </c>
      <c r="AO1488" s="68">
        <v>61.194896540833241</v>
      </c>
      <c r="AP1488" s="68">
        <v>177.30590344858948</v>
      </c>
      <c r="AQ1488" s="68">
        <v>306.41550030334508</v>
      </c>
      <c r="AR1488" s="68">
        <v>31.233011044235685</v>
      </c>
      <c r="AS1488" s="68">
        <v>586.39052362408506</v>
      </c>
      <c r="AT1488" s="68">
        <v>374.95282626307863</v>
      </c>
      <c r="AU1488" s="68">
        <v>7.0322549261143408</v>
      </c>
      <c r="AV1488" s="68">
        <v>0</v>
      </c>
      <c r="AW1488" s="68">
        <v>1128.9863690901814</v>
      </c>
      <c r="AX1488" s="68">
        <v>57.273268851570698</v>
      </c>
      <c r="AY1488" s="68">
        <v>127.16873118828325</v>
      </c>
      <c r="AZ1488" s="68">
        <v>0</v>
      </c>
      <c r="BA1488" s="68">
        <v>49.862997791255488</v>
      </c>
      <c r="BB1488" s="68">
        <v>1871.0319967206708</v>
      </c>
      <c r="BC1488" s="68">
        <v>1007.4897896078876</v>
      </c>
      <c r="BD1488" s="68">
        <v>328.23174924035789</v>
      </c>
      <c r="BE1488" s="68">
        <v>1043.1765052078099</v>
      </c>
      <c r="BF1488" s="68">
        <v>510.97216561879719</v>
      </c>
      <c r="BG1488" s="68">
        <v>0</v>
      </c>
      <c r="BH1488" s="68">
        <v>1.7826249902197748</v>
      </c>
      <c r="BI1488" s="68">
        <v>2856.7216284836109</v>
      </c>
      <c r="BJ1488" s="68">
        <v>0</v>
      </c>
      <c r="BK1488" s="68">
        <v>0</v>
      </c>
      <c r="BL1488" s="68">
        <v>3700.2087444931326</v>
      </c>
      <c r="BM1488" s="68">
        <v>-22.438231518788598</v>
      </c>
      <c r="BN1488" s="68">
        <v>8.3498451203922741E-4</v>
      </c>
      <c r="BO1488" s="68">
        <v>22624.926872121603</v>
      </c>
    </row>
    <row r="1489" spans="1:67">
      <c r="A1489">
        <v>2012</v>
      </c>
      <c r="B1489" s="62" t="s">
        <v>642</v>
      </c>
      <c r="C1489" s="67" t="s">
        <v>707</v>
      </c>
      <c r="D1489" s="62" t="s">
        <v>725</v>
      </c>
      <c r="E1489" s="68">
        <v>6.3719158299418295</v>
      </c>
      <c r="F1489" s="68">
        <v>0</v>
      </c>
      <c r="G1489" s="68">
        <v>3.1170253856693635E-4</v>
      </c>
      <c r="H1489" s="68">
        <v>411.98498043508272</v>
      </c>
      <c r="I1489" s="68">
        <v>49.627366919322938</v>
      </c>
      <c r="J1489" s="68">
        <v>54.861715570543424</v>
      </c>
      <c r="K1489" s="68">
        <v>0.56999147763900382</v>
      </c>
      <c r="L1489" s="68">
        <v>23.602465420181638</v>
      </c>
      <c r="M1489" s="68">
        <v>9.8563203090739027</v>
      </c>
      <c r="N1489" s="68">
        <v>1.8395522974881118</v>
      </c>
      <c r="O1489" s="68">
        <v>43.894069581933699</v>
      </c>
      <c r="P1489" s="68">
        <v>6.3018081759611899</v>
      </c>
      <c r="Q1489" s="68">
        <v>13.701014003377482</v>
      </c>
      <c r="R1489" s="68">
        <v>14.773946157684799</v>
      </c>
      <c r="S1489" s="68">
        <v>50.68382191161124</v>
      </c>
      <c r="T1489" s="68">
        <v>15.582024874784848</v>
      </c>
      <c r="U1489" s="68">
        <v>196.49962159328317</v>
      </c>
      <c r="V1489" s="68">
        <v>36.47766116750298</v>
      </c>
      <c r="W1489" s="68">
        <v>50.619424729297563</v>
      </c>
      <c r="X1489" s="68">
        <v>178.75550887636572</v>
      </c>
      <c r="Y1489" s="68">
        <v>6.3462243224233941</v>
      </c>
      <c r="Z1489" s="68">
        <v>197.94960020465177</v>
      </c>
      <c r="AA1489" s="68">
        <v>1.8198217768162601</v>
      </c>
      <c r="AB1489" s="68">
        <v>156.02946518354895</v>
      </c>
      <c r="AC1489" s="68">
        <v>0</v>
      </c>
      <c r="AD1489" s="68">
        <v>4.3246656876065201E-2</v>
      </c>
      <c r="AE1489" s="68">
        <v>1087.7385234260987</v>
      </c>
      <c r="AF1489" s="68">
        <v>23.05557485759428</v>
      </c>
      <c r="AG1489" s="68">
        <v>114.5712200843878</v>
      </c>
      <c r="AH1489" s="68">
        <v>93.842550061483294</v>
      </c>
      <c r="AI1489" s="68">
        <v>80.876764633695174</v>
      </c>
      <c r="AJ1489" s="68">
        <v>3.3418274923434339</v>
      </c>
      <c r="AK1489" s="68">
        <v>4.368131672935557</v>
      </c>
      <c r="AL1489" s="68">
        <v>23.865237945542255</v>
      </c>
      <c r="AM1489" s="68">
        <v>6.609310276489655</v>
      </c>
      <c r="AN1489" s="68">
        <v>1.8676119505156012</v>
      </c>
      <c r="AO1489" s="68">
        <v>27.153669229081515</v>
      </c>
      <c r="AP1489" s="68">
        <v>26.402217120350066</v>
      </c>
      <c r="AQ1489" s="68">
        <v>113.34715724227435</v>
      </c>
      <c r="AR1489" s="68">
        <v>36.405624105569352</v>
      </c>
      <c r="AS1489" s="68">
        <v>212.31890565517071</v>
      </c>
      <c r="AT1489" s="68">
        <v>162.35046890880687</v>
      </c>
      <c r="AU1489" s="68">
        <v>4.6554036157656338</v>
      </c>
      <c r="AV1489" s="68">
        <v>0</v>
      </c>
      <c r="AW1489" s="68">
        <v>97.03096511404074</v>
      </c>
      <c r="AX1489" s="68">
        <v>59.198465548448979</v>
      </c>
      <c r="AY1489" s="68">
        <v>136.16507020923251</v>
      </c>
      <c r="AZ1489" s="68">
        <v>0</v>
      </c>
      <c r="BA1489" s="68">
        <v>7.7712887124887402</v>
      </c>
      <c r="BB1489" s="68">
        <v>172.54861925005881</v>
      </c>
      <c r="BC1489" s="68">
        <v>174.45058129810178</v>
      </c>
      <c r="BD1489" s="68">
        <v>183.31721069046003</v>
      </c>
      <c r="BE1489" s="68">
        <v>274.91499452971112</v>
      </c>
      <c r="BF1489" s="68">
        <v>2.0899186489457771</v>
      </c>
      <c r="BG1489" s="68">
        <v>0</v>
      </c>
      <c r="BH1489" s="68">
        <v>0.11443180371984429</v>
      </c>
      <c r="BI1489" s="68">
        <v>433.17955611004322</v>
      </c>
      <c r="BJ1489" s="68">
        <v>0</v>
      </c>
      <c r="BK1489" s="68">
        <v>0</v>
      </c>
      <c r="BL1489" s="68">
        <v>0</v>
      </c>
      <c r="BM1489" s="68">
        <v>-1.6208842512295418</v>
      </c>
      <c r="BN1489" s="68">
        <v>1.2869434249296319E-4</v>
      </c>
      <c r="BO1489" s="68">
        <v>5090.1224238144005</v>
      </c>
    </row>
    <row r="1490" spans="1:67">
      <c r="A1490">
        <v>2012</v>
      </c>
      <c r="B1490" s="62" t="s">
        <v>643</v>
      </c>
      <c r="C1490" s="67" t="s">
        <v>708</v>
      </c>
      <c r="D1490" s="62" t="s">
        <v>725</v>
      </c>
      <c r="E1490" s="68">
        <v>29.606223048095597</v>
      </c>
      <c r="F1490" s="68">
        <v>3.4107518958395473</v>
      </c>
      <c r="G1490" s="68">
        <v>7.5542852228003429E-2</v>
      </c>
      <c r="H1490" s="68">
        <v>369.23454786867148</v>
      </c>
      <c r="I1490" s="68">
        <v>437.42273482765864</v>
      </c>
      <c r="J1490" s="68">
        <v>46.987248826163892</v>
      </c>
      <c r="K1490" s="68">
        <v>5.3094161789191769</v>
      </c>
      <c r="L1490" s="68">
        <v>30.121515083411573</v>
      </c>
      <c r="M1490" s="68">
        <v>15.066839536520195</v>
      </c>
      <c r="N1490" s="68">
        <v>12.667215746794479</v>
      </c>
      <c r="O1490" s="68">
        <v>58.585026124485545</v>
      </c>
      <c r="P1490" s="68">
        <v>116.19005038341069</v>
      </c>
      <c r="Q1490" s="68">
        <v>23.680434749022993</v>
      </c>
      <c r="R1490" s="68">
        <v>34.007692744304805</v>
      </c>
      <c r="S1490" s="68">
        <v>22.382877248133159</v>
      </c>
      <c r="T1490" s="68">
        <v>42.605603760881223</v>
      </c>
      <c r="U1490" s="68">
        <v>84.149933281154134</v>
      </c>
      <c r="V1490" s="68">
        <v>75.632471078109546</v>
      </c>
      <c r="W1490" s="68">
        <v>135.38670353762654</v>
      </c>
      <c r="X1490" s="68">
        <v>206.511925952886</v>
      </c>
      <c r="Y1490" s="68">
        <v>23.992716732888137</v>
      </c>
      <c r="Z1490" s="68">
        <v>85.280737545003404</v>
      </c>
      <c r="AA1490" s="68">
        <v>4.5349632704961405</v>
      </c>
      <c r="AB1490" s="68">
        <v>14.688671697952662</v>
      </c>
      <c r="AC1490" s="68">
        <v>15.086742397567518</v>
      </c>
      <c r="AD1490" s="68">
        <v>9.076217759490357E-2</v>
      </c>
      <c r="AE1490" s="68">
        <v>4.8888784059040189</v>
      </c>
      <c r="AF1490" s="68">
        <v>64.709315952802214</v>
      </c>
      <c r="AG1490" s="68">
        <v>321.56323688874079</v>
      </c>
      <c r="AH1490" s="68">
        <v>263.38476742621594</v>
      </c>
      <c r="AI1490" s="68">
        <v>207.28492921644732</v>
      </c>
      <c r="AJ1490" s="68">
        <v>0</v>
      </c>
      <c r="AK1490" s="68">
        <v>38.093816342001624</v>
      </c>
      <c r="AL1490" s="68">
        <v>27.182797162014953</v>
      </c>
      <c r="AM1490" s="68">
        <v>18.315059258714658</v>
      </c>
      <c r="AN1490" s="68">
        <v>82.060792587572863</v>
      </c>
      <c r="AO1490" s="68">
        <v>72.357526821820557</v>
      </c>
      <c r="AP1490" s="68">
        <v>46.832123715427642</v>
      </c>
      <c r="AQ1490" s="68">
        <v>194.21022656068985</v>
      </c>
      <c r="AR1490" s="68">
        <v>4.1268344402990733</v>
      </c>
      <c r="AS1490" s="68">
        <v>542.01432808749632</v>
      </c>
      <c r="AT1490" s="68">
        <v>5.8867731448526168</v>
      </c>
      <c r="AU1490" s="68">
        <v>20.409554097109925</v>
      </c>
      <c r="AV1490" s="68">
        <v>0</v>
      </c>
      <c r="AW1490" s="68">
        <v>136.2239890215873</v>
      </c>
      <c r="AX1490" s="68">
        <v>15.16326956845694</v>
      </c>
      <c r="AY1490" s="68">
        <v>65.867413808074218</v>
      </c>
      <c r="AZ1490" s="68">
        <v>0</v>
      </c>
      <c r="BA1490" s="68">
        <v>4.5074541576724094</v>
      </c>
      <c r="BB1490" s="68">
        <v>859.76594741711881</v>
      </c>
      <c r="BC1490" s="68">
        <v>271.08907554795053</v>
      </c>
      <c r="BD1490" s="68">
        <v>101.02823204452334</v>
      </c>
      <c r="BE1490" s="68">
        <v>122.29107015050009</v>
      </c>
      <c r="BF1490" s="68">
        <v>81.952455022312989</v>
      </c>
      <c r="BG1490" s="68">
        <v>0</v>
      </c>
      <c r="BH1490" s="68">
        <v>0.26603257530279539</v>
      </c>
      <c r="BI1490" s="68">
        <v>0</v>
      </c>
      <c r="BJ1490" s="68">
        <v>0</v>
      </c>
      <c r="BK1490" s="68">
        <v>1269.2039680328153</v>
      </c>
      <c r="BL1490" s="68">
        <v>44.505981409627118</v>
      </c>
      <c r="BM1490" s="68">
        <v>20.695534715329654</v>
      </c>
      <c r="BN1490" s="68">
        <v>6.5348323996036992</v>
      </c>
      <c r="BO1490" s="68">
        <v>6805.1255645248002</v>
      </c>
    </row>
    <row r="1491" spans="1:67">
      <c r="A1491">
        <v>2012</v>
      </c>
      <c r="B1491" s="62" t="s">
        <v>644</v>
      </c>
      <c r="C1491" s="67" t="s">
        <v>709</v>
      </c>
      <c r="D1491" s="62" t="s">
        <v>725</v>
      </c>
      <c r="E1491" s="68">
        <v>0</v>
      </c>
      <c r="F1491" s="68">
        <v>0</v>
      </c>
      <c r="G1491" s="68">
        <v>0</v>
      </c>
      <c r="H1491" s="68">
        <v>0</v>
      </c>
      <c r="I1491" s="68">
        <v>0</v>
      </c>
      <c r="J1491" s="68">
        <v>0</v>
      </c>
      <c r="K1491" s="68">
        <v>0</v>
      </c>
      <c r="L1491" s="68">
        <v>0</v>
      </c>
      <c r="M1491" s="68">
        <v>0</v>
      </c>
      <c r="N1491" s="68">
        <v>0</v>
      </c>
      <c r="O1491" s="68">
        <v>0</v>
      </c>
      <c r="P1491" s="68">
        <v>0</v>
      </c>
      <c r="Q1491" s="68">
        <v>0</v>
      </c>
      <c r="R1491" s="68">
        <v>0</v>
      </c>
      <c r="S1491" s="68">
        <v>0</v>
      </c>
      <c r="T1491" s="68">
        <v>0</v>
      </c>
      <c r="U1491" s="68">
        <v>0</v>
      </c>
      <c r="V1491" s="68">
        <v>0</v>
      </c>
      <c r="W1491" s="68">
        <v>0</v>
      </c>
      <c r="X1491" s="68">
        <v>0</v>
      </c>
      <c r="Y1491" s="68">
        <v>0</v>
      </c>
      <c r="Z1491" s="68">
        <v>0</v>
      </c>
      <c r="AA1491" s="68">
        <v>0</v>
      </c>
      <c r="AB1491" s="68">
        <v>0</v>
      </c>
      <c r="AC1491" s="68">
        <v>0</v>
      </c>
      <c r="AD1491" s="68">
        <v>0</v>
      </c>
      <c r="AE1491" s="68">
        <v>0</v>
      </c>
      <c r="AF1491" s="68">
        <v>0</v>
      </c>
      <c r="AG1491" s="68">
        <v>0</v>
      </c>
      <c r="AH1491" s="68">
        <v>0</v>
      </c>
      <c r="AI1491" s="68">
        <v>0</v>
      </c>
      <c r="AJ1491" s="68">
        <v>0</v>
      </c>
      <c r="AK1491" s="68">
        <v>0</v>
      </c>
      <c r="AL1491" s="68">
        <v>0</v>
      </c>
      <c r="AM1491" s="68">
        <v>0</v>
      </c>
      <c r="AN1491" s="68">
        <v>0</v>
      </c>
      <c r="AO1491" s="68">
        <v>0</v>
      </c>
      <c r="AP1491" s="68">
        <v>0</v>
      </c>
      <c r="AQ1491" s="68">
        <v>0</v>
      </c>
      <c r="AR1491" s="68">
        <v>0</v>
      </c>
      <c r="AS1491" s="68">
        <v>0</v>
      </c>
      <c r="AT1491" s="68">
        <v>0</v>
      </c>
      <c r="AU1491" s="68">
        <v>0</v>
      </c>
      <c r="AV1491" s="68">
        <v>0</v>
      </c>
      <c r="AW1491" s="68">
        <v>0</v>
      </c>
      <c r="AX1491" s="68">
        <v>0</v>
      </c>
      <c r="AY1491" s="68">
        <v>0</v>
      </c>
      <c r="AZ1491" s="68">
        <v>0</v>
      </c>
      <c r="BA1491" s="68">
        <v>0</v>
      </c>
      <c r="BB1491" s="68">
        <v>0</v>
      </c>
      <c r="BC1491" s="68">
        <v>0</v>
      </c>
      <c r="BD1491" s="68">
        <v>0</v>
      </c>
      <c r="BE1491" s="68">
        <v>0</v>
      </c>
      <c r="BF1491" s="68">
        <v>0</v>
      </c>
      <c r="BG1491" s="68">
        <v>0</v>
      </c>
      <c r="BH1491" s="68">
        <v>0</v>
      </c>
      <c r="BI1491" s="68">
        <v>0</v>
      </c>
      <c r="BJ1491" s="68">
        <v>0</v>
      </c>
      <c r="BK1491" s="68">
        <v>0</v>
      </c>
      <c r="BL1491" s="68">
        <v>0</v>
      </c>
      <c r="BM1491" s="68">
        <v>0</v>
      </c>
      <c r="BN1491" s="68">
        <v>0</v>
      </c>
      <c r="BO1491" s="68">
        <v>0</v>
      </c>
    </row>
    <row r="1492" spans="1:67">
      <c r="A1492">
        <v>2012</v>
      </c>
      <c r="B1492" s="62" t="s">
        <v>645</v>
      </c>
      <c r="C1492" s="67" t="s">
        <v>710</v>
      </c>
      <c r="D1492" s="62" t="s">
        <v>725</v>
      </c>
      <c r="E1492" s="68">
        <v>6.1091742534622675</v>
      </c>
      <c r="F1492" s="68">
        <v>0.12871523293603665</v>
      </c>
      <c r="G1492" s="68">
        <v>1.5905198543176623E-3</v>
      </c>
      <c r="H1492" s="68">
        <v>0.94810438471607994</v>
      </c>
      <c r="I1492" s="68">
        <v>57.719587615279231</v>
      </c>
      <c r="J1492" s="68">
        <v>2.769119759431677</v>
      </c>
      <c r="K1492" s="68">
        <v>0.23969241576377401</v>
      </c>
      <c r="L1492" s="68">
        <v>1.1805893742620366</v>
      </c>
      <c r="M1492" s="68">
        <v>2.2977938597824061</v>
      </c>
      <c r="N1492" s="68">
        <v>1.0255425169396781</v>
      </c>
      <c r="O1492" s="68">
        <v>20.521890380831472</v>
      </c>
      <c r="P1492" s="68">
        <v>8.1163103147630178</v>
      </c>
      <c r="Q1492" s="68">
        <v>3.3352079837383393</v>
      </c>
      <c r="R1492" s="68">
        <v>2.6427247108625931</v>
      </c>
      <c r="S1492" s="68">
        <v>1.400714358005235</v>
      </c>
      <c r="T1492" s="68">
        <v>18.09666580532847</v>
      </c>
      <c r="U1492" s="68">
        <v>158.73175264208379</v>
      </c>
      <c r="V1492" s="68">
        <v>43.889572319003904</v>
      </c>
      <c r="W1492" s="68">
        <v>17.429654822821718</v>
      </c>
      <c r="X1492" s="68">
        <v>19.166310806964759</v>
      </c>
      <c r="Y1492" s="68">
        <v>0.50699014064978443</v>
      </c>
      <c r="Z1492" s="68">
        <v>27.319062903067817</v>
      </c>
      <c r="AA1492" s="68">
        <v>0.25110604003193443</v>
      </c>
      <c r="AB1492" s="68">
        <v>21.008326476817885</v>
      </c>
      <c r="AC1492" s="68">
        <v>17.469395840694791</v>
      </c>
      <c r="AD1492" s="68">
        <v>3.6630200716635441E-4</v>
      </c>
      <c r="AE1492" s="68">
        <v>3.4257505183338179</v>
      </c>
      <c r="AF1492" s="68">
        <v>20.227255721740999</v>
      </c>
      <c r="AG1492" s="68">
        <v>100.51631248896967</v>
      </c>
      <c r="AH1492" s="68">
        <v>82.330510924071021</v>
      </c>
      <c r="AI1492" s="68">
        <v>18.029418735822034</v>
      </c>
      <c r="AJ1492" s="68">
        <v>4.2445374507672069</v>
      </c>
      <c r="AK1492" s="68">
        <v>3.6423627918885542</v>
      </c>
      <c r="AL1492" s="68">
        <v>5.4212938678935654</v>
      </c>
      <c r="AM1492" s="68">
        <v>2.7508873859412741</v>
      </c>
      <c r="AN1492" s="68">
        <v>20.829993841170282</v>
      </c>
      <c r="AO1492" s="68">
        <v>12.105335978037083</v>
      </c>
      <c r="AP1492" s="68">
        <v>71.547630698464275</v>
      </c>
      <c r="AQ1492" s="68">
        <v>34.084535757186195</v>
      </c>
      <c r="AR1492" s="68">
        <v>2.9879360571135165</v>
      </c>
      <c r="AS1492" s="68">
        <v>420.42372371431418</v>
      </c>
      <c r="AT1492" s="68">
        <v>0.32507402970038368</v>
      </c>
      <c r="AU1492" s="68">
        <v>16.520828132880254</v>
      </c>
      <c r="AV1492" s="68">
        <v>0</v>
      </c>
      <c r="AW1492" s="68">
        <v>1.8135716705219613</v>
      </c>
      <c r="AX1492" s="68">
        <v>11.009026909221118</v>
      </c>
      <c r="AY1492" s="68">
        <v>7.9129123290791412</v>
      </c>
      <c r="AZ1492" s="68">
        <v>0</v>
      </c>
      <c r="BA1492" s="68">
        <v>1.4137255244164553</v>
      </c>
      <c r="BB1492" s="68">
        <v>105.08644938262508</v>
      </c>
      <c r="BC1492" s="68">
        <v>252.39476967170708</v>
      </c>
      <c r="BD1492" s="68">
        <v>70.150467803688301</v>
      </c>
      <c r="BE1492" s="68">
        <v>35.586014108154231</v>
      </c>
      <c r="BF1492" s="68">
        <v>16.542915225441359</v>
      </c>
      <c r="BG1492" s="68">
        <v>0</v>
      </c>
      <c r="BH1492" s="68">
        <v>0.20606450979641039</v>
      </c>
      <c r="BI1492" s="68">
        <v>106.52129034963509</v>
      </c>
      <c r="BJ1492" s="68">
        <v>0</v>
      </c>
      <c r="BK1492" s="68">
        <v>0</v>
      </c>
      <c r="BL1492" s="68">
        <v>0</v>
      </c>
      <c r="BM1492" s="68">
        <v>-245.94267224379541</v>
      </c>
      <c r="BN1492" s="68">
        <v>281.8764018803123</v>
      </c>
      <c r="BO1492" s="68">
        <v>1896.2902869952002</v>
      </c>
    </row>
    <row r="1493" spans="1:67">
      <c r="A1493">
        <v>2012</v>
      </c>
      <c r="B1493" s="62" t="s">
        <v>646</v>
      </c>
      <c r="C1493" s="67" t="s">
        <v>711</v>
      </c>
      <c r="D1493" s="62" t="s">
        <v>725</v>
      </c>
      <c r="E1493" s="68">
        <v>230.58873274507857</v>
      </c>
      <c r="F1493" s="68">
        <v>0.14953844036194353</v>
      </c>
      <c r="G1493" s="68">
        <v>51.559137959917607</v>
      </c>
      <c r="H1493" s="68">
        <v>2791.2903217053995</v>
      </c>
      <c r="I1493" s="68">
        <v>4145.1424070893172</v>
      </c>
      <c r="J1493" s="68">
        <v>789.80581703220309</v>
      </c>
      <c r="K1493" s="68">
        <v>67.263402079187415</v>
      </c>
      <c r="L1493" s="68">
        <v>485.13902623828227</v>
      </c>
      <c r="M1493" s="68">
        <v>253.7629397053052</v>
      </c>
      <c r="N1493" s="68">
        <v>451.5501060815738</v>
      </c>
      <c r="O1493" s="68">
        <v>1443.2454561503284</v>
      </c>
      <c r="P1493" s="68">
        <v>735.30814433845478</v>
      </c>
      <c r="Q1493" s="68">
        <v>1071.769338748662</v>
      </c>
      <c r="R1493" s="68">
        <v>960.74981421654911</v>
      </c>
      <c r="S1493" s="68">
        <v>548.25196691395456</v>
      </c>
      <c r="T1493" s="68">
        <v>974.83173801624719</v>
      </c>
      <c r="U1493" s="68">
        <v>1020.4749271187902</v>
      </c>
      <c r="V1493" s="68">
        <v>670.24994495621991</v>
      </c>
      <c r="W1493" s="68">
        <v>933.20031201861207</v>
      </c>
      <c r="X1493" s="68">
        <v>2829.2047350014168</v>
      </c>
      <c r="Y1493" s="68">
        <v>153.55624639509034</v>
      </c>
      <c r="Z1493" s="68">
        <v>1001.4736421143599</v>
      </c>
      <c r="AA1493" s="68">
        <v>174.84715931923733</v>
      </c>
      <c r="AB1493" s="68">
        <v>226.05601190322687</v>
      </c>
      <c r="AC1493" s="68">
        <v>68.264229277519149</v>
      </c>
      <c r="AD1493" s="68">
        <v>48.108443607531086</v>
      </c>
      <c r="AE1493" s="68">
        <v>3015.0155012047335</v>
      </c>
      <c r="AF1493" s="68">
        <v>1886.3800683449008</v>
      </c>
      <c r="AG1493" s="68">
        <v>9374.0827243766071</v>
      </c>
      <c r="AH1493" s="68">
        <v>7678.0872778945723</v>
      </c>
      <c r="AI1493" s="68">
        <v>2238.7156238717603</v>
      </c>
      <c r="AJ1493" s="68">
        <v>123.93620126521809</v>
      </c>
      <c r="AK1493" s="68">
        <v>591.67944113381998</v>
      </c>
      <c r="AL1493" s="68">
        <v>1050.0992960233091</v>
      </c>
      <c r="AM1493" s="68">
        <v>343.7377095995181</v>
      </c>
      <c r="AN1493" s="68">
        <v>2548.6960601279488</v>
      </c>
      <c r="AO1493" s="68">
        <v>376.81202973938315</v>
      </c>
      <c r="AP1493" s="68">
        <v>904.04841344064312</v>
      </c>
      <c r="AQ1493" s="68">
        <v>2280.7836652194269</v>
      </c>
      <c r="AR1493" s="68">
        <v>84.506254038079476</v>
      </c>
      <c r="AS1493" s="68">
        <v>3082.0010593156994</v>
      </c>
      <c r="AT1493" s="68">
        <v>859.59399146934925</v>
      </c>
      <c r="AU1493" s="68">
        <v>282.33350466595272</v>
      </c>
      <c r="AV1493" s="68">
        <v>0</v>
      </c>
      <c r="AW1493" s="68">
        <v>1411.703611885755</v>
      </c>
      <c r="AX1493" s="68">
        <v>877.0319073537828</v>
      </c>
      <c r="AY1493" s="68">
        <v>383.43734232455137</v>
      </c>
      <c r="AZ1493" s="68">
        <v>0</v>
      </c>
      <c r="BA1493" s="68">
        <v>78.398616341309477</v>
      </c>
      <c r="BB1493" s="68">
        <v>5313.2154035042504</v>
      </c>
      <c r="BC1493" s="68">
        <v>1712.0796395841076</v>
      </c>
      <c r="BD1493" s="68">
        <v>1153.2839917771746</v>
      </c>
      <c r="BE1493" s="68">
        <v>1149.547208901738</v>
      </c>
      <c r="BF1493" s="68">
        <v>2333.7360790850371</v>
      </c>
      <c r="BG1493" s="68">
        <v>0</v>
      </c>
      <c r="BH1493" s="68">
        <v>2.2902265534003532</v>
      </c>
      <c r="BI1493" s="68">
        <v>124027.57417572085</v>
      </c>
      <c r="BJ1493" s="68">
        <v>0</v>
      </c>
      <c r="BK1493" s="68">
        <v>643.67345471193062</v>
      </c>
      <c r="BL1493" s="68">
        <v>0</v>
      </c>
      <c r="BM1493" s="68">
        <v>-605.02205871034823</v>
      </c>
      <c r="BN1493" s="68">
        <v>0.13442325005181735</v>
      </c>
      <c r="BO1493" s="68">
        <v>197327.43638318719</v>
      </c>
    </row>
    <row r="1494" spans="1:67">
      <c r="A1494">
        <v>2012</v>
      </c>
      <c r="B1494" s="62" t="s">
        <v>647</v>
      </c>
      <c r="C1494" s="67" t="s">
        <v>712</v>
      </c>
      <c r="D1494" s="62" t="s">
        <v>725</v>
      </c>
      <c r="E1494" s="68">
        <v>0</v>
      </c>
      <c r="F1494" s="68">
        <v>0</v>
      </c>
      <c r="G1494" s="68">
        <v>0</v>
      </c>
      <c r="H1494" s="68">
        <v>0</v>
      </c>
      <c r="I1494" s="68">
        <v>1.8847954331282321E-2</v>
      </c>
      <c r="J1494" s="68">
        <v>0</v>
      </c>
      <c r="K1494" s="68">
        <v>0</v>
      </c>
      <c r="L1494" s="68">
        <v>0</v>
      </c>
      <c r="M1494" s="68">
        <v>0</v>
      </c>
      <c r="N1494" s="68">
        <v>0</v>
      </c>
      <c r="O1494" s="68">
        <v>0</v>
      </c>
      <c r="P1494" s="68">
        <v>0</v>
      </c>
      <c r="Q1494" s="68">
        <v>0</v>
      </c>
      <c r="R1494" s="68">
        <v>0</v>
      </c>
      <c r="S1494" s="68">
        <v>0</v>
      </c>
      <c r="T1494" s="68">
        <v>0</v>
      </c>
      <c r="U1494" s="68">
        <v>0</v>
      </c>
      <c r="V1494" s="68">
        <v>0</v>
      </c>
      <c r="W1494" s="68">
        <v>0</v>
      </c>
      <c r="X1494" s="68">
        <v>0</v>
      </c>
      <c r="Y1494" s="68">
        <v>0</v>
      </c>
      <c r="Z1494" s="68">
        <v>0</v>
      </c>
      <c r="AA1494" s="68">
        <v>0</v>
      </c>
      <c r="AB1494" s="68">
        <v>0</v>
      </c>
      <c r="AC1494" s="68">
        <v>0</v>
      </c>
      <c r="AD1494" s="68">
        <v>0</v>
      </c>
      <c r="AE1494" s="68">
        <v>4.8938453123881795E-4</v>
      </c>
      <c r="AF1494" s="68">
        <v>2.9224421513736485</v>
      </c>
      <c r="AG1494" s="68">
        <v>14.522637799188644</v>
      </c>
      <c r="AH1494" s="68">
        <v>11.89514577649906</v>
      </c>
      <c r="AI1494" s="68">
        <v>0</v>
      </c>
      <c r="AJ1494" s="68">
        <v>0</v>
      </c>
      <c r="AK1494" s="68">
        <v>0</v>
      </c>
      <c r="AL1494" s="68">
        <v>0</v>
      </c>
      <c r="AM1494" s="68">
        <v>0</v>
      </c>
      <c r="AN1494" s="68">
        <v>0</v>
      </c>
      <c r="AO1494" s="68">
        <v>0</v>
      </c>
      <c r="AP1494" s="68">
        <v>0</v>
      </c>
      <c r="AQ1494" s="68">
        <v>0</v>
      </c>
      <c r="AR1494" s="68">
        <v>0</v>
      </c>
      <c r="AS1494" s="68">
        <v>0</v>
      </c>
      <c r="AT1494" s="68">
        <v>0</v>
      </c>
      <c r="AU1494" s="68">
        <v>0</v>
      </c>
      <c r="AV1494" s="68">
        <v>0</v>
      </c>
      <c r="AW1494" s="68">
        <v>3.0289573945049813E-3</v>
      </c>
      <c r="AX1494" s="68">
        <v>0</v>
      </c>
      <c r="AY1494" s="68">
        <v>0</v>
      </c>
      <c r="AZ1494" s="68">
        <v>0</v>
      </c>
      <c r="BA1494" s="68">
        <v>0</v>
      </c>
      <c r="BB1494" s="68">
        <v>5.5423665507144233E-2</v>
      </c>
      <c r="BC1494" s="68">
        <v>0</v>
      </c>
      <c r="BD1494" s="68">
        <v>0</v>
      </c>
      <c r="BE1494" s="68">
        <v>0</v>
      </c>
      <c r="BF1494" s="68">
        <v>0</v>
      </c>
      <c r="BG1494" s="68">
        <v>0</v>
      </c>
      <c r="BH1494" s="68">
        <v>0</v>
      </c>
      <c r="BI1494" s="68">
        <v>222.32069836231955</v>
      </c>
      <c r="BJ1494" s="68">
        <v>0</v>
      </c>
      <c r="BK1494" s="68">
        <v>69610.206139722082</v>
      </c>
      <c r="BL1494" s="68">
        <v>0</v>
      </c>
      <c r="BM1494" s="68">
        <v>616.56849170162923</v>
      </c>
      <c r="BN1494" s="68">
        <v>1.6573347529629245E-3</v>
      </c>
      <c r="BO1494" s="68">
        <v>70478.51500280961</v>
      </c>
    </row>
    <row r="1495" spans="1:67">
      <c r="A1495">
        <v>2012</v>
      </c>
      <c r="B1495" s="62" t="s">
        <v>648</v>
      </c>
      <c r="C1495" s="67" t="s">
        <v>713</v>
      </c>
      <c r="D1495" s="62" t="s">
        <v>725</v>
      </c>
      <c r="E1495" s="68">
        <v>0.1168001311512693</v>
      </c>
      <c r="F1495" s="68">
        <v>0</v>
      </c>
      <c r="G1495" s="68">
        <v>4.5234309558274014E-4</v>
      </c>
      <c r="H1495" s="68">
        <v>3.0899203263292221E-2</v>
      </c>
      <c r="I1495" s="68">
        <v>0.51032302535075236</v>
      </c>
      <c r="J1495" s="68">
        <v>0.27902532085561288</v>
      </c>
      <c r="K1495" s="68">
        <v>1.0660295602395575E-3</v>
      </c>
      <c r="L1495" s="68">
        <v>0.11312151812467745</v>
      </c>
      <c r="M1495" s="68">
        <v>0.3148708704834719</v>
      </c>
      <c r="N1495" s="68">
        <v>9.1927883890920617E-2</v>
      </c>
      <c r="O1495" s="68">
        <v>3.9405658973453342E-2</v>
      </c>
      <c r="P1495" s="68">
        <v>5.4250001322516041E-2</v>
      </c>
      <c r="Q1495" s="68">
        <v>0.30780143463836368</v>
      </c>
      <c r="R1495" s="68">
        <v>0.47939955703180548</v>
      </c>
      <c r="S1495" s="68">
        <v>0.5064654337390857</v>
      </c>
      <c r="T1495" s="68">
        <v>1.6048417484890272</v>
      </c>
      <c r="U1495" s="68">
        <v>0.78032636097795249</v>
      </c>
      <c r="V1495" s="68">
        <v>0.76876148504078123</v>
      </c>
      <c r="W1495" s="68">
        <v>1.5996156081876181</v>
      </c>
      <c r="X1495" s="68">
        <v>5.0045873831443313</v>
      </c>
      <c r="Y1495" s="68">
        <v>1.5172625655016556E-3</v>
      </c>
      <c r="Z1495" s="68">
        <v>1.6268699757195166</v>
      </c>
      <c r="AA1495" s="68">
        <v>1.1159971460826241E-2</v>
      </c>
      <c r="AB1495" s="68">
        <v>15.064949530584352</v>
      </c>
      <c r="AC1495" s="68">
        <v>0</v>
      </c>
      <c r="AD1495" s="68">
        <v>0</v>
      </c>
      <c r="AE1495" s="68">
        <v>0.31337287307046402</v>
      </c>
      <c r="AF1495" s="68">
        <v>0.72825356810976838</v>
      </c>
      <c r="AG1495" s="68">
        <v>3.6189468423365585</v>
      </c>
      <c r="AH1495" s="68">
        <v>2.9641929270865202</v>
      </c>
      <c r="AI1495" s="68">
        <v>98.381606593163355</v>
      </c>
      <c r="AJ1495" s="68">
        <v>0</v>
      </c>
      <c r="AK1495" s="68">
        <v>0.67195679883217874</v>
      </c>
      <c r="AL1495" s="68">
        <v>0</v>
      </c>
      <c r="AM1495" s="68">
        <v>0.19809560511227731</v>
      </c>
      <c r="AN1495" s="68">
        <v>0</v>
      </c>
      <c r="AO1495" s="68">
        <v>5.9111447169969515E-3</v>
      </c>
      <c r="AP1495" s="68">
        <v>2.0786934126658787</v>
      </c>
      <c r="AQ1495" s="68">
        <v>0</v>
      </c>
      <c r="AR1495" s="68">
        <v>1.3919840023324213</v>
      </c>
      <c r="AS1495" s="68">
        <v>42.971190691419899</v>
      </c>
      <c r="AT1495" s="68">
        <v>10.958483709795651</v>
      </c>
      <c r="AU1495" s="68">
        <v>5.8996657598287863</v>
      </c>
      <c r="AV1495" s="68">
        <v>0</v>
      </c>
      <c r="AW1495" s="68">
        <v>3.0885032010709765E-3</v>
      </c>
      <c r="AX1495" s="68">
        <v>0</v>
      </c>
      <c r="AY1495" s="68">
        <v>29.556959719348143</v>
      </c>
      <c r="AZ1495" s="68">
        <v>0</v>
      </c>
      <c r="BA1495" s="68">
        <v>3.2489557779633568E-2</v>
      </c>
      <c r="BB1495" s="68">
        <v>2.5803767775833726</v>
      </c>
      <c r="BC1495" s="68">
        <v>5.6358153457730715</v>
      </c>
      <c r="BD1495" s="68">
        <v>21.782969416272266</v>
      </c>
      <c r="BE1495" s="68">
        <v>0</v>
      </c>
      <c r="BF1495" s="68">
        <v>9.2015887621616628</v>
      </c>
      <c r="BG1495" s="68">
        <v>0</v>
      </c>
      <c r="BH1495" s="68">
        <v>2.0722112555440157E-2</v>
      </c>
      <c r="BI1495" s="68">
        <v>12601.716672929135</v>
      </c>
      <c r="BJ1495" s="68">
        <v>0</v>
      </c>
      <c r="BK1495" s="68">
        <v>40845.615655419977</v>
      </c>
      <c r="BL1495" s="68">
        <v>0</v>
      </c>
      <c r="BM1495" s="68">
        <v>9.020318300928448</v>
      </c>
      <c r="BN1495" s="68">
        <v>-3.0001164122950286E-4</v>
      </c>
      <c r="BO1495" s="68">
        <v>53724.657148499195</v>
      </c>
    </row>
    <row r="1496" spans="1:67">
      <c r="A1496">
        <v>2012</v>
      </c>
      <c r="B1496" s="62" t="s">
        <v>649</v>
      </c>
      <c r="C1496" s="67" t="s">
        <v>714</v>
      </c>
      <c r="D1496" s="62" t="s">
        <v>725</v>
      </c>
      <c r="E1496" s="68">
        <v>0</v>
      </c>
      <c r="F1496" s="68">
        <v>0</v>
      </c>
      <c r="G1496" s="68">
        <v>0</v>
      </c>
      <c r="H1496" s="68">
        <v>0</v>
      </c>
      <c r="I1496" s="68">
        <v>0</v>
      </c>
      <c r="J1496" s="68">
        <v>0</v>
      </c>
      <c r="K1496" s="68">
        <v>0</v>
      </c>
      <c r="L1496" s="68">
        <v>0</v>
      </c>
      <c r="M1496" s="68">
        <v>0</v>
      </c>
      <c r="N1496" s="68">
        <v>0</v>
      </c>
      <c r="O1496" s="68">
        <v>0</v>
      </c>
      <c r="P1496" s="68">
        <v>0</v>
      </c>
      <c r="Q1496" s="68">
        <v>0</v>
      </c>
      <c r="R1496" s="68">
        <v>0</v>
      </c>
      <c r="S1496" s="68">
        <v>0</v>
      </c>
      <c r="T1496" s="68">
        <v>0</v>
      </c>
      <c r="U1496" s="68">
        <v>0</v>
      </c>
      <c r="V1496" s="68">
        <v>0</v>
      </c>
      <c r="W1496" s="68">
        <v>0</v>
      </c>
      <c r="X1496" s="68">
        <v>0</v>
      </c>
      <c r="Y1496" s="68">
        <v>0</v>
      </c>
      <c r="Z1496" s="68">
        <v>0</v>
      </c>
      <c r="AA1496" s="68">
        <v>0</v>
      </c>
      <c r="AB1496" s="68">
        <v>0</v>
      </c>
      <c r="AC1496" s="68">
        <v>0</v>
      </c>
      <c r="AD1496" s="68">
        <v>0</v>
      </c>
      <c r="AE1496" s="68">
        <v>0</v>
      </c>
      <c r="AF1496" s="68">
        <v>0</v>
      </c>
      <c r="AG1496" s="68">
        <v>0</v>
      </c>
      <c r="AH1496" s="68">
        <v>0</v>
      </c>
      <c r="AI1496" s="68">
        <v>0</v>
      </c>
      <c r="AJ1496" s="68">
        <v>0</v>
      </c>
      <c r="AK1496" s="68">
        <v>0</v>
      </c>
      <c r="AL1496" s="68">
        <v>0</v>
      </c>
      <c r="AM1496" s="68">
        <v>0</v>
      </c>
      <c r="AN1496" s="68">
        <v>0</v>
      </c>
      <c r="AO1496" s="68">
        <v>0</v>
      </c>
      <c r="AP1496" s="68">
        <v>0</v>
      </c>
      <c r="AQ1496" s="68">
        <v>0</v>
      </c>
      <c r="AR1496" s="68">
        <v>0</v>
      </c>
      <c r="AS1496" s="68">
        <v>0</v>
      </c>
      <c r="AT1496" s="68">
        <v>0</v>
      </c>
      <c r="AU1496" s="68">
        <v>0</v>
      </c>
      <c r="AV1496" s="68">
        <v>0</v>
      </c>
      <c r="AW1496" s="68">
        <v>0</v>
      </c>
      <c r="AX1496" s="68">
        <v>0</v>
      </c>
      <c r="AY1496" s="68">
        <v>0</v>
      </c>
      <c r="AZ1496" s="68">
        <v>0</v>
      </c>
      <c r="BA1496" s="68">
        <v>0</v>
      </c>
      <c r="BB1496" s="68">
        <v>0</v>
      </c>
      <c r="BC1496" s="68">
        <v>0</v>
      </c>
      <c r="BD1496" s="68">
        <v>0</v>
      </c>
      <c r="BE1496" s="68">
        <v>0</v>
      </c>
      <c r="BF1496" s="68">
        <v>0</v>
      </c>
      <c r="BG1496" s="68">
        <v>0</v>
      </c>
      <c r="BH1496" s="68">
        <v>0</v>
      </c>
      <c r="BI1496" s="68">
        <v>11556.856092023458</v>
      </c>
      <c r="BJ1496" s="68">
        <v>0</v>
      </c>
      <c r="BK1496" s="68">
        <v>24715.302549799566</v>
      </c>
      <c r="BL1496" s="68">
        <v>0</v>
      </c>
      <c r="BM1496" s="68">
        <v>-159.75604245290234</v>
      </c>
      <c r="BN1496" s="68">
        <v>1.0590682795736939E-3</v>
      </c>
      <c r="BO1496" s="68">
        <v>36112.403658438401</v>
      </c>
    </row>
    <row r="1497" spans="1:67">
      <c r="A1497">
        <v>2012</v>
      </c>
      <c r="B1497" s="62" t="s">
        <v>650</v>
      </c>
      <c r="C1497" s="67" t="s">
        <v>715</v>
      </c>
      <c r="D1497" s="62" t="s">
        <v>725</v>
      </c>
      <c r="E1497" s="68">
        <v>4.7522373672297125</v>
      </c>
      <c r="F1497" s="68">
        <v>0.83782390496739456</v>
      </c>
      <c r="G1497" s="68">
        <v>1.0974772821617151</v>
      </c>
      <c r="H1497" s="68">
        <v>27.013768993818736</v>
      </c>
      <c r="I1497" s="68">
        <v>31.364341716687871</v>
      </c>
      <c r="J1497" s="68">
        <v>4.3044242044682832</v>
      </c>
      <c r="K1497" s="68">
        <v>1.3623069901836613</v>
      </c>
      <c r="L1497" s="68">
        <v>11.032733979621769</v>
      </c>
      <c r="M1497" s="68">
        <v>1.0338604454981093</v>
      </c>
      <c r="N1497" s="68">
        <v>0.71639633681501713</v>
      </c>
      <c r="O1497" s="68">
        <v>9.4251028596071524</v>
      </c>
      <c r="P1497" s="68">
        <v>2.5836703631269162</v>
      </c>
      <c r="Q1497" s="68">
        <v>5.4460464527479058</v>
      </c>
      <c r="R1497" s="68">
        <v>9.8173906613130217</v>
      </c>
      <c r="S1497" s="68">
        <v>7.8729104478541299</v>
      </c>
      <c r="T1497" s="68">
        <v>6.8135807686929715</v>
      </c>
      <c r="U1497" s="68">
        <v>1.7683054607971003</v>
      </c>
      <c r="V1497" s="68">
        <v>5.3589046905935112</v>
      </c>
      <c r="W1497" s="68">
        <v>4.7402250385821061</v>
      </c>
      <c r="X1497" s="68">
        <v>42.907940014559841</v>
      </c>
      <c r="Y1497" s="68">
        <v>2.6611866728711604</v>
      </c>
      <c r="Z1497" s="68">
        <v>7.110853492085023</v>
      </c>
      <c r="AA1497" s="68">
        <v>31.808261714145541</v>
      </c>
      <c r="AB1497" s="68">
        <v>1.3157649416736703</v>
      </c>
      <c r="AC1497" s="68">
        <v>0</v>
      </c>
      <c r="AD1497" s="68">
        <v>0.40556184401337669</v>
      </c>
      <c r="AE1497" s="68">
        <v>31.910950393780478</v>
      </c>
      <c r="AF1497" s="68">
        <v>18.127354882999377</v>
      </c>
      <c r="AG1497" s="68">
        <v>90.081170331947789</v>
      </c>
      <c r="AH1497" s="68">
        <v>73.783335206227179</v>
      </c>
      <c r="AI1497" s="68">
        <v>29.977790699679549</v>
      </c>
      <c r="AJ1497" s="68">
        <v>1.3102051791942062E-3</v>
      </c>
      <c r="AK1497" s="68">
        <v>13.453572813843143</v>
      </c>
      <c r="AL1497" s="68">
        <v>14.568514675969697</v>
      </c>
      <c r="AM1497" s="68">
        <v>3.9188754816048803</v>
      </c>
      <c r="AN1497" s="68">
        <v>274.27414975020764</v>
      </c>
      <c r="AO1497" s="68">
        <v>1.3910555181399076</v>
      </c>
      <c r="AP1497" s="68">
        <v>69.08618724405504</v>
      </c>
      <c r="AQ1497" s="68">
        <v>7.416358252559399</v>
      </c>
      <c r="AR1497" s="68">
        <v>0.66415439193293824</v>
      </c>
      <c r="AS1497" s="68">
        <v>268.68741005208443</v>
      </c>
      <c r="AT1497" s="68">
        <v>56.980614699360657</v>
      </c>
      <c r="AU1497" s="68">
        <v>10.786694076553522</v>
      </c>
      <c r="AV1497" s="68">
        <v>0</v>
      </c>
      <c r="AW1497" s="68">
        <v>55.226530287529329</v>
      </c>
      <c r="AX1497" s="68">
        <v>23.209106536362423</v>
      </c>
      <c r="AY1497" s="68">
        <v>23.705167616321734</v>
      </c>
      <c r="AZ1497" s="68">
        <v>0</v>
      </c>
      <c r="BA1497" s="68">
        <v>0.47348445809514833</v>
      </c>
      <c r="BB1497" s="68">
        <v>72.14673412192198</v>
      </c>
      <c r="BC1497" s="68">
        <v>200.67643345454064</v>
      </c>
      <c r="BD1497" s="68">
        <v>86.826929479584592</v>
      </c>
      <c r="BE1497" s="68">
        <v>124.91476594790882</v>
      </c>
      <c r="BF1497" s="68">
        <v>292.2795834779763</v>
      </c>
      <c r="BG1497" s="68">
        <v>0</v>
      </c>
      <c r="BH1497" s="68">
        <v>1.6091109324208337</v>
      </c>
      <c r="BI1497" s="68">
        <v>22710.371828846939</v>
      </c>
      <c r="BJ1497" s="68">
        <v>0</v>
      </c>
      <c r="BK1497" s="68">
        <v>721.2170420797853</v>
      </c>
      <c r="BL1497" s="68">
        <v>0</v>
      </c>
      <c r="BM1497" s="68">
        <v>4.0544957742895429</v>
      </c>
      <c r="BN1497" s="68">
        <v>5.0641808411455713E-4</v>
      </c>
      <c r="BO1497" s="68">
        <v>25505.372294752</v>
      </c>
    </row>
    <row r="1498" spans="1:67">
      <c r="A1498">
        <v>2012</v>
      </c>
      <c r="B1498" s="62" t="s">
        <v>651</v>
      </c>
      <c r="C1498" s="67" t="s">
        <v>716</v>
      </c>
      <c r="D1498" s="62" t="s">
        <v>725</v>
      </c>
      <c r="E1498" s="68">
        <v>0</v>
      </c>
      <c r="F1498" s="68">
        <v>0</v>
      </c>
      <c r="G1498" s="68">
        <v>0</v>
      </c>
      <c r="H1498" s="68">
        <v>0</v>
      </c>
      <c r="I1498" s="68">
        <v>0</v>
      </c>
      <c r="J1498" s="68">
        <v>0</v>
      </c>
      <c r="K1498" s="68">
        <v>0</v>
      </c>
      <c r="L1498" s="68">
        <v>0</v>
      </c>
      <c r="M1498" s="68">
        <v>0</v>
      </c>
      <c r="N1498" s="68">
        <v>0</v>
      </c>
      <c r="O1498" s="68">
        <v>0</v>
      </c>
      <c r="P1498" s="68">
        <v>0</v>
      </c>
      <c r="Q1498" s="68">
        <v>0</v>
      </c>
      <c r="R1498" s="68">
        <v>0</v>
      </c>
      <c r="S1498" s="68">
        <v>0</v>
      </c>
      <c r="T1498" s="68">
        <v>0</v>
      </c>
      <c r="U1498" s="68">
        <v>0</v>
      </c>
      <c r="V1498" s="68">
        <v>0</v>
      </c>
      <c r="W1498" s="68">
        <v>0</v>
      </c>
      <c r="X1498" s="68">
        <v>0</v>
      </c>
      <c r="Y1498" s="68">
        <v>0</v>
      </c>
      <c r="Z1498" s="68">
        <v>0</v>
      </c>
      <c r="AA1498" s="68">
        <v>0</v>
      </c>
      <c r="AB1498" s="68">
        <v>0</v>
      </c>
      <c r="AC1498" s="68">
        <v>0</v>
      </c>
      <c r="AD1498" s="68">
        <v>0</v>
      </c>
      <c r="AE1498" s="68">
        <v>0</v>
      </c>
      <c r="AF1498" s="68">
        <v>0</v>
      </c>
      <c r="AG1498" s="68">
        <v>0</v>
      </c>
      <c r="AH1498" s="68">
        <v>0</v>
      </c>
      <c r="AI1498" s="68">
        <v>0</v>
      </c>
      <c r="AJ1498" s="68">
        <v>0</v>
      </c>
      <c r="AK1498" s="68">
        <v>0</v>
      </c>
      <c r="AL1498" s="68">
        <v>0</v>
      </c>
      <c r="AM1498" s="68">
        <v>0</v>
      </c>
      <c r="AN1498" s="68">
        <v>0</v>
      </c>
      <c r="AO1498" s="68">
        <v>0</v>
      </c>
      <c r="AP1498" s="68">
        <v>0</v>
      </c>
      <c r="AQ1498" s="68">
        <v>0</v>
      </c>
      <c r="AR1498" s="68">
        <v>0</v>
      </c>
      <c r="AS1498" s="68">
        <v>0</v>
      </c>
      <c r="AT1498" s="68">
        <v>0</v>
      </c>
      <c r="AU1498" s="68">
        <v>0</v>
      </c>
      <c r="AV1498" s="68">
        <v>0</v>
      </c>
      <c r="AW1498" s="68">
        <v>0</v>
      </c>
      <c r="AX1498" s="68">
        <v>0</v>
      </c>
      <c r="AY1498" s="68">
        <v>0</v>
      </c>
      <c r="AZ1498" s="68">
        <v>0</v>
      </c>
      <c r="BA1498" s="68">
        <v>0</v>
      </c>
      <c r="BB1498" s="68">
        <v>0</v>
      </c>
      <c r="BC1498" s="68">
        <v>0</v>
      </c>
      <c r="BD1498" s="68">
        <v>0</v>
      </c>
      <c r="BE1498" s="68">
        <v>0</v>
      </c>
      <c r="BF1498" s="68">
        <v>0</v>
      </c>
      <c r="BG1498" s="68">
        <v>0</v>
      </c>
      <c r="BH1498" s="68">
        <v>0</v>
      </c>
      <c r="BI1498" s="68">
        <v>5585.3912329930445</v>
      </c>
      <c r="BJ1498" s="68">
        <v>0</v>
      </c>
      <c r="BK1498" s="68">
        <v>0</v>
      </c>
      <c r="BL1498" s="68">
        <v>0</v>
      </c>
      <c r="BM1498" s="68">
        <v>0</v>
      </c>
      <c r="BN1498" s="68">
        <v>1.8304535569768632E-4</v>
      </c>
      <c r="BO1498" s="68">
        <v>5585.3914160384002</v>
      </c>
    </row>
    <row r="1499" spans="1:67">
      <c r="A1499">
        <v>2012</v>
      </c>
      <c r="B1499" s="62" t="s">
        <v>652</v>
      </c>
      <c r="C1499" s="67" t="s">
        <v>717</v>
      </c>
      <c r="D1499" s="62" t="s">
        <v>725</v>
      </c>
      <c r="E1499" s="68">
        <v>0</v>
      </c>
      <c r="F1499" s="68">
        <v>0</v>
      </c>
      <c r="G1499" s="68">
        <v>0</v>
      </c>
      <c r="H1499" s="68">
        <v>0</v>
      </c>
      <c r="I1499" s="68">
        <v>0</v>
      </c>
      <c r="J1499" s="68">
        <v>0</v>
      </c>
      <c r="K1499" s="68">
        <v>0</v>
      </c>
      <c r="L1499" s="68">
        <v>0</v>
      </c>
      <c r="M1499" s="68">
        <v>0</v>
      </c>
      <c r="N1499" s="68">
        <v>0</v>
      </c>
      <c r="O1499" s="68">
        <v>0</v>
      </c>
      <c r="P1499" s="68">
        <v>0</v>
      </c>
      <c r="Q1499" s="68">
        <v>0</v>
      </c>
      <c r="R1499" s="68">
        <v>0</v>
      </c>
      <c r="S1499" s="68">
        <v>0</v>
      </c>
      <c r="T1499" s="68">
        <v>0</v>
      </c>
      <c r="U1499" s="68">
        <v>0</v>
      </c>
      <c r="V1499" s="68">
        <v>0</v>
      </c>
      <c r="W1499" s="68">
        <v>0</v>
      </c>
      <c r="X1499" s="68">
        <v>0</v>
      </c>
      <c r="Y1499" s="68">
        <v>0</v>
      </c>
      <c r="Z1499" s="68">
        <v>0</v>
      </c>
      <c r="AA1499" s="68">
        <v>0</v>
      </c>
      <c r="AB1499" s="68">
        <v>0</v>
      </c>
      <c r="AC1499" s="68">
        <v>0</v>
      </c>
      <c r="AD1499" s="68">
        <v>0</v>
      </c>
      <c r="AE1499" s="68">
        <v>0</v>
      </c>
      <c r="AF1499" s="68">
        <v>0</v>
      </c>
      <c r="AG1499" s="68">
        <v>0</v>
      </c>
      <c r="AH1499" s="68">
        <v>0</v>
      </c>
      <c r="AI1499" s="68">
        <v>0</v>
      </c>
      <c r="AJ1499" s="68">
        <v>0</v>
      </c>
      <c r="AK1499" s="68">
        <v>0</v>
      </c>
      <c r="AL1499" s="68">
        <v>0</v>
      </c>
      <c r="AM1499" s="68">
        <v>0</v>
      </c>
      <c r="AN1499" s="68">
        <v>0</v>
      </c>
      <c r="AO1499" s="68">
        <v>0</v>
      </c>
      <c r="AP1499" s="68">
        <v>0</v>
      </c>
      <c r="AQ1499" s="68">
        <v>0</v>
      </c>
      <c r="AR1499" s="68">
        <v>0</v>
      </c>
      <c r="AS1499" s="68">
        <v>0</v>
      </c>
      <c r="AT1499" s="68">
        <v>0</v>
      </c>
      <c r="AU1499" s="68">
        <v>0</v>
      </c>
      <c r="AV1499" s="68">
        <v>0</v>
      </c>
      <c r="AW1499" s="68">
        <v>0</v>
      </c>
      <c r="AX1499" s="68">
        <v>0</v>
      </c>
      <c r="AY1499" s="68">
        <v>0</v>
      </c>
      <c r="AZ1499" s="68">
        <v>0</v>
      </c>
      <c r="BA1499" s="68">
        <v>0</v>
      </c>
      <c r="BB1499" s="68">
        <v>0</v>
      </c>
      <c r="BC1499" s="68">
        <v>0</v>
      </c>
      <c r="BD1499" s="68">
        <v>0</v>
      </c>
      <c r="BE1499" s="68">
        <v>0</v>
      </c>
      <c r="BF1499" s="68">
        <v>0</v>
      </c>
      <c r="BG1499" s="68">
        <v>0</v>
      </c>
      <c r="BH1499" s="68">
        <v>0</v>
      </c>
      <c r="BI1499" s="68">
        <v>1.2666266408953561</v>
      </c>
      <c r="BJ1499" s="68">
        <v>0</v>
      </c>
      <c r="BK1499" s="68">
        <v>44.245470072839893</v>
      </c>
      <c r="BL1499" s="68">
        <v>0</v>
      </c>
      <c r="BM1499" s="68">
        <v>3.4768939357613998E-3</v>
      </c>
      <c r="BN1499" s="68">
        <v>-6.7967100392252178E-7</v>
      </c>
      <c r="BO1499" s="68">
        <v>45.515572928000005</v>
      </c>
    </row>
    <row r="1500" spans="1:67">
      <c r="A1500">
        <v>2012</v>
      </c>
      <c r="B1500" s="62" t="s">
        <v>597</v>
      </c>
      <c r="C1500" s="67" t="s">
        <v>664</v>
      </c>
      <c r="D1500" s="62" t="s">
        <v>726</v>
      </c>
      <c r="E1500" s="68">
        <v>1185.3376680493786</v>
      </c>
      <c r="F1500" s="68">
        <v>1.3734273419201228</v>
      </c>
      <c r="G1500" s="68">
        <v>1.6692349766912806</v>
      </c>
      <c r="H1500" s="68">
        <v>0.57286504819299189</v>
      </c>
      <c r="I1500" s="68">
        <v>6833.2083826451635</v>
      </c>
      <c r="J1500" s="68">
        <v>181.56007068382374</v>
      </c>
      <c r="K1500" s="68">
        <v>8.9209554601762555</v>
      </c>
      <c r="L1500" s="68">
        <v>0.35825167188727602</v>
      </c>
      <c r="M1500" s="68">
        <v>6.6202750860249002E-2</v>
      </c>
      <c r="N1500" s="68">
        <v>0.33178667931413575</v>
      </c>
      <c r="O1500" s="68">
        <v>30.087280475878892</v>
      </c>
      <c r="P1500" s="68">
        <v>6.6586757273558383</v>
      </c>
      <c r="Q1500" s="68">
        <v>7.1427018520642811</v>
      </c>
      <c r="R1500" s="68">
        <v>0.22237684806419269</v>
      </c>
      <c r="S1500" s="68">
        <v>0.23874817603271026</v>
      </c>
      <c r="T1500" s="68">
        <v>0.31454900652598827</v>
      </c>
      <c r="U1500" s="68">
        <v>0.83867821330806169</v>
      </c>
      <c r="V1500" s="68">
        <v>0.3226493645991742</v>
      </c>
      <c r="W1500" s="68">
        <v>0.3461643190538759</v>
      </c>
      <c r="X1500" s="68">
        <v>2.3048446526863611</v>
      </c>
      <c r="Y1500" s="68">
        <v>4.927380850130049E-2</v>
      </c>
      <c r="Z1500" s="68">
        <v>12.789075680623919</v>
      </c>
      <c r="AA1500" s="68">
        <v>1.0345371599111194E-2</v>
      </c>
      <c r="AB1500" s="68">
        <v>7.080532637521304</v>
      </c>
      <c r="AC1500" s="68">
        <v>9.7357316707701785E-2</v>
      </c>
      <c r="AD1500" s="68">
        <v>4.1175181084608927E-3</v>
      </c>
      <c r="AE1500" s="68">
        <v>9.1429889294007491</v>
      </c>
      <c r="AF1500" s="68">
        <v>0.23376366178352012</v>
      </c>
      <c r="AG1500" s="68">
        <v>1.1635063706905988</v>
      </c>
      <c r="AH1500" s="68">
        <v>0.95238413574847081</v>
      </c>
      <c r="AI1500" s="68">
        <v>0.40383245859108063</v>
      </c>
      <c r="AJ1500" s="68">
        <v>8.9098534521302904E-3</v>
      </c>
      <c r="AK1500" s="68">
        <v>3.1724069136976077E-2</v>
      </c>
      <c r="AL1500" s="68">
        <v>8.8740667340081833E-2</v>
      </c>
      <c r="AM1500" s="68">
        <v>7.8232040349900042E-3</v>
      </c>
      <c r="AN1500" s="68">
        <v>2.3293990163338254</v>
      </c>
      <c r="AO1500" s="68">
        <v>1.8671964335889749E-2</v>
      </c>
      <c r="AP1500" s="68">
        <v>4.5548771988089466E-2</v>
      </c>
      <c r="AQ1500" s="68">
        <v>0.12872786961858979</v>
      </c>
      <c r="AR1500" s="68">
        <v>1.6109301097630094E-3</v>
      </c>
      <c r="AS1500" s="68">
        <v>0.27232298527104509</v>
      </c>
      <c r="AT1500" s="68">
        <v>4.8640031974805775E-3</v>
      </c>
      <c r="AU1500" s="68">
        <v>1.1162695135686187E-2</v>
      </c>
      <c r="AV1500" s="68">
        <v>0</v>
      </c>
      <c r="AW1500" s="68">
        <v>2.3311337287363319E-2</v>
      </c>
      <c r="AX1500" s="68">
        <v>1.477119561743794E-2</v>
      </c>
      <c r="AY1500" s="68">
        <v>1.8175202183712515E-2</v>
      </c>
      <c r="AZ1500" s="68">
        <v>0</v>
      </c>
      <c r="BA1500" s="68">
        <v>8.1130161912887477E-3</v>
      </c>
      <c r="BB1500" s="68">
        <v>0.41669247606893234</v>
      </c>
      <c r="BC1500" s="68">
        <v>0.67296658305004042</v>
      </c>
      <c r="BD1500" s="68">
        <v>9.3967592954259049E-2</v>
      </c>
      <c r="BE1500" s="68">
        <v>0.88857789431149392</v>
      </c>
      <c r="BF1500" s="68">
        <v>0.26279844112254919</v>
      </c>
      <c r="BG1500" s="68">
        <v>0</v>
      </c>
      <c r="BH1500" s="68">
        <v>3.359566433048336E-4</v>
      </c>
      <c r="BI1500" s="68">
        <v>1560.9260862663366</v>
      </c>
      <c r="BJ1500" s="68">
        <v>0</v>
      </c>
      <c r="BK1500" s="68">
        <v>2.2930209171193963E-3</v>
      </c>
      <c r="BL1500" s="68">
        <v>3.4415366806513585</v>
      </c>
      <c r="BM1500" s="68">
        <v>9.190954366783231</v>
      </c>
      <c r="BN1500" s="68">
        <v>0</v>
      </c>
      <c r="BO1500" s="68">
        <v>0</v>
      </c>
    </row>
    <row r="1501" spans="1:67">
      <c r="A1501">
        <v>2012</v>
      </c>
      <c r="B1501" s="62" t="s">
        <v>598</v>
      </c>
      <c r="C1501" s="67" t="s">
        <v>665</v>
      </c>
      <c r="D1501" s="62" t="s">
        <v>726</v>
      </c>
      <c r="E1501" s="68">
        <v>5.7014055203722016</v>
      </c>
      <c r="F1501" s="68">
        <v>5.1884079397409621</v>
      </c>
      <c r="G1501" s="68">
        <v>1.466507046160569E-2</v>
      </c>
      <c r="H1501" s="68">
        <v>0.21943525247325713</v>
      </c>
      <c r="I1501" s="68">
        <v>34.395298623194712</v>
      </c>
      <c r="J1501" s="68">
        <v>2.3066395089414247</v>
      </c>
      <c r="K1501" s="68">
        <v>33.474693113551126</v>
      </c>
      <c r="L1501" s="68">
        <v>0.1029324159934222</v>
      </c>
      <c r="M1501" s="68">
        <v>4.3973475289185403E-3</v>
      </c>
      <c r="N1501" s="68">
        <v>4.2426126458538355E-2</v>
      </c>
      <c r="O1501" s="68">
        <v>0.70283730245894149</v>
      </c>
      <c r="P1501" s="68">
        <v>1.2147206309023766</v>
      </c>
      <c r="Q1501" s="68">
        <v>15.414730152292497</v>
      </c>
      <c r="R1501" s="68">
        <v>6.3327474813313384E-2</v>
      </c>
      <c r="S1501" s="68">
        <v>0.46283002388658973</v>
      </c>
      <c r="T1501" s="68">
        <v>0.30704850234243874</v>
      </c>
      <c r="U1501" s="68">
        <v>0.20818701394171379</v>
      </c>
      <c r="V1501" s="68">
        <v>0.24416194219104334</v>
      </c>
      <c r="W1501" s="68">
        <v>0.23889839304957106</v>
      </c>
      <c r="X1501" s="68">
        <v>0.51442658924731577</v>
      </c>
      <c r="Y1501" s="68">
        <v>5.3052655869472998E-2</v>
      </c>
      <c r="Z1501" s="68">
        <v>1.1695225287100404</v>
      </c>
      <c r="AA1501" s="68">
        <v>7.6673898676950097E-3</v>
      </c>
      <c r="AB1501" s="68">
        <v>6.7929027056847599E-2</v>
      </c>
      <c r="AC1501" s="68">
        <v>2.0074859598151317E-3</v>
      </c>
      <c r="AD1501" s="68">
        <v>1.717782087083995E-4</v>
      </c>
      <c r="AE1501" s="68">
        <v>1.6845956840917402</v>
      </c>
      <c r="AF1501" s="68">
        <v>8.7093107532784361E-2</v>
      </c>
      <c r="AG1501" s="68">
        <v>0.43347990924736463</v>
      </c>
      <c r="AH1501" s="68">
        <v>0.35480435700776519</v>
      </c>
      <c r="AI1501" s="68">
        <v>2.8828097525840091E-2</v>
      </c>
      <c r="AJ1501" s="68">
        <v>1.6935821877547587E-3</v>
      </c>
      <c r="AK1501" s="68">
        <v>3.8844030963663804E-3</v>
      </c>
      <c r="AL1501" s="68">
        <v>8.7735747141303184E-3</v>
      </c>
      <c r="AM1501" s="68">
        <v>8.2232682211318565E-4</v>
      </c>
      <c r="AN1501" s="68">
        <v>2.3413729070916368E-2</v>
      </c>
      <c r="AO1501" s="68">
        <v>2.3233033560070351E-3</v>
      </c>
      <c r="AP1501" s="68">
        <v>6.9363900410622809E-3</v>
      </c>
      <c r="AQ1501" s="68">
        <v>6.6683476684384096E-2</v>
      </c>
      <c r="AR1501" s="68">
        <v>3.0963075962823041E-4</v>
      </c>
      <c r="AS1501" s="68">
        <v>6.4141213473961192E-2</v>
      </c>
      <c r="AT1501" s="68">
        <v>7.4460622014993418E-4</v>
      </c>
      <c r="AU1501" s="68">
        <v>1.4301472599766649E-3</v>
      </c>
      <c r="AV1501" s="68">
        <v>0</v>
      </c>
      <c r="AW1501" s="68">
        <v>1.6011032344899652E-2</v>
      </c>
      <c r="AX1501" s="68">
        <v>1.222897690060377E-3</v>
      </c>
      <c r="AY1501" s="68">
        <v>1.248959536080478E-3</v>
      </c>
      <c r="AZ1501" s="68">
        <v>0</v>
      </c>
      <c r="BA1501" s="68">
        <v>9.5191955931561928E-4</v>
      </c>
      <c r="BB1501" s="68">
        <v>3.4588222156357568E-2</v>
      </c>
      <c r="BC1501" s="68">
        <v>5.8826490923250249E-2</v>
      </c>
      <c r="BD1501" s="68">
        <v>1.1726635659456724E-2</v>
      </c>
      <c r="BE1501" s="68">
        <v>1.4450986847650699E-2</v>
      </c>
      <c r="BF1501" s="68">
        <v>2.0752853913776733E-2</v>
      </c>
      <c r="BG1501" s="68">
        <v>0</v>
      </c>
      <c r="BH1501" s="68">
        <v>1.8184623980797314E-4</v>
      </c>
      <c r="BI1501" s="68">
        <v>23.470774849760254</v>
      </c>
      <c r="BJ1501" s="68">
        <v>0</v>
      </c>
      <c r="BK1501" s="68">
        <v>1.0249151397124248E-4</v>
      </c>
      <c r="BL1501" s="68">
        <v>0.21163788140574494</v>
      </c>
      <c r="BM1501" s="68">
        <v>6.3815268604880973E-2</v>
      </c>
      <c r="BN1501" s="68">
        <v>0</v>
      </c>
      <c r="BO1501" s="68">
        <v>0</v>
      </c>
    </row>
    <row r="1502" spans="1:67">
      <c r="A1502">
        <v>2012</v>
      </c>
      <c r="B1502" s="62" t="s">
        <v>599</v>
      </c>
      <c r="C1502" s="67" t="s">
        <v>666</v>
      </c>
      <c r="D1502" s="62" t="s">
        <v>726</v>
      </c>
      <c r="E1502" s="68">
        <v>0.9290023706328906</v>
      </c>
      <c r="F1502" s="68">
        <v>7.0456747093172067E-2</v>
      </c>
      <c r="G1502" s="68">
        <v>1.7110417354487393</v>
      </c>
      <c r="H1502" s="68">
        <v>3.3399055232742622E-3</v>
      </c>
      <c r="I1502" s="68">
        <v>15.308047471232381</v>
      </c>
      <c r="J1502" s="68">
        <v>1.4643304854842263</v>
      </c>
      <c r="K1502" s="68">
        <v>0.44833006420226462</v>
      </c>
      <c r="L1502" s="68">
        <v>3.1943543769189613E-2</v>
      </c>
      <c r="M1502" s="68">
        <v>5.541073761899073E-3</v>
      </c>
      <c r="N1502" s="68">
        <v>3.2046213355413429E-3</v>
      </c>
      <c r="O1502" s="68">
        <v>0.3080855365369225</v>
      </c>
      <c r="P1502" s="68">
        <v>0.3184945674334464</v>
      </c>
      <c r="Q1502" s="68">
        <v>0.2167676898628382</v>
      </c>
      <c r="R1502" s="68">
        <v>7.5130170781663782E-3</v>
      </c>
      <c r="S1502" s="68">
        <v>9.2163922436759738E-3</v>
      </c>
      <c r="T1502" s="68">
        <v>8.3290795247577439E-3</v>
      </c>
      <c r="U1502" s="68">
        <v>9.3564531110462992E-2</v>
      </c>
      <c r="V1502" s="68">
        <v>1.8461687971136582E-2</v>
      </c>
      <c r="W1502" s="68">
        <v>9.1031612216633268E-3</v>
      </c>
      <c r="X1502" s="68">
        <v>2.9949793502982328E-2</v>
      </c>
      <c r="Y1502" s="68">
        <v>9.2751664019892293E-4</v>
      </c>
      <c r="Z1502" s="68">
        <v>0.11860630150908247</v>
      </c>
      <c r="AA1502" s="68">
        <v>3.2078886202591015E-4</v>
      </c>
      <c r="AB1502" s="68">
        <v>1.0095195349360295E-2</v>
      </c>
      <c r="AC1502" s="68">
        <v>5.0223944863461547E-3</v>
      </c>
      <c r="AD1502" s="68">
        <v>3.5845474603798746E-5</v>
      </c>
      <c r="AE1502" s="68">
        <v>1.5154816256088843E-2</v>
      </c>
      <c r="AF1502" s="68">
        <v>3.217849830566169E-2</v>
      </c>
      <c r="AG1502" s="68">
        <v>0.16025759769458289</v>
      </c>
      <c r="AH1502" s="68">
        <v>0.1309897738067389</v>
      </c>
      <c r="AI1502" s="68">
        <v>8.2066898783830361E-3</v>
      </c>
      <c r="AJ1502" s="68">
        <v>1.2818758372656117E-3</v>
      </c>
      <c r="AK1502" s="68">
        <v>3.0045106478183642E-3</v>
      </c>
      <c r="AL1502" s="68">
        <v>4.968296578682055E-3</v>
      </c>
      <c r="AM1502" s="68">
        <v>8.2779630720790083E-4</v>
      </c>
      <c r="AN1502" s="68">
        <v>0.37323064152452612</v>
      </c>
      <c r="AO1502" s="68">
        <v>3.4289222909885345E-3</v>
      </c>
      <c r="AP1502" s="68">
        <v>1.9588377533438943E-2</v>
      </c>
      <c r="AQ1502" s="68">
        <v>1.3910253090239508E-2</v>
      </c>
      <c r="AR1502" s="68">
        <v>8.1718740034188305E-4</v>
      </c>
      <c r="AS1502" s="68">
        <v>0.12793474481095965</v>
      </c>
      <c r="AT1502" s="68">
        <v>2.9548946440487807E-4</v>
      </c>
      <c r="AU1502" s="68">
        <v>5.0652494092963806E-3</v>
      </c>
      <c r="AV1502" s="68">
        <v>0</v>
      </c>
      <c r="AW1502" s="68">
        <v>1.2239322333846411E-3</v>
      </c>
      <c r="AX1502" s="68">
        <v>3.2657464250192892E-3</v>
      </c>
      <c r="AY1502" s="68">
        <v>2.4583326095240338E-3</v>
      </c>
      <c r="AZ1502" s="68">
        <v>0</v>
      </c>
      <c r="BA1502" s="68">
        <v>7.7676493624465244E-4</v>
      </c>
      <c r="BB1502" s="68">
        <v>4.1863469448038121E-2</v>
      </c>
      <c r="BC1502" s="68">
        <v>0.13425537674921301</v>
      </c>
      <c r="BD1502" s="68">
        <v>2.0564074286820572E-2</v>
      </c>
      <c r="BE1502" s="68">
        <v>4.1462412102983875E-2</v>
      </c>
      <c r="BF1502" s="68">
        <v>7.7022693981833156E-3</v>
      </c>
      <c r="BG1502" s="68">
        <v>0</v>
      </c>
      <c r="BH1502" s="68">
        <v>6.0363068452552909E-5</v>
      </c>
      <c r="BI1502" s="68">
        <v>130.70663513307431</v>
      </c>
      <c r="BJ1502" s="68">
        <v>0</v>
      </c>
      <c r="BK1502" s="68">
        <v>1.0461527734190037E-4</v>
      </c>
      <c r="BL1502" s="68">
        <v>3.0707743922213183E-2</v>
      </c>
      <c r="BM1502" s="68">
        <v>4.2621433244848092E-3</v>
      </c>
      <c r="BN1502" s="68">
        <v>0</v>
      </c>
      <c r="BO1502" s="68">
        <v>0</v>
      </c>
    </row>
    <row r="1503" spans="1:67">
      <c r="A1503">
        <v>2012</v>
      </c>
      <c r="B1503" s="62" t="s">
        <v>600</v>
      </c>
      <c r="C1503" s="67" t="s">
        <v>111</v>
      </c>
      <c r="D1503" s="62" t="s">
        <v>726</v>
      </c>
      <c r="E1503" s="68">
        <v>11.582619685254938</v>
      </c>
      <c r="F1503" s="68">
        <v>0.2139227149827933</v>
      </c>
      <c r="G1503" s="68">
        <v>1.9720859615675241</v>
      </c>
      <c r="H1503" s="68">
        <v>98.487818961393259</v>
      </c>
      <c r="I1503" s="68">
        <v>19.860327350479746</v>
      </c>
      <c r="J1503" s="68">
        <v>4.0094717950927645</v>
      </c>
      <c r="K1503" s="68">
        <v>1.5812413499277467</v>
      </c>
      <c r="L1503" s="68">
        <v>4.2064414219606467</v>
      </c>
      <c r="M1503" s="68">
        <v>0.95592166563272096</v>
      </c>
      <c r="N1503" s="68">
        <v>1611.0971533459976</v>
      </c>
      <c r="O1503" s="68">
        <v>260.05578047916339</v>
      </c>
      <c r="P1503" s="68">
        <v>4.9486502686980387</v>
      </c>
      <c r="Q1503" s="68">
        <v>16.843463168810288</v>
      </c>
      <c r="R1503" s="68">
        <v>48.476529174843563</v>
      </c>
      <c r="S1503" s="68">
        <v>359.91749498242939</v>
      </c>
      <c r="T1503" s="68">
        <v>9.0557940515854298</v>
      </c>
      <c r="U1503" s="68">
        <v>26.585221659344722</v>
      </c>
      <c r="V1503" s="68">
        <v>12.399183883994494</v>
      </c>
      <c r="W1503" s="68">
        <v>8.873335179498385</v>
      </c>
      <c r="X1503" s="68">
        <v>23.217622415342404</v>
      </c>
      <c r="Y1503" s="68">
        <v>1.0183833092210064</v>
      </c>
      <c r="Z1503" s="68">
        <v>12.948195581850142</v>
      </c>
      <c r="AA1503" s="68">
        <v>0.55933436516689672</v>
      </c>
      <c r="AB1503" s="68">
        <v>57.663534740322305</v>
      </c>
      <c r="AC1503" s="68">
        <v>3.1813909376755976</v>
      </c>
      <c r="AD1503" s="68">
        <v>0.13456378762655133</v>
      </c>
      <c r="AE1503" s="68">
        <v>100.08941804929601</v>
      </c>
      <c r="AF1503" s="68">
        <v>1.347743720654049</v>
      </c>
      <c r="AG1503" s="68">
        <v>6.7007941900514094</v>
      </c>
      <c r="AH1503" s="68">
        <v>5.4863449985711901</v>
      </c>
      <c r="AI1503" s="68">
        <v>95.231327834102615</v>
      </c>
      <c r="AJ1503" s="68">
        <v>0.32371815283216326</v>
      </c>
      <c r="AK1503" s="68">
        <v>12.650633912200563</v>
      </c>
      <c r="AL1503" s="68">
        <v>1.7996366145071478</v>
      </c>
      <c r="AM1503" s="68">
        <v>1.4543973061751156</v>
      </c>
      <c r="AN1503" s="68">
        <v>4.0017855077083526</v>
      </c>
      <c r="AO1503" s="68">
        <v>0.31997708315486018</v>
      </c>
      <c r="AP1503" s="68">
        <v>0.46274599029103203</v>
      </c>
      <c r="AQ1503" s="68">
        <v>3.0087658448925572</v>
      </c>
      <c r="AR1503" s="68">
        <v>1.3458533752260811E-2</v>
      </c>
      <c r="AS1503" s="68">
        <v>0.91814055428165831</v>
      </c>
      <c r="AT1503" s="68">
        <v>6.5735904066831184E-3</v>
      </c>
      <c r="AU1503" s="68">
        <v>7.9904058073865331E-2</v>
      </c>
      <c r="AV1503" s="68">
        <v>0</v>
      </c>
      <c r="AW1503" s="68">
        <v>1.2042190482543089</v>
      </c>
      <c r="AX1503" s="68">
        <v>0.25162479230024709</v>
      </c>
      <c r="AY1503" s="68">
        <v>0.37460253138881999</v>
      </c>
      <c r="AZ1503" s="68">
        <v>0</v>
      </c>
      <c r="BA1503" s="68">
        <v>0.14767956462772314</v>
      </c>
      <c r="BB1503" s="68">
        <v>10.668979621220787</v>
      </c>
      <c r="BC1503" s="68">
        <v>12.180785304555375</v>
      </c>
      <c r="BD1503" s="68">
        <v>1.1332510143115095</v>
      </c>
      <c r="BE1503" s="68">
        <v>4.4076322617403711</v>
      </c>
      <c r="BF1503" s="68">
        <v>3.3745077249762754</v>
      </c>
      <c r="BG1503" s="68">
        <v>0</v>
      </c>
      <c r="BH1503" s="68">
        <v>1.9012577686714729E-2</v>
      </c>
      <c r="BI1503" s="68">
        <v>187.51271038918097</v>
      </c>
      <c r="BJ1503" s="68">
        <v>0</v>
      </c>
      <c r="BK1503" s="68">
        <v>3.7249334189022646E-3</v>
      </c>
      <c r="BL1503" s="68">
        <v>39.676650777847271</v>
      </c>
      <c r="BM1503" s="68">
        <v>7.7771466010925803</v>
      </c>
      <c r="BN1503" s="68">
        <v>0</v>
      </c>
      <c r="BO1503" s="68">
        <v>0</v>
      </c>
    </row>
    <row r="1504" spans="1:67">
      <c r="A1504">
        <v>2012</v>
      </c>
      <c r="B1504" s="62" t="s">
        <v>601</v>
      </c>
      <c r="C1504" s="67" t="s">
        <v>667</v>
      </c>
      <c r="D1504" s="62" t="s">
        <v>726</v>
      </c>
      <c r="E1504" s="68">
        <v>942.70752757225318</v>
      </c>
      <c r="F1504" s="68">
        <v>0.50698643408563948</v>
      </c>
      <c r="G1504" s="68">
        <v>32.75992306659559</v>
      </c>
      <c r="H1504" s="68">
        <v>37.412277833223776</v>
      </c>
      <c r="I1504" s="68">
        <v>3376.078131580306</v>
      </c>
      <c r="J1504" s="68">
        <v>121.66133890456273</v>
      </c>
      <c r="K1504" s="68">
        <v>1.9200910779643632</v>
      </c>
      <c r="L1504" s="68">
        <v>34.679368240467284</v>
      </c>
      <c r="M1504" s="68">
        <v>4.8032652682156316</v>
      </c>
      <c r="N1504" s="68">
        <v>18.056634612529454</v>
      </c>
      <c r="O1504" s="68">
        <v>252.00791298363239</v>
      </c>
      <c r="P1504" s="68">
        <v>69.239499013322629</v>
      </c>
      <c r="Q1504" s="68">
        <v>92.652541154215172</v>
      </c>
      <c r="R1504" s="68">
        <v>20.083821834254895</v>
      </c>
      <c r="S1504" s="68">
        <v>15.199746405245646</v>
      </c>
      <c r="T1504" s="68">
        <v>8.8712977757561422</v>
      </c>
      <c r="U1504" s="68">
        <v>29.729249661033784</v>
      </c>
      <c r="V1504" s="68">
        <v>11.493576831913604</v>
      </c>
      <c r="W1504" s="68">
        <v>6.6023945581809933</v>
      </c>
      <c r="X1504" s="68">
        <v>45.040772785233074</v>
      </c>
      <c r="Y1504" s="68">
        <v>0.8749351500022593</v>
      </c>
      <c r="Z1504" s="68">
        <v>23.249669653546921</v>
      </c>
      <c r="AA1504" s="68">
        <v>0.33410868007237188</v>
      </c>
      <c r="AB1504" s="68">
        <v>54.312021278255827</v>
      </c>
      <c r="AC1504" s="68">
        <v>8.0969014237574157</v>
      </c>
      <c r="AD1504" s="68">
        <v>0.13807787109212391</v>
      </c>
      <c r="AE1504" s="68">
        <v>42.549667355590799</v>
      </c>
      <c r="AF1504" s="68">
        <v>31.511090777793743</v>
      </c>
      <c r="AG1504" s="68">
        <v>156.62983911067195</v>
      </c>
      <c r="AH1504" s="68">
        <v>128.26672074539249</v>
      </c>
      <c r="AI1504" s="68">
        <v>5.9469703966161909</v>
      </c>
      <c r="AJ1504" s="68">
        <v>0.11003942111797174</v>
      </c>
      <c r="AK1504" s="68">
        <v>1.6708526094035139</v>
      </c>
      <c r="AL1504" s="68">
        <v>4.8612371017506133</v>
      </c>
      <c r="AM1504" s="68">
        <v>0.12084275018356003</v>
      </c>
      <c r="AN1504" s="68">
        <v>419.40222004539118</v>
      </c>
      <c r="AO1504" s="68">
        <v>0.97287823752641533</v>
      </c>
      <c r="AP1504" s="68">
        <v>1.6094318660993225</v>
      </c>
      <c r="AQ1504" s="68">
        <v>2.2274239039394836</v>
      </c>
      <c r="AR1504" s="68">
        <v>2.9553297644233843E-2</v>
      </c>
      <c r="AS1504" s="68">
        <v>22.139855371697472</v>
      </c>
      <c r="AT1504" s="68">
        <v>5.1286747699937872E-2</v>
      </c>
      <c r="AU1504" s="68">
        <v>0.93922239371610772</v>
      </c>
      <c r="AV1504" s="68">
        <v>0</v>
      </c>
      <c r="AW1504" s="68">
        <v>0.40251058883791113</v>
      </c>
      <c r="AX1504" s="68">
        <v>0.59002022077617378</v>
      </c>
      <c r="AY1504" s="68">
        <v>0.90831627481016497</v>
      </c>
      <c r="AZ1504" s="68">
        <v>0</v>
      </c>
      <c r="BA1504" s="68">
        <v>0.7325600441816561</v>
      </c>
      <c r="BB1504" s="68">
        <v>21.054383744639622</v>
      </c>
      <c r="BC1504" s="68">
        <v>78.905162506918572</v>
      </c>
      <c r="BD1504" s="68">
        <v>3.4663109841547666</v>
      </c>
      <c r="BE1504" s="68">
        <v>43.067371777346587</v>
      </c>
      <c r="BF1504" s="68">
        <v>10.427561301462914</v>
      </c>
      <c r="BG1504" s="68">
        <v>0</v>
      </c>
      <c r="BH1504" s="68">
        <v>1.1883679381407476E-2</v>
      </c>
      <c r="BI1504" s="68">
        <v>9043.4225637511681</v>
      </c>
      <c r="BJ1504" s="68">
        <v>0</v>
      </c>
      <c r="BK1504" s="68">
        <v>9.7518432502259871E-3</v>
      </c>
      <c r="BL1504" s="68">
        <v>19.731634123974565</v>
      </c>
      <c r="BM1504" s="68">
        <v>4.9112274259198001</v>
      </c>
      <c r="BN1504" s="68">
        <v>0</v>
      </c>
      <c r="BO1504" s="68">
        <v>0</v>
      </c>
    </row>
    <row r="1505" spans="1:67">
      <c r="A1505">
        <v>2012</v>
      </c>
      <c r="B1505" s="62" t="s">
        <v>602</v>
      </c>
      <c r="C1505" s="67" t="s">
        <v>668</v>
      </c>
      <c r="D1505" s="62" t="s">
        <v>726</v>
      </c>
      <c r="E1505" s="68">
        <v>40.055499804045972</v>
      </c>
      <c r="F1505" s="68">
        <v>5.4650892108419233</v>
      </c>
      <c r="G1505" s="68">
        <v>4.4722171098769581E-2</v>
      </c>
      <c r="H1505" s="68">
        <v>6.6861191050176654</v>
      </c>
      <c r="I1505" s="68">
        <v>75.259186550422626</v>
      </c>
      <c r="J1505" s="68">
        <v>2304.3125905823103</v>
      </c>
      <c r="K1505" s="68">
        <v>10.079505585194799</v>
      </c>
      <c r="L1505" s="68">
        <v>185.81437641771092</v>
      </c>
      <c r="M1505" s="68">
        <v>12.163641438577475</v>
      </c>
      <c r="N1505" s="68">
        <v>15.350950564049967</v>
      </c>
      <c r="O1505" s="68">
        <v>23.530324556314273</v>
      </c>
      <c r="P1505" s="68">
        <v>3.3004791182162903</v>
      </c>
      <c r="Q1505" s="68">
        <v>118.35244267746215</v>
      </c>
      <c r="R1505" s="68">
        <v>9.1894678747213305</v>
      </c>
      <c r="S1505" s="68">
        <v>31.830049928803486</v>
      </c>
      <c r="T1505" s="68">
        <v>24.43130873650496</v>
      </c>
      <c r="U1505" s="68">
        <v>103.32886065580264</v>
      </c>
      <c r="V1505" s="68">
        <v>40.910119999780306</v>
      </c>
      <c r="W1505" s="68">
        <v>31.153690503311353</v>
      </c>
      <c r="X1505" s="68">
        <v>851.3114106334117</v>
      </c>
      <c r="Y1505" s="68">
        <v>7.2347073074748058</v>
      </c>
      <c r="Z1505" s="68">
        <v>288.99667248094414</v>
      </c>
      <c r="AA1505" s="68">
        <v>0.11731346041337463</v>
      </c>
      <c r="AB1505" s="68">
        <v>35.568337521853941</v>
      </c>
      <c r="AC1505" s="68">
        <v>0.63952712966259662</v>
      </c>
      <c r="AD1505" s="68">
        <v>1.4100803482800524</v>
      </c>
      <c r="AE1505" s="68">
        <v>81.111177748274514</v>
      </c>
      <c r="AF1505" s="68">
        <v>28.891024190713704</v>
      </c>
      <c r="AG1505" s="68">
        <v>143.57714179386483</v>
      </c>
      <c r="AH1505" s="68">
        <v>117.60433372402821</v>
      </c>
      <c r="AI1505" s="68">
        <v>41.480483602862705</v>
      </c>
      <c r="AJ1505" s="68">
        <v>3.7314770962083736E-2</v>
      </c>
      <c r="AK1505" s="68">
        <v>0.10147914653339868</v>
      </c>
      <c r="AL1505" s="68">
        <v>2.6547060892051593</v>
      </c>
      <c r="AM1505" s="68">
        <v>3.3294179733632272</v>
      </c>
      <c r="AN1505" s="68">
        <v>103.88642332716888</v>
      </c>
      <c r="AO1505" s="68">
        <v>0.14181187670488407</v>
      </c>
      <c r="AP1505" s="68">
        <v>0.47529749206963362</v>
      </c>
      <c r="AQ1505" s="68">
        <v>0.97440282036158676</v>
      </c>
      <c r="AR1505" s="68">
        <v>1.2971747460254986E-2</v>
      </c>
      <c r="AS1505" s="68">
        <v>1.8533444280150508</v>
      </c>
      <c r="AT1505" s="68">
        <v>4.0970424792841683E-3</v>
      </c>
      <c r="AU1505" s="68">
        <v>7.5162567063915969E-2</v>
      </c>
      <c r="AV1505" s="68">
        <v>0</v>
      </c>
      <c r="AW1505" s="68">
        <v>1.4650824337501305</v>
      </c>
      <c r="AX1505" s="68">
        <v>3.4660157016667235</v>
      </c>
      <c r="AY1505" s="68">
        <v>10.449076921368727</v>
      </c>
      <c r="AZ1505" s="68">
        <v>0</v>
      </c>
      <c r="BA1505" s="68">
        <v>0.16946727288044372</v>
      </c>
      <c r="BB1505" s="68">
        <v>35.85348767989948</v>
      </c>
      <c r="BC1505" s="68">
        <v>97.722308888163681</v>
      </c>
      <c r="BD1505" s="68">
        <v>23.731814218339302</v>
      </c>
      <c r="BE1505" s="68">
        <v>196.56983681281298</v>
      </c>
      <c r="BF1505" s="68">
        <v>44.753760393689639</v>
      </c>
      <c r="BG1505" s="68">
        <v>0</v>
      </c>
      <c r="BH1505" s="68">
        <v>0.1612193067869504</v>
      </c>
      <c r="BI1505" s="68">
        <v>4429.9331042042832</v>
      </c>
      <c r="BJ1505" s="68">
        <v>0</v>
      </c>
      <c r="BK1505" s="68">
        <v>5.7849285032067115E-3</v>
      </c>
      <c r="BL1505" s="68">
        <v>15.536195382247685</v>
      </c>
      <c r="BM1505" s="68">
        <v>4.2957601135835013</v>
      </c>
      <c r="BN1505" s="68">
        <v>0</v>
      </c>
      <c r="BO1505" s="68">
        <v>0</v>
      </c>
    </row>
    <row r="1506" spans="1:67">
      <c r="A1506">
        <v>2012</v>
      </c>
      <c r="B1506" s="62" t="s">
        <v>603</v>
      </c>
      <c r="C1506" s="67" t="s">
        <v>669</v>
      </c>
      <c r="D1506" s="62" t="s">
        <v>726</v>
      </c>
      <c r="E1506" s="68">
        <v>11.647226737889682</v>
      </c>
      <c r="F1506" s="68">
        <v>7.651493606292345E-2</v>
      </c>
      <c r="G1506" s="68">
        <v>4.6054546303309712E-2</v>
      </c>
      <c r="H1506" s="68">
        <v>49.702184752016407</v>
      </c>
      <c r="I1506" s="68">
        <v>49.101744182876445</v>
      </c>
      <c r="J1506" s="68">
        <v>5.162047090696797</v>
      </c>
      <c r="K1506" s="68">
        <v>119.59934697198273</v>
      </c>
      <c r="L1506" s="68">
        <v>16.682307998529716</v>
      </c>
      <c r="M1506" s="68">
        <v>0.98590206864544316</v>
      </c>
      <c r="N1506" s="68">
        <v>8.4085371459079763</v>
      </c>
      <c r="O1506" s="68">
        <v>10.502109385230458</v>
      </c>
      <c r="P1506" s="68">
        <v>2.2795386561946005</v>
      </c>
      <c r="Q1506" s="68">
        <v>9.0606994688203439</v>
      </c>
      <c r="R1506" s="68">
        <v>13.658766749217095</v>
      </c>
      <c r="S1506" s="68">
        <v>7.4381259693149886</v>
      </c>
      <c r="T1506" s="68">
        <v>19.808295204237478</v>
      </c>
      <c r="U1506" s="68">
        <v>30.500804886662401</v>
      </c>
      <c r="V1506" s="68">
        <v>14.827439271299554</v>
      </c>
      <c r="W1506" s="68">
        <v>14.541749930459824</v>
      </c>
      <c r="X1506" s="68">
        <v>37.066783532671323</v>
      </c>
      <c r="Y1506" s="68">
        <v>6.2774382393831036</v>
      </c>
      <c r="Z1506" s="68">
        <v>281.24363770987628</v>
      </c>
      <c r="AA1506" s="68">
        <v>0.13770609211051202</v>
      </c>
      <c r="AB1506" s="68">
        <v>1.1939783428665873</v>
      </c>
      <c r="AC1506" s="68">
        <v>0.2736222535945001</v>
      </c>
      <c r="AD1506" s="68">
        <v>1.0421607798284131E-2</v>
      </c>
      <c r="AE1506" s="68">
        <v>343.33332263611612</v>
      </c>
      <c r="AF1506" s="68">
        <v>22.825814006793173</v>
      </c>
      <c r="AG1506" s="68">
        <v>113.43065653366581</v>
      </c>
      <c r="AH1506" s="68">
        <v>92.907610430333492</v>
      </c>
      <c r="AI1506" s="68">
        <v>1.5767795760018839</v>
      </c>
      <c r="AJ1506" s="68">
        <v>2.5189604343926371E-2</v>
      </c>
      <c r="AK1506" s="68">
        <v>3.3398899707924458E-2</v>
      </c>
      <c r="AL1506" s="68">
        <v>0.48904928165781247</v>
      </c>
      <c r="AM1506" s="68">
        <v>3.0380641889605868E-2</v>
      </c>
      <c r="AN1506" s="68">
        <v>0.79651048534273283</v>
      </c>
      <c r="AO1506" s="68">
        <v>5.505671575276308E-2</v>
      </c>
      <c r="AP1506" s="68">
        <v>0.32737392906380713</v>
      </c>
      <c r="AQ1506" s="68">
        <v>15.810265836816836</v>
      </c>
      <c r="AR1506" s="68">
        <v>5.1881891543948512E-3</v>
      </c>
      <c r="AS1506" s="68">
        <v>0.67707038977774947</v>
      </c>
      <c r="AT1506" s="68">
        <v>1.9045022474156849E-3</v>
      </c>
      <c r="AU1506" s="68">
        <v>2.7886814429282841E-2</v>
      </c>
      <c r="AV1506" s="68">
        <v>0</v>
      </c>
      <c r="AW1506" s="68">
        <v>0.12024928999663227</v>
      </c>
      <c r="AX1506" s="68">
        <v>7.5606810590489265E-2</v>
      </c>
      <c r="AY1506" s="68">
        <v>9.9360083449128389E-2</v>
      </c>
      <c r="AZ1506" s="68">
        <v>0</v>
      </c>
      <c r="BA1506" s="68">
        <v>0.17618470707699502</v>
      </c>
      <c r="BB1506" s="68">
        <v>1.8929025291430264</v>
      </c>
      <c r="BC1506" s="68">
        <v>1.3214327256406371</v>
      </c>
      <c r="BD1506" s="68">
        <v>0.37422159282981105</v>
      </c>
      <c r="BE1506" s="68">
        <v>1.2985578266980753</v>
      </c>
      <c r="BF1506" s="68">
        <v>3.6739402422791878</v>
      </c>
      <c r="BG1506" s="68">
        <v>0</v>
      </c>
      <c r="BH1506" s="68">
        <v>1.5013163388876095E-3</v>
      </c>
      <c r="BI1506" s="68">
        <v>67.746916890233067</v>
      </c>
      <c r="BJ1506" s="68">
        <v>0</v>
      </c>
      <c r="BK1506" s="68">
        <v>7.9107817398569777E-4</v>
      </c>
      <c r="BL1506" s="68">
        <v>19.790317001752982</v>
      </c>
      <c r="BM1506" s="68">
        <v>6.6382409665013125</v>
      </c>
      <c r="BN1506" s="68">
        <v>0</v>
      </c>
      <c r="BO1506" s="68">
        <v>0</v>
      </c>
    </row>
    <row r="1507" spans="1:67">
      <c r="A1507">
        <v>2012</v>
      </c>
      <c r="B1507" s="62" t="s">
        <v>604</v>
      </c>
      <c r="C1507" s="67" t="s">
        <v>670</v>
      </c>
      <c r="D1507" s="62" t="s">
        <v>726</v>
      </c>
      <c r="E1507" s="68">
        <v>59.761604612186225</v>
      </c>
      <c r="F1507" s="68">
        <v>1.9138599168907424</v>
      </c>
      <c r="G1507" s="68">
        <v>0.32208221109260454</v>
      </c>
      <c r="H1507" s="68">
        <v>6.9416088498257258</v>
      </c>
      <c r="I1507" s="68">
        <v>480.43112539179339</v>
      </c>
      <c r="J1507" s="68">
        <v>99.080850120314608</v>
      </c>
      <c r="K1507" s="68">
        <v>4.7780875050089548</v>
      </c>
      <c r="L1507" s="68">
        <v>1553.7143871570468</v>
      </c>
      <c r="M1507" s="68">
        <v>296.63839425642146</v>
      </c>
      <c r="N1507" s="68">
        <v>13.402215947737933</v>
      </c>
      <c r="O1507" s="68">
        <v>264.46708883436321</v>
      </c>
      <c r="P1507" s="68">
        <v>48.889474622537698</v>
      </c>
      <c r="Q1507" s="68">
        <v>98.848963440784999</v>
      </c>
      <c r="R1507" s="68">
        <v>186.14607977221701</v>
      </c>
      <c r="S1507" s="68">
        <v>19.221638637153319</v>
      </c>
      <c r="T1507" s="68">
        <v>69.339550664114753</v>
      </c>
      <c r="U1507" s="68">
        <v>299.89334615159112</v>
      </c>
      <c r="V1507" s="68">
        <v>99.309974175171675</v>
      </c>
      <c r="W1507" s="68">
        <v>55.925439080915069</v>
      </c>
      <c r="X1507" s="68">
        <v>214.38164883197877</v>
      </c>
      <c r="Y1507" s="68">
        <v>5.8173009353015672</v>
      </c>
      <c r="Z1507" s="68">
        <v>190.29813528771587</v>
      </c>
      <c r="AA1507" s="68">
        <v>1.9259279255922468</v>
      </c>
      <c r="AB1507" s="68">
        <v>11.76364036145956</v>
      </c>
      <c r="AC1507" s="68">
        <v>8.4700844218547804</v>
      </c>
      <c r="AD1507" s="68">
        <v>0.44075813205187536</v>
      </c>
      <c r="AE1507" s="68">
        <v>103.21853365571749</v>
      </c>
      <c r="AF1507" s="68">
        <v>96.671893754533386</v>
      </c>
      <c r="AG1507" s="68">
        <v>480.40121005478994</v>
      </c>
      <c r="AH1507" s="68">
        <v>393.48173767368019</v>
      </c>
      <c r="AI1507" s="68">
        <v>26.720610515820646</v>
      </c>
      <c r="AJ1507" s="68">
        <v>3.5969463369227322E-2</v>
      </c>
      <c r="AK1507" s="68">
        <v>0.6452767262663951</v>
      </c>
      <c r="AL1507" s="68">
        <v>17.149352929820644</v>
      </c>
      <c r="AM1507" s="68">
        <v>2.6530398170093203</v>
      </c>
      <c r="AN1507" s="68">
        <v>67.798332402496627</v>
      </c>
      <c r="AO1507" s="68">
        <v>18.796702541665269</v>
      </c>
      <c r="AP1507" s="68">
        <v>1.3090013395678191</v>
      </c>
      <c r="AQ1507" s="68">
        <v>2.9197638810282154</v>
      </c>
      <c r="AR1507" s="68">
        <v>0.19209089184918565</v>
      </c>
      <c r="AS1507" s="68">
        <v>205.75532685459532</v>
      </c>
      <c r="AT1507" s="68">
        <v>0.43495850239310929</v>
      </c>
      <c r="AU1507" s="68">
        <v>11.500224123529918</v>
      </c>
      <c r="AV1507" s="68">
        <v>0</v>
      </c>
      <c r="AW1507" s="68">
        <v>52.400416573651093</v>
      </c>
      <c r="AX1507" s="68">
        <v>3.4298591273372785</v>
      </c>
      <c r="AY1507" s="68">
        <v>44.689158804298238</v>
      </c>
      <c r="AZ1507" s="68">
        <v>0</v>
      </c>
      <c r="BA1507" s="68">
        <v>1.8130888486401413</v>
      </c>
      <c r="BB1507" s="68">
        <v>116.66332550068404</v>
      </c>
      <c r="BC1507" s="68">
        <v>334.64704930391565</v>
      </c>
      <c r="BD1507" s="68">
        <v>64.092875112056703</v>
      </c>
      <c r="BE1507" s="68">
        <v>97.793789959907201</v>
      </c>
      <c r="BF1507" s="68">
        <v>44.994813232063429</v>
      </c>
      <c r="BG1507" s="68">
        <v>0</v>
      </c>
      <c r="BH1507" s="68">
        <v>1.0242467998372204</v>
      </c>
      <c r="BI1507" s="68">
        <v>191.27220349312029</v>
      </c>
      <c r="BJ1507" s="68">
        <v>0</v>
      </c>
      <c r="BK1507" s="68">
        <v>2.233584857917702E-3</v>
      </c>
      <c r="BL1507" s="68">
        <v>11.267810019752819</v>
      </c>
      <c r="BM1507" s="68">
        <v>3.4732699458459706</v>
      </c>
      <c r="BN1507" s="68">
        <v>0</v>
      </c>
      <c r="BO1507" s="68">
        <v>0</v>
      </c>
    </row>
    <row r="1508" spans="1:67">
      <c r="A1508">
        <v>2012</v>
      </c>
      <c r="B1508" s="62" t="s">
        <v>605</v>
      </c>
      <c r="C1508" s="67" t="s">
        <v>671</v>
      </c>
      <c r="D1508" s="62" t="s">
        <v>726</v>
      </c>
      <c r="E1508" s="68">
        <v>1.6581957174942459</v>
      </c>
      <c r="F1508" s="68">
        <v>0.18117319793370404</v>
      </c>
      <c r="G1508" s="68">
        <v>5.9896478815270838E-3</v>
      </c>
      <c r="H1508" s="68">
        <v>1.3479269237974743</v>
      </c>
      <c r="I1508" s="68">
        <v>14.505047795035393</v>
      </c>
      <c r="J1508" s="68">
        <v>71.521554389619766</v>
      </c>
      <c r="K1508" s="68">
        <v>0.91485652221777269</v>
      </c>
      <c r="L1508" s="68">
        <v>13.606551510554709</v>
      </c>
      <c r="M1508" s="68">
        <v>30.360581629178192</v>
      </c>
      <c r="N1508" s="68">
        <v>0.93224429727404734</v>
      </c>
      <c r="O1508" s="68">
        <v>10.186976922576665</v>
      </c>
      <c r="P1508" s="68">
        <v>4.120331123546233</v>
      </c>
      <c r="Q1508" s="68">
        <v>7.7705239355070761</v>
      </c>
      <c r="R1508" s="68">
        <v>2.7021754883963194</v>
      </c>
      <c r="S1508" s="68">
        <v>1.8708656981427512</v>
      </c>
      <c r="T1508" s="68">
        <v>3.5735331315952816</v>
      </c>
      <c r="U1508" s="68">
        <v>18.280296015754871</v>
      </c>
      <c r="V1508" s="68">
        <v>5.1548472388669691</v>
      </c>
      <c r="W1508" s="68">
        <v>2.9917250227345047</v>
      </c>
      <c r="X1508" s="68">
        <v>32.731943699162791</v>
      </c>
      <c r="Y1508" s="68">
        <v>0.68195500637884277</v>
      </c>
      <c r="Z1508" s="68">
        <v>15.593883667663306</v>
      </c>
      <c r="AA1508" s="68">
        <v>1.0610418578717937</v>
      </c>
      <c r="AB1508" s="68">
        <v>2.3247127139025152</v>
      </c>
      <c r="AC1508" s="68">
        <v>0.31848104933825799</v>
      </c>
      <c r="AD1508" s="68">
        <v>0.14532004265571835</v>
      </c>
      <c r="AE1508" s="68">
        <v>27.061900787724557</v>
      </c>
      <c r="AF1508" s="68">
        <v>6.0053066638977484</v>
      </c>
      <c r="AG1508" s="68">
        <v>29.844780812695923</v>
      </c>
      <c r="AH1508" s="68">
        <v>24.443511168440875</v>
      </c>
      <c r="AI1508" s="68">
        <v>10.7182765147471</v>
      </c>
      <c r="AJ1508" s="68">
        <v>5.9509646401178992E-2</v>
      </c>
      <c r="AK1508" s="68">
        <v>0.70079113473466537</v>
      </c>
      <c r="AL1508" s="68">
        <v>7.8572314958273068</v>
      </c>
      <c r="AM1508" s="68">
        <v>1.9441661326326392</v>
      </c>
      <c r="AN1508" s="68">
        <v>6.6632963486490793</v>
      </c>
      <c r="AO1508" s="68">
        <v>5.9024453567126152</v>
      </c>
      <c r="AP1508" s="68">
        <v>1.5022234622700614</v>
      </c>
      <c r="AQ1508" s="68">
        <v>2.0528774409292092</v>
      </c>
      <c r="AR1508" s="68">
        <v>0.71191007023864006</v>
      </c>
      <c r="AS1508" s="68">
        <v>122.42240699516337</v>
      </c>
      <c r="AT1508" s="68">
        <v>0.23417724807256346</v>
      </c>
      <c r="AU1508" s="68">
        <v>4.8855219245934158</v>
      </c>
      <c r="AV1508" s="68">
        <v>0</v>
      </c>
      <c r="AW1508" s="68">
        <v>15.267484300408862</v>
      </c>
      <c r="AX1508" s="68">
        <v>6.3219463921067254</v>
      </c>
      <c r="AY1508" s="68">
        <v>14.1284409127876</v>
      </c>
      <c r="AZ1508" s="68">
        <v>0</v>
      </c>
      <c r="BA1508" s="68">
        <v>0.95402311095136927</v>
      </c>
      <c r="BB1508" s="68">
        <v>239.56961998891396</v>
      </c>
      <c r="BC1508" s="68">
        <v>45.885417705443764</v>
      </c>
      <c r="BD1508" s="68">
        <v>38.073633675191722</v>
      </c>
      <c r="BE1508" s="68">
        <v>39.426754475746051</v>
      </c>
      <c r="BF1508" s="68">
        <v>26.52893258530974</v>
      </c>
      <c r="BG1508" s="68">
        <v>0</v>
      </c>
      <c r="BH1508" s="68">
        <v>4.355223854764765E-2</v>
      </c>
      <c r="BI1508" s="68">
        <v>64.167113396069567</v>
      </c>
      <c r="BJ1508" s="68">
        <v>0</v>
      </c>
      <c r="BK1508" s="68">
        <v>6.3228054859319378E-3</v>
      </c>
      <c r="BL1508" s="68">
        <v>7.5138756637625743</v>
      </c>
      <c r="BM1508" s="68">
        <v>2.4879905233833925</v>
      </c>
      <c r="BN1508" s="68">
        <v>0</v>
      </c>
      <c r="BO1508" s="68">
        <v>0</v>
      </c>
    </row>
    <row r="1509" spans="1:67">
      <c r="A1509">
        <v>2012</v>
      </c>
      <c r="B1509" s="62" t="s">
        <v>606</v>
      </c>
      <c r="C1509" s="67" t="s">
        <v>672</v>
      </c>
      <c r="D1509" s="62" t="s">
        <v>726</v>
      </c>
      <c r="E1509" s="68">
        <v>258.34952471433138</v>
      </c>
      <c r="F1509" s="68">
        <v>2.1774371689380199</v>
      </c>
      <c r="G1509" s="68">
        <v>64.280091592799337</v>
      </c>
      <c r="H1509" s="68">
        <v>468.94707069498679</v>
      </c>
      <c r="I1509" s="68">
        <v>560.34765527729701</v>
      </c>
      <c r="J1509" s="68">
        <v>67.502752553568357</v>
      </c>
      <c r="K1509" s="68">
        <v>63.441341788295368</v>
      </c>
      <c r="L1509" s="68">
        <v>89.840281913039988</v>
      </c>
      <c r="M1509" s="68">
        <v>18.034081946738468</v>
      </c>
      <c r="N1509" s="68">
        <v>7102.1680514264281</v>
      </c>
      <c r="O1509" s="68">
        <v>460.13753346582615</v>
      </c>
      <c r="P1509" s="68">
        <v>61.96304983965414</v>
      </c>
      <c r="Q1509" s="68">
        <v>197.75726085112737</v>
      </c>
      <c r="R1509" s="68">
        <v>326.38143867981313</v>
      </c>
      <c r="S1509" s="68">
        <v>196.1006233233542</v>
      </c>
      <c r="T1509" s="68">
        <v>80.094510923635312</v>
      </c>
      <c r="U1509" s="68">
        <v>48.98984205270277</v>
      </c>
      <c r="V1509" s="68">
        <v>36.502813901675239</v>
      </c>
      <c r="W1509" s="68">
        <v>52.356667159618517</v>
      </c>
      <c r="X1509" s="68">
        <v>85.657010759344317</v>
      </c>
      <c r="Y1509" s="68">
        <v>8.9200530024197455</v>
      </c>
      <c r="Z1509" s="68">
        <v>82.529323659415184</v>
      </c>
      <c r="AA1509" s="68">
        <v>13.027162354414243</v>
      </c>
      <c r="AB1509" s="68">
        <v>1329.297345449959</v>
      </c>
      <c r="AC1509" s="68">
        <v>58.097119767188815</v>
      </c>
      <c r="AD1509" s="68">
        <v>5.685241762223443</v>
      </c>
      <c r="AE1509" s="68">
        <v>817.62954167074429</v>
      </c>
      <c r="AF1509" s="68">
        <v>34.350986158447988</v>
      </c>
      <c r="AG1509" s="68">
        <v>170.71174733290968</v>
      </c>
      <c r="AH1509" s="68">
        <v>139.81072790254876</v>
      </c>
      <c r="AI1509" s="68">
        <v>4630.9389371119814</v>
      </c>
      <c r="AJ1509" s="68">
        <v>7.9033996701434637</v>
      </c>
      <c r="AK1509" s="68">
        <v>634.59466543218173</v>
      </c>
      <c r="AL1509" s="68">
        <v>32.991875220716942</v>
      </c>
      <c r="AM1509" s="68">
        <v>71.321797148622892</v>
      </c>
      <c r="AN1509" s="68">
        <v>119.37099751145722</v>
      </c>
      <c r="AO1509" s="68">
        <v>8.4490975600220146</v>
      </c>
      <c r="AP1509" s="68">
        <v>5.0916111338076231</v>
      </c>
      <c r="AQ1509" s="68">
        <v>69.677022861487487</v>
      </c>
      <c r="AR1509" s="68">
        <v>0.35614024397503935</v>
      </c>
      <c r="AS1509" s="68">
        <v>9.7393839359804861</v>
      </c>
      <c r="AT1509" s="68">
        <v>1.6762872001891981E-2</v>
      </c>
      <c r="AU1509" s="68">
        <v>2.4849406468216118</v>
      </c>
      <c r="AV1509" s="68">
        <v>0</v>
      </c>
      <c r="AW1509" s="68">
        <v>55.459458245402814</v>
      </c>
      <c r="AX1509" s="68">
        <v>4.831437334120313</v>
      </c>
      <c r="AY1509" s="68">
        <v>12.660412730732249</v>
      </c>
      <c r="AZ1509" s="68">
        <v>0</v>
      </c>
      <c r="BA1509" s="68">
        <v>4.1892480510093257</v>
      </c>
      <c r="BB1509" s="68">
        <v>443.59207913664096</v>
      </c>
      <c r="BC1509" s="68">
        <v>535.69059989489097</v>
      </c>
      <c r="BD1509" s="68">
        <v>30.355315404241104</v>
      </c>
      <c r="BE1509" s="68">
        <v>127.57587327615829</v>
      </c>
      <c r="BF1509" s="68">
        <v>94.520639399009937</v>
      </c>
      <c r="BG1509" s="68">
        <v>0</v>
      </c>
      <c r="BH1509" s="68">
        <v>0.89593504512066113</v>
      </c>
      <c r="BI1509" s="68">
        <v>5608.6120388511899</v>
      </c>
      <c r="BJ1509" s="68">
        <v>0</v>
      </c>
      <c r="BK1509" s="68">
        <v>2.0755498682628283E-3</v>
      </c>
      <c r="BL1509" s="68">
        <v>11.086922461817622</v>
      </c>
      <c r="BM1509" s="68">
        <v>4.8392028659414681</v>
      </c>
      <c r="BN1509" s="68">
        <v>0</v>
      </c>
      <c r="BO1509" s="68">
        <v>0</v>
      </c>
    </row>
    <row r="1510" spans="1:67">
      <c r="A1510">
        <v>2012</v>
      </c>
      <c r="B1510" s="62" t="s">
        <v>607</v>
      </c>
      <c r="C1510" s="67" t="s">
        <v>673</v>
      </c>
      <c r="D1510" s="62" t="s">
        <v>726</v>
      </c>
      <c r="E1510" s="68">
        <v>1433.8382059959408</v>
      </c>
      <c r="F1510" s="68">
        <v>12.771376401803618</v>
      </c>
      <c r="G1510" s="68">
        <v>10.004533718356653</v>
      </c>
      <c r="H1510" s="68">
        <v>1587.5942450983603</v>
      </c>
      <c r="I1510" s="68">
        <v>1212.1597222369937</v>
      </c>
      <c r="J1510" s="68">
        <v>544.35883008389135</v>
      </c>
      <c r="K1510" s="68">
        <v>67.471709130688495</v>
      </c>
      <c r="L1510" s="68">
        <v>333.52563338490563</v>
      </c>
      <c r="M1510" s="68">
        <v>151.96858070587564</v>
      </c>
      <c r="N1510" s="68">
        <v>764.4486776136099</v>
      </c>
      <c r="O1510" s="68">
        <v>7118.0356150270118</v>
      </c>
      <c r="P1510" s="68">
        <v>979.06459509041053</v>
      </c>
      <c r="Q1510" s="68">
        <v>3809.475813042784</v>
      </c>
      <c r="R1510" s="68">
        <v>553.06995885284368</v>
      </c>
      <c r="S1510" s="68">
        <v>382.42916306740455</v>
      </c>
      <c r="T1510" s="68">
        <v>276.66817731208448</v>
      </c>
      <c r="U1510" s="68">
        <v>723.65262521069837</v>
      </c>
      <c r="V1510" s="68">
        <v>338.63377362084833</v>
      </c>
      <c r="W1510" s="68">
        <v>147.78939617375727</v>
      </c>
      <c r="X1510" s="68">
        <v>772.00487176787021</v>
      </c>
      <c r="Y1510" s="68">
        <v>18.076063382340653</v>
      </c>
      <c r="Z1510" s="68">
        <v>637.17415206465432</v>
      </c>
      <c r="AA1510" s="68">
        <v>12.015198112206676</v>
      </c>
      <c r="AB1510" s="68">
        <v>2280.5833448378139</v>
      </c>
      <c r="AC1510" s="68">
        <v>339.49693920515847</v>
      </c>
      <c r="AD1510" s="68">
        <v>4.6383119638737602</v>
      </c>
      <c r="AE1510" s="68">
        <v>1425.3142525610294</v>
      </c>
      <c r="AF1510" s="68">
        <v>58.417486408110875</v>
      </c>
      <c r="AG1510" s="68">
        <v>290.32592261250267</v>
      </c>
      <c r="AH1510" s="68">
        <v>237.77450228332108</v>
      </c>
      <c r="AI1510" s="68">
        <v>155.54143954629669</v>
      </c>
      <c r="AJ1510" s="68">
        <v>0.91973867126359177</v>
      </c>
      <c r="AK1510" s="68">
        <v>2.690757633650724</v>
      </c>
      <c r="AL1510" s="68">
        <v>52.265887409180721</v>
      </c>
      <c r="AM1510" s="68">
        <v>1.2153652162083581</v>
      </c>
      <c r="AN1510" s="68">
        <v>267.52066007893063</v>
      </c>
      <c r="AO1510" s="68">
        <v>34.65995923198971</v>
      </c>
      <c r="AP1510" s="68">
        <v>41.814653099076658</v>
      </c>
      <c r="AQ1510" s="68">
        <v>72.407281978457604</v>
      </c>
      <c r="AR1510" s="68">
        <v>0.14536309293243801</v>
      </c>
      <c r="AS1510" s="68">
        <v>66.179550444764843</v>
      </c>
      <c r="AT1510" s="68">
        <v>0.13480926090972553</v>
      </c>
      <c r="AU1510" s="68">
        <v>3.5545996499244117</v>
      </c>
      <c r="AV1510" s="68">
        <v>0</v>
      </c>
      <c r="AW1510" s="68">
        <v>5.2270518918842646</v>
      </c>
      <c r="AX1510" s="68">
        <v>18.29555064813254</v>
      </c>
      <c r="AY1510" s="68">
        <v>15.28464560239164</v>
      </c>
      <c r="AZ1510" s="68">
        <v>0</v>
      </c>
      <c r="BA1510" s="68">
        <v>12.773992771013205</v>
      </c>
      <c r="BB1510" s="68">
        <v>319.20198385535133</v>
      </c>
      <c r="BC1510" s="68">
        <v>112.40825668215339</v>
      </c>
      <c r="BD1510" s="68">
        <v>57.220061889670454</v>
      </c>
      <c r="BE1510" s="68">
        <v>172.16939113219959</v>
      </c>
      <c r="BF1510" s="68">
        <v>327.44840855939259</v>
      </c>
      <c r="BG1510" s="68">
        <v>0</v>
      </c>
      <c r="BH1510" s="68">
        <v>6.6688409609096999E-2</v>
      </c>
      <c r="BI1510" s="68">
        <v>1725.6142231430913</v>
      </c>
      <c r="BJ1510" s="68">
        <v>0</v>
      </c>
      <c r="BK1510" s="68">
        <v>4.1474298793293597E-2</v>
      </c>
      <c r="BL1510" s="68">
        <v>163.39940116850531</v>
      </c>
      <c r="BM1510" s="68">
        <v>76.298312528123532</v>
      </c>
      <c r="BN1510" s="68">
        <v>0</v>
      </c>
      <c r="BO1510" s="68">
        <v>0</v>
      </c>
    </row>
    <row r="1511" spans="1:67">
      <c r="A1511">
        <v>2012</v>
      </c>
      <c r="B1511" s="62" t="s">
        <v>608</v>
      </c>
      <c r="C1511" s="67" t="s">
        <v>674</v>
      </c>
      <c r="D1511" s="62" t="s">
        <v>726</v>
      </c>
      <c r="E1511" s="68">
        <v>31.790922185996557</v>
      </c>
      <c r="F1511" s="68">
        <v>1.5520837466772641</v>
      </c>
      <c r="G1511" s="68">
        <v>0.91022675717858148</v>
      </c>
      <c r="H1511" s="68">
        <v>16.132730806601959</v>
      </c>
      <c r="I1511" s="68">
        <v>46.846076330372121</v>
      </c>
      <c r="J1511" s="68">
        <v>8.3574161825406534</v>
      </c>
      <c r="K1511" s="68">
        <v>0.95705272720732193</v>
      </c>
      <c r="L1511" s="68">
        <v>7.4595102839367176</v>
      </c>
      <c r="M1511" s="68">
        <v>2.5763127302510402</v>
      </c>
      <c r="N1511" s="68">
        <v>11.19567709338698</v>
      </c>
      <c r="O1511" s="68">
        <v>74.817367763873406</v>
      </c>
      <c r="P1511" s="68">
        <v>369.2660160461449</v>
      </c>
      <c r="Q1511" s="68">
        <v>36.978334629325268</v>
      </c>
      <c r="R1511" s="68">
        <v>6.154234147648376</v>
      </c>
      <c r="S1511" s="68">
        <v>10.929167580946419</v>
      </c>
      <c r="T1511" s="68">
        <v>8.6757542789531463</v>
      </c>
      <c r="U1511" s="68">
        <v>138.63204744799319</v>
      </c>
      <c r="V1511" s="68">
        <v>17.310929612988158</v>
      </c>
      <c r="W1511" s="68">
        <v>15.156643080213444</v>
      </c>
      <c r="X1511" s="68">
        <v>47.917497154388379</v>
      </c>
      <c r="Y1511" s="68">
        <v>1.4974605437432846</v>
      </c>
      <c r="Z1511" s="68">
        <v>15.708026837207559</v>
      </c>
      <c r="AA1511" s="68">
        <v>0.54770775972809904</v>
      </c>
      <c r="AB1511" s="68">
        <v>22.176961382565281</v>
      </c>
      <c r="AC1511" s="68">
        <v>3.2038619109477744</v>
      </c>
      <c r="AD1511" s="68">
        <v>6.5384459594488686E-2</v>
      </c>
      <c r="AE1511" s="68">
        <v>35.125232823831297</v>
      </c>
      <c r="AF1511" s="68">
        <v>1.9124264414160361</v>
      </c>
      <c r="AG1511" s="68">
        <v>9.5181709531528309</v>
      </c>
      <c r="AH1511" s="68">
        <v>7.78987827402627</v>
      </c>
      <c r="AI1511" s="68">
        <v>10.126117263971722</v>
      </c>
      <c r="AJ1511" s="68">
        <v>0.34903098900522672</v>
      </c>
      <c r="AK1511" s="68">
        <v>0.47567024496334442</v>
      </c>
      <c r="AL1511" s="68">
        <v>2.4670098512437759</v>
      </c>
      <c r="AM1511" s="68">
        <v>9.8956159225070617E-2</v>
      </c>
      <c r="AN1511" s="68">
        <v>3.7097284431766209</v>
      </c>
      <c r="AO1511" s="68">
        <v>0.44950119854873072</v>
      </c>
      <c r="AP1511" s="68">
        <v>1.1413304371282773</v>
      </c>
      <c r="AQ1511" s="68">
        <v>5.1702479588760628</v>
      </c>
      <c r="AR1511" s="68">
        <v>2.814051907046812E-2</v>
      </c>
      <c r="AS1511" s="68">
        <v>3.7869245251155101</v>
      </c>
      <c r="AT1511" s="68">
        <v>1.2448122570838212E-2</v>
      </c>
      <c r="AU1511" s="68">
        <v>0.15941763003462472</v>
      </c>
      <c r="AV1511" s="68">
        <v>0</v>
      </c>
      <c r="AW1511" s="68">
        <v>0.36833391413259203</v>
      </c>
      <c r="AX1511" s="68">
        <v>0.48078546780183784</v>
      </c>
      <c r="AY1511" s="68">
        <v>0.3955267112261176</v>
      </c>
      <c r="AZ1511" s="68">
        <v>0</v>
      </c>
      <c r="BA1511" s="68">
        <v>1.3072176144411072</v>
      </c>
      <c r="BB1511" s="68">
        <v>6.7854533126639609</v>
      </c>
      <c r="BC1511" s="68">
        <v>189.69779758423385</v>
      </c>
      <c r="BD1511" s="68">
        <v>1.5068742843240082</v>
      </c>
      <c r="BE1511" s="68">
        <v>220.76596839175329</v>
      </c>
      <c r="BF1511" s="68">
        <v>4.8741382047775943</v>
      </c>
      <c r="BG1511" s="68">
        <v>0</v>
      </c>
      <c r="BH1511" s="68">
        <v>0.18849120675845105</v>
      </c>
      <c r="BI1511" s="68">
        <v>3609.093740644741</v>
      </c>
      <c r="BJ1511" s="68">
        <v>0</v>
      </c>
      <c r="BK1511" s="68">
        <v>7.3520427971729863E-2</v>
      </c>
      <c r="BL1511" s="68">
        <v>60.177476608359434</v>
      </c>
      <c r="BM1511" s="68">
        <v>10.083941148629957</v>
      </c>
      <c r="BN1511" s="68">
        <v>0</v>
      </c>
      <c r="BO1511" s="68">
        <v>0</v>
      </c>
    </row>
    <row r="1512" spans="1:67">
      <c r="A1512">
        <v>2012</v>
      </c>
      <c r="B1512" s="62" t="s">
        <v>609</v>
      </c>
      <c r="C1512" s="67" t="s">
        <v>675</v>
      </c>
      <c r="D1512" s="62" t="s">
        <v>726</v>
      </c>
      <c r="E1512" s="68">
        <v>98.716881689111219</v>
      </c>
      <c r="F1512" s="68">
        <v>15.439710428681279</v>
      </c>
      <c r="G1512" s="68">
        <v>1.1243858644943567</v>
      </c>
      <c r="H1512" s="68">
        <v>32.009329386280726</v>
      </c>
      <c r="I1512" s="68">
        <v>1171.2440337078426</v>
      </c>
      <c r="J1512" s="68">
        <v>240.27035784768427</v>
      </c>
      <c r="K1512" s="68">
        <v>28.943810354155122</v>
      </c>
      <c r="L1512" s="68">
        <v>88.851608662588873</v>
      </c>
      <c r="M1512" s="68">
        <v>60.847260576844114</v>
      </c>
      <c r="N1512" s="68">
        <v>22.739646910477884</v>
      </c>
      <c r="O1512" s="68">
        <v>243.58316629950386</v>
      </c>
      <c r="P1512" s="68">
        <v>28.698422622832695</v>
      </c>
      <c r="Q1512" s="68">
        <v>358.80073652175946</v>
      </c>
      <c r="R1512" s="68">
        <v>38.16482598097663</v>
      </c>
      <c r="S1512" s="68">
        <v>45.066576960270723</v>
      </c>
      <c r="T1512" s="68">
        <v>182.74876362363656</v>
      </c>
      <c r="U1512" s="68">
        <v>863.03597138910641</v>
      </c>
      <c r="V1512" s="68">
        <v>470.55720348799525</v>
      </c>
      <c r="W1512" s="68">
        <v>241.90633358878688</v>
      </c>
      <c r="X1512" s="68">
        <v>2971.2735789395711</v>
      </c>
      <c r="Y1512" s="68">
        <v>37.951224479739388</v>
      </c>
      <c r="Z1512" s="68">
        <v>463.32175387504384</v>
      </c>
      <c r="AA1512" s="68">
        <v>1.9255419243518692</v>
      </c>
      <c r="AB1512" s="68">
        <v>18.1286534493406</v>
      </c>
      <c r="AC1512" s="68">
        <v>1.0551055960047271</v>
      </c>
      <c r="AD1512" s="68">
        <v>2.0053022394523077</v>
      </c>
      <c r="AE1512" s="68">
        <v>1223.0362957507266</v>
      </c>
      <c r="AF1512" s="68">
        <v>131.74863417842528</v>
      </c>
      <c r="AG1512" s="68">
        <v>654.71442581386032</v>
      </c>
      <c r="AH1512" s="68">
        <v>536.25259344730455</v>
      </c>
      <c r="AI1512" s="68">
        <v>337.62645333260349</v>
      </c>
      <c r="AJ1512" s="68">
        <v>0.86083564182736649</v>
      </c>
      <c r="AK1512" s="68">
        <v>0.19256297075362008</v>
      </c>
      <c r="AL1512" s="68">
        <v>85.59274442493961</v>
      </c>
      <c r="AM1512" s="68">
        <v>0.3463939245667062</v>
      </c>
      <c r="AN1512" s="68">
        <v>60.548535040558335</v>
      </c>
      <c r="AO1512" s="68">
        <v>0.44752095866530467</v>
      </c>
      <c r="AP1512" s="68">
        <v>1.112081427047068</v>
      </c>
      <c r="AQ1512" s="68">
        <v>9.3007607794492291</v>
      </c>
      <c r="AR1512" s="68">
        <v>1.4777678740548425E-2</v>
      </c>
      <c r="AS1512" s="68">
        <v>7.5990160212400069</v>
      </c>
      <c r="AT1512" s="68">
        <v>8.4162385761110403E-3</v>
      </c>
      <c r="AU1512" s="68">
        <v>0.12239862189243805</v>
      </c>
      <c r="AV1512" s="68">
        <v>0</v>
      </c>
      <c r="AW1512" s="68">
        <v>0.66057773216695237</v>
      </c>
      <c r="AX1512" s="68">
        <v>0.52398859112231588</v>
      </c>
      <c r="AY1512" s="68">
        <v>1.0178938935705408</v>
      </c>
      <c r="AZ1512" s="68">
        <v>0</v>
      </c>
      <c r="BA1512" s="68">
        <v>1.0914215097910271</v>
      </c>
      <c r="BB1512" s="68">
        <v>80.516226315397432</v>
      </c>
      <c r="BC1512" s="68">
        <v>57.788069993265843</v>
      </c>
      <c r="BD1512" s="68">
        <v>7.3733013953127857</v>
      </c>
      <c r="BE1512" s="68">
        <v>95.447600668759236</v>
      </c>
      <c r="BF1512" s="68">
        <v>19.474728186706979</v>
      </c>
      <c r="BG1512" s="68">
        <v>0</v>
      </c>
      <c r="BH1512" s="68">
        <v>5.4836030505313625E-2</v>
      </c>
      <c r="BI1512" s="68">
        <v>2127.2084793085846</v>
      </c>
      <c r="BJ1512" s="68">
        <v>0</v>
      </c>
      <c r="BK1512" s="68">
        <v>1.1808735525914885E-2</v>
      </c>
      <c r="BL1512" s="68">
        <v>187.78813509826111</v>
      </c>
      <c r="BM1512" s="68">
        <v>26.829797664389545</v>
      </c>
      <c r="BN1512" s="68">
        <v>0</v>
      </c>
      <c r="BO1512" s="68">
        <v>0</v>
      </c>
    </row>
    <row r="1513" spans="1:67">
      <c r="A1513">
        <v>2012</v>
      </c>
      <c r="B1513" s="62" t="s">
        <v>610</v>
      </c>
      <c r="C1513" s="67" t="s">
        <v>676</v>
      </c>
      <c r="D1513" s="62" t="s">
        <v>726</v>
      </c>
      <c r="E1513" s="68">
        <v>2.9707488113091309</v>
      </c>
      <c r="F1513" s="68">
        <v>9.9438921716520773E-2</v>
      </c>
      <c r="G1513" s="68">
        <v>0.63236996583625504</v>
      </c>
      <c r="H1513" s="68">
        <v>53.828872533547568</v>
      </c>
      <c r="I1513" s="68">
        <v>184.70020867766536</v>
      </c>
      <c r="J1513" s="68">
        <v>11.95167001646259</v>
      </c>
      <c r="K1513" s="68">
        <v>3.210898920173114</v>
      </c>
      <c r="L1513" s="68">
        <v>3.6303692029909698</v>
      </c>
      <c r="M1513" s="68">
        <v>1.2800266854759954</v>
      </c>
      <c r="N1513" s="68">
        <v>6.850156441485109</v>
      </c>
      <c r="O1513" s="68">
        <v>17.722133301480415</v>
      </c>
      <c r="P1513" s="68">
        <v>6.5773678062352676</v>
      </c>
      <c r="Q1513" s="68">
        <v>13.307918314086397</v>
      </c>
      <c r="R1513" s="68">
        <v>202.65964219543994</v>
      </c>
      <c r="S1513" s="68">
        <v>8.0484944541135874</v>
      </c>
      <c r="T1513" s="68">
        <v>28.218041925779676</v>
      </c>
      <c r="U1513" s="68">
        <v>63.642761623950229</v>
      </c>
      <c r="V1513" s="68">
        <v>46.112641378089869</v>
      </c>
      <c r="W1513" s="68">
        <v>20.425454904811573</v>
      </c>
      <c r="X1513" s="68">
        <v>107.34072277690545</v>
      </c>
      <c r="Y1513" s="68">
        <v>2.5304291666157748</v>
      </c>
      <c r="Z1513" s="68">
        <v>41.068900814035466</v>
      </c>
      <c r="AA1513" s="68">
        <v>1.808476006578186</v>
      </c>
      <c r="AB1513" s="68">
        <v>4.5068727980003986</v>
      </c>
      <c r="AC1513" s="68">
        <v>0.59693218195707631</v>
      </c>
      <c r="AD1513" s="68">
        <v>2.8924070102235026E-2</v>
      </c>
      <c r="AE1513" s="68">
        <v>1443.3986145849842</v>
      </c>
      <c r="AF1513" s="68">
        <v>7.4309571683472599</v>
      </c>
      <c r="AG1513" s="68">
        <v>36.933985095132243</v>
      </c>
      <c r="AH1513" s="68">
        <v>30.246969817000181</v>
      </c>
      <c r="AI1513" s="68">
        <v>10.517068516810829</v>
      </c>
      <c r="AJ1513" s="68">
        <v>0.29417331040878503</v>
      </c>
      <c r="AK1513" s="68">
        <v>0.11727205552647307</v>
      </c>
      <c r="AL1513" s="68">
        <v>3.4654864603964102</v>
      </c>
      <c r="AM1513" s="68">
        <v>5.5581514008663332E-2</v>
      </c>
      <c r="AN1513" s="68">
        <v>31.414191062148056</v>
      </c>
      <c r="AO1513" s="68">
        <v>0.13168010874127561</v>
      </c>
      <c r="AP1513" s="68">
        <v>0.31152805281673462</v>
      </c>
      <c r="AQ1513" s="68">
        <v>1.2214491578684821</v>
      </c>
      <c r="AR1513" s="68">
        <v>6.2918085039221873E-3</v>
      </c>
      <c r="AS1513" s="68">
        <v>1.0398137375269667</v>
      </c>
      <c r="AT1513" s="68">
        <v>4.264986446730179E-3</v>
      </c>
      <c r="AU1513" s="68">
        <v>4.5564905411739159E-2</v>
      </c>
      <c r="AV1513" s="68">
        <v>0</v>
      </c>
      <c r="AW1513" s="68">
        <v>0.79558563514615344</v>
      </c>
      <c r="AX1513" s="68">
        <v>0.10547738702259098</v>
      </c>
      <c r="AY1513" s="68">
        <v>0.16585530643387864</v>
      </c>
      <c r="AZ1513" s="68">
        <v>0</v>
      </c>
      <c r="BA1513" s="68">
        <v>8.469007609841557E-2</v>
      </c>
      <c r="BB1513" s="68">
        <v>11.800818686542911</v>
      </c>
      <c r="BC1513" s="68">
        <v>2.0699112863937001</v>
      </c>
      <c r="BD1513" s="68">
        <v>0.50892976807590207</v>
      </c>
      <c r="BE1513" s="68">
        <v>4.5882974158988858</v>
      </c>
      <c r="BF1513" s="68">
        <v>2.5129000737615774</v>
      </c>
      <c r="BG1513" s="68">
        <v>0</v>
      </c>
      <c r="BH1513" s="68">
        <v>2.95487675876945E-3</v>
      </c>
      <c r="BI1513" s="68">
        <v>177.51225971881527</v>
      </c>
      <c r="BJ1513" s="68">
        <v>0</v>
      </c>
      <c r="BK1513" s="68">
        <v>4.7096053660625522E-3</v>
      </c>
      <c r="BL1513" s="68">
        <v>56.279356947142773</v>
      </c>
      <c r="BM1513" s="68">
        <v>62.352178852154914</v>
      </c>
      <c r="BN1513" s="68">
        <v>0</v>
      </c>
      <c r="BO1513" s="68">
        <v>0</v>
      </c>
    </row>
    <row r="1514" spans="1:67">
      <c r="A1514">
        <v>2012</v>
      </c>
      <c r="B1514" s="62" t="s">
        <v>611</v>
      </c>
      <c r="C1514" s="67" t="s">
        <v>677</v>
      </c>
      <c r="D1514" s="62" t="s">
        <v>726</v>
      </c>
      <c r="E1514" s="68">
        <v>30.825710338912881</v>
      </c>
      <c r="F1514" s="68">
        <v>0.33211470749154715</v>
      </c>
      <c r="G1514" s="68">
        <v>0.22358987622164037</v>
      </c>
      <c r="H1514" s="68">
        <v>285.53808620265198</v>
      </c>
      <c r="I1514" s="68">
        <v>16.850419698189494</v>
      </c>
      <c r="J1514" s="68">
        <v>17.095203772816941</v>
      </c>
      <c r="K1514" s="68">
        <v>3.3632239962135198</v>
      </c>
      <c r="L1514" s="68">
        <v>14.117036413211441</v>
      </c>
      <c r="M1514" s="68">
        <v>3.7132415099862719</v>
      </c>
      <c r="N1514" s="68">
        <v>17.447232530628202</v>
      </c>
      <c r="O1514" s="68">
        <v>24.081999134554387</v>
      </c>
      <c r="P1514" s="68">
        <v>2.5829400216279437</v>
      </c>
      <c r="Q1514" s="68">
        <v>67.657773485755854</v>
      </c>
      <c r="R1514" s="68">
        <v>78.130771445562615</v>
      </c>
      <c r="S1514" s="68">
        <v>3509.4801284156715</v>
      </c>
      <c r="T1514" s="68">
        <v>1934.6820544938503</v>
      </c>
      <c r="U1514" s="68">
        <v>406.61191179147966</v>
      </c>
      <c r="V1514" s="68">
        <v>1412.3876322497733</v>
      </c>
      <c r="W1514" s="68">
        <v>1214.5267563907296</v>
      </c>
      <c r="X1514" s="68">
        <v>2265.3532615980716</v>
      </c>
      <c r="Y1514" s="68">
        <v>220.90513491725267</v>
      </c>
      <c r="Z1514" s="68">
        <v>623.02543763372091</v>
      </c>
      <c r="AA1514" s="68">
        <v>52.77123781005622</v>
      </c>
      <c r="AB1514" s="68">
        <v>12.257924686958662</v>
      </c>
      <c r="AC1514" s="68">
        <v>1.2106635975769924</v>
      </c>
      <c r="AD1514" s="68">
        <v>3.0777832336063703E-2</v>
      </c>
      <c r="AE1514" s="68">
        <v>3369.3725637255252</v>
      </c>
      <c r="AF1514" s="68">
        <v>9.6015051950650676</v>
      </c>
      <c r="AG1514" s="68">
        <v>47.716025037700142</v>
      </c>
      <c r="AH1514" s="68">
        <v>39.080005284743237</v>
      </c>
      <c r="AI1514" s="68">
        <v>8.7114100933071725</v>
      </c>
      <c r="AJ1514" s="68">
        <v>0.3209577210498622</v>
      </c>
      <c r="AK1514" s="68">
        <v>0.46841682169570481</v>
      </c>
      <c r="AL1514" s="68">
        <v>3.0554848873784293</v>
      </c>
      <c r="AM1514" s="68">
        <v>0.1751143834969151</v>
      </c>
      <c r="AN1514" s="68">
        <v>2.7261186573972913</v>
      </c>
      <c r="AO1514" s="68">
        <v>2.3410611093544351</v>
      </c>
      <c r="AP1514" s="68">
        <v>1.02445258160486</v>
      </c>
      <c r="AQ1514" s="68">
        <v>3.2317441417768769</v>
      </c>
      <c r="AR1514" s="68">
        <v>1.265368631555969E-2</v>
      </c>
      <c r="AS1514" s="68">
        <v>1.2024756465122612</v>
      </c>
      <c r="AT1514" s="68">
        <v>3.7257538336944243E-3</v>
      </c>
      <c r="AU1514" s="68">
        <v>4.6217008401243952E-2</v>
      </c>
      <c r="AV1514" s="68">
        <v>0</v>
      </c>
      <c r="AW1514" s="68">
        <v>0.37406035826920664</v>
      </c>
      <c r="AX1514" s="68">
        <v>0.190988958523513</v>
      </c>
      <c r="AY1514" s="68">
        <v>0.59599222542236563</v>
      </c>
      <c r="AZ1514" s="68">
        <v>0</v>
      </c>
      <c r="BA1514" s="68">
        <v>0.17281134793786232</v>
      </c>
      <c r="BB1514" s="68">
        <v>10.47087353670493</v>
      </c>
      <c r="BC1514" s="68">
        <v>4.2987169826257059</v>
      </c>
      <c r="BD1514" s="68">
        <v>1.3685851668987152</v>
      </c>
      <c r="BE1514" s="68">
        <v>5.1170710092071436</v>
      </c>
      <c r="BF1514" s="68">
        <v>3.3959649571307642</v>
      </c>
      <c r="BG1514" s="68">
        <v>0</v>
      </c>
      <c r="BH1514" s="68">
        <v>3.6838153503350401E-3</v>
      </c>
      <c r="BI1514" s="68">
        <v>297.43530868215237</v>
      </c>
      <c r="BJ1514" s="68">
        <v>0</v>
      </c>
      <c r="BK1514" s="68">
        <v>6.5754502515715397E-3</v>
      </c>
      <c r="BL1514" s="68">
        <v>115.37161425953693</v>
      </c>
      <c r="BM1514" s="68">
        <v>23.692394922148658</v>
      </c>
      <c r="BN1514" s="68">
        <v>0</v>
      </c>
      <c r="BO1514" s="68">
        <v>0</v>
      </c>
    </row>
    <row r="1515" spans="1:67">
      <c r="A1515">
        <v>2012</v>
      </c>
      <c r="B1515" s="62" t="s">
        <v>612</v>
      </c>
      <c r="C1515" s="67" t="s">
        <v>678</v>
      </c>
      <c r="D1515" s="62" t="s">
        <v>726</v>
      </c>
      <c r="E1515" s="68">
        <v>48.496712767639124</v>
      </c>
      <c r="F1515" s="68">
        <v>5.4042476522343765</v>
      </c>
      <c r="G1515" s="68">
        <v>0.53053238757222632</v>
      </c>
      <c r="H1515" s="68">
        <v>446.09022220906525</v>
      </c>
      <c r="I1515" s="68">
        <v>426.87005323411205</v>
      </c>
      <c r="J1515" s="68">
        <v>65.306138939411511</v>
      </c>
      <c r="K1515" s="68">
        <v>15.866914639347462</v>
      </c>
      <c r="L1515" s="68">
        <v>15.541870529500057</v>
      </c>
      <c r="M1515" s="68">
        <v>5.4967844827339487</v>
      </c>
      <c r="N1515" s="68">
        <v>476.77794653790016</v>
      </c>
      <c r="O1515" s="68">
        <v>118.59962029208803</v>
      </c>
      <c r="P1515" s="68">
        <v>4.4439106595458462</v>
      </c>
      <c r="Q1515" s="68">
        <v>194.96633329502319</v>
      </c>
      <c r="R1515" s="68">
        <v>43.500580731280756</v>
      </c>
      <c r="S1515" s="68">
        <v>715.58714062005708</v>
      </c>
      <c r="T1515" s="68">
        <v>1586.2184577803052</v>
      </c>
      <c r="U1515" s="68">
        <v>992.33085397768946</v>
      </c>
      <c r="V1515" s="68">
        <v>740.78343068179072</v>
      </c>
      <c r="W1515" s="68">
        <v>611.17075883517998</v>
      </c>
      <c r="X1515" s="68">
        <v>2741.5143618108136</v>
      </c>
      <c r="Y1515" s="68">
        <v>60.516625337480136</v>
      </c>
      <c r="Z1515" s="68">
        <v>355.1405248575835</v>
      </c>
      <c r="AA1515" s="68">
        <v>16.321689707548046</v>
      </c>
      <c r="AB1515" s="68">
        <v>62.502020784020033</v>
      </c>
      <c r="AC1515" s="68">
        <v>12.637800363459565</v>
      </c>
      <c r="AD1515" s="68">
        <v>0.3294077173495682</v>
      </c>
      <c r="AE1515" s="68">
        <v>2923.1948161243886</v>
      </c>
      <c r="AF1515" s="68">
        <v>51.453554499656001</v>
      </c>
      <c r="AG1515" s="68">
        <v>255.6899686425885</v>
      </c>
      <c r="AH1515" s="68">
        <v>209.42104944271145</v>
      </c>
      <c r="AI1515" s="68">
        <v>52.016603300083659</v>
      </c>
      <c r="AJ1515" s="68">
        <v>2.3778474898549615</v>
      </c>
      <c r="AK1515" s="68">
        <v>3.3184485561243302</v>
      </c>
      <c r="AL1515" s="68">
        <v>29.5858194892222</v>
      </c>
      <c r="AM1515" s="68">
        <v>0.99867356352520742</v>
      </c>
      <c r="AN1515" s="68">
        <v>17.780411163133362</v>
      </c>
      <c r="AO1515" s="68">
        <v>6.0680696114992747</v>
      </c>
      <c r="AP1515" s="68">
        <v>31.38523558477009</v>
      </c>
      <c r="AQ1515" s="68">
        <v>19.383618948385152</v>
      </c>
      <c r="AR1515" s="68">
        <v>2.7837353979983135E-2</v>
      </c>
      <c r="AS1515" s="68">
        <v>2.7218116761124311</v>
      </c>
      <c r="AT1515" s="68">
        <v>8.3653361815945321E-3</v>
      </c>
      <c r="AU1515" s="68">
        <v>0.10408652578283822</v>
      </c>
      <c r="AV1515" s="68">
        <v>0</v>
      </c>
      <c r="AW1515" s="68">
        <v>1.7164826782983429</v>
      </c>
      <c r="AX1515" s="68">
        <v>1.1151499761285621</v>
      </c>
      <c r="AY1515" s="68">
        <v>3.5178661943560545</v>
      </c>
      <c r="AZ1515" s="68">
        <v>0</v>
      </c>
      <c r="BA1515" s="68">
        <v>0.76288869751084043</v>
      </c>
      <c r="BB1515" s="68">
        <v>56.492650465419587</v>
      </c>
      <c r="BC1515" s="68">
        <v>88.537996226121351</v>
      </c>
      <c r="BD1515" s="68">
        <v>13.26695805777525</v>
      </c>
      <c r="BE1515" s="68">
        <v>22.311511911037112</v>
      </c>
      <c r="BF1515" s="68">
        <v>35.870015135267913</v>
      </c>
      <c r="BG1515" s="68">
        <v>0</v>
      </c>
      <c r="BH1515" s="68">
        <v>7.7523120303336607E-2</v>
      </c>
      <c r="BI1515" s="68">
        <v>2082.1572612140239</v>
      </c>
      <c r="BJ1515" s="68">
        <v>0</v>
      </c>
      <c r="BK1515" s="68">
        <v>1.2182833875990067E-2</v>
      </c>
      <c r="BL1515" s="68">
        <v>1261.4942864800335</v>
      </c>
      <c r="BM1515" s="68">
        <v>253.93016375927991</v>
      </c>
      <c r="BN1515" s="68">
        <v>0</v>
      </c>
      <c r="BO1515" s="68">
        <v>0</v>
      </c>
    </row>
    <row r="1516" spans="1:67">
      <c r="A1516">
        <v>2012</v>
      </c>
      <c r="B1516" s="62" t="s">
        <v>613</v>
      </c>
      <c r="C1516" s="67" t="s">
        <v>679</v>
      </c>
      <c r="D1516" s="62" t="s">
        <v>726</v>
      </c>
      <c r="E1516" s="68">
        <v>7.7479404375964744</v>
      </c>
      <c r="F1516" s="68">
        <v>15.721695278343992</v>
      </c>
      <c r="G1516" s="68">
        <v>0.37622108559580464</v>
      </c>
      <c r="H1516" s="68">
        <v>32.24370570179709</v>
      </c>
      <c r="I1516" s="68">
        <v>65.822639208104391</v>
      </c>
      <c r="J1516" s="68">
        <v>156.87986733823266</v>
      </c>
      <c r="K1516" s="68">
        <v>2.3265057666757878</v>
      </c>
      <c r="L1516" s="68">
        <v>12.533550290537637</v>
      </c>
      <c r="M1516" s="68">
        <v>31.845216768301324</v>
      </c>
      <c r="N1516" s="68">
        <v>18.385027181502984</v>
      </c>
      <c r="O1516" s="68">
        <v>67.737171868477148</v>
      </c>
      <c r="P1516" s="68">
        <v>4.8226098196190783</v>
      </c>
      <c r="Q1516" s="68">
        <v>154.30511788604278</v>
      </c>
      <c r="R1516" s="68">
        <v>19.851414736840653</v>
      </c>
      <c r="S1516" s="68">
        <v>98.896049208486744</v>
      </c>
      <c r="T1516" s="68">
        <v>252.51663311045618</v>
      </c>
      <c r="U1516" s="68">
        <v>23996.273629324234</v>
      </c>
      <c r="V1516" s="68">
        <v>1858.5372433887744</v>
      </c>
      <c r="W1516" s="68">
        <v>464.21046819087093</v>
      </c>
      <c r="X1516" s="68">
        <v>4091.0336746343487</v>
      </c>
      <c r="Y1516" s="68">
        <v>95.573526623236177</v>
      </c>
      <c r="Z1516" s="68">
        <v>1081.8226171487627</v>
      </c>
      <c r="AA1516" s="68">
        <v>59.13941290092118</v>
      </c>
      <c r="AB1516" s="68">
        <v>238.86268669245831</v>
      </c>
      <c r="AC1516" s="68">
        <v>1.7128601484561639</v>
      </c>
      <c r="AD1516" s="68">
        <v>7.1883771392206516E-2</v>
      </c>
      <c r="AE1516" s="68">
        <v>436.61294916952079</v>
      </c>
      <c r="AF1516" s="68">
        <v>44.110681007980084</v>
      </c>
      <c r="AG1516" s="68">
        <v>219.2049568023786</v>
      </c>
      <c r="AH1516" s="68">
        <v>179.53291877648616</v>
      </c>
      <c r="AI1516" s="68">
        <v>81.959604161666704</v>
      </c>
      <c r="AJ1516" s="68">
        <v>1.1763993090935569</v>
      </c>
      <c r="AK1516" s="68">
        <v>5.5045452674744118</v>
      </c>
      <c r="AL1516" s="68">
        <v>21.226047898822838</v>
      </c>
      <c r="AM1516" s="68">
        <v>1.3548805153333301</v>
      </c>
      <c r="AN1516" s="68">
        <v>11.426743724737831</v>
      </c>
      <c r="AO1516" s="68">
        <v>0.51967484263012031</v>
      </c>
      <c r="AP1516" s="68">
        <v>99.335452904585594</v>
      </c>
      <c r="AQ1516" s="68">
        <v>1918.6867328508379</v>
      </c>
      <c r="AR1516" s="68">
        <v>2.8050832773558994</v>
      </c>
      <c r="AS1516" s="68">
        <v>58.054704780762471</v>
      </c>
      <c r="AT1516" s="68">
        <v>0.35053720890736201</v>
      </c>
      <c r="AU1516" s="68">
        <v>2.6836930819182117</v>
      </c>
      <c r="AV1516" s="68">
        <v>0</v>
      </c>
      <c r="AW1516" s="68">
        <v>1.1687775311149584</v>
      </c>
      <c r="AX1516" s="68">
        <v>124.05837902110976</v>
      </c>
      <c r="AY1516" s="68">
        <v>19.599824062584169</v>
      </c>
      <c r="AZ1516" s="68">
        <v>0</v>
      </c>
      <c r="BA1516" s="68">
        <v>0.21872471770153759</v>
      </c>
      <c r="BB1516" s="68">
        <v>65.815450804285121</v>
      </c>
      <c r="BC1516" s="68">
        <v>112.12820745001817</v>
      </c>
      <c r="BD1516" s="68">
        <v>31.434892936595844</v>
      </c>
      <c r="BE1516" s="68">
        <v>105.33471257455912</v>
      </c>
      <c r="BF1516" s="68">
        <v>30.053619107954077</v>
      </c>
      <c r="BG1516" s="68">
        <v>0</v>
      </c>
      <c r="BH1516" s="68">
        <v>0.17862270004471839</v>
      </c>
      <c r="BI1516" s="68">
        <v>4461.2270287742858</v>
      </c>
      <c r="BJ1516" s="68">
        <v>0</v>
      </c>
      <c r="BK1516" s="68">
        <v>9.4861174198879947E-2</v>
      </c>
      <c r="BL1516" s="68">
        <v>6754.5749545045574</v>
      </c>
      <c r="BM1516" s="68">
        <v>54.984822107566472</v>
      </c>
      <c r="BN1516" s="68">
        <v>0</v>
      </c>
      <c r="BO1516" s="68">
        <v>0</v>
      </c>
    </row>
    <row r="1517" spans="1:67">
      <c r="A1517">
        <v>2012</v>
      </c>
      <c r="B1517" s="62" t="s">
        <v>614</v>
      </c>
      <c r="C1517" s="67" t="s">
        <v>680</v>
      </c>
      <c r="D1517" s="62" t="s">
        <v>726</v>
      </c>
      <c r="E1517" s="68">
        <v>5.0641674562538181</v>
      </c>
      <c r="F1517" s="68">
        <v>0.29891764758614414</v>
      </c>
      <c r="G1517" s="68">
        <v>0.14739397135652871</v>
      </c>
      <c r="H1517" s="68">
        <v>31.6884673836059</v>
      </c>
      <c r="I1517" s="68">
        <v>18.998594143280712</v>
      </c>
      <c r="J1517" s="68">
        <v>42.085541826233268</v>
      </c>
      <c r="K1517" s="68">
        <v>2.2322648247984276</v>
      </c>
      <c r="L1517" s="68">
        <v>6.8865233110901967</v>
      </c>
      <c r="M1517" s="68">
        <v>9.0478912105067888</v>
      </c>
      <c r="N1517" s="68">
        <v>3.5001498507137172</v>
      </c>
      <c r="O1517" s="68">
        <v>29.755780958489993</v>
      </c>
      <c r="P1517" s="68">
        <v>1.7343455092821929</v>
      </c>
      <c r="Q1517" s="68">
        <v>109.01331120033369</v>
      </c>
      <c r="R1517" s="68">
        <v>12.841936872849798</v>
      </c>
      <c r="S1517" s="68">
        <v>240.03114318707958</v>
      </c>
      <c r="T1517" s="68">
        <v>230.66034565137949</v>
      </c>
      <c r="U1517" s="68">
        <v>3997.8832773587478</v>
      </c>
      <c r="V1517" s="68">
        <v>2518.4805738969908</v>
      </c>
      <c r="W1517" s="68">
        <v>571.5456619710676</v>
      </c>
      <c r="X1517" s="68">
        <v>1863.6482096665034</v>
      </c>
      <c r="Y1517" s="68">
        <v>89.519875508162826</v>
      </c>
      <c r="Z1517" s="68">
        <v>216.40786381337534</v>
      </c>
      <c r="AA1517" s="68">
        <v>65.589994984815249</v>
      </c>
      <c r="AB1517" s="68">
        <v>435.32698083503612</v>
      </c>
      <c r="AC1517" s="68">
        <v>0.58705813794117545</v>
      </c>
      <c r="AD1517" s="68">
        <v>5.9375140360622372E-2</v>
      </c>
      <c r="AE1517" s="68">
        <v>3005.1587053322537</v>
      </c>
      <c r="AF1517" s="68">
        <v>14.913325459743248</v>
      </c>
      <c r="AG1517" s="68">
        <v>74.118561919657992</v>
      </c>
      <c r="AH1517" s="68">
        <v>60.698734690755515</v>
      </c>
      <c r="AI1517" s="68">
        <v>181.79474858209352</v>
      </c>
      <c r="AJ1517" s="68">
        <v>1.0927358078381151</v>
      </c>
      <c r="AK1517" s="68">
        <v>10.89407883315325</v>
      </c>
      <c r="AL1517" s="68">
        <v>11.169630724931224</v>
      </c>
      <c r="AM1517" s="68">
        <v>5.2312382216949915</v>
      </c>
      <c r="AN1517" s="68">
        <v>68.47152004705714</v>
      </c>
      <c r="AO1517" s="68">
        <v>0.25119343742572831</v>
      </c>
      <c r="AP1517" s="68">
        <v>23.604417379489675</v>
      </c>
      <c r="AQ1517" s="68">
        <v>548.17996681239254</v>
      </c>
      <c r="AR1517" s="68">
        <v>0.15172229117056929</v>
      </c>
      <c r="AS1517" s="68">
        <v>3.2396291256330194</v>
      </c>
      <c r="AT1517" s="68">
        <v>1.1464537394453304E-2</v>
      </c>
      <c r="AU1517" s="68">
        <v>0.13163875306032041</v>
      </c>
      <c r="AV1517" s="68">
        <v>0</v>
      </c>
      <c r="AW1517" s="68">
        <v>0.31145794667275972</v>
      </c>
      <c r="AX1517" s="68">
        <v>2.122694505871749</v>
      </c>
      <c r="AY1517" s="68">
        <v>2.2006077191438949</v>
      </c>
      <c r="AZ1517" s="68">
        <v>0</v>
      </c>
      <c r="BA1517" s="68">
        <v>0.16335665784055559</v>
      </c>
      <c r="BB1517" s="68">
        <v>53.798496856678732</v>
      </c>
      <c r="BC1517" s="68">
        <v>89.797776319641841</v>
      </c>
      <c r="BD1517" s="68">
        <v>17.690399342123339</v>
      </c>
      <c r="BE1517" s="68">
        <v>37.141637719838215</v>
      </c>
      <c r="BF1517" s="68">
        <v>9.5192206330201614</v>
      </c>
      <c r="BG1517" s="68">
        <v>0</v>
      </c>
      <c r="BH1517" s="68">
        <v>0.18159666015376089</v>
      </c>
      <c r="BI1517" s="68">
        <v>2552.3220880079152</v>
      </c>
      <c r="BJ1517" s="68">
        <v>0</v>
      </c>
      <c r="BK1517" s="68">
        <v>2.2566277264225949E-2</v>
      </c>
      <c r="BL1517" s="68">
        <v>2052.5447282096284</v>
      </c>
      <c r="BM1517" s="68">
        <v>36.441015176879901</v>
      </c>
      <c r="BN1517" s="68">
        <v>0</v>
      </c>
      <c r="BO1517" s="68">
        <v>0</v>
      </c>
    </row>
    <row r="1518" spans="1:67">
      <c r="A1518">
        <v>2012</v>
      </c>
      <c r="B1518" s="62" t="s">
        <v>615</v>
      </c>
      <c r="C1518" s="67" t="s">
        <v>681</v>
      </c>
      <c r="D1518" s="62" t="s">
        <v>726</v>
      </c>
      <c r="E1518" s="68">
        <v>71.807529566505266</v>
      </c>
      <c r="F1518" s="68">
        <v>0.66717296061556508</v>
      </c>
      <c r="G1518" s="68">
        <v>9.4627648604785453</v>
      </c>
      <c r="H1518" s="68">
        <v>364.95361161832579</v>
      </c>
      <c r="I1518" s="68">
        <v>272.37134544227445</v>
      </c>
      <c r="J1518" s="68">
        <v>154.33733547502194</v>
      </c>
      <c r="K1518" s="68">
        <v>18.564648012255546</v>
      </c>
      <c r="L1518" s="68">
        <v>38.676339507859012</v>
      </c>
      <c r="M1518" s="68">
        <v>12.824304860286574</v>
      </c>
      <c r="N1518" s="68">
        <v>11.44979143488643</v>
      </c>
      <c r="O1518" s="68">
        <v>61.184369020302945</v>
      </c>
      <c r="P1518" s="68">
        <v>11.926135156406605</v>
      </c>
      <c r="Q1518" s="68">
        <v>131.26452893410848</v>
      </c>
      <c r="R1518" s="68">
        <v>80.65899180568546</v>
      </c>
      <c r="S1518" s="68">
        <v>318.54961638980018</v>
      </c>
      <c r="T1518" s="68">
        <v>330.21855287198986</v>
      </c>
      <c r="U1518" s="68">
        <v>2384.9679885161781</v>
      </c>
      <c r="V1518" s="68">
        <v>771.16617918127258</v>
      </c>
      <c r="W1518" s="68">
        <v>2317.2273748397383</v>
      </c>
      <c r="X1518" s="68">
        <v>3677.6275223379721</v>
      </c>
      <c r="Y1518" s="68">
        <v>125.33120880510076</v>
      </c>
      <c r="Z1518" s="68">
        <v>240.23659823969524</v>
      </c>
      <c r="AA1518" s="68">
        <v>49.550777598038515</v>
      </c>
      <c r="AB1518" s="68">
        <v>28.81005453193546</v>
      </c>
      <c r="AC1518" s="68">
        <v>0.91704940565541171</v>
      </c>
      <c r="AD1518" s="68">
        <v>3.1896317613794851</v>
      </c>
      <c r="AE1518" s="68">
        <v>1331.4019005224091</v>
      </c>
      <c r="AF1518" s="68">
        <v>55.087930033802408</v>
      </c>
      <c r="AG1518" s="68">
        <v>273.7487712476788</v>
      </c>
      <c r="AH1518" s="68">
        <v>224.20128676806823</v>
      </c>
      <c r="AI1518" s="68">
        <v>1392.4468531300377</v>
      </c>
      <c r="AJ1518" s="68">
        <v>104.72897099247162</v>
      </c>
      <c r="AK1518" s="68">
        <v>2.6458428092423323</v>
      </c>
      <c r="AL1518" s="68">
        <v>496.58222076276849</v>
      </c>
      <c r="AM1518" s="68">
        <v>1.3869403447829389</v>
      </c>
      <c r="AN1518" s="68">
        <v>6.6915483888294016</v>
      </c>
      <c r="AO1518" s="68">
        <v>11.361753603250296</v>
      </c>
      <c r="AP1518" s="68">
        <v>18.688091837522805</v>
      </c>
      <c r="AQ1518" s="68">
        <v>72.055540632040206</v>
      </c>
      <c r="AR1518" s="68">
        <v>7.1942080361649577E-2</v>
      </c>
      <c r="AS1518" s="68">
        <v>4.6826989914240151</v>
      </c>
      <c r="AT1518" s="68">
        <v>2.4107459634428025E-2</v>
      </c>
      <c r="AU1518" s="68">
        <v>0.18663587765135153</v>
      </c>
      <c r="AV1518" s="68">
        <v>0</v>
      </c>
      <c r="AW1518" s="68">
        <v>0.74989065281879563</v>
      </c>
      <c r="AX1518" s="68">
        <v>7.6922815445195436</v>
      </c>
      <c r="AY1518" s="68">
        <v>3.7819000928736219</v>
      </c>
      <c r="AZ1518" s="68">
        <v>0</v>
      </c>
      <c r="BA1518" s="68">
        <v>1.8800343019065184</v>
      </c>
      <c r="BB1518" s="68">
        <v>142.60675614934416</v>
      </c>
      <c r="BC1518" s="68">
        <v>9.0990860144573116</v>
      </c>
      <c r="BD1518" s="68">
        <v>2.1796875070292612</v>
      </c>
      <c r="BE1518" s="68">
        <v>15.102804000853094</v>
      </c>
      <c r="BF1518" s="68">
        <v>18.021319695182278</v>
      </c>
      <c r="BG1518" s="68">
        <v>0</v>
      </c>
      <c r="BH1518" s="68">
        <v>8.3304373903882126E-3</v>
      </c>
      <c r="BI1518" s="68">
        <v>732.57835861311537</v>
      </c>
      <c r="BJ1518" s="68">
        <v>0</v>
      </c>
      <c r="BK1518" s="68">
        <v>6.0375308455862815E-2</v>
      </c>
      <c r="BL1518" s="68">
        <v>16529.246158600003</v>
      </c>
      <c r="BM1518" s="68">
        <v>2466.7361793881373</v>
      </c>
      <c r="BN1518" s="68">
        <v>0</v>
      </c>
      <c r="BO1518" s="68">
        <v>0</v>
      </c>
    </row>
    <row r="1519" spans="1:67">
      <c r="A1519">
        <v>2012</v>
      </c>
      <c r="B1519" s="62" t="s">
        <v>616</v>
      </c>
      <c r="C1519" s="67" t="s">
        <v>682</v>
      </c>
      <c r="D1519" s="62" t="s">
        <v>726</v>
      </c>
      <c r="E1519" s="68">
        <v>24.078069881389329</v>
      </c>
      <c r="F1519" s="68">
        <v>0.17955715209411155</v>
      </c>
      <c r="G1519" s="68">
        <v>2.3216222664424464</v>
      </c>
      <c r="H1519" s="68">
        <v>166.25273932818988</v>
      </c>
      <c r="I1519" s="68">
        <v>294.4287772308096</v>
      </c>
      <c r="J1519" s="68">
        <v>49.560874864098075</v>
      </c>
      <c r="K1519" s="68">
        <v>2.8902214736179301</v>
      </c>
      <c r="L1519" s="68">
        <v>12.480552820714825</v>
      </c>
      <c r="M1519" s="68">
        <v>3.7187846480512206</v>
      </c>
      <c r="N1519" s="68">
        <v>3.9449660833538327</v>
      </c>
      <c r="O1519" s="68">
        <v>11.416108194128977</v>
      </c>
      <c r="P1519" s="68">
        <v>3.9374220051097373</v>
      </c>
      <c r="Q1519" s="68">
        <v>64.629440316782194</v>
      </c>
      <c r="R1519" s="68">
        <v>69.979397221758688</v>
      </c>
      <c r="S1519" s="68">
        <v>61.29489228561031</v>
      </c>
      <c r="T1519" s="68">
        <v>98.018243051694199</v>
      </c>
      <c r="U1519" s="68">
        <v>329.37518190303064</v>
      </c>
      <c r="V1519" s="68">
        <v>192.33301168879674</v>
      </c>
      <c r="W1519" s="68">
        <v>180.2350627841156</v>
      </c>
      <c r="X1519" s="68">
        <v>15392.703842380484</v>
      </c>
      <c r="Y1519" s="68">
        <v>38.961088413795729</v>
      </c>
      <c r="Z1519" s="68">
        <v>69.041002535803401</v>
      </c>
      <c r="AA1519" s="68">
        <v>15.841479323921698</v>
      </c>
      <c r="AB1519" s="68">
        <v>40.40098931513301</v>
      </c>
      <c r="AC1519" s="68">
        <v>0.67908504621004351</v>
      </c>
      <c r="AD1519" s="68">
        <v>16.615477876676099</v>
      </c>
      <c r="AE1519" s="68">
        <v>325.7467282864809</v>
      </c>
      <c r="AF1519" s="68">
        <v>173.10775860247222</v>
      </c>
      <c r="AG1519" s="68">
        <v>859.75463833426613</v>
      </c>
      <c r="AH1519" s="68">
        <v>704.203590711625</v>
      </c>
      <c r="AI1519" s="68">
        <v>2987.3217354418766</v>
      </c>
      <c r="AJ1519" s="68">
        <v>2.045048234462953</v>
      </c>
      <c r="AK1519" s="68">
        <v>2.2120682415666417</v>
      </c>
      <c r="AL1519" s="68">
        <v>348.34265534585359</v>
      </c>
      <c r="AM1519" s="68">
        <v>19.912065702551665</v>
      </c>
      <c r="AN1519" s="68">
        <v>5.0853501912616972</v>
      </c>
      <c r="AO1519" s="68">
        <v>7.3750924431591196</v>
      </c>
      <c r="AP1519" s="68">
        <v>21.569360845513124</v>
      </c>
      <c r="AQ1519" s="68">
        <v>507.61954625425471</v>
      </c>
      <c r="AR1519" s="68">
        <v>0.51564005748958597</v>
      </c>
      <c r="AS1519" s="68">
        <v>12.182675500775971</v>
      </c>
      <c r="AT1519" s="68">
        <v>0.2902142128317165</v>
      </c>
      <c r="AU1519" s="68">
        <v>0.54082025551180168</v>
      </c>
      <c r="AV1519" s="68">
        <v>0</v>
      </c>
      <c r="AW1519" s="68">
        <v>1.5581415411793136</v>
      </c>
      <c r="AX1519" s="68">
        <v>0.58897433398528998</v>
      </c>
      <c r="AY1519" s="68">
        <v>1.9336944575933583</v>
      </c>
      <c r="AZ1519" s="68">
        <v>0</v>
      </c>
      <c r="BA1519" s="68">
        <v>0.55237220377587892</v>
      </c>
      <c r="BB1519" s="68">
        <v>378.72889679880524</v>
      </c>
      <c r="BC1519" s="68">
        <v>54.738123635540134</v>
      </c>
      <c r="BD1519" s="68">
        <v>6.9996529488562809</v>
      </c>
      <c r="BE1519" s="68">
        <v>25.766445637722931</v>
      </c>
      <c r="BF1519" s="68">
        <v>21.999459292356953</v>
      </c>
      <c r="BG1519" s="68">
        <v>0</v>
      </c>
      <c r="BH1519" s="68">
        <v>1.5742696103466135E-2</v>
      </c>
      <c r="BI1519" s="68">
        <v>3395.6622636308216</v>
      </c>
      <c r="BJ1519" s="68">
        <v>0</v>
      </c>
      <c r="BK1519" s="68">
        <v>0.11159459719526556</v>
      </c>
      <c r="BL1519" s="68">
        <v>6325.9491509310383</v>
      </c>
      <c r="BM1519" s="68">
        <v>56.113438820377887</v>
      </c>
      <c r="BN1519" s="68">
        <v>0</v>
      </c>
      <c r="BO1519" s="68">
        <v>0</v>
      </c>
    </row>
    <row r="1520" spans="1:67">
      <c r="A1520">
        <v>2012</v>
      </c>
      <c r="B1520" s="62" t="s">
        <v>617</v>
      </c>
      <c r="C1520" s="67" t="s">
        <v>683</v>
      </c>
      <c r="D1520" s="62" t="s">
        <v>726</v>
      </c>
      <c r="E1520" s="68">
        <v>2.5686011876320793</v>
      </c>
      <c r="F1520" s="68">
        <v>0.10214172419954308</v>
      </c>
      <c r="G1520" s="68">
        <v>9.5329220429552954</v>
      </c>
      <c r="H1520" s="68">
        <v>10.658729130770467</v>
      </c>
      <c r="I1520" s="68">
        <v>32.182767297612777</v>
      </c>
      <c r="J1520" s="68">
        <v>12.161226345275217</v>
      </c>
      <c r="K1520" s="68">
        <v>0.66358700251396519</v>
      </c>
      <c r="L1520" s="68">
        <v>1.8129394334900153</v>
      </c>
      <c r="M1520" s="68">
        <v>2.0588252303021002</v>
      </c>
      <c r="N1520" s="68">
        <v>3.8273679003833116</v>
      </c>
      <c r="O1520" s="68">
        <v>5.8709747274052084</v>
      </c>
      <c r="P1520" s="68">
        <v>0.46064172999859676</v>
      </c>
      <c r="Q1520" s="68">
        <v>18.539665412068629</v>
      </c>
      <c r="R1520" s="68">
        <v>12.188212355194894</v>
      </c>
      <c r="S1520" s="68">
        <v>36.585883526297117</v>
      </c>
      <c r="T1520" s="68">
        <v>47.69379414583716</v>
      </c>
      <c r="U1520" s="68">
        <v>291.58659160471393</v>
      </c>
      <c r="V1520" s="68">
        <v>174.31341632748413</v>
      </c>
      <c r="W1520" s="68">
        <v>104.34638936599491</v>
      </c>
      <c r="X1520" s="68">
        <v>273.50725031031288</v>
      </c>
      <c r="Y1520" s="68">
        <v>775.57349344716454</v>
      </c>
      <c r="Z1520" s="68">
        <v>32.279951292315168</v>
      </c>
      <c r="AA1520" s="68">
        <v>1.698831628670999</v>
      </c>
      <c r="AB1520" s="68">
        <v>6.7979804292373736</v>
      </c>
      <c r="AC1520" s="68">
        <v>0.3732124495208905</v>
      </c>
      <c r="AD1520" s="68">
        <v>0.1886914350309026</v>
      </c>
      <c r="AE1520" s="68">
        <v>86.508662534474752</v>
      </c>
      <c r="AF1520" s="68">
        <v>4.3182001982031029</v>
      </c>
      <c r="AG1520" s="68">
        <v>21.459985591503099</v>
      </c>
      <c r="AH1520" s="68">
        <v>17.57429251703136</v>
      </c>
      <c r="AI1520" s="68">
        <v>47.858398266140696</v>
      </c>
      <c r="AJ1520" s="68">
        <v>14.29193663703362</v>
      </c>
      <c r="AK1520" s="68">
        <v>190.84335596896264</v>
      </c>
      <c r="AL1520" s="68">
        <v>11.02110602390032</v>
      </c>
      <c r="AM1520" s="68">
        <v>4.9754926841296943</v>
      </c>
      <c r="AN1520" s="68">
        <v>8.0880380617530747</v>
      </c>
      <c r="AO1520" s="68">
        <v>0.30702848936485161</v>
      </c>
      <c r="AP1520" s="68">
        <v>1.3720853934737445</v>
      </c>
      <c r="AQ1520" s="68">
        <v>14.147842546776088</v>
      </c>
      <c r="AR1520" s="68">
        <v>2.4681157309809475E-2</v>
      </c>
      <c r="AS1520" s="68">
        <v>2.2069992132399614</v>
      </c>
      <c r="AT1520" s="68">
        <v>8.931430761111657E-3</v>
      </c>
      <c r="AU1520" s="68">
        <v>8.4146228837225959E-2</v>
      </c>
      <c r="AV1520" s="68">
        <v>0</v>
      </c>
      <c r="AW1520" s="68">
        <v>0.16362983257995162</v>
      </c>
      <c r="AX1520" s="68">
        <v>0.34942817368878071</v>
      </c>
      <c r="AY1520" s="68">
        <v>0.25027858873095588</v>
      </c>
      <c r="AZ1520" s="68">
        <v>0</v>
      </c>
      <c r="BA1520" s="68">
        <v>6.2563820993523658E-2</v>
      </c>
      <c r="BB1520" s="68">
        <v>7.0068472335731702</v>
      </c>
      <c r="BC1520" s="68">
        <v>5.6320294315952442</v>
      </c>
      <c r="BD1520" s="68">
        <v>1.0500027812144253</v>
      </c>
      <c r="BE1520" s="68">
        <v>2.750330497219168</v>
      </c>
      <c r="BF1520" s="68">
        <v>9.0823091237283045</v>
      </c>
      <c r="BG1520" s="68">
        <v>0</v>
      </c>
      <c r="BH1520" s="68">
        <v>4.8786536692258338E-3</v>
      </c>
      <c r="BI1520" s="68">
        <v>380.04731734812145</v>
      </c>
      <c r="BJ1520" s="68">
        <v>0</v>
      </c>
      <c r="BK1520" s="68">
        <v>3.5896678002319785E-2</v>
      </c>
      <c r="BL1520" s="68">
        <v>2137.2636834246396</v>
      </c>
      <c r="BM1520" s="68">
        <v>34.727909135880438</v>
      </c>
      <c r="BN1520" s="68">
        <v>0</v>
      </c>
      <c r="BO1520" s="68">
        <v>0</v>
      </c>
    </row>
    <row r="1521" spans="1:67">
      <c r="A1521">
        <v>2012</v>
      </c>
      <c r="B1521" s="62" t="s">
        <v>618</v>
      </c>
      <c r="C1521" s="67" t="s">
        <v>684</v>
      </c>
      <c r="D1521" s="62" t="s">
        <v>726</v>
      </c>
      <c r="E1521" s="68">
        <v>5.9457280618316979</v>
      </c>
      <c r="F1521" s="68">
        <v>0.26570555765031612</v>
      </c>
      <c r="G1521" s="68">
        <v>0.3423145818790585</v>
      </c>
      <c r="H1521" s="68">
        <v>18.547103185778848</v>
      </c>
      <c r="I1521" s="68">
        <v>26.902534038413293</v>
      </c>
      <c r="J1521" s="68">
        <v>87.023938435190246</v>
      </c>
      <c r="K1521" s="68">
        <v>3.0107981361346736</v>
      </c>
      <c r="L1521" s="68">
        <v>9.5741173979054661</v>
      </c>
      <c r="M1521" s="68">
        <v>4.2202424353451224</v>
      </c>
      <c r="N1521" s="68">
        <v>6.4622135751748759</v>
      </c>
      <c r="O1521" s="68">
        <v>21.539584614070279</v>
      </c>
      <c r="P1521" s="68">
        <v>4.4582092106224369</v>
      </c>
      <c r="Q1521" s="68">
        <v>32.080035592633394</v>
      </c>
      <c r="R1521" s="68">
        <v>12.878729598612082</v>
      </c>
      <c r="S1521" s="68">
        <v>27.332161133550702</v>
      </c>
      <c r="T1521" s="68">
        <v>32.564761120808889</v>
      </c>
      <c r="U1521" s="68">
        <v>415.42239655829547</v>
      </c>
      <c r="V1521" s="68">
        <v>49.177367516341882</v>
      </c>
      <c r="W1521" s="68">
        <v>38.225610908338183</v>
      </c>
      <c r="X1521" s="68">
        <v>124.2785616671667</v>
      </c>
      <c r="Y1521" s="68">
        <v>5.958625494082427</v>
      </c>
      <c r="Z1521" s="68">
        <v>275.30939734283635</v>
      </c>
      <c r="AA1521" s="68">
        <v>2.4498954035115275</v>
      </c>
      <c r="AB1521" s="68">
        <v>13.660572724256765</v>
      </c>
      <c r="AC1521" s="68">
        <v>18.931789514350015</v>
      </c>
      <c r="AD1521" s="68">
        <v>0.12193417467253759</v>
      </c>
      <c r="AE1521" s="68">
        <v>158.91653339057558</v>
      </c>
      <c r="AF1521" s="68">
        <v>15.967251215179461</v>
      </c>
      <c r="AG1521" s="68">
        <v>79.353891614539407</v>
      </c>
      <c r="AH1521" s="68">
        <v>64.999053737581576</v>
      </c>
      <c r="AI1521" s="68">
        <v>13.711461166749817</v>
      </c>
      <c r="AJ1521" s="68">
        <v>0.46999906352934184</v>
      </c>
      <c r="AK1521" s="68">
        <v>0.70512208552068112</v>
      </c>
      <c r="AL1521" s="68">
        <v>7.3015359877368491</v>
      </c>
      <c r="AM1521" s="68">
        <v>3.1171319043837622</v>
      </c>
      <c r="AN1521" s="68">
        <v>55.877061155461924</v>
      </c>
      <c r="AO1521" s="68">
        <v>0.38263729699417048</v>
      </c>
      <c r="AP1521" s="68">
        <v>4.9589614513313434</v>
      </c>
      <c r="AQ1521" s="68">
        <v>6.3441558982070214</v>
      </c>
      <c r="AR1521" s="68">
        <v>0.14419898738335324</v>
      </c>
      <c r="AS1521" s="68">
        <v>9.4971896198640309</v>
      </c>
      <c r="AT1521" s="68">
        <v>1.3546138100488634E-2</v>
      </c>
      <c r="AU1521" s="68">
        <v>0.26199212935035743</v>
      </c>
      <c r="AV1521" s="68">
        <v>0</v>
      </c>
      <c r="AW1521" s="68">
        <v>7.2772317909902027</v>
      </c>
      <c r="AX1521" s="68">
        <v>1.3122932402268035</v>
      </c>
      <c r="AY1521" s="68">
        <v>6.1053442515537322</v>
      </c>
      <c r="AZ1521" s="68">
        <v>0</v>
      </c>
      <c r="BA1521" s="68">
        <v>2.0555339393632317</v>
      </c>
      <c r="BB1521" s="68">
        <v>30.297225509711748</v>
      </c>
      <c r="BC1521" s="68">
        <v>41.216670150290426</v>
      </c>
      <c r="BD1521" s="68">
        <v>27.536492708065875</v>
      </c>
      <c r="BE1521" s="68">
        <v>100.47832160856484</v>
      </c>
      <c r="BF1521" s="68">
        <v>43.190564691083438</v>
      </c>
      <c r="BG1521" s="68">
        <v>0</v>
      </c>
      <c r="BH1521" s="68">
        <v>1.4996268982200125E-2</v>
      </c>
      <c r="BI1521" s="68">
        <v>3804.0318776219174</v>
      </c>
      <c r="BJ1521" s="68">
        <v>0</v>
      </c>
      <c r="BK1521" s="68">
        <v>9.2614725430914119E-3</v>
      </c>
      <c r="BL1521" s="68">
        <v>1827.7902464006072</v>
      </c>
      <c r="BM1521" s="68">
        <v>1028.723838758068</v>
      </c>
      <c r="BN1521" s="68">
        <v>0</v>
      </c>
      <c r="BO1521" s="68">
        <v>0</v>
      </c>
    </row>
    <row r="1522" spans="1:67">
      <c r="A1522">
        <v>2012</v>
      </c>
      <c r="B1522" s="62" t="s">
        <v>619</v>
      </c>
      <c r="C1522" s="67" t="s">
        <v>685</v>
      </c>
      <c r="D1522" s="62" t="s">
        <v>726</v>
      </c>
      <c r="E1522" s="68">
        <v>0.17972034686202007</v>
      </c>
      <c r="F1522" s="68">
        <v>1.0197598363209775E-2</v>
      </c>
      <c r="G1522" s="68">
        <v>1.4359370816918727E-2</v>
      </c>
      <c r="H1522" s="68">
        <v>0.81524596744373323</v>
      </c>
      <c r="I1522" s="68">
        <v>0.93051149838582503</v>
      </c>
      <c r="J1522" s="68">
        <v>0.39536630659212407</v>
      </c>
      <c r="K1522" s="68">
        <v>4.3007623431618576E-2</v>
      </c>
      <c r="L1522" s="68">
        <v>9.0914238709765241E-2</v>
      </c>
      <c r="M1522" s="68">
        <v>4.6833056532416283E-2</v>
      </c>
      <c r="N1522" s="68">
        <v>0.45063349936963598</v>
      </c>
      <c r="O1522" s="68">
        <v>0.33674675393183734</v>
      </c>
      <c r="P1522" s="68">
        <v>6.8492815246881597E-2</v>
      </c>
      <c r="Q1522" s="68">
        <v>0.5259744105022236</v>
      </c>
      <c r="R1522" s="68">
        <v>0.1729118797644959</v>
      </c>
      <c r="S1522" s="68">
        <v>1.1604284480720395</v>
      </c>
      <c r="T1522" s="68">
        <v>1.8864544054385144</v>
      </c>
      <c r="U1522" s="68">
        <v>14.987964679071146</v>
      </c>
      <c r="V1522" s="68">
        <v>4.9886067777263028</v>
      </c>
      <c r="W1522" s="68">
        <v>3.809122041541225</v>
      </c>
      <c r="X1522" s="68">
        <v>10.922631255157299</v>
      </c>
      <c r="Y1522" s="68">
        <v>0.47852601952232021</v>
      </c>
      <c r="Z1522" s="68">
        <v>1.1539102134648855</v>
      </c>
      <c r="AA1522" s="68">
        <v>0.16191252704470388</v>
      </c>
      <c r="AB1522" s="68">
        <v>0.73509271505314322</v>
      </c>
      <c r="AC1522" s="68">
        <v>4.0040561008550295E-2</v>
      </c>
      <c r="AD1522" s="68">
        <v>5.725891553454176E-3</v>
      </c>
      <c r="AE1522" s="68">
        <v>7.384328179058401</v>
      </c>
      <c r="AF1522" s="68">
        <v>0.18139887466257382</v>
      </c>
      <c r="AG1522" s="68">
        <v>0.90444338449798345</v>
      </c>
      <c r="AH1522" s="68">
        <v>0.7401313090094771</v>
      </c>
      <c r="AI1522" s="68">
        <v>2.1511992507235891</v>
      </c>
      <c r="AJ1522" s="68">
        <v>0.12586609612520405</v>
      </c>
      <c r="AK1522" s="68">
        <v>7.4749024442095066E-2</v>
      </c>
      <c r="AL1522" s="68">
        <v>0.62347240738427179</v>
      </c>
      <c r="AM1522" s="68">
        <v>1.68243743280805E-2</v>
      </c>
      <c r="AN1522" s="68">
        <v>0.17403216634580831</v>
      </c>
      <c r="AO1522" s="68">
        <v>3.6150938173322766E-2</v>
      </c>
      <c r="AP1522" s="68">
        <v>0.2004575735005788</v>
      </c>
      <c r="AQ1522" s="68">
        <v>1.3824815947780118</v>
      </c>
      <c r="AR1522" s="68">
        <v>5.2966171520609168E-3</v>
      </c>
      <c r="AS1522" s="68">
        <v>0.61791456041808801</v>
      </c>
      <c r="AT1522" s="68">
        <v>9.7569034472422302E-3</v>
      </c>
      <c r="AU1522" s="68">
        <v>2.4335054923243747E-2</v>
      </c>
      <c r="AV1522" s="68">
        <v>0</v>
      </c>
      <c r="AW1522" s="68">
        <v>1.4737033438073322E-2</v>
      </c>
      <c r="AX1522" s="68">
        <v>6.1863207716285368E-2</v>
      </c>
      <c r="AY1522" s="68">
        <v>2.7330432933373311E-2</v>
      </c>
      <c r="AZ1522" s="68">
        <v>0</v>
      </c>
      <c r="BA1522" s="68">
        <v>5.3294218286395979E-3</v>
      </c>
      <c r="BB1522" s="68">
        <v>0.49174509864800936</v>
      </c>
      <c r="BC1522" s="68">
        <v>0.62408279660670862</v>
      </c>
      <c r="BD1522" s="68">
        <v>0.14816816816006864</v>
      </c>
      <c r="BE1522" s="68">
        <v>0.18677266973715456</v>
      </c>
      <c r="BF1522" s="68">
        <v>0.10739780776281493</v>
      </c>
      <c r="BG1522" s="68">
        <v>0</v>
      </c>
      <c r="BH1522" s="68">
        <v>7.0155627278867987E-4</v>
      </c>
      <c r="BI1522" s="68">
        <v>16.766514438975943</v>
      </c>
      <c r="BJ1522" s="68">
        <v>0</v>
      </c>
      <c r="BK1522" s="68">
        <v>6.2993611212380377E-3</v>
      </c>
      <c r="BL1522" s="68">
        <v>45.669762078980021</v>
      </c>
      <c r="BM1522" s="68">
        <v>5.0428966655692289</v>
      </c>
      <c r="BN1522" s="68">
        <v>0</v>
      </c>
      <c r="BO1522" s="68">
        <v>0</v>
      </c>
    </row>
    <row r="1523" spans="1:67">
      <c r="A1523">
        <v>2012</v>
      </c>
      <c r="B1523" s="62" t="s">
        <v>620</v>
      </c>
      <c r="C1523" s="67" t="s">
        <v>686</v>
      </c>
      <c r="D1523" s="62" t="s">
        <v>726</v>
      </c>
      <c r="E1523" s="68">
        <v>4.6753709607751839</v>
      </c>
      <c r="F1523" s="68">
        <v>4.8315196248261624E-2</v>
      </c>
      <c r="G1523" s="68">
        <v>9.4013768901651362E-2</v>
      </c>
      <c r="H1523" s="68">
        <v>8.9931353937012251</v>
      </c>
      <c r="I1523" s="68">
        <v>18.030511221658703</v>
      </c>
      <c r="J1523" s="68">
        <v>4.1121624653020268</v>
      </c>
      <c r="K1523" s="68">
        <v>1.1527709152661541</v>
      </c>
      <c r="L1523" s="68">
        <v>4.6849492966082291</v>
      </c>
      <c r="M1523" s="68">
        <v>0.6733240943342238</v>
      </c>
      <c r="N1523" s="68">
        <v>1.9568923968841059</v>
      </c>
      <c r="O1523" s="68">
        <v>5.8806167803322786</v>
      </c>
      <c r="P1523" s="68">
        <v>0.89058123596307592</v>
      </c>
      <c r="Q1523" s="68">
        <v>5.7686135693889327</v>
      </c>
      <c r="R1523" s="68">
        <v>7.0599529648908845</v>
      </c>
      <c r="S1523" s="68">
        <v>14.420226264543208</v>
      </c>
      <c r="T1523" s="68">
        <v>5.1308657218090783</v>
      </c>
      <c r="U1523" s="68">
        <v>8.9494771500528749</v>
      </c>
      <c r="V1523" s="68">
        <v>6.650754729427951</v>
      </c>
      <c r="W1523" s="68">
        <v>3.7020343787802492</v>
      </c>
      <c r="X1523" s="68">
        <v>14.516697667245211</v>
      </c>
      <c r="Y1523" s="68">
        <v>0.7301923313929386</v>
      </c>
      <c r="Z1523" s="68">
        <v>3.5077205880909554</v>
      </c>
      <c r="AA1523" s="68">
        <v>0.3040670213319534</v>
      </c>
      <c r="AB1523" s="68">
        <v>4.4806250878357599</v>
      </c>
      <c r="AC1523" s="68">
        <v>0.59756355009211815</v>
      </c>
      <c r="AD1523" s="68">
        <v>2.800858249018319E-2</v>
      </c>
      <c r="AE1523" s="68">
        <v>12.78679289334174</v>
      </c>
      <c r="AF1523" s="68">
        <v>3.989474498441786</v>
      </c>
      <c r="AG1523" s="68">
        <v>19.841943578472666</v>
      </c>
      <c r="AH1523" s="68">
        <v>16.241617901164958</v>
      </c>
      <c r="AI1523" s="68">
        <v>5.9252393307335307</v>
      </c>
      <c r="AJ1523" s="68">
        <v>0.11102422024469077</v>
      </c>
      <c r="AK1523" s="68">
        <v>0.2010452047018681</v>
      </c>
      <c r="AL1523" s="68">
        <v>1.5857760461583112</v>
      </c>
      <c r="AM1523" s="68">
        <v>0.62725291244156811</v>
      </c>
      <c r="AN1523" s="68">
        <v>15.008993676851988</v>
      </c>
      <c r="AO1523" s="68">
        <v>0.21268786089855196</v>
      </c>
      <c r="AP1523" s="68">
        <v>1.2236420996017239</v>
      </c>
      <c r="AQ1523" s="68">
        <v>3.8176354862327275</v>
      </c>
      <c r="AR1523" s="68">
        <v>7.8085587847456062E-2</v>
      </c>
      <c r="AS1523" s="68">
        <v>4.9829643506862773</v>
      </c>
      <c r="AT1523" s="68">
        <v>0.19722118131826138</v>
      </c>
      <c r="AU1523" s="68">
        <v>0.13986061716984854</v>
      </c>
      <c r="AV1523" s="68">
        <v>0</v>
      </c>
      <c r="AW1523" s="68">
        <v>1.5671930641459455</v>
      </c>
      <c r="AX1523" s="68">
        <v>0.26617105526697687</v>
      </c>
      <c r="AY1523" s="68">
        <v>0.452831031680268</v>
      </c>
      <c r="AZ1523" s="68">
        <v>0</v>
      </c>
      <c r="BA1523" s="68">
        <v>0.23533713131579898</v>
      </c>
      <c r="BB1523" s="68">
        <v>17.65864805052345</v>
      </c>
      <c r="BC1523" s="68">
        <v>13.485916864901121</v>
      </c>
      <c r="BD1523" s="68">
        <v>9.092642632450989</v>
      </c>
      <c r="BE1523" s="68">
        <v>7.9876571195426234</v>
      </c>
      <c r="BF1523" s="68">
        <v>6.371764202603222</v>
      </c>
      <c r="BG1523" s="68">
        <v>0</v>
      </c>
      <c r="BH1523" s="68">
        <v>4.2718229795629892E-2</v>
      </c>
      <c r="BI1523" s="68">
        <v>49.665954260647553</v>
      </c>
      <c r="BJ1523" s="68">
        <v>0</v>
      </c>
      <c r="BK1523" s="68">
        <v>2.8709238793641271E-3</v>
      </c>
      <c r="BL1523" s="68">
        <v>9.744337579200149</v>
      </c>
      <c r="BM1523" s="68">
        <v>1.2699216624171485</v>
      </c>
      <c r="BN1523" s="68">
        <v>0</v>
      </c>
      <c r="BO1523" s="68">
        <v>0</v>
      </c>
    </row>
    <row r="1524" spans="1:67">
      <c r="A1524">
        <v>2012</v>
      </c>
      <c r="B1524" s="62" t="s">
        <v>621</v>
      </c>
      <c r="C1524" s="67" t="s">
        <v>135</v>
      </c>
      <c r="D1524" s="62" t="s">
        <v>726</v>
      </c>
      <c r="E1524" s="68">
        <v>3.6251936352327888E-2</v>
      </c>
      <c r="F1524" s="68">
        <v>8.9822671887052541E-4</v>
      </c>
      <c r="G1524" s="68">
        <v>1.9934197293995462E-3</v>
      </c>
      <c r="H1524" s="68">
        <v>6.8815839441980303E-2</v>
      </c>
      <c r="I1524" s="68">
        <v>0.14066911070056728</v>
      </c>
      <c r="J1524" s="68">
        <v>4.0068987805983773E-2</v>
      </c>
      <c r="K1524" s="68">
        <v>5.5240986343245519E-3</v>
      </c>
      <c r="L1524" s="68">
        <v>1.6435634964199926E-2</v>
      </c>
      <c r="M1524" s="68">
        <v>8.0615854397331037E-3</v>
      </c>
      <c r="N1524" s="68">
        <v>0.16537869918775741</v>
      </c>
      <c r="O1524" s="68">
        <v>0.11871020523416666</v>
      </c>
      <c r="P1524" s="68">
        <v>3.3115693140050716E-2</v>
      </c>
      <c r="Q1524" s="68">
        <v>7.7061499144053525E-2</v>
      </c>
      <c r="R1524" s="68">
        <v>3.6296711285496774E-2</v>
      </c>
      <c r="S1524" s="68">
        <v>7.7583546267818965E-2</v>
      </c>
      <c r="T1524" s="68">
        <v>7.7560772581858395E-2</v>
      </c>
      <c r="U1524" s="68">
        <v>0.99047770851875128</v>
      </c>
      <c r="V1524" s="68">
        <v>0.32988332819980637</v>
      </c>
      <c r="W1524" s="68">
        <v>0.23260507132896743</v>
      </c>
      <c r="X1524" s="68">
        <v>0.5123726745009104</v>
      </c>
      <c r="Y1524" s="68">
        <v>1.84056159528353E-2</v>
      </c>
      <c r="Z1524" s="68">
        <v>0.13334103828318411</v>
      </c>
      <c r="AA1524" s="68">
        <v>1.0425957785872863E-2</v>
      </c>
      <c r="AB1524" s="68">
        <v>0.1038367617870304</v>
      </c>
      <c r="AC1524" s="68">
        <v>2.2869352743474163E-2</v>
      </c>
      <c r="AD1524" s="68">
        <v>4.5079309177201393E-4</v>
      </c>
      <c r="AE1524" s="68">
        <v>0.45523797622011231</v>
      </c>
      <c r="AF1524" s="68">
        <v>3.4868251284309079E-2</v>
      </c>
      <c r="AG1524" s="68">
        <v>0.17330824732416264</v>
      </c>
      <c r="AH1524" s="68">
        <v>0.14191821089663342</v>
      </c>
      <c r="AI1524" s="68">
        <v>0.20114381314462654</v>
      </c>
      <c r="AJ1524" s="68">
        <v>1.1344585418192294E-2</v>
      </c>
      <c r="AK1524" s="68">
        <v>1.7515406641748232E-2</v>
      </c>
      <c r="AL1524" s="68">
        <v>4.4103494260551004E-2</v>
      </c>
      <c r="AM1524" s="68">
        <v>5.2501486531145412E-3</v>
      </c>
      <c r="AN1524" s="68">
        <v>8.1901641831434807E-2</v>
      </c>
      <c r="AO1524" s="68">
        <v>1.2332088597685024E-2</v>
      </c>
      <c r="AP1524" s="68">
        <v>6.845134985755752E-2</v>
      </c>
      <c r="AQ1524" s="68">
        <v>0.10763499220794923</v>
      </c>
      <c r="AR1524" s="68">
        <v>2.7741491552723679E-3</v>
      </c>
      <c r="AS1524" s="68">
        <v>0.37080180469083335</v>
      </c>
      <c r="AT1524" s="68">
        <v>8.8453329974921314E-4</v>
      </c>
      <c r="AU1524" s="68">
        <v>1.4532994566778383E-2</v>
      </c>
      <c r="AV1524" s="68">
        <v>0</v>
      </c>
      <c r="AW1524" s="68">
        <v>7.6050606938831838E-3</v>
      </c>
      <c r="AX1524" s="68">
        <v>1.2551212135359282E-2</v>
      </c>
      <c r="AY1524" s="68">
        <v>9.4157459839895423E-3</v>
      </c>
      <c r="AZ1524" s="68">
        <v>0</v>
      </c>
      <c r="BA1524" s="68">
        <v>2.2484874109724605E-3</v>
      </c>
      <c r="BB1524" s="68">
        <v>0.14904265560419935</v>
      </c>
      <c r="BC1524" s="68">
        <v>0.29250823561019845</v>
      </c>
      <c r="BD1524" s="68">
        <v>8.2416347643187921E-2</v>
      </c>
      <c r="BE1524" s="68">
        <v>7.4382639172198312E-2</v>
      </c>
      <c r="BF1524" s="68">
        <v>3.9248223143651235E-2</v>
      </c>
      <c r="BG1524" s="68">
        <v>0</v>
      </c>
      <c r="BH1524" s="68">
        <v>2.6966906997259006E-4</v>
      </c>
      <c r="BI1524" s="68">
        <v>1.8120244541239148</v>
      </c>
      <c r="BJ1524" s="68">
        <v>0</v>
      </c>
      <c r="BK1524" s="68">
        <v>1.7629893439399276E-4</v>
      </c>
      <c r="BL1524" s="68">
        <v>1.860521565365526</v>
      </c>
      <c r="BM1524" s="68">
        <v>0.29488077006638924</v>
      </c>
      <c r="BN1524" s="68">
        <v>0</v>
      </c>
      <c r="BO1524" s="68">
        <v>0</v>
      </c>
    </row>
    <row r="1525" spans="1:67">
      <c r="A1525">
        <v>2012</v>
      </c>
      <c r="B1525" s="62" t="s">
        <v>622</v>
      </c>
      <c r="C1525" s="67" t="s">
        <v>687</v>
      </c>
      <c r="D1525" s="62" t="s">
        <v>726</v>
      </c>
      <c r="E1525" s="68">
        <v>0.27907033766391609</v>
      </c>
      <c r="F1525" s="68">
        <v>4.2610164899546128E-3</v>
      </c>
      <c r="G1525" s="68">
        <v>6.646793709988239E-3</v>
      </c>
      <c r="H1525" s="68">
        <v>0.43359199881238508</v>
      </c>
      <c r="I1525" s="68">
        <v>0.90776963128523069</v>
      </c>
      <c r="J1525" s="68">
        <v>0.23826028880836073</v>
      </c>
      <c r="K1525" s="68">
        <v>2.1053840715847663E-2</v>
      </c>
      <c r="L1525" s="68">
        <v>0.11143085813342606</v>
      </c>
      <c r="M1525" s="68">
        <v>4.6400345476306504E-2</v>
      </c>
      <c r="N1525" s="68">
        <v>0.51704198359890052</v>
      </c>
      <c r="O1525" s="68">
        <v>0.81139432701383729</v>
      </c>
      <c r="P1525" s="68">
        <v>0.18243820714339309</v>
      </c>
      <c r="Q1525" s="68">
        <v>0.47465100306726171</v>
      </c>
      <c r="R1525" s="68">
        <v>0.19190671557318709</v>
      </c>
      <c r="S1525" s="68">
        <v>2.0450856193752176</v>
      </c>
      <c r="T1525" s="68">
        <v>1.2863252321795433</v>
      </c>
      <c r="U1525" s="68">
        <v>2.9960347898384709</v>
      </c>
      <c r="V1525" s="68">
        <v>1.520427266149297</v>
      </c>
      <c r="W1525" s="68">
        <v>1.0261893799321713</v>
      </c>
      <c r="X1525" s="68">
        <v>2.6021631141944388</v>
      </c>
      <c r="Y1525" s="68">
        <v>0.15512584054417991</v>
      </c>
      <c r="Z1525" s="68">
        <v>0.98644316758079709</v>
      </c>
      <c r="AA1525" s="68">
        <v>5.0641641922749878E-2</v>
      </c>
      <c r="AB1525" s="68">
        <v>0.38871064582001258</v>
      </c>
      <c r="AC1525" s="68">
        <v>0.12599272865093572</v>
      </c>
      <c r="AD1525" s="68">
        <v>2.2129025678027953E-3</v>
      </c>
      <c r="AE1525" s="68">
        <v>3.0592801112488082</v>
      </c>
      <c r="AF1525" s="68">
        <v>0.17749632738487697</v>
      </c>
      <c r="AG1525" s="68">
        <v>0.88737185795444296</v>
      </c>
      <c r="AH1525" s="68">
        <v>0.72305692248235132</v>
      </c>
      <c r="AI1525" s="68">
        <v>0.3517137761966676</v>
      </c>
      <c r="AJ1525" s="68">
        <v>2.8952827589704404E-2</v>
      </c>
      <c r="AK1525" s="68">
        <v>5.3224330488639351E-2</v>
      </c>
      <c r="AL1525" s="68">
        <v>9.8433441376590686E-2</v>
      </c>
      <c r="AM1525" s="68">
        <v>2.1772530635124826E-2</v>
      </c>
      <c r="AN1525" s="68">
        <v>0.42935488168349489</v>
      </c>
      <c r="AO1525" s="68">
        <v>6.2236779191159407E-2</v>
      </c>
      <c r="AP1525" s="68">
        <v>0.3150373981352943</v>
      </c>
      <c r="AQ1525" s="68">
        <v>0.35366954839024678</v>
      </c>
      <c r="AR1525" s="68">
        <v>1.3207526851658753E-2</v>
      </c>
      <c r="AS1525" s="68">
        <v>1.754542545514866</v>
      </c>
      <c r="AT1525" s="68">
        <v>1.1946813195245676E-2</v>
      </c>
      <c r="AU1525" s="68">
        <v>6.8885203911567883E-2</v>
      </c>
      <c r="AV1525" s="68">
        <v>0</v>
      </c>
      <c r="AW1525" s="68">
        <v>5.6807992679597109E-2</v>
      </c>
      <c r="AX1525" s="68">
        <v>5.6508544924312135E-2</v>
      </c>
      <c r="AY1525" s="68">
        <v>4.7653205253225112E-2</v>
      </c>
      <c r="AZ1525" s="68">
        <v>0</v>
      </c>
      <c r="BA1525" s="68">
        <v>1.1516522558804237E-2</v>
      </c>
      <c r="BB1525" s="68">
        <v>0.70701362668256618</v>
      </c>
      <c r="BC1525" s="68">
        <v>1.3642977836395582</v>
      </c>
      <c r="BD1525" s="68">
        <v>0.39369865226396478</v>
      </c>
      <c r="BE1525" s="68">
        <v>0.3802934649608225</v>
      </c>
      <c r="BF1525" s="68">
        <v>0.23672357421872556</v>
      </c>
      <c r="BG1525" s="68">
        <v>0</v>
      </c>
      <c r="BH1525" s="68">
        <v>1.1116296937813649E-3</v>
      </c>
      <c r="BI1525" s="68">
        <v>13.819728000740147</v>
      </c>
      <c r="BJ1525" s="68">
        <v>0</v>
      </c>
      <c r="BK1525" s="68">
        <v>7.6894044632589472E-4</v>
      </c>
      <c r="BL1525" s="68">
        <v>2.9749801483691121</v>
      </c>
      <c r="BM1525" s="68">
        <v>0.74175079599416571</v>
      </c>
      <c r="BN1525" s="68">
        <v>0</v>
      </c>
      <c r="BO1525" s="68">
        <v>0</v>
      </c>
    </row>
    <row r="1526" spans="1:67">
      <c r="A1526">
        <v>2012</v>
      </c>
      <c r="B1526" s="62" t="s">
        <v>623</v>
      </c>
      <c r="C1526" s="67" t="s">
        <v>688</v>
      </c>
      <c r="D1526" s="62" t="s">
        <v>726</v>
      </c>
      <c r="E1526" s="68">
        <v>0.2912941591286895</v>
      </c>
      <c r="F1526" s="68">
        <v>9.8659567763619699E-3</v>
      </c>
      <c r="G1526" s="68">
        <v>2.0749217654667262E-2</v>
      </c>
      <c r="H1526" s="68">
        <v>1.1448922821505845</v>
      </c>
      <c r="I1526" s="68">
        <v>2.2195499074960363</v>
      </c>
      <c r="J1526" s="68">
        <v>0.51803877031573231</v>
      </c>
      <c r="K1526" s="68">
        <v>0.11691447737706534</v>
      </c>
      <c r="L1526" s="68">
        <v>0.15860189507608766</v>
      </c>
      <c r="M1526" s="68">
        <v>6.7296721948185159E-2</v>
      </c>
      <c r="N1526" s="68">
        <v>1.228241972582536</v>
      </c>
      <c r="O1526" s="68">
        <v>0.63254867885538391</v>
      </c>
      <c r="P1526" s="68">
        <v>0.13332551134420736</v>
      </c>
      <c r="Q1526" s="68">
        <v>0.58127963493501111</v>
      </c>
      <c r="R1526" s="68">
        <v>1.0280852157326583</v>
      </c>
      <c r="S1526" s="68">
        <v>1.6691437472764583</v>
      </c>
      <c r="T1526" s="68">
        <v>1.8911512368099763</v>
      </c>
      <c r="U1526" s="68">
        <v>6.8551145634286703</v>
      </c>
      <c r="V1526" s="68">
        <v>3.2598079954313275</v>
      </c>
      <c r="W1526" s="68">
        <v>3.7412391674365737</v>
      </c>
      <c r="X1526" s="68">
        <v>11.589885521099848</v>
      </c>
      <c r="Y1526" s="68">
        <v>0.30838463215931061</v>
      </c>
      <c r="Z1526" s="68">
        <v>1.2915728110218354</v>
      </c>
      <c r="AA1526" s="68">
        <v>0.1272132688017355</v>
      </c>
      <c r="AB1526" s="68">
        <v>0.48876346893666572</v>
      </c>
      <c r="AC1526" s="68">
        <v>9.0031050835446172E-2</v>
      </c>
      <c r="AD1526" s="68">
        <v>1.0640217355419031E-2</v>
      </c>
      <c r="AE1526" s="68">
        <v>11.372122901974985</v>
      </c>
      <c r="AF1526" s="68">
        <v>0.36121573126526141</v>
      </c>
      <c r="AG1526" s="68">
        <v>1.8041436410997305</v>
      </c>
      <c r="AH1526" s="68">
        <v>1.4734788760672728</v>
      </c>
      <c r="AI1526" s="68">
        <v>2.8028921481531466</v>
      </c>
      <c r="AJ1526" s="68">
        <v>0.15090283666697524</v>
      </c>
      <c r="AK1526" s="68">
        <v>0.10579725250458025</v>
      </c>
      <c r="AL1526" s="68">
        <v>0.7638891682958171</v>
      </c>
      <c r="AM1526" s="68">
        <v>3.0515393197706658E-2</v>
      </c>
      <c r="AN1526" s="68">
        <v>0.56948397564392983</v>
      </c>
      <c r="AO1526" s="68">
        <v>8.1222883595215734E-2</v>
      </c>
      <c r="AP1526" s="68">
        <v>0.34744455716258638</v>
      </c>
      <c r="AQ1526" s="68">
        <v>0.80327217492620973</v>
      </c>
      <c r="AR1526" s="68">
        <v>1.3207780664460184E-2</v>
      </c>
      <c r="AS1526" s="68">
        <v>1.7050618380920763</v>
      </c>
      <c r="AT1526" s="68">
        <v>0.18659145051585149</v>
      </c>
      <c r="AU1526" s="68">
        <v>7.0651474121746244E-2</v>
      </c>
      <c r="AV1526" s="68">
        <v>0</v>
      </c>
      <c r="AW1526" s="68">
        <v>9.6353993275964556E-2</v>
      </c>
      <c r="AX1526" s="68">
        <v>6.4852162493783366E-2</v>
      </c>
      <c r="AY1526" s="68">
        <v>4.9864273513531995E-2</v>
      </c>
      <c r="AZ1526" s="68">
        <v>0</v>
      </c>
      <c r="BA1526" s="68">
        <v>1.2445381775189947E-2</v>
      </c>
      <c r="BB1526" s="68">
        <v>1.1042635715354321</v>
      </c>
      <c r="BC1526" s="68">
        <v>1.4906579115892991</v>
      </c>
      <c r="BD1526" s="68">
        <v>0.39697405049485873</v>
      </c>
      <c r="BE1526" s="68">
        <v>0.32820409635816161</v>
      </c>
      <c r="BF1526" s="68">
        <v>0.28572222714185663</v>
      </c>
      <c r="BG1526" s="68">
        <v>0</v>
      </c>
      <c r="BH1526" s="68">
        <v>1.2246259381999175E-3</v>
      </c>
      <c r="BI1526" s="68">
        <v>14.525254094794354</v>
      </c>
      <c r="BJ1526" s="68">
        <v>0</v>
      </c>
      <c r="BK1526" s="68">
        <v>3.0094358690951357E-3</v>
      </c>
      <c r="BL1526" s="68">
        <v>35.346969607030964</v>
      </c>
      <c r="BM1526" s="68">
        <v>5.0432351256280086</v>
      </c>
      <c r="BN1526" s="68">
        <v>0</v>
      </c>
      <c r="BO1526" s="68">
        <v>0</v>
      </c>
    </row>
    <row r="1527" spans="1:67">
      <c r="A1527">
        <v>2012</v>
      </c>
      <c r="B1527" s="62" t="s">
        <v>624</v>
      </c>
      <c r="C1527" s="67" t="s">
        <v>689</v>
      </c>
      <c r="D1527" s="62" t="s">
        <v>726</v>
      </c>
      <c r="E1527" s="68">
        <v>2.6593345839006344</v>
      </c>
      <c r="F1527" s="68">
        <v>7.1096385133174678E-2</v>
      </c>
      <c r="G1527" s="68">
        <v>8.825218578847964E-2</v>
      </c>
      <c r="H1527" s="68">
        <v>3.2118555124219474</v>
      </c>
      <c r="I1527" s="68">
        <v>10.500984058930833</v>
      </c>
      <c r="J1527" s="68">
        <v>4.2298014585935455</v>
      </c>
      <c r="K1527" s="68">
        <v>0.34767819831838781</v>
      </c>
      <c r="L1527" s="68">
        <v>1.7188351926626528</v>
      </c>
      <c r="M1527" s="68">
        <v>0.47424145877605844</v>
      </c>
      <c r="N1527" s="68">
        <v>2.9400170600557698</v>
      </c>
      <c r="O1527" s="68">
        <v>6.2947757661893338</v>
      </c>
      <c r="P1527" s="68">
        <v>2.8494281452829942</v>
      </c>
      <c r="Q1527" s="68">
        <v>4.0591467608637117</v>
      </c>
      <c r="R1527" s="68">
        <v>1.5889888213356664</v>
      </c>
      <c r="S1527" s="68">
        <v>3.7328141662145082</v>
      </c>
      <c r="T1527" s="68">
        <v>3.9812670786696849</v>
      </c>
      <c r="U1527" s="68">
        <v>30.82890682453014</v>
      </c>
      <c r="V1527" s="68">
        <v>7.4874100775442463</v>
      </c>
      <c r="W1527" s="68">
        <v>5.6109428529341718</v>
      </c>
      <c r="X1527" s="68">
        <v>68.357517410845915</v>
      </c>
      <c r="Y1527" s="68">
        <v>1.0193801930558739</v>
      </c>
      <c r="Z1527" s="68">
        <v>4.360704112497011</v>
      </c>
      <c r="AA1527" s="68">
        <v>0.28209397127735492</v>
      </c>
      <c r="AB1527" s="68">
        <v>3.2578540290795486</v>
      </c>
      <c r="AC1527" s="68">
        <v>0.45881710229052081</v>
      </c>
      <c r="AD1527" s="68">
        <v>7.2773492686883906E-2</v>
      </c>
      <c r="AE1527" s="68">
        <v>15.717126265493352</v>
      </c>
      <c r="AF1527" s="68">
        <v>2.417217470241332</v>
      </c>
      <c r="AG1527" s="68">
        <v>5.897647321360834</v>
      </c>
      <c r="AH1527" s="68">
        <v>4.8105962585373963</v>
      </c>
      <c r="AI1527" s="68">
        <v>14.121257501408881</v>
      </c>
      <c r="AJ1527" s="68">
        <v>0.17179311940992975</v>
      </c>
      <c r="AK1527" s="68">
        <v>0.47243230717190399</v>
      </c>
      <c r="AL1527" s="68">
        <v>1.9122505576580968</v>
      </c>
      <c r="AM1527" s="68">
        <v>0.15697828501302058</v>
      </c>
      <c r="AN1527" s="68">
        <v>1.3464979007231301</v>
      </c>
      <c r="AO1527" s="68">
        <v>0.17320482650046587</v>
      </c>
      <c r="AP1527" s="68">
        <v>0.78406073560066436</v>
      </c>
      <c r="AQ1527" s="68">
        <v>4.484870957809945</v>
      </c>
      <c r="AR1527" s="68">
        <v>2.9958540555887217E-2</v>
      </c>
      <c r="AS1527" s="68">
        <v>3.3395798388668996</v>
      </c>
      <c r="AT1527" s="68">
        <v>0.18491436525987959</v>
      </c>
      <c r="AU1527" s="68">
        <v>0.13194061645206656</v>
      </c>
      <c r="AV1527" s="68">
        <v>0</v>
      </c>
      <c r="AW1527" s="68">
        <v>0.15530844940599392</v>
      </c>
      <c r="AX1527" s="68">
        <v>0.24811243692399262</v>
      </c>
      <c r="AY1527" s="68">
        <v>0.18589604049664443</v>
      </c>
      <c r="AZ1527" s="68">
        <v>0</v>
      </c>
      <c r="BA1527" s="68">
        <v>4.5351479606119863E-2</v>
      </c>
      <c r="BB1527" s="68">
        <v>3.2631467230220501</v>
      </c>
      <c r="BC1527" s="68">
        <v>4.4402571785204819</v>
      </c>
      <c r="BD1527" s="68">
        <v>0.82076217208117641</v>
      </c>
      <c r="BE1527" s="68">
        <v>2.7559404759590236</v>
      </c>
      <c r="BF1527" s="68">
        <v>0.84854140098513731</v>
      </c>
      <c r="BG1527" s="68">
        <v>0</v>
      </c>
      <c r="BH1527" s="68">
        <v>4.7210379832279218E-3</v>
      </c>
      <c r="BI1527" s="68">
        <v>110.17418335282365</v>
      </c>
      <c r="BJ1527" s="68">
        <v>0</v>
      </c>
      <c r="BK1527" s="68">
        <v>7.2730455520580951E-3</v>
      </c>
      <c r="BL1527" s="68">
        <v>81.402491118236597</v>
      </c>
      <c r="BM1527" s="68">
        <v>6.5481549253801763</v>
      </c>
      <c r="BN1527" s="68">
        <v>0</v>
      </c>
      <c r="BO1527" s="68">
        <v>0</v>
      </c>
    </row>
    <row r="1528" spans="1:67">
      <c r="A1528">
        <v>2012</v>
      </c>
      <c r="B1528" s="62" t="s">
        <v>625</v>
      </c>
      <c r="C1528" s="67" t="s">
        <v>690</v>
      </c>
      <c r="D1528" s="62" t="s">
        <v>726</v>
      </c>
      <c r="E1528" s="68">
        <v>34.238916307643002</v>
      </c>
      <c r="F1528" s="68">
        <v>0.82462656259242073</v>
      </c>
      <c r="G1528" s="68">
        <v>1.0191259654105245</v>
      </c>
      <c r="H1528" s="68">
        <v>33.200338025880647</v>
      </c>
      <c r="I1528" s="68">
        <v>118.15806931428983</v>
      </c>
      <c r="J1528" s="68">
        <v>47.2954670418546</v>
      </c>
      <c r="K1528" s="68">
        <v>3.9895007742838802</v>
      </c>
      <c r="L1528" s="68">
        <v>17.258339890729886</v>
      </c>
      <c r="M1528" s="68">
        <v>4.7721685606370388</v>
      </c>
      <c r="N1528" s="68">
        <v>45.17633545792927</v>
      </c>
      <c r="O1528" s="68">
        <v>78.137905206585145</v>
      </c>
      <c r="P1528" s="68">
        <v>36.234700630336718</v>
      </c>
      <c r="Q1528" s="68">
        <v>48.451679520695997</v>
      </c>
      <c r="R1528" s="68">
        <v>15.45193438005531</v>
      </c>
      <c r="S1528" s="68">
        <v>49.971856772922656</v>
      </c>
      <c r="T1528" s="68">
        <v>49.676788806483472</v>
      </c>
      <c r="U1528" s="68">
        <v>323.40933721696302</v>
      </c>
      <c r="V1528" s="68">
        <v>84.045773022013677</v>
      </c>
      <c r="W1528" s="68">
        <v>60.493920773354517</v>
      </c>
      <c r="X1528" s="68">
        <v>294.98590871567575</v>
      </c>
      <c r="Y1528" s="68">
        <v>11.187069178644361</v>
      </c>
      <c r="Z1528" s="68">
        <v>47.081742774355092</v>
      </c>
      <c r="AA1528" s="68">
        <v>2.8049314566125791</v>
      </c>
      <c r="AB1528" s="68">
        <v>36.171131427788708</v>
      </c>
      <c r="AC1528" s="68">
        <v>4.486893134678108</v>
      </c>
      <c r="AD1528" s="68">
        <v>0.27311168127852625</v>
      </c>
      <c r="AE1528" s="68">
        <v>180.10936109850593</v>
      </c>
      <c r="AF1528" s="68">
        <v>6.8266365523257573</v>
      </c>
      <c r="AG1528" s="68">
        <v>40.469859878270597</v>
      </c>
      <c r="AH1528" s="68">
        <v>27.819460409089746</v>
      </c>
      <c r="AI1528" s="68">
        <v>59.974796775914939</v>
      </c>
      <c r="AJ1528" s="68">
        <v>1.4932983552244516</v>
      </c>
      <c r="AK1528" s="68">
        <v>3.9027915359734635</v>
      </c>
      <c r="AL1528" s="68">
        <v>10.091295830679345</v>
      </c>
      <c r="AM1528" s="68">
        <v>0.7540430191545775</v>
      </c>
      <c r="AN1528" s="68">
        <v>14.633101888054529</v>
      </c>
      <c r="AO1528" s="68">
        <v>1.0513919084601406</v>
      </c>
      <c r="AP1528" s="68">
        <v>4.5768258370222794</v>
      </c>
      <c r="AQ1528" s="68">
        <v>30.245393214686789</v>
      </c>
      <c r="AR1528" s="68">
        <v>0.11428878577862603</v>
      </c>
      <c r="AS1528" s="68">
        <v>13.358814057272815</v>
      </c>
      <c r="AT1528" s="68">
        <v>0.56933255507060587</v>
      </c>
      <c r="AU1528" s="68">
        <v>0.5588111364667665</v>
      </c>
      <c r="AV1528" s="68">
        <v>0</v>
      </c>
      <c r="AW1528" s="68">
        <v>1.1440332839857317</v>
      </c>
      <c r="AX1528" s="68">
        <v>1.812917711244634</v>
      </c>
      <c r="AY1528" s="68">
        <v>1.4154348844008866</v>
      </c>
      <c r="AZ1528" s="68">
        <v>0</v>
      </c>
      <c r="BA1528" s="68">
        <v>0.39552651712512937</v>
      </c>
      <c r="BB1528" s="68">
        <v>16.91056606599485</v>
      </c>
      <c r="BC1528" s="68">
        <v>34.231901019310776</v>
      </c>
      <c r="BD1528" s="68">
        <v>4.8100961541194547</v>
      </c>
      <c r="BE1528" s="68">
        <v>29.148356347613294</v>
      </c>
      <c r="BF1528" s="68">
        <v>7.6293762853395988</v>
      </c>
      <c r="BG1528" s="68">
        <v>0</v>
      </c>
      <c r="BH1528" s="68">
        <v>3.860540757622874E-2</v>
      </c>
      <c r="BI1528" s="68">
        <v>871.56284334545444</v>
      </c>
      <c r="BJ1528" s="68">
        <v>0</v>
      </c>
      <c r="BK1528" s="68">
        <v>2.6588548977414361E-2</v>
      </c>
      <c r="BL1528" s="68">
        <v>454.52310771655237</v>
      </c>
      <c r="BM1528" s="68">
        <v>68.128165293104445</v>
      </c>
      <c r="BN1528" s="68">
        <v>0</v>
      </c>
      <c r="BO1528" s="68">
        <v>0</v>
      </c>
    </row>
    <row r="1529" spans="1:67">
      <c r="A1529">
        <v>2012</v>
      </c>
      <c r="B1529" s="62" t="s">
        <v>626</v>
      </c>
      <c r="C1529" s="67" t="s">
        <v>691</v>
      </c>
      <c r="D1529" s="62" t="s">
        <v>726</v>
      </c>
      <c r="E1529" s="68">
        <v>19.047651697719903</v>
      </c>
      <c r="F1529" s="68">
        <v>0.21303347426111086</v>
      </c>
      <c r="G1529" s="68">
        <v>0.67538528277252263</v>
      </c>
      <c r="H1529" s="68">
        <v>7.5654076027726269</v>
      </c>
      <c r="I1529" s="68">
        <v>75.622695486080815</v>
      </c>
      <c r="J1529" s="68">
        <v>17.136903877783027</v>
      </c>
      <c r="K1529" s="68">
        <v>1.2829163905293379</v>
      </c>
      <c r="L1529" s="68">
        <v>5.4812334542801899</v>
      </c>
      <c r="M1529" s="68">
        <v>1.4287152585828187</v>
      </c>
      <c r="N1529" s="68">
        <v>10.069659879204124</v>
      </c>
      <c r="O1529" s="68">
        <v>17.072599210920799</v>
      </c>
      <c r="P1529" s="68">
        <v>6.0753350065364362</v>
      </c>
      <c r="Q1529" s="68">
        <v>9.7482294999409831</v>
      </c>
      <c r="R1529" s="68">
        <v>4.246342593427654</v>
      </c>
      <c r="S1529" s="68">
        <v>11.583760388656883</v>
      </c>
      <c r="T1529" s="68">
        <v>10.569354951557733</v>
      </c>
      <c r="U1529" s="68">
        <v>142.14432542123777</v>
      </c>
      <c r="V1529" s="68">
        <v>20.412245190968612</v>
      </c>
      <c r="W1529" s="68">
        <v>13.425084063964015</v>
      </c>
      <c r="X1529" s="68">
        <v>78.841202227655685</v>
      </c>
      <c r="Y1529" s="68">
        <v>2.656644710077956</v>
      </c>
      <c r="Z1529" s="68">
        <v>15.566433049902299</v>
      </c>
      <c r="AA1529" s="68">
        <v>0.76386723052195482</v>
      </c>
      <c r="AB1529" s="68">
        <v>9.4211471839195546</v>
      </c>
      <c r="AC1529" s="68">
        <v>1.3153518174444168</v>
      </c>
      <c r="AD1529" s="68">
        <v>8.4816304183067973E-2</v>
      </c>
      <c r="AE1529" s="68">
        <v>39.635024198630681</v>
      </c>
      <c r="AF1529" s="68">
        <v>2.1626449260725269</v>
      </c>
      <c r="AG1529" s="68">
        <v>10.768718876867702</v>
      </c>
      <c r="AH1529" s="68">
        <v>14.208756474764767</v>
      </c>
      <c r="AI1529" s="68">
        <v>17.462683871198841</v>
      </c>
      <c r="AJ1529" s="68">
        <v>0.34410901230090224</v>
      </c>
      <c r="AK1529" s="68">
        <v>1.4768335425054298</v>
      </c>
      <c r="AL1529" s="68">
        <v>2.1071195911071854</v>
      </c>
      <c r="AM1529" s="68">
        <v>0.30184178857769683</v>
      </c>
      <c r="AN1529" s="68">
        <v>9.4792837727562045</v>
      </c>
      <c r="AO1529" s="68">
        <v>0.37964034259850632</v>
      </c>
      <c r="AP1529" s="68">
        <v>2.1063834123572382</v>
      </c>
      <c r="AQ1529" s="68">
        <v>13.584333854398984</v>
      </c>
      <c r="AR1529" s="68">
        <v>7.3315528314968778E-2</v>
      </c>
      <c r="AS1529" s="68">
        <v>8.6030547972655551</v>
      </c>
      <c r="AT1529" s="68">
        <v>0.11846584678721279</v>
      </c>
      <c r="AU1529" s="68">
        <v>0.3447324584571031</v>
      </c>
      <c r="AV1529" s="68">
        <v>0</v>
      </c>
      <c r="AW1529" s="68">
        <v>0.46869691827294757</v>
      </c>
      <c r="AX1529" s="68">
        <v>0.99600989747264634</v>
      </c>
      <c r="AY1529" s="68">
        <v>0.5783746370913021</v>
      </c>
      <c r="AZ1529" s="68">
        <v>0</v>
      </c>
      <c r="BA1529" s="68">
        <v>0.12898174600572446</v>
      </c>
      <c r="BB1529" s="68">
        <v>6.2600410411335412</v>
      </c>
      <c r="BC1529" s="68">
        <v>12.689616847465391</v>
      </c>
      <c r="BD1529" s="68">
        <v>2.3629402487811637</v>
      </c>
      <c r="BE1529" s="68">
        <v>8.6323383750169285</v>
      </c>
      <c r="BF1529" s="68">
        <v>2.5301710517767115</v>
      </c>
      <c r="BG1529" s="68">
        <v>0</v>
      </c>
      <c r="BH1529" s="68">
        <v>1.2669724796528888E-2</v>
      </c>
      <c r="BI1529" s="68">
        <v>347.48910928817486</v>
      </c>
      <c r="BJ1529" s="68">
        <v>0</v>
      </c>
      <c r="BK1529" s="68">
        <v>2.9635483208195704E-3</v>
      </c>
      <c r="BL1529" s="68">
        <v>119.97833227068821</v>
      </c>
      <c r="BM1529" s="68">
        <v>19.891143788837063</v>
      </c>
      <c r="BN1529" s="68">
        <v>0</v>
      </c>
      <c r="BO1529" s="68">
        <v>0</v>
      </c>
    </row>
    <row r="1530" spans="1:67">
      <c r="A1530">
        <v>2012</v>
      </c>
      <c r="B1530" s="62" t="s">
        <v>627</v>
      </c>
      <c r="C1530" s="67" t="s">
        <v>692</v>
      </c>
      <c r="D1530" s="62" t="s">
        <v>726</v>
      </c>
      <c r="E1530" s="68">
        <v>2.6049335533445279</v>
      </c>
      <c r="F1530" s="68">
        <v>7.7939439095113305E-2</v>
      </c>
      <c r="G1530" s="68">
        <v>9.7050041891012656E-2</v>
      </c>
      <c r="H1530" s="68">
        <v>3.0885381134952974</v>
      </c>
      <c r="I1530" s="68">
        <v>9.790238816761704</v>
      </c>
      <c r="J1530" s="68">
        <v>4.7902938930892534</v>
      </c>
      <c r="K1530" s="68">
        <v>0.32317939771490345</v>
      </c>
      <c r="L1530" s="68">
        <v>1.415604324639965</v>
      </c>
      <c r="M1530" s="68">
        <v>0.37788433847334552</v>
      </c>
      <c r="N1530" s="68">
        <v>15.755798329609114</v>
      </c>
      <c r="O1530" s="68">
        <v>7.3011899062651464</v>
      </c>
      <c r="P1530" s="68">
        <v>2.6793861021636416</v>
      </c>
      <c r="Q1530" s="68">
        <v>3.7591499137242339</v>
      </c>
      <c r="R1530" s="68">
        <v>1.4361605888996996</v>
      </c>
      <c r="S1530" s="68">
        <v>7.0084542764457805</v>
      </c>
      <c r="T1530" s="68">
        <v>4.2762249888203039</v>
      </c>
      <c r="U1530" s="68">
        <v>18.077121920843137</v>
      </c>
      <c r="V1530" s="68">
        <v>6.3442953577909194</v>
      </c>
      <c r="W1530" s="68">
        <v>4.6544982315120915</v>
      </c>
      <c r="X1530" s="68">
        <v>22.446375490707275</v>
      </c>
      <c r="Y1530" s="68">
        <v>1.2974083826908345</v>
      </c>
      <c r="Z1530" s="68">
        <v>3.823939660704244</v>
      </c>
      <c r="AA1530" s="68">
        <v>0.19401003571602085</v>
      </c>
      <c r="AB1530" s="68">
        <v>2.7669470721972727</v>
      </c>
      <c r="AC1530" s="68">
        <v>0.32804327520521492</v>
      </c>
      <c r="AD1530" s="68">
        <v>2.2495321932511685E-2</v>
      </c>
      <c r="AE1530" s="68">
        <v>14.717795674201005</v>
      </c>
      <c r="AF1530" s="68">
        <v>0.70776952438942276</v>
      </c>
      <c r="AG1530" s="68">
        <v>3.4888174376750776</v>
      </c>
      <c r="AH1530" s="68">
        <v>2.8575962739150693</v>
      </c>
      <c r="AI1530" s="68">
        <v>5.4381241573485566</v>
      </c>
      <c r="AJ1530" s="68">
        <v>0.16318567021426242</v>
      </c>
      <c r="AK1530" s="68">
        <v>0.81063791397848917</v>
      </c>
      <c r="AL1530" s="68">
        <v>0.81666578346960106</v>
      </c>
      <c r="AM1530" s="68">
        <v>6.9279559289209341E-2</v>
      </c>
      <c r="AN1530" s="68">
        <v>1.1696355446790805</v>
      </c>
      <c r="AO1530" s="68">
        <v>9.4868959815277293E-2</v>
      </c>
      <c r="AP1530" s="68">
        <v>0.36829512605300252</v>
      </c>
      <c r="AQ1530" s="68">
        <v>1.6106554990609672</v>
      </c>
      <c r="AR1530" s="68">
        <v>1.3667685224587056E-2</v>
      </c>
      <c r="AS1530" s="68">
        <v>1.2873986059251015</v>
      </c>
      <c r="AT1530" s="68">
        <v>3.855457812153356E-2</v>
      </c>
      <c r="AU1530" s="68">
        <v>5.2905855706454882E-2</v>
      </c>
      <c r="AV1530" s="68">
        <v>0</v>
      </c>
      <c r="AW1530" s="68">
        <v>0.12139918383579656</v>
      </c>
      <c r="AX1530" s="68">
        <v>0.10678342351796963</v>
      </c>
      <c r="AY1530" s="68">
        <v>0.11042961627550138</v>
      </c>
      <c r="AZ1530" s="68">
        <v>0</v>
      </c>
      <c r="BA1530" s="68">
        <v>3.0274270319227775E-2</v>
      </c>
      <c r="BB1530" s="68">
        <v>1.4909624040131568</v>
      </c>
      <c r="BC1530" s="68">
        <v>2.9698789995229733</v>
      </c>
      <c r="BD1530" s="68">
        <v>0.43918311143045513</v>
      </c>
      <c r="BE1530" s="68">
        <v>2.1807927878422899</v>
      </c>
      <c r="BF1530" s="68">
        <v>0.6302659234998047</v>
      </c>
      <c r="BG1530" s="68">
        <v>0</v>
      </c>
      <c r="BH1530" s="68">
        <v>3.2132934381593793E-3</v>
      </c>
      <c r="BI1530" s="68">
        <v>61.514195178621549</v>
      </c>
      <c r="BJ1530" s="68">
        <v>0</v>
      </c>
      <c r="BK1530" s="68">
        <v>2.6011676909757815E-2</v>
      </c>
      <c r="BL1530" s="68">
        <v>31.044645578256798</v>
      </c>
      <c r="BM1530" s="68">
        <v>4.6961522518533165</v>
      </c>
      <c r="BN1530" s="68">
        <v>0</v>
      </c>
      <c r="BO1530" s="68">
        <v>0</v>
      </c>
    </row>
    <row r="1531" spans="1:67">
      <c r="A1531">
        <v>2012</v>
      </c>
      <c r="B1531" s="62" t="s">
        <v>628</v>
      </c>
      <c r="C1531" s="67" t="s">
        <v>693</v>
      </c>
      <c r="D1531" s="62" t="s">
        <v>726</v>
      </c>
      <c r="E1531" s="68">
        <v>0.20317278760032645</v>
      </c>
      <c r="F1531" s="68">
        <v>4.300168320443741E-3</v>
      </c>
      <c r="G1531" s="68">
        <v>9.5488402288277704E-3</v>
      </c>
      <c r="H1531" s="68">
        <v>0.17232306732234243</v>
      </c>
      <c r="I1531" s="68">
        <v>0.80186936762084671</v>
      </c>
      <c r="J1531" s="68">
        <v>0.30627677804438652</v>
      </c>
      <c r="K1531" s="68">
        <v>1.4678648019454579E-2</v>
      </c>
      <c r="L1531" s="68">
        <v>9.3473506994177488E-2</v>
      </c>
      <c r="M1531" s="68">
        <v>2.6073099978933569E-2</v>
      </c>
      <c r="N1531" s="68">
        <v>0.56521628371554422</v>
      </c>
      <c r="O1531" s="68">
        <v>0.32332731733084374</v>
      </c>
      <c r="P1531" s="68">
        <v>0.11541687515548703</v>
      </c>
      <c r="Q1531" s="68">
        <v>0.20482355735376312</v>
      </c>
      <c r="R1531" s="68">
        <v>8.251606296039761E-2</v>
      </c>
      <c r="S1531" s="68">
        <v>0.31312852280193071</v>
      </c>
      <c r="T1531" s="68">
        <v>0.24144698376583637</v>
      </c>
      <c r="U1531" s="68">
        <v>2.7357673175581327</v>
      </c>
      <c r="V1531" s="68">
        <v>0.47892008620694437</v>
      </c>
      <c r="W1531" s="68">
        <v>0.33502785368771532</v>
      </c>
      <c r="X1531" s="68">
        <v>1.7945894789107484</v>
      </c>
      <c r="Y1531" s="68">
        <v>5.836802101784503E-2</v>
      </c>
      <c r="Z1531" s="68">
        <v>0.30001081088422532</v>
      </c>
      <c r="AA1531" s="68">
        <v>1.8213589269139942E-2</v>
      </c>
      <c r="AB1531" s="68">
        <v>0.17183181547614582</v>
      </c>
      <c r="AC1531" s="68">
        <v>1.611226862755951E-2</v>
      </c>
      <c r="AD1531" s="68">
        <v>2.4188104270417058E-3</v>
      </c>
      <c r="AE1531" s="68">
        <v>0.84569089264919195</v>
      </c>
      <c r="AF1531" s="68">
        <v>6.8989682141891953E-2</v>
      </c>
      <c r="AG1531" s="68">
        <v>0.3427646604670504</v>
      </c>
      <c r="AH1531" s="68">
        <v>0.28148628114787666</v>
      </c>
      <c r="AI1531" s="68">
        <v>0.51576262475862045</v>
      </c>
      <c r="AJ1531" s="68">
        <v>1.6963649689077535E-2</v>
      </c>
      <c r="AK1531" s="68">
        <v>9.1705794359302151E-2</v>
      </c>
      <c r="AL1531" s="68">
        <v>7.3978354396797424E-2</v>
      </c>
      <c r="AM1531" s="68">
        <v>7.0552395977903906E-3</v>
      </c>
      <c r="AN1531" s="68">
        <v>0.17224276948899525</v>
      </c>
      <c r="AO1531" s="68">
        <v>9.2680303383780218E-3</v>
      </c>
      <c r="AP1531" s="68">
        <v>2.3201008109020552E-2</v>
      </c>
      <c r="AQ1531" s="68">
        <v>0.26107500099147785</v>
      </c>
      <c r="AR1531" s="68">
        <v>1.4121668642074704E-3</v>
      </c>
      <c r="AS1531" s="68">
        <v>6.005317811930716E-2</v>
      </c>
      <c r="AT1531" s="68">
        <v>6.6435067539929076E-3</v>
      </c>
      <c r="AU1531" s="68">
        <v>2.5934844526813972E-3</v>
      </c>
      <c r="AV1531" s="68">
        <v>0</v>
      </c>
      <c r="AW1531" s="68">
        <v>2.9287268636915505E-2</v>
      </c>
      <c r="AX1531" s="68">
        <v>1.6509136647774546E-2</v>
      </c>
      <c r="AY1531" s="68">
        <v>8.7146135322649348E-3</v>
      </c>
      <c r="AZ1531" s="68">
        <v>0</v>
      </c>
      <c r="BA1531" s="68">
        <v>2.1824917356719816E-3</v>
      </c>
      <c r="BB1531" s="68">
        <v>0.17917967661652226</v>
      </c>
      <c r="BC1531" s="68">
        <v>0.25974148059263491</v>
      </c>
      <c r="BD1531" s="68">
        <v>4.7174919833327819E-2</v>
      </c>
      <c r="BE1531" s="68">
        <v>0.12226423362748456</v>
      </c>
      <c r="BF1531" s="68">
        <v>7.5484787981880491E-2</v>
      </c>
      <c r="BG1531" s="68">
        <v>0</v>
      </c>
      <c r="BH1531" s="68">
        <v>2.1891712083529815E-4</v>
      </c>
      <c r="BI1531" s="68">
        <v>5.0700459718271951</v>
      </c>
      <c r="BJ1531" s="68">
        <v>0</v>
      </c>
      <c r="BK1531" s="68">
        <v>7.1484474461390609E-5</v>
      </c>
      <c r="BL1531" s="68">
        <v>2.8309508264175607</v>
      </c>
      <c r="BM1531" s="68">
        <v>0.36020843158273474</v>
      </c>
      <c r="BN1531" s="68">
        <v>0</v>
      </c>
      <c r="BO1531" s="68">
        <v>0</v>
      </c>
    </row>
    <row r="1532" spans="1:67">
      <c r="A1532">
        <v>2012</v>
      </c>
      <c r="B1532" s="62" t="s">
        <v>629</v>
      </c>
      <c r="C1532" s="67" t="s">
        <v>694</v>
      </c>
      <c r="D1532" s="62" t="s">
        <v>726</v>
      </c>
      <c r="E1532" s="68">
        <v>35.27729082465401</v>
      </c>
      <c r="F1532" s="68">
        <v>3.0086736041038818E-2</v>
      </c>
      <c r="G1532" s="68">
        <v>0.28376013820248652</v>
      </c>
      <c r="H1532" s="68">
        <v>21.887121714745842</v>
      </c>
      <c r="I1532" s="68">
        <v>74.377378895775081</v>
      </c>
      <c r="J1532" s="68">
        <v>62.817901856127115</v>
      </c>
      <c r="K1532" s="68">
        <v>5.8520403878349319</v>
      </c>
      <c r="L1532" s="68">
        <v>11.672364192125814</v>
      </c>
      <c r="M1532" s="68">
        <v>5.3284311534236517</v>
      </c>
      <c r="N1532" s="68">
        <v>6.4180243592507047</v>
      </c>
      <c r="O1532" s="68">
        <v>36.609862733188592</v>
      </c>
      <c r="P1532" s="68">
        <v>7.2180582671596873</v>
      </c>
      <c r="Q1532" s="68">
        <v>27.793432296192172</v>
      </c>
      <c r="R1532" s="68">
        <v>25.776458957210764</v>
      </c>
      <c r="S1532" s="68">
        <v>50.34318266164248</v>
      </c>
      <c r="T1532" s="68">
        <v>80.875662083381101</v>
      </c>
      <c r="U1532" s="68">
        <v>591.85654586199621</v>
      </c>
      <c r="V1532" s="68">
        <v>238.16398663507425</v>
      </c>
      <c r="W1532" s="68">
        <v>211.66098941081628</v>
      </c>
      <c r="X1532" s="68">
        <v>448.35054027597482</v>
      </c>
      <c r="Y1532" s="68">
        <v>34.289839904940216</v>
      </c>
      <c r="Z1532" s="68">
        <v>200.33244381850261</v>
      </c>
      <c r="AA1532" s="68">
        <v>1.1566107237396519</v>
      </c>
      <c r="AB1532" s="68">
        <v>79.248242030151289</v>
      </c>
      <c r="AC1532" s="68">
        <v>0.8400128593940247</v>
      </c>
      <c r="AD1532" s="68">
        <v>0.10496732720698558</v>
      </c>
      <c r="AE1532" s="68">
        <v>27.946521428388269</v>
      </c>
      <c r="AF1532" s="68">
        <v>12.099053557904268</v>
      </c>
      <c r="AG1532" s="68">
        <v>60.125199694590982</v>
      </c>
      <c r="AH1532" s="68">
        <v>49.247098787806145</v>
      </c>
      <c r="AI1532" s="68">
        <v>37.381408237525946</v>
      </c>
      <c r="AJ1532" s="68">
        <v>7.8896516038325218E-2</v>
      </c>
      <c r="AK1532" s="68">
        <v>11.584298299436592</v>
      </c>
      <c r="AL1532" s="68">
        <v>13.70314280523298</v>
      </c>
      <c r="AM1532" s="68">
        <v>4.2375270691286646</v>
      </c>
      <c r="AN1532" s="68">
        <v>3.1239153474882979</v>
      </c>
      <c r="AO1532" s="68">
        <v>7.6961706099475302</v>
      </c>
      <c r="AP1532" s="68">
        <v>21.189157695941901</v>
      </c>
      <c r="AQ1532" s="68">
        <v>45.194288148703031</v>
      </c>
      <c r="AR1532" s="68">
        <v>1.176461522453194</v>
      </c>
      <c r="AS1532" s="68">
        <v>529.14744748318253</v>
      </c>
      <c r="AT1532" s="68">
        <v>0.86517394997977082</v>
      </c>
      <c r="AU1532" s="68">
        <v>4.8776348443713395</v>
      </c>
      <c r="AV1532" s="68">
        <v>0</v>
      </c>
      <c r="AW1532" s="68">
        <v>184.91039439313786</v>
      </c>
      <c r="AX1532" s="68">
        <v>0.16793145727780351</v>
      </c>
      <c r="AY1532" s="68">
        <v>3.4602269307298288</v>
      </c>
      <c r="AZ1532" s="68">
        <v>0</v>
      </c>
      <c r="BA1532" s="68">
        <v>0.71214350881866895</v>
      </c>
      <c r="BB1532" s="68">
        <v>126.50031502370942</v>
      </c>
      <c r="BC1532" s="68">
        <v>329.43135044359764</v>
      </c>
      <c r="BD1532" s="68">
        <v>49.979708711916921</v>
      </c>
      <c r="BE1532" s="68">
        <v>40.786777033816399</v>
      </c>
      <c r="BF1532" s="68">
        <v>19.902535444030672</v>
      </c>
      <c r="BG1532" s="68">
        <v>0</v>
      </c>
      <c r="BH1532" s="68">
        <v>2.2678821015401613</v>
      </c>
      <c r="BI1532" s="68">
        <v>1900.419959895572</v>
      </c>
      <c r="BJ1532" s="68">
        <v>0</v>
      </c>
      <c r="BK1532" s="68">
        <v>3.0627395342195442E-4</v>
      </c>
      <c r="BL1532" s="68">
        <v>8.1876967526127711</v>
      </c>
      <c r="BM1532" s="68">
        <v>0.11566362786118331</v>
      </c>
      <c r="BN1532" s="68">
        <v>0</v>
      </c>
      <c r="BO1532" s="68">
        <v>0</v>
      </c>
    </row>
    <row r="1533" spans="1:67">
      <c r="A1533">
        <v>2012</v>
      </c>
      <c r="B1533" s="62" t="s">
        <v>630</v>
      </c>
      <c r="C1533" s="67" t="s">
        <v>695</v>
      </c>
      <c r="D1533" s="62" t="s">
        <v>726</v>
      </c>
      <c r="E1533" s="68">
        <v>1.3756869085560237</v>
      </c>
      <c r="F1533" s="68">
        <v>1.5556674257843475E-2</v>
      </c>
      <c r="G1533" s="68">
        <v>0.4977644132076941</v>
      </c>
      <c r="H1533" s="68">
        <v>1.4630468918458244</v>
      </c>
      <c r="I1533" s="68">
        <v>5.5173303301999086</v>
      </c>
      <c r="J1533" s="68">
        <v>2.4856997951120561</v>
      </c>
      <c r="K1533" s="68">
        <v>0.19686580530156744</v>
      </c>
      <c r="L1533" s="68">
        <v>0.84442816197268344</v>
      </c>
      <c r="M1533" s="68">
        <v>0.22711107764199376</v>
      </c>
      <c r="N1533" s="68">
        <v>2.0375524352565026</v>
      </c>
      <c r="O1533" s="68">
        <v>4.2318315613410764</v>
      </c>
      <c r="P1533" s="68">
        <v>0.94605422547692564</v>
      </c>
      <c r="Q1533" s="68">
        <v>2.8155756229294147</v>
      </c>
      <c r="R1533" s="68">
        <v>0.81031642904838663</v>
      </c>
      <c r="S1533" s="68">
        <v>2.9940431289671792</v>
      </c>
      <c r="T1533" s="68">
        <v>1.6297319307878642</v>
      </c>
      <c r="U1533" s="68">
        <v>6.1593012178628896</v>
      </c>
      <c r="V1533" s="68">
        <v>2.4555357441145502</v>
      </c>
      <c r="W1533" s="68">
        <v>2.6793235087183671</v>
      </c>
      <c r="X1533" s="68">
        <v>10.885994910748517</v>
      </c>
      <c r="Y1533" s="68">
        <v>1.5615684964152423</v>
      </c>
      <c r="Z1533" s="68">
        <v>3.1726185063395573</v>
      </c>
      <c r="AA1533" s="68">
        <v>6.364882573138439E-2</v>
      </c>
      <c r="AB1533" s="68">
        <v>2.2126994675935929</v>
      </c>
      <c r="AC1533" s="68">
        <v>0.23246340742068464</v>
      </c>
      <c r="AD1533" s="68">
        <v>6.6573105958892931E-2</v>
      </c>
      <c r="AE1533" s="68">
        <v>4.2003508827783769</v>
      </c>
      <c r="AF1533" s="68">
        <v>1.7577466911881821</v>
      </c>
      <c r="AG1533" s="68">
        <v>8.716213099506577</v>
      </c>
      <c r="AH1533" s="68">
        <v>7.1401593491549065</v>
      </c>
      <c r="AI1533" s="68">
        <v>19.08495642221601</v>
      </c>
      <c r="AJ1533" s="68">
        <v>1.3510837745782436</v>
      </c>
      <c r="AK1533" s="68">
        <v>10.049702819546528</v>
      </c>
      <c r="AL1533" s="68">
        <v>1.2708895324479519</v>
      </c>
      <c r="AM1533" s="68">
        <v>8.9739250705356668E-2</v>
      </c>
      <c r="AN1533" s="68">
        <v>0.7124179485220743</v>
      </c>
      <c r="AO1533" s="68">
        <v>0.16629116383791151</v>
      </c>
      <c r="AP1533" s="68">
        <v>0.33926967244381656</v>
      </c>
      <c r="AQ1533" s="68">
        <v>0.81771061045384763</v>
      </c>
      <c r="AR1533" s="68">
        <v>0.11847549962731946</v>
      </c>
      <c r="AS1533" s="68">
        <v>3.0835201320852792</v>
      </c>
      <c r="AT1533" s="68">
        <v>3.8920582246978107E-2</v>
      </c>
      <c r="AU1533" s="68">
        <v>7.0104235122674857E-2</v>
      </c>
      <c r="AV1533" s="68">
        <v>0</v>
      </c>
      <c r="AW1533" s="68">
        <v>0.68692356868501037</v>
      </c>
      <c r="AX1533" s="68">
        <v>0.11582617465726067</v>
      </c>
      <c r="AY1533" s="68">
        <v>7.6869772979799092E-2</v>
      </c>
      <c r="AZ1533" s="68">
        <v>0</v>
      </c>
      <c r="BA1533" s="68">
        <v>3.5296747341723111E-2</v>
      </c>
      <c r="BB1533" s="68">
        <v>2.3489000765070456</v>
      </c>
      <c r="BC1533" s="68">
        <v>5.9528106581959914</v>
      </c>
      <c r="BD1533" s="68">
        <v>0.52103596453876266</v>
      </c>
      <c r="BE1533" s="68">
        <v>0.91612898169931578</v>
      </c>
      <c r="BF1533" s="68">
        <v>0.44871203072577526</v>
      </c>
      <c r="BG1533" s="68">
        <v>0</v>
      </c>
      <c r="BH1533" s="68">
        <v>8.6811065098277764E-3</v>
      </c>
      <c r="BI1533" s="68">
        <v>55.993339811060288</v>
      </c>
      <c r="BJ1533" s="68">
        <v>0</v>
      </c>
      <c r="BK1533" s="68">
        <v>2.6015875140743875E-3</v>
      </c>
      <c r="BL1533" s="68">
        <v>10.677763066877592</v>
      </c>
      <c r="BM1533" s="68">
        <v>0.94511494045943767</v>
      </c>
      <c r="BN1533" s="68">
        <v>0</v>
      </c>
      <c r="BO1533" s="68">
        <v>0</v>
      </c>
    </row>
    <row r="1534" spans="1:67">
      <c r="A1534">
        <v>2012</v>
      </c>
      <c r="B1534" s="62" t="s">
        <v>631</v>
      </c>
      <c r="C1534" s="67" t="s">
        <v>696</v>
      </c>
      <c r="D1534" s="62" t="s">
        <v>726</v>
      </c>
      <c r="E1534" s="68">
        <v>5.6447456586399318E-2</v>
      </c>
      <c r="F1534" s="68">
        <v>1.0862125435647629E-3</v>
      </c>
      <c r="G1534" s="68">
        <v>5.5449253995178164E-3</v>
      </c>
      <c r="H1534" s="68">
        <v>7.5893101130268273E-2</v>
      </c>
      <c r="I1534" s="68">
        <v>0.21137604152406253</v>
      </c>
      <c r="J1534" s="68">
        <v>9.8342580836961888E-2</v>
      </c>
      <c r="K1534" s="68">
        <v>9.6206886828285754E-3</v>
      </c>
      <c r="L1534" s="68">
        <v>2.814858167934299E-2</v>
      </c>
      <c r="M1534" s="68">
        <v>1.2167961058517324E-2</v>
      </c>
      <c r="N1534" s="68">
        <v>8.5386237378634142E-2</v>
      </c>
      <c r="O1534" s="68">
        <v>9.3971199928548549E-2</v>
      </c>
      <c r="P1534" s="68">
        <v>2.248043986051089E-2</v>
      </c>
      <c r="Q1534" s="68">
        <v>5.7927847381083489E-2</v>
      </c>
      <c r="R1534" s="68">
        <v>4.0578309980527714E-2</v>
      </c>
      <c r="S1534" s="68">
        <v>0.10438815686580127</v>
      </c>
      <c r="T1534" s="68">
        <v>0.11870737930879444</v>
      </c>
      <c r="U1534" s="68">
        <v>0.6816116914927165</v>
      </c>
      <c r="V1534" s="68">
        <v>0.25402609002537851</v>
      </c>
      <c r="W1534" s="68">
        <v>0.21921710150982607</v>
      </c>
      <c r="X1534" s="68">
        <v>0.54658882256236851</v>
      </c>
      <c r="Y1534" s="68">
        <v>3.4105619910254743E-2</v>
      </c>
      <c r="Z1534" s="68">
        <v>0.21165357896097892</v>
      </c>
      <c r="AA1534" s="68">
        <v>3.9965371104931308E-3</v>
      </c>
      <c r="AB1534" s="68">
        <v>9.7563517132587194E-2</v>
      </c>
      <c r="AC1534" s="68">
        <v>1.897113393907169E-2</v>
      </c>
      <c r="AD1534" s="68">
        <v>1.0949297413090828E-3</v>
      </c>
      <c r="AE1534" s="68">
        <v>0.29056079067975832</v>
      </c>
      <c r="AF1534" s="68">
        <v>5.8306033573069127E-2</v>
      </c>
      <c r="AG1534" s="68">
        <v>0.28979140981001172</v>
      </c>
      <c r="AH1534" s="68">
        <v>0.23933796602045471</v>
      </c>
      <c r="AI1534" s="68">
        <v>0.27462132353124263</v>
      </c>
      <c r="AJ1534" s="68">
        <v>1.9084118119443293E-2</v>
      </c>
      <c r="AK1534" s="68">
        <v>0.11229028896184953</v>
      </c>
      <c r="AL1534" s="68">
        <v>3.9368890532179415E-2</v>
      </c>
      <c r="AM1534" s="68">
        <v>9.370479732768831E-3</v>
      </c>
      <c r="AN1534" s="68">
        <v>6.9028804366871158E-2</v>
      </c>
      <c r="AO1534" s="68">
        <v>2.0326427542306031E-2</v>
      </c>
      <c r="AP1534" s="68">
        <v>8.6815450027061231E-2</v>
      </c>
      <c r="AQ1534" s="68">
        <v>0.12411674717633028</v>
      </c>
      <c r="AR1534" s="68">
        <v>5.1507433434566617E-3</v>
      </c>
      <c r="AS1534" s="68">
        <v>0.84718217097040749</v>
      </c>
      <c r="AT1534" s="68">
        <v>6.5980350981812194E-2</v>
      </c>
      <c r="AU1534" s="68">
        <v>2.1643265080757763E-2</v>
      </c>
      <c r="AV1534" s="68">
        <v>0</v>
      </c>
      <c r="AW1534" s="68">
        <v>0.14424279113019189</v>
      </c>
      <c r="AX1534" s="68">
        <v>1.9326794394825209E-2</v>
      </c>
      <c r="AY1534" s="68">
        <v>1.7077425021208167E-2</v>
      </c>
      <c r="AZ1534" s="68">
        <v>0</v>
      </c>
      <c r="BA1534" s="68">
        <v>3.9047164937204958E-3</v>
      </c>
      <c r="BB1534" s="68">
        <v>0.3018930259809417</v>
      </c>
      <c r="BC1534" s="68">
        <v>0.61257613735105565</v>
      </c>
      <c r="BD1534" s="68">
        <v>0.1209993268263006</v>
      </c>
      <c r="BE1534" s="68">
        <v>8.0605279581620989E-2</v>
      </c>
      <c r="BF1534" s="68">
        <v>5.2754219923939707E-2</v>
      </c>
      <c r="BG1534" s="68">
        <v>0</v>
      </c>
      <c r="BH1534" s="68">
        <v>1.9693248400525112E-3</v>
      </c>
      <c r="BI1534" s="68">
        <v>2.4706185493783908</v>
      </c>
      <c r="BJ1534" s="68">
        <v>0</v>
      </c>
      <c r="BK1534" s="68">
        <v>3.3736139039573392E-3</v>
      </c>
      <c r="BL1534" s="68">
        <v>0.28240737762201479</v>
      </c>
      <c r="BM1534" s="68">
        <v>4.3245479317467805E-2</v>
      </c>
      <c r="BN1534" s="68">
        <v>0</v>
      </c>
      <c r="BO1534" s="68">
        <v>0</v>
      </c>
    </row>
    <row r="1535" spans="1:67">
      <c r="A1535">
        <v>2012</v>
      </c>
      <c r="B1535" s="62" t="s">
        <v>632</v>
      </c>
      <c r="C1535" s="67" t="s">
        <v>697</v>
      </c>
      <c r="D1535" s="62" t="s">
        <v>726</v>
      </c>
      <c r="E1535" s="68">
        <v>11.703039785940854</v>
      </c>
      <c r="F1535" s="68">
        <v>3.5379313185881439E-3</v>
      </c>
      <c r="G1535" s="68">
        <v>0.45605439719670582</v>
      </c>
      <c r="H1535" s="68">
        <v>0.44023532669768917</v>
      </c>
      <c r="I1535" s="68">
        <v>43.193412027000981</v>
      </c>
      <c r="J1535" s="68">
        <v>1.0676658524871918</v>
      </c>
      <c r="K1535" s="68">
        <v>1.0135414317003901E-2</v>
      </c>
      <c r="L1535" s="68">
        <v>0.32592532848915728</v>
      </c>
      <c r="M1535" s="68">
        <v>4.3486727500900421E-2</v>
      </c>
      <c r="N1535" s="68">
        <v>8.4421501741088451E-2</v>
      </c>
      <c r="O1535" s="68">
        <v>1.3384326426868667</v>
      </c>
      <c r="P1535" s="68">
        <v>0.71719633848838493</v>
      </c>
      <c r="Q1535" s="68">
        <v>0.13601620248937882</v>
      </c>
      <c r="R1535" s="68">
        <v>0.16969094428119944</v>
      </c>
      <c r="S1535" s="68">
        <v>0.19181634479742138</v>
      </c>
      <c r="T1535" s="68">
        <v>0.18098162618516275</v>
      </c>
      <c r="U1535" s="68">
        <v>1.1577171238968367</v>
      </c>
      <c r="V1535" s="68">
        <v>0.35676018770139106</v>
      </c>
      <c r="W1535" s="68">
        <v>0.21543573716980371</v>
      </c>
      <c r="X1535" s="68">
        <v>0.942741381980993</v>
      </c>
      <c r="Y1535" s="68">
        <v>2.5707211417605496E-2</v>
      </c>
      <c r="Z1535" s="68">
        <v>0.29683475136725646</v>
      </c>
      <c r="AA1535" s="68">
        <v>3.4457624794475172E-2</v>
      </c>
      <c r="AB1535" s="68">
        <v>0.2172246976857643</v>
      </c>
      <c r="AC1535" s="68">
        <v>9.2635360145270185E-2</v>
      </c>
      <c r="AD1535" s="68">
        <v>6.1042625435412893E-3</v>
      </c>
      <c r="AE1535" s="68">
        <v>1.1548712851448846</v>
      </c>
      <c r="AF1535" s="68">
        <v>0.55786246920850635</v>
      </c>
      <c r="AG1535" s="68">
        <v>2.7708858360523605</v>
      </c>
      <c r="AH1535" s="68">
        <v>2.2840646886560991</v>
      </c>
      <c r="AI1535" s="68">
        <v>0.99346079744205573</v>
      </c>
      <c r="AJ1535" s="68">
        <v>8.7454303029856156E-2</v>
      </c>
      <c r="AK1535" s="68">
        <v>0.22028512668382549</v>
      </c>
      <c r="AL1535" s="68">
        <v>0.13375309194223611</v>
      </c>
      <c r="AM1535" s="68">
        <v>3.7318306335302524E-2</v>
      </c>
      <c r="AN1535" s="68">
        <v>5.5677867378316979</v>
      </c>
      <c r="AO1535" s="68">
        <v>0.10828947977446189</v>
      </c>
      <c r="AP1535" s="68">
        <v>0.2555255097867053</v>
      </c>
      <c r="AQ1535" s="68">
        <v>0.47675926171665917</v>
      </c>
      <c r="AR1535" s="68">
        <v>2.0593284016674557E-2</v>
      </c>
      <c r="AS1535" s="68">
        <v>1.7867581542939326</v>
      </c>
      <c r="AT1535" s="68">
        <v>0.13458274898691591</v>
      </c>
      <c r="AU1535" s="68">
        <v>8.972897746252359E-2</v>
      </c>
      <c r="AV1535" s="68">
        <v>0</v>
      </c>
      <c r="AW1535" s="68">
        <v>9.2955586514131716E-2</v>
      </c>
      <c r="AX1535" s="68">
        <v>5.3806342112961689E-2</v>
      </c>
      <c r="AY1535" s="68">
        <v>9.0067298807580118E-2</v>
      </c>
      <c r="AZ1535" s="68">
        <v>0</v>
      </c>
      <c r="BA1535" s="68">
        <v>2.1099298900781591E-2</v>
      </c>
      <c r="BB1535" s="68">
        <v>1.3547945299508801</v>
      </c>
      <c r="BC1535" s="68">
        <v>5.5797586140597843</v>
      </c>
      <c r="BD1535" s="68">
        <v>0.72268400095825047</v>
      </c>
      <c r="BE1535" s="68">
        <v>0.96158742861057411</v>
      </c>
      <c r="BF1535" s="68">
        <v>0.32475195670830959</v>
      </c>
      <c r="BG1535" s="68">
        <v>0</v>
      </c>
      <c r="BH1535" s="68">
        <v>5.3832781058976353E-3</v>
      </c>
      <c r="BI1535" s="68">
        <v>167.08823483758113</v>
      </c>
      <c r="BJ1535" s="68">
        <v>0</v>
      </c>
      <c r="BK1535" s="68">
        <v>2.2730257811123415E-4</v>
      </c>
      <c r="BL1535" s="68">
        <v>0.71942634578573039</v>
      </c>
      <c r="BM1535" s="68">
        <v>9.4300302674246328E-2</v>
      </c>
      <c r="BN1535" s="68">
        <v>0</v>
      </c>
      <c r="BO1535" s="68">
        <v>0</v>
      </c>
    </row>
    <row r="1536" spans="1:67">
      <c r="A1536">
        <v>2012</v>
      </c>
      <c r="B1536" s="62" t="s">
        <v>633</v>
      </c>
      <c r="C1536" s="67" t="s">
        <v>698</v>
      </c>
      <c r="D1536" s="62" t="s">
        <v>726</v>
      </c>
      <c r="E1536" s="68">
        <v>0.26489860329005988</v>
      </c>
      <c r="F1536" s="68">
        <v>5.2620010818259424E-3</v>
      </c>
      <c r="G1536" s="68">
        <v>2.8755914972856023E-3</v>
      </c>
      <c r="H1536" s="68">
        <v>0.28283531319664446</v>
      </c>
      <c r="I1536" s="68">
        <v>1.897273286347446</v>
      </c>
      <c r="J1536" s="68">
        <v>0.4791130266729251</v>
      </c>
      <c r="K1536" s="68">
        <v>5.7305349928033725E-2</v>
      </c>
      <c r="L1536" s="68">
        <v>0.37231577080188877</v>
      </c>
      <c r="M1536" s="68">
        <v>2.2689539845574873</v>
      </c>
      <c r="N1536" s="68">
        <v>0.1631713080176439</v>
      </c>
      <c r="O1536" s="68">
        <v>1.5565578729440273</v>
      </c>
      <c r="P1536" s="68">
        <v>0.64890496034705081</v>
      </c>
      <c r="Q1536" s="68">
        <v>0.68630477239980581</v>
      </c>
      <c r="R1536" s="68">
        <v>0.24328930860495987</v>
      </c>
      <c r="S1536" s="68">
        <v>0.18163207047781535</v>
      </c>
      <c r="T1536" s="68">
        <v>0.59121043039281485</v>
      </c>
      <c r="U1536" s="68">
        <v>3.8563864410422162</v>
      </c>
      <c r="V1536" s="68">
        <v>1.0357627417432897</v>
      </c>
      <c r="W1536" s="68">
        <v>0.54580655904386011</v>
      </c>
      <c r="X1536" s="68">
        <v>1.3529521279769092</v>
      </c>
      <c r="Y1536" s="68">
        <v>5.9367634405225106E-2</v>
      </c>
      <c r="Z1536" s="68">
        <v>0.97735276538248428</v>
      </c>
      <c r="AA1536" s="68">
        <v>8.9478166262063258E-2</v>
      </c>
      <c r="AB1536" s="68">
        <v>0.59411759116389262</v>
      </c>
      <c r="AC1536" s="68">
        <v>0.2941721244742484</v>
      </c>
      <c r="AD1536" s="68">
        <v>8.8342960907145055E-3</v>
      </c>
      <c r="AE1536" s="68">
        <v>2.2727748375326309</v>
      </c>
      <c r="AF1536" s="68">
        <v>0.67880110933497972</v>
      </c>
      <c r="AG1536" s="68">
        <v>3.3772334777600777</v>
      </c>
      <c r="AH1536" s="68">
        <v>2.7637644915980681</v>
      </c>
      <c r="AI1536" s="68">
        <v>1.0896341778080394</v>
      </c>
      <c r="AJ1536" s="68">
        <v>6.9981643970959406E-2</v>
      </c>
      <c r="AK1536" s="68">
        <v>0.11732683217160703</v>
      </c>
      <c r="AL1536" s="68">
        <v>0.69618705367347489</v>
      </c>
      <c r="AM1536" s="68">
        <v>0.18018753619421893</v>
      </c>
      <c r="AN1536" s="68">
        <v>0.62723137499534509</v>
      </c>
      <c r="AO1536" s="68">
        <v>0.62131762838761728</v>
      </c>
      <c r="AP1536" s="68">
        <v>1.1328067380099045</v>
      </c>
      <c r="AQ1536" s="68">
        <v>0.6894708224975048</v>
      </c>
      <c r="AR1536" s="68">
        <v>9.6373405375488358E-2</v>
      </c>
      <c r="AS1536" s="68">
        <v>15.206435315554105</v>
      </c>
      <c r="AT1536" s="68">
        <v>2.8606380026844139E-2</v>
      </c>
      <c r="AU1536" s="68">
        <v>0.6023622319043529</v>
      </c>
      <c r="AV1536" s="68">
        <v>0</v>
      </c>
      <c r="AW1536" s="68">
        <v>1.188414094051585</v>
      </c>
      <c r="AX1536" s="68">
        <v>0.63162084889946213</v>
      </c>
      <c r="AY1536" s="68">
        <v>1.1571721999246722</v>
      </c>
      <c r="AZ1536" s="68">
        <v>0</v>
      </c>
      <c r="BA1536" s="68">
        <v>9.3579154625069175E-2</v>
      </c>
      <c r="BB1536" s="68">
        <v>19.669080678382098</v>
      </c>
      <c r="BC1536" s="68">
        <v>6.922703346659965</v>
      </c>
      <c r="BD1536" s="68">
        <v>3.8347714835294333</v>
      </c>
      <c r="BE1536" s="68">
        <v>3.1599846453064155</v>
      </c>
      <c r="BF1536" s="68">
        <v>2.1895332338370772</v>
      </c>
      <c r="BG1536" s="68">
        <v>0</v>
      </c>
      <c r="BH1536" s="68">
        <v>5.8400691534943568E-3</v>
      </c>
      <c r="BI1536" s="68">
        <v>3.7463563454507134</v>
      </c>
      <c r="BJ1536" s="68">
        <v>0</v>
      </c>
      <c r="BK1536" s="68">
        <v>1.2620789310646308E-2</v>
      </c>
      <c r="BL1536" s="68">
        <v>1.2622691676083215</v>
      </c>
      <c r="BM1536" s="68">
        <v>0.20461691079824398</v>
      </c>
      <c r="BN1536" s="68">
        <v>0</v>
      </c>
      <c r="BO1536" s="68">
        <v>0</v>
      </c>
    </row>
    <row r="1537" spans="1:67">
      <c r="A1537">
        <v>2012</v>
      </c>
      <c r="B1537" s="62" t="s">
        <v>634</v>
      </c>
      <c r="C1537" s="67" t="s">
        <v>699</v>
      </c>
      <c r="D1537" s="62" t="s">
        <v>726</v>
      </c>
      <c r="E1537" s="68">
        <v>0.17401539248539169</v>
      </c>
      <c r="F1537" s="68">
        <v>3.4857612010233486E-3</v>
      </c>
      <c r="G1537" s="68">
        <v>4.710899776024906E-3</v>
      </c>
      <c r="H1537" s="68">
        <v>8.3283118388969513E-2</v>
      </c>
      <c r="I1537" s="68">
        <v>1.0849207511779104</v>
      </c>
      <c r="J1537" s="68">
        <v>9.4197091263800714E-2</v>
      </c>
      <c r="K1537" s="68">
        <v>7.0934813423804526E-3</v>
      </c>
      <c r="L1537" s="68">
        <v>3.4441375538413296E-2</v>
      </c>
      <c r="M1537" s="68">
        <v>6.9893339504989008E-2</v>
      </c>
      <c r="N1537" s="68">
        <v>3.6427824951856279E-2</v>
      </c>
      <c r="O1537" s="68">
        <v>0.31324632233391891</v>
      </c>
      <c r="P1537" s="68">
        <v>0.12084812430355119</v>
      </c>
      <c r="Q1537" s="68">
        <v>9.4986557496811813E-2</v>
      </c>
      <c r="R1537" s="68">
        <v>5.5578214595835479E-2</v>
      </c>
      <c r="S1537" s="68">
        <v>7.1938567681752913E-2</v>
      </c>
      <c r="T1537" s="68">
        <v>0.30029171872865673</v>
      </c>
      <c r="U1537" s="68">
        <v>4.6851512449508625</v>
      </c>
      <c r="V1537" s="68">
        <v>0.81872309550309741</v>
      </c>
      <c r="W1537" s="68">
        <v>0.49622575333243346</v>
      </c>
      <c r="X1537" s="68">
        <v>1.0503215127765204</v>
      </c>
      <c r="Y1537" s="68">
        <v>3.2055716218594904E-2</v>
      </c>
      <c r="Z1537" s="68">
        <v>0.49739489259435454</v>
      </c>
      <c r="AA1537" s="68">
        <v>1.675162232158342E-2</v>
      </c>
      <c r="AB1537" s="68">
        <v>0.30152909645766524</v>
      </c>
      <c r="AC1537" s="68">
        <v>0.22014439448149897</v>
      </c>
      <c r="AD1537" s="68">
        <v>1.1671339051209603E-3</v>
      </c>
      <c r="AE1537" s="68">
        <v>0.35923252089126129</v>
      </c>
      <c r="AF1537" s="68">
        <v>0.3467154994808147</v>
      </c>
      <c r="AG1537" s="68">
        <v>1.7237317684457145</v>
      </c>
      <c r="AH1537" s="68">
        <v>1.4130164855271516</v>
      </c>
      <c r="AI1537" s="68">
        <v>0.41170400808786622</v>
      </c>
      <c r="AJ1537" s="68">
        <v>6.6452870360053151E-2</v>
      </c>
      <c r="AK1537" s="68">
        <v>6.8741556004473445E-2</v>
      </c>
      <c r="AL1537" s="68">
        <v>0.13215619543808044</v>
      </c>
      <c r="AM1537" s="68">
        <v>3.7612063191892656E-2</v>
      </c>
      <c r="AN1537" s="68">
        <v>1.2106059784262506</v>
      </c>
      <c r="AO1537" s="68">
        <v>0.40851014745870495</v>
      </c>
      <c r="AP1537" s="68">
        <v>46.727700968579256</v>
      </c>
      <c r="AQ1537" s="68">
        <v>7.2348633444003925</v>
      </c>
      <c r="AR1537" s="68">
        <v>3.8224707293400773E-2</v>
      </c>
      <c r="AS1537" s="68">
        <v>8.2371888970513503</v>
      </c>
      <c r="AT1537" s="68">
        <v>6.5329477697099136</v>
      </c>
      <c r="AU1537" s="68">
        <v>0.20893123872869329</v>
      </c>
      <c r="AV1537" s="68">
        <v>0</v>
      </c>
      <c r="AW1537" s="68">
        <v>4.1935355467304651</v>
      </c>
      <c r="AX1537" s="68">
        <v>0.15516016588984821</v>
      </c>
      <c r="AY1537" s="68">
        <v>14.683944001044967</v>
      </c>
      <c r="AZ1537" s="68">
        <v>0</v>
      </c>
      <c r="BA1537" s="68">
        <v>0.81078591592708893</v>
      </c>
      <c r="BB1537" s="68">
        <v>2.1702346008279321</v>
      </c>
      <c r="BC1537" s="68">
        <v>70.525151237490164</v>
      </c>
      <c r="BD1537" s="68">
        <v>5.3893483828785209</v>
      </c>
      <c r="BE1537" s="68">
        <v>8.0089797686276327</v>
      </c>
      <c r="BF1537" s="68">
        <v>0.26714854263749893</v>
      </c>
      <c r="BG1537" s="68">
        <v>0</v>
      </c>
      <c r="BH1537" s="68">
        <v>0.1538543758031628</v>
      </c>
      <c r="BI1537" s="68">
        <v>393.94646178735422</v>
      </c>
      <c r="BJ1537" s="68">
        <v>0</v>
      </c>
      <c r="BK1537" s="68">
        <v>0.65851251648557574</v>
      </c>
      <c r="BL1537" s="68">
        <v>1.959299883004646</v>
      </c>
      <c r="BM1537" s="68">
        <v>0.21061419360546452</v>
      </c>
      <c r="BN1537" s="68">
        <v>0</v>
      </c>
      <c r="BO1537" s="68">
        <v>0</v>
      </c>
    </row>
    <row r="1538" spans="1:67">
      <c r="A1538">
        <v>2012</v>
      </c>
      <c r="B1538" s="62" t="s">
        <v>635</v>
      </c>
      <c r="C1538" s="67" t="s">
        <v>700</v>
      </c>
      <c r="D1538" s="62" t="s">
        <v>726</v>
      </c>
      <c r="E1538" s="68">
        <v>0.25750204317807868</v>
      </c>
      <c r="F1538" s="68">
        <v>9.908446382941874E-2</v>
      </c>
      <c r="G1538" s="68">
        <v>0.12773051652122314</v>
      </c>
      <c r="H1538" s="68">
        <v>3.2437450231169067</v>
      </c>
      <c r="I1538" s="68">
        <v>8.1606805002081053</v>
      </c>
      <c r="J1538" s="68">
        <v>0.97905059602604738</v>
      </c>
      <c r="K1538" s="68">
        <v>0.1421538368881102</v>
      </c>
      <c r="L1538" s="68">
        <v>0.43202868818742335</v>
      </c>
      <c r="M1538" s="68">
        <v>0.58109741373401813</v>
      </c>
      <c r="N1538" s="68">
        <v>0.53023250973829028</v>
      </c>
      <c r="O1538" s="68">
        <v>1.9242071163287826</v>
      </c>
      <c r="P1538" s="68">
        <v>0.65219185363661047</v>
      </c>
      <c r="Q1538" s="68">
        <v>1.082453292842162</v>
      </c>
      <c r="R1538" s="68">
        <v>1.2935889019721689</v>
      </c>
      <c r="S1538" s="68">
        <v>0.45369226146888869</v>
      </c>
      <c r="T1538" s="68">
        <v>1.5710076459573077</v>
      </c>
      <c r="U1538" s="68">
        <v>16.640965133876627</v>
      </c>
      <c r="V1538" s="68">
        <v>2.6406419268378745</v>
      </c>
      <c r="W1538" s="68">
        <v>1.5242479476496658</v>
      </c>
      <c r="X1538" s="68">
        <v>5.5627202954918786</v>
      </c>
      <c r="Y1538" s="68">
        <v>0.17155012998836325</v>
      </c>
      <c r="Z1538" s="68">
        <v>2.3814282335007091</v>
      </c>
      <c r="AA1538" s="68">
        <v>0.64425240615009605</v>
      </c>
      <c r="AB1538" s="68">
        <v>1.5291262761010078</v>
      </c>
      <c r="AC1538" s="68">
        <v>0.90449385458873122</v>
      </c>
      <c r="AD1538" s="68">
        <v>7.9410619114173825E-2</v>
      </c>
      <c r="AE1538" s="68">
        <v>23.543551728767007</v>
      </c>
      <c r="AF1538" s="68">
        <v>2.7982456089149181</v>
      </c>
      <c r="AG1538" s="68">
        <v>13.909443468744534</v>
      </c>
      <c r="AH1538" s="68">
        <v>11.394908413407142</v>
      </c>
      <c r="AI1538" s="68">
        <v>9.8111575508898863</v>
      </c>
      <c r="AJ1538" s="68">
        <v>0.2556941963616618</v>
      </c>
      <c r="AK1538" s="68">
        <v>1.7985909565203091</v>
      </c>
      <c r="AL1538" s="68">
        <v>1.3611140131113391</v>
      </c>
      <c r="AM1538" s="68">
        <v>0.84824093486156316</v>
      </c>
      <c r="AN1538" s="68">
        <v>4.4155978410448844</v>
      </c>
      <c r="AO1538" s="68">
        <v>0.79728590283624379</v>
      </c>
      <c r="AP1538" s="68">
        <v>7.5891521619827556</v>
      </c>
      <c r="AQ1538" s="68">
        <v>36.962668142060174</v>
      </c>
      <c r="AR1538" s="68">
        <v>0.19628076709248324</v>
      </c>
      <c r="AS1538" s="68">
        <v>29.455069524470623</v>
      </c>
      <c r="AT1538" s="68">
        <v>88.609731456588904</v>
      </c>
      <c r="AU1538" s="68">
        <v>2.9525501489516337</v>
      </c>
      <c r="AV1538" s="68">
        <v>0</v>
      </c>
      <c r="AW1538" s="68">
        <v>5.8809527102682111</v>
      </c>
      <c r="AX1538" s="68">
        <v>1.3863312685124827</v>
      </c>
      <c r="AY1538" s="68">
        <v>2.0459127657402316</v>
      </c>
      <c r="AZ1538" s="68">
        <v>0</v>
      </c>
      <c r="BA1538" s="68">
        <v>0.45324187505198149</v>
      </c>
      <c r="BB1538" s="68">
        <v>20.293026068417227</v>
      </c>
      <c r="BC1538" s="68">
        <v>33.987602401555023</v>
      </c>
      <c r="BD1538" s="68">
        <v>10.771228222754676</v>
      </c>
      <c r="BE1538" s="68">
        <v>5.9666872660925296</v>
      </c>
      <c r="BF1538" s="68">
        <v>5.6496627724833708</v>
      </c>
      <c r="BG1538" s="68">
        <v>0</v>
      </c>
      <c r="BH1538" s="68">
        <v>4.5049551108744292E-2</v>
      </c>
      <c r="BI1538" s="68">
        <v>168.30480984651462</v>
      </c>
      <c r="BJ1538" s="68">
        <v>0</v>
      </c>
      <c r="BK1538" s="68">
        <v>4.5337639851372874E-2</v>
      </c>
      <c r="BL1538" s="68">
        <v>5.9587568447181827</v>
      </c>
      <c r="BM1538" s="68">
        <v>0.39259401295042823</v>
      </c>
      <c r="BN1538" s="68">
        <v>0</v>
      </c>
      <c r="BO1538" s="68">
        <v>0</v>
      </c>
    </row>
    <row r="1539" spans="1:67">
      <c r="A1539">
        <v>2012</v>
      </c>
      <c r="B1539" s="62" t="s">
        <v>636</v>
      </c>
      <c r="C1539" s="67" t="s">
        <v>701</v>
      </c>
      <c r="D1539" s="62" t="s">
        <v>726</v>
      </c>
      <c r="E1539" s="68">
        <v>0.44252895390581992</v>
      </c>
      <c r="F1539" s="68">
        <v>1.1371457306963574E-2</v>
      </c>
      <c r="G1539" s="68">
        <v>9.4735053276069174E-3</v>
      </c>
      <c r="H1539" s="68">
        <v>0.35367742333033014</v>
      </c>
      <c r="I1539" s="68">
        <v>2.6063313853496997</v>
      </c>
      <c r="J1539" s="68">
        <v>0.38954220058129174</v>
      </c>
      <c r="K1539" s="68">
        <v>2.9663424169728322E-2</v>
      </c>
      <c r="L1539" s="68">
        <v>0.17474143239574086</v>
      </c>
      <c r="M1539" s="68">
        <v>0.11830211617500078</v>
      </c>
      <c r="N1539" s="68">
        <v>0.28781515328239698</v>
      </c>
      <c r="O1539" s="68">
        <v>1.2256453222557793</v>
      </c>
      <c r="P1539" s="68">
        <v>0.48782652050181607</v>
      </c>
      <c r="Q1539" s="68">
        <v>0.50408335412304339</v>
      </c>
      <c r="R1539" s="68">
        <v>0.2025818818901241</v>
      </c>
      <c r="S1539" s="68">
        <v>0.2979994284970558</v>
      </c>
      <c r="T1539" s="68">
        <v>0.86321775971569492</v>
      </c>
      <c r="U1539" s="68">
        <v>11.688140725847973</v>
      </c>
      <c r="V1539" s="68">
        <v>2.118407943778553</v>
      </c>
      <c r="W1539" s="68">
        <v>1.1170890991712743</v>
      </c>
      <c r="X1539" s="68">
        <v>3.1931904516562946</v>
      </c>
      <c r="Y1539" s="68">
        <v>0.10840178708944387</v>
      </c>
      <c r="Z1539" s="68">
        <v>1.3442230192858773</v>
      </c>
      <c r="AA1539" s="68">
        <v>4.5602731676169288E-2</v>
      </c>
      <c r="AB1539" s="68">
        <v>0.9167574815065429</v>
      </c>
      <c r="AC1539" s="68">
        <v>0.5533096938836356</v>
      </c>
      <c r="AD1539" s="68">
        <v>4.3813298862994277E-3</v>
      </c>
      <c r="AE1539" s="68">
        <v>1.231694963919661</v>
      </c>
      <c r="AF1539" s="68">
        <v>0.73741017107364126</v>
      </c>
      <c r="AG1539" s="68">
        <v>3.6806967702353859</v>
      </c>
      <c r="AH1539" s="68">
        <v>3.00668925109315</v>
      </c>
      <c r="AI1539" s="68">
        <v>1.122877405371518</v>
      </c>
      <c r="AJ1539" s="68">
        <v>0.15403082244063404</v>
      </c>
      <c r="AK1539" s="68">
        <v>0.20088102673063371</v>
      </c>
      <c r="AL1539" s="68">
        <v>0.30338128870088699</v>
      </c>
      <c r="AM1539" s="68">
        <v>9.5887748128349271E-2</v>
      </c>
      <c r="AN1539" s="68">
        <v>0.98218977357043347</v>
      </c>
      <c r="AO1539" s="68">
        <v>0.38655207846033629</v>
      </c>
      <c r="AP1539" s="68">
        <v>2.214835728635848</v>
      </c>
      <c r="AQ1539" s="68">
        <v>1.7800603493102232</v>
      </c>
      <c r="AR1539" s="68">
        <v>9.1795917410764788E-2</v>
      </c>
      <c r="AS1539" s="68">
        <v>12.700611115088584</v>
      </c>
      <c r="AT1539" s="68">
        <v>0.28848360092235792</v>
      </c>
      <c r="AU1539" s="68">
        <v>0.50472994685398209</v>
      </c>
      <c r="AV1539" s="68">
        <v>0</v>
      </c>
      <c r="AW1539" s="68">
        <v>0.16110563085688601</v>
      </c>
      <c r="AX1539" s="68">
        <v>0.37567397461825935</v>
      </c>
      <c r="AY1539" s="68">
        <v>0.26500148766967813</v>
      </c>
      <c r="AZ1539" s="68">
        <v>0</v>
      </c>
      <c r="BA1539" s="68">
        <v>4.8432351820690882E-2</v>
      </c>
      <c r="BB1539" s="68">
        <v>3.6193927100932779</v>
      </c>
      <c r="BC1539" s="68">
        <v>8.1407013030328219</v>
      </c>
      <c r="BD1539" s="68">
        <v>2.2340837625989991</v>
      </c>
      <c r="BE1539" s="68">
        <v>1.3047019069273995</v>
      </c>
      <c r="BF1539" s="68">
        <v>0.70968320384329808</v>
      </c>
      <c r="BG1539" s="68">
        <v>0</v>
      </c>
      <c r="BH1539" s="68">
        <v>6.6973692594055924E-3</v>
      </c>
      <c r="BI1539" s="68">
        <v>9.6677099134347237</v>
      </c>
      <c r="BJ1539" s="68">
        <v>0</v>
      </c>
      <c r="BK1539" s="68">
        <v>4.7784520315062473E-2</v>
      </c>
      <c r="BL1539" s="68">
        <v>5.0901630898781249</v>
      </c>
      <c r="BM1539" s="68">
        <v>0.53935870268864439</v>
      </c>
      <c r="BN1539" s="68">
        <v>0</v>
      </c>
      <c r="BO1539" s="68">
        <v>0</v>
      </c>
    </row>
    <row r="1540" spans="1:67">
      <c r="A1540">
        <v>2012</v>
      </c>
      <c r="B1540" s="62" t="s">
        <v>637</v>
      </c>
      <c r="C1540" s="67" t="s">
        <v>702</v>
      </c>
      <c r="D1540" s="62" t="s">
        <v>726</v>
      </c>
      <c r="E1540" s="68">
        <v>9.9120792673504319</v>
      </c>
      <c r="F1540" s="68">
        <v>0.9949222985251035</v>
      </c>
      <c r="G1540" s="68">
        <v>0.4175728755729986</v>
      </c>
      <c r="H1540" s="68">
        <v>22.969529818881021</v>
      </c>
      <c r="I1540" s="68">
        <v>18.703063316862327</v>
      </c>
      <c r="J1540" s="68">
        <v>2.7449313756104949</v>
      </c>
      <c r="K1540" s="68">
        <v>0.52154370149540152</v>
      </c>
      <c r="L1540" s="68">
        <v>2.6987704735527549</v>
      </c>
      <c r="M1540" s="68">
        <v>0.40487161242814362</v>
      </c>
      <c r="N1540" s="68">
        <v>1.8786419745192344</v>
      </c>
      <c r="O1540" s="68">
        <v>7.8791476901376107</v>
      </c>
      <c r="P1540" s="68">
        <v>1.6339426918320423</v>
      </c>
      <c r="Q1540" s="68">
        <v>4.9230619134054976</v>
      </c>
      <c r="R1540" s="68">
        <v>6.046521880866166</v>
      </c>
      <c r="S1540" s="68">
        <v>5.089037659503937</v>
      </c>
      <c r="T1540" s="68">
        <v>5.316099662160056</v>
      </c>
      <c r="U1540" s="68">
        <v>17.074938154746945</v>
      </c>
      <c r="V1540" s="68">
        <v>6.3783595621068727</v>
      </c>
      <c r="W1540" s="68">
        <v>3.9768101569378658</v>
      </c>
      <c r="X1540" s="68">
        <v>18.735671312487316</v>
      </c>
      <c r="Y1540" s="68">
        <v>1.4718460098266335</v>
      </c>
      <c r="Z1540" s="68">
        <v>4.7657722880288462</v>
      </c>
      <c r="AA1540" s="68">
        <v>0.30947040677745319</v>
      </c>
      <c r="AB1540" s="68">
        <v>4.9776923018112536</v>
      </c>
      <c r="AC1540" s="68">
        <v>0.62910661855863836</v>
      </c>
      <c r="AD1540" s="68">
        <v>0.1062788114500501</v>
      </c>
      <c r="AE1540" s="68">
        <v>88.66489960364035</v>
      </c>
      <c r="AF1540" s="68">
        <v>3.6061172290874186</v>
      </c>
      <c r="AG1540" s="68">
        <v>17.936787925625087</v>
      </c>
      <c r="AH1540" s="68">
        <v>14.678406979149228</v>
      </c>
      <c r="AI1540" s="68">
        <v>22.433060974727162</v>
      </c>
      <c r="AJ1540" s="68">
        <v>1.5888483982103618</v>
      </c>
      <c r="AK1540" s="68">
        <v>9.0110101639500115</v>
      </c>
      <c r="AL1540" s="68">
        <v>4.7523576749785192</v>
      </c>
      <c r="AM1540" s="68">
        <v>3.0021756021358872</v>
      </c>
      <c r="AN1540" s="68">
        <v>9.5109196725186429</v>
      </c>
      <c r="AO1540" s="68">
        <v>0.81122188847575516</v>
      </c>
      <c r="AP1540" s="68">
        <v>2.5215486654073374</v>
      </c>
      <c r="AQ1540" s="68">
        <v>30.038489553647313</v>
      </c>
      <c r="AR1540" s="68">
        <v>0.63349290767311905</v>
      </c>
      <c r="AS1540" s="68">
        <v>58.145476244784341</v>
      </c>
      <c r="AT1540" s="68">
        <v>44.394924244267344</v>
      </c>
      <c r="AU1540" s="68">
        <v>1.45156139203538</v>
      </c>
      <c r="AV1540" s="68">
        <v>0</v>
      </c>
      <c r="AW1540" s="68">
        <v>7.1540121603250508</v>
      </c>
      <c r="AX1540" s="68">
        <v>5.5663011628690819</v>
      </c>
      <c r="AY1540" s="68">
        <v>4.174481697824473</v>
      </c>
      <c r="AZ1540" s="68">
        <v>0</v>
      </c>
      <c r="BA1540" s="68">
        <v>1.0137739539798234</v>
      </c>
      <c r="BB1540" s="68">
        <v>44.581973773827499</v>
      </c>
      <c r="BC1540" s="68">
        <v>50.666841100519015</v>
      </c>
      <c r="BD1540" s="68">
        <v>7.6912166742858155</v>
      </c>
      <c r="BE1540" s="68">
        <v>3.1173456895153633</v>
      </c>
      <c r="BF1540" s="68">
        <v>4.7390643156247272</v>
      </c>
      <c r="BG1540" s="68">
        <v>0</v>
      </c>
      <c r="BH1540" s="68">
        <v>0.15113602262044704</v>
      </c>
      <c r="BI1540" s="68">
        <v>278.43492780430495</v>
      </c>
      <c r="BJ1540" s="68">
        <v>0</v>
      </c>
      <c r="BK1540" s="68">
        <v>1.8502913184757881</v>
      </c>
      <c r="BL1540" s="68">
        <v>4.9877207267254891</v>
      </c>
      <c r="BM1540" s="68">
        <v>0.26532923175514839</v>
      </c>
      <c r="BN1540" s="68">
        <v>0</v>
      </c>
      <c r="BO1540" s="68">
        <v>0</v>
      </c>
    </row>
    <row r="1541" spans="1:67">
      <c r="A1541">
        <v>2012</v>
      </c>
      <c r="B1541" s="62" t="s">
        <v>638</v>
      </c>
      <c r="C1541" s="67" t="s">
        <v>703</v>
      </c>
      <c r="D1541" s="62" t="s">
        <v>726</v>
      </c>
      <c r="E1541" s="68">
        <v>148.67513614315311</v>
      </c>
      <c r="F1541" s="68">
        <v>36.991569895115362</v>
      </c>
      <c r="G1541" s="68">
        <v>8.5124346746759318</v>
      </c>
      <c r="H1541" s="68">
        <v>282.8495658924092</v>
      </c>
      <c r="I1541" s="68">
        <v>117.18426612655796</v>
      </c>
      <c r="J1541" s="68">
        <v>29.817061165411573</v>
      </c>
      <c r="K1541" s="68">
        <v>5.9859417572608296</v>
      </c>
      <c r="L1541" s="68">
        <v>52.40721650894605</v>
      </c>
      <c r="M1541" s="68">
        <v>4.0789719304770209</v>
      </c>
      <c r="N1541" s="68">
        <v>8.600466862219255</v>
      </c>
      <c r="O1541" s="68">
        <v>135.50831201141671</v>
      </c>
      <c r="P1541" s="68">
        <v>25.642198366053549</v>
      </c>
      <c r="Q1541" s="68">
        <v>73.144227503065395</v>
      </c>
      <c r="R1541" s="68">
        <v>72.381291883250327</v>
      </c>
      <c r="S1541" s="68">
        <v>42.543284485166915</v>
      </c>
      <c r="T1541" s="68">
        <v>61.21551454200592</v>
      </c>
      <c r="U1541" s="68">
        <v>535.1644185213537</v>
      </c>
      <c r="V1541" s="68">
        <v>168.66130387117113</v>
      </c>
      <c r="W1541" s="68">
        <v>53.135682679867294</v>
      </c>
      <c r="X1541" s="68">
        <v>180.67285601998398</v>
      </c>
      <c r="Y1541" s="68">
        <v>30.510470996723861</v>
      </c>
      <c r="Z1541" s="68">
        <v>95.584160730210257</v>
      </c>
      <c r="AA1541" s="68">
        <v>2.9524214539804658</v>
      </c>
      <c r="AB1541" s="68">
        <v>118.73450585388227</v>
      </c>
      <c r="AC1541" s="68">
        <v>13.49618081758695</v>
      </c>
      <c r="AD1541" s="68">
        <v>1.807394079049379</v>
      </c>
      <c r="AE1541" s="68">
        <v>661.67235339525473</v>
      </c>
      <c r="AF1541" s="68">
        <v>1.5587724803268113</v>
      </c>
      <c r="AG1541" s="68">
        <v>7.7460860003272796</v>
      </c>
      <c r="AH1541" s="68">
        <v>6.344634013242664</v>
      </c>
      <c r="AI1541" s="68">
        <v>440.61444328737036</v>
      </c>
      <c r="AJ1541" s="68">
        <v>52.56625994909659</v>
      </c>
      <c r="AK1541" s="68">
        <v>313.53770466324949</v>
      </c>
      <c r="AL1541" s="68">
        <v>124.93366928335054</v>
      </c>
      <c r="AM1541" s="68">
        <v>85.156702301096487</v>
      </c>
      <c r="AN1541" s="68">
        <v>105.79825922371541</v>
      </c>
      <c r="AO1541" s="68">
        <v>9.6567505938894609</v>
      </c>
      <c r="AP1541" s="68">
        <v>6.6950119418557579</v>
      </c>
      <c r="AQ1541" s="68">
        <v>355.12458429543813</v>
      </c>
      <c r="AR1541" s="68">
        <v>19.251551655067178</v>
      </c>
      <c r="AS1541" s="68">
        <v>78.772040600507651</v>
      </c>
      <c r="AT1541" s="68">
        <v>557.17699078979047</v>
      </c>
      <c r="AU1541" s="68">
        <v>0.74201995189821246</v>
      </c>
      <c r="AV1541" s="68">
        <v>0</v>
      </c>
      <c r="AW1541" s="68">
        <v>18.010747751382535</v>
      </c>
      <c r="AX1541" s="68">
        <v>83.35627598936135</v>
      </c>
      <c r="AY1541" s="68">
        <v>58.469263617212505</v>
      </c>
      <c r="AZ1541" s="68">
        <v>0</v>
      </c>
      <c r="BA1541" s="68">
        <v>5.4496191086078056</v>
      </c>
      <c r="BB1541" s="68">
        <v>494.96694441396039</v>
      </c>
      <c r="BC1541" s="68">
        <v>1.3128804091965631</v>
      </c>
      <c r="BD1541" s="68">
        <v>85.247118206191942</v>
      </c>
      <c r="BE1541" s="68">
        <v>33.952325352247065</v>
      </c>
      <c r="BF1541" s="68">
        <v>90.075547768969358</v>
      </c>
      <c r="BG1541" s="68">
        <v>0</v>
      </c>
      <c r="BH1541" s="68">
        <v>2.0258605945798454E-3</v>
      </c>
      <c r="BI1541" s="68">
        <v>2975.141668107859</v>
      </c>
      <c r="BJ1541" s="68">
        <v>0</v>
      </c>
      <c r="BK1541" s="68">
        <v>1.6634044519092884E-2</v>
      </c>
      <c r="BL1541" s="68">
        <v>4.4354942348944881</v>
      </c>
      <c r="BM1541" s="68">
        <v>0.76450776216024163</v>
      </c>
      <c r="BN1541" s="68">
        <v>0</v>
      </c>
      <c r="BO1541" s="68">
        <v>0</v>
      </c>
    </row>
    <row r="1542" spans="1:67">
      <c r="A1542">
        <v>2012</v>
      </c>
      <c r="B1542" s="62" t="s">
        <v>639</v>
      </c>
      <c r="C1542" s="67" t="s">
        <v>704</v>
      </c>
      <c r="D1542" s="62" t="s">
        <v>726</v>
      </c>
      <c r="E1542" s="68">
        <v>0.33807403761569971</v>
      </c>
      <c r="F1542" s="68">
        <v>6.591928596866975E-2</v>
      </c>
      <c r="G1542" s="68">
        <v>1.7541695961783649E-2</v>
      </c>
      <c r="H1542" s="68">
        <v>0.66696808786301043</v>
      </c>
      <c r="I1542" s="68">
        <v>0.47725721367229557</v>
      </c>
      <c r="J1542" s="68">
        <v>9.7395832946163455E-2</v>
      </c>
      <c r="K1542" s="68">
        <v>1.5530609666532743E-2</v>
      </c>
      <c r="L1542" s="68">
        <v>0.11430452861932092</v>
      </c>
      <c r="M1542" s="68">
        <v>1.6600334752927652E-2</v>
      </c>
      <c r="N1542" s="68">
        <v>3.728500204159968E-2</v>
      </c>
      <c r="O1542" s="68">
        <v>0.33642351280493382</v>
      </c>
      <c r="P1542" s="68">
        <v>7.7592114743526716E-2</v>
      </c>
      <c r="Q1542" s="68">
        <v>0.18148377057098219</v>
      </c>
      <c r="R1542" s="68">
        <v>0.17764300465005245</v>
      </c>
      <c r="S1542" s="68">
        <v>0.1294087555774035</v>
      </c>
      <c r="T1542" s="68">
        <v>0.1898358988601877</v>
      </c>
      <c r="U1542" s="68">
        <v>1.444762165883906</v>
      </c>
      <c r="V1542" s="68">
        <v>0.42669734299440426</v>
      </c>
      <c r="W1542" s="68">
        <v>0.21058012846552479</v>
      </c>
      <c r="X1542" s="68">
        <v>0.59509553146208893</v>
      </c>
      <c r="Y1542" s="68">
        <v>6.7011521652228623E-2</v>
      </c>
      <c r="Z1542" s="68">
        <v>0.25888577703332166</v>
      </c>
      <c r="AA1542" s="68">
        <v>1.0677003482216068E-2</v>
      </c>
      <c r="AB1542" s="68">
        <v>0.26985356162486762</v>
      </c>
      <c r="AC1542" s="68">
        <v>5.5764547913588772E-2</v>
      </c>
      <c r="AD1542" s="68">
        <v>4.1870657327643139E-3</v>
      </c>
      <c r="AE1542" s="68">
        <v>1.8945318107643641</v>
      </c>
      <c r="AF1542" s="68">
        <v>8.2995512421766587E-2</v>
      </c>
      <c r="AG1542" s="68">
        <v>0.41273737994569626</v>
      </c>
      <c r="AH1542" s="68">
        <v>0.33782786725992797</v>
      </c>
      <c r="AI1542" s="68">
        <v>0.9522308745356346</v>
      </c>
      <c r="AJ1542" s="68">
        <v>0.1057461386840038</v>
      </c>
      <c r="AK1542" s="68">
        <v>0.57705464142753637</v>
      </c>
      <c r="AL1542" s="68">
        <v>0.26079665429294935</v>
      </c>
      <c r="AM1542" s="68">
        <v>0.16285745634996099</v>
      </c>
      <c r="AN1542" s="68">
        <v>0.33301936183275205</v>
      </c>
      <c r="AO1542" s="68">
        <v>4.4871412782879386E-2</v>
      </c>
      <c r="AP1542" s="68">
        <v>0.15216984092736124</v>
      </c>
      <c r="AQ1542" s="68">
        <v>0.89883613552699115</v>
      </c>
      <c r="AR1542" s="68">
        <v>4.0219556364172522E-2</v>
      </c>
      <c r="AS1542" s="68">
        <v>1.3391327459761828</v>
      </c>
      <c r="AT1542" s="68">
        <v>1.2553381119432254</v>
      </c>
      <c r="AU1542" s="68">
        <v>4.1530937949491545E-2</v>
      </c>
      <c r="AV1542" s="68">
        <v>0</v>
      </c>
      <c r="AW1542" s="68">
        <v>0.10838733062269025</v>
      </c>
      <c r="AX1542" s="68">
        <v>0.19775282071715966</v>
      </c>
      <c r="AY1542" s="68">
        <v>0.1412878581811613</v>
      </c>
      <c r="AZ1542" s="68">
        <v>0</v>
      </c>
      <c r="BA1542" s="68">
        <v>2.0263380264646389E-2</v>
      </c>
      <c r="BB1542" s="68">
        <v>1.385591369906956</v>
      </c>
      <c r="BC1542" s="68">
        <v>0.93299907957361361</v>
      </c>
      <c r="BD1542" s="68">
        <v>0.32918669999826472</v>
      </c>
      <c r="BE1542" s="68">
        <v>0.15122310891388369</v>
      </c>
      <c r="BF1542" s="68">
        <v>0.23329470126235399</v>
      </c>
      <c r="BG1542" s="68">
        <v>0</v>
      </c>
      <c r="BH1542" s="68">
        <v>1.7360758315186555E-3</v>
      </c>
      <c r="BI1542" s="68">
        <v>7.8128660811860584</v>
      </c>
      <c r="BJ1542" s="68">
        <v>0</v>
      </c>
      <c r="BK1542" s="68">
        <v>1.7950949718830687E-2</v>
      </c>
      <c r="BL1542" s="68">
        <v>0.47601620379704346</v>
      </c>
      <c r="BM1542" s="68">
        <v>6.7373478842603085E-2</v>
      </c>
      <c r="BN1542" s="68">
        <v>0</v>
      </c>
      <c r="BO1542" s="68">
        <v>0</v>
      </c>
    </row>
    <row r="1543" spans="1:67">
      <c r="A1543">
        <v>2012</v>
      </c>
      <c r="B1543" s="62" t="s">
        <v>640</v>
      </c>
      <c r="C1543" s="67" t="s">
        <v>705</v>
      </c>
      <c r="D1543" s="62" t="s">
        <v>726</v>
      </c>
      <c r="E1543" s="68">
        <v>7.0882597196602518E-2</v>
      </c>
      <c r="F1543" s="68">
        <v>7.5325356864869774E-3</v>
      </c>
      <c r="G1543" s="68">
        <v>2.8363612244490109E-3</v>
      </c>
      <c r="H1543" s="68">
        <v>0.13230444702292116</v>
      </c>
      <c r="I1543" s="68">
        <v>0.32285562020158964</v>
      </c>
      <c r="J1543" s="68">
        <v>5.0190385095991066E-2</v>
      </c>
      <c r="K1543" s="68">
        <v>1.2661136724820631E-2</v>
      </c>
      <c r="L1543" s="68">
        <v>2.583137407877216E-2</v>
      </c>
      <c r="M1543" s="68">
        <v>1.1196407152358085E-2</v>
      </c>
      <c r="N1543" s="68">
        <v>8.4930841091283377E-2</v>
      </c>
      <c r="O1543" s="68">
        <v>0.10313055570218785</v>
      </c>
      <c r="P1543" s="68">
        <v>3.1506420566669566E-2</v>
      </c>
      <c r="Q1543" s="68">
        <v>6.3101535690674046E-2</v>
      </c>
      <c r="R1543" s="68">
        <v>3.5270595444301271E-2</v>
      </c>
      <c r="S1543" s="68">
        <v>0.10044139161192656</v>
      </c>
      <c r="T1543" s="68">
        <v>0.24747820346530075</v>
      </c>
      <c r="U1543" s="68">
        <v>0.92821828091652703</v>
      </c>
      <c r="V1543" s="68">
        <v>0.25851820046008273</v>
      </c>
      <c r="W1543" s="68">
        <v>0.15450112918687192</v>
      </c>
      <c r="X1543" s="68">
        <v>0.60906625940196424</v>
      </c>
      <c r="Y1543" s="68">
        <v>1.988467249880823E-2</v>
      </c>
      <c r="Z1543" s="68">
        <v>0.17329767073253871</v>
      </c>
      <c r="AA1543" s="68">
        <v>6.7136652642459391E-3</v>
      </c>
      <c r="AB1543" s="68">
        <v>8.6531067318403515E-2</v>
      </c>
      <c r="AC1543" s="68">
        <v>4.3688465359321235E-2</v>
      </c>
      <c r="AD1543" s="68">
        <v>1.2032282056878565E-3</v>
      </c>
      <c r="AE1543" s="68">
        <v>0.55238472717059217</v>
      </c>
      <c r="AF1543" s="68">
        <v>7.9275938108740257E-2</v>
      </c>
      <c r="AG1543" s="68">
        <v>0.39432166539642211</v>
      </c>
      <c r="AH1543" s="68">
        <v>0.32297193539704022</v>
      </c>
      <c r="AI1543" s="68">
        <v>0.1973608772241397</v>
      </c>
      <c r="AJ1543" s="68">
        <v>2.2440349401294468E-2</v>
      </c>
      <c r="AK1543" s="68">
        <v>8.5688931377123176E-2</v>
      </c>
      <c r="AL1543" s="68">
        <v>5.4813651770212447E-2</v>
      </c>
      <c r="AM1543" s="68">
        <v>2.272025712077691E-2</v>
      </c>
      <c r="AN1543" s="68">
        <v>0.20731801187996118</v>
      </c>
      <c r="AO1543" s="68">
        <v>3.4153169851802605E-2</v>
      </c>
      <c r="AP1543" s="68">
        <v>0.16837201571390881</v>
      </c>
      <c r="AQ1543" s="68">
        <v>0.1972805966218581</v>
      </c>
      <c r="AR1543" s="68">
        <v>1.022562694442054E-2</v>
      </c>
      <c r="AS1543" s="68">
        <v>0.96265320774113672</v>
      </c>
      <c r="AT1543" s="68">
        <v>9.7799574915582055E-2</v>
      </c>
      <c r="AU1543" s="68">
        <v>3.752284460493592E-2</v>
      </c>
      <c r="AV1543" s="68">
        <v>0</v>
      </c>
      <c r="AW1543" s="68">
        <v>3.0942781720601307E-2</v>
      </c>
      <c r="AX1543" s="68">
        <v>4.2249814126103957E-2</v>
      </c>
      <c r="AY1543" s="68">
        <v>3.0251388887126821E-2</v>
      </c>
      <c r="AZ1543" s="68">
        <v>0</v>
      </c>
      <c r="BA1543" s="68">
        <v>4.9401872272297241E-3</v>
      </c>
      <c r="BB1543" s="68">
        <v>0.4245952131737597</v>
      </c>
      <c r="BC1543" s="68">
        <v>0.73485373466321069</v>
      </c>
      <c r="BD1543" s="68">
        <v>0.20559108996922709</v>
      </c>
      <c r="BE1543" s="68">
        <v>0.10946702532599545</v>
      </c>
      <c r="BF1543" s="68">
        <v>0.10152730185276423</v>
      </c>
      <c r="BG1543" s="68">
        <v>0</v>
      </c>
      <c r="BH1543" s="68">
        <v>5.3400660460179838E-4</v>
      </c>
      <c r="BI1543" s="68">
        <v>1.7771276085252805</v>
      </c>
      <c r="BJ1543" s="68">
        <v>0</v>
      </c>
      <c r="BK1543" s="68">
        <v>2.9059273113611785E-4</v>
      </c>
      <c r="BL1543" s="68">
        <v>0.50163398627783573</v>
      </c>
      <c r="BM1543" s="68">
        <v>7.7542248878096881E-2</v>
      </c>
      <c r="BN1543" s="68">
        <v>0</v>
      </c>
      <c r="BO1543" s="68">
        <v>0</v>
      </c>
    </row>
    <row r="1544" spans="1:67">
      <c r="A1544">
        <v>2012</v>
      </c>
      <c r="B1544" s="62" t="s">
        <v>641</v>
      </c>
      <c r="C1544" s="67" t="s">
        <v>706</v>
      </c>
      <c r="D1544" s="62" t="s">
        <v>726</v>
      </c>
      <c r="E1544" s="68">
        <v>0.32212438530076326</v>
      </c>
      <c r="F1544" s="68">
        <v>6.1909107694670552E-3</v>
      </c>
      <c r="G1544" s="68">
        <v>9.4154984665706463E-3</v>
      </c>
      <c r="H1544" s="68">
        <v>0.28908496795776784</v>
      </c>
      <c r="I1544" s="68">
        <v>2.1224660346239217</v>
      </c>
      <c r="J1544" s="68">
        <v>0.26817460660892845</v>
      </c>
      <c r="K1544" s="68">
        <v>2.097625142494558E-2</v>
      </c>
      <c r="L1544" s="68">
        <v>0.12102290961659355</v>
      </c>
      <c r="M1544" s="68">
        <v>9.7399195153130003E-2</v>
      </c>
      <c r="N1544" s="68">
        <v>0.25395697286788149</v>
      </c>
      <c r="O1544" s="68">
        <v>0.71036510374818107</v>
      </c>
      <c r="P1544" s="68">
        <v>0.27293345094160082</v>
      </c>
      <c r="Q1544" s="68">
        <v>0.27245409794170083</v>
      </c>
      <c r="R1544" s="68">
        <v>0.15695129771914806</v>
      </c>
      <c r="S1544" s="68">
        <v>0.25464792243209222</v>
      </c>
      <c r="T1544" s="68">
        <v>0.68180140890692875</v>
      </c>
      <c r="U1544" s="68">
        <v>6.3683674097313414</v>
      </c>
      <c r="V1544" s="68">
        <v>1.7713335634642129</v>
      </c>
      <c r="W1544" s="68">
        <v>0.91524602622164486</v>
      </c>
      <c r="X1544" s="68">
        <v>2.0848122801823754</v>
      </c>
      <c r="Y1544" s="68">
        <v>0.10458215475664967</v>
      </c>
      <c r="Z1544" s="68">
        <v>0.96035795156403214</v>
      </c>
      <c r="AA1544" s="68">
        <v>4.338670771021759E-2</v>
      </c>
      <c r="AB1544" s="68">
        <v>0.66348778169202494</v>
      </c>
      <c r="AC1544" s="68">
        <v>0.42577613644998746</v>
      </c>
      <c r="AD1544" s="68">
        <v>5.6248606035744393E-3</v>
      </c>
      <c r="AE1544" s="68">
        <v>1.3438768578847267</v>
      </c>
      <c r="AF1544" s="68">
        <v>0.66205269698861469</v>
      </c>
      <c r="AG1544" s="68">
        <v>3.2929227514206181</v>
      </c>
      <c r="AH1544" s="68">
        <v>2.6962559237161083</v>
      </c>
      <c r="AI1544" s="68">
        <v>0.9730752949168513</v>
      </c>
      <c r="AJ1544" s="68">
        <v>0.13512295358489865</v>
      </c>
      <c r="AK1544" s="68">
        <v>0.2331322757333425</v>
      </c>
      <c r="AL1544" s="68">
        <v>0.28215530523329746</v>
      </c>
      <c r="AM1544" s="68">
        <v>8.4104499583365425E-2</v>
      </c>
      <c r="AN1544" s="68">
        <v>1.0614848447649152</v>
      </c>
      <c r="AO1544" s="68">
        <v>0.32395027868573301</v>
      </c>
      <c r="AP1544" s="68">
        <v>1.732510990349891</v>
      </c>
      <c r="AQ1544" s="68">
        <v>1.2376123293997172</v>
      </c>
      <c r="AR1544" s="68">
        <v>7.4250938427380966E-2</v>
      </c>
      <c r="AS1544" s="68">
        <v>10.139820542671542</v>
      </c>
      <c r="AT1544" s="68">
        <v>5.7325984740283331E-2</v>
      </c>
      <c r="AU1544" s="68">
        <v>0.39877364538096316</v>
      </c>
      <c r="AV1544" s="68">
        <v>0</v>
      </c>
      <c r="AW1544" s="68">
        <v>0.20595172880699636</v>
      </c>
      <c r="AX1544" s="68">
        <v>0.2894729406365904</v>
      </c>
      <c r="AY1544" s="68">
        <v>0.20938932741201907</v>
      </c>
      <c r="AZ1544" s="68">
        <v>0</v>
      </c>
      <c r="BA1544" s="68">
        <v>3.9460447598861442E-2</v>
      </c>
      <c r="BB1544" s="68">
        <v>3.2309789684462507</v>
      </c>
      <c r="BC1544" s="68">
        <v>6.6904782187916432</v>
      </c>
      <c r="BD1544" s="68">
        <v>1.8565649407332507</v>
      </c>
      <c r="BE1544" s="68">
        <v>1.0008934078839045</v>
      </c>
      <c r="BF1544" s="68">
        <v>0.7067251804068333</v>
      </c>
      <c r="BG1544" s="68">
        <v>0</v>
      </c>
      <c r="BH1544" s="68">
        <v>5.322807258143364E-3</v>
      </c>
      <c r="BI1544" s="68">
        <v>9.0952833428725874</v>
      </c>
      <c r="BJ1544" s="68">
        <v>0</v>
      </c>
      <c r="BK1544" s="68">
        <v>1.3314391502022833E-2</v>
      </c>
      <c r="BL1544" s="68">
        <v>3.6214463817123121</v>
      </c>
      <c r="BM1544" s="68">
        <v>0.48720547385460389</v>
      </c>
      <c r="BN1544" s="68">
        <v>0</v>
      </c>
      <c r="BO1544" s="68">
        <v>0</v>
      </c>
    </row>
    <row r="1545" spans="1:67">
      <c r="A1545">
        <v>2012</v>
      </c>
      <c r="B1545" s="62" t="s">
        <v>642</v>
      </c>
      <c r="C1545" s="67" t="s">
        <v>707</v>
      </c>
      <c r="D1545" s="62" t="s">
        <v>726</v>
      </c>
      <c r="E1545" s="68">
        <v>0.29695293630824465</v>
      </c>
      <c r="F1545" s="68">
        <v>7.7888735460216272E-3</v>
      </c>
      <c r="G1545" s="68">
        <v>3.1620402058173346E-3</v>
      </c>
      <c r="H1545" s="68">
        <v>0.23162803229719214</v>
      </c>
      <c r="I1545" s="68">
        <v>2.491651976632312</v>
      </c>
      <c r="J1545" s="68">
        <v>0.21267470771864566</v>
      </c>
      <c r="K1545" s="68">
        <v>1.946404813938634E-2</v>
      </c>
      <c r="L1545" s="68">
        <v>8.6861617187632523E-2</v>
      </c>
      <c r="M1545" s="68">
        <v>0.11334446159935391</v>
      </c>
      <c r="N1545" s="68">
        <v>0.21673167047898328</v>
      </c>
      <c r="O1545" s="68">
        <v>0.86602689966353363</v>
      </c>
      <c r="P1545" s="68">
        <v>0.33201243107874923</v>
      </c>
      <c r="Q1545" s="68">
        <v>0.2469366357977702</v>
      </c>
      <c r="R1545" s="68">
        <v>0.14090091376571587</v>
      </c>
      <c r="S1545" s="68">
        <v>0.30722363090011739</v>
      </c>
      <c r="T1545" s="68">
        <v>1.1275933368511328</v>
      </c>
      <c r="U1545" s="68">
        <v>8.1494134257473299</v>
      </c>
      <c r="V1545" s="68">
        <v>2.1585051355556173</v>
      </c>
      <c r="W1545" s="68">
        <v>1.1970287277827281</v>
      </c>
      <c r="X1545" s="68">
        <v>2.7415419437302497</v>
      </c>
      <c r="Y1545" s="68">
        <v>7.6947309348511392E-2</v>
      </c>
      <c r="Z1545" s="68">
        <v>1.2394690437344553</v>
      </c>
      <c r="AA1545" s="68">
        <v>2.9643345205869441E-2</v>
      </c>
      <c r="AB1545" s="68">
        <v>0.8537498789683845</v>
      </c>
      <c r="AC1545" s="68">
        <v>0.64644810699357325</v>
      </c>
      <c r="AD1545" s="68">
        <v>1.5373941974584223E-3</v>
      </c>
      <c r="AE1545" s="68">
        <v>1.2908538432140588</v>
      </c>
      <c r="AF1545" s="68">
        <v>0.78725270138155445</v>
      </c>
      <c r="AG1545" s="68">
        <v>3.9126725773641473</v>
      </c>
      <c r="AH1545" s="68">
        <v>3.2060336299853041</v>
      </c>
      <c r="AI1545" s="68">
        <v>1.033933905210803</v>
      </c>
      <c r="AJ1545" s="68">
        <v>0.17304295073618134</v>
      </c>
      <c r="AK1545" s="68">
        <v>0.15286850345469696</v>
      </c>
      <c r="AL1545" s="68">
        <v>0.30108800717939133</v>
      </c>
      <c r="AM1545" s="68">
        <v>0.10497545583082377</v>
      </c>
      <c r="AN1545" s="68">
        <v>0.83261668706105341</v>
      </c>
      <c r="AO1545" s="68">
        <v>0.45278121498871848</v>
      </c>
      <c r="AP1545" s="68">
        <v>2.6399142003347889</v>
      </c>
      <c r="AQ1545" s="68">
        <v>1.4417431006162003</v>
      </c>
      <c r="AR1545" s="68">
        <v>0.11019114719305079</v>
      </c>
      <c r="AS1545" s="68">
        <v>15.472543128255772</v>
      </c>
      <c r="AT1545" s="68">
        <v>1.5500605683990136E-2</v>
      </c>
      <c r="AU1545" s="68">
        <v>0.60813872008434056</v>
      </c>
      <c r="AV1545" s="68">
        <v>0</v>
      </c>
      <c r="AW1545" s="68">
        <v>8.8101015703803215E-2</v>
      </c>
      <c r="AX1545" s="68">
        <v>0.41713341390899816</v>
      </c>
      <c r="AY1545" s="68">
        <v>0.30258529167225773</v>
      </c>
      <c r="AZ1545" s="68">
        <v>0</v>
      </c>
      <c r="BA1545" s="68">
        <v>5.3391070886001715E-2</v>
      </c>
      <c r="BB1545" s="68">
        <v>4.0849695639418195</v>
      </c>
      <c r="BC1545" s="68">
        <v>9.3733766750474796</v>
      </c>
      <c r="BD1545" s="68">
        <v>2.6102321090243592</v>
      </c>
      <c r="BE1545" s="68">
        <v>1.3676420232118174</v>
      </c>
      <c r="BF1545" s="68">
        <v>0.65892900395858045</v>
      </c>
      <c r="BG1545" s="68">
        <v>0</v>
      </c>
      <c r="BH1545" s="68">
        <v>7.6597127361558784E-3</v>
      </c>
      <c r="BI1545" s="68">
        <v>6.3527712569782917</v>
      </c>
      <c r="BJ1545" s="68">
        <v>0</v>
      </c>
      <c r="BK1545" s="68">
        <v>2.3082879100367507E-2</v>
      </c>
      <c r="BL1545" s="68">
        <v>4.6133429140926854</v>
      </c>
      <c r="BM1545" s="68">
        <v>0.53736827322724112</v>
      </c>
      <c r="BN1545" s="68">
        <v>0</v>
      </c>
      <c r="BO1545" s="68">
        <v>0</v>
      </c>
    </row>
    <row r="1546" spans="1:67">
      <c r="A1546">
        <v>2012</v>
      </c>
      <c r="B1546" s="62" t="s">
        <v>643</v>
      </c>
      <c r="C1546" s="67" t="s">
        <v>708</v>
      </c>
      <c r="D1546" s="62" t="s">
        <v>726</v>
      </c>
      <c r="E1546" s="68">
        <v>1.2271495853689325</v>
      </c>
      <c r="F1546" s="68">
        <v>2.9585497965927347E-2</v>
      </c>
      <c r="G1546" s="68">
        <v>5.8629451623143326E-3</v>
      </c>
      <c r="H1546" s="68">
        <v>0.49378383605083842</v>
      </c>
      <c r="I1546" s="68">
        <v>10.319453144794563</v>
      </c>
      <c r="J1546" s="68">
        <v>0.60665930360664733</v>
      </c>
      <c r="K1546" s="68">
        <v>5.1893252733816675E-2</v>
      </c>
      <c r="L1546" s="68">
        <v>0.29501800757963226</v>
      </c>
      <c r="M1546" s="68">
        <v>0.43400800757297286</v>
      </c>
      <c r="N1546" s="68">
        <v>0.25716864711670773</v>
      </c>
      <c r="O1546" s="68">
        <v>4.0119361727890226</v>
      </c>
      <c r="P1546" s="68">
        <v>2.6920594836772054</v>
      </c>
      <c r="Q1546" s="68">
        <v>0.85132997745736283</v>
      </c>
      <c r="R1546" s="68">
        <v>0.52600665845708594</v>
      </c>
      <c r="S1546" s="68">
        <v>0.35820959211007408</v>
      </c>
      <c r="T1546" s="68">
        <v>3.2064166119251873</v>
      </c>
      <c r="U1546" s="68">
        <v>28.776482309358784</v>
      </c>
      <c r="V1546" s="68">
        <v>7.7823229656108346</v>
      </c>
      <c r="W1546" s="68">
        <v>3.3361970645467034</v>
      </c>
      <c r="X1546" s="68">
        <v>4.3318517203040861</v>
      </c>
      <c r="Y1546" s="68">
        <v>0.15486503616285099</v>
      </c>
      <c r="Z1546" s="68">
        <v>4.8506774058040394</v>
      </c>
      <c r="AA1546" s="68">
        <v>5.8507957301163788E-2</v>
      </c>
      <c r="AB1546" s="68">
        <v>3.7496935195755858</v>
      </c>
      <c r="AC1546" s="68">
        <v>2.9998695262592747</v>
      </c>
      <c r="AD1546" s="68">
        <v>1.8300197887261931E-3</v>
      </c>
      <c r="AE1546" s="68">
        <v>1.0356672340234712</v>
      </c>
      <c r="AF1546" s="68">
        <v>3.5149081395709416</v>
      </c>
      <c r="AG1546" s="68">
        <v>17.465431645475476</v>
      </c>
      <c r="AH1546" s="68">
        <v>14.30657618939521</v>
      </c>
      <c r="AI1546" s="68">
        <v>3.4074791337858987</v>
      </c>
      <c r="AJ1546" s="68">
        <v>0.73638359044466128</v>
      </c>
      <c r="AK1546" s="68">
        <v>0.66726444462120593</v>
      </c>
      <c r="AL1546" s="68">
        <v>1.0098108119659472</v>
      </c>
      <c r="AM1546" s="68">
        <v>0.48023917439986796</v>
      </c>
      <c r="AN1546" s="68">
        <v>3.7025300164753707</v>
      </c>
      <c r="AO1546" s="68">
        <v>2.102485915138272</v>
      </c>
      <c r="AP1546" s="68">
        <v>12.203821951308933</v>
      </c>
      <c r="AQ1546" s="68">
        <v>6.0363364823894639</v>
      </c>
      <c r="AR1546" s="68">
        <v>0.51092955242886429</v>
      </c>
      <c r="AS1546" s="68">
        <v>71.829338325735193</v>
      </c>
      <c r="AT1546" s="68">
        <v>6.4398055220637157E-2</v>
      </c>
      <c r="AU1546" s="68">
        <v>2.8224383563737714</v>
      </c>
      <c r="AV1546" s="68">
        <v>0</v>
      </c>
      <c r="AW1546" s="68">
        <v>0.40280399423625024</v>
      </c>
      <c r="AX1546" s="68">
        <v>1.891927596976904</v>
      </c>
      <c r="AY1546" s="68">
        <v>1.3865111424866745</v>
      </c>
      <c r="AZ1546" s="68">
        <v>0</v>
      </c>
      <c r="BA1546" s="68">
        <v>0.24850156983065461</v>
      </c>
      <c r="BB1546" s="68">
        <v>18.506530305531101</v>
      </c>
      <c r="BC1546" s="68">
        <v>43.8199551404768</v>
      </c>
      <c r="BD1546" s="68">
        <v>12.029525221652918</v>
      </c>
      <c r="BE1546" s="68">
        <v>6.8820334808965367</v>
      </c>
      <c r="BF1546" s="68">
        <v>2.9386934217792384</v>
      </c>
      <c r="BG1546" s="68">
        <v>0</v>
      </c>
      <c r="BH1546" s="68">
        <v>3.5885618010850641E-2</v>
      </c>
      <c r="BI1546" s="68">
        <v>29.681035483323285</v>
      </c>
      <c r="BJ1546" s="68">
        <v>0</v>
      </c>
      <c r="BK1546" s="68">
        <v>1.194509421117294</v>
      </c>
      <c r="BL1546" s="68">
        <v>2.3295648574854053</v>
      </c>
      <c r="BM1546" s="68">
        <v>0.32309944460426343</v>
      </c>
      <c r="BN1546" s="68">
        <v>0</v>
      </c>
      <c r="BO1546" s="68">
        <v>0</v>
      </c>
    </row>
    <row r="1547" spans="1:67">
      <c r="A1547">
        <v>2012</v>
      </c>
      <c r="B1547" s="62" t="s">
        <v>644</v>
      </c>
      <c r="C1547" s="67" t="s">
        <v>709</v>
      </c>
      <c r="D1547" s="62" t="s">
        <v>726</v>
      </c>
      <c r="E1547" s="68">
        <v>6.2516504736978312E-2</v>
      </c>
      <c r="F1547" s="68">
        <v>1.4150985119707371E-3</v>
      </c>
      <c r="G1547" s="68">
        <v>7.1135777853403252E-4</v>
      </c>
      <c r="H1547" s="68">
        <v>2.966226433027425E-2</v>
      </c>
      <c r="I1547" s="68">
        <v>0.49534179615190199</v>
      </c>
      <c r="J1547" s="68">
        <v>4.6283201094175067E-2</v>
      </c>
      <c r="K1547" s="68">
        <v>3.8429813743322636E-3</v>
      </c>
      <c r="L1547" s="68">
        <v>2.232353317381916E-2</v>
      </c>
      <c r="M1547" s="68">
        <v>3.0604938004432578E-2</v>
      </c>
      <c r="N1547" s="68">
        <v>2.7520001203912806E-2</v>
      </c>
      <c r="O1547" s="68">
        <v>0.18933155067482391</v>
      </c>
      <c r="P1547" s="68">
        <v>7.2268752248409188E-2</v>
      </c>
      <c r="Q1547" s="68">
        <v>5.3274084122706053E-2</v>
      </c>
      <c r="R1547" s="68">
        <v>2.9308165594564901E-2</v>
      </c>
      <c r="S1547" s="68">
        <v>3.5902642908065496E-2</v>
      </c>
      <c r="T1547" s="68">
        <v>0.15934867321607143</v>
      </c>
      <c r="U1547" s="68">
        <v>1.3855405456387011</v>
      </c>
      <c r="V1547" s="68">
        <v>0.38736325548765682</v>
      </c>
      <c r="W1547" s="68">
        <v>0.17775914339380997</v>
      </c>
      <c r="X1547" s="68">
        <v>0.37686016415273826</v>
      </c>
      <c r="Y1547" s="68">
        <v>1.2188007533471336E-2</v>
      </c>
      <c r="Z1547" s="68">
        <v>0.23443156810273652</v>
      </c>
      <c r="AA1547" s="68">
        <v>4.8569548093335482E-3</v>
      </c>
      <c r="AB1547" s="68">
        <v>0.17277171829751073</v>
      </c>
      <c r="AC1547" s="68">
        <v>0.1290549228139683</v>
      </c>
      <c r="AD1547" s="68">
        <v>4.0176825608790429E-4</v>
      </c>
      <c r="AE1547" s="68">
        <v>0.15749730731255865</v>
      </c>
      <c r="AF1547" s="68">
        <v>0.1594237273436542</v>
      </c>
      <c r="AG1547" s="68">
        <v>0.79240493204863116</v>
      </c>
      <c r="AH1547" s="68">
        <v>0.65006520062094963</v>
      </c>
      <c r="AI1547" s="68">
        <v>0.19059392150744386</v>
      </c>
      <c r="AJ1547" s="68">
        <v>3.3036011003085987E-2</v>
      </c>
      <c r="AK1547" s="68">
        <v>3.3843960087509006E-2</v>
      </c>
      <c r="AL1547" s="68">
        <v>5.4520381643179419E-2</v>
      </c>
      <c r="AM1547" s="68">
        <v>2.1663203946630905E-2</v>
      </c>
      <c r="AN1547" s="68">
        <v>0.18270404480114261</v>
      </c>
      <c r="AO1547" s="68">
        <v>9.1752569551967519E-2</v>
      </c>
      <c r="AP1547" s="68">
        <v>0.54059829413340743</v>
      </c>
      <c r="AQ1547" s="68">
        <v>0.27929673768126528</v>
      </c>
      <c r="AR1547" s="68">
        <v>2.2110521463747985E-2</v>
      </c>
      <c r="AS1547" s="68">
        <v>3.1065069470772229</v>
      </c>
      <c r="AT1547" s="68">
        <v>7.3421598022537782E-3</v>
      </c>
      <c r="AU1547" s="68">
        <v>0.12207273949166215</v>
      </c>
      <c r="AV1547" s="68">
        <v>0</v>
      </c>
      <c r="AW1547" s="68">
        <v>2.6212520540470404E-2</v>
      </c>
      <c r="AX1547" s="68">
        <v>8.3742654603290403E-2</v>
      </c>
      <c r="AY1547" s="68">
        <v>6.900077650639172E-2</v>
      </c>
      <c r="AZ1547" s="68">
        <v>0</v>
      </c>
      <c r="BA1547" s="68">
        <v>1.1256093638009775E-2</v>
      </c>
      <c r="BB1547" s="68">
        <v>0.87818654028223708</v>
      </c>
      <c r="BC1547" s="68">
        <v>1.9135180285615285</v>
      </c>
      <c r="BD1547" s="68">
        <v>0.53299482186096381</v>
      </c>
      <c r="BE1547" s="68">
        <v>0.28705422350138671</v>
      </c>
      <c r="BF1547" s="68">
        <v>0.14298576420672537</v>
      </c>
      <c r="BG1547" s="68">
        <v>0</v>
      </c>
      <c r="BH1547" s="68">
        <v>1.5965578385086802E-3</v>
      </c>
      <c r="BI1547" s="68">
        <v>1.4847628744699501</v>
      </c>
      <c r="BJ1547" s="68">
        <v>0</v>
      </c>
      <c r="BK1547" s="68">
        <v>1.1264029627901153E-3</v>
      </c>
      <c r="BL1547" s="68">
        <v>0.40941266237747043</v>
      </c>
      <c r="BM1547" s="68">
        <v>5.6060301442181756E-2</v>
      </c>
      <c r="BN1547" s="68">
        <v>0</v>
      </c>
      <c r="BO1547" s="68">
        <v>0</v>
      </c>
    </row>
    <row r="1548" spans="1:67">
      <c r="A1548">
        <v>2012</v>
      </c>
      <c r="B1548" s="62" t="s">
        <v>645</v>
      </c>
      <c r="C1548" s="67" t="s">
        <v>710</v>
      </c>
      <c r="D1548" s="62" t="s">
        <v>726</v>
      </c>
      <c r="E1548" s="68">
        <v>29.63253396259644</v>
      </c>
      <c r="F1548" s="68">
        <v>0.62232778950148249</v>
      </c>
      <c r="G1548" s="68">
        <v>1.3118439119243116E-2</v>
      </c>
      <c r="H1548" s="68">
        <v>4.6291636412030588</v>
      </c>
      <c r="I1548" s="68">
        <v>279.22183831423922</v>
      </c>
      <c r="J1548" s="68">
        <v>13.477113058306786</v>
      </c>
      <c r="K1548" s="68">
        <v>1.1650202338683009</v>
      </c>
      <c r="L1548" s="68">
        <v>5.7333314695056883</v>
      </c>
      <c r="M1548" s="68">
        <v>11.277419080433118</v>
      </c>
      <c r="N1548" s="68">
        <v>4.9919160423652169</v>
      </c>
      <c r="O1548" s="68">
        <v>99.158545665702732</v>
      </c>
      <c r="P1548" s="68">
        <v>39.245934254057715</v>
      </c>
      <c r="Q1548" s="68">
        <v>16.161698710711089</v>
      </c>
      <c r="R1548" s="68">
        <v>12.784183063356107</v>
      </c>
      <c r="S1548" s="68">
        <v>6.810781813477595</v>
      </c>
      <c r="T1548" s="68">
        <v>87.412905231818542</v>
      </c>
      <c r="U1548" s="68">
        <v>767.12794809336253</v>
      </c>
      <c r="V1548" s="68">
        <v>212.00673706161615</v>
      </c>
      <c r="W1548" s="68">
        <v>84.27270299117194</v>
      </c>
      <c r="X1548" s="68">
        <v>93.034376388990268</v>
      </c>
      <c r="Y1548" s="68">
        <v>2.4666264950801762</v>
      </c>
      <c r="Z1548" s="68">
        <v>131.98362449511166</v>
      </c>
      <c r="AA1548" s="68">
        <v>1.2254421884497899</v>
      </c>
      <c r="AB1548" s="68">
        <v>101.44011760510529</v>
      </c>
      <c r="AC1548" s="68">
        <v>84.323076647796341</v>
      </c>
      <c r="AD1548" s="68">
        <v>3.2498302137178789E-3</v>
      </c>
      <c r="AE1548" s="68">
        <v>16.899940217032658</v>
      </c>
      <c r="AF1548" s="68">
        <v>97.687858834078639</v>
      </c>
      <c r="AG1548" s="68">
        <v>485.44430387530372</v>
      </c>
      <c r="AH1548" s="68">
        <v>397.6186351040792</v>
      </c>
      <c r="AI1548" s="68">
        <v>87.211116506688995</v>
      </c>
      <c r="AJ1548" s="68">
        <v>20.494124409373001</v>
      </c>
      <c r="AK1548" s="68">
        <v>17.603751600031455</v>
      </c>
      <c r="AL1548" s="68">
        <v>26.2478209131028</v>
      </c>
      <c r="AM1548" s="68">
        <v>13.291390071282677</v>
      </c>
      <c r="AN1548" s="68">
        <v>100.66719159224996</v>
      </c>
      <c r="AO1548" s="68">
        <v>58.468939170930796</v>
      </c>
      <c r="AP1548" s="68">
        <v>345.3542966606326</v>
      </c>
      <c r="AQ1548" s="68">
        <v>164.61994335684577</v>
      </c>
      <c r="AR1548" s="68">
        <v>14.426594296516964</v>
      </c>
      <c r="AS1548" s="68">
        <v>2030.0194222381679</v>
      </c>
      <c r="AT1548" s="68">
        <v>1.5755865588766769</v>
      </c>
      <c r="AU1548" s="68">
        <v>79.771427347756756</v>
      </c>
      <c r="AV1548" s="68">
        <v>0</v>
      </c>
      <c r="AW1548" s="68">
        <v>8.8646618436015459</v>
      </c>
      <c r="AX1548" s="68">
        <v>53.181457826807552</v>
      </c>
      <c r="AY1548" s="68">
        <v>38.281919497792259</v>
      </c>
      <c r="AZ1548" s="68">
        <v>0</v>
      </c>
      <c r="BA1548" s="68">
        <v>6.8303950258318276</v>
      </c>
      <c r="BB1548" s="68">
        <v>508.78699485411448</v>
      </c>
      <c r="BC1548" s="68">
        <v>1218.5886492801505</v>
      </c>
      <c r="BD1548" s="68">
        <v>338.84548599709819</v>
      </c>
      <c r="BE1548" s="68">
        <v>172.01977925603649</v>
      </c>
      <c r="BF1548" s="68">
        <v>80.040259725568021</v>
      </c>
      <c r="BG1548" s="68">
        <v>0</v>
      </c>
      <c r="BH1548" s="68">
        <v>0.99489895301919729</v>
      </c>
      <c r="BI1548" s="68">
        <v>517.24923582521672</v>
      </c>
      <c r="BJ1548" s="68">
        <v>0</v>
      </c>
      <c r="BK1548" s="68">
        <v>1.3156864113491892E-3</v>
      </c>
      <c r="BL1548" s="68">
        <v>0.83738502143551585</v>
      </c>
      <c r="BM1548" s="68">
        <v>0.10427675917018107</v>
      </c>
      <c r="BN1548" s="68">
        <v>0</v>
      </c>
      <c r="BO1548" s="68">
        <v>0</v>
      </c>
    </row>
    <row r="1549" spans="1:67">
      <c r="A1549">
        <v>2012</v>
      </c>
      <c r="B1549" s="62" t="s">
        <v>646</v>
      </c>
      <c r="C1549" s="67" t="s">
        <v>711</v>
      </c>
      <c r="D1549" s="62" t="s">
        <v>726</v>
      </c>
      <c r="E1549" s="68">
        <v>6.6020145951342482</v>
      </c>
      <c r="F1549" s="68">
        <v>6.88424991656722E-2</v>
      </c>
      <c r="G1549" s="68">
        <v>0.45612417653761239</v>
      </c>
      <c r="H1549" s="68">
        <v>13.117057456614669</v>
      </c>
      <c r="I1549" s="68">
        <v>38.468263233025112</v>
      </c>
      <c r="J1549" s="68">
        <v>5.4430408952397533</v>
      </c>
      <c r="K1549" s="68">
        <v>0.54473672489009606</v>
      </c>
      <c r="L1549" s="68">
        <v>3.2861738959843785</v>
      </c>
      <c r="M1549" s="68">
        <v>2.5713052673698358</v>
      </c>
      <c r="N1549" s="68">
        <v>0.8462226106087618</v>
      </c>
      <c r="O1549" s="68">
        <v>11.777844957662762</v>
      </c>
      <c r="P1549" s="68">
        <v>4.7956656910174038</v>
      </c>
      <c r="Q1549" s="68">
        <v>6.0956326193183514</v>
      </c>
      <c r="R1549" s="68">
        <v>4.8516310664192916</v>
      </c>
      <c r="S1549" s="68">
        <v>3.1555361229623369</v>
      </c>
      <c r="T1549" s="68">
        <v>11.55290499910741</v>
      </c>
      <c r="U1549" s="68">
        <v>68.738513707894398</v>
      </c>
      <c r="V1549" s="68">
        <v>20.74495843596771</v>
      </c>
      <c r="W1549" s="68">
        <v>10.824441253814992</v>
      </c>
      <c r="X1549" s="68">
        <v>39.467124559207264</v>
      </c>
      <c r="Y1549" s="68">
        <v>1.5807439655166502</v>
      </c>
      <c r="Z1549" s="68">
        <v>17.704418616227272</v>
      </c>
      <c r="AA1549" s="68">
        <v>1.4471750193470836</v>
      </c>
      <c r="AB1549" s="68">
        <v>8.5916253473945012</v>
      </c>
      <c r="AC1549" s="68">
        <v>6.7012956442727791</v>
      </c>
      <c r="AD1549" s="68">
        <v>0.43201888211393946</v>
      </c>
      <c r="AE1549" s="68">
        <v>24.374423164043755</v>
      </c>
      <c r="AF1549" s="68">
        <v>21.481077304213496</v>
      </c>
      <c r="AG1549" s="68">
        <v>106.74370282723767</v>
      </c>
      <c r="AH1549" s="68">
        <v>87.437713019445326</v>
      </c>
      <c r="AI1549" s="68">
        <v>27.44296160902184</v>
      </c>
      <c r="AJ1549" s="68">
        <v>3.4054139102532233</v>
      </c>
      <c r="AK1549" s="68">
        <v>12.708670647299659</v>
      </c>
      <c r="AL1549" s="68">
        <v>9.3608100062589248</v>
      </c>
      <c r="AM1549" s="68">
        <v>2.308567787496373</v>
      </c>
      <c r="AN1549" s="68">
        <v>63.049829635873259</v>
      </c>
      <c r="AO1549" s="68">
        <v>7.462529756514682</v>
      </c>
      <c r="AP1549" s="68">
        <v>28.671066168242522</v>
      </c>
      <c r="AQ1549" s="68">
        <v>31.294573561663324</v>
      </c>
      <c r="AR1549" s="68">
        <v>1.376517868590269</v>
      </c>
      <c r="AS1549" s="68">
        <v>169.55030841417721</v>
      </c>
      <c r="AT1549" s="68">
        <v>3.5411046171098093</v>
      </c>
      <c r="AU1549" s="68">
        <v>6.6882286356135667</v>
      </c>
      <c r="AV1549" s="68">
        <v>0</v>
      </c>
      <c r="AW1549" s="68">
        <v>14.53586013114764</v>
      </c>
      <c r="AX1549" s="68">
        <v>5.5947555840584808</v>
      </c>
      <c r="AY1549" s="68">
        <v>4.0714102769943503</v>
      </c>
      <c r="AZ1549" s="68">
        <v>0</v>
      </c>
      <c r="BA1549" s="68">
        <v>0.92468161552417028</v>
      </c>
      <c r="BB1549" s="68">
        <v>95.497509294010555</v>
      </c>
      <c r="BC1549" s="68">
        <v>159.16494148102404</v>
      </c>
      <c r="BD1549" s="68">
        <v>42.695778976043755</v>
      </c>
      <c r="BE1549" s="68">
        <v>20.562099007560892</v>
      </c>
      <c r="BF1549" s="68">
        <v>31.639697977809757</v>
      </c>
      <c r="BG1549" s="68">
        <v>0</v>
      </c>
      <c r="BH1549" s="68">
        <v>0.1043260150033307</v>
      </c>
      <c r="BI1549" s="68">
        <v>348.49422628322787</v>
      </c>
      <c r="BJ1549" s="68">
        <v>0</v>
      </c>
      <c r="BK1549" s="68">
        <v>7.057349163496042E-2</v>
      </c>
      <c r="BL1549" s="68">
        <v>18.871090370177427</v>
      </c>
      <c r="BM1549" s="68">
        <v>0.70068459949847339</v>
      </c>
      <c r="BN1549" s="68">
        <v>0</v>
      </c>
      <c r="BO1549" s="68">
        <v>0</v>
      </c>
    </row>
    <row r="1550" spans="1:67">
      <c r="A1550">
        <v>2012</v>
      </c>
      <c r="B1550" s="62" t="s">
        <v>647</v>
      </c>
      <c r="C1550" s="67" t="s">
        <v>712</v>
      </c>
      <c r="D1550" s="62" t="s">
        <v>726</v>
      </c>
      <c r="E1550" s="68">
        <v>6.4642973169909599</v>
      </c>
      <c r="F1550" s="68">
        <v>0.78813021031021235</v>
      </c>
      <c r="G1550" s="68">
        <v>0.28697480614530846</v>
      </c>
      <c r="H1550" s="68">
        <v>5.7101597304008411</v>
      </c>
      <c r="I1550" s="68">
        <v>21.708145131768497</v>
      </c>
      <c r="J1550" s="68">
        <v>16.969189866446751</v>
      </c>
      <c r="K1550" s="68">
        <v>1.4521550439212512</v>
      </c>
      <c r="L1550" s="68">
        <v>7.1076857887696754</v>
      </c>
      <c r="M1550" s="68">
        <v>1.5195462682910093</v>
      </c>
      <c r="N1550" s="68">
        <v>1.3375000994970603</v>
      </c>
      <c r="O1550" s="68">
        <v>5.4027832275221375</v>
      </c>
      <c r="P1550" s="68">
        <v>1.302723383805046</v>
      </c>
      <c r="Q1550" s="68">
        <v>3.8366364889610178</v>
      </c>
      <c r="R1550" s="68">
        <v>2.5371590871293699</v>
      </c>
      <c r="S1550" s="68">
        <v>2.2411711832693832</v>
      </c>
      <c r="T1550" s="68">
        <v>2.2418639679840977</v>
      </c>
      <c r="U1550" s="68">
        <v>15.993247006374165</v>
      </c>
      <c r="V1550" s="68">
        <v>4.7216921031122947</v>
      </c>
      <c r="W1550" s="68">
        <v>2.0847258062384149</v>
      </c>
      <c r="X1550" s="68">
        <v>10.927818671981493</v>
      </c>
      <c r="Y1550" s="68">
        <v>0.66235791332267735</v>
      </c>
      <c r="Z1550" s="68">
        <v>6.3180799646073513</v>
      </c>
      <c r="AA1550" s="68">
        <v>0.10765870006443447</v>
      </c>
      <c r="AB1550" s="68">
        <v>3.3125785463113067</v>
      </c>
      <c r="AC1550" s="68">
        <v>0.80333949557600348</v>
      </c>
      <c r="AD1550" s="68">
        <v>4.7999841014954261E-2</v>
      </c>
      <c r="AE1550" s="68">
        <v>13.466863709951124</v>
      </c>
      <c r="AF1550" s="68">
        <v>1.5952238178369935</v>
      </c>
      <c r="AG1550" s="68">
        <v>7.9249355713821066</v>
      </c>
      <c r="AH1550" s="68">
        <v>6.4999616235498916</v>
      </c>
      <c r="AI1550" s="68">
        <v>8.960272641328455</v>
      </c>
      <c r="AJ1550" s="68">
        <v>0.99435538379469812</v>
      </c>
      <c r="AK1550" s="68">
        <v>5.4260862852718166</v>
      </c>
      <c r="AL1550" s="68">
        <v>2.5053769022907804</v>
      </c>
      <c r="AM1550" s="68">
        <v>1.5284784905021676</v>
      </c>
      <c r="AN1550" s="68">
        <v>5.4644503654392915</v>
      </c>
      <c r="AO1550" s="68">
        <v>0.61504474654559127</v>
      </c>
      <c r="AP1550" s="68">
        <v>2.0243175016096737</v>
      </c>
      <c r="AQ1550" s="68">
        <v>6.9438606732938322</v>
      </c>
      <c r="AR1550" s="68">
        <v>0.3950811955723077</v>
      </c>
      <c r="AS1550" s="68">
        <v>13.871931506989791</v>
      </c>
      <c r="AT1550" s="68">
        <v>8.94506617641734</v>
      </c>
      <c r="AU1550" s="68">
        <v>0.51510531597484555</v>
      </c>
      <c r="AV1550" s="68">
        <v>0</v>
      </c>
      <c r="AW1550" s="68">
        <v>0.94960055094272589</v>
      </c>
      <c r="AX1550" s="68">
        <v>1.7275656106737154</v>
      </c>
      <c r="AY1550" s="68">
        <v>1.5714985634117795</v>
      </c>
      <c r="AZ1550" s="68">
        <v>0</v>
      </c>
      <c r="BA1550" s="68">
        <v>0.16975912207569027</v>
      </c>
      <c r="BB1550" s="68">
        <v>15.816810086796389</v>
      </c>
      <c r="BC1550" s="68">
        <v>10.250582529554208</v>
      </c>
      <c r="BD1550" s="68">
        <v>4.7237939385562058</v>
      </c>
      <c r="BE1550" s="68">
        <v>4.4947230687112985</v>
      </c>
      <c r="BF1550" s="68">
        <v>3.3997507704932213</v>
      </c>
      <c r="BG1550" s="68">
        <v>0</v>
      </c>
      <c r="BH1550" s="68">
        <v>1.3340176086020674E-2</v>
      </c>
      <c r="BI1550" s="68">
        <v>100.9556070453874</v>
      </c>
      <c r="BJ1550" s="68">
        <v>0</v>
      </c>
      <c r="BK1550" s="68">
        <v>6.2505869032337069E-2</v>
      </c>
      <c r="BL1550" s="68">
        <v>8.9403923727546637</v>
      </c>
      <c r="BM1550" s="68">
        <v>4.6565516659477622</v>
      </c>
      <c r="BN1550" s="68">
        <v>0</v>
      </c>
      <c r="BO1550" s="68">
        <v>0</v>
      </c>
    </row>
    <row r="1551" spans="1:67">
      <c r="A1551">
        <v>2012</v>
      </c>
      <c r="B1551" s="62" t="s">
        <v>648</v>
      </c>
      <c r="C1551" s="67" t="s">
        <v>713</v>
      </c>
      <c r="D1551" s="62" t="s">
        <v>726</v>
      </c>
      <c r="E1551" s="68">
        <v>0.29138989606649185</v>
      </c>
      <c r="F1551" s="68">
        <v>4.5654701609615239E-3</v>
      </c>
      <c r="G1551" s="68">
        <v>8.6514896431531211E-3</v>
      </c>
      <c r="H1551" s="68">
        <v>0.22048550140653325</v>
      </c>
      <c r="I1551" s="68">
        <v>1.7658860251867314</v>
      </c>
      <c r="J1551" s="68">
        <v>0.1929624574298083</v>
      </c>
      <c r="K1551" s="68">
        <v>2.2682260111785237E-2</v>
      </c>
      <c r="L1551" s="68">
        <v>6.9025513285273968E-2</v>
      </c>
      <c r="M1551" s="68">
        <v>0.13056573094233037</v>
      </c>
      <c r="N1551" s="68">
        <v>4.3104735618149204E-2</v>
      </c>
      <c r="O1551" s="68">
        <v>0.57377634146068357</v>
      </c>
      <c r="P1551" s="68">
        <v>0.21638362721775484</v>
      </c>
      <c r="Q1551" s="68">
        <v>0.19248954426506132</v>
      </c>
      <c r="R1551" s="68">
        <v>0.10471714021481612</v>
      </c>
      <c r="S1551" s="68">
        <v>0.15449345757589417</v>
      </c>
      <c r="T1551" s="68">
        <v>0.49337724320858345</v>
      </c>
      <c r="U1551" s="68">
        <v>4.4216195892702554</v>
      </c>
      <c r="V1551" s="68">
        <v>1.1812344509610602</v>
      </c>
      <c r="W1551" s="68">
        <v>1.181113705824189</v>
      </c>
      <c r="X1551" s="68">
        <v>1.7424391935890551</v>
      </c>
      <c r="Y1551" s="68">
        <v>6.0528003508350942E-2</v>
      </c>
      <c r="Z1551" s="68">
        <v>0.702829776318741</v>
      </c>
      <c r="AA1551" s="68">
        <v>2.8056250271257164E-2</v>
      </c>
      <c r="AB1551" s="68">
        <v>0.46678676867091373</v>
      </c>
      <c r="AC1551" s="68">
        <v>0.35131382764888641</v>
      </c>
      <c r="AD1551" s="68">
        <v>1.9700177280554784E-3</v>
      </c>
      <c r="AE1551" s="68">
        <v>0.67089118625490762</v>
      </c>
      <c r="AF1551" s="68">
        <v>0.45684570011580561</v>
      </c>
      <c r="AG1551" s="68">
        <v>2.2697668395380894</v>
      </c>
      <c r="AH1551" s="68">
        <v>1.8611131126917519</v>
      </c>
      <c r="AI1551" s="68">
        <v>0.90806847021552728</v>
      </c>
      <c r="AJ1551" s="68">
        <v>0.12329657647244924</v>
      </c>
      <c r="AK1551" s="68">
        <v>9.4896969010954069E-2</v>
      </c>
      <c r="AL1551" s="68">
        <v>0.3107169613697815</v>
      </c>
      <c r="AM1551" s="68">
        <v>6.2644477285805328E-2</v>
      </c>
      <c r="AN1551" s="68">
        <v>0.53890560930873055</v>
      </c>
      <c r="AO1551" s="68">
        <v>0.26621602579465381</v>
      </c>
      <c r="AP1551" s="68">
        <v>1.423976339194462</v>
      </c>
      <c r="AQ1551" s="68">
        <v>0.76970309010990234</v>
      </c>
      <c r="AR1551" s="68">
        <v>6.1298651550804162E-2</v>
      </c>
      <c r="AS1551" s="68">
        <v>8.6212014093549634</v>
      </c>
      <c r="AT1551" s="68">
        <v>1.7206805812807681E-2</v>
      </c>
      <c r="AU1551" s="68">
        <v>0.33916823780332017</v>
      </c>
      <c r="AV1551" s="68">
        <v>0</v>
      </c>
      <c r="AW1551" s="68">
        <v>0.10143233964196402</v>
      </c>
      <c r="AX1551" s="68">
        <v>0.24010343247355387</v>
      </c>
      <c r="AY1551" s="68">
        <v>0.19966581502548167</v>
      </c>
      <c r="AZ1551" s="68">
        <v>0</v>
      </c>
      <c r="BA1551" s="68">
        <v>3.2110489551798391E-2</v>
      </c>
      <c r="BB1551" s="68">
        <v>2.8573251948397456</v>
      </c>
      <c r="BC1551" s="68">
        <v>5.2066329147116264</v>
      </c>
      <c r="BD1551" s="68">
        <v>1.5046229679347429</v>
      </c>
      <c r="BE1551" s="68">
        <v>0.83341472402234529</v>
      </c>
      <c r="BF1551" s="68">
        <v>0.44023164319762886</v>
      </c>
      <c r="BG1551" s="68">
        <v>0</v>
      </c>
      <c r="BH1551" s="68">
        <v>4.255346059379766E-3</v>
      </c>
      <c r="BI1551" s="68">
        <v>5.1783012668748345</v>
      </c>
      <c r="BJ1551" s="68">
        <v>0</v>
      </c>
      <c r="BK1551" s="68">
        <v>0.20131142388732695</v>
      </c>
      <c r="BL1551" s="68">
        <v>5.0530900136704853</v>
      </c>
      <c r="BM1551" s="68">
        <v>0.77300977647575542</v>
      </c>
      <c r="BN1551" s="68">
        <v>0</v>
      </c>
      <c r="BO1551" s="68">
        <v>0</v>
      </c>
    </row>
    <row r="1552" spans="1:67">
      <c r="A1552">
        <v>2012</v>
      </c>
      <c r="B1552" s="62" t="s">
        <v>649</v>
      </c>
      <c r="C1552" s="67" t="s">
        <v>714</v>
      </c>
      <c r="D1552" s="62" t="s">
        <v>726</v>
      </c>
      <c r="E1552" s="68">
        <v>0.29822983127472869</v>
      </c>
      <c r="F1552" s="68">
        <v>3.8218878403498628E-2</v>
      </c>
      <c r="G1552" s="68">
        <v>9.699134266571912E-3</v>
      </c>
      <c r="H1552" s="68">
        <v>0.25511337527000422</v>
      </c>
      <c r="I1552" s="68">
        <v>1.6037879528009813</v>
      </c>
      <c r="J1552" s="68">
        <v>0.57948149520957326</v>
      </c>
      <c r="K1552" s="68">
        <v>4.3731330248832107E-2</v>
      </c>
      <c r="L1552" s="68">
        <v>0.11210891640642409</v>
      </c>
      <c r="M1552" s="68">
        <v>0.11510209664474549</v>
      </c>
      <c r="N1552" s="68">
        <v>0.11470118505038276</v>
      </c>
      <c r="O1552" s="68">
        <v>0.59516049607048283</v>
      </c>
      <c r="P1552" s="68">
        <v>0.24294039873823264</v>
      </c>
      <c r="Q1552" s="68">
        <v>0.52917233850678913</v>
      </c>
      <c r="R1552" s="68">
        <v>0.14434277788468955</v>
      </c>
      <c r="S1552" s="68">
        <v>0.34676683793591123</v>
      </c>
      <c r="T1552" s="68">
        <v>0.87089527215080365</v>
      </c>
      <c r="U1552" s="68">
        <v>55.289478534999013</v>
      </c>
      <c r="V1552" s="68">
        <v>4.6055502585660042</v>
      </c>
      <c r="W1552" s="68">
        <v>1.408619913234054</v>
      </c>
      <c r="X1552" s="68">
        <v>9.8965655553939218</v>
      </c>
      <c r="Y1552" s="68">
        <v>0.22297816641837262</v>
      </c>
      <c r="Z1552" s="68">
        <v>3.0901069812771498</v>
      </c>
      <c r="AA1552" s="68">
        <v>0.14412214080148567</v>
      </c>
      <c r="AB1552" s="68">
        <v>0.8315209556328873</v>
      </c>
      <c r="AC1552" s="68">
        <v>0.20323383368231659</v>
      </c>
      <c r="AD1552" s="68">
        <v>2.5091721633356914E-3</v>
      </c>
      <c r="AE1552" s="68">
        <v>1.5968992343481467</v>
      </c>
      <c r="AF1552" s="68">
        <v>0.3596129904752936</v>
      </c>
      <c r="AG1552" s="68">
        <v>1.7875397494453975</v>
      </c>
      <c r="AH1552" s="68">
        <v>1.5696724587056063</v>
      </c>
      <c r="AI1552" s="68">
        <v>0.61711044623638545</v>
      </c>
      <c r="AJ1552" s="68">
        <v>5.4907471625000856E-2</v>
      </c>
      <c r="AK1552" s="68">
        <v>9.440258661147824E-2</v>
      </c>
      <c r="AL1552" s="68">
        <v>0.15769536231925096</v>
      </c>
      <c r="AM1552" s="68">
        <v>3.8368925518950506E-2</v>
      </c>
      <c r="AN1552" s="68">
        <v>0.53514211740921791</v>
      </c>
      <c r="AO1552" s="68">
        <v>0.12723554039206736</v>
      </c>
      <c r="AP1552" s="68">
        <v>0.90913168180777704</v>
      </c>
      <c r="AQ1552" s="68">
        <v>4.6613936360461539</v>
      </c>
      <c r="AR1552" s="68">
        <v>3.5320592268062417E-2</v>
      </c>
      <c r="AS1552" s="68">
        <v>4.1328711697181317</v>
      </c>
      <c r="AT1552" s="68">
        <v>1.4109345280984734E-2</v>
      </c>
      <c r="AU1552" s="68">
        <v>0.16330935173591699</v>
      </c>
      <c r="AV1552" s="68">
        <v>0</v>
      </c>
      <c r="AW1552" s="68">
        <v>7.5930072266599341E-2</v>
      </c>
      <c r="AX1552" s="68">
        <v>0.38680700305257909</v>
      </c>
      <c r="AY1552" s="68">
        <v>0.13310020056613875</v>
      </c>
      <c r="AZ1552" s="68">
        <v>0</v>
      </c>
      <c r="BA1552" s="68">
        <v>1.8958211898419924E-2</v>
      </c>
      <c r="BB1552" s="68">
        <v>1.387732379231833</v>
      </c>
      <c r="BC1552" s="68">
        <v>2.9986274633148389</v>
      </c>
      <c r="BD1552" s="68">
        <v>0.81967765075338161</v>
      </c>
      <c r="BE1552" s="68">
        <v>0.8358685199786986</v>
      </c>
      <c r="BF1552" s="68">
        <v>0.37196725788687091</v>
      </c>
      <c r="BG1552" s="68">
        <v>0</v>
      </c>
      <c r="BH1552" s="68">
        <v>2.5688554290851386E-3</v>
      </c>
      <c r="BI1552" s="68">
        <v>22.280084614507601</v>
      </c>
      <c r="BJ1552" s="68">
        <v>0</v>
      </c>
      <c r="BK1552" s="68">
        <v>4.3930537324277805E-2</v>
      </c>
      <c r="BL1552" s="68">
        <v>9.3786917545500508</v>
      </c>
      <c r="BM1552" s="68">
        <v>1.2151792751219777</v>
      </c>
      <c r="BN1552" s="68">
        <v>0</v>
      </c>
      <c r="BO1552" s="68">
        <v>0</v>
      </c>
    </row>
    <row r="1553" spans="1:67">
      <c r="A1553">
        <v>2012</v>
      </c>
      <c r="B1553" s="62" t="s">
        <v>650</v>
      </c>
      <c r="C1553" s="67" t="s">
        <v>715</v>
      </c>
      <c r="D1553" s="62" t="s">
        <v>726</v>
      </c>
      <c r="E1553" s="68">
        <v>0.6127010141322059</v>
      </c>
      <c r="F1553" s="68">
        <v>4.1779173017956282E-3</v>
      </c>
      <c r="G1553" s="68">
        <v>2.150215768311876E-2</v>
      </c>
      <c r="H1553" s="68">
        <v>0.17540534114905948</v>
      </c>
      <c r="I1553" s="68">
        <v>2.7457579625934203</v>
      </c>
      <c r="J1553" s="68">
        <v>0.51132561729618387</v>
      </c>
      <c r="K1553" s="68">
        <v>3.3115821910372038E-2</v>
      </c>
      <c r="L1553" s="68">
        <v>9.7859902031383311E-2</v>
      </c>
      <c r="M1553" s="68">
        <v>5.0739151333372479E-2</v>
      </c>
      <c r="N1553" s="68">
        <v>8.5140363435775163E-2</v>
      </c>
      <c r="O1553" s="68">
        <v>0.42834918039662129</v>
      </c>
      <c r="P1553" s="68">
        <v>0.15943421985922085</v>
      </c>
      <c r="Q1553" s="68">
        <v>0.18419159855701636</v>
      </c>
      <c r="R1553" s="68">
        <v>0.11422144697488454</v>
      </c>
      <c r="S1553" s="68">
        <v>0.13634662926349886</v>
      </c>
      <c r="T1553" s="68">
        <v>0.35656432828248591</v>
      </c>
      <c r="U1553" s="68">
        <v>3.8857920660872907</v>
      </c>
      <c r="V1553" s="68">
        <v>0.83190648327961836</v>
      </c>
      <c r="W1553" s="68">
        <v>0.47111016381290793</v>
      </c>
      <c r="X1553" s="68">
        <v>2.6133774607379587</v>
      </c>
      <c r="Y1553" s="68">
        <v>4.99705678885633E-2</v>
      </c>
      <c r="Z1553" s="68">
        <v>0.8688487668635696</v>
      </c>
      <c r="AA1553" s="68">
        <v>2.1903349964286681E-2</v>
      </c>
      <c r="AB1553" s="68">
        <v>0.34072566610946653</v>
      </c>
      <c r="AC1553" s="68">
        <v>0.23705278293041687</v>
      </c>
      <c r="AD1553" s="68">
        <v>4.3341829412610776E-3</v>
      </c>
      <c r="AE1553" s="68">
        <v>0.79550998460813072</v>
      </c>
      <c r="AF1553" s="68">
        <v>0.37125998618596223</v>
      </c>
      <c r="AG1553" s="68">
        <v>1.8442796970042328</v>
      </c>
      <c r="AH1553" s="68">
        <v>1.5308209932614134</v>
      </c>
      <c r="AI1553" s="68">
        <v>0.7604942227317113</v>
      </c>
      <c r="AJ1553" s="68">
        <v>6.6539059532590705E-2</v>
      </c>
      <c r="AK1553" s="68">
        <v>0.11328000129676843</v>
      </c>
      <c r="AL1553" s="68">
        <v>0.17104858108551912</v>
      </c>
      <c r="AM1553" s="68">
        <v>4.6090436811479216E-2</v>
      </c>
      <c r="AN1553" s="68">
        <v>0.83115426256181246</v>
      </c>
      <c r="AO1553" s="68">
        <v>0.16141701611862908</v>
      </c>
      <c r="AP1553" s="68">
        <v>0.98227560743123865</v>
      </c>
      <c r="AQ1553" s="68">
        <v>0.68237342458307082</v>
      </c>
      <c r="AR1553" s="68">
        <v>3.7241117004907266E-2</v>
      </c>
      <c r="AS1553" s="68">
        <v>5.0948416898790185</v>
      </c>
      <c r="AT1553" s="68">
        <v>3.4843942639240642E-2</v>
      </c>
      <c r="AU1553" s="68">
        <v>0.20013562452661152</v>
      </c>
      <c r="AV1553" s="68">
        <v>0</v>
      </c>
      <c r="AW1553" s="68">
        <v>0.10761919119690871</v>
      </c>
      <c r="AX1553" s="68">
        <v>0.14690539658495061</v>
      </c>
      <c r="AY1553" s="68">
        <v>0.14550782190174769</v>
      </c>
      <c r="AZ1553" s="68">
        <v>0</v>
      </c>
      <c r="BA1553" s="68">
        <v>2.3908342256677366E-2</v>
      </c>
      <c r="BB1553" s="68">
        <v>1.631996117749605</v>
      </c>
      <c r="BC1553" s="68">
        <v>3.6618188565637908</v>
      </c>
      <c r="BD1553" s="68">
        <v>0.9711271371765916</v>
      </c>
      <c r="BE1553" s="68">
        <v>0.67398104347500243</v>
      </c>
      <c r="BF1553" s="68">
        <v>0.38730816515391187</v>
      </c>
      <c r="BG1553" s="68">
        <v>0</v>
      </c>
      <c r="BH1553" s="68">
        <v>3.0801312570254502E-3</v>
      </c>
      <c r="BI1553" s="68">
        <v>16.092640274584369</v>
      </c>
      <c r="BJ1553" s="68">
        <v>0</v>
      </c>
      <c r="BK1553" s="68">
        <v>1.0981660293138856E-2</v>
      </c>
      <c r="BL1553" s="68">
        <v>3.7837970137417991</v>
      </c>
      <c r="BM1553" s="68">
        <v>0.76104287513291846</v>
      </c>
      <c r="BN1553" s="68">
        <v>0</v>
      </c>
      <c r="BO1553" s="68">
        <v>0</v>
      </c>
    </row>
    <row r="1554" spans="1:67">
      <c r="A1554">
        <v>2012</v>
      </c>
      <c r="B1554" s="62" t="s">
        <v>651</v>
      </c>
      <c r="C1554" s="67" t="s">
        <v>716</v>
      </c>
      <c r="D1554" s="62" t="s">
        <v>726</v>
      </c>
      <c r="E1554" s="68">
        <v>3.3311888210460874E-4</v>
      </c>
      <c r="F1554" s="68">
        <v>4.4644899730329828E-6</v>
      </c>
      <c r="G1554" s="68">
        <v>1.3084656242914235E-5</v>
      </c>
      <c r="H1554" s="68">
        <v>3.976117374843534E-4</v>
      </c>
      <c r="I1554" s="68">
        <v>1.6651950130411228E-3</v>
      </c>
      <c r="J1554" s="68">
        <v>2.352289292620163E-4</v>
      </c>
      <c r="K1554" s="68">
        <v>4.7926418190650601E-5</v>
      </c>
      <c r="L1554" s="68">
        <v>1.8160438166977627E-4</v>
      </c>
      <c r="M1554" s="68">
        <v>7.7537061938774232E-5</v>
      </c>
      <c r="N1554" s="68">
        <v>1.2120198564867087E-4</v>
      </c>
      <c r="O1554" s="68">
        <v>8.2809016601731629E-4</v>
      </c>
      <c r="P1554" s="68">
        <v>2.367480652483974E-4</v>
      </c>
      <c r="Q1554" s="68">
        <v>3.870499656692621E-4</v>
      </c>
      <c r="R1554" s="68">
        <v>1.8277708948165599E-4</v>
      </c>
      <c r="S1554" s="68">
        <v>3.8133114514329018E-4</v>
      </c>
      <c r="T1554" s="68">
        <v>4.4902387666378963E-4</v>
      </c>
      <c r="U1554" s="68">
        <v>2.2028556428020378E-3</v>
      </c>
      <c r="V1554" s="68">
        <v>7.6504527670233878E-4</v>
      </c>
      <c r="W1554" s="68">
        <v>5.0992647342461631E-4</v>
      </c>
      <c r="X1554" s="68">
        <v>1.5460720751083613E-3</v>
      </c>
      <c r="Y1554" s="68">
        <v>6.8090068902622669E-5</v>
      </c>
      <c r="Z1554" s="68">
        <v>5.3993949503919065E-4</v>
      </c>
      <c r="AA1554" s="68">
        <v>3.2667075955561432E-5</v>
      </c>
      <c r="AB1554" s="68">
        <v>4.8970752011583433E-4</v>
      </c>
      <c r="AC1554" s="68">
        <v>2.0392774225674024E-4</v>
      </c>
      <c r="AD1554" s="68">
        <v>6.8584157382696339E-6</v>
      </c>
      <c r="AE1554" s="68">
        <v>1.2984787384806556E-3</v>
      </c>
      <c r="AF1554" s="68">
        <v>3.621474716824521E-4</v>
      </c>
      <c r="AG1554" s="68">
        <v>1.8208691781788381E-3</v>
      </c>
      <c r="AH1554" s="68">
        <v>1.6760574690903559E-3</v>
      </c>
      <c r="AI1554" s="68">
        <v>7.7441266678640705E-4</v>
      </c>
      <c r="AJ1554" s="68">
        <v>7.0496062323937295E-5</v>
      </c>
      <c r="AK1554" s="68">
        <v>1.9565098568706066E-4</v>
      </c>
      <c r="AL1554" s="68">
        <v>1.691368055701739E-4</v>
      </c>
      <c r="AM1554" s="68">
        <v>4.740854554442866E-5</v>
      </c>
      <c r="AN1554" s="68">
        <v>8.7079111731487265E-4</v>
      </c>
      <c r="AO1554" s="68">
        <v>1.5547439046599386E-4</v>
      </c>
      <c r="AP1554" s="68">
        <v>7.5785078566009646E-4</v>
      </c>
      <c r="AQ1554" s="68">
        <v>6.6402019854495313E-4</v>
      </c>
      <c r="AR1554" s="68">
        <v>3.2226996798932884E-5</v>
      </c>
      <c r="AS1554" s="68">
        <v>4.177896085334685E-3</v>
      </c>
      <c r="AT1554" s="68">
        <v>5.4700737140849867E-5</v>
      </c>
      <c r="AU1554" s="68">
        <v>1.652406815383257E-4</v>
      </c>
      <c r="AV1554" s="68">
        <v>0</v>
      </c>
      <c r="AW1554" s="68">
        <v>1.8324906868682816E-4</v>
      </c>
      <c r="AX1554" s="68">
        <v>1.2917636526441723E-4</v>
      </c>
      <c r="AY1554" s="68">
        <v>1.1226464996501812E-4</v>
      </c>
      <c r="AZ1554" s="68">
        <v>0</v>
      </c>
      <c r="BA1554" s="68">
        <v>2.1719289293569033E-5</v>
      </c>
      <c r="BB1554" s="68">
        <v>1.7348478450251903E-3</v>
      </c>
      <c r="BC1554" s="68">
        <v>3.4882869027354629E-3</v>
      </c>
      <c r="BD1554" s="68">
        <v>8.9160395925819971E-4</v>
      </c>
      <c r="BE1554" s="68">
        <v>6.0162881007303631E-4</v>
      </c>
      <c r="BF1554" s="68">
        <v>4.9569544191654729E-4</v>
      </c>
      <c r="BG1554" s="68">
        <v>0</v>
      </c>
      <c r="BH1554" s="68">
        <v>2.8034922123974927E-6</v>
      </c>
      <c r="BI1554" s="68">
        <v>9.1166592593518274E-3</v>
      </c>
      <c r="BJ1554" s="68">
        <v>0</v>
      </c>
      <c r="BK1554" s="68">
        <v>6.4269252804339075E-6</v>
      </c>
      <c r="BL1554" s="68">
        <v>1.5270990973111293E-3</v>
      </c>
      <c r="BM1554" s="68">
        <v>1.821913154685221E-4</v>
      </c>
      <c r="BN1554" s="68">
        <v>0</v>
      </c>
      <c r="BO1554" s="68">
        <v>0</v>
      </c>
    </row>
    <row r="1555" spans="1:67">
      <c r="A1555">
        <v>2012</v>
      </c>
      <c r="B1555" s="62" t="s">
        <v>652</v>
      </c>
      <c r="C1555" s="67" t="s">
        <v>717</v>
      </c>
      <c r="D1555" s="62" t="s">
        <v>726</v>
      </c>
      <c r="E1555" s="68">
        <v>0</v>
      </c>
      <c r="F1555" s="68">
        <v>0</v>
      </c>
      <c r="G1555" s="68">
        <v>0</v>
      </c>
      <c r="H1555" s="68">
        <v>0</v>
      </c>
      <c r="I1555" s="68">
        <v>0</v>
      </c>
      <c r="J1555" s="68">
        <v>0</v>
      </c>
      <c r="K1555" s="68">
        <v>0</v>
      </c>
      <c r="L1555" s="68">
        <v>0</v>
      </c>
      <c r="M1555" s="68">
        <v>0</v>
      </c>
      <c r="N1555" s="68">
        <v>0</v>
      </c>
      <c r="O1555" s="68">
        <v>0</v>
      </c>
      <c r="P1555" s="68">
        <v>0</v>
      </c>
      <c r="Q1555" s="68">
        <v>0</v>
      </c>
      <c r="R1555" s="68">
        <v>0</v>
      </c>
      <c r="S1555" s="68">
        <v>0</v>
      </c>
      <c r="T1555" s="68">
        <v>0</v>
      </c>
      <c r="U1555" s="68">
        <v>0</v>
      </c>
      <c r="V1555" s="68">
        <v>0</v>
      </c>
      <c r="W1555" s="68">
        <v>0</v>
      </c>
      <c r="X1555" s="68">
        <v>0</v>
      </c>
      <c r="Y1555" s="68">
        <v>0</v>
      </c>
      <c r="Z1555" s="68">
        <v>0</v>
      </c>
      <c r="AA1555" s="68">
        <v>0</v>
      </c>
      <c r="AB1555" s="68">
        <v>0</v>
      </c>
      <c r="AC1555" s="68">
        <v>0</v>
      </c>
      <c r="AD1555" s="68">
        <v>0</v>
      </c>
      <c r="AE1555" s="68">
        <v>0</v>
      </c>
      <c r="AF1555" s="68">
        <v>0</v>
      </c>
      <c r="AG1555" s="68">
        <v>0</v>
      </c>
      <c r="AH1555" s="68">
        <v>0</v>
      </c>
      <c r="AI1555" s="68">
        <v>0</v>
      </c>
      <c r="AJ1555" s="68">
        <v>0</v>
      </c>
      <c r="AK1555" s="68">
        <v>0</v>
      </c>
      <c r="AL1555" s="68">
        <v>0</v>
      </c>
      <c r="AM1555" s="68">
        <v>0</v>
      </c>
      <c r="AN1555" s="68">
        <v>0</v>
      </c>
      <c r="AO1555" s="68">
        <v>0</v>
      </c>
      <c r="AP1555" s="68">
        <v>0</v>
      </c>
      <c r="AQ1555" s="68">
        <v>0</v>
      </c>
      <c r="AR1555" s="68">
        <v>0</v>
      </c>
      <c r="AS1555" s="68">
        <v>0</v>
      </c>
      <c r="AT1555" s="68">
        <v>0</v>
      </c>
      <c r="AU1555" s="68">
        <v>0</v>
      </c>
      <c r="AV1555" s="68">
        <v>0</v>
      </c>
      <c r="AW1555" s="68">
        <v>0</v>
      </c>
      <c r="AX1555" s="68">
        <v>0</v>
      </c>
      <c r="AY1555" s="68">
        <v>0</v>
      </c>
      <c r="AZ1555" s="68">
        <v>0</v>
      </c>
      <c r="BA1555" s="68">
        <v>0</v>
      </c>
      <c r="BB1555" s="68">
        <v>0</v>
      </c>
      <c r="BC1555" s="68">
        <v>0</v>
      </c>
      <c r="BD1555" s="68">
        <v>0</v>
      </c>
      <c r="BE1555" s="68">
        <v>0</v>
      </c>
      <c r="BF1555" s="68">
        <v>0</v>
      </c>
      <c r="BG1555" s="68">
        <v>0</v>
      </c>
      <c r="BH1555" s="68">
        <v>0</v>
      </c>
      <c r="BI1555" s="68">
        <v>0</v>
      </c>
      <c r="BJ1555" s="68">
        <v>0</v>
      </c>
      <c r="BK1555" s="68">
        <v>0</v>
      </c>
      <c r="BL1555" s="68">
        <v>0</v>
      </c>
      <c r="BM1555" s="68">
        <v>0</v>
      </c>
      <c r="BN1555" s="68">
        <v>0</v>
      </c>
      <c r="BO1555" s="68">
        <v>0</v>
      </c>
    </row>
    <row r="1556" spans="1:67">
      <c r="A1556">
        <v>2012</v>
      </c>
      <c r="B1556" s="69" t="s">
        <v>727</v>
      </c>
      <c r="C1556" s="69" t="s">
        <v>728</v>
      </c>
      <c r="D1556" s="62" t="s">
        <v>729</v>
      </c>
      <c r="E1556" s="68">
        <v>20611.275013983624</v>
      </c>
      <c r="F1556" s="68">
        <v>344.8406765981324</v>
      </c>
      <c r="G1556" s="68">
        <v>855.80499952269497</v>
      </c>
      <c r="H1556" s="68">
        <v>19623.694018052262</v>
      </c>
      <c r="I1556" s="68">
        <v>91742.108557028158</v>
      </c>
      <c r="J1556" s="68">
        <v>13357.793410209457</v>
      </c>
      <c r="K1556" s="68">
        <v>2843.5976274297068</v>
      </c>
      <c r="L1556" s="68">
        <v>8926.1441188329318</v>
      </c>
      <c r="M1556" s="68">
        <v>2426.1198242119035</v>
      </c>
      <c r="N1556" s="68">
        <v>69892.764792787872</v>
      </c>
      <c r="O1556" s="68">
        <v>31455.157642802162</v>
      </c>
      <c r="P1556" s="68">
        <v>6089.1835472539879</v>
      </c>
      <c r="Q1556" s="68">
        <v>15153.355951887261</v>
      </c>
      <c r="R1556" s="68">
        <v>9693.2574783727359</v>
      </c>
      <c r="S1556" s="68">
        <v>27617.387547390066</v>
      </c>
      <c r="T1556" s="68">
        <v>15152.09381683305</v>
      </c>
      <c r="U1556" s="68">
        <v>49349.294642577457</v>
      </c>
      <c r="V1556" s="68">
        <v>17097.586564073845</v>
      </c>
      <c r="W1556" s="68">
        <v>14347.542659746556</v>
      </c>
      <c r="X1556" s="68">
        <v>78151.757557905978</v>
      </c>
      <c r="Y1556" s="68">
        <v>3362.614208878821</v>
      </c>
      <c r="Z1556" s="68">
        <v>15429.981147149001</v>
      </c>
      <c r="AA1556" s="68">
        <v>979.48628875310794</v>
      </c>
      <c r="AB1556" s="68">
        <v>16251.965297294169</v>
      </c>
      <c r="AC1556" s="68">
        <v>1803.8384350493632</v>
      </c>
      <c r="AD1556" s="68">
        <v>213.85761709766496</v>
      </c>
      <c r="AE1556" s="68">
        <v>74825.67086073797</v>
      </c>
      <c r="AF1556" s="68">
        <v>5428.9838269404581</v>
      </c>
      <c r="AG1556" s="68">
        <v>26993.60767904577</v>
      </c>
      <c r="AH1556" s="68">
        <v>22111.891283788482</v>
      </c>
      <c r="AI1556" s="68">
        <v>40794.900193542751</v>
      </c>
      <c r="AJ1556" s="68">
        <v>638.58814000594236</v>
      </c>
      <c r="AK1556" s="68">
        <v>5723.6738937830705</v>
      </c>
      <c r="AL1556" s="68">
        <v>4184.3287187004826</v>
      </c>
      <c r="AM1556" s="68">
        <v>1261.3192647878482</v>
      </c>
      <c r="AN1556" s="68">
        <v>11559.107224373507</v>
      </c>
      <c r="AO1556" s="68">
        <v>1058.4173483403868</v>
      </c>
      <c r="AP1556" s="68">
        <v>2941.9478459053926</v>
      </c>
      <c r="AQ1556" s="68">
        <v>12543.840406154815</v>
      </c>
      <c r="AR1556" s="68">
        <v>266.30032436177112</v>
      </c>
      <c r="AS1556" s="68">
        <v>14133.557743467456</v>
      </c>
      <c r="AT1556" s="68">
        <v>8793.1075290266217</v>
      </c>
      <c r="AU1556" s="68">
        <v>738.47239290241453</v>
      </c>
      <c r="AV1556" s="68">
        <v>0</v>
      </c>
      <c r="AW1556" s="68">
        <v>4550.9821253029622</v>
      </c>
      <c r="AX1556" s="68">
        <v>1831.1898052444249</v>
      </c>
      <c r="AY1556" s="68">
        <v>1838.1956554342507</v>
      </c>
      <c r="AZ1556" s="68">
        <v>0</v>
      </c>
      <c r="BA1556" s="68">
        <v>371.98406095670089</v>
      </c>
      <c r="BB1556" s="68">
        <v>21711.375706217634</v>
      </c>
      <c r="BC1556" s="68">
        <v>21637.963586834994</v>
      </c>
      <c r="BD1556" s="68">
        <v>6364.9974488400785</v>
      </c>
      <c r="BE1556" s="68">
        <v>11210.305468936636</v>
      </c>
      <c r="BF1556" s="68">
        <v>7332.7818461721317</v>
      </c>
      <c r="BG1556" s="68">
        <v>0</v>
      </c>
      <c r="BH1556" s="68">
        <v>38.883324838864347</v>
      </c>
      <c r="BI1556" s="68">
        <v>739658.13918380707</v>
      </c>
      <c r="BJ1556" s="68">
        <v>0</v>
      </c>
      <c r="BK1556" s="68">
        <v>138278.81061941508</v>
      </c>
      <c r="BL1556" s="68">
        <v>260309.06644151313</v>
      </c>
      <c r="BM1556" s="68">
        <v>8064.7119918537283</v>
      </c>
      <c r="BN1556" s="68">
        <v>0</v>
      </c>
      <c r="BO1556" s="68">
        <v>0</v>
      </c>
    </row>
    <row r="1557" spans="1:67">
      <c r="A1557">
        <v>2012</v>
      </c>
      <c r="B1557" s="70" t="s">
        <v>730</v>
      </c>
      <c r="C1557" s="70" t="s">
        <v>731</v>
      </c>
      <c r="D1557" s="62" t="s">
        <v>729</v>
      </c>
      <c r="E1557" s="68">
        <v>-195.68469541005291</v>
      </c>
      <c r="F1557" s="68">
        <v>-3.6092274780810194</v>
      </c>
      <c r="G1557" s="68">
        <v>-86.207587789970844</v>
      </c>
      <c r="H1557" s="68">
        <v>-411.19633712731206</v>
      </c>
      <c r="I1557" s="68">
        <v>119.84373233753961</v>
      </c>
      <c r="J1557" s="68">
        <v>-42.344954647212994</v>
      </c>
      <c r="K1557" s="68">
        <v>-35.502390590383179</v>
      </c>
      <c r="L1557" s="68">
        <v>-89.897078206019359</v>
      </c>
      <c r="M1557" s="68">
        <v>-14.408497987371414</v>
      </c>
      <c r="N1557" s="68">
        <v>425.60814665464886</v>
      </c>
      <c r="O1557" s="68">
        <v>-242.82199002075012</v>
      </c>
      <c r="P1557" s="68">
        <v>-5.7221918416758273</v>
      </c>
      <c r="Q1557" s="68">
        <v>-34.746553704509928</v>
      </c>
      <c r="R1557" s="68">
        <v>-358.25259845447772</v>
      </c>
      <c r="S1557" s="68">
        <v>-150.78143217495483</v>
      </c>
      <c r="T1557" s="68">
        <v>-59.571812833834002</v>
      </c>
      <c r="U1557" s="68">
        <v>-5.536528482986915</v>
      </c>
      <c r="V1557" s="68">
        <v>-1.1669267058347843</v>
      </c>
      <c r="W1557" s="68">
        <v>-8.2835743557796668</v>
      </c>
      <c r="X1557" s="68">
        <v>25.825853876019767</v>
      </c>
      <c r="Y1557" s="68">
        <v>-1.6460975273150846</v>
      </c>
      <c r="Z1557" s="68">
        <v>-39.166648973995507</v>
      </c>
      <c r="AA1557" s="68">
        <v>-16.021608218936041</v>
      </c>
      <c r="AB1557" s="68">
        <v>-1609.9355319225142</v>
      </c>
      <c r="AC1557" s="68">
        <v>-31.546013595485935</v>
      </c>
      <c r="AD1557" s="68">
        <v>-6.9065603939304783</v>
      </c>
      <c r="AE1557" s="68">
        <v>-720.38227076528517</v>
      </c>
      <c r="AF1557" s="68">
        <v>-45.684897204581375</v>
      </c>
      <c r="AG1557" s="68">
        <v>-227.14942994931639</v>
      </c>
      <c r="AH1557" s="68">
        <v>-186.0698639695606</v>
      </c>
      <c r="AI1557" s="68">
        <v>-5208.7851786604697</v>
      </c>
      <c r="AJ1557" s="68">
        <v>-10.240737362478143</v>
      </c>
      <c r="AK1557" s="68">
        <v>-967.74135132634422</v>
      </c>
      <c r="AL1557" s="68">
        <v>-38.179516722589383</v>
      </c>
      <c r="AM1557" s="68">
        <v>-63.216990630017733</v>
      </c>
      <c r="AN1557" s="68">
        <v>-132.77761914448985</v>
      </c>
      <c r="AO1557" s="68">
        <v>-8.6232742989970959</v>
      </c>
      <c r="AP1557" s="68">
        <v>-15.646737182176366</v>
      </c>
      <c r="AQ1557" s="68">
        <v>-104.88757446263433</v>
      </c>
      <c r="AR1557" s="68">
        <v>-0.6616269218713392</v>
      </c>
      <c r="AS1557" s="68">
        <v>-40.695449346615163</v>
      </c>
      <c r="AT1557" s="68">
        <v>-0.4166307388699369</v>
      </c>
      <c r="AU1557" s="68">
        <v>-4.2460093922085651</v>
      </c>
      <c r="AV1557" s="68">
        <v>0</v>
      </c>
      <c r="AW1557" s="68">
        <v>-64.386638270159324</v>
      </c>
      <c r="AX1557" s="68">
        <v>-5.6271097834017993</v>
      </c>
      <c r="AY1557" s="68">
        <v>-20.645948008481145</v>
      </c>
      <c r="AZ1557" s="68">
        <v>0</v>
      </c>
      <c r="BA1557" s="68">
        <v>-4.3670621491652239</v>
      </c>
      <c r="BB1557" s="68">
        <v>-581.98796284617606</v>
      </c>
      <c r="BC1557" s="68">
        <v>-0.60342392361387298</v>
      </c>
      <c r="BD1557" s="68">
        <v>-74.210114642747726</v>
      </c>
      <c r="BE1557" s="68">
        <v>-121.12746015512997</v>
      </c>
      <c r="BF1557" s="68">
        <v>-112.15012146394621</v>
      </c>
      <c r="BG1557" s="68">
        <v>0</v>
      </c>
      <c r="BH1557" s="68">
        <v>-0.95302253450615282</v>
      </c>
      <c r="BI1557" s="68">
        <v>46902.062015283482</v>
      </c>
      <c r="BJ1557" s="68">
        <v>0</v>
      </c>
      <c r="BK1557" s="68">
        <v>0</v>
      </c>
      <c r="BL1557" s="68">
        <v>1385.6487989635393</v>
      </c>
      <c r="BM1557" s="68">
        <v>0</v>
      </c>
      <c r="BN1557" s="68">
        <v>0</v>
      </c>
      <c r="BO1557" s="68">
        <v>0</v>
      </c>
    </row>
    <row r="1558" spans="1:67">
      <c r="A1558">
        <v>2012</v>
      </c>
      <c r="B1558" s="70" t="s">
        <v>732</v>
      </c>
      <c r="C1558" s="70" t="s">
        <v>733</v>
      </c>
      <c r="D1558" s="62" t="s">
        <v>729</v>
      </c>
      <c r="E1558" s="68">
        <v>0</v>
      </c>
      <c r="F1558" s="68">
        <v>0</v>
      </c>
      <c r="G1558" s="68">
        <v>0</v>
      </c>
      <c r="H1558" s="68">
        <v>0</v>
      </c>
      <c r="I1558" s="68">
        <v>0</v>
      </c>
      <c r="J1558" s="68">
        <v>0</v>
      </c>
      <c r="K1558" s="68">
        <v>0</v>
      </c>
      <c r="L1558" s="68">
        <v>0</v>
      </c>
      <c r="M1558" s="68">
        <v>0</v>
      </c>
      <c r="N1558" s="68">
        <v>0</v>
      </c>
      <c r="O1558" s="68">
        <v>0</v>
      </c>
      <c r="P1558" s="68">
        <v>0</v>
      </c>
      <c r="Q1558" s="68">
        <v>0</v>
      </c>
      <c r="R1558" s="68">
        <v>0</v>
      </c>
      <c r="S1558" s="68">
        <v>0</v>
      </c>
      <c r="T1558" s="68">
        <v>0</v>
      </c>
      <c r="U1558" s="68">
        <v>0</v>
      </c>
      <c r="V1558" s="68">
        <v>0</v>
      </c>
      <c r="W1558" s="68">
        <v>0</v>
      </c>
      <c r="X1558" s="68">
        <v>0</v>
      </c>
      <c r="Y1558" s="68">
        <v>0</v>
      </c>
      <c r="Z1558" s="68">
        <v>0</v>
      </c>
      <c r="AA1558" s="68">
        <v>0</v>
      </c>
      <c r="AB1558" s="68">
        <v>0</v>
      </c>
      <c r="AC1558" s="68">
        <v>0</v>
      </c>
      <c r="AD1558" s="68">
        <v>0</v>
      </c>
      <c r="AE1558" s="68">
        <v>0</v>
      </c>
      <c r="AF1558" s="68">
        <v>0</v>
      </c>
      <c r="AG1558" s="68">
        <v>0</v>
      </c>
      <c r="AH1558" s="68">
        <v>0</v>
      </c>
      <c r="AI1558" s="68">
        <v>0</v>
      </c>
      <c r="AJ1558" s="68">
        <v>0</v>
      </c>
      <c r="AK1558" s="68">
        <v>0</v>
      </c>
      <c r="AL1558" s="68">
        <v>0</v>
      </c>
      <c r="AM1558" s="68">
        <v>0</v>
      </c>
      <c r="AN1558" s="68">
        <v>0</v>
      </c>
      <c r="AO1558" s="68">
        <v>0</v>
      </c>
      <c r="AP1558" s="68">
        <v>0</v>
      </c>
      <c r="AQ1558" s="68">
        <v>0</v>
      </c>
      <c r="AR1558" s="68">
        <v>0</v>
      </c>
      <c r="AS1558" s="68">
        <v>0</v>
      </c>
      <c r="AT1558" s="68">
        <v>0</v>
      </c>
      <c r="AU1558" s="68">
        <v>0</v>
      </c>
      <c r="AV1558" s="68">
        <v>0</v>
      </c>
      <c r="AW1558" s="68">
        <v>0</v>
      </c>
      <c r="AX1558" s="68">
        <v>0</v>
      </c>
      <c r="AY1558" s="68">
        <v>0</v>
      </c>
      <c r="AZ1558" s="68">
        <v>0</v>
      </c>
      <c r="BA1558" s="68">
        <v>0</v>
      </c>
      <c r="BB1558" s="68">
        <v>0</v>
      </c>
      <c r="BC1558" s="68">
        <v>0</v>
      </c>
      <c r="BD1558" s="68">
        <v>0</v>
      </c>
      <c r="BE1558" s="68">
        <v>0</v>
      </c>
      <c r="BF1558" s="68">
        <v>0</v>
      </c>
      <c r="BG1558" s="68">
        <v>0</v>
      </c>
      <c r="BH1558" s="68">
        <v>0</v>
      </c>
      <c r="BI1558" s="68">
        <v>0</v>
      </c>
      <c r="BJ1558" s="68">
        <v>0</v>
      </c>
      <c r="BK1558" s="68">
        <v>0</v>
      </c>
      <c r="BL1558" s="68">
        <v>0</v>
      </c>
      <c r="BM1558" s="68">
        <v>0</v>
      </c>
      <c r="BN1558" s="68">
        <v>0</v>
      </c>
      <c r="BO1558" s="68">
        <v>0</v>
      </c>
    </row>
    <row r="1559" spans="1:67">
      <c r="A1559">
        <v>2012</v>
      </c>
      <c r="B1559" s="70" t="s">
        <v>734</v>
      </c>
      <c r="C1559" s="70" t="s">
        <v>735</v>
      </c>
      <c r="D1559" s="62" t="s">
        <v>729</v>
      </c>
      <c r="E1559" s="68">
        <v>0</v>
      </c>
      <c r="F1559" s="68">
        <v>0</v>
      </c>
      <c r="G1559" s="68">
        <v>0</v>
      </c>
      <c r="H1559" s="68">
        <v>0</v>
      </c>
      <c r="I1559" s="68">
        <v>0</v>
      </c>
      <c r="J1559" s="68">
        <v>0</v>
      </c>
      <c r="K1559" s="68">
        <v>0</v>
      </c>
      <c r="L1559" s="68">
        <v>0</v>
      </c>
      <c r="M1559" s="68">
        <v>0</v>
      </c>
      <c r="N1559" s="68">
        <v>0</v>
      </c>
      <c r="O1559" s="68">
        <v>0</v>
      </c>
      <c r="P1559" s="68">
        <v>0</v>
      </c>
      <c r="Q1559" s="68">
        <v>0</v>
      </c>
      <c r="R1559" s="68">
        <v>0</v>
      </c>
      <c r="S1559" s="68">
        <v>0</v>
      </c>
      <c r="T1559" s="68">
        <v>0</v>
      </c>
      <c r="U1559" s="68">
        <v>0</v>
      </c>
      <c r="V1559" s="68">
        <v>0</v>
      </c>
      <c r="W1559" s="68">
        <v>0</v>
      </c>
      <c r="X1559" s="68">
        <v>0</v>
      </c>
      <c r="Y1559" s="68">
        <v>0</v>
      </c>
      <c r="Z1559" s="68">
        <v>0</v>
      </c>
      <c r="AA1559" s="68">
        <v>0</v>
      </c>
      <c r="AB1559" s="68">
        <v>0</v>
      </c>
      <c r="AC1559" s="68">
        <v>0</v>
      </c>
      <c r="AD1559" s="68">
        <v>0</v>
      </c>
      <c r="AE1559" s="68">
        <v>0</v>
      </c>
      <c r="AF1559" s="68">
        <v>0</v>
      </c>
      <c r="AG1559" s="68">
        <v>0</v>
      </c>
      <c r="AH1559" s="68">
        <v>0</v>
      </c>
      <c r="AI1559" s="68">
        <v>0</v>
      </c>
      <c r="AJ1559" s="68">
        <v>0</v>
      </c>
      <c r="AK1559" s="68">
        <v>0</v>
      </c>
      <c r="AL1559" s="68">
        <v>0</v>
      </c>
      <c r="AM1559" s="68">
        <v>0</v>
      </c>
      <c r="AN1559" s="68">
        <v>0</v>
      </c>
      <c r="AO1559" s="68">
        <v>0</v>
      </c>
      <c r="AP1559" s="68">
        <v>0</v>
      </c>
      <c r="AQ1559" s="68">
        <v>0</v>
      </c>
      <c r="AR1559" s="68">
        <v>0</v>
      </c>
      <c r="AS1559" s="68">
        <v>0</v>
      </c>
      <c r="AT1559" s="68">
        <v>0</v>
      </c>
      <c r="AU1559" s="68">
        <v>0</v>
      </c>
      <c r="AV1559" s="68">
        <v>0</v>
      </c>
      <c r="AW1559" s="68">
        <v>0</v>
      </c>
      <c r="AX1559" s="68">
        <v>0</v>
      </c>
      <c r="AY1559" s="68">
        <v>0</v>
      </c>
      <c r="AZ1559" s="68">
        <v>0</v>
      </c>
      <c r="BA1559" s="68">
        <v>0</v>
      </c>
      <c r="BB1559" s="68">
        <v>0</v>
      </c>
      <c r="BC1559" s="68">
        <v>0</v>
      </c>
      <c r="BD1559" s="68">
        <v>0</v>
      </c>
      <c r="BE1559" s="68">
        <v>0</v>
      </c>
      <c r="BF1559" s="68">
        <v>0</v>
      </c>
      <c r="BG1559" s="68">
        <v>0</v>
      </c>
      <c r="BH1559" s="68">
        <v>0</v>
      </c>
      <c r="BI1559" s="68">
        <v>8536.9980156096008</v>
      </c>
      <c r="BJ1559" s="68">
        <v>0</v>
      </c>
      <c r="BK1559" s="68">
        <v>116.34134236800001</v>
      </c>
      <c r="BL1559" s="68">
        <v>0</v>
      </c>
      <c r="BM1559" s="68">
        <v>0</v>
      </c>
      <c r="BN1559" s="68">
        <v>0</v>
      </c>
      <c r="BO1559" s="68">
        <v>0</v>
      </c>
    </row>
    <row r="1560" spans="1:67">
      <c r="A1560">
        <v>2012</v>
      </c>
      <c r="B1560" s="70" t="s">
        <v>736</v>
      </c>
      <c r="C1560" s="70" t="s">
        <v>737</v>
      </c>
      <c r="D1560" s="62" t="s">
        <v>729</v>
      </c>
      <c r="E1560" s="68">
        <v>0</v>
      </c>
      <c r="F1560" s="68">
        <v>0</v>
      </c>
      <c r="G1560" s="68">
        <v>0</v>
      </c>
      <c r="H1560" s="68">
        <v>0</v>
      </c>
      <c r="I1560" s="68">
        <v>0</v>
      </c>
      <c r="J1560" s="68">
        <v>0</v>
      </c>
      <c r="K1560" s="68">
        <v>0</v>
      </c>
      <c r="L1560" s="68">
        <v>0</v>
      </c>
      <c r="M1560" s="68">
        <v>0</v>
      </c>
      <c r="N1560" s="68">
        <v>0</v>
      </c>
      <c r="O1560" s="68">
        <v>0</v>
      </c>
      <c r="P1560" s="68">
        <v>0</v>
      </c>
      <c r="Q1560" s="68">
        <v>0</v>
      </c>
      <c r="R1560" s="68">
        <v>0</v>
      </c>
      <c r="S1560" s="68">
        <v>0</v>
      </c>
      <c r="T1560" s="68">
        <v>0</v>
      </c>
      <c r="U1560" s="68">
        <v>0</v>
      </c>
      <c r="V1560" s="68">
        <v>0</v>
      </c>
      <c r="W1560" s="68">
        <v>0</v>
      </c>
      <c r="X1560" s="68">
        <v>0</v>
      </c>
      <c r="Y1560" s="68">
        <v>0</v>
      </c>
      <c r="Z1560" s="68">
        <v>0</v>
      </c>
      <c r="AA1560" s="68">
        <v>0</v>
      </c>
      <c r="AB1560" s="68">
        <v>0</v>
      </c>
      <c r="AC1560" s="68">
        <v>0</v>
      </c>
      <c r="AD1560" s="68">
        <v>0</v>
      </c>
      <c r="AE1560" s="68">
        <v>0</v>
      </c>
      <c r="AF1560" s="68">
        <v>0</v>
      </c>
      <c r="AG1560" s="68">
        <v>0</v>
      </c>
      <c r="AH1560" s="68">
        <v>0</v>
      </c>
      <c r="AI1560" s="68">
        <v>0</v>
      </c>
      <c r="AJ1560" s="68">
        <v>0</v>
      </c>
      <c r="AK1560" s="68">
        <v>0</v>
      </c>
      <c r="AL1560" s="68">
        <v>0</v>
      </c>
      <c r="AM1560" s="68">
        <v>0</v>
      </c>
      <c r="AN1560" s="68">
        <v>0</v>
      </c>
      <c r="AO1560" s="68">
        <v>0</v>
      </c>
      <c r="AP1560" s="68">
        <v>0</v>
      </c>
      <c r="AQ1560" s="68">
        <v>0</v>
      </c>
      <c r="AR1560" s="68">
        <v>0</v>
      </c>
      <c r="AS1560" s="68">
        <v>0</v>
      </c>
      <c r="AT1560" s="68">
        <v>0</v>
      </c>
      <c r="AU1560" s="68">
        <v>0</v>
      </c>
      <c r="AV1560" s="68">
        <v>0</v>
      </c>
      <c r="AW1560" s="68">
        <v>0</v>
      </c>
      <c r="AX1560" s="68">
        <v>0</v>
      </c>
      <c r="AY1560" s="68">
        <v>0</v>
      </c>
      <c r="AZ1560" s="68">
        <v>0</v>
      </c>
      <c r="BA1560" s="68">
        <v>0</v>
      </c>
      <c r="BB1560" s="68">
        <v>0</v>
      </c>
      <c r="BC1560" s="68">
        <v>0</v>
      </c>
      <c r="BD1560" s="68">
        <v>0</v>
      </c>
      <c r="BE1560" s="68">
        <v>0</v>
      </c>
      <c r="BF1560" s="68">
        <v>0</v>
      </c>
      <c r="BG1560" s="68">
        <v>0</v>
      </c>
      <c r="BH1560" s="68">
        <v>0</v>
      </c>
      <c r="BI1560" s="68">
        <v>-12727.918613452801</v>
      </c>
      <c r="BJ1560" s="68">
        <v>0</v>
      </c>
      <c r="BK1560" s="68">
        <v>0</v>
      </c>
      <c r="BL1560" s="68">
        <v>0</v>
      </c>
      <c r="BM1560" s="68">
        <v>0</v>
      </c>
      <c r="BN1560" s="68">
        <v>0</v>
      </c>
      <c r="BO1560" s="68">
        <v>0</v>
      </c>
    </row>
    <row r="1561" spans="1:67">
      <c r="A1561">
        <v>2012</v>
      </c>
      <c r="B1561" s="69" t="s">
        <v>738</v>
      </c>
      <c r="C1561" s="69" t="s">
        <v>739</v>
      </c>
      <c r="D1561" s="62" t="s">
        <v>729</v>
      </c>
      <c r="E1561" s="68">
        <v>36391.711481196806</v>
      </c>
      <c r="F1561" s="68">
        <v>1158.9059389632002</v>
      </c>
      <c r="G1561" s="68">
        <v>874.20674837760043</v>
      </c>
      <c r="H1561" s="68">
        <v>99987.498079635945</v>
      </c>
      <c r="I1561" s="68">
        <v>57448.856385286352</v>
      </c>
      <c r="J1561" s="68">
        <v>9472.9467955776017</v>
      </c>
      <c r="K1561" s="68">
        <v>2086.7365504319996</v>
      </c>
      <c r="L1561" s="68">
        <v>4005.1315139071999</v>
      </c>
      <c r="M1561" s="68">
        <v>1500.8373208192008</v>
      </c>
      <c r="N1561" s="68">
        <v>9338.1161717183732</v>
      </c>
      <c r="O1561" s="68">
        <v>17335.975276966419</v>
      </c>
      <c r="P1561" s="68">
        <v>6996.4766075519974</v>
      </c>
      <c r="Q1561" s="68">
        <v>5758.6965628863918</v>
      </c>
      <c r="R1561" s="68">
        <v>10025.537719955199</v>
      </c>
      <c r="S1561" s="68">
        <v>12808.254560908797</v>
      </c>
      <c r="T1561" s="68">
        <v>6402.6440862975942</v>
      </c>
      <c r="U1561" s="68">
        <v>8092.6171193151677</v>
      </c>
      <c r="V1561" s="68">
        <v>5949.4556656256</v>
      </c>
      <c r="W1561" s="68">
        <v>8524.5596708416015</v>
      </c>
      <c r="X1561" s="68">
        <v>30117.051116115195</v>
      </c>
      <c r="Y1561" s="68">
        <v>2167.8854849407999</v>
      </c>
      <c r="Z1561" s="68">
        <v>7421.4426982592004</v>
      </c>
      <c r="AA1561" s="68">
        <v>1248.6615636800002</v>
      </c>
      <c r="AB1561" s="68">
        <v>14493.573605888007</v>
      </c>
      <c r="AC1561" s="68">
        <v>4405.1379370560007</v>
      </c>
      <c r="AD1561" s="68">
        <v>329.47601595520007</v>
      </c>
      <c r="AE1561" s="68">
        <v>93979.72444163842</v>
      </c>
      <c r="AF1561" s="68">
        <v>11256.739106499046</v>
      </c>
      <c r="AG1561" s="68">
        <v>90396.301926430388</v>
      </c>
      <c r="AH1561" s="68">
        <v>81171.28329911537</v>
      </c>
      <c r="AI1561" s="68">
        <v>61450.982909382379</v>
      </c>
      <c r="AJ1561" s="68">
        <v>804.17983237120018</v>
      </c>
      <c r="AK1561" s="68">
        <v>2106.3715669248027</v>
      </c>
      <c r="AL1561" s="68">
        <v>6112.5689532863998</v>
      </c>
      <c r="AM1561" s="68">
        <v>1387.5895693375994</v>
      </c>
      <c r="AN1561" s="68">
        <v>24584.641623302399</v>
      </c>
      <c r="AO1561" s="68">
        <v>1308.1020949567999</v>
      </c>
      <c r="AP1561" s="68">
        <v>2206.5187451903989</v>
      </c>
      <c r="AQ1561" s="68">
        <v>22437.699350489602</v>
      </c>
      <c r="AR1561" s="68">
        <v>594.12089267840008</v>
      </c>
      <c r="AS1561" s="68">
        <v>30022.907078624004</v>
      </c>
      <c r="AT1561" s="68">
        <v>2788.0683155007996</v>
      </c>
      <c r="AU1561" s="68">
        <v>3109.3728959296</v>
      </c>
      <c r="AV1561" s="68">
        <v>0</v>
      </c>
      <c r="AW1561" s="68">
        <v>18123.108824774405</v>
      </c>
      <c r="AX1561" s="68">
        <v>3251.4678961088002</v>
      </c>
      <c r="AY1561" s="68">
        <v>4974.2850285568011</v>
      </c>
      <c r="AZ1561" s="68">
        <v>0</v>
      </c>
      <c r="BA1561" s="68">
        <v>1525.9042063167997</v>
      </c>
      <c r="BB1561" s="68">
        <v>175987.94515617282</v>
      </c>
      <c r="BC1561" s="68">
        <v>48663.509403916811</v>
      </c>
      <c r="BD1561" s="68">
        <v>47402.502579788794</v>
      </c>
      <c r="BE1561" s="68">
        <v>24902.333544281606</v>
      </c>
      <c r="BF1561" s="68">
        <v>18215.0195224704</v>
      </c>
      <c r="BG1561" s="68">
        <v>5585.3914160384002</v>
      </c>
      <c r="BH1561" s="68">
        <v>7.3020659711999967</v>
      </c>
      <c r="BI1561" s="68">
        <v>0</v>
      </c>
      <c r="BJ1561" s="68">
        <v>0</v>
      </c>
      <c r="BK1561" s="68">
        <v>0</v>
      </c>
      <c r="BL1561" s="68">
        <v>0</v>
      </c>
      <c r="BM1561" s="68">
        <v>0</v>
      </c>
      <c r="BN1561" s="68">
        <v>0</v>
      </c>
      <c r="BO1561" s="68">
        <v>0</v>
      </c>
    </row>
    <row r="1562" spans="1:67">
      <c r="A1562">
        <v>2012</v>
      </c>
      <c r="B1562" s="70" t="s">
        <v>740</v>
      </c>
      <c r="C1562" s="70" t="s">
        <v>741</v>
      </c>
      <c r="D1562" s="62" t="s">
        <v>729</v>
      </c>
      <c r="E1562" s="68">
        <v>366.07357330843246</v>
      </c>
      <c r="F1562" s="68">
        <v>6.1731396838157462</v>
      </c>
      <c r="G1562" s="68">
        <v>12.911094887736601</v>
      </c>
      <c r="H1562" s="68">
        <v>350.70525795265934</v>
      </c>
      <c r="I1562" s="68">
        <v>1283.581416585952</v>
      </c>
      <c r="J1562" s="68">
        <v>351.69624415383822</v>
      </c>
      <c r="K1562" s="68">
        <v>36.707852556768188</v>
      </c>
      <c r="L1562" s="68">
        <v>236.40127203921764</v>
      </c>
      <c r="M1562" s="68">
        <v>64.063658573829699</v>
      </c>
      <c r="N1562" s="68">
        <v>981.26385975911955</v>
      </c>
      <c r="O1562" s="68">
        <v>818.54444783485974</v>
      </c>
      <c r="P1562" s="68">
        <v>149.77279626594486</v>
      </c>
      <c r="Q1562" s="68">
        <v>502.14558735238558</v>
      </c>
      <c r="R1562" s="68">
        <v>164.57559991139584</v>
      </c>
      <c r="S1562" s="68">
        <v>592.26693633536183</v>
      </c>
      <c r="T1562" s="68">
        <v>509.86540866411246</v>
      </c>
      <c r="U1562" s="68">
        <v>2607.9098095165991</v>
      </c>
      <c r="V1562" s="68">
        <v>783.65605515642903</v>
      </c>
      <c r="W1562" s="68">
        <v>586.70344379648816</v>
      </c>
      <c r="X1562" s="68">
        <v>3474.6116478921585</v>
      </c>
      <c r="Y1562" s="68">
        <v>130.5059656458715</v>
      </c>
      <c r="Z1562" s="68">
        <v>435.18853076322728</v>
      </c>
      <c r="AA1562" s="68">
        <v>26.858264867065671</v>
      </c>
      <c r="AB1562" s="68">
        <v>424.24100851672279</v>
      </c>
      <c r="AC1562" s="68">
        <v>41.412977979885348</v>
      </c>
      <c r="AD1562" s="68">
        <v>3.5491419354901819</v>
      </c>
      <c r="AE1562" s="68">
        <v>1661.4841712958221</v>
      </c>
      <c r="AF1562" s="68">
        <v>76.781323062003722</v>
      </c>
      <c r="AG1562" s="68">
        <v>381.55324082386585</v>
      </c>
      <c r="AH1562" s="68">
        <v>312.52114402468169</v>
      </c>
      <c r="AI1562" s="68">
        <v>1020.2169268648148</v>
      </c>
      <c r="AJ1562" s="68">
        <v>13.434180276234731</v>
      </c>
      <c r="AK1562" s="68">
        <v>82.704231078526362</v>
      </c>
      <c r="AL1562" s="68">
        <v>115.33420007596786</v>
      </c>
      <c r="AM1562" s="68">
        <v>11.79944094436688</v>
      </c>
      <c r="AN1562" s="68">
        <v>112.30004895551573</v>
      </c>
      <c r="AO1562" s="68">
        <v>9.7286622882199474</v>
      </c>
      <c r="AP1562" s="68">
        <v>20.907602844995726</v>
      </c>
      <c r="AQ1562" s="68">
        <v>255.04165614040809</v>
      </c>
      <c r="AR1562" s="68">
        <v>0.43557278120188958</v>
      </c>
      <c r="AS1562" s="68">
        <v>53.368631717747284</v>
      </c>
      <c r="AT1562" s="68">
        <v>0.14400598932448741</v>
      </c>
      <c r="AU1562" s="68">
        <v>2.7632920470281332</v>
      </c>
      <c r="AV1562" s="68">
        <v>0</v>
      </c>
      <c r="AW1562" s="68">
        <v>15.222551527963743</v>
      </c>
      <c r="AX1562" s="68">
        <v>13.091825497883754</v>
      </c>
      <c r="AY1562" s="68">
        <v>13.29083553095229</v>
      </c>
      <c r="AZ1562" s="68">
        <v>0</v>
      </c>
      <c r="BA1562" s="68">
        <v>2.7690832756548329</v>
      </c>
      <c r="BB1562" s="68">
        <v>210.10348179897983</v>
      </c>
      <c r="BC1562" s="68">
        <v>177.6455404319077</v>
      </c>
      <c r="BD1562" s="68">
        <v>31.367239046539293</v>
      </c>
      <c r="BE1562" s="68">
        <v>120.89212713084861</v>
      </c>
      <c r="BF1562" s="68">
        <v>69.721075112147702</v>
      </c>
      <c r="BG1562" s="68">
        <v>0</v>
      </c>
      <c r="BH1562" s="68">
        <v>0.28320469392336112</v>
      </c>
      <c r="BI1562" s="68">
        <v>4278.5311858175264</v>
      </c>
      <c r="BJ1562" s="68">
        <v>0</v>
      </c>
      <c r="BK1562" s="68">
        <v>0</v>
      </c>
      <c r="BL1562" s="68">
        <v>3438.0454997688812</v>
      </c>
      <c r="BM1562" s="68">
        <v>384.9345643844797</v>
      </c>
      <c r="BN1562" s="68">
        <v>0</v>
      </c>
      <c r="BO1562" s="68">
        <v>0</v>
      </c>
    </row>
    <row r="1563" spans="1:67">
      <c r="A1563">
        <v>2012</v>
      </c>
      <c r="B1563" s="71" t="s">
        <v>659</v>
      </c>
      <c r="C1563" s="72" t="s">
        <v>742</v>
      </c>
      <c r="D1563" s="62" t="s">
        <v>729</v>
      </c>
      <c r="E1563" s="68">
        <v>57173.375429894411</v>
      </c>
      <c r="F1563" s="68">
        <v>1506.3105268608001</v>
      </c>
      <c r="G1563" s="68">
        <v>1656.7152592704001</v>
      </c>
      <c r="H1563" s="68">
        <v>119550.7009693952</v>
      </c>
      <c r="I1563" s="68">
        <v>150594.39000188798</v>
      </c>
      <c r="J1563" s="68">
        <v>23140.091440947199</v>
      </c>
      <c r="K1563" s="68">
        <v>4931.5396449919999</v>
      </c>
      <c r="L1563" s="68">
        <v>13077.7797915392</v>
      </c>
      <c r="M1563" s="68">
        <v>3976.6123019520005</v>
      </c>
      <c r="N1563" s="68">
        <v>80637.75334097282</v>
      </c>
      <c r="O1563" s="68">
        <v>49366.855209721609</v>
      </c>
      <c r="P1563" s="68">
        <v>13229.710802848</v>
      </c>
      <c r="Q1563" s="68">
        <v>21379.451451737601</v>
      </c>
      <c r="R1563" s="68">
        <v>19525.118181107202</v>
      </c>
      <c r="S1563" s="68">
        <v>40867.127395968004</v>
      </c>
      <c r="T1563" s="68">
        <v>22005.031273177599</v>
      </c>
      <c r="U1563" s="68">
        <v>60044.280735552013</v>
      </c>
      <c r="V1563" s="68">
        <v>23829.531361190402</v>
      </c>
      <c r="W1563" s="68">
        <v>23450.522405030402</v>
      </c>
      <c r="X1563" s="68">
        <v>111769.24611497601</v>
      </c>
      <c r="Y1563" s="68">
        <v>5659.3594841600006</v>
      </c>
      <c r="Z1563" s="68">
        <v>23247.4456251968</v>
      </c>
      <c r="AA1563" s="68">
        <v>2238.9845043519999</v>
      </c>
      <c r="AB1563" s="68">
        <v>29559.844273286402</v>
      </c>
      <c r="AC1563" s="68">
        <v>6218.8433594240005</v>
      </c>
      <c r="AD1563" s="68">
        <v>539.97621331840003</v>
      </c>
      <c r="AE1563" s="68">
        <v>169746.49727646721</v>
      </c>
      <c r="AF1563" s="68">
        <v>16716.819354026356</v>
      </c>
      <c r="AG1563" s="68">
        <v>117544.31344869288</v>
      </c>
      <c r="AH1563" s="68">
        <v>103409.62575112398</v>
      </c>
      <c r="AI1563" s="68">
        <v>98057.314765900795</v>
      </c>
      <c r="AJ1563" s="68">
        <v>1445.9614166336</v>
      </c>
      <c r="AK1563" s="68">
        <v>6945.0082733631998</v>
      </c>
      <c r="AL1563" s="68">
        <v>10374.052328870401</v>
      </c>
      <c r="AM1563" s="68">
        <v>2597.4912780927998</v>
      </c>
      <c r="AN1563" s="68">
        <v>36123.2713477824</v>
      </c>
      <c r="AO1563" s="68">
        <v>2367.6248309632001</v>
      </c>
      <c r="AP1563" s="68">
        <v>5153.7274335871998</v>
      </c>
      <c r="AQ1563" s="68">
        <v>35131.693630476795</v>
      </c>
      <c r="AR1563" s="68">
        <v>860.19516462080003</v>
      </c>
      <c r="AS1563" s="68">
        <v>44169.137950195196</v>
      </c>
      <c r="AT1563" s="68">
        <v>11580.903227532799</v>
      </c>
      <c r="AU1563" s="68">
        <v>3846.3625664448004</v>
      </c>
      <c r="AV1563" s="68">
        <v>0</v>
      </c>
      <c r="AW1563" s="68">
        <v>22624.926872121603</v>
      </c>
      <c r="AX1563" s="68">
        <v>5090.1224238144005</v>
      </c>
      <c r="AY1563" s="68">
        <v>6805.1255645248002</v>
      </c>
      <c r="AZ1563" s="68">
        <v>0</v>
      </c>
      <c r="BA1563" s="68">
        <v>1896.2902869952002</v>
      </c>
      <c r="BB1563" s="68">
        <v>197327.43638318719</v>
      </c>
      <c r="BC1563" s="68">
        <v>70478.51500280961</v>
      </c>
      <c r="BD1563" s="68">
        <v>53724.657148499195</v>
      </c>
      <c r="BE1563" s="68">
        <v>36112.403658438401</v>
      </c>
      <c r="BF1563" s="68">
        <v>25505.372294752</v>
      </c>
      <c r="BG1563" s="68">
        <v>5585.3914160384002</v>
      </c>
      <c r="BH1563" s="68">
        <v>45.515572928000005</v>
      </c>
      <c r="BI1563" s="68">
        <v>0</v>
      </c>
      <c r="BJ1563" s="68">
        <v>0</v>
      </c>
      <c r="BK1563" s="68">
        <v>0</v>
      </c>
      <c r="BL1563" s="68">
        <v>0</v>
      </c>
      <c r="BM1563" s="68">
        <v>0</v>
      </c>
      <c r="BN1563" s="68">
        <v>0</v>
      </c>
      <c r="BO1563" s="68">
        <v>0</v>
      </c>
    </row>
    <row r="1564" spans="1:67">
      <c r="A1564">
        <v>2013</v>
      </c>
      <c r="B1564" s="62" t="s">
        <v>597</v>
      </c>
      <c r="C1564" s="67" t="s">
        <v>664</v>
      </c>
      <c r="D1564" s="62" t="s">
        <v>725</v>
      </c>
      <c r="E1564" s="68">
        <v>5011.8730478267462</v>
      </c>
      <c r="F1564" s="68">
        <v>4.469073583422456</v>
      </c>
      <c r="G1564" s="68">
        <v>6.471825034274902</v>
      </c>
      <c r="H1564" s="68">
        <v>0.32254867788377878</v>
      </c>
      <c r="I1564" s="68">
        <v>28878.389588584658</v>
      </c>
      <c r="J1564" s="68">
        <v>741.53555060626491</v>
      </c>
      <c r="K1564" s="68">
        <v>29.407426885761048</v>
      </c>
      <c r="L1564" s="68">
        <v>6.141840904445469E-2</v>
      </c>
      <c r="M1564" s="68">
        <v>3.9132334055917671E-2</v>
      </c>
      <c r="N1564" s="68">
        <v>6.7982447978101861E-3</v>
      </c>
      <c r="O1564" s="68">
        <v>127.35260710858454</v>
      </c>
      <c r="P1564" s="68">
        <v>24.617946158350108</v>
      </c>
      <c r="Q1564" s="68">
        <v>21.559917346842955</v>
      </c>
      <c r="R1564" s="68">
        <v>1.8393833583641623E-2</v>
      </c>
      <c r="S1564" s="68">
        <v>3.9872313868176884E-2</v>
      </c>
      <c r="T1564" s="68">
        <v>0.5483550964918078</v>
      </c>
      <c r="U1564" s="68">
        <v>0.1794834120881956</v>
      </c>
      <c r="V1564" s="68">
        <v>0.22297874339402901</v>
      </c>
      <c r="W1564" s="68">
        <v>0.52112493590498277</v>
      </c>
      <c r="X1564" s="68">
        <v>0.24150201827652876</v>
      </c>
      <c r="Y1564" s="68">
        <v>8.8665130190008601E-2</v>
      </c>
      <c r="Z1564" s="68">
        <v>51.099600473969964</v>
      </c>
      <c r="AA1564" s="68">
        <v>0</v>
      </c>
      <c r="AB1564" s="68">
        <v>26.810587976770972</v>
      </c>
      <c r="AC1564" s="68">
        <v>0</v>
      </c>
      <c r="AD1564" s="68">
        <v>0</v>
      </c>
      <c r="AE1564" s="68">
        <v>33.000939165155415</v>
      </c>
      <c r="AF1564" s="68">
        <v>3.3548925544099077E-3</v>
      </c>
      <c r="AG1564" s="68">
        <v>1.6671190515987321E-2</v>
      </c>
      <c r="AH1564" s="68">
        <v>1.3654912707067366E-2</v>
      </c>
      <c r="AI1564" s="68">
        <v>0</v>
      </c>
      <c r="AJ1564" s="68">
        <v>0</v>
      </c>
      <c r="AK1564" s="68">
        <v>0</v>
      </c>
      <c r="AL1564" s="68">
        <v>0</v>
      </c>
      <c r="AM1564" s="68">
        <v>0</v>
      </c>
      <c r="AN1564" s="68">
        <v>0.35468832421119173</v>
      </c>
      <c r="AO1564" s="68">
        <v>0</v>
      </c>
      <c r="AP1564" s="68">
        <v>0</v>
      </c>
      <c r="AQ1564" s="68">
        <v>0</v>
      </c>
      <c r="AR1564" s="68">
        <v>0</v>
      </c>
      <c r="AS1564" s="68">
        <v>0</v>
      </c>
      <c r="AT1564" s="68">
        <v>0</v>
      </c>
      <c r="AU1564" s="68">
        <v>0</v>
      </c>
      <c r="AV1564" s="68">
        <v>0</v>
      </c>
      <c r="AW1564" s="68">
        <v>0</v>
      </c>
      <c r="AX1564" s="68">
        <v>0</v>
      </c>
      <c r="AY1564" s="68">
        <v>0</v>
      </c>
      <c r="AZ1564" s="68">
        <v>0</v>
      </c>
      <c r="BA1564" s="68">
        <v>4.1387908851533194E-3</v>
      </c>
      <c r="BB1564" s="68">
        <v>0.36913488752477652</v>
      </c>
      <c r="BC1564" s="68">
        <v>0</v>
      </c>
      <c r="BD1564" s="68">
        <v>0</v>
      </c>
      <c r="BE1564" s="68">
        <v>2.202934050021625</v>
      </c>
      <c r="BF1564" s="68">
        <v>0.37937247533634455</v>
      </c>
      <c r="BG1564" s="68">
        <v>0</v>
      </c>
      <c r="BH1564" s="68">
        <v>0</v>
      </c>
      <c r="BI1564" s="68">
        <v>10314.624304649793</v>
      </c>
      <c r="BJ1564" s="68">
        <v>0</v>
      </c>
      <c r="BK1564" s="68">
        <v>0</v>
      </c>
      <c r="BL1564" s="68">
        <v>746.78066030614525</v>
      </c>
      <c r="BM1564" s="68">
        <v>3005.3381835591813</v>
      </c>
      <c r="BN1564" s="68">
        <v>10679.752783706739</v>
      </c>
      <c r="BO1564" s="68">
        <v>59708.718265645992</v>
      </c>
    </row>
    <row r="1565" spans="1:67">
      <c r="A1565">
        <v>2013</v>
      </c>
      <c r="B1565" s="62" t="s">
        <v>598</v>
      </c>
      <c r="C1565" s="67" t="s">
        <v>665</v>
      </c>
      <c r="D1565" s="62" t="s">
        <v>725</v>
      </c>
      <c r="E1565" s="68">
        <v>9.0500848965753653E-4</v>
      </c>
      <c r="F1565" s="68">
        <v>109.60765464579882</v>
      </c>
      <c r="G1565" s="68">
        <v>7.7886591020917217E-5</v>
      </c>
      <c r="H1565" s="68">
        <v>7.0553868374214907E-4</v>
      </c>
      <c r="I1565" s="68">
        <v>33.926871065355442</v>
      </c>
      <c r="J1565" s="68">
        <v>29.815153971879145</v>
      </c>
      <c r="K1565" s="68">
        <v>706.11982880727476</v>
      </c>
      <c r="L1565" s="68">
        <v>0.8720049740511856</v>
      </c>
      <c r="M1565" s="68">
        <v>4.8603926018561422E-4</v>
      </c>
      <c r="N1565" s="68">
        <v>0</v>
      </c>
      <c r="O1565" s="68">
        <v>12.166443786705813</v>
      </c>
      <c r="P1565" s="68">
        <v>24.322006400340797</v>
      </c>
      <c r="Q1565" s="68">
        <v>326.4844011954491</v>
      </c>
      <c r="R1565" s="68">
        <v>2.4889556537366044E-2</v>
      </c>
      <c r="S1565" s="68">
        <v>1.2382595018690979E-2</v>
      </c>
      <c r="T1565" s="68">
        <v>3.7155291310842067E-2</v>
      </c>
      <c r="U1565" s="68">
        <v>9.8636133006464229E-3</v>
      </c>
      <c r="V1565" s="68">
        <v>2.7478274189419107E-3</v>
      </c>
      <c r="W1565" s="68">
        <v>0.11441606561306418</v>
      </c>
      <c r="X1565" s="68">
        <v>1.3764441296004464</v>
      </c>
      <c r="Y1565" s="68">
        <v>0</v>
      </c>
      <c r="Z1565" s="68">
        <v>0.35868738942765388</v>
      </c>
      <c r="AA1565" s="68">
        <v>0</v>
      </c>
      <c r="AB1565" s="68">
        <v>0.4778721264836856</v>
      </c>
      <c r="AC1565" s="68">
        <v>0</v>
      </c>
      <c r="AD1565" s="68">
        <v>0</v>
      </c>
      <c r="AE1565" s="68">
        <v>0.27955293024901451</v>
      </c>
      <c r="AF1565" s="68">
        <v>6.5944007638238844E-4</v>
      </c>
      <c r="AG1565" s="68">
        <v>3.276901113508748E-3</v>
      </c>
      <c r="AH1565" s="68">
        <v>2.6840193933206817E-3</v>
      </c>
      <c r="AI1565" s="68">
        <v>0</v>
      </c>
      <c r="AJ1565" s="68">
        <v>0</v>
      </c>
      <c r="AK1565" s="68">
        <v>0</v>
      </c>
      <c r="AL1565" s="68">
        <v>0</v>
      </c>
      <c r="AM1565" s="68">
        <v>0</v>
      </c>
      <c r="AN1565" s="68">
        <v>0</v>
      </c>
      <c r="AO1565" s="68">
        <v>0</v>
      </c>
      <c r="AP1565" s="68">
        <v>0</v>
      </c>
      <c r="AQ1565" s="68">
        <v>0</v>
      </c>
      <c r="AR1565" s="68">
        <v>0</v>
      </c>
      <c r="AS1565" s="68">
        <v>0</v>
      </c>
      <c r="AT1565" s="68">
        <v>0</v>
      </c>
      <c r="AU1565" s="68">
        <v>0</v>
      </c>
      <c r="AV1565" s="68">
        <v>0</v>
      </c>
      <c r="AW1565" s="68">
        <v>0</v>
      </c>
      <c r="AX1565" s="68">
        <v>0</v>
      </c>
      <c r="AY1565" s="68">
        <v>0</v>
      </c>
      <c r="AZ1565" s="68">
        <v>0</v>
      </c>
      <c r="BA1565" s="68">
        <v>2.0483950427288358E-3</v>
      </c>
      <c r="BB1565" s="68">
        <v>1.2946977316253905E-3</v>
      </c>
      <c r="BC1565" s="68">
        <v>0</v>
      </c>
      <c r="BD1565" s="68">
        <v>0</v>
      </c>
      <c r="BE1565" s="68">
        <v>0</v>
      </c>
      <c r="BF1565" s="68">
        <v>9.7659826432682948E-4</v>
      </c>
      <c r="BG1565" s="68">
        <v>0</v>
      </c>
      <c r="BH1565" s="68">
        <v>0</v>
      </c>
      <c r="BI1565" s="68">
        <v>165.58560754616212</v>
      </c>
      <c r="BJ1565" s="68">
        <v>0</v>
      </c>
      <c r="BK1565" s="68">
        <v>0</v>
      </c>
      <c r="BL1565" s="68">
        <v>0.11965113134294347</v>
      </c>
      <c r="BM1565" s="68">
        <v>17.722359308118065</v>
      </c>
      <c r="BN1565" s="68">
        <v>87.721642498216184</v>
      </c>
      <c r="BO1565" s="68">
        <v>1517.1707513802999</v>
      </c>
    </row>
    <row r="1566" spans="1:67">
      <c r="A1566">
        <v>2013</v>
      </c>
      <c r="B1566" s="62" t="s">
        <v>599</v>
      </c>
      <c r="C1566" s="67" t="s">
        <v>666</v>
      </c>
      <c r="D1566" s="62" t="s">
        <v>725</v>
      </c>
      <c r="E1566" s="68">
        <v>1.6819527607784358E-4</v>
      </c>
      <c r="F1566" s="68">
        <v>0</v>
      </c>
      <c r="G1566" s="68">
        <v>42.331890682642204</v>
      </c>
      <c r="H1566" s="68">
        <v>3.1961458973993014E-4</v>
      </c>
      <c r="I1566" s="68">
        <v>269.95504060986895</v>
      </c>
      <c r="J1566" s="68">
        <v>30.73854037414273</v>
      </c>
      <c r="K1566" s="68">
        <v>0</v>
      </c>
      <c r="L1566" s="68">
        <v>0.29271606098872893</v>
      </c>
      <c r="M1566" s="68">
        <v>0.10082129612196357</v>
      </c>
      <c r="N1566" s="68">
        <v>0</v>
      </c>
      <c r="O1566" s="68">
        <v>5.2970247702766518</v>
      </c>
      <c r="P1566" s="68">
        <v>5.7803740917273787</v>
      </c>
      <c r="Q1566" s="68">
        <v>4.0301749279045014E-2</v>
      </c>
      <c r="R1566" s="68">
        <v>1.2490786668004393E-3</v>
      </c>
      <c r="S1566" s="68">
        <v>4.1520990049463323E-2</v>
      </c>
      <c r="T1566" s="68">
        <v>0</v>
      </c>
      <c r="U1566" s="68">
        <v>0</v>
      </c>
      <c r="V1566" s="68">
        <v>0</v>
      </c>
      <c r="W1566" s="68">
        <v>1.0596193476152876E-2</v>
      </c>
      <c r="X1566" s="68">
        <v>0</v>
      </c>
      <c r="Y1566" s="68">
        <v>0</v>
      </c>
      <c r="Z1566" s="68">
        <v>2.3669398009681095</v>
      </c>
      <c r="AA1566" s="68">
        <v>0</v>
      </c>
      <c r="AB1566" s="68">
        <v>0</v>
      </c>
      <c r="AC1566" s="68">
        <v>0</v>
      </c>
      <c r="AD1566" s="68">
        <v>0</v>
      </c>
      <c r="AE1566" s="68">
        <v>0</v>
      </c>
      <c r="AF1566" s="68">
        <v>0</v>
      </c>
      <c r="AG1566" s="68">
        <v>0</v>
      </c>
      <c r="AH1566" s="68">
        <v>0</v>
      </c>
      <c r="AI1566" s="68">
        <v>0</v>
      </c>
      <c r="AJ1566" s="68">
        <v>0</v>
      </c>
      <c r="AK1566" s="68">
        <v>0</v>
      </c>
      <c r="AL1566" s="68">
        <v>0</v>
      </c>
      <c r="AM1566" s="68">
        <v>0</v>
      </c>
      <c r="AN1566" s="68">
        <v>0</v>
      </c>
      <c r="AO1566" s="68">
        <v>0</v>
      </c>
      <c r="AP1566" s="68">
        <v>0</v>
      </c>
      <c r="AQ1566" s="68">
        <v>0</v>
      </c>
      <c r="AR1566" s="68">
        <v>0</v>
      </c>
      <c r="AS1566" s="68">
        <v>0</v>
      </c>
      <c r="AT1566" s="68">
        <v>0</v>
      </c>
      <c r="AU1566" s="68">
        <v>0</v>
      </c>
      <c r="AV1566" s="68">
        <v>0</v>
      </c>
      <c r="AW1566" s="68">
        <v>0</v>
      </c>
      <c r="AX1566" s="68">
        <v>0</v>
      </c>
      <c r="AY1566" s="68">
        <v>0</v>
      </c>
      <c r="AZ1566" s="68">
        <v>0</v>
      </c>
      <c r="BA1566" s="68">
        <v>0</v>
      </c>
      <c r="BB1566" s="68">
        <v>1.893289906701596E-3</v>
      </c>
      <c r="BC1566" s="68">
        <v>0</v>
      </c>
      <c r="BD1566" s="68">
        <v>0</v>
      </c>
      <c r="BE1566" s="68">
        <v>0</v>
      </c>
      <c r="BF1566" s="68">
        <v>0</v>
      </c>
      <c r="BG1566" s="68">
        <v>0</v>
      </c>
      <c r="BH1566" s="68">
        <v>0</v>
      </c>
      <c r="BI1566" s="68">
        <v>1110.3548558887142</v>
      </c>
      <c r="BJ1566" s="68">
        <v>0</v>
      </c>
      <c r="BK1566" s="68">
        <v>0</v>
      </c>
      <c r="BL1566" s="68">
        <v>70.924523406830588</v>
      </c>
      <c r="BM1566" s="68">
        <v>-46.001606443975611</v>
      </c>
      <c r="BN1566" s="68">
        <v>319.55985187834995</v>
      </c>
      <c r="BO1566" s="68">
        <v>1811.7970215279001</v>
      </c>
    </row>
    <row r="1567" spans="1:67">
      <c r="A1567">
        <v>2013</v>
      </c>
      <c r="B1567" s="62" t="s">
        <v>600</v>
      </c>
      <c r="C1567" s="67" t="s">
        <v>111</v>
      </c>
      <c r="D1567" s="62" t="s">
        <v>725</v>
      </c>
      <c r="E1567" s="68">
        <v>39.837291590972065</v>
      </c>
      <c r="F1567" s="68">
        <v>2.3572077853528719</v>
      </c>
      <c r="G1567" s="68">
        <v>16.764587897684823</v>
      </c>
      <c r="H1567" s="68">
        <v>2364.811802060105</v>
      </c>
      <c r="I1567" s="68">
        <v>40.229807759328359</v>
      </c>
      <c r="J1567" s="68">
        <v>0.38834317958927894</v>
      </c>
      <c r="K1567" s="68">
        <v>6.4934452661902873E-3</v>
      </c>
      <c r="L1567" s="68">
        <v>28.655154942923566</v>
      </c>
      <c r="M1567" s="68">
        <v>7.1040026183195378E-3</v>
      </c>
      <c r="N1567" s="68">
        <v>35240.729331707684</v>
      </c>
      <c r="O1567" s="68">
        <v>5996.0952969869559</v>
      </c>
      <c r="P1567" s="68">
        <v>0.48843045969915888</v>
      </c>
      <c r="Q1567" s="68">
        <v>2.1159667154927648</v>
      </c>
      <c r="R1567" s="68">
        <v>937.6868978890667</v>
      </c>
      <c r="S1567" s="68">
        <v>7377.4031999290337</v>
      </c>
      <c r="T1567" s="68">
        <v>1.49570425446568</v>
      </c>
      <c r="U1567" s="68">
        <v>2.9572536774564573</v>
      </c>
      <c r="V1567" s="68">
        <v>82.849058904796493</v>
      </c>
      <c r="W1567" s="68">
        <v>5.6947300096292039</v>
      </c>
      <c r="X1567" s="68">
        <v>18.164887430119645</v>
      </c>
      <c r="Y1567" s="68">
        <v>0.1577892892416298</v>
      </c>
      <c r="Z1567" s="68">
        <v>102.3703760994746</v>
      </c>
      <c r="AA1567" s="68">
        <v>0</v>
      </c>
      <c r="AB1567" s="68">
        <v>566.42687468178826</v>
      </c>
      <c r="AC1567" s="68">
        <v>20.848880877220378</v>
      </c>
      <c r="AD1567" s="68">
        <v>0</v>
      </c>
      <c r="AE1567" s="68">
        <v>1296.7431317043136</v>
      </c>
      <c r="AF1567" s="68">
        <v>0.25128616719446301</v>
      </c>
      <c r="AG1567" s="68">
        <v>1.2486955988574073</v>
      </c>
      <c r="AH1567" s="68">
        <v>1.0227721519795314</v>
      </c>
      <c r="AI1567" s="68">
        <v>6.979739689677424</v>
      </c>
      <c r="AJ1567" s="68">
        <v>0</v>
      </c>
      <c r="AK1567" s="68">
        <v>0</v>
      </c>
      <c r="AL1567" s="68">
        <v>2.0615481846133257</v>
      </c>
      <c r="AM1567" s="68">
        <v>2.9399824879143889E-3</v>
      </c>
      <c r="AN1567" s="68">
        <v>0</v>
      </c>
      <c r="AO1567" s="68">
        <v>0</v>
      </c>
      <c r="AP1567" s="68">
        <v>0</v>
      </c>
      <c r="AQ1567" s="68">
        <v>0</v>
      </c>
      <c r="AR1567" s="68">
        <v>0</v>
      </c>
      <c r="AS1567" s="68">
        <v>0</v>
      </c>
      <c r="AT1567" s="68">
        <v>0</v>
      </c>
      <c r="AU1567" s="68">
        <v>0</v>
      </c>
      <c r="AV1567" s="68">
        <v>0</v>
      </c>
      <c r="AW1567" s="68">
        <v>1.0338732526701687E-3</v>
      </c>
      <c r="AX1567" s="68">
        <v>0</v>
      </c>
      <c r="AY1567" s="68">
        <v>0</v>
      </c>
      <c r="AZ1567" s="68">
        <v>0</v>
      </c>
      <c r="BA1567" s="68">
        <v>1.9884104660768898E-2</v>
      </c>
      <c r="BB1567" s="68">
        <v>5.4559574938354539E-2</v>
      </c>
      <c r="BC1567" s="68">
        <v>0</v>
      </c>
      <c r="BD1567" s="68">
        <v>0</v>
      </c>
      <c r="BE1567" s="68">
        <v>2.0675204066300155E-3</v>
      </c>
      <c r="BF1567" s="68">
        <v>0</v>
      </c>
      <c r="BG1567" s="68">
        <v>0</v>
      </c>
      <c r="BH1567" s="68">
        <v>0</v>
      </c>
      <c r="BI1567" s="68">
        <v>0</v>
      </c>
      <c r="BJ1567" s="68">
        <v>0</v>
      </c>
      <c r="BK1567" s="68">
        <v>0</v>
      </c>
      <c r="BL1567" s="68">
        <v>12263.178951420576</v>
      </c>
      <c r="BM1567" s="68">
        <v>-5007.1039648603055</v>
      </c>
      <c r="BN1567" s="68">
        <v>54941.337174983819</v>
      </c>
      <c r="BO1567" s="68">
        <v>116354.34229167229</v>
      </c>
    </row>
    <row r="1568" spans="1:67">
      <c r="A1568">
        <v>2013</v>
      </c>
      <c r="B1568" s="62" t="s">
        <v>601</v>
      </c>
      <c r="C1568" s="67" t="s">
        <v>667</v>
      </c>
      <c r="D1568" s="62" t="s">
        <v>725</v>
      </c>
      <c r="E1568" s="68">
        <v>5079.0966305592083</v>
      </c>
      <c r="F1568" s="68">
        <v>0.39173409118379388</v>
      </c>
      <c r="G1568" s="68">
        <v>197.77906238252157</v>
      </c>
      <c r="H1568" s="68">
        <v>0.19218673727202884</v>
      </c>
      <c r="I1568" s="68">
        <v>18575.031528293472</v>
      </c>
      <c r="J1568" s="68">
        <v>397.77962883993308</v>
      </c>
      <c r="K1568" s="68">
        <v>0.27548865366202163</v>
      </c>
      <c r="L1568" s="68">
        <v>110.16126756952892</v>
      </c>
      <c r="M1568" s="68">
        <v>0.38710959378500626</v>
      </c>
      <c r="N1568" s="68">
        <v>4.3407663967637317E-2</v>
      </c>
      <c r="O1568" s="68">
        <v>517.19614470101908</v>
      </c>
      <c r="P1568" s="68">
        <v>230.5689561232806</v>
      </c>
      <c r="Q1568" s="68">
        <v>7.3621029594635932</v>
      </c>
      <c r="R1568" s="68">
        <v>35.358066984509335</v>
      </c>
      <c r="S1568" s="68">
        <v>24.799698471896836</v>
      </c>
      <c r="T1568" s="68">
        <v>3.7796922680291889</v>
      </c>
      <c r="U1568" s="68">
        <v>20.571292104409423</v>
      </c>
      <c r="V1568" s="68">
        <v>3.4623276936740521</v>
      </c>
      <c r="W1568" s="68">
        <v>3.0908652995871102</v>
      </c>
      <c r="X1568" s="68">
        <v>20.180844501845741</v>
      </c>
      <c r="Y1568" s="68">
        <v>0.6926050709638526</v>
      </c>
      <c r="Z1568" s="68">
        <v>7.8772253241236321</v>
      </c>
      <c r="AA1568" s="68">
        <v>0</v>
      </c>
      <c r="AB1568" s="68">
        <v>3.2247392752507018</v>
      </c>
      <c r="AC1568" s="68">
        <v>0</v>
      </c>
      <c r="AD1568" s="68">
        <v>0</v>
      </c>
      <c r="AE1568" s="68">
        <v>15.448725968152644</v>
      </c>
      <c r="AF1568" s="68">
        <v>164.05883132877875</v>
      </c>
      <c r="AG1568" s="68">
        <v>815.24400217144068</v>
      </c>
      <c r="AH1568" s="68">
        <v>667.74389471080804</v>
      </c>
      <c r="AI1568" s="68">
        <v>7.2042282530646345E-2</v>
      </c>
      <c r="AJ1568" s="68">
        <v>7.8481830519937686E-3</v>
      </c>
      <c r="AK1568" s="68">
        <v>9.3971626315209935</v>
      </c>
      <c r="AL1568" s="68">
        <v>17.023061570953914</v>
      </c>
      <c r="AM1568" s="68">
        <v>4.8146169311788101E-3</v>
      </c>
      <c r="AN1568" s="68">
        <v>2362.7242687447629</v>
      </c>
      <c r="AO1568" s="68">
        <v>0</v>
      </c>
      <c r="AP1568" s="68">
        <v>1.0055784542216711E-2</v>
      </c>
      <c r="AQ1568" s="68">
        <v>0</v>
      </c>
      <c r="AR1568" s="68">
        <v>0</v>
      </c>
      <c r="AS1568" s="68">
        <v>90.15840186971117</v>
      </c>
      <c r="AT1568" s="68">
        <v>0.18389385076823028</v>
      </c>
      <c r="AU1568" s="68">
        <v>4.0901368078810076</v>
      </c>
      <c r="AV1568" s="68">
        <v>0</v>
      </c>
      <c r="AW1568" s="68">
        <v>0.25289734945729087</v>
      </c>
      <c r="AX1568" s="68">
        <v>7.4355623159832074E-4</v>
      </c>
      <c r="AY1568" s="68">
        <v>1.0465723547751693</v>
      </c>
      <c r="AZ1568" s="68">
        <v>0</v>
      </c>
      <c r="BA1568" s="68">
        <v>2.1911292164033345</v>
      </c>
      <c r="BB1568" s="68">
        <v>66.996709118841565</v>
      </c>
      <c r="BC1568" s="68">
        <v>383.3662299566696</v>
      </c>
      <c r="BD1568" s="68">
        <v>5.0222976320048938</v>
      </c>
      <c r="BE1568" s="68">
        <v>203.26375787966373</v>
      </c>
      <c r="BF1568" s="68">
        <v>9.0496728745603452</v>
      </c>
      <c r="BG1568" s="68">
        <v>0</v>
      </c>
      <c r="BH1568" s="68">
        <v>6.8965842048541856E-3</v>
      </c>
      <c r="BI1568" s="68">
        <v>116608.63591028648</v>
      </c>
      <c r="BJ1568" s="68">
        <v>0</v>
      </c>
      <c r="BK1568" s="68">
        <v>0</v>
      </c>
      <c r="BL1568" s="68">
        <v>0</v>
      </c>
      <c r="BM1568" s="68">
        <v>440.49416193426543</v>
      </c>
      <c r="BN1568" s="68">
        <v>14101.15232236245</v>
      </c>
      <c r="BO1568" s="68">
        <v>161206.94904679048</v>
      </c>
    </row>
    <row r="1569" spans="1:67">
      <c r="A1569">
        <v>2013</v>
      </c>
      <c r="B1569" s="62" t="s">
        <v>602</v>
      </c>
      <c r="C1569" s="67" t="s">
        <v>668</v>
      </c>
      <c r="D1569" s="62" t="s">
        <v>725</v>
      </c>
      <c r="E1569" s="68">
        <v>52.202184611059529</v>
      </c>
      <c r="F1569" s="68">
        <v>7.3255734683186855</v>
      </c>
      <c r="G1569" s="68">
        <v>2.364851909340019E-2</v>
      </c>
      <c r="H1569" s="68">
        <v>6.3031367586145288</v>
      </c>
      <c r="I1569" s="68">
        <v>94.975874313927264</v>
      </c>
      <c r="J1569" s="68">
        <v>3129.0720670711667</v>
      </c>
      <c r="K1569" s="68">
        <v>13.521410001608926</v>
      </c>
      <c r="L1569" s="68">
        <v>259.64649065666799</v>
      </c>
      <c r="M1569" s="68">
        <v>15.716204658848275</v>
      </c>
      <c r="N1569" s="68">
        <v>19.139819077385514</v>
      </c>
      <c r="O1569" s="68">
        <v>18.617375777704094</v>
      </c>
      <c r="P1569" s="68">
        <v>1.3123158203832483</v>
      </c>
      <c r="Q1569" s="68">
        <v>152.51934418434686</v>
      </c>
      <c r="R1569" s="68">
        <v>11.04012941809029</v>
      </c>
      <c r="S1569" s="68">
        <v>34.311195095119366</v>
      </c>
      <c r="T1569" s="68">
        <v>29.045088534169334</v>
      </c>
      <c r="U1569" s="68">
        <v>119.22870206460939</v>
      </c>
      <c r="V1569" s="68">
        <v>50.461685881787744</v>
      </c>
      <c r="W1569" s="68">
        <v>37.566507768754299</v>
      </c>
      <c r="X1569" s="68">
        <v>1191.7832294761747</v>
      </c>
      <c r="Y1569" s="68">
        <v>10.656828146273771</v>
      </c>
      <c r="Z1569" s="68">
        <v>390.41465913598449</v>
      </c>
      <c r="AA1569" s="68">
        <v>8.9622331927741734E-3</v>
      </c>
      <c r="AB1569" s="68">
        <v>43.937183375227768</v>
      </c>
      <c r="AC1569" s="68">
        <v>0</v>
      </c>
      <c r="AD1569" s="68">
        <v>1.8967485146463365</v>
      </c>
      <c r="AE1569" s="68">
        <v>91.733057384367342</v>
      </c>
      <c r="AF1569" s="68">
        <v>39.471194519590249</v>
      </c>
      <c r="AG1569" s="68">
        <v>196.14094730536769</v>
      </c>
      <c r="AH1569" s="68">
        <v>160.65364445135904</v>
      </c>
      <c r="AI1569" s="68">
        <v>60.938617198289229</v>
      </c>
      <c r="AJ1569" s="68">
        <v>0</v>
      </c>
      <c r="AK1569" s="68">
        <v>8.3175246908377382E-2</v>
      </c>
      <c r="AL1569" s="68">
        <v>2.8247718911198758</v>
      </c>
      <c r="AM1569" s="68">
        <v>4.6580498759477278</v>
      </c>
      <c r="AN1569" s="68">
        <v>146.43990262896338</v>
      </c>
      <c r="AO1569" s="68">
        <v>3.3823069144528865E-2</v>
      </c>
      <c r="AP1569" s="68">
        <v>0.13384091856776761</v>
      </c>
      <c r="AQ1569" s="68">
        <v>0</v>
      </c>
      <c r="AR1569" s="68">
        <v>0</v>
      </c>
      <c r="AS1569" s="68">
        <v>0</v>
      </c>
      <c r="AT1569" s="68">
        <v>0</v>
      </c>
      <c r="AU1569" s="68">
        <v>0</v>
      </c>
      <c r="AV1569" s="68">
        <v>0</v>
      </c>
      <c r="AW1569" s="68">
        <v>1.9236885932923449</v>
      </c>
      <c r="AX1569" s="68">
        <v>4.3352342576556167</v>
      </c>
      <c r="AY1569" s="68">
        <v>14.879784207932451</v>
      </c>
      <c r="AZ1569" s="68">
        <v>0</v>
      </c>
      <c r="BA1569" s="68">
        <v>0.17490783844209251</v>
      </c>
      <c r="BB1569" s="68">
        <v>47.949078976110336</v>
      </c>
      <c r="BC1569" s="68">
        <v>130.63965841487925</v>
      </c>
      <c r="BD1569" s="68">
        <v>32.708834549722688</v>
      </c>
      <c r="BE1569" s="68">
        <v>297.27432246476332</v>
      </c>
      <c r="BF1569" s="68">
        <v>62.277299163025283</v>
      </c>
      <c r="BG1569" s="68">
        <v>0</v>
      </c>
      <c r="BH1569" s="68">
        <v>0.22291166016156133</v>
      </c>
      <c r="BI1569" s="68">
        <v>9223.9716355832061</v>
      </c>
      <c r="BJ1569" s="68">
        <v>0</v>
      </c>
      <c r="BK1569" s="68">
        <v>0</v>
      </c>
      <c r="BL1569" s="68">
        <v>34.145031288300046</v>
      </c>
      <c r="BM1569" s="68">
        <v>-716.31631529170068</v>
      </c>
      <c r="BN1569" s="68">
        <v>8809.1078762413254</v>
      </c>
      <c r="BO1569" s="68">
        <v>24337.131336999901</v>
      </c>
    </row>
    <row r="1570" spans="1:67">
      <c r="A1570">
        <v>2013</v>
      </c>
      <c r="B1570" s="62" t="s">
        <v>603</v>
      </c>
      <c r="C1570" s="67" t="s">
        <v>669</v>
      </c>
      <c r="D1570" s="62" t="s">
        <v>725</v>
      </c>
      <c r="E1570" s="68">
        <v>37.026722791439887</v>
      </c>
      <c r="F1570" s="68">
        <v>9.3154186756435546E-4</v>
      </c>
      <c r="G1570" s="68">
        <v>0.12291865928370951</v>
      </c>
      <c r="H1570" s="68">
        <v>197.02611198272265</v>
      </c>
      <c r="I1570" s="68">
        <v>150.75035866376069</v>
      </c>
      <c r="J1570" s="68">
        <v>9.5733507892165424</v>
      </c>
      <c r="K1570" s="68">
        <v>409.27715893905429</v>
      </c>
      <c r="L1570" s="68">
        <v>53.562290621450764</v>
      </c>
      <c r="M1570" s="68">
        <v>1.7799950818519081</v>
      </c>
      <c r="N1570" s="68">
        <v>23.322871494399813</v>
      </c>
      <c r="O1570" s="68">
        <v>26.093889656847637</v>
      </c>
      <c r="P1570" s="68">
        <v>5.460976949394154</v>
      </c>
      <c r="Q1570" s="68">
        <v>20.404200288906747</v>
      </c>
      <c r="R1570" s="68">
        <v>44.975419857039377</v>
      </c>
      <c r="S1570" s="68">
        <v>14.725569215116408</v>
      </c>
      <c r="T1570" s="68">
        <v>50.273846196609263</v>
      </c>
      <c r="U1570" s="68">
        <v>45.916761192062701</v>
      </c>
      <c r="V1570" s="68">
        <v>34.771662357300691</v>
      </c>
      <c r="W1570" s="68">
        <v>38.01836236542119</v>
      </c>
      <c r="X1570" s="68">
        <v>63.821792571680092</v>
      </c>
      <c r="Y1570" s="68">
        <v>22.937241300884644</v>
      </c>
      <c r="Z1570" s="68">
        <v>946.67174707108165</v>
      </c>
      <c r="AA1570" s="68">
        <v>0.13663971771702371</v>
      </c>
      <c r="AB1570" s="68">
        <v>0.10632799276221934</v>
      </c>
      <c r="AC1570" s="68">
        <v>0</v>
      </c>
      <c r="AD1570" s="68">
        <v>0</v>
      </c>
      <c r="AE1570" s="68">
        <v>1075.8156521199217</v>
      </c>
      <c r="AF1570" s="68">
        <v>77.360019457527912</v>
      </c>
      <c r="AG1570" s="68">
        <v>384.41875612430073</v>
      </c>
      <c r="AH1570" s="68">
        <v>314.86680887024039</v>
      </c>
      <c r="AI1570" s="68">
        <v>2.1046867380397981E-2</v>
      </c>
      <c r="AJ1570" s="68">
        <v>0</v>
      </c>
      <c r="AK1570" s="68">
        <v>0</v>
      </c>
      <c r="AL1570" s="68">
        <v>0.10340936653027061</v>
      </c>
      <c r="AM1570" s="68">
        <v>0</v>
      </c>
      <c r="AN1570" s="68">
        <v>0</v>
      </c>
      <c r="AO1570" s="68">
        <v>0</v>
      </c>
      <c r="AP1570" s="68">
        <v>0.34240792710272283</v>
      </c>
      <c r="AQ1570" s="68">
        <v>50.858108252172883</v>
      </c>
      <c r="AR1570" s="68">
        <v>0</v>
      </c>
      <c r="AS1570" s="68">
        <v>0</v>
      </c>
      <c r="AT1570" s="68">
        <v>0</v>
      </c>
      <c r="AU1570" s="68">
        <v>0</v>
      </c>
      <c r="AV1570" s="68">
        <v>0</v>
      </c>
      <c r="AW1570" s="68">
        <v>0.10085592680635332</v>
      </c>
      <c r="AX1570" s="68">
        <v>2.4254336778010638E-4</v>
      </c>
      <c r="AY1570" s="68">
        <v>0</v>
      </c>
      <c r="AZ1570" s="68">
        <v>0</v>
      </c>
      <c r="BA1570" s="68">
        <v>0.5154500671122384</v>
      </c>
      <c r="BB1570" s="68">
        <v>3.4023036028033005</v>
      </c>
      <c r="BC1570" s="68">
        <v>7.7099858468891421E-3</v>
      </c>
      <c r="BD1570" s="68">
        <v>1.6287743793103125E-3</v>
      </c>
      <c r="BE1570" s="68">
        <v>5.4645018982545111E-2</v>
      </c>
      <c r="BF1570" s="68">
        <v>10.185925732972036</v>
      </c>
      <c r="BG1570" s="68">
        <v>0</v>
      </c>
      <c r="BH1570" s="68">
        <v>0</v>
      </c>
      <c r="BI1570" s="68">
        <v>368.13988161825745</v>
      </c>
      <c r="BJ1570" s="68">
        <v>0</v>
      </c>
      <c r="BK1570" s="68">
        <v>0</v>
      </c>
      <c r="BL1570" s="68">
        <v>3.9807443622886818</v>
      </c>
      <c r="BM1570" s="68">
        <v>141.03536281284082</v>
      </c>
      <c r="BN1570" s="68">
        <v>406.61224853379292</v>
      </c>
      <c r="BO1570" s="68">
        <v>5034.5803552625002</v>
      </c>
    </row>
    <row r="1571" spans="1:67">
      <c r="A1571">
        <v>2013</v>
      </c>
      <c r="B1571" s="62" t="s">
        <v>604</v>
      </c>
      <c r="C1571" s="67" t="s">
        <v>670</v>
      </c>
      <c r="D1571" s="62" t="s">
        <v>725</v>
      </c>
      <c r="E1571" s="68">
        <v>84.561180553469512</v>
      </c>
      <c r="F1571" s="68">
        <v>2.4117946440883897</v>
      </c>
      <c r="G1571" s="68">
        <v>0.47333993256396667</v>
      </c>
      <c r="H1571" s="68">
        <v>5.1707458711939287</v>
      </c>
      <c r="I1571" s="68">
        <v>690.6044468745481</v>
      </c>
      <c r="J1571" s="68">
        <v>100.60592198746882</v>
      </c>
      <c r="K1571" s="68">
        <v>3.6908331522056135</v>
      </c>
      <c r="L1571" s="68">
        <v>2350.0649447425085</v>
      </c>
      <c r="M1571" s="68">
        <v>425.51556225488463</v>
      </c>
      <c r="N1571" s="68">
        <v>17.626688531119523</v>
      </c>
      <c r="O1571" s="68">
        <v>409.75838262433166</v>
      </c>
      <c r="P1571" s="68">
        <v>66.791316346298359</v>
      </c>
      <c r="Q1571" s="68">
        <v>129.94780117637214</v>
      </c>
      <c r="R1571" s="68">
        <v>275.23488914170741</v>
      </c>
      <c r="S1571" s="68">
        <v>9.2871461764209702</v>
      </c>
      <c r="T1571" s="68">
        <v>87.743262945828619</v>
      </c>
      <c r="U1571" s="68">
        <v>402.85304703693191</v>
      </c>
      <c r="V1571" s="68">
        <v>130.20860379032843</v>
      </c>
      <c r="W1571" s="68">
        <v>68.365366275077577</v>
      </c>
      <c r="X1571" s="68">
        <v>246.95675853280864</v>
      </c>
      <c r="Y1571" s="68">
        <v>7.4082681646539497</v>
      </c>
      <c r="Z1571" s="68">
        <v>256.148515007708</v>
      </c>
      <c r="AA1571" s="68">
        <v>2.4433217712192277</v>
      </c>
      <c r="AB1571" s="68">
        <v>12.647339373896282</v>
      </c>
      <c r="AC1571" s="68">
        <v>12.740525407974365</v>
      </c>
      <c r="AD1571" s="68">
        <v>0.55334631371031395</v>
      </c>
      <c r="AE1571" s="68">
        <v>89.054336555717072</v>
      </c>
      <c r="AF1571" s="68">
        <v>141.26877131004602</v>
      </c>
      <c r="AG1571" s="68">
        <v>701.99523897523557</v>
      </c>
      <c r="AH1571" s="68">
        <v>574.98495382146029</v>
      </c>
      <c r="AI1571" s="68">
        <v>34.217213648827034</v>
      </c>
      <c r="AJ1571" s="68">
        <v>0</v>
      </c>
      <c r="AK1571" s="68">
        <v>0.81315994508048106</v>
      </c>
      <c r="AL1571" s="68">
        <v>21.414154301498375</v>
      </c>
      <c r="AM1571" s="68">
        <v>3.4280413339573412</v>
      </c>
      <c r="AN1571" s="68">
        <v>99.225054853000827</v>
      </c>
      <c r="AO1571" s="68">
        <v>25.222684685085198</v>
      </c>
      <c r="AP1571" s="68">
        <v>1.5205107637414814</v>
      </c>
      <c r="AQ1571" s="68">
        <v>3.0141140053229916</v>
      </c>
      <c r="AR1571" s="68">
        <v>8.2182172826058428E-2</v>
      </c>
      <c r="AS1571" s="68">
        <v>265.57050906731956</v>
      </c>
      <c r="AT1571" s="68">
        <v>0.59689180796377872</v>
      </c>
      <c r="AU1571" s="68">
        <v>16.7894826730987</v>
      </c>
      <c r="AV1571" s="68">
        <v>0</v>
      </c>
      <c r="AW1571" s="68">
        <v>74.939365232009521</v>
      </c>
      <c r="AX1571" s="68">
        <v>3.0141220228544885</v>
      </c>
      <c r="AY1571" s="68">
        <v>64.949356436873558</v>
      </c>
      <c r="AZ1571" s="68">
        <v>0</v>
      </c>
      <c r="BA1571" s="68">
        <v>2.3468191301267654</v>
      </c>
      <c r="BB1571" s="68">
        <v>105.3864308867347</v>
      </c>
      <c r="BC1571" s="68">
        <v>477.52114889741802</v>
      </c>
      <c r="BD1571" s="68">
        <v>85.827882598368419</v>
      </c>
      <c r="BE1571" s="68">
        <v>145.76929897850621</v>
      </c>
      <c r="BF1571" s="68">
        <v>55.3197972492815</v>
      </c>
      <c r="BG1571" s="68">
        <v>0</v>
      </c>
      <c r="BH1571" s="68">
        <v>1.5296492112124231</v>
      </c>
      <c r="BI1571" s="68">
        <v>2379.5270295521377</v>
      </c>
      <c r="BJ1571" s="68">
        <v>0</v>
      </c>
      <c r="BK1571" s="68">
        <v>0</v>
      </c>
      <c r="BL1571" s="68">
        <v>0</v>
      </c>
      <c r="BM1571" s="68">
        <v>708.83728118648025</v>
      </c>
      <c r="BN1571" s="68">
        <v>2073.1458891896</v>
      </c>
      <c r="BO1571" s="68">
        <v>13957.1247191211</v>
      </c>
    </row>
    <row r="1572" spans="1:67">
      <c r="A1572">
        <v>2013</v>
      </c>
      <c r="B1572" s="62" t="s">
        <v>605</v>
      </c>
      <c r="C1572" s="67" t="s">
        <v>671</v>
      </c>
      <c r="D1572" s="62" t="s">
        <v>725</v>
      </c>
      <c r="E1572" s="68">
        <v>0.12318628053572933</v>
      </c>
      <c r="F1572" s="68">
        <v>1.1638734614322138E-4</v>
      </c>
      <c r="G1572" s="68">
        <v>1.8508350246164557E-3</v>
      </c>
      <c r="H1572" s="68">
        <v>3.8229155469357554</v>
      </c>
      <c r="I1572" s="68">
        <v>32.153895113425044</v>
      </c>
      <c r="J1572" s="68">
        <v>14.605584752046793</v>
      </c>
      <c r="K1572" s="68">
        <v>1.9497249129906065</v>
      </c>
      <c r="L1572" s="68">
        <v>7.0084236205695341</v>
      </c>
      <c r="M1572" s="68">
        <v>102.98088353820093</v>
      </c>
      <c r="N1572" s="68">
        <v>0.86590326669015683</v>
      </c>
      <c r="O1572" s="68">
        <v>30.482742614468719</v>
      </c>
      <c r="P1572" s="68">
        <v>12.630171085898036</v>
      </c>
      <c r="Q1572" s="68">
        <v>12.306730000393182</v>
      </c>
      <c r="R1572" s="68">
        <v>5.6692865227540414</v>
      </c>
      <c r="S1572" s="68">
        <v>1.7307895324036657</v>
      </c>
      <c r="T1572" s="68">
        <v>6.6447219125357631</v>
      </c>
      <c r="U1572" s="68">
        <v>18.927002343321767</v>
      </c>
      <c r="V1572" s="68">
        <v>7.3812209193277116</v>
      </c>
      <c r="W1572" s="68">
        <v>3.9054348198765618</v>
      </c>
      <c r="X1572" s="68">
        <v>14.201938406302537</v>
      </c>
      <c r="Y1572" s="68">
        <v>1.5193583332689986</v>
      </c>
      <c r="Z1572" s="68">
        <v>17.779986539560408</v>
      </c>
      <c r="AA1572" s="68">
        <v>4.0267945486505052</v>
      </c>
      <c r="AB1572" s="68">
        <v>2.8438743751734439</v>
      </c>
      <c r="AC1572" s="68">
        <v>0</v>
      </c>
      <c r="AD1572" s="68">
        <v>0.36190116799368244</v>
      </c>
      <c r="AE1572" s="68">
        <v>76.595296366340207</v>
      </c>
      <c r="AF1572" s="68">
        <v>16.247231923145051</v>
      </c>
      <c r="AG1572" s="68">
        <v>80.73602786239573</v>
      </c>
      <c r="AH1572" s="68">
        <v>66.128655402213312</v>
      </c>
      <c r="AI1572" s="68">
        <v>36.67792695730229</v>
      </c>
      <c r="AJ1572" s="68">
        <v>0</v>
      </c>
      <c r="AK1572" s="68">
        <v>2.539057731700161</v>
      </c>
      <c r="AL1572" s="68">
        <v>27.250198003950484</v>
      </c>
      <c r="AM1572" s="68">
        <v>6.6787103023838688</v>
      </c>
      <c r="AN1572" s="68">
        <v>10.912029752092028</v>
      </c>
      <c r="AO1572" s="68">
        <v>19.815183767407195</v>
      </c>
      <c r="AP1572" s="68">
        <v>1.8870845200898176</v>
      </c>
      <c r="AQ1572" s="68">
        <v>4.0507163347046955</v>
      </c>
      <c r="AR1572" s="68">
        <v>2.3837620613224293</v>
      </c>
      <c r="AS1572" s="68">
        <v>413.78045508930683</v>
      </c>
      <c r="AT1572" s="68">
        <v>0.72462189324380433</v>
      </c>
      <c r="AU1572" s="68">
        <v>17.975409083530302</v>
      </c>
      <c r="AV1572" s="68">
        <v>0</v>
      </c>
      <c r="AW1572" s="68">
        <v>55.386223491403207</v>
      </c>
      <c r="AX1572" s="68">
        <v>20.523536231231859</v>
      </c>
      <c r="AY1572" s="68">
        <v>51.150489585327996</v>
      </c>
      <c r="AZ1572" s="68">
        <v>0</v>
      </c>
      <c r="BA1572" s="68">
        <v>3.2940615852830235</v>
      </c>
      <c r="BB1572" s="68">
        <v>887.44505353349291</v>
      </c>
      <c r="BC1572" s="68">
        <v>137.67406731642097</v>
      </c>
      <c r="BD1572" s="68">
        <v>134.27900084220411</v>
      </c>
      <c r="BE1572" s="68">
        <v>131.14413485411464</v>
      </c>
      <c r="BF1572" s="68">
        <v>81.081017886508064</v>
      </c>
      <c r="BG1572" s="68">
        <v>0</v>
      </c>
      <c r="BH1572" s="68">
        <v>0.11742502501154957</v>
      </c>
      <c r="BI1572" s="68">
        <v>838.23660014733946</v>
      </c>
      <c r="BJ1572" s="68">
        <v>0</v>
      </c>
      <c r="BK1572" s="68">
        <v>150.74013826053167</v>
      </c>
      <c r="BL1572" s="68">
        <v>8.2274951615959588E-2</v>
      </c>
      <c r="BM1572" s="68">
        <v>131.22263561955214</v>
      </c>
      <c r="BN1572" s="68">
        <v>414.26488117603981</v>
      </c>
      <c r="BO1572" s="68">
        <v>4124.9483449329</v>
      </c>
    </row>
    <row r="1573" spans="1:67">
      <c r="A1573">
        <v>2013</v>
      </c>
      <c r="B1573" s="62" t="s">
        <v>606</v>
      </c>
      <c r="C1573" s="67" t="s">
        <v>672</v>
      </c>
      <c r="D1573" s="62" t="s">
        <v>725</v>
      </c>
      <c r="E1573" s="68">
        <v>546.42083339336261</v>
      </c>
      <c r="F1573" s="68">
        <v>4.3481028866462044</v>
      </c>
      <c r="G1573" s="68">
        <v>191.75001209322807</v>
      </c>
      <c r="H1573" s="68">
        <v>1315.2543465258216</v>
      </c>
      <c r="I1573" s="68">
        <v>1406.8474140035125</v>
      </c>
      <c r="J1573" s="68">
        <v>117.7407871530899</v>
      </c>
      <c r="K1573" s="68">
        <v>165.95533423046743</v>
      </c>
      <c r="L1573" s="68">
        <v>208.65388343945514</v>
      </c>
      <c r="M1573" s="68">
        <v>30.713142553272181</v>
      </c>
      <c r="N1573" s="68">
        <v>19470.051313825439</v>
      </c>
      <c r="O1573" s="68">
        <v>467.86247210087538</v>
      </c>
      <c r="P1573" s="68">
        <v>31.963500912510849</v>
      </c>
      <c r="Q1573" s="68">
        <v>94.400407757543306</v>
      </c>
      <c r="R1573" s="68">
        <v>835.77695528122251</v>
      </c>
      <c r="S1573" s="68">
        <v>383.2001874393066</v>
      </c>
      <c r="T1573" s="68">
        <v>152.38642747134594</v>
      </c>
      <c r="U1573" s="68">
        <v>43.349700437792187</v>
      </c>
      <c r="V1573" s="68">
        <v>36.76525259940469</v>
      </c>
      <c r="W1573" s="68">
        <v>100.95086816451953</v>
      </c>
      <c r="X1573" s="68">
        <v>106.91312484171162</v>
      </c>
      <c r="Y1573" s="68">
        <v>21.033601391377001</v>
      </c>
      <c r="Z1573" s="68">
        <v>138.41965989204863</v>
      </c>
      <c r="AA1573" s="68">
        <v>36.478303104146001</v>
      </c>
      <c r="AB1573" s="68">
        <v>3367.7049370295426</v>
      </c>
      <c r="AC1573" s="68">
        <v>128.08740692116007</v>
      </c>
      <c r="AD1573" s="68">
        <v>14.908394369880204</v>
      </c>
      <c r="AE1573" s="68">
        <v>1902.8271384905042</v>
      </c>
      <c r="AF1573" s="68">
        <v>88.74702667821704</v>
      </c>
      <c r="AG1573" s="68">
        <v>441.00327074116944</v>
      </c>
      <c r="AH1573" s="68">
        <v>361.21362536928757</v>
      </c>
      <c r="AI1573" s="68">
        <v>14443.504955368815</v>
      </c>
      <c r="AJ1573" s="68">
        <v>20.463157186645837</v>
      </c>
      <c r="AK1573" s="68">
        <v>1909.8101067613404</v>
      </c>
      <c r="AL1573" s="68">
        <v>83.940997635211545</v>
      </c>
      <c r="AM1573" s="68">
        <v>201.01816123151846</v>
      </c>
      <c r="AN1573" s="68">
        <v>305.5851798295933</v>
      </c>
      <c r="AO1573" s="68">
        <v>18.400556879779625</v>
      </c>
      <c r="AP1573" s="68">
        <v>9.2846098592197119</v>
      </c>
      <c r="AQ1573" s="68">
        <v>182.22887499773128</v>
      </c>
      <c r="AR1573" s="68">
        <v>0.93970622599475018</v>
      </c>
      <c r="AS1573" s="68">
        <v>18.343920938075041</v>
      </c>
      <c r="AT1573" s="68">
        <v>4.0774779885106025E-5</v>
      </c>
      <c r="AU1573" s="68">
        <v>6.8452535462223585</v>
      </c>
      <c r="AV1573" s="68">
        <v>0</v>
      </c>
      <c r="AW1573" s="68">
        <v>154.92993384049544</v>
      </c>
      <c r="AX1573" s="68">
        <v>10.464670017119676</v>
      </c>
      <c r="AY1573" s="68">
        <v>34.337700093819024</v>
      </c>
      <c r="AZ1573" s="68">
        <v>0</v>
      </c>
      <c r="BA1573" s="68">
        <v>9.8318794650436327</v>
      </c>
      <c r="BB1573" s="68">
        <v>1233.7877078459419</v>
      </c>
      <c r="BC1573" s="68">
        <v>1435.162594766648</v>
      </c>
      <c r="BD1573" s="68">
        <v>78.210242560128492</v>
      </c>
      <c r="BE1573" s="68">
        <v>350.75190251065925</v>
      </c>
      <c r="BF1573" s="68">
        <v>206.08308519750958</v>
      </c>
      <c r="BG1573" s="68">
        <v>0</v>
      </c>
      <c r="BH1573" s="68">
        <v>2.481000424755416</v>
      </c>
      <c r="BI1573" s="68">
        <v>5910.9670228383629</v>
      </c>
      <c r="BJ1573" s="68">
        <v>0</v>
      </c>
      <c r="BK1573" s="68">
        <v>0</v>
      </c>
      <c r="BL1573" s="68">
        <v>0</v>
      </c>
      <c r="BM1573" s="68">
        <v>10799.328885215635</v>
      </c>
      <c r="BN1573" s="68">
        <v>6229.1678610275803</v>
      </c>
      <c r="BO1573" s="68">
        <v>75867.597438136494</v>
      </c>
    </row>
    <row r="1574" spans="1:67">
      <c r="A1574">
        <v>2013</v>
      </c>
      <c r="B1574" s="62" t="s">
        <v>607</v>
      </c>
      <c r="C1574" s="67" t="s">
        <v>673</v>
      </c>
      <c r="D1574" s="62" t="s">
        <v>725</v>
      </c>
      <c r="E1574" s="68">
        <v>1622.7495002300464</v>
      </c>
      <c r="F1574" s="68">
        <v>13.427449534035196</v>
      </c>
      <c r="G1574" s="68">
        <v>11.772469825500012</v>
      </c>
      <c r="H1574" s="68">
        <v>2129.8683873696077</v>
      </c>
      <c r="I1574" s="68">
        <v>1313.7872161522916</v>
      </c>
      <c r="J1574" s="68">
        <v>582.55994431478189</v>
      </c>
      <c r="K1574" s="68">
        <v>73.904934896833595</v>
      </c>
      <c r="L1574" s="68">
        <v>376.25927880365936</v>
      </c>
      <c r="M1574" s="68">
        <v>165.80212107008938</v>
      </c>
      <c r="N1574" s="68">
        <v>829.54421663132803</v>
      </c>
      <c r="O1574" s="68">
        <v>8749.453007293585</v>
      </c>
      <c r="P1574" s="68">
        <v>1060.466509539388</v>
      </c>
      <c r="Q1574" s="68">
        <v>4231.9371875564566</v>
      </c>
      <c r="R1574" s="68">
        <v>622.0831358522787</v>
      </c>
      <c r="S1574" s="68">
        <v>355.03013896473817</v>
      </c>
      <c r="T1574" s="68">
        <v>281.49513534001034</v>
      </c>
      <c r="U1574" s="68">
        <v>587.42346182308779</v>
      </c>
      <c r="V1574" s="68">
        <v>322.20310462948879</v>
      </c>
      <c r="W1574" s="68">
        <v>117.68120132636061</v>
      </c>
      <c r="X1574" s="68">
        <v>697.55126925109016</v>
      </c>
      <c r="Y1574" s="68">
        <v>17.247485294095576</v>
      </c>
      <c r="Z1574" s="68">
        <v>678.93365718535222</v>
      </c>
      <c r="AA1574" s="68">
        <v>12.986395795478282</v>
      </c>
      <c r="AB1574" s="68">
        <v>2540.0948629848917</v>
      </c>
      <c r="AC1574" s="68">
        <v>407.90864565714486</v>
      </c>
      <c r="AD1574" s="68">
        <v>5.0255978534711199</v>
      </c>
      <c r="AE1574" s="68">
        <v>1411.7540536430811</v>
      </c>
      <c r="AF1574" s="68">
        <v>59.976697827393863</v>
      </c>
      <c r="AG1574" s="68">
        <v>298.03725150183107</v>
      </c>
      <c r="AH1574" s="68">
        <v>244.11409903864123</v>
      </c>
      <c r="AI1574" s="68">
        <v>146.78091099858082</v>
      </c>
      <c r="AJ1574" s="68">
        <v>0</v>
      </c>
      <c r="AK1574" s="68">
        <v>0.17389365484008579</v>
      </c>
      <c r="AL1574" s="68">
        <v>50.510888436009942</v>
      </c>
      <c r="AM1574" s="68">
        <v>0.96023226513558468</v>
      </c>
      <c r="AN1574" s="68">
        <v>304.77918189358479</v>
      </c>
      <c r="AO1574" s="68">
        <v>37.26164201090689</v>
      </c>
      <c r="AP1574" s="68">
        <v>46.241255386825479</v>
      </c>
      <c r="AQ1574" s="68">
        <v>66.506389303710051</v>
      </c>
      <c r="AR1574" s="68">
        <v>0.10724373259211878</v>
      </c>
      <c r="AS1574" s="68">
        <v>67.256762724679803</v>
      </c>
      <c r="AT1574" s="68">
        <v>0.13415143953676481</v>
      </c>
      <c r="AU1574" s="68">
        <v>4.0241160085519763</v>
      </c>
      <c r="AV1574" s="68">
        <v>0</v>
      </c>
      <c r="AW1574" s="68">
        <v>5.5247422993876683</v>
      </c>
      <c r="AX1574" s="68">
        <v>18.448985111545365</v>
      </c>
      <c r="AY1574" s="68">
        <v>17.460177827379606</v>
      </c>
      <c r="AZ1574" s="68">
        <v>0</v>
      </c>
      <c r="BA1574" s="68">
        <v>14.104256811883168</v>
      </c>
      <c r="BB1574" s="68">
        <v>361.34766269600732</v>
      </c>
      <c r="BC1574" s="68">
        <v>112.86162999398951</v>
      </c>
      <c r="BD1574" s="68">
        <v>63.870420126312638</v>
      </c>
      <c r="BE1574" s="68">
        <v>205.96563242660312</v>
      </c>
      <c r="BF1574" s="68">
        <v>369.28463063274808</v>
      </c>
      <c r="BG1574" s="68">
        <v>0</v>
      </c>
      <c r="BH1574" s="68">
        <v>6.1006453978526394E-2</v>
      </c>
      <c r="BI1574" s="68">
        <v>9356.1967350821287</v>
      </c>
      <c r="BJ1574" s="68">
        <v>0</v>
      </c>
      <c r="BK1574" s="68">
        <v>0</v>
      </c>
      <c r="BL1574" s="68">
        <v>9.9831410132223777</v>
      </c>
      <c r="BM1574" s="68">
        <v>2215.6819419565468</v>
      </c>
      <c r="BN1574" s="68">
        <v>11722.196529309878</v>
      </c>
      <c r="BO1574" s="68">
        <v>55018.802576782698</v>
      </c>
    </row>
    <row r="1575" spans="1:67">
      <c r="A1575">
        <v>2013</v>
      </c>
      <c r="B1575" s="62" t="s">
        <v>608</v>
      </c>
      <c r="C1575" s="67" t="s">
        <v>674</v>
      </c>
      <c r="D1575" s="62" t="s">
        <v>725</v>
      </c>
      <c r="E1575" s="68">
        <v>44.968774051790319</v>
      </c>
      <c r="F1575" s="68">
        <v>3.290924632620333</v>
      </c>
      <c r="G1575" s="68">
        <v>2.0216357074827909</v>
      </c>
      <c r="H1575" s="68">
        <v>9.2665730035032354E-2</v>
      </c>
      <c r="I1575" s="68">
        <v>64.957046725624821</v>
      </c>
      <c r="J1575" s="68">
        <v>0.94462963767897112</v>
      </c>
      <c r="K1575" s="68">
        <v>0.17003328771226886</v>
      </c>
      <c r="L1575" s="68">
        <v>7.6239394237387792</v>
      </c>
      <c r="M1575" s="68">
        <v>1.5109892592631871</v>
      </c>
      <c r="N1575" s="68">
        <v>0.61104793430190918</v>
      </c>
      <c r="O1575" s="68">
        <v>27.493485159439857</v>
      </c>
      <c r="P1575" s="68">
        <v>883.38103055886222</v>
      </c>
      <c r="Q1575" s="68">
        <v>0.78332699477218104</v>
      </c>
      <c r="R1575" s="68">
        <v>0.74419559840106142</v>
      </c>
      <c r="S1575" s="68">
        <v>0.68731131949063806</v>
      </c>
      <c r="T1575" s="68">
        <v>0.25368405106658359</v>
      </c>
      <c r="U1575" s="68">
        <v>176.94219222105829</v>
      </c>
      <c r="V1575" s="68">
        <v>0.1960023432359837</v>
      </c>
      <c r="W1575" s="68">
        <v>5.4517984978151759</v>
      </c>
      <c r="X1575" s="68">
        <v>2.0492814014150316</v>
      </c>
      <c r="Y1575" s="68">
        <v>9.2970801881714374E-2</v>
      </c>
      <c r="Z1575" s="68">
        <v>6.41340233449408</v>
      </c>
      <c r="AA1575" s="68">
        <v>0</v>
      </c>
      <c r="AB1575" s="68">
        <v>2.4714592013734799E-2</v>
      </c>
      <c r="AC1575" s="68">
        <v>0</v>
      </c>
      <c r="AD1575" s="68">
        <v>0</v>
      </c>
      <c r="AE1575" s="68">
        <v>9.8739376024648148E-2</v>
      </c>
      <c r="AF1575" s="68">
        <v>0.23193029484983282</v>
      </c>
      <c r="AG1575" s="68">
        <v>1.1525120608671073</v>
      </c>
      <c r="AH1575" s="68">
        <v>0.94399086675248367</v>
      </c>
      <c r="AI1575" s="68">
        <v>0</v>
      </c>
      <c r="AJ1575" s="68">
        <v>0</v>
      </c>
      <c r="AK1575" s="68">
        <v>0</v>
      </c>
      <c r="AL1575" s="68">
        <v>0</v>
      </c>
      <c r="AM1575" s="68">
        <v>4.0262476208725567E-3</v>
      </c>
      <c r="AN1575" s="68">
        <v>0.11055300505528505</v>
      </c>
      <c r="AO1575" s="68">
        <v>0</v>
      </c>
      <c r="AP1575" s="68">
        <v>0</v>
      </c>
      <c r="AQ1575" s="68">
        <v>0</v>
      </c>
      <c r="AR1575" s="68">
        <v>0</v>
      </c>
      <c r="AS1575" s="68">
        <v>0</v>
      </c>
      <c r="AT1575" s="68">
        <v>0</v>
      </c>
      <c r="AU1575" s="68">
        <v>0</v>
      </c>
      <c r="AV1575" s="68">
        <v>0</v>
      </c>
      <c r="AW1575" s="68">
        <v>0.49167720292995681</v>
      </c>
      <c r="AX1575" s="68">
        <v>7.9138517555474774E-4</v>
      </c>
      <c r="AY1575" s="68">
        <v>0.26741349166213291</v>
      </c>
      <c r="AZ1575" s="68">
        <v>0</v>
      </c>
      <c r="BA1575" s="68">
        <v>2.9160890118825766</v>
      </c>
      <c r="BB1575" s="68">
        <v>4.3743554637206348</v>
      </c>
      <c r="BC1575" s="68">
        <v>465.57145825135586</v>
      </c>
      <c r="BD1575" s="68">
        <v>0.57906180597838175</v>
      </c>
      <c r="BE1575" s="68">
        <v>611.29564103128837</v>
      </c>
      <c r="BF1575" s="68">
        <v>3.3441265226676777</v>
      </c>
      <c r="BG1575" s="68">
        <v>0</v>
      </c>
      <c r="BH1575" s="68">
        <v>0.47433377604836707</v>
      </c>
      <c r="BI1575" s="68">
        <v>7977.4296972771817</v>
      </c>
      <c r="BJ1575" s="68">
        <v>0</v>
      </c>
      <c r="BK1575" s="68">
        <v>0</v>
      </c>
      <c r="BL1575" s="68">
        <v>0</v>
      </c>
      <c r="BM1575" s="68">
        <v>1382.7556094485385</v>
      </c>
      <c r="BN1575" s="68">
        <v>1965.2667715432012</v>
      </c>
      <c r="BO1575" s="68">
        <v>13648.013860326999</v>
      </c>
    </row>
    <row r="1576" spans="1:67">
      <c r="A1576">
        <v>2013</v>
      </c>
      <c r="B1576" s="62" t="s">
        <v>609</v>
      </c>
      <c r="C1576" s="67" t="s">
        <v>675</v>
      </c>
      <c r="D1576" s="62" t="s">
        <v>725</v>
      </c>
      <c r="E1576" s="68">
        <v>124.44210439290539</v>
      </c>
      <c r="F1576" s="68">
        <v>19.848939874485364</v>
      </c>
      <c r="G1576" s="68">
        <v>1.4338490509149879</v>
      </c>
      <c r="H1576" s="68">
        <v>32.643255945651191</v>
      </c>
      <c r="I1576" s="68">
        <v>1537.5752748083114</v>
      </c>
      <c r="J1576" s="68">
        <v>273.43842367368364</v>
      </c>
      <c r="K1576" s="68">
        <v>36.867676061986863</v>
      </c>
      <c r="L1576" s="68">
        <v>101.07747584101941</v>
      </c>
      <c r="M1576" s="68">
        <v>75.631024271607885</v>
      </c>
      <c r="N1576" s="68">
        <v>23.783357853827912</v>
      </c>
      <c r="O1576" s="68">
        <v>322.97162628653831</v>
      </c>
      <c r="P1576" s="68">
        <v>32.516249664186965</v>
      </c>
      <c r="Q1576" s="68">
        <v>450.23142036108311</v>
      </c>
      <c r="R1576" s="68">
        <v>44.343823501178925</v>
      </c>
      <c r="S1576" s="68">
        <v>26.568211901969388</v>
      </c>
      <c r="T1576" s="68">
        <v>211.02675546787333</v>
      </c>
      <c r="U1576" s="68">
        <v>1001.6137091540495</v>
      </c>
      <c r="V1576" s="68">
        <v>575.07559084171828</v>
      </c>
      <c r="W1576" s="68">
        <v>265.97339398737807</v>
      </c>
      <c r="X1576" s="68">
        <v>3807.6608911886774</v>
      </c>
      <c r="Y1576" s="68">
        <v>51.696864795091834</v>
      </c>
      <c r="Z1576" s="68">
        <v>585.42149036090927</v>
      </c>
      <c r="AA1576" s="68">
        <v>0.93741074690077197</v>
      </c>
      <c r="AB1576" s="68">
        <v>11.540697260064611</v>
      </c>
      <c r="AC1576" s="68">
        <v>0</v>
      </c>
      <c r="AD1576" s="68">
        <v>2.3822478891502694</v>
      </c>
      <c r="AE1576" s="68">
        <v>1445.3049371947943</v>
      </c>
      <c r="AF1576" s="68">
        <v>172.27521158818857</v>
      </c>
      <c r="AG1576" s="68">
        <v>856.07298206719508</v>
      </c>
      <c r="AH1576" s="68">
        <v>701.1857869296324</v>
      </c>
      <c r="AI1576" s="68">
        <v>453.0482631439649</v>
      </c>
      <c r="AJ1576" s="68">
        <v>0</v>
      </c>
      <c r="AK1576" s="68">
        <v>3.4869527021616784E-3</v>
      </c>
      <c r="AL1576" s="68">
        <v>103.12065675459948</v>
      </c>
      <c r="AM1576" s="68">
        <v>9.3029596619939481E-2</v>
      </c>
      <c r="AN1576" s="68">
        <v>77.838040854280294</v>
      </c>
      <c r="AO1576" s="68">
        <v>4.9339100390004616E-2</v>
      </c>
      <c r="AP1576" s="68">
        <v>0.29414732602622407</v>
      </c>
      <c r="AQ1576" s="68">
        <v>0</v>
      </c>
      <c r="AR1576" s="68">
        <v>0</v>
      </c>
      <c r="AS1576" s="68">
        <v>6.6098071166983665</v>
      </c>
      <c r="AT1576" s="68">
        <v>0</v>
      </c>
      <c r="AU1576" s="68">
        <v>0</v>
      </c>
      <c r="AV1576" s="68">
        <v>0</v>
      </c>
      <c r="AW1576" s="68">
        <v>0.2331696924708106</v>
      </c>
      <c r="AX1576" s="68">
        <v>0.27300415395238076</v>
      </c>
      <c r="AY1576" s="68">
        <v>0.56768161987526744</v>
      </c>
      <c r="AZ1576" s="68">
        <v>0</v>
      </c>
      <c r="BA1576" s="68">
        <v>1.3111060364907519</v>
      </c>
      <c r="BB1576" s="68">
        <v>97.838731140968989</v>
      </c>
      <c r="BC1576" s="68">
        <v>67.640990441179326</v>
      </c>
      <c r="BD1576" s="68">
        <v>8.0329905083532704</v>
      </c>
      <c r="BE1576" s="68">
        <v>131.54476441123995</v>
      </c>
      <c r="BF1576" s="68">
        <v>20.733086905942766</v>
      </c>
      <c r="BG1576" s="68">
        <v>0</v>
      </c>
      <c r="BH1576" s="68">
        <v>5.8459155851856112E-2</v>
      </c>
      <c r="BI1576" s="68">
        <v>2922.9095680578121</v>
      </c>
      <c r="BJ1576" s="68">
        <v>0</v>
      </c>
      <c r="BK1576" s="68">
        <v>0</v>
      </c>
      <c r="BL1576" s="68">
        <v>0.90518566434171366</v>
      </c>
      <c r="BM1576" s="68">
        <v>-1293.4332408845803</v>
      </c>
      <c r="BN1576" s="68">
        <v>6971.2697962506445</v>
      </c>
      <c r="BO1576" s="68">
        <v>22362.482746960799</v>
      </c>
    </row>
    <row r="1577" spans="1:67">
      <c r="A1577">
        <v>2013</v>
      </c>
      <c r="B1577" s="62" t="s">
        <v>610</v>
      </c>
      <c r="C1577" s="67" t="s">
        <v>676</v>
      </c>
      <c r="D1577" s="62" t="s">
        <v>725</v>
      </c>
      <c r="E1577" s="68">
        <v>0.42383022695182815</v>
      </c>
      <c r="F1577" s="68">
        <v>4.5789407775751285E-3</v>
      </c>
      <c r="G1577" s="68">
        <v>3.6098645971733818</v>
      </c>
      <c r="H1577" s="68">
        <v>339.39674793283808</v>
      </c>
      <c r="I1577" s="68">
        <v>1019.2385699148005</v>
      </c>
      <c r="J1577" s="68">
        <v>8.0186005823108903</v>
      </c>
      <c r="K1577" s="68">
        <v>15.771377801905452</v>
      </c>
      <c r="L1577" s="68">
        <v>1.139372981237152</v>
      </c>
      <c r="M1577" s="68">
        <v>2.3701997518732409</v>
      </c>
      <c r="N1577" s="68">
        <v>13.359474315494563</v>
      </c>
      <c r="O1577" s="68">
        <v>36.384610506155873</v>
      </c>
      <c r="P1577" s="68">
        <v>25.743395225994828</v>
      </c>
      <c r="Q1577" s="68">
        <v>31.421544013495012</v>
      </c>
      <c r="R1577" s="68">
        <v>1158.7848565076715</v>
      </c>
      <c r="S1577" s="68">
        <v>18.937903562439022</v>
      </c>
      <c r="T1577" s="68">
        <v>132.32152226024792</v>
      </c>
      <c r="U1577" s="68">
        <v>239.56669019528886</v>
      </c>
      <c r="V1577" s="68">
        <v>217.81123971469032</v>
      </c>
      <c r="W1577" s="68">
        <v>62.858536869179474</v>
      </c>
      <c r="X1577" s="68">
        <v>455.5701813264202</v>
      </c>
      <c r="Y1577" s="68">
        <v>10.516926410306914</v>
      </c>
      <c r="Z1577" s="68">
        <v>197.83519323412352</v>
      </c>
      <c r="AA1577" s="68">
        <v>9.6165729208054529</v>
      </c>
      <c r="AB1577" s="68">
        <v>2.1932439948860551</v>
      </c>
      <c r="AC1577" s="68">
        <v>0</v>
      </c>
      <c r="AD1577" s="68">
        <v>0</v>
      </c>
      <c r="AE1577" s="68">
        <v>7726.8552781029784</v>
      </c>
      <c r="AF1577" s="68">
        <v>37.159467496756406</v>
      </c>
      <c r="AG1577" s="68">
        <v>184.65347311846395</v>
      </c>
      <c r="AH1577" s="68">
        <v>151.24457093039874</v>
      </c>
      <c r="AI1577" s="68">
        <v>30.276169404769014</v>
      </c>
      <c r="AJ1577" s="68">
        <v>0</v>
      </c>
      <c r="AK1577" s="68">
        <v>0</v>
      </c>
      <c r="AL1577" s="68">
        <v>9.642639226747324</v>
      </c>
      <c r="AM1577" s="68">
        <v>4.3557968166153635E-2</v>
      </c>
      <c r="AN1577" s="68">
        <v>177.07276421807353</v>
      </c>
      <c r="AO1577" s="68">
        <v>0</v>
      </c>
      <c r="AP1577" s="68">
        <v>0</v>
      </c>
      <c r="AQ1577" s="68">
        <v>0</v>
      </c>
      <c r="AR1577" s="68">
        <v>0</v>
      </c>
      <c r="AS1577" s="68">
        <v>0</v>
      </c>
      <c r="AT1577" s="68">
        <v>0</v>
      </c>
      <c r="AU1577" s="68">
        <v>0</v>
      </c>
      <c r="AV1577" s="68">
        <v>0</v>
      </c>
      <c r="AW1577" s="68">
        <v>3.9654981924938624</v>
      </c>
      <c r="AX1577" s="68">
        <v>8.3609395988052597E-4</v>
      </c>
      <c r="AY1577" s="68">
        <v>7.0427055225071623E-3</v>
      </c>
      <c r="AZ1577" s="68">
        <v>0</v>
      </c>
      <c r="BA1577" s="68">
        <v>0.25251330754679802</v>
      </c>
      <c r="BB1577" s="68">
        <v>60.023374446060778</v>
      </c>
      <c r="BC1577" s="68">
        <v>0</v>
      </c>
      <c r="BD1577" s="68">
        <v>1.7354529483441357E-2</v>
      </c>
      <c r="BE1577" s="68">
        <v>16.183266677973769</v>
      </c>
      <c r="BF1577" s="68">
        <v>8.6021984631743731</v>
      </c>
      <c r="BG1577" s="68">
        <v>0</v>
      </c>
      <c r="BH1577" s="68">
        <v>0</v>
      </c>
      <c r="BI1577" s="68">
        <v>3680.2572001188037</v>
      </c>
      <c r="BJ1577" s="68">
        <v>0</v>
      </c>
      <c r="BK1577" s="68">
        <v>0</v>
      </c>
      <c r="BL1577" s="68">
        <v>12.567885622880498</v>
      </c>
      <c r="BM1577" s="68">
        <v>97.258977045753042</v>
      </c>
      <c r="BN1577" s="68">
        <v>3616.7424354800114</v>
      </c>
      <c r="BO1577" s="68">
        <v>19815.721536937101</v>
      </c>
    </row>
    <row r="1578" spans="1:67">
      <c r="A1578">
        <v>2013</v>
      </c>
      <c r="B1578" s="62" t="s">
        <v>611</v>
      </c>
      <c r="C1578" s="67" t="s">
        <v>677</v>
      </c>
      <c r="D1578" s="62" t="s">
        <v>725</v>
      </c>
      <c r="E1578" s="68">
        <v>44.223406579643054</v>
      </c>
      <c r="F1578" s="68">
        <v>0.29656268788859153</v>
      </c>
      <c r="G1578" s="68">
        <v>0.2236795037468641</v>
      </c>
      <c r="H1578" s="68">
        <v>516.78996020499244</v>
      </c>
      <c r="I1578" s="68">
        <v>7.4254071437163969</v>
      </c>
      <c r="J1578" s="68">
        <v>19.188998775765715</v>
      </c>
      <c r="K1578" s="68">
        <v>4.4372866728340146</v>
      </c>
      <c r="L1578" s="68">
        <v>20.741990522956826</v>
      </c>
      <c r="M1578" s="68">
        <v>4.9577564478825966</v>
      </c>
      <c r="N1578" s="68">
        <v>0.90060613074077256</v>
      </c>
      <c r="O1578" s="68">
        <v>21.331576989155295</v>
      </c>
      <c r="P1578" s="68">
        <v>1.1061923905573579</v>
      </c>
      <c r="Q1578" s="68">
        <v>90.814798078784733</v>
      </c>
      <c r="R1578" s="68">
        <v>119.83059327376512</v>
      </c>
      <c r="S1578" s="68">
        <v>4874.8799186475489</v>
      </c>
      <c r="T1578" s="68">
        <v>2968.2508459054875</v>
      </c>
      <c r="U1578" s="68">
        <v>529.50067631619117</v>
      </c>
      <c r="V1578" s="68">
        <v>2192.100708521732</v>
      </c>
      <c r="W1578" s="68">
        <v>1808.529197208019</v>
      </c>
      <c r="X1578" s="68">
        <v>3583.2220743150206</v>
      </c>
      <c r="Y1578" s="68">
        <v>390.81017689456525</v>
      </c>
      <c r="Z1578" s="68">
        <v>950.05793708054784</v>
      </c>
      <c r="AA1578" s="68">
        <v>89.334366567722867</v>
      </c>
      <c r="AB1578" s="68">
        <v>9.950000757367496</v>
      </c>
      <c r="AC1578" s="68">
        <v>0</v>
      </c>
      <c r="AD1578" s="68">
        <v>0</v>
      </c>
      <c r="AE1578" s="68">
        <v>4926.9453749223276</v>
      </c>
      <c r="AF1578" s="68">
        <v>12.4473677280863</v>
      </c>
      <c r="AG1578" s="68">
        <v>61.853676519300159</v>
      </c>
      <c r="AH1578" s="68">
        <v>50.662641799472318</v>
      </c>
      <c r="AI1578" s="68">
        <v>1.9719003551436024E-2</v>
      </c>
      <c r="AJ1578" s="68">
        <v>0</v>
      </c>
      <c r="AK1578" s="68">
        <v>0</v>
      </c>
      <c r="AL1578" s="68">
        <v>1.3615156435267031</v>
      </c>
      <c r="AM1578" s="68">
        <v>0</v>
      </c>
      <c r="AN1578" s="68">
        <v>0</v>
      </c>
      <c r="AO1578" s="68">
        <v>3.2296316308257773</v>
      </c>
      <c r="AP1578" s="68">
        <v>0</v>
      </c>
      <c r="AQ1578" s="68">
        <v>0</v>
      </c>
      <c r="AR1578" s="68">
        <v>0</v>
      </c>
      <c r="AS1578" s="68">
        <v>0</v>
      </c>
      <c r="AT1578" s="68">
        <v>0</v>
      </c>
      <c r="AU1578" s="68">
        <v>0</v>
      </c>
      <c r="AV1578" s="68">
        <v>0</v>
      </c>
      <c r="AW1578" s="68">
        <v>0.11605953704340166</v>
      </c>
      <c r="AX1578" s="68">
        <v>0</v>
      </c>
      <c r="AY1578" s="68">
        <v>0.477342550324241</v>
      </c>
      <c r="AZ1578" s="68">
        <v>0</v>
      </c>
      <c r="BA1578" s="68">
        <v>0.11289933897255665</v>
      </c>
      <c r="BB1578" s="68">
        <v>11.627137375173183</v>
      </c>
      <c r="BC1578" s="68">
        <v>0</v>
      </c>
      <c r="BD1578" s="68">
        <v>3.6459103619326499E-2</v>
      </c>
      <c r="BE1578" s="68">
        <v>1.6057718469025217</v>
      </c>
      <c r="BF1578" s="68">
        <v>1.47579467768546</v>
      </c>
      <c r="BG1578" s="68">
        <v>0</v>
      </c>
      <c r="BH1578" s="68">
        <v>0</v>
      </c>
      <c r="BI1578" s="68">
        <v>67.715759024898091</v>
      </c>
      <c r="BJ1578" s="68">
        <v>0</v>
      </c>
      <c r="BK1578" s="68">
        <v>0</v>
      </c>
      <c r="BL1578" s="68">
        <v>904.92862123629516</v>
      </c>
      <c r="BM1578" s="68">
        <v>-1685.2402209108943</v>
      </c>
      <c r="BN1578" s="68">
        <v>14430.098226059152</v>
      </c>
      <c r="BO1578" s="68">
        <v>37038.378494702898</v>
      </c>
    </row>
    <row r="1579" spans="1:67">
      <c r="A1579">
        <v>2013</v>
      </c>
      <c r="B1579" s="62" t="s">
        <v>612</v>
      </c>
      <c r="C1579" s="67" t="s">
        <v>678</v>
      </c>
      <c r="D1579" s="62" t="s">
        <v>725</v>
      </c>
      <c r="E1579" s="68">
        <v>33.618454313456489</v>
      </c>
      <c r="F1579" s="68">
        <v>4.0134179529848524</v>
      </c>
      <c r="G1579" s="68">
        <v>0.19341348818756265</v>
      </c>
      <c r="H1579" s="68">
        <v>398.43028500243292</v>
      </c>
      <c r="I1579" s="68">
        <v>320.3296931499716</v>
      </c>
      <c r="J1579" s="68">
        <v>40.45321443145059</v>
      </c>
      <c r="K1579" s="68">
        <v>11.402489748558121</v>
      </c>
      <c r="L1579" s="68">
        <v>9.7969953378397676</v>
      </c>
      <c r="M1579" s="68">
        <v>3.1589150747320027</v>
      </c>
      <c r="N1579" s="68">
        <v>371.34979298622318</v>
      </c>
      <c r="O1579" s="68">
        <v>87.542212276050336</v>
      </c>
      <c r="P1579" s="68">
        <v>1.3631735054112197</v>
      </c>
      <c r="Q1579" s="68">
        <v>138.81471810130381</v>
      </c>
      <c r="R1579" s="68">
        <v>29.029542557837029</v>
      </c>
      <c r="S1579" s="68">
        <v>417.30808370107457</v>
      </c>
      <c r="T1579" s="68">
        <v>1174.5103324320132</v>
      </c>
      <c r="U1579" s="68">
        <v>645.37412119837745</v>
      </c>
      <c r="V1579" s="68">
        <v>517.29915374381983</v>
      </c>
      <c r="W1579" s="68">
        <v>388.89140124506486</v>
      </c>
      <c r="X1579" s="68">
        <v>2013.794784302477</v>
      </c>
      <c r="Y1579" s="68">
        <v>41.299441084025048</v>
      </c>
      <c r="Z1579" s="68">
        <v>243.62071959628227</v>
      </c>
      <c r="AA1579" s="68">
        <v>11.153319875864169</v>
      </c>
      <c r="AB1579" s="68">
        <v>42.326367262764762</v>
      </c>
      <c r="AC1579" s="68">
        <v>9.3963466964715039</v>
      </c>
      <c r="AD1579" s="68">
        <v>0.11855304716027606</v>
      </c>
      <c r="AE1579" s="68">
        <v>2044.9477079271057</v>
      </c>
      <c r="AF1579" s="68">
        <v>37.570484349384856</v>
      </c>
      <c r="AG1579" s="68">
        <v>186.69590522152589</v>
      </c>
      <c r="AH1579" s="68">
        <v>152.91747077823376</v>
      </c>
      <c r="AI1579" s="68">
        <v>3.10829580022145</v>
      </c>
      <c r="AJ1579" s="68">
        <v>0</v>
      </c>
      <c r="AK1579" s="68">
        <v>1.937532059577616</v>
      </c>
      <c r="AL1579" s="68">
        <v>12.513530464709055</v>
      </c>
      <c r="AM1579" s="68">
        <v>0.54609636097600767</v>
      </c>
      <c r="AN1579" s="68">
        <v>11.022462594401496</v>
      </c>
      <c r="AO1579" s="68">
        <v>4.2098745329163298</v>
      </c>
      <c r="AP1579" s="68">
        <v>23.966232592996139</v>
      </c>
      <c r="AQ1579" s="68">
        <v>7.4960576602379252</v>
      </c>
      <c r="AR1579" s="68">
        <v>0</v>
      </c>
      <c r="AS1579" s="68">
        <v>0</v>
      </c>
      <c r="AT1579" s="68">
        <v>0</v>
      </c>
      <c r="AU1579" s="68">
        <v>0</v>
      </c>
      <c r="AV1579" s="68">
        <v>0</v>
      </c>
      <c r="AW1579" s="68">
        <v>1.0781911896092387</v>
      </c>
      <c r="AX1579" s="68">
        <v>0.47333695679454924</v>
      </c>
      <c r="AY1579" s="68">
        <v>2.4929758841136258</v>
      </c>
      <c r="AZ1579" s="68">
        <v>0</v>
      </c>
      <c r="BA1579" s="68">
        <v>0.4634431754149152</v>
      </c>
      <c r="BB1579" s="68">
        <v>39.235664282637408</v>
      </c>
      <c r="BC1579" s="68">
        <v>64.760801721233776</v>
      </c>
      <c r="BD1579" s="68">
        <v>9.1522446157551034</v>
      </c>
      <c r="BE1579" s="68">
        <v>13.866777432625582</v>
      </c>
      <c r="BF1579" s="68">
        <v>25.903038124213609</v>
      </c>
      <c r="BG1579" s="68">
        <v>0</v>
      </c>
      <c r="BH1579" s="68">
        <v>5.8414053368694735E-2</v>
      </c>
      <c r="BI1579" s="68">
        <v>1439.7758029042725</v>
      </c>
      <c r="BJ1579" s="68">
        <v>0</v>
      </c>
      <c r="BK1579" s="68">
        <v>0</v>
      </c>
      <c r="BL1579" s="68">
        <v>610.32771149193991</v>
      </c>
      <c r="BM1579" s="68">
        <v>132.12754172441902</v>
      </c>
      <c r="BN1579" s="68">
        <v>10369.852763758699</v>
      </c>
      <c r="BO1579" s="68">
        <v>22151.089299769206</v>
      </c>
    </row>
    <row r="1580" spans="1:67">
      <c r="A1580">
        <v>2013</v>
      </c>
      <c r="B1580" s="62" t="s">
        <v>613</v>
      </c>
      <c r="C1580" s="67" t="s">
        <v>679</v>
      </c>
      <c r="D1580" s="62" t="s">
        <v>725</v>
      </c>
      <c r="E1580" s="68">
        <v>0.32665696279044976</v>
      </c>
      <c r="F1580" s="68">
        <v>1.4919237458691901</v>
      </c>
      <c r="G1580" s="68">
        <v>1.3582443943557216E-2</v>
      </c>
      <c r="H1580" s="68">
        <v>2.5194241962711179</v>
      </c>
      <c r="I1580" s="68">
        <v>5.2812737951241298</v>
      </c>
      <c r="J1580" s="68">
        <v>14.253775402754448</v>
      </c>
      <c r="K1580" s="68">
        <v>0.17016926357166418</v>
      </c>
      <c r="L1580" s="68">
        <v>0.88871650840163685</v>
      </c>
      <c r="M1580" s="68">
        <v>2.909132313659899</v>
      </c>
      <c r="N1580" s="68">
        <v>1.4386128913169274</v>
      </c>
      <c r="O1580" s="68">
        <v>5.3854283945183026</v>
      </c>
      <c r="P1580" s="68">
        <v>0.17305640983432871</v>
      </c>
      <c r="Q1580" s="68">
        <v>13.419034466453695</v>
      </c>
      <c r="R1580" s="68">
        <v>1.5857247850453362</v>
      </c>
      <c r="S1580" s="68">
        <v>5.8852993911505935</v>
      </c>
      <c r="T1580" s="68">
        <v>21.726147783079039</v>
      </c>
      <c r="U1580" s="68">
        <v>2230.9799038726173</v>
      </c>
      <c r="V1580" s="68">
        <v>170.65689443539208</v>
      </c>
      <c r="W1580" s="68">
        <v>38.691289208465513</v>
      </c>
      <c r="X1580" s="68">
        <v>398.23698104340383</v>
      </c>
      <c r="Y1580" s="68">
        <v>8.8136173690650743</v>
      </c>
      <c r="Z1580" s="68">
        <v>101.96608085682587</v>
      </c>
      <c r="AA1580" s="68">
        <v>5.9289155987901827</v>
      </c>
      <c r="AB1580" s="68">
        <v>21.124818157570708</v>
      </c>
      <c r="AC1580" s="68">
        <v>1.9454737783354971E-2</v>
      </c>
      <c r="AD1580" s="68">
        <v>1.1250997266420842E-3</v>
      </c>
      <c r="AE1580" s="68">
        <v>27.050808516036714</v>
      </c>
      <c r="AF1580" s="68">
        <v>4.1067026671793521</v>
      </c>
      <c r="AG1580" s="68">
        <v>20.407098423186984</v>
      </c>
      <c r="AH1580" s="68">
        <v>16.714891915242944</v>
      </c>
      <c r="AI1580" s="68">
        <v>6.6120893116256383</v>
      </c>
      <c r="AJ1580" s="68">
        <v>0</v>
      </c>
      <c r="AK1580" s="68">
        <v>0.27387153754789995</v>
      </c>
      <c r="AL1580" s="68">
        <v>1.5063259310416059</v>
      </c>
      <c r="AM1580" s="68">
        <v>9.4133430350722858E-2</v>
      </c>
      <c r="AN1580" s="68">
        <v>0.60673937550504853</v>
      </c>
      <c r="AO1580" s="68">
        <v>1.1727819990200426E-2</v>
      </c>
      <c r="AP1580" s="68">
        <v>9.6194108861909058</v>
      </c>
      <c r="AQ1580" s="68">
        <v>182.43652938350414</v>
      </c>
      <c r="AR1580" s="68">
        <v>0.26098511339417896</v>
      </c>
      <c r="AS1580" s="68">
        <v>4.9742436594748174</v>
      </c>
      <c r="AT1580" s="68">
        <v>3.232547077153148E-2</v>
      </c>
      <c r="AU1580" s="68">
        <v>0.25471190366159641</v>
      </c>
      <c r="AV1580" s="68">
        <v>0</v>
      </c>
      <c r="AW1580" s="68">
        <v>7.0547214951187154E-2</v>
      </c>
      <c r="AX1580" s="68">
        <v>11.224340473814694</v>
      </c>
      <c r="AY1580" s="68">
        <v>1.9267335198979223</v>
      </c>
      <c r="AZ1580" s="68">
        <v>0</v>
      </c>
      <c r="BA1580" s="68">
        <v>7.269537032883946E-3</v>
      </c>
      <c r="BB1580" s="68">
        <v>5.8776273595101216</v>
      </c>
      <c r="BC1580" s="68">
        <v>9.9373515745170824</v>
      </c>
      <c r="BD1580" s="68">
        <v>2.8524252437768549</v>
      </c>
      <c r="BE1580" s="68">
        <v>10.613372510401963</v>
      </c>
      <c r="BF1580" s="68">
        <v>2.5184539908610009</v>
      </c>
      <c r="BG1580" s="68">
        <v>0</v>
      </c>
      <c r="BH1580" s="68">
        <v>1.6517613215222927E-2</v>
      </c>
      <c r="BI1580" s="68">
        <v>405.0886695993575</v>
      </c>
      <c r="BJ1580" s="68">
        <v>0</v>
      </c>
      <c r="BK1580" s="68">
        <v>0</v>
      </c>
      <c r="BL1580" s="68">
        <v>624.16065213855188</v>
      </c>
      <c r="BM1580" s="68">
        <v>-4403.1435952540205</v>
      </c>
      <c r="BN1580" s="68">
        <v>61705.075604032929</v>
      </c>
      <c r="BO1580" s="68">
        <v>61705.0756040329</v>
      </c>
    </row>
    <row r="1581" spans="1:67">
      <c r="A1581">
        <v>2013</v>
      </c>
      <c r="B1581" s="62" t="s">
        <v>614</v>
      </c>
      <c r="C1581" s="67" t="s">
        <v>680</v>
      </c>
      <c r="D1581" s="62" t="s">
        <v>725</v>
      </c>
      <c r="E1581" s="68">
        <v>1.7782497581360041E-2</v>
      </c>
      <c r="F1581" s="68">
        <v>4.1445351216587599E-5</v>
      </c>
      <c r="G1581" s="68">
        <v>1.753489858834903E-4</v>
      </c>
      <c r="H1581" s="68">
        <v>0.15087367006151414</v>
      </c>
      <c r="I1581" s="68">
        <v>5.4438457374325205E-2</v>
      </c>
      <c r="J1581" s="68">
        <v>0.19798134908240658</v>
      </c>
      <c r="K1581" s="68">
        <v>9.9220650931578277E-3</v>
      </c>
      <c r="L1581" s="68">
        <v>3.2137301790417176E-2</v>
      </c>
      <c r="M1581" s="68">
        <v>4.4615026412420912E-2</v>
      </c>
      <c r="N1581" s="68">
        <v>7.964361167060582E-4</v>
      </c>
      <c r="O1581" s="68">
        <v>0.15124499548474785</v>
      </c>
      <c r="P1581" s="68">
        <v>4.3477617473200543E-3</v>
      </c>
      <c r="Q1581" s="68">
        <v>0.55839508786340675</v>
      </c>
      <c r="R1581" s="68">
        <v>5.7856040561199092E-2</v>
      </c>
      <c r="S1581" s="68">
        <v>1.0388441755511983</v>
      </c>
      <c r="T1581" s="68">
        <v>1.1142814556536076</v>
      </c>
      <c r="U1581" s="68">
        <v>19.226647461241154</v>
      </c>
      <c r="V1581" s="68">
        <v>13.642641691600355</v>
      </c>
      <c r="W1581" s="68">
        <v>2.8122857133076331</v>
      </c>
      <c r="X1581" s="68">
        <v>9.8269602130245151</v>
      </c>
      <c r="Y1581" s="68">
        <v>0.53152503917286364</v>
      </c>
      <c r="Z1581" s="68">
        <v>1.0298066111439557</v>
      </c>
      <c r="AA1581" s="68">
        <v>0.38285025711732662</v>
      </c>
      <c r="AB1581" s="68">
        <v>2.3557152107082233</v>
      </c>
      <c r="AC1581" s="68">
        <v>0</v>
      </c>
      <c r="AD1581" s="68">
        <v>2.3422920055185804E-7</v>
      </c>
      <c r="AE1581" s="68">
        <v>15.398997459987509</v>
      </c>
      <c r="AF1581" s="68">
        <v>7.094653873477326E-2</v>
      </c>
      <c r="AG1581" s="68">
        <v>0.35254877600851603</v>
      </c>
      <c r="AH1581" s="68">
        <v>0.28876298646836346</v>
      </c>
      <c r="AI1581" s="68">
        <v>1.015367189534675</v>
      </c>
      <c r="AJ1581" s="68">
        <v>0</v>
      </c>
      <c r="AK1581" s="68">
        <v>6.4470474597990879E-2</v>
      </c>
      <c r="AL1581" s="68">
        <v>2.8184935862452961E-2</v>
      </c>
      <c r="AM1581" s="68">
        <v>2.8810564316722142E-2</v>
      </c>
      <c r="AN1581" s="68">
        <v>0.37996682926323377</v>
      </c>
      <c r="AO1581" s="68">
        <v>0</v>
      </c>
      <c r="AP1581" s="68">
        <v>0.11992149185648414</v>
      </c>
      <c r="AQ1581" s="68">
        <v>2.8328326929804599</v>
      </c>
      <c r="AR1581" s="68">
        <v>4.9421716028090316E-4</v>
      </c>
      <c r="AS1581" s="68">
        <v>0</v>
      </c>
      <c r="AT1581" s="68">
        <v>0</v>
      </c>
      <c r="AU1581" s="68">
        <v>0</v>
      </c>
      <c r="AV1581" s="68">
        <v>0</v>
      </c>
      <c r="AW1581" s="68">
        <v>6.8558296241673063E-4</v>
      </c>
      <c r="AX1581" s="68">
        <v>8.4068176239390107E-4</v>
      </c>
      <c r="AY1581" s="68">
        <v>9.8176734507324816E-3</v>
      </c>
      <c r="AZ1581" s="68">
        <v>0</v>
      </c>
      <c r="BA1581" s="68">
        <v>4.8474594237264955E-4</v>
      </c>
      <c r="BB1581" s="68">
        <v>0.28187802673541945</v>
      </c>
      <c r="BC1581" s="68">
        <v>0.46502042421218831</v>
      </c>
      <c r="BD1581" s="68">
        <v>9.1713994249935496E-2</v>
      </c>
      <c r="BE1581" s="68">
        <v>0.20449125136300272</v>
      </c>
      <c r="BF1581" s="68">
        <v>4.3152632750934457E-2</v>
      </c>
      <c r="BG1581" s="68">
        <v>0</v>
      </c>
      <c r="BH1581" s="68">
        <v>9.8931494874314506E-4</v>
      </c>
      <c r="BI1581" s="68">
        <v>12.524615969529902</v>
      </c>
      <c r="BJ1581" s="68">
        <v>0</v>
      </c>
      <c r="BK1581" s="68">
        <v>0</v>
      </c>
      <c r="BL1581" s="68">
        <v>9.4399971279822452</v>
      </c>
      <c r="BM1581" s="68">
        <v>-96.88715712891856</v>
      </c>
      <c r="BN1581" s="68">
        <v>24448.112089921899</v>
      </c>
      <c r="BO1581" s="68">
        <v>24448.112089921899</v>
      </c>
    </row>
    <row r="1582" spans="1:67">
      <c r="A1582">
        <v>2013</v>
      </c>
      <c r="B1582" s="62" t="s">
        <v>615</v>
      </c>
      <c r="C1582" s="67" t="s">
        <v>681</v>
      </c>
      <c r="D1582" s="62" t="s">
        <v>725</v>
      </c>
      <c r="E1582" s="68">
        <v>0</v>
      </c>
      <c r="F1582" s="68">
        <v>0</v>
      </c>
      <c r="G1582" s="68">
        <v>0</v>
      </c>
      <c r="H1582" s="68">
        <v>0</v>
      </c>
      <c r="I1582" s="68">
        <v>0</v>
      </c>
      <c r="J1582" s="68">
        <v>2.8421709478818844E-14</v>
      </c>
      <c r="K1582" s="68">
        <v>0</v>
      </c>
      <c r="L1582" s="68">
        <v>0</v>
      </c>
      <c r="M1582" s="68">
        <v>0</v>
      </c>
      <c r="N1582" s="68">
        <v>0</v>
      </c>
      <c r="O1582" s="68">
        <v>0</v>
      </c>
      <c r="P1582" s="68">
        <v>0</v>
      </c>
      <c r="Q1582" s="68">
        <v>0</v>
      </c>
      <c r="R1582" s="68">
        <v>0</v>
      </c>
      <c r="S1582" s="68">
        <v>0</v>
      </c>
      <c r="T1582" s="68">
        <v>0</v>
      </c>
      <c r="U1582" s="68">
        <v>0</v>
      </c>
      <c r="V1582" s="68">
        <v>0</v>
      </c>
      <c r="W1582" s="68">
        <v>0</v>
      </c>
      <c r="X1582" s="68">
        <v>0</v>
      </c>
      <c r="Y1582" s="68">
        <v>0</v>
      </c>
      <c r="Z1582" s="68">
        <v>0</v>
      </c>
      <c r="AA1582" s="68">
        <v>0</v>
      </c>
      <c r="AB1582" s="68">
        <v>3.5527136848523554E-15</v>
      </c>
      <c r="AC1582" s="68">
        <v>0</v>
      </c>
      <c r="AD1582" s="68">
        <v>0</v>
      </c>
      <c r="AE1582" s="68">
        <v>0</v>
      </c>
      <c r="AF1582" s="68">
        <v>0</v>
      </c>
      <c r="AG1582" s="68">
        <v>0</v>
      </c>
      <c r="AH1582" s="68">
        <v>0</v>
      </c>
      <c r="AI1582" s="68">
        <v>2.2737367583055075E-13</v>
      </c>
      <c r="AJ1582" s="68">
        <v>0</v>
      </c>
      <c r="AK1582" s="68">
        <v>0</v>
      </c>
      <c r="AL1582" s="68">
        <v>0</v>
      </c>
      <c r="AM1582" s="68">
        <v>0</v>
      </c>
      <c r="AN1582" s="68">
        <v>0</v>
      </c>
      <c r="AO1582" s="68">
        <v>0</v>
      </c>
      <c r="AP1582" s="68">
        <v>0</v>
      </c>
      <c r="AQ1582" s="68">
        <v>0</v>
      </c>
      <c r="AR1582" s="68">
        <v>0</v>
      </c>
      <c r="AS1582" s="68">
        <v>0</v>
      </c>
      <c r="AT1582" s="68">
        <v>0</v>
      </c>
      <c r="AU1582" s="68">
        <v>0</v>
      </c>
      <c r="AV1582" s="68">
        <v>0</v>
      </c>
      <c r="AW1582" s="68">
        <v>0</v>
      </c>
      <c r="AX1582" s="68">
        <v>0</v>
      </c>
      <c r="AY1582" s="68">
        <v>0</v>
      </c>
      <c r="AZ1582" s="68">
        <v>0</v>
      </c>
      <c r="BA1582" s="68">
        <v>0</v>
      </c>
      <c r="BB1582" s="68">
        <v>0</v>
      </c>
      <c r="BC1582" s="68">
        <v>0</v>
      </c>
      <c r="BD1582" s="68">
        <v>0</v>
      </c>
      <c r="BE1582" s="68">
        <v>0</v>
      </c>
      <c r="BF1582" s="68">
        <v>8.3266726988727087E-17</v>
      </c>
      <c r="BG1582" s="68">
        <v>0</v>
      </c>
      <c r="BH1582" s="68">
        <v>0</v>
      </c>
      <c r="BI1582" s="68">
        <v>0</v>
      </c>
      <c r="BJ1582" s="68">
        <v>0</v>
      </c>
      <c r="BK1582" s="68">
        <v>0</v>
      </c>
      <c r="BL1582" s="68">
        <v>0</v>
      </c>
      <c r="BM1582" s="68">
        <v>0</v>
      </c>
      <c r="BN1582" s="68">
        <v>23565.529337017597</v>
      </c>
      <c r="BO1582" s="68">
        <v>23565.529337017597</v>
      </c>
    </row>
    <row r="1583" spans="1:67">
      <c r="A1583">
        <v>2013</v>
      </c>
      <c r="B1583" s="62" t="s">
        <v>616</v>
      </c>
      <c r="C1583" s="67" t="s">
        <v>682</v>
      </c>
      <c r="D1583" s="62" t="s">
        <v>725</v>
      </c>
      <c r="E1583" s="68">
        <v>21.92266297993655</v>
      </c>
      <c r="F1583" s="68">
        <v>8.4088947190458837E-5</v>
      </c>
      <c r="G1583" s="68">
        <v>2.3046880322068448</v>
      </c>
      <c r="H1583" s="68">
        <v>188.74403480240096</v>
      </c>
      <c r="I1583" s="68">
        <v>284.08644496258955</v>
      </c>
      <c r="J1583" s="68">
        <v>35.681280551459508</v>
      </c>
      <c r="K1583" s="68">
        <v>2.2821446852712812</v>
      </c>
      <c r="L1583" s="68">
        <v>10.670826780125175</v>
      </c>
      <c r="M1583" s="68">
        <v>2.8825323185780718</v>
      </c>
      <c r="N1583" s="68">
        <v>0.29672135026915902</v>
      </c>
      <c r="O1583" s="68">
        <v>7.0132169469780621</v>
      </c>
      <c r="P1583" s="68">
        <v>2.771011914910348</v>
      </c>
      <c r="Q1583" s="68">
        <v>56.881791727716255</v>
      </c>
      <c r="R1583" s="68">
        <v>68.274346408305846</v>
      </c>
      <c r="S1583" s="68">
        <v>39.795142677001749</v>
      </c>
      <c r="T1583" s="68">
        <v>77.012451531057479</v>
      </c>
      <c r="U1583" s="68">
        <v>180.24805542254808</v>
      </c>
      <c r="V1583" s="68">
        <v>153.47841752616409</v>
      </c>
      <c r="W1583" s="68">
        <v>131.50423506726969</v>
      </c>
      <c r="X1583" s="68">
        <v>15916.472034318787</v>
      </c>
      <c r="Y1583" s="68">
        <v>34.441803967072381</v>
      </c>
      <c r="Z1583" s="68">
        <v>49.192179639006802</v>
      </c>
      <c r="AA1583" s="68">
        <v>15.743055903557289</v>
      </c>
      <c r="AB1583" s="68">
        <v>35.496571563423231</v>
      </c>
      <c r="AC1583" s="68">
        <v>0</v>
      </c>
      <c r="AD1583" s="68">
        <v>16.405788890245166</v>
      </c>
      <c r="AE1583" s="68">
        <v>245.34853885407944</v>
      </c>
      <c r="AF1583" s="68">
        <v>174.32430774098447</v>
      </c>
      <c r="AG1583" s="68">
        <v>866.25538636027295</v>
      </c>
      <c r="AH1583" s="68">
        <v>709.5259136672347</v>
      </c>
      <c r="AI1583" s="68">
        <v>3376.8650409325323</v>
      </c>
      <c r="AJ1583" s="68">
        <v>0.44402023349799874</v>
      </c>
      <c r="AK1583" s="68">
        <v>0.80560838571433091</v>
      </c>
      <c r="AL1583" s="68">
        <v>340.00217808276244</v>
      </c>
      <c r="AM1583" s="68">
        <v>20.291325143530191</v>
      </c>
      <c r="AN1583" s="68">
        <v>2.418593472321334</v>
      </c>
      <c r="AO1583" s="68">
        <v>6.8534710215984855</v>
      </c>
      <c r="AP1583" s="68">
        <v>20.685902558475767</v>
      </c>
      <c r="AQ1583" s="68">
        <v>495.0473183495435</v>
      </c>
      <c r="AR1583" s="68">
        <v>0.47563386740500402</v>
      </c>
      <c r="AS1583" s="68">
        <v>9.1813357048166715</v>
      </c>
      <c r="AT1583" s="68">
        <v>0.28888406929319105</v>
      </c>
      <c r="AU1583" s="68">
        <v>0.46192592115024322</v>
      </c>
      <c r="AV1583" s="68">
        <v>0</v>
      </c>
      <c r="AW1583" s="68">
        <v>1.3639326245272978</v>
      </c>
      <c r="AX1583" s="68">
        <v>3.5468347468625623E-3</v>
      </c>
      <c r="AY1583" s="68">
        <v>1.643727390504129</v>
      </c>
      <c r="AZ1583" s="68">
        <v>0</v>
      </c>
      <c r="BA1583" s="68">
        <v>0.45497545643337223</v>
      </c>
      <c r="BB1583" s="68">
        <v>393.46204024412845</v>
      </c>
      <c r="BC1583" s="68">
        <v>49.801037788852803</v>
      </c>
      <c r="BD1583" s="68">
        <v>5.729727264635768</v>
      </c>
      <c r="BE1583" s="68">
        <v>23.548713853102974</v>
      </c>
      <c r="BF1583" s="68">
        <v>19.845816971298397</v>
      </c>
      <c r="BG1583" s="68">
        <v>0</v>
      </c>
      <c r="BH1583" s="68">
        <v>1.1378834768642628E-2</v>
      </c>
      <c r="BI1583" s="68">
        <v>31719.740261960516</v>
      </c>
      <c r="BJ1583" s="68">
        <v>0</v>
      </c>
      <c r="BK1583" s="68">
        <v>0</v>
      </c>
      <c r="BL1583" s="68">
        <v>9175.0685281844071</v>
      </c>
      <c r="BM1583" s="68">
        <v>-6066.1945243514156</v>
      </c>
      <c r="BN1583" s="68">
        <v>65149.657121993667</v>
      </c>
      <c r="BO1583" s="68">
        <v>124077.0131934712</v>
      </c>
    </row>
    <row r="1584" spans="1:67">
      <c r="A1584">
        <v>2013</v>
      </c>
      <c r="B1584" s="62" t="s">
        <v>617</v>
      </c>
      <c r="C1584" s="67" t="s">
        <v>683</v>
      </c>
      <c r="D1584" s="62" t="s">
        <v>725</v>
      </c>
      <c r="E1584" s="68">
        <v>0.18119169591249951</v>
      </c>
      <c r="F1584" s="68">
        <v>1.8964660725449335E-5</v>
      </c>
      <c r="G1584" s="68">
        <v>2.4408306221122924</v>
      </c>
      <c r="H1584" s="68">
        <v>0.27926382931961369</v>
      </c>
      <c r="I1584" s="68">
        <v>5.0569048519290947</v>
      </c>
      <c r="J1584" s="68">
        <v>0.66463970552385199</v>
      </c>
      <c r="K1584" s="68">
        <v>4.6843048858295787E-2</v>
      </c>
      <c r="L1584" s="68">
        <v>0.11147295304071096</v>
      </c>
      <c r="M1584" s="68">
        <v>0.36424050990517493</v>
      </c>
      <c r="N1584" s="68">
        <v>1.1127328589406814E-2</v>
      </c>
      <c r="O1584" s="68">
        <v>0.77074794773367039</v>
      </c>
      <c r="P1584" s="68">
        <v>4.0708599943543268E-3</v>
      </c>
      <c r="Q1584" s="68">
        <v>2.9569247496940996</v>
      </c>
      <c r="R1584" s="68">
        <v>2.3829876806457739</v>
      </c>
      <c r="S1584" s="68">
        <v>5.1140127283384693</v>
      </c>
      <c r="T1584" s="68">
        <v>6.647656568990862</v>
      </c>
      <c r="U1584" s="68">
        <v>39.582827629553634</v>
      </c>
      <c r="V1584" s="68">
        <v>30.028687249039379</v>
      </c>
      <c r="W1584" s="68">
        <v>14.293769058014464</v>
      </c>
      <c r="X1584" s="68">
        <v>11.68966734056051</v>
      </c>
      <c r="Y1584" s="68">
        <v>208.29232494125722</v>
      </c>
      <c r="Z1584" s="68">
        <v>4.4455830452486973</v>
      </c>
      <c r="AA1584" s="68">
        <v>0</v>
      </c>
      <c r="AB1584" s="68">
        <v>0</v>
      </c>
      <c r="AC1584" s="68">
        <v>0</v>
      </c>
      <c r="AD1584" s="68">
        <v>0</v>
      </c>
      <c r="AE1584" s="68">
        <v>2.0580086578752499</v>
      </c>
      <c r="AF1584" s="68">
        <v>0.27960064105394983</v>
      </c>
      <c r="AG1584" s="68">
        <v>1.3893963755338392</v>
      </c>
      <c r="AH1584" s="68">
        <v>1.1380162805551599</v>
      </c>
      <c r="AI1584" s="68">
        <v>0.67442940252184425</v>
      </c>
      <c r="AJ1584" s="68">
        <v>2.9184522037643137</v>
      </c>
      <c r="AK1584" s="68">
        <v>49.662573141675495</v>
      </c>
      <c r="AL1584" s="68">
        <v>0.34896252897879543</v>
      </c>
      <c r="AM1584" s="68">
        <v>1.1410915442361587</v>
      </c>
      <c r="AN1584" s="68">
        <v>1.4882951292078639</v>
      </c>
      <c r="AO1584" s="68">
        <v>0</v>
      </c>
      <c r="AP1584" s="68">
        <v>0</v>
      </c>
      <c r="AQ1584" s="68">
        <v>0</v>
      </c>
      <c r="AR1584" s="68">
        <v>0</v>
      </c>
      <c r="AS1584" s="68">
        <v>0</v>
      </c>
      <c r="AT1584" s="68">
        <v>0</v>
      </c>
      <c r="AU1584" s="68">
        <v>0</v>
      </c>
      <c r="AV1584" s="68">
        <v>0</v>
      </c>
      <c r="AW1584" s="68">
        <v>0</v>
      </c>
      <c r="AX1584" s="68">
        <v>0</v>
      </c>
      <c r="AY1584" s="68">
        <v>0</v>
      </c>
      <c r="AZ1584" s="68">
        <v>0</v>
      </c>
      <c r="BA1584" s="68">
        <v>2.6978059697685975E-5</v>
      </c>
      <c r="BB1584" s="68">
        <v>2.9494797442855066E-3</v>
      </c>
      <c r="BC1584" s="68">
        <v>0.32868549941290642</v>
      </c>
      <c r="BD1584" s="68">
        <v>0</v>
      </c>
      <c r="BE1584" s="68">
        <v>0</v>
      </c>
      <c r="BF1584" s="68">
        <v>1.7749959313785244</v>
      </c>
      <c r="BG1584" s="68">
        <v>0</v>
      </c>
      <c r="BH1584" s="68">
        <v>0</v>
      </c>
      <c r="BI1584" s="68">
        <v>59.797497170436102</v>
      </c>
      <c r="BJ1584" s="68">
        <v>0</v>
      </c>
      <c r="BK1584" s="68">
        <v>0</v>
      </c>
      <c r="BL1584" s="68">
        <v>452.87376969695885</v>
      </c>
      <c r="BM1584" s="68">
        <v>-911.24254397031632</v>
      </c>
      <c r="BN1584" s="68">
        <v>6539.6266822499983</v>
      </c>
      <c r="BO1584" s="68">
        <v>6539.6266822500002</v>
      </c>
    </row>
    <row r="1585" spans="1:67">
      <c r="A1585">
        <v>2013</v>
      </c>
      <c r="B1585" s="62" t="s">
        <v>618</v>
      </c>
      <c r="C1585" s="67" t="s">
        <v>684</v>
      </c>
      <c r="D1585" s="62" t="s">
        <v>725</v>
      </c>
      <c r="E1585" s="68">
        <v>3.6092375581228771</v>
      </c>
      <c r="F1585" s="68">
        <v>1.2794426747469952E-3</v>
      </c>
      <c r="G1585" s="68">
        <v>1.6333687848795628</v>
      </c>
      <c r="H1585" s="68">
        <v>66.264808605887765</v>
      </c>
      <c r="I1585" s="68">
        <v>74.700386214107866</v>
      </c>
      <c r="J1585" s="68">
        <v>203.70482098797811</v>
      </c>
      <c r="K1585" s="68">
        <v>6.9359667321230587</v>
      </c>
      <c r="L1585" s="68">
        <v>19.111164703185633</v>
      </c>
      <c r="M1585" s="68">
        <v>17.185234398881231</v>
      </c>
      <c r="N1585" s="68">
        <v>9.668041622360418</v>
      </c>
      <c r="O1585" s="68">
        <v>18.528870882736907</v>
      </c>
      <c r="P1585" s="68">
        <v>6.3568516337115932</v>
      </c>
      <c r="Q1585" s="68">
        <v>100.23137270158638</v>
      </c>
      <c r="R1585" s="68">
        <v>57.927783343290187</v>
      </c>
      <c r="S1585" s="68">
        <v>58.708666089662429</v>
      </c>
      <c r="T1585" s="68">
        <v>88.648500287135349</v>
      </c>
      <c r="U1585" s="68">
        <v>1919.2932149242288</v>
      </c>
      <c r="V1585" s="68">
        <v>163.22982484772066</v>
      </c>
      <c r="W1585" s="68">
        <v>105.55963994142211</v>
      </c>
      <c r="X1585" s="68">
        <v>238.61370164161059</v>
      </c>
      <c r="Y1585" s="68">
        <v>21.940345015827948</v>
      </c>
      <c r="Z1585" s="68">
        <v>1470.0577365884324</v>
      </c>
      <c r="AA1585" s="68">
        <v>11.24375542090425</v>
      </c>
      <c r="AB1585" s="68">
        <v>35.351246239857112</v>
      </c>
      <c r="AC1585" s="68">
        <v>110.64299209108742</v>
      </c>
      <c r="AD1585" s="68">
        <v>0.27684510061532713</v>
      </c>
      <c r="AE1585" s="68">
        <v>606.48803752012611</v>
      </c>
      <c r="AF1585" s="68">
        <v>79.980210395605894</v>
      </c>
      <c r="AG1585" s="68">
        <v>397.43905457157678</v>
      </c>
      <c r="AH1585" s="68">
        <v>325.53137649947007</v>
      </c>
      <c r="AI1585" s="68">
        <v>19.123260433192986</v>
      </c>
      <c r="AJ1585" s="68">
        <v>0</v>
      </c>
      <c r="AK1585" s="68">
        <v>2.9649322532943954</v>
      </c>
      <c r="AL1585" s="68">
        <v>24.91323019390305</v>
      </c>
      <c r="AM1585" s="68">
        <v>17.620809086505268</v>
      </c>
      <c r="AN1585" s="68">
        <v>310.98462402613887</v>
      </c>
      <c r="AO1585" s="68">
        <v>0.76483407044761398</v>
      </c>
      <c r="AP1585" s="68">
        <v>23.858089605098769</v>
      </c>
      <c r="AQ1585" s="68">
        <v>6.1419800981567532</v>
      </c>
      <c r="AR1585" s="68">
        <v>0.69037394304348043</v>
      </c>
      <c r="AS1585" s="68">
        <v>39.227747580292807</v>
      </c>
      <c r="AT1585" s="68">
        <v>3.0275137398567929E-2</v>
      </c>
      <c r="AU1585" s="68">
        <v>0.97084492257708022</v>
      </c>
      <c r="AV1585" s="68">
        <v>0</v>
      </c>
      <c r="AW1585" s="68">
        <v>41.927291743094202</v>
      </c>
      <c r="AX1585" s="68">
        <v>4.7867847717971914</v>
      </c>
      <c r="AY1585" s="68">
        <v>34.22536302124329</v>
      </c>
      <c r="AZ1585" s="68">
        <v>0</v>
      </c>
      <c r="BA1585" s="68">
        <v>11.347227280355346</v>
      </c>
      <c r="BB1585" s="68">
        <v>155.74322476816243</v>
      </c>
      <c r="BC1585" s="68">
        <v>204.99132858893455</v>
      </c>
      <c r="BD1585" s="68">
        <v>154.78385107406743</v>
      </c>
      <c r="BE1585" s="68">
        <v>607.48337533897666</v>
      </c>
      <c r="BF1585" s="68">
        <v>228.63628540977351</v>
      </c>
      <c r="BG1585" s="68">
        <v>0</v>
      </c>
      <c r="BH1585" s="68">
        <v>4.8243000414304862E-2</v>
      </c>
      <c r="BI1585" s="68">
        <v>2363.0598034645782</v>
      </c>
      <c r="BJ1585" s="68">
        <v>0</v>
      </c>
      <c r="BK1585" s="68">
        <v>0</v>
      </c>
      <c r="BL1585" s="68">
        <v>1003.659900382586</v>
      </c>
      <c r="BM1585" s="68">
        <v>600.85844557800226</v>
      </c>
      <c r="BN1585" s="68">
        <v>11946.340772895683</v>
      </c>
      <c r="BO1585" s="68">
        <v>24024.047233454501</v>
      </c>
    </row>
    <row r="1586" spans="1:67">
      <c r="A1586">
        <v>2013</v>
      </c>
      <c r="B1586" s="62" t="s">
        <v>619</v>
      </c>
      <c r="C1586" s="67" t="s">
        <v>685</v>
      </c>
      <c r="D1586" s="62" t="s">
        <v>725</v>
      </c>
      <c r="E1586" s="68">
        <v>22.438133642612101</v>
      </c>
      <c r="F1586" s="68">
        <v>10.38560324335382</v>
      </c>
      <c r="G1586" s="68">
        <v>3.0192268253325003</v>
      </c>
      <c r="H1586" s="68">
        <v>108.4575577383373</v>
      </c>
      <c r="I1586" s="68">
        <v>119.61798112616185</v>
      </c>
      <c r="J1586" s="68">
        <v>27.051628845039669</v>
      </c>
      <c r="K1586" s="68">
        <v>4.2452518034000706</v>
      </c>
      <c r="L1586" s="68">
        <v>60.624236703777882</v>
      </c>
      <c r="M1586" s="68">
        <v>2.9702730621157261</v>
      </c>
      <c r="N1586" s="68">
        <v>3.6893553492162989</v>
      </c>
      <c r="O1586" s="68">
        <v>59.635775495360626</v>
      </c>
      <c r="P1586" s="68">
        <v>14.671827700750875</v>
      </c>
      <c r="Q1586" s="68">
        <v>7.6263704765321325</v>
      </c>
      <c r="R1586" s="68">
        <v>56.608147811521796</v>
      </c>
      <c r="S1586" s="68">
        <v>32.048701499144506</v>
      </c>
      <c r="T1586" s="68">
        <v>35.198804043828858</v>
      </c>
      <c r="U1586" s="68">
        <v>74.472478580255071</v>
      </c>
      <c r="V1586" s="68">
        <v>32.872229080843205</v>
      </c>
      <c r="W1586" s="68">
        <v>29.989915422652729</v>
      </c>
      <c r="X1586" s="68">
        <v>141.78731194848993</v>
      </c>
      <c r="Y1586" s="68">
        <v>8.5017685537879757</v>
      </c>
      <c r="Z1586" s="68">
        <v>54.351107338408184</v>
      </c>
      <c r="AA1586" s="68">
        <v>14.329731866998403</v>
      </c>
      <c r="AB1586" s="68">
        <v>4.4630725551692159</v>
      </c>
      <c r="AC1586" s="68">
        <v>52.558107953564061</v>
      </c>
      <c r="AD1586" s="68">
        <v>0.83501872970557411</v>
      </c>
      <c r="AE1586" s="68">
        <v>193.52261256536983</v>
      </c>
      <c r="AF1586" s="68">
        <v>5.051275389583247</v>
      </c>
      <c r="AG1586" s="68">
        <v>25.100885647669351</v>
      </c>
      <c r="AH1586" s="68">
        <v>20.559443673822493</v>
      </c>
      <c r="AI1586" s="68">
        <v>66.679529320673169</v>
      </c>
      <c r="AJ1586" s="68">
        <v>0</v>
      </c>
      <c r="AK1586" s="68">
        <v>16.945078351758667</v>
      </c>
      <c r="AL1586" s="68">
        <v>70.275706676689879</v>
      </c>
      <c r="AM1586" s="68">
        <v>3.4968820206814839</v>
      </c>
      <c r="AN1586" s="68">
        <v>32.338564756945566</v>
      </c>
      <c r="AO1586" s="68">
        <v>6.8649870664134722</v>
      </c>
      <c r="AP1586" s="68">
        <v>13.218630086574354</v>
      </c>
      <c r="AQ1586" s="68">
        <v>38.758363679052444</v>
      </c>
      <c r="AR1586" s="68">
        <v>1.5889897506161212</v>
      </c>
      <c r="AS1586" s="68">
        <v>113.39131020606264</v>
      </c>
      <c r="AT1586" s="68">
        <v>3.3453608325675068</v>
      </c>
      <c r="AU1586" s="68">
        <v>0.96054595831262213</v>
      </c>
      <c r="AV1586" s="68">
        <v>0</v>
      </c>
      <c r="AW1586" s="68">
        <v>19.295644182180872</v>
      </c>
      <c r="AX1586" s="68">
        <v>4.8611322766535663</v>
      </c>
      <c r="AY1586" s="68">
        <v>38.006743084025018</v>
      </c>
      <c r="AZ1586" s="68">
        <v>0</v>
      </c>
      <c r="BA1586" s="68">
        <v>1.706986575462051</v>
      </c>
      <c r="BB1586" s="68">
        <v>195.08459306701667</v>
      </c>
      <c r="BC1586" s="68">
        <v>277.43733207094334</v>
      </c>
      <c r="BD1586" s="68">
        <v>45.111148354447799</v>
      </c>
      <c r="BE1586" s="68">
        <v>140.59169629438168</v>
      </c>
      <c r="BF1586" s="68">
        <v>36.40624950149865</v>
      </c>
      <c r="BG1586" s="68">
        <v>0</v>
      </c>
      <c r="BH1586" s="68">
        <v>0.62431407766845792</v>
      </c>
      <c r="BI1586" s="68">
        <v>147.81880056420005</v>
      </c>
      <c r="BJ1586" s="68">
        <v>0</v>
      </c>
      <c r="BK1586" s="68">
        <v>0</v>
      </c>
      <c r="BL1586" s="68">
        <v>0</v>
      </c>
      <c r="BM1586" s="68">
        <v>-1.5038085258356986</v>
      </c>
      <c r="BN1586" s="68">
        <v>7.5862604717258364E-5</v>
      </c>
      <c r="BO1586" s="68">
        <v>2499.9886907644</v>
      </c>
    </row>
    <row r="1587" spans="1:67">
      <c r="A1587">
        <v>2013</v>
      </c>
      <c r="B1587" s="62" t="s">
        <v>620</v>
      </c>
      <c r="C1587" s="67" t="s">
        <v>686</v>
      </c>
      <c r="D1587" s="62" t="s">
        <v>725</v>
      </c>
      <c r="E1587" s="68">
        <v>397.68152048965112</v>
      </c>
      <c r="F1587" s="68">
        <v>3.6552553179722702</v>
      </c>
      <c r="G1587" s="68">
        <v>7.9746931329466548</v>
      </c>
      <c r="H1587" s="68">
        <v>930.0359887518257</v>
      </c>
      <c r="I1587" s="68">
        <v>1526.5578642175624</v>
      </c>
      <c r="J1587" s="68">
        <v>322.38817715062839</v>
      </c>
      <c r="K1587" s="68">
        <v>102.74213390535975</v>
      </c>
      <c r="L1587" s="68">
        <v>427.950533974027</v>
      </c>
      <c r="M1587" s="68">
        <v>54.867244841928802</v>
      </c>
      <c r="N1587" s="68">
        <v>30.199046099211994</v>
      </c>
      <c r="O1587" s="68">
        <v>484.79141657975913</v>
      </c>
      <c r="P1587" s="68">
        <v>50.741978825577512</v>
      </c>
      <c r="Q1587" s="68">
        <v>463.68590313453075</v>
      </c>
      <c r="R1587" s="68">
        <v>633.57834756161606</v>
      </c>
      <c r="S1587" s="68">
        <v>977.92422078561515</v>
      </c>
      <c r="T1587" s="68">
        <v>310.87325437262314</v>
      </c>
      <c r="U1587" s="68">
        <v>74.594563759674614</v>
      </c>
      <c r="V1587" s="68">
        <v>167.0902216301177</v>
      </c>
      <c r="W1587" s="68">
        <v>135.89508872684817</v>
      </c>
      <c r="X1587" s="68">
        <v>743.67798307539863</v>
      </c>
      <c r="Y1587" s="68">
        <v>45.224694092776133</v>
      </c>
      <c r="Z1587" s="68">
        <v>201.20347632396164</v>
      </c>
      <c r="AA1587" s="68">
        <v>16.34716827293818</v>
      </c>
      <c r="AB1587" s="68">
        <v>314.42183195384331</v>
      </c>
      <c r="AC1587" s="68">
        <v>45.323285116116651</v>
      </c>
      <c r="AD1587" s="68">
        <v>2.1320729877671782</v>
      </c>
      <c r="AE1587" s="68">
        <v>444.16232913926547</v>
      </c>
      <c r="AF1587" s="68">
        <v>354.59118743285137</v>
      </c>
      <c r="AG1587" s="68">
        <v>1762.0407047649855</v>
      </c>
      <c r="AH1587" s="68">
        <v>1443.2389808509365</v>
      </c>
      <c r="AI1587" s="68">
        <v>481.28467505074713</v>
      </c>
      <c r="AJ1587" s="68">
        <v>5.2151322563822706</v>
      </c>
      <c r="AK1587" s="68">
        <v>7.5250852989146102</v>
      </c>
      <c r="AL1587" s="68">
        <v>125.82486880311905</v>
      </c>
      <c r="AM1587" s="68">
        <v>56.397187055949985</v>
      </c>
      <c r="AN1587" s="68">
        <v>1388.4684761235899</v>
      </c>
      <c r="AO1587" s="68">
        <v>12.158312871644988</v>
      </c>
      <c r="AP1587" s="68">
        <v>77.556249082836544</v>
      </c>
      <c r="AQ1587" s="68">
        <v>247.3102602986333</v>
      </c>
      <c r="AR1587" s="68">
        <v>5.6693684939434981</v>
      </c>
      <c r="AS1587" s="68">
        <v>262.87192238287571</v>
      </c>
      <c r="AT1587" s="68">
        <v>1.8606880347662911</v>
      </c>
      <c r="AU1587" s="68">
        <v>5.3277763091209467</v>
      </c>
      <c r="AV1587" s="68">
        <v>0</v>
      </c>
      <c r="AW1587" s="68">
        <v>141.86221883129318</v>
      </c>
      <c r="AX1587" s="68">
        <v>17.160556391406995</v>
      </c>
      <c r="AY1587" s="68">
        <v>38.194753829633981</v>
      </c>
      <c r="AZ1587" s="68">
        <v>0</v>
      </c>
      <c r="BA1587" s="68">
        <v>20.427510615143248</v>
      </c>
      <c r="BB1587" s="68">
        <v>1616.6782387951439</v>
      </c>
      <c r="BC1587" s="68">
        <v>1075.1428469933412</v>
      </c>
      <c r="BD1587" s="68">
        <v>821.76554257335442</v>
      </c>
      <c r="BE1587" s="68">
        <v>769.10320829406339</v>
      </c>
      <c r="BF1587" s="68">
        <v>563.25028277564115</v>
      </c>
      <c r="BG1587" s="68">
        <v>0</v>
      </c>
      <c r="BH1587" s="68">
        <v>3.8849513950879997</v>
      </c>
      <c r="BI1587" s="68">
        <v>9459.0290303362399</v>
      </c>
      <c r="BJ1587" s="68">
        <v>0</v>
      </c>
      <c r="BK1587" s="68">
        <v>0</v>
      </c>
      <c r="BL1587" s="68">
        <v>0</v>
      </c>
      <c r="BM1587" s="68">
        <v>1061.5808576779411</v>
      </c>
      <c r="BN1587" s="68">
        <v>165.56427993018585</v>
      </c>
      <c r="BO1587" s="68">
        <v>30906.705447769302</v>
      </c>
    </row>
    <row r="1588" spans="1:67">
      <c r="A1588">
        <v>2013</v>
      </c>
      <c r="B1588" s="62" t="s">
        <v>621</v>
      </c>
      <c r="C1588" s="67" t="s">
        <v>135</v>
      </c>
      <c r="D1588" s="62" t="s">
        <v>725</v>
      </c>
      <c r="E1588" s="68">
        <v>579.22804175890167</v>
      </c>
      <c r="F1588" s="68">
        <v>0.2008012090226908</v>
      </c>
      <c r="G1588" s="68">
        <v>42.622633559761304</v>
      </c>
      <c r="H1588" s="68">
        <v>118.28199597362764</v>
      </c>
      <c r="I1588" s="68">
        <v>1128.1782122850009</v>
      </c>
      <c r="J1588" s="68">
        <v>64.4548510690162</v>
      </c>
      <c r="K1588" s="68">
        <v>5.6285372177208819</v>
      </c>
      <c r="L1588" s="68">
        <v>66.240840354700239</v>
      </c>
      <c r="M1588" s="68">
        <v>8.2755220408557122</v>
      </c>
      <c r="N1588" s="68">
        <v>10.97749619204769</v>
      </c>
      <c r="O1588" s="68">
        <v>147.42824026298626</v>
      </c>
      <c r="P1588" s="68">
        <v>11.687418573236776</v>
      </c>
      <c r="Q1588" s="68">
        <v>56.572453391691369</v>
      </c>
      <c r="R1588" s="68">
        <v>53.707036317843297</v>
      </c>
      <c r="S1588" s="68">
        <v>60.135986768525875</v>
      </c>
      <c r="T1588" s="68">
        <v>64.214159071314768</v>
      </c>
      <c r="U1588" s="68">
        <v>8.5847167244424298</v>
      </c>
      <c r="V1588" s="68">
        <v>13.890594683995054</v>
      </c>
      <c r="W1588" s="68">
        <v>26.529452670929977</v>
      </c>
      <c r="X1588" s="68">
        <v>79.872360931089275</v>
      </c>
      <c r="Y1588" s="68">
        <v>2.3255699240081822</v>
      </c>
      <c r="Z1588" s="68">
        <v>79.604519682690878</v>
      </c>
      <c r="AA1588" s="68">
        <v>11.507031884491543</v>
      </c>
      <c r="AB1588" s="68">
        <v>40.019688382557021</v>
      </c>
      <c r="AC1588" s="68">
        <v>0</v>
      </c>
      <c r="AD1588" s="68">
        <v>22.032542312720782</v>
      </c>
      <c r="AE1588" s="68">
        <v>142.24945333894661</v>
      </c>
      <c r="AF1588" s="68">
        <v>23.844496045677072</v>
      </c>
      <c r="AG1588" s="68">
        <v>118.48848506717917</v>
      </c>
      <c r="AH1588" s="68">
        <v>97.050652671349795</v>
      </c>
      <c r="AI1588" s="68">
        <v>104.59105274565165</v>
      </c>
      <c r="AJ1588" s="68">
        <v>0.90267294230417994</v>
      </c>
      <c r="AK1588" s="68">
        <v>1.3587981589235465</v>
      </c>
      <c r="AL1588" s="68">
        <v>47.805086649286295</v>
      </c>
      <c r="AM1588" s="68">
        <v>4.8330748210569388</v>
      </c>
      <c r="AN1588" s="68">
        <v>388.91463645262365</v>
      </c>
      <c r="AO1588" s="68">
        <v>39.445476480590543</v>
      </c>
      <c r="AP1588" s="68">
        <v>46.987332387849818</v>
      </c>
      <c r="AQ1588" s="68">
        <v>16.890000899312852</v>
      </c>
      <c r="AR1588" s="68">
        <v>9.763328840790054</v>
      </c>
      <c r="AS1588" s="68">
        <v>9.3138362389539253</v>
      </c>
      <c r="AT1588" s="68">
        <v>0.81032672968539377</v>
      </c>
      <c r="AU1588" s="68">
        <v>0</v>
      </c>
      <c r="AV1588" s="68">
        <v>0</v>
      </c>
      <c r="AW1588" s="68">
        <v>69.029949002319597</v>
      </c>
      <c r="AX1588" s="68">
        <v>24.800369449818497</v>
      </c>
      <c r="AY1588" s="68">
        <v>88.589654217377841</v>
      </c>
      <c r="AZ1588" s="68">
        <v>0</v>
      </c>
      <c r="BA1588" s="68">
        <v>14.410529701666414</v>
      </c>
      <c r="BB1588" s="68">
        <v>527.52195085436199</v>
      </c>
      <c r="BC1588" s="68">
        <v>347.56924517403763</v>
      </c>
      <c r="BD1588" s="68">
        <v>268.34310369160653</v>
      </c>
      <c r="BE1588" s="68">
        <v>238.28404537623231</v>
      </c>
      <c r="BF1588" s="68">
        <v>213.02905193863114</v>
      </c>
      <c r="BG1588" s="68">
        <v>0</v>
      </c>
      <c r="BH1588" s="68">
        <v>1.1388294755178918</v>
      </c>
      <c r="BI1588" s="68">
        <v>1369.8450583242102</v>
      </c>
      <c r="BJ1588" s="68">
        <v>0</v>
      </c>
      <c r="BK1588" s="68">
        <v>0</v>
      </c>
      <c r="BL1588" s="68">
        <v>0</v>
      </c>
      <c r="BM1588" s="68">
        <v>26.594249512587133</v>
      </c>
      <c r="BN1588" s="68">
        <v>5.7818742789095268E-6</v>
      </c>
      <c r="BO1588" s="68">
        <v>6944.6054562136005</v>
      </c>
    </row>
    <row r="1589" spans="1:67">
      <c r="A1589">
        <v>2013</v>
      </c>
      <c r="B1589" s="62" t="s">
        <v>622</v>
      </c>
      <c r="C1589" s="67" t="s">
        <v>687</v>
      </c>
      <c r="D1589" s="62" t="s">
        <v>725</v>
      </c>
      <c r="E1589" s="68">
        <v>2.4497418323549537E-3</v>
      </c>
      <c r="F1589" s="68">
        <v>0</v>
      </c>
      <c r="G1589" s="68">
        <v>0</v>
      </c>
      <c r="H1589" s="68">
        <v>36.509740229395589</v>
      </c>
      <c r="I1589" s="68">
        <v>6.4336322414959698E-3</v>
      </c>
      <c r="J1589" s="68">
        <v>0.35363201487010071</v>
      </c>
      <c r="K1589" s="68">
        <v>3.7903106044546685E-2</v>
      </c>
      <c r="L1589" s="68">
        <v>2.5525245595628857E-2</v>
      </c>
      <c r="M1589" s="68">
        <v>2.0070312436558197E-3</v>
      </c>
      <c r="N1589" s="68">
        <v>0.13882863594166045</v>
      </c>
      <c r="O1589" s="68">
        <v>1.5254251267492815</v>
      </c>
      <c r="P1589" s="68">
        <v>1.8684766196493894E-4</v>
      </c>
      <c r="Q1589" s="68">
        <v>0.13414959984238595</v>
      </c>
      <c r="R1589" s="68">
        <v>8.7714633379444656E-2</v>
      </c>
      <c r="S1589" s="68">
        <v>1.0969776186553808</v>
      </c>
      <c r="T1589" s="68">
        <v>1.0523303116401113</v>
      </c>
      <c r="U1589" s="68">
        <v>1.9654758890474058</v>
      </c>
      <c r="V1589" s="68">
        <v>0.21719846078187868</v>
      </c>
      <c r="W1589" s="68">
        <v>0.99795909877031763</v>
      </c>
      <c r="X1589" s="68">
        <v>2.0329439911874561</v>
      </c>
      <c r="Y1589" s="68">
        <v>2.3358050417863301E-2</v>
      </c>
      <c r="Z1589" s="68">
        <v>3.7223426173304053</v>
      </c>
      <c r="AA1589" s="68">
        <v>0</v>
      </c>
      <c r="AB1589" s="68">
        <v>9.7542363185372594</v>
      </c>
      <c r="AC1589" s="68">
        <v>0</v>
      </c>
      <c r="AD1589" s="68">
        <v>17.041181063335696</v>
      </c>
      <c r="AE1589" s="68">
        <v>3.9800312210559276E-2</v>
      </c>
      <c r="AF1589" s="68">
        <v>0.1985775214901975</v>
      </c>
      <c r="AG1589" s="68">
        <v>0.98677487855879742</v>
      </c>
      <c r="AH1589" s="68">
        <v>0.80824010830694937</v>
      </c>
      <c r="AI1589" s="68">
        <v>0</v>
      </c>
      <c r="AJ1589" s="68">
        <v>0</v>
      </c>
      <c r="AK1589" s="68">
        <v>0</v>
      </c>
      <c r="AL1589" s="68">
        <v>2.0326911656556736E-2</v>
      </c>
      <c r="AM1589" s="68">
        <v>0</v>
      </c>
      <c r="AN1589" s="68">
        <v>6.2621304121593141E-4</v>
      </c>
      <c r="AO1589" s="68">
        <v>0</v>
      </c>
      <c r="AP1589" s="68">
        <v>0</v>
      </c>
      <c r="AQ1589" s="68">
        <v>0</v>
      </c>
      <c r="AR1589" s="68">
        <v>0</v>
      </c>
      <c r="AS1589" s="68">
        <v>0</v>
      </c>
      <c r="AT1589" s="68">
        <v>0</v>
      </c>
      <c r="AU1589" s="68">
        <v>0</v>
      </c>
      <c r="AV1589" s="68">
        <v>0</v>
      </c>
      <c r="AW1589" s="68">
        <v>7.6197677559535444E-5</v>
      </c>
      <c r="AX1589" s="68">
        <v>9.6928735124410443E-4</v>
      </c>
      <c r="AY1589" s="68">
        <v>1.5701228912851848E-4</v>
      </c>
      <c r="AZ1589" s="68">
        <v>0</v>
      </c>
      <c r="BA1589" s="68">
        <v>1.4710541296911557E-3</v>
      </c>
      <c r="BB1589" s="68">
        <v>4.0818077082036899E-3</v>
      </c>
      <c r="BC1589" s="68">
        <v>17.222498594344039</v>
      </c>
      <c r="BD1589" s="68">
        <v>1.1506067704383906E-3</v>
      </c>
      <c r="BE1589" s="68">
        <v>44.486009846118527</v>
      </c>
      <c r="BF1589" s="68">
        <v>2.005474824706607E-3</v>
      </c>
      <c r="BG1589" s="68">
        <v>0</v>
      </c>
      <c r="BH1589" s="68">
        <v>0</v>
      </c>
      <c r="BI1589" s="68">
        <v>424.53644186080851</v>
      </c>
      <c r="BJ1589" s="68">
        <v>0</v>
      </c>
      <c r="BK1589" s="68">
        <v>0</v>
      </c>
      <c r="BL1589" s="68">
        <v>0</v>
      </c>
      <c r="BM1589" s="68">
        <v>0</v>
      </c>
      <c r="BN1589" s="68">
        <v>1.206621175242617E-5</v>
      </c>
      <c r="BO1589" s="68">
        <v>565.03721901799997</v>
      </c>
    </row>
    <row r="1590" spans="1:67">
      <c r="A1590">
        <v>2013</v>
      </c>
      <c r="B1590" s="62" t="s">
        <v>623</v>
      </c>
      <c r="C1590" s="67" t="s">
        <v>688</v>
      </c>
      <c r="D1590" s="62" t="s">
        <v>725</v>
      </c>
      <c r="E1590" s="68">
        <v>0.1249210222915359</v>
      </c>
      <c r="F1590" s="68">
        <v>0</v>
      </c>
      <c r="G1590" s="68">
        <v>6.3688985930636475E-4</v>
      </c>
      <c r="H1590" s="68">
        <v>483.62470668838768</v>
      </c>
      <c r="I1590" s="68">
        <v>41.298311935624469</v>
      </c>
      <c r="J1590" s="68">
        <v>16.748220119195981</v>
      </c>
      <c r="K1590" s="68">
        <v>1.4389812135972142</v>
      </c>
      <c r="L1590" s="68">
        <v>4.4578784726665877</v>
      </c>
      <c r="M1590" s="68">
        <v>2.0239224806882485</v>
      </c>
      <c r="N1590" s="68">
        <v>1.3471373631480684E-2</v>
      </c>
      <c r="O1590" s="68">
        <v>1.8117712614394443</v>
      </c>
      <c r="P1590" s="68">
        <v>1.1720290644392317</v>
      </c>
      <c r="Q1590" s="68">
        <v>19.597454133852938</v>
      </c>
      <c r="R1590" s="68">
        <v>1.2547047498275825</v>
      </c>
      <c r="S1590" s="68">
        <v>8.7548456775876673</v>
      </c>
      <c r="T1590" s="68">
        <v>11.655780690062096</v>
      </c>
      <c r="U1590" s="68">
        <v>69.644415954636059</v>
      </c>
      <c r="V1590" s="68">
        <v>45.122260135055804</v>
      </c>
      <c r="W1590" s="68">
        <v>7.2783663538734267</v>
      </c>
      <c r="X1590" s="68">
        <v>9.5116205189861525</v>
      </c>
      <c r="Y1590" s="68">
        <v>1.8876075075298731</v>
      </c>
      <c r="Z1590" s="68">
        <v>36.362573459762409</v>
      </c>
      <c r="AA1590" s="68">
        <v>1.5950555984133501</v>
      </c>
      <c r="AB1590" s="68">
        <v>105.62287858565209</v>
      </c>
      <c r="AC1590" s="68">
        <v>0</v>
      </c>
      <c r="AD1590" s="68">
        <v>0</v>
      </c>
      <c r="AE1590" s="68">
        <v>10601.177963761211</v>
      </c>
      <c r="AF1590" s="68">
        <v>28.850685840754227</v>
      </c>
      <c r="AG1590" s="68">
        <v>143.3653305933401</v>
      </c>
      <c r="AH1590" s="68">
        <v>117.42659125600997</v>
      </c>
      <c r="AI1590" s="68">
        <v>158.31574540801793</v>
      </c>
      <c r="AJ1590" s="68">
        <v>0</v>
      </c>
      <c r="AK1590" s="68">
        <v>0.38377467409601507</v>
      </c>
      <c r="AL1590" s="68">
        <v>22.730642192409043</v>
      </c>
      <c r="AM1590" s="68">
        <v>32.968227512078997</v>
      </c>
      <c r="AN1590" s="68">
        <v>32.187509887136834</v>
      </c>
      <c r="AO1590" s="68">
        <v>6.4178254190278103E-2</v>
      </c>
      <c r="AP1590" s="68">
        <v>0</v>
      </c>
      <c r="AQ1590" s="68">
        <v>0</v>
      </c>
      <c r="AR1590" s="68">
        <v>0.15169889982098439</v>
      </c>
      <c r="AS1590" s="68">
        <v>0</v>
      </c>
      <c r="AT1590" s="68">
        <v>0</v>
      </c>
      <c r="AU1590" s="68">
        <v>0</v>
      </c>
      <c r="AV1590" s="68">
        <v>0</v>
      </c>
      <c r="AW1590" s="68">
        <v>9.5134976407929492E-2</v>
      </c>
      <c r="AX1590" s="68">
        <v>1.2263000239680997E-3</v>
      </c>
      <c r="AY1590" s="68">
        <v>1.1763762278545282</v>
      </c>
      <c r="AZ1590" s="68">
        <v>0</v>
      </c>
      <c r="BA1590" s="68">
        <v>0.22838520615398272</v>
      </c>
      <c r="BB1590" s="68">
        <v>91.018210318801252</v>
      </c>
      <c r="BC1590" s="68">
        <v>285.5985431371812</v>
      </c>
      <c r="BD1590" s="68">
        <v>373.3896597533581</v>
      </c>
      <c r="BE1590" s="68">
        <v>677.76013571009571</v>
      </c>
      <c r="BF1590" s="68">
        <v>27.283515840172026</v>
      </c>
      <c r="BG1590" s="68">
        <v>0</v>
      </c>
      <c r="BH1590" s="68">
        <v>0.69093311780243982</v>
      </c>
      <c r="BI1590" s="68">
        <v>0</v>
      </c>
      <c r="BJ1590" s="68">
        <v>0</v>
      </c>
      <c r="BK1590" s="68">
        <v>1.8209226583676021</v>
      </c>
      <c r="BL1590" s="68">
        <v>151646.65090611071</v>
      </c>
      <c r="BM1590" s="68">
        <v>-356.5397937925934</v>
      </c>
      <c r="BN1590" s="68">
        <v>6.6343185608275235E-3</v>
      </c>
      <c r="BO1590" s="68">
        <v>164757.80555204902</v>
      </c>
    </row>
    <row r="1591" spans="1:67">
      <c r="A1591">
        <v>2013</v>
      </c>
      <c r="B1591" s="62" t="s">
        <v>624</v>
      </c>
      <c r="C1591" s="67" t="s">
        <v>689</v>
      </c>
      <c r="D1591" s="62" t="s">
        <v>725</v>
      </c>
      <c r="E1591" s="68">
        <v>171.86085587176342</v>
      </c>
      <c r="F1591" s="68">
        <v>1.2253209899761897</v>
      </c>
      <c r="G1591" s="68">
        <v>6.828700102572502</v>
      </c>
      <c r="H1591" s="68">
        <v>186.90023275245284</v>
      </c>
      <c r="I1591" s="68">
        <v>947.88300906188908</v>
      </c>
      <c r="J1591" s="68">
        <v>113.91526892864076</v>
      </c>
      <c r="K1591" s="68">
        <v>42.596967862567901</v>
      </c>
      <c r="L1591" s="68">
        <v>114.48769238561468</v>
      </c>
      <c r="M1591" s="68">
        <v>27.664132980903432</v>
      </c>
      <c r="N1591" s="68">
        <v>66.694418247696376</v>
      </c>
      <c r="O1591" s="68">
        <v>317.53124434473449</v>
      </c>
      <c r="P1591" s="68">
        <v>46.934729957257652</v>
      </c>
      <c r="Q1591" s="68">
        <v>118.71483566539378</v>
      </c>
      <c r="R1591" s="68">
        <v>90.832523728684947</v>
      </c>
      <c r="S1591" s="68">
        <v>206.24409058418627</v>
      </c>
      <c r="T1591" s="68">
        <v>143.28166109001458</v>
      </c>
      <c r="U1591" s="68">
        <v>53.535450819160268</v>
      </c>
      <c r="V1591" s="68">
        <v>82.859673568444009</v>
      </c>
      <c r="W1591" s="68">
        <v>156.28676286832902</v>
      </c>
      <c r="X1591" s="68">
        <v>788.06056320403786</v>
      </c>
      <c r="Y1591" s="68">
        <v>41.795983183178087</v>
      </c>
      <c r="Z1591" s="68">
        <v>97.537420119056691</v>
      </c>
      <c r="AA1591" s="68">
        <v>9.1015048861115684</v>
      </c>
      <c r="AB1591" s="68">
        <v>177.86190371375361</v>
      </c>
      <c r="AC1591" s="68">
        <v>22.227674332807773</v>
      </c>
      <c r="AD1591" s="68">
        <v>1.8534912709525706</v>
      </c>
      <c r="AE1591" s="68">
        <v>643.49434501381029</v>
      </c>
      <c r="AF1591" s="68">
        <v>445.19893077567343</v>
      </c>
      <c r="AG1591" s="68">
        <v>0</v>
      </c>
      <c r="AH1591" s="68">
        <v>0</v>
      </c>
      <c r="AI1591" s="68">
        <v>369.01328926611438</v>
      </c>
      <c r="AJ1591" s="68">
        <v>2.6863566885669878</v>
      </c>
      <c r="AK1591" s="68">
        <v>32.541965187535084</v>
      </c>
      <c r="AL1591" s="68">
        <v>13.502433629301528</v>
      </c>
      <c r="AM1591" s="68">
        <v>5.2793976202673001</v>
      </c>
      <c r="AN1591" s="68">
        <v>68.869202352314105</v>
      </c>
      <c r="AO1591" s="68">
        <v>3.0009888649402261</v>
      </c>
      <c r="AP1591" s="68">
        <v>7.8536434662291823</v>
      </c>
      <c r="AQ1591" s="68">
        <v>87.441263758975765</v>
      </c>
      <c r="AR1591" s="68">
        <v>0.19842710657410448</v>
      </c>
      <c r="AS1591" s="68">
        <v>38.275029834391425</v>
      </c>
      <c r="AT1591" s="68">
        <v>0.32750115706310212</v>
      </c>
      <c r="AU1591" s="68">
        <v>1.6574829017143244</v>
      </c>
      <c r="AV1591" s="68">
        <v>0</v>
      </c>
      <c r="AW1591" s="68">
        <v>8.4661123738113169</v>
      </c>
      <c r="AX1591" s="68">
        <v>5.198081496000702</v>
      </c>
      <c r="AY1591" s="68">
        <v>6.9538185067331328</v>
      </c>
      <c r="AZ1591" s="68">
        <v>0</v>
      </c>
      <c r="BA1591" s="68">
        <v>1.9916396583120248</v>
      </c>
      <c r="BB1591" s="68">
        <v>77.496266405983292</v>
      </c>
      <c r="BC1591" s="68">
        <v>144.69067217803601</v>
      </c>
      <c r="BD1591" s="68">
        <v>18.567987997285559</v>
      </c>
      <c r="BE1591" s="68">
        <v>148.04863765919785</v>
      </c>
      <c r="BF1591" s="68">
        <v>34.373142003237056</v>
      </c>
      <c r="BG1591" s="68">
        <v>0</v>
      </c>
      <c r="BH1591" s="68">
        <v>0.17876337326604014</v>
      </c>
      <c r="BI1591" s="68">
        <v>8920.2255697836044</v>
      </c>
      <c r="BJ1591" s="68">
        <v>0</v>
      </c>
      <c r="BK1591" s="68">
        <v>0</v>
      </c>
      <c r="BL1591" s="68">
        <v>1978.2061308830778</v>
      </c>
      <c r="BM1591" s="68">
        <v>-0.82086918948168652</v>
      </c>
      <c r="BN1591" s="68">
        <v>1041.1774036204349</v>
      </c>
      <c r="BO1591" s="68">
        <v>18138.809726893131</v>
      </c>
    </row>
    <row r="1592" spans="1:67">
      <c r="A1592">
        <v>2013</v>
      </c>
      <c r="B1592" s="62" t="s">
        <v>625</v>
      </c>
      <c r="C1592" s="67" t="s">
        <v>690</v>
      </c>
      <c r="D1592" s="62" t="s">
        <v>725</v>
      </c>
      <c r="E1592" s="68">
        <v>1217.6971547088319</v>
      </c>
      <c r="F1592" s="68">
        <v>8.6818483216000395</v>
      </c>
      <c r="G1592" s="68">
        <v>48.383843098436692</v>
      </c>
      <c r="H1592" s="68">
        <v>1324.2566521773774</v>
      </c>
      <c r="I1592" s="68">
        <v>6716.0985395811012</v>
      </c>
      <c r="J1592" s="68">
        <v>807.13143285985404</v>
      </c>
      <c r="K1592" s="68">
        <v>301.81513005018564</v>
      </c>
      <c r="L1592" s="68">
        <v>811.187262858547</v>
      </c>
      <c r="M1592" s="68">
        <v>196.01052169476327</v>
      </c>
      <c r="N1592" s="68">
        <v>472.55439828473465</v>
      </c>
      <c r="O1592" s="68">
        <v>2249.8252485036392</v>
      </c>
      <c r="P1592" s="68">
        <v>332.5497643781377</v>
      </c>
      <c r="Q1592" s="68">
        <v>841.13812233858096</v>
      </c>
      <c r="R1592" s="68">
        <v>643.58172277445681</v>
      </c>
      <c r="S1592" s="68">
        <v>1461.3149748728606</v>
      </c>
      <c r="T1592" s="68">
        <v>1015.2030847644103</v>
      </c>
      <c r="U1592" s="68">
        <v>379.31829099692453</v>
      </c>
      <c r="V1592" s="68">
        <v>587.09115716078725</v>
      </c>
      <c r="W1592" s="68">
        <v>1107.3489975251889</v>
      </c>
      <c r="X1592" s="68">
        <v>5583.6979321680501</v>
      </c>
      <c r="Y1592" s="68">
        <v>296.13986001786304</v>
      </c>
      <c r="Z1592" s="68">
        <v>691.08837119511475</v>
      </c>
      <c r="AA1592" s="68">
        <v>64.48749802372825</v>
      </c>
      <c r="AB1592" s="68">
        <v>1260.2167781879305</v>
      </c>
      <c r="AC1592" s="68">
        <v>157.49121958900685</v>
      </c>
      <c r="AD1592" s="68">
        <v>13.132665000811413</v>
      </c>
      <c r="AE1592" s="68">
        <v>4559.3932895296493</v>
      </c>
      <c r="AF1592" s="68">
        <v>0</v>
      </c>
      <c r="AG1592" s="68">
        <v>2229.2381058532546</v>
      </c>
      <c r="AH1592" s="68">
        <v>0</v>
      </c>
      <c r="AI1592" s="68">
        <v>2614.5944060954826</v>
      </c>
      <c r="AJ1592" s="68">
        <v>19.03382174846082</v>
      </c>
      <c r="AK1592" s="68">
        <v>230.57175071363</v>
      </c>
      <c r="AL1592" s="68">
        <v>95.669691208297408</v>
      </c>
      <c r="AM1592" s="68">
        <v>37.406467157203892</v>
      </c>
      <c r="AN1592" s="68">
        <v>487.96354077309189</v>
      </c>
      <c r="AO1592" s="68">
        <v>21.263106037812982</v>
      </c>
      <c r="AP1592" s="68">
        <v>55.645942494669804</v>
      </c>
      <c r="AQ1592" s="68">
        <v>619.55340291624464</v>
      </c>
      <c r="AR1592" s="68">
        <v>1.4059287780615071</v>
      </c>
      <c r="AS1592" s="68">
        <v>271.19261503335525</v>
      </c>
      <c r="AT1592" s="68">
        <v>2.320465734309844</v>
      </c>
      <c r="AU1592" s="68">
        <v>11.743873863295931</v>
      </c>
      <c r="AV1592" s="68">
        <v>0</v>
      </c>
      <c r="AW1592" s="68">
        <v>59.985509188477515</v>
      </c>
      <c r="AX1592" s="68">
        <v>36.830312612592124</v>
      </c>
      <c r="AY1592" s="68">
        <v>49.270352850615481</v>
      </c>
      <c r="AZ1592" s="68">
        <v>0</v>
      </c>
      <c r="BA1592" s="68">
        <v>14.111496959734872</v>
      </c>
      <c r="BB1592" s="68">
        <v>549.08945160576218</v>
      </c>
      <c r="BC1592" s="68">
        <v>1025.1864447572009</v>
      </c>
      <c r="BD1592" s="68">
        <v>131.56100054472734</v>
      </c>
      <c r="BE1592" s="68">
        <v>1048.9788609608781</v>
      </c>
      <c r="BF1592" s="68">
        <v>243.54630962024271</v>
      </c>
      <c r="BG1592" s="68">
        <v>0</v>
      </c>
      <c r="BH1592" s="68">
        <v>1.2666040203746856</v>
      </c>
      <c r="BI1592" s="68">
        <v>63206.574512481282</v>
      </c>
      <c r="BJ1592" s="68">
        <v>0</v>
      </c>
      <c r="BK1592" s="68">
        <v>0</v>
      </c>
      <c r="BL1592" s="68">
        <v>14016.937004982099</v>
      </c>
      <c r="BM1592" s="68">
        <v>-5.7719418554836555</v>
      </c>
      <c r="BN1592" s="68">
        <v>7321.0338012634429</v>
      </c>
      <c r="BO1592" s="68">
        <v>127543.03859906169</v>
      </c>
    </row>
    <row r="1593" spans="1:67">
      <c r="A1593">
        <v>2013</v>
      </c>
      <c r="B1593" s="62" t="s">
        <v>626</v>
      </c>
      <c r="C1593" s="67" t="s">
        <v>691</v>
      </c>
      <c r="D1593" s="62" t="s">
        <v>725</v>
      </c>
      <c r="E1593" s="68">
        <v>1072.6347150759468</v>
      </c>
      <c r="F1593" s="68">
        <v>7.6475927243163984</v>
      </c>
      <c r="G1593" s="68">
        <v>42.619948281459628</v>
      </c>
      <c r="H1593" s="68">
        <v>1166.4999390881849</v>
      </c>
      <c r="I1593" s="68">
        <v>5916.0197718849995</v>
      </c>
      <c r="J1593" s="68">
        <v>710.97907321749858</v>
      </c>
      <c r="K1593" s="68">
        <v>265.86034530433034</v>
      </c>
      <c r="L1593" s="68">
        <v>714.55173825840893</v>
      </c>
      <c r="M1593" s="68">
        <v>172.66008159493742</v>
      </c>
      <c r="N1593" s="68">
        <v>416.25970004276911</v>
      </c>
      <c r="O1593" s="68">
        <v>1981.8069337415918</v>
      </c>
      <c r="P1593" s="68">
        <v>292.93360864229811</v>
      </c>
      <c r="Q1593" s="68">
        <v>740.9345966730923</v>
      </c>
      <c r="R1593" s="68">
        <v>566.91279532580768</v>
      </c>
      <c r="S1593" s="68">
        <v>1287.2307089226672</v>
      </c>
      <c r="T1593" s="68">
        <v>894.2634606310437</v>
      </c>
      <c r="U1593" s="68">
        <v>334.13067067884327</v>
      </c>
      <c r="V1593" s="68">
        <v>517.15186624982039</v>
      </c>
      <c r="W1593" s="68">
        <v>975.43216871035611</v>
      </c>
      <c r="X1593" s="68">
        <v>4918.5203540804396</v>
      </c>
      <c r="Y1593" s="68">
        <v>260.8611616973397</v>
      </c>
      <c r="Z1593" s="68">
        <v>608.76004781864128</v>
      </c>
      <c r="AA1593" s="68">
        <v>56.805198896257814</v>
      </c>
      <c r="AB1593" s="68">
        <v>1110.0890394449191</v>
      </c>
      <c r="AC1593" s="68">
        <v>138.72952630098848</v>
      </c>
      <c r="AD1593" s="68">
        <v>11.568190273632933</v>
      </c>
      <c r="AE1593" s="68">
        <v>4016.2395905435274</v>
      </c>
      <c r="AF1593" s="68">
        <v>0</v>
      </c>
      <c r="AG1593" s="68">
        <v>0</v>
      </c>
      <c r="AH1593" s="68">
        <v>1828.2348625437671</v>
      </c>
      <c r="AI1593" s="68">
        <v>2303.1216875036448</v>
      </c>
      <c r="AJ1593" s="68">
        <v>16.766351049615828</v>
      </c>
      <c r="AK1593" s="68">
        <v>203.10408312517913</v>
      </c>
      <c r="AL1593" s="68">
        <v>84.272704074071214</v>
      </c>
      <c r="AM1593" s="68">
        <v>32.950290707346859</v>
      </c>
      <c r="AN1593" s="68">
        <v>429.83317444783643</v>
      </c>
      <c r="AO1593" s="68">
        <v>18.730064037928027</v>
      </c>
      <c r="AP1593" s="68">
        <v>49.016924645089468</v>
      </c>
      <c r="AQ1593" s="68">
        <v>545.74693325148098</v>
      </c>
      <c r="AR1593" s="68">
        <v>1.2384425868463769</v>
      </c>
      <c r="AS1593" s="68">
        <v>238.88584467174837</v>
      </c>
      <c r="AT1593" s="68">
        <v>2.0440321241943722</v>
      </c>
      <c r="AU1593" s="68">
        <v>10.344843745862555</v>
      </c>
      <c r="AV1593" s="68">
        <v>0</v>
      </c>
      <c r="AW1593" s="68">
        <v>52.839525253266544</v>
      </c>
      <c r="AX1593" s="68">
        <v>32.44277259136085</v>
      </c>
      <c r="AY1593" s="68">
        <v>43.400849453613297</v>
      </c>
      <c r="AZ1593" s="68">
        <v>0</v>
      </c>
      <c r="BA1593" s="68">
        <v>12.430415446211374</v>
      </c>
      <c r="BB1593" s="68">
        <v>483.67724700415005</v>
      </c>
      <c r="BC1593" s="68">
        <v>903.05751788900579</v>
      </c>
      <c r="BD1593" s="68">
        <v>115.88833544424517</v>
      </c>
      <c r="BE1593" s="68">
        <v>924.01557915810872</v>
      </c>
      <c r="BF1593" s="68">
        <v>214.53300224699339</v>
      </c>
      <c r="BG1593" s="68">
        <v>0</v>
      </c>
      <c r="BH1593" s="68">
        <v>1.1157153790291232</v>
      </c>
      <c r="BI1593" s="68">
        <v>55677.393629292856</v>
      </c>
      <c r="BJ1593" s="68">
        <v>0</v>
      </c>
      <c r="BK1593" s="68">
        <v>0</v>
      </c>
      <c r="BL1593" s="68">
        <v>12347.213558274691</v>
      </c>
      <c r="BM1593" s="68">
        <v>-5.0778665494060009</v>
      </c>
      <c r="BN1593" s="68">
        <v>6440.682219217113</v>
      </c>
      <c r="BO1593" s="68">
        <v>112206.00556271996</v>
      </c>
    </row>
    <row r="1594" spans="1:67">
      <c r="A1594">
        <v>2013</v>
      </c>
      <c r="B1594" s="62" t="s">
        <v>627</v>
      </c>
      <c r="C1594" s="67" t="s">
        <v>692</v>
      </c>
      <c r="D1594" s="62" t="s">
        <v>725</v>
      </c>
      <c r="E1594" s="68">
        <v>427.55395625309848</v>
      </c>
      <c r="F1594" s="68">
        <v>2.57985779253679</v>
      </c>
      <c r="G1594" s="68">
        <v>15.743595947282271</v>
      </c>
      <c r="H1594" s="68">
        <v>626.83183425806885</v>
      </c>
      <c r="I1594" s="68">
        <v>2535.8673011647306</v>
      </c>
      <c r="J1594" s="68">
        <v>235.1866526101237</v>
      </c>
      <c r="K1594" s="68">
        <v>138.96259837879322</v>
      </c>
      <c r="L1594" s="68">
        <v>255.19119529798689</v>
      </c>
      <c r="M1594" s="68">
        <v>55.988338000855506</v>
      </c>
      <c r="N1594" s="68">
        <v>433.90413702132696</v>
      </c>
      <c r="O1594" s="68">
        <v>1170.8290267537941</v>
      </c>
      <c r="P1594" s="68">
        <v>149.80025620890393</v>
      </c>
      <c r="Q1594" s="68">
        <v>401.9538811802866</v>
      </c>
      <c r="R1594" s="68">
        <v>254.61485116567141</v>
      </c>
      <c r="S1594" s="68">
        <v>520.79644597860386</v>
      </c>
      <c r="T1594" s="68">
        <v>407.74975655106437</v>
      </c>
      <c r="U1594" s="68">
        <v>132.9739950040867</v>
      </c>
      <c r="V1594" s="68">
        <v>270.91202235104407</v>
      </c>
      <c r="W1594" s="68">
        <v>465.21940490007131</v>
      </c>
      <c r="X1594" s="68">
        <v>2422.358542061254</v>
      </c>
      <c r="Y1594" s="68">
        <v>237.51229314579683</v>
      </c>
      <c r="Z1594" s="68">
        <v>259.58545062698386</v>
      </c>
      <c r="AA1594" s="68">
        <v>28.572109102240795</v>
      </c>
      <c r="AB1594" s="68">
        <v>705.50351030209265</v>
      </c>
      <c r="AC1594" s="68">
        <v>86.023788153236183</v>
      </c>
      <c r="AD1594" s="68">
        <v>2.702391770056225</v>
      </c>
      <c r="AE1594" s="68">
        <v>1715.532183584563</v>
      </c>
      <c r="AF1594" s="68">
        <v>73.099001489983081</v>
      </c>
      <c r="AG1594" s="68">
        <v>363.24483142271527</v>
      </c>
      <c r="AH1594" s="68">
        <v>297.52383068347569</v>
      </c>
      <c r="AI1594" s="68">
        <v>1081.1279425452053</v>
      </c>
      <c r="AJ1594" s="68">
        <v>7.0301415434789414</v>
      </c>
      <c r="AK1594" s="68">
        <v>116.65125456516934</v>
      </c>
      <c r="AL1594" s="68">
        <v>51.120066154024883</v>
      </c>
      <c r="AM1594" s="68">
        <v>19.794934992351408</v>
      </c>
      <c r="AN1594" s="68">
        <v>161.06893996802677</v>
      </c>
      <c r="AO1594" s="68">
        <v>12.852206391645412</v>
      </c>
      <c r="AP1594" s="68">
        <v>30.105127983047499</v>
      </c>
      <c r="AQ1594" s="68">
        <v>248.93826862409821</v>
      </c>
      <c r="AR1594" s="68">
        <v>1.0663610512386887</v>
      </c>
      <c r="AS1594" s="68">
        <v>127.7502381696543</v>
      </c>
      <c r="AT1594" s="68">
        <v>0.35370878026549823</v>
      </c>
      <c r="AU1594" s="68">
        <v>3.8733424166324464</v>
      </c>
      <c r="AV1594" s="68">
        <v>0</v>
      </c>
      <c r="AW1594" s="68">
        <v>37.382287375150497</v>
      </c>
      <c r="AX1594" s="68">
        <v>13.447732144988713</v>
      </c>
      <c r="AY1594" s="68">
        <v>38.985733108151592</v>
      </c>
      <c r="AZ1594" s="68">
        <v>0</v>
      </c>
      <c r="BA1594" s="68">
        <v>6.1188569175265703</v>
      </c>
      <c r="BB1594" s="68">
        <v>314.42635171865743</v>
      </c>
      <c r="BC1594" s="68">
        <v>584.72168606386083</v>
      </c>
      <c r="BD1594" s="68">
        <v>117.48075921123561</v>
      </c>
      <c r="BE1594" s="68">
        <v>483.73503090299135</v>
      </c>
      <c r="BF1594" s="68">
        <v>160.5514901887893</v>
      </c>
      <c r="BG1594" s="68">
        <v>0</v>
      </c>
      <c r="BH1594" s="68">
        <v>0.65060781915854116</v>
      </c>
      <c r="BI1594" s="68">
        <v>73282.037525895517</v>
      </c>
      <c r="BJ1594" s="68">
        <v>0</v>
      </c>
      <c r="BK1594" s="68">
        <v>0</v>
      </c>
      <c r="BL1594" s="68">
        <v>10296.905267324204</v>
      </c>
      <c r="BM1594" s="68">
        <v>1164.3568681973686</v>
      </c>
      <c r="BN1594" s="68">
        <v>4446.8657608127523</v>
      </c>
      <c r="BO1594" s="68">
        <v>107503.71553002589</v>
      </c>
    </row>
    <row r="1595" spans="1:67">
      <c r="A1595">
        <v>2013</v>
      </c>
      <c r="B1595" s="62" t="s">
        <v>628</v>
      </c>
      <c r="C1595" s="67" t="s">
        <v>693</v>
      </c>
      <c r="D1595" s="62" t="s">
        <v>725</v>
      </c>
      <c r="E1595" s="68">
        <v>10.565462966081594</v>
      </c>
      <c r="F1595" s="68">
        <v>6.3872981247908939E-2</v>
      </c>
      <c r="G1595" s="68">
        <v>0.82369552534298862</v>
      </c>
      <c r="H1595" s="68">
        <v>14.557555955173212</v>
      </c>
      <c r="I1595" s="68">
        <v>62.947465886794085</v>
      </c>
      <c r="J1595" s="68">
        <v>5.0787590723362399</v>
      </c>
      <c r="K1595" s="68">
        <v>3.3657924577951004</v>
      </c>
      <c r="L1595" s="68">
        <v>6.3019878494108985</v>
      </c>
      <c r="M1595" s="68">
        <v>1.3466263965874368</v>
      </c>
      <c r="N1595" s="68">
        <v>10.764065731504635</v>
      </c>
      <c r="O1595" s="68">
        <v>28.887860624455001</v>
      </c>
      <c r="P1595" s="68">
        <v>3.5455376989946132</v>
      </c>
      <c r="Q1595" s="68">
        <v>9.8198274073419185</v>
      </c>
      <c r="R1595" s="68">
        <v>5.924245556010483</v>
      </c>
      <c r="S1595" s="68">
        <v>12.72933689681</v>
      </c>
      <c r="T1595" s="68">
        <v>9.7218482609394812</v>
      </c>
      <c r="U1595" s="68">
        <v>3.3478211411185557</v>
      </c>
      <c r="V1595" s="68">
        <v>6.5645083989699096</v>
      </c>
      <c r="W1595" s="68">
        <v>11.600869896069286</v>
      </c>
      <c r="X1595" s="68">
        <v>60.837924071621224</v>
      </c>
      <c r="Y1595" s="68">
        <v>5.9480103327650182</v>
      </c>
      <c r="Z1595" s="68">
        <v>6.2388028401134124</v>
      </c>
      <c r="AA1595" s="68">
        <v>0.63661855079457563</v>
      </c>
      <c r="AB1595" s="68">
        <v>15.727140279770465</v>
      </c>
      <c r="AC1595" s="68">
        <v>1.9836317702572686</v>
      </c>
      <c r="AD1595" s="68">
        <v>6.8070398047155131E-2</v>
      </c>
      <c r="AE1595" s="68">
        <v>39.272770230914318</v>
      </c>
      <c r="AF1595" s="68">
        <v>1.6521654016379559</v>
      </c>
      <c r="AG1595" s="68">
        <v>8.2099690907906631</v>
      </c>
      <c r="AH1595" s="68">
        <v>6.7245594221336544</v>
      </c>
      <c r="AI1595" s="68">
        <v>25.457019391549309</v>
      </c>
      <c r="AJ1595" s="68">
        <v>0.13435002948050526</v>
      </c>
      <c r="AK1595" s="68">
        <v>2.6601155258609936</v>
      </c>
      <c r="AL1595" s="68">
        <v>0.92950542576416884</v>
      </c>
      <c r="AM1595" s="68">
        <v>0.4193892348303756</v>
      </c>
      <c r="AN1595" s="68">
        <v>3.6462472659653464</v>
      </c>
      <c r="AO1595" s="68">
        <v>0.16251410898702029</v>
      </c>
      <c r="AP1595" s="68">
        <v>0.52553212495736457</v>
      </c>
      <c r="AQ1595" s="68">
        <v>6.2202775752472919</v>
      </c>
      <c r="AR1595" s="68">
        <v>1.1439032719283501E-2</v>
      </c>
      <c r="AS1595" s="68">
        <v>1.5098581396848514</v>
      </c>
      <c r="AT1595" s="68">
        <v>3.351738576919601E-3</v>
      </c>
      <c r="AU1595" s="68">
        <v>6.5020708066664795E-2</v>
      </c>
      <c r="AV1595" s="68">
        <v>0</v>
      </c>
      <c r="AW1595" s="68">
        <v>0.44538528611512712</v>
      </c>
      <c r="AX1595" s="68">
        <v>0.27916746491574529</v>
      </c>
      <c r="AY1595" s="68">
        <v>0.33521579561813991</v>
      </c>
      <c r="AZ1595" s="68">
        <v>0</v>
      </c>
      <c r="BA1595" s="68">
        <v>0.11529132979879199</v>
      </c>
      <c r="BB1595" s="68">
        <v>4.4853670047377197</v>
      </c>
      <c r="BC1595" s="68">
        <v>6.378665450641301</v>
      </c>
      <c r="BD1595" s="68">
        <v>0.96126682057861323</v>
      </c>
      <c r="BE1595" s="68">
        <v>5.7046311609765858</v>
      </c>
      <c r="BF1595" s="68">
        <v>1.8152043408346725</v>
      </c>
      <c r="BG1595" s="68">
        <v>0</v>
      </c>
      <c r="BH1595" s="68">
        <v>7.8437106366819557E-3</v>
      </c>
      <c r="BI1595" s="68">
        <v>752.28320202153043</v>
      </c>
      <c r="BJ1595" s="68">
        <v>0</v>
      </c>
      <c r="BK1595" s="68">
        <v>0</v>
      </c>
      <c r="BL1595" s="68">
        <v>257.91935555310391</v>
      </c>
      <c r="BM1595" s="68">
        <v>-3.9611645318787678E-2</v>
      </c>
      <c r="BN1595" s="68">
        <v>99.398334408112134</v>
      </c>
      <c r="BO1595" s="68">
        <v>1527.0907420957999</v>
      </c>
    </row>
    <row r="1596" spans="1:67">
      <c r="A1596">
        <v>2013</v>
      </c>
      <c r="B1596" s="62" t="s">
        <v>629</v>
      </c>
      <c r="C1596" s="67" t="s">
        <v>694</v>
      </c>
      <c r="D1596" s="62" t="s">
        <v>725</v>
      </c>
      <c r="E1596" s="68">
        <v>8.0070502660213911</v>
      </c>
      <c r="F1596" s="68">
        <v>6.197674250274645E-3</v>
      </c>
      <c r="G1596" s="68">
        <v>6.8553259401550368E-2</v>
      </c>
      <c r="H1596" s="68">
        <v>5.8828738617494603</v>
      </c>
      <c r="I1596" s="68">
        <v>16.802148533623928</v>
      </c>
      <c r="J1596" s="68">
        <v>13.899163002269779</v>
      </c>
      <c r="K1596" s="68">
        <v>1.3113612092299898</v>
      </c>
      <c r="L1596" s="68">
        <v>2.6763969502974851</v>
      </c>
      <c r="M1596" s="68">
        <v>1.1815066238630463</v>
      </c>
      <c r="N1596" s="68">
        <v>1.4324236310348226</v>
      </c>
      <c r="O1596" s="68">
        <v>8.9726311567810217</v>
      </c>
      <c r="P1596" s="68">
        <v>1.5553672335768476</v>
      </c>
      <c r="Q1596" s="68">
        <v>6.1803804415056582</v>
      </c>
      <c r="R1596" s="68">
        <v>5.8442577962541291</v>
      </c>
      <c r="S1596" s="68">
        <v>10.025135906126682</v>
      </c>
      <c r="T1596" s="68">
        <v>17.992108744968061</v>
      </c>
      <c r="U1596" s="68">
        <v>128.38363082474672</v>
      </c>
      <c r="V1596" s="68">
        <v>53.654440397947909</v>
      </c>
      <c r="W1596" s="68">
        <v>45.734866639907032</v>
      </c>
      <c r="X1596" s="68">
        <v>104.59515005119664</v>
      </c>
      <c r="Y1596" s="68">
        <v>8.7023475528202461</v>
      </c>
      <c r="Z1596" s="68">
        <v>44.844920003220402</v>
      </c>
      <c r="AA1596" s="68">
        <v>0.28125406651353579</v>
      </c>
      <c r="AB1596" s="68">
        <v>17.700852775074456</v>
      </c>
      <c r="AC1596" s="68">
        <v>0.19022569760711339</v>
      </c>
      <c r="AD1596" s="68">
        <v>2.3028081242408925E-2</v>
      </c>
      <c r="AE1596" s="68">
        <v>5.9065115685293703</v>
      </c>
      <c r="AF1596" s="68">
        <v>2.7516991291591637</v>
      </c>
      <c r="AG1596" s="68">
        <v>13.673791240970957</v>
      </c>
      <c r="AH1596" s="68">
        <v>11.199825566810324</v>
      </c>
      <c r="AI1596" s="68">
        <v>9.503924414960693</v>
      </c>
      <c r="AJ1596" s="68">
        <v>1.2392676623489184E-2</v>
      </c>
      <c r="AK1596" s="68">
        <v>2.8324233959909839</v>
      </c>
      <c r="AL1596" s="68">
        <v>3.0574456835524457</v>
      </c>
      <c r="AM1596" s="68">
        <v>0.9753385615816127</v>
      </c>
      <c r="AN1596" s="68">
        <v>0.68214392806930391</v>
      </c>
      <c r="AO1596" s="68">
        <v>1.6609532134051761</v>
      </c>
      <c r="AP1596" s="68">
        <v>4.8217958304438886</v>
      </c>
      <c r="AQ1596" s="68">
        <v>10.032447713495312</v>
      </c>
      <c r="AR1596" s="68">
        <v>0.25658917693224315</v>
      </c>
      <c r="AS1596" s="68">
        <v>116.51104433216938</v>
      </c>
      <c r="AT1596" s="68">
        <v>0.19631162320312401</v>
      </c>
      <c r="AU1596" s="68">
        <v>1.1637152366013326</v>
      </c>
      <c r="AV1596" s="68">
        <v>0</v>
      </c>
      <c r="AW1596" s="68">
        <v>42.475790801854266</v>
      </c>
      <c r="AX1596" s="68">
        <v>2.7476701952684771E-2</v>
      </c>
      <c r="AY1596" s="68">
        <v>0.80732782247118484</v>
      </c>
      <c r="AZ1596" s="68">
        <v>0</v>
      </c>
      <c r="BA1596" s="68">
        <v>0.15757649752722039</v>
      </c>
      <c r="BB1596" s="68">
        <v>28.643121229196158</v>
      </c>
      <c r="BC1596" s="68">
        <v>73.298367582122069</v>
      </c>
      <c r="BD1596" s="68">
        <v>11.46002954420794</v>
      </c>
      <c r="BE1596" s="68">
        <v>10.094939340161215</v>
      </c>
      <c r="BF1596" s="68">
        <v>4.0167289017884684</v>
      </c>
      <c r="BG1596" s="68">
        <v>0</v>
      </c>
      <c r="BH1596" s="68">
        <v>0.51815394708227813</v>
      </c>
      <c r="BI1596" s="68">
        <v>5222.0446284367272</v>
      </c>
      <c r="BJ1596" s="68">
        <v>0</v>
      </c>
      <c r="BK1596" s="68">
        <v>0</v>
      </c>
      <c r="BL1596" s="68">
        <v>148.3241695475067</v>
      </c>
      <c r="BM1596" s="68">
        <v>543.39670069238457</v>
      </c>
      <c r="BN1596" s="68">
        <v>331.06327779278638</v>
      </c>
      <c r="BO1596" s="68">
        <v>7107.5149145115001</v>
      </c>
    </row>
    <row r="1597" spans="1:67">
      <c r="A1597">
        <v>2013</v>
      </c>
      <c r="B1597" s="62" t="s">
        <v>630</v>
      </c>
      <c r="C1597" s="67" t="s">
        <v>695</v>
      </c>
      <c r="D1597" s="62" t="s">
        <v>725</v>
      </c>
      <c r="E1597" s="68">
        <v>21.363709634477228</v>
      </c>
      <c r="F1597" s="68">
        <v>0.12514127309122955</v>
      </c>
      <c r="G1597" s="68">
        <v>40.867856632889378</v>
      </c>
      <c r="H1597" s="68">
        <v>49.666865495807158</v>
      </c>
      <c r="I1597" s="68">
        <v>203.80932442351221</v>
      </c>
      <c r="J1597" s="68">
        <v>122.45726677388056</v>
      </c>
      <c r="K1597" s="68">
        <v>9.1853367205994747</v>
      </c>
      <c r="L1597" s="68">
        <v>36.411952137587008</v>
      </c>
      <c r="M1597" s="68">
        <v>7.2874512838400252</v>
      </c>
      <c r="N1597" s="68">
        <v>34.915555028473236</v>
      </c>
      <c r="O1597" s="68">
        <v>104.28975123049548</v>
      </c>
      <c r="P1597" s="68">
        <v>22.216419961297948</v>
      </c>
      <c r="Q1597" s="68">
        <v>90.18748599624972</v>
      </c>
      <c r="R1597" s="68">
        <v>28.27222423543736</v>
      </c>
      <c r="S1597" s="68">
        <v>141.09305773135813</v>
      </c>
      <c r="T1597" s="68">
        <v>55.183802811379763</v>
      </c>
      <c r="U1597" s="68">
        <v>45.902155707271255</v>
      </c>
      <c r="V1597" s="68">
        <v>32.732776075289891</v>
      </c>
      <c r="W1597" s="68">
        <v>86.129850406499529</v>
      </c>
      <c r="X1597" s="68">
        <v>289.54503440531084</v>
      </c>
      <c r="Y1597" s="68">
        <v>34.671706591753022</v>
      </c>
      <c r="Z1597" s="68">
        <v>136.83249040750476</v>
      </c>
      <c r="AA1597" s="68">
        <v>1.8588866723441615</v>
      </c>
      <c r="AB1597" s="68">
        <v>70.494444772985076</v>
      </c>
      <c r="AC1597" s="68">
        <v>3.8369148620511759</v>
      </c>
      <c r="AD1597" s="68">
        <v>4.6341994997338807</v>
      </c>
      <c r="AE1597" s="68">
        <v>131.27021206771678</v>
      </c>
      <c r="AF1597" s="68">
        <v>122.02014231457906</v>
      </c>
      <c r="AG1597" s="68">
        <v>606.34461650353319</v>
      </c>
      <c r="AH1597" s="68">
        <v>496.64016500897378</v>
      </c>
      <c r="AI1597" s="68">
        <v>1609.2129354196566</v>
      </c>
      <c r="AJ1597" s="68">
        <v>99.282590988663316</v>
      </c>
      <c r="AK1597" s="68">
        <v>854.22699357860165</v>
      </c>
      <c r="AL1597" s="68">
        <v>79.681547316799524</v>
      </c>
      <c r="AM1597" s="68">
        <v>3.6514823513757628</v>
      </c>
      <c r="AN1597" s="68">
        <v>8.7221026008032148</v>
      </c>
      <c r="AO1597" s="68">
        <v>6.0730484507545679</v>
      </c>
      <c r="AP1597" s="68">
        <v>1.5479369242637033</v>
      </c>
      <c r="AQ1597" s="68">
        <v>13.732041251769916</v>
      </c>
      <c r="AR1597" s="68">
        <v>8.2172883552471809</v>
      </c>
      <c r="AS1597" s="68">
        <v>3.0586997752800622</v>
      </c>
      <c r="AT1597" s="68">
        <v>6.6017024752474318E-3</v>
      </c>
      <c r="AU1597" s="68">
        <v>0.12646423703900536</v>
      </c>
      <c r="AV1597" s="68">
        <v>0</v>
      </c>
      <c r="AW1597" s="68">
        <v>1.7302199868979378</v>
      </c>
      <c r="AX1597" s="68">
        <v>4.5598861694981379</v>
      </c>
      <c r="AY1597" s="68">
        <v>1.7071907520384577</v>
      </c>
      <c r="AZ1597" s="68">
        <v>0</v>
      </c>
      <c r="BA1597" s="68">
        <v>1.6234617311602153</v>
      </c>
      <c r="BB1597" s="68">
        <v>95.771676755865272</v>
      </c>
      <c r="BC1597" s="68">
        <v>283.56509618250226</v>
      </c>
      <c r="BD1597" s="68">
        <v>3.5907701214701344</v>
      </c>
      <c r="BE1597" s="68">
        <v>29.899713662790806</v>
      </c>
      <c r="BF1597" s="68">
        <v>6.4606325530274198</v>
      </c>
      <c r="BG1597" s="68">
        <v>0</v>
      </c>
      <c r="BH1597" s="68">
        <v>1.5267493149334663E-2</v>
      </c>
      <c r="BI1597" s="68">
        <v>3976.1102685934889</v>
      </c>
      <c r="BJ1597" s="68">
        <v>0</v>
      </c>
      <c r="BK1597" s="68">
        <v>0</v>
      </c>
      <c r="BL1597" s="68">
        <v>509.41707020553713</v>
      </c>
      <c r="BM1597" s="68">
        <v>-1.4496189299180418</v>
      </c>
      <c r="BN1597" s="68">
        <v>330.62328458854472</v>
      </c>
      <c r="BO1597" s="68">
        <v>10961.4114494847</v>
      </c>
    </row>
    <row r="1598" spans="1:67">
      <c r="A1598">
        <v>2013</v>
      </c>
      <c r="B1598" s="62" t="s">
        <v>631</v>
      </c>
      <c r="C1598" s="67" t="s">
        <v>696</v>
      </c>
      <c r="D1598" s="62" t="s">
        <v>725</v>
      </c>
      <c r="E1598" s="68">
        <v>0.11270479515504751</v>
      </c>
      <c r="F1598" s="68">
        <v>0</v>
      </c>
      <c r="G1598" s="68">
        <v>9.6860221107559997E-4</v>
      </c>
      <c r="H1598" s="68">
        <v>2.0072794589342782</v>
      </c>
      <c r="I1598" s="68">
        <v>21.422275464038336</v>
      </c>
      <c r="J1598" s="68">
        <v>11.62758060908703</v>
      </c>
      <c r="K1598" s="68">
        <v>0.28208675238139408</v>
      </c>
      <c r="L1598" s="68">
        <v>3.1932121685505042</v>
      </c>
      <c r="M1598" s="68">
        <v>8.5070006716290738</v>
      </c>
      <c r="N1598" s="68">
        <v>0.39171679914973201</v>
      </c>
      <c r="O1598" s="68">
        <v>12.127609572731672</v>
      </c>
      <c r="P1598" s="68">
        <v>4.4208448574795467</v>
      </c>
      <c r="Q1598" s="68">
        <v>9.1378018039333551</v>
      </c>
      <c r="R1598" s="68">
        <v>5.2161351920226933</v>
      </c>
      <c r="S1598" s="68">
        <v>2.1468760890727716</v>
      </c>
      <c r="T1598" s="68">
        <v>11.128890159975825</v>
      </c>
      <c r="U1598" s="68">
        <v>122.48219981480055</v>
      </c>
      <c r="V1598" s="68">
        <v>26.995420582366638</v>
      </c>
      <c r="W1598" s="68">
        <v>10.71336155440415</v>
      </c>
      <c r="X1598" s="68">
        <v>15.098432355126873</v>
      </c>
      <c r="Y1598" s="68">
        <v>0.78982187367898837</v>
      </c>
      <c r="Z1598" s="68">
        <v>22.125730443290117</v>
      </c>
      <c r="AA1598" s="68">
        <v>10.318164404866222</v>
      </c>
      <c r="AB1598" s="68">
        <v>2.858858326348714</v>
      </c>
      <c r="AC1598" s="68">
        <v>0</v>
      </c>
      <c r="AD1598" s="68">
        <v>0.20930836653859219</v>
      </c>
      <c r="AE1598" s="68">
        <v>2.4141567402760069</v>
      </c>
      <c r="AF1598" s="68">
        <v>10.042587826760796</v>
      </c>
      <c r="AG1598" s="68">
        <v>49.903802347825781</v>
      </c>
      <c r="AH1598" s="68">
        <v>40.874829194521247</v>
      </c>
      <c r="AI1598" s="68">
        <v>17.813325811997387</v>
      </c>
      <c r="AJ1598" s="68">
        <v>0</v>
      </c>
      <c r="AK1598" s="68">
        <v>1.2435703168050412</v>
      </c>
      <c r="AL1598" s="68">
        <v>5.5328069564352731</v>
      </c>
      <c r="AM1598" s="68">
        <v>4.4451290499685472</v>
      </c>
      <c r="AN1598" s="68">
        <v>3.237188627699878</v>
      </c>
      <c r="AO1598" s="68">
        <v>0.70422821685296888</v>
      </c>
      <c r="AP1598" s="68">
        <v>1.9818874168189795</v>
      </c>
      <c r="AQ1598" s="68">
        <v>332.38806450383714</v>
      </c>
      <c r="AR1598" s="68">
        <v>0.38741771828783717</v>
      </c>
      <c r="AS1598" s="68">
        <v>306.17273127621365</v>
      </c>
      <c r="AT1598" s="68">
        <v>18.398878583732284</v>
      </c>
      <c r="AU1598" s="68">
        <v>14.649107528615545</v>
      </c>
      <c r="AV1598" s="68">
        <v>0</v>
      </c>
      <c r="AW1598" s="68">
        <v>22.001248434412009</v>
      </c>
      <c r="AX1598" s="68">
        <v>1.9179907488006975</v>
      </c>
      <c r="AY1598" s="68">
        <v>21.878308449379997</v>
      </c>
      <c r="AZ1598" s="68">
        <v>0</v>
      </c>
      <c r="BA1598" s="68">
        <v>0.21553617493277649</v>
      </c>
      <c r="BB1598" s="68">
        <v>74.379550501181825</v>
      </c>
      <c r="BC1598" s="68">
        <v>540.39615977951064</v>
      </c>
      <c r="BD1598" s="68">
        <v>62.136875344185107</v>
      </c>
      <c r="BE1598" s="68">
        <v>32.175606282303455</v>
      </c>
      <c r="BF1598" s="68">
        <v>24.824190237128835</v>
      </c>
      <c r="BG1598" s="68">
        <v>0</v>
      </c>
      <c r="BH1598" s="68">
        <v>0.46304508515401355</v>
      </c>
      <c r="BI1598" s="68">
        <v>810.55102969769575</v>
      </c>
      <c r="BJ1598" s="68">
        <v>0</v>
      </c>
      <c r="BK1598" s="68">
        <v>0</v>
      </c>
      <c r="BL1598" s="68">
        <v>0</v>
      </c>
      <c r="BM1598" s="68">
        <v>4.3615070267836478</v>
      </c>
      <c r="BN1598" s="68">
        <v>-5.5674590385024203E-5</v>
      </c>
      <c r="BO1598" s="68">
        <v>2708.8049849212998</v>
      </c>
    </row>
    <row r="1599" spans="1:67">
      <c r="A1599">
        <v>2013</v>
      </c>
      <c r="B1599" s="62" t="s">
        <v>632</v>
      </c>
      <c r="C1599" s="67" t="s">
        <v>697</v>
      </c>
      <c r="D1599" s="62" t="s">
        <v>725</v>
      </c>
      <c r="E1599" s="68">
        <v>0.23799207696572944</v>
      </c>
      <c r="F1599" s="68">
        <v>0.72218931377798967</v>
      </c>
      <c r="G1599" s="68">
        <v>21.41222441409494</v>
      </c>
      <c r="H1599" s="68">
        <v>258.96334599360767</v>
      </c>
      <c r="I1599" s="68">
        <v>114.89936084490343</v>
      </c>
      <c r="J1599" s="68">
        <v>24.206118623705763</v>
      </c>
      <c r="K1599" s="68">
        <v>1.743665299879203</v>
      </c>
      <c r="L1599" s="68">
        <v>26.792344005158245</v>
      </c>
      <c r="M1599" s="68">
        <v>15.826505762397504</v>
      </c>
      <c r="N1599" s="68">
        <v>12.313995921276289</v>
      </c>
      <c r="O1599" s="68">
        <v>67.084647386971028</v>
      </c>
      <c r="P1599" s="68">
        <v>60.566473047803754</v>
      </c>
      <c r="Q1599" s="68">
        <v>31.093914797110582</v>
      </c>
      <c r="R1599" s="68">
        <v>28.538779322170029</v>
      </c>
      <c r="S1599" s="68">
        <v>31.362858507509298</v>
      </c>
      <c r="T1599" s="68">
        <v>38.873068672521924</v>
      </c>
      <c r="U1599" s="68">
        <v>121.22269256458516</v>
      </c>
      <c r="V1599" s="68">
        <v>82.264074415006419</v>
      </c>
      <c r="W1599" s="68">
        <v>47.008010493431783</v>
      </c>
      <c r="X1599" s="68">
        <v>269.25455918179625</v>
      </c>
      <c r="Y1599" s="68">
        <v>6.6668224864522854</v>
      </c>
      <c r="Z1599" s="68">
        <v>78.448735966306899</v>
      </c>
      <c r="AA1599" s="68">
        <v>17.209478636082995</v>
      </c>
      <c r="AB1599" s="68">
        <v>64.488947782032355</v>
      </c>
      <c r="AC1599" s="68">
        <v>26.166949367458834</v>
      </c>
      <c r="AD1599" s="68">
        <v>2.7907100141609282</v>
      </c>
      <c r="AE1599" s="68">
        <v>446.91078975700395</v>
      </c>
      <c r="AF1599" s="68">
        <v>57.970572896090054</v>
      </c>
      <c r="AG1599" s="68">
        <v>288.06838055105322</v>
      </c>
      <c r="AH1599" s="68">
        <v>235.94887157691016</v>
      </c>
      <c r="AI1599" s="68">
        <v>531.05234611362857</v>
      </c>
      <c r="AJ1599" s="68">
        <v>38.947202754282415</v>
      </c>
      <c r="AK1599" s="68">
        <v>100.88605210282115</v>
      </c>
      <c r="AL1599" s="68">
        <v>31.067334856775375</v>
      </c>
      <c r="AM1599" s="68">
        <v>15.28080731038764</v>
      </c>
      <c r="AN1599" s="68">
        <v>39.2041532819906</v>
      </c>
      <c r="AO1599" s="68">
        <v>39.27905567070475</v>
      </c>
      <c r="AP1599" s="68">
        <v>32.781067964049726</v>
      </c>
      <c r="AQ1599" s="68">
        <v>152.01819749541579</v>
      </c>
      <c r="AR1599" s="68">
        <v>6.8625154511084432</v>
      </c>
      <c r="AS1599" s="68">
        <v>247.78066961683476</v>
      </c>
      <c r="AT1599" s="68">
        <v>2.7243861195500974</v>
      </c>
      <c r="AU1599" s="68">
        <v>20.807563677814574</v>
      </c>
      <c r="AV1599" s="68">
        <v>0</v>
      </c>
      <c r="AW1599" s="68">
        <v>32.226341666668944</v>
      </c>
      <c r="AX1599" s="68">
        <v>10.153448723221043</v>
      </c>
      <c r="AY1599" s="68">
        <v>36.850395639000702</v>
      </c>
      <c r="AZ1599" s="68">
        <v>0</v>
      </c>
      <c r="BA1599" s="68">
        <v>6.0961645505228779</v>
      </c>
      <c r="BB1599" s="68">
        <v>468.63323670725077</v>
      </c>
      <c r="BC1599" s="68">
        <v>2186.2059460154492</v>
      </c>
      <c r="BD1599" s="68">
        <v>285.13290617119844</v>
      </c>
      <c r="BE1599" s="68">
        <v>251.65423204083805</v>
      </c>
      <c r="BF1599" s="68">
        <v>105.91474982607515</v>
      </c>
      <c r="BG1599" s="68">
        <v>0</v>
      </c>
      <c r="BH1599" s="68">
        <v>2.7504608082245259</v>
      </c>
      <c r="BI1599" s="68">
        <v>32226.709739043941</v>
      </c>
      <c r="BJ1599" s="68">
        <v>0</v>
      </c>
      <c r="BK1599" s="68">
        <v>0</v>
      </c>
      <c r="BL1599" s="68">
        <v>0</v>
      </c>
      <c r="BM1599" s="68">
        <v>-20.457471813124151</v>
      </c>
      <c r="BN1599" s="68">
        <v>1.2449015412130393E-3</v>
      </c>
      <c r="BO1599" s="68">
        <v>39329.619826374394</v>
      </c>
    </row>
    <row r="1600" spans="1:67">
      <c r="A1600">
        <v>2013</v>
      </c>
      <c r="B1600" s="62" t="s">
        <v>633</v>
      </c>
      <c r="C1600" s="67" t="s">
        <v>698</v>
      </c>
      <c r="D1600" s="62" t="s">
        <v>725</v>
      </c>
      <c r="E1600" s="68">
        <v>6.7296047225565536E-2</v>
      </c>
      <c r="F1600" s="68">
        <v>0</v>
      </c>
      <c r="G1600" s="68">
        <v>5.9754746122887522E-4</v>
      </c>
      <c r="H1600" s="68">
        <v>5.1666194315665699</v>
      </c>
      <c r="I1600" s="68">
        <v>102.75719182194229</v>
      </c>
      <c r="J1600" s="68">
        <v>8.7747032282092601</v>
      </c>
      <c r="K1600" s="68">
        <v>0.8526893539976802</v>
      </c>
      <c r="L1600" s="68">
        <v>13.584073236179394</v>
      </c>
      <c r="M1600" s="68">
        <v>1.9236876754794001</v>
      </c>
      <c r="N1600" s="68">
        <v>0.5486747879050291</v>
      </c>
      <c r="O1600" s="68">
        <v>23.729983293855753</v>
      </c>
      <c r="P1600" s="68">
        <v>48.856331847051919</v>
      </c>
      <c r="Q1600" s="68">
        <v>11.827017352165917</v>
      </c>
      <c r="R1600" s="68">
        <v>7.256900345619588</v>
      </c>
      <c r="S1600" s="68">
        <v>3.5183213581186505</v>
      </c>
      <c r="T1600" s="68">
        <v>7.0809117475394796</v>
      </c>
      <c r="U1600" s="68">
        <v>2.3208477442369606</v>
      </c>
      <c r="V1600" s="68">
        <v>3.9398891545840553</v>
      </c>
      <c r="W1600" s="68">
        <v>4.950398717883802</v>
      </c>
      <c r="X1600" s="68">
        <v>43.395595095860941</v>
      </c>
      <c r="Y1600" s="68">
        <v>0.23364194057736121</v>
      </c>
      <c r="Z1600" s="68">
        <v>20.434321081727262</v>
      </c>
      <c r="AA1600" s="68">
        <v>2.0968614680046573</v>
      </c>
      <c r="AB1600" s="68">
        <v>43.015414780565621</v>
      </c>
      <c r="AC1600" s="68">
        <v>0</v>
      </c>
      <c r="AD1600" s="68">
        <v>0.42082359581571066</v>
      </c>
      <c r="AE1600" s="68">
        <v>2.3079468632868223</v>
      </c>
      <c r="AF1600" s="68">
        <v>39.986604877752072</v>
      </c>
      <c r="AG1600" s="68">
        <v>198.70213343442398</v>
      </c>
      <c r="AH1600" s="68">
        <v>162.75144142544298</v>
      </c>
      <c r="AI1600" s="68">
        <v>30.951439553703469</v>
      </c>
      <c r="AJ1600" s="68">
        <v>0</v>
      </c>
      <c r="AK1600" s="68">
        <v>14.347659041593415</v>
      </c>
      <c r="AL1600" s="68">
        <v>4.2666254686235323</v>
      </c>
      <c r="AM1600" s="68">
        <v>2.6033797385862805</v>
      </c>
      <c r="AN1600" s="68">
        <v>19.342590364888139</v>
      </c>
      <c r="AO1600" s="68">
        <v>9.5740762973924198</v>
      </c>
      <c r="AP1600" s="68">
        <v>42.870322546870021</v>
      </c>
      <c r="AQ1600" s="68">
        <v>79.321666197858519</v>
      </c>
      <c r="AR1600" s="68">
        <v>1.8525915822354955</v>
      </c>
      <c r="AS1600" s="68">
        <v>10.585767053672681</v>
      </c>
      <c r="AT1600" s="68">
        <v>0</v>
      </c>
      <c r="AU1600" s="68">
        <v>0</v>
      </c>
      <c r="AV1600" s="68">
        <v>0</v>
      </c>
      <c r="AW1600" s="68">
        <v>8.3341968088126546</v>
      </c>
      <c r="AX1600" s="68">
        <v>0.13747407064622263</v>
      </c>
      <c r="AY1600" s="68">
        <v>9.6361451101068187</v>
      </c>
      <c r="AZ1600" s="68">
        <v>0</v>
      </c>
      <c r="BA1600" s="68">
        <v>2.2704905966497742</v>
      </c>
      <c r="BB1600" s="68">
        <v>280.8932456107915</v>
      </c>
      <c r="BC1600" s="68">
        <v>71.55881597963959</v>
      </c>
      <c r="BD1600" s="68">
        <v>252.55765829405604</v>
      </c>
      <c r="BE1600" s="68">
        <v>11.674277365711101</v>
      </c>
      <c r="BF1600" s="68">
        <v>79.567217982722823</v>
      </c>
      <c r="BG1600" s="68">
        <v>0</v>
      </c>
      <c r="BH1600" s="68">
        <v>0.38013064528692381</v>
      </c>
      <c r="BI1600" s="68">
        <v>729.81454296832112</v>
      </c>
      <c r="BJ1600" s="68">
        <v>0</v>
      </c>
      <c r="BK1600" s="68">
        <v>0</v>
      </c>
      <c r="BL1600" s="68">
        <v>0</v>
      </c>
      <c r="BM1600" s="68">
        <v>-0.19614635126312266</v>
      </c>
      <c r="BN1600" s="68">
        <v>-5.8833385992329568E-5</v>
      </c>
      <c r="BO1600" s="68">
        <v>2422.8450273479998</v>
      </c>
    </row>
    <row r="1601" spans="1:67">
      <c r="A1601">
        <v>2013</v>
      </c>
      <c r="B1601" s="62" t="s">
        <v>634</v>
      </c>
      <c r="C1601" s="67" t="s">
        <v>699</v>
      </c>
      <c r="D1601" s="62" t="s">
        <v>725</v>
      </c>
      <c r="E1601" s="68">
        <v>0</v>
      </c>
      <c r="F1601" s="68">
        <v>0</v>
      </c>
      <c r="G1601" s="68">
        <v>0</v>
      </c>
      <c r="H1601" s="68">
        <v>0</v>
      </c>
      <c r="I1601" s="68">
        <v>8.6831736907129429E-5</v>
      </c>
      <c r="J1601" s="68">
        <v>0</v>
      </c>
      <c r="K1601" s="68">
        <v>0</v>
      </c>
      <c r="L1601" s="68">
        <v>0</v>
      </c>
      <c r="M1601" s="68">
        <v>0.11783265040923423</v>
      </c>
      <c r="N1601" s="68">
        <v>0</v>
      </c>
      <c r="O1601" s="68">
        <v>0</v>
      </c>
      <c r="P1601" s="68">
        <v>0</v>
      </c>
      <c r="Q1601" s="68">
        <v>1.9694212997202208E-4</v>
      </c>
      <c r="R1601" s="68">
        <v>0</v>
      </c>
      <c r="S1601" s="68">
        <v>0</v>
      </c>
      <c r="T1601" s="68">
        <v>0</v>
      </c>
      <c r="U1601" s="68">
        <v>0</v>
      </c>
      <c r="V1601" s="68">
        <v>0</v>
      </c>
      <c r="W1601" s="68">
        <v>0</v>
      </c>
      <c r="X1601" s="68">
        <v>0</v>
      </c>
      <c r="Y1601" s="68">
        <v>0</v>
      </c>
      <c r="Z1601" s="68">
        <v>0</v>
      </c>
      <c r="AA1601" s="68">
        <v>0</v>
      </c>
      <c r="AB1601" s="68">
        <v>0</v>
      </c>
      <c r="AC1601" s="68">
        <v>0</v>
      </c>
      <c r="AD1601" s="68">
        <v>0</v>
      </c>
      <c r="AE1601" s="68">
        <v>0.31507331039058123</v>
      </c>
      <c r="AF1601" s="68">
        <v>0.25630654397042857</v>
      </c>
      <c r="AG1601" s="68">
        <v>1.2736429425761044</v>
      </c>
      <c r="AH1601" s="68">
        <v>1.0432058336908245</v>
      </c>
      <c r="AI1601" s="68">
        <v>0</v>
      </c>
      <c r="AJ1601" s="68">
        <v>0</v>
      </c>
      <c r="AK1601" s="68">
        <v>0</v>
      </c>
      <c r="AL1601" s="68">
        <v>0</v>
      </c>
      <c r="AM1601" s="68">
        <v>0</v>
      </c>
      <c r="AN1601" s="68">
        <v>3.9332125224530992</v>
      </c>
      <c r="AO1601" s="68">
        <v>1.1176892554519855</v>
      </c>
      <c r="AP1601" s="68">
        <v>217.5422886411956</v>
      </c>
      <c r="AQ1601" s="68">
        <v>30.295382211444831</v>
      </c>
      <c r="AR1601" s="68">
        <v>0</v>
      </c>
      <c r="AS1601" s="68">
        <v>13.36993297283845</v>
      </c>
      <c r="AT1601" s="68">
        <v>30.861271865793508</v>
      </c>
      <c r="AU1601" s="68">
        <v>0</v>
      </c>
      <c r="AV1601" s="68">
        <v>0</v>
      </c>
      <c r="AW1601" s="68">
        <v>19.667851428287392</v>
      </c>
      <c r="AX1601" s="68">
        <v>0</v>
      </c>
      <c r="AY1601" s="68">
        <v>70.822954880768549</v>
      </c>
      <c r="AZ1601" s="68">
        <v>0</v>
      </c>
      <c r="BA1601" s="68">
        <v>3.6478865742655833</v>
      </c>
      <c r="BB1601" s="68">
        <v>3.1812832089608425</v>
      </c>
      <c r="BC1601" s="68">
        <v>310.03237776882867</v>
      </c>
      <c r="BD1601" s="68">
        <v>21.288790974168617</v>
      </c>
      <c r="BE1601" s="68">
        <v>38.73678473606499</v>
      </c>
      <c r="BF1601" s="68">
        <v>0</v>
      </c>
      <c r="BG1601" s="68">
        <v>0</v>
      </c>
      <c r="BH1601" s="68">
        <v>0.71440483999393234</v>
      </c>
      <c r="BI1601" s="68">
        <v>4786.4865674256707</v>
      </c>
      <c r="BJ1601" s="68">
        <v>0</v>
      </c>
      <c r="BK1601" s="68">
        <v>7.9665796993507536</v>
      </c>
      <c r="BL1601" s="68">
        <v>44.576183723249422</v>
      </c>
      <c r="BM1601" s="68">
        <v>20.956537731447302</v>
      </c>
      <c r="BN1601" s="68">
        <v>28.660529334764533</v>
      </c>
      <c r="BO1601" s="68">
        <v>5656.8648548498995</v>
      </c>
    </row>
    <row r="1602" spans="1:67">
      <c r="A1602">
        <v>2013</v>
      </c>
      <c r="B1602" s="62" t="s">
        <v>635</v>
      </c>
      <c r="C1602" s="67" t="s">
        <v>700</v>
      </c>
      <c r="D1602" s="62" t="s">
        <v>725</v>
      </c>
      <c r="E1602" s="68">
        <v>2.7573521715990541</v>
      </c>
      <c r="F1602" s="68">
        <v>3.6563255732955313</v>
      </c>
      <c r="G1602" s="68">
        <v>5.79558464381065</v>
      </c>
      <c r="H1602" s="68">
        <v>158.7772786733058</v>
      </c>
      <c r="I1602" s="68">
        <v>281.35440710854226</v>
      </c>
      <c r="J1602" s="68">
        <v>31.596233502679308</v>
      </c>
      <c r="K1602" s="68">
        <v>5.4740366215996223</v>
      </c>
      <c r="L1602" s="68">
        <v>16.038483598746261</v>
      </c>
      <c r="M1602" s="68">
        <v>20.979080832456823</v>
      </c>
      <c r="N1602" s="68">
        <v>19.317210451861889</v>
      </c>
      <c r="O1602" s="68">
        <v>61.153334364371695</v>
      </c>
      <c r="P1602" s="68">
        <v>17.247467616878861</v>
      </c>
      <c r="Q1602" s="68">
        <v>36.454734552146995</v>
      </c>
      <c r="R1602" s="68">
        <v>50.989560819792366</v>
      </c>
      <c r="S1602" s="68">
        <v>11.475034933857312</v>
      </c>
      <c r="T1602" s="68">
        <v>39.436708424749071</v>
      </c>
      <c r="U1602" s="68">
        <v>8.7252329483396238</v>
      </c>
      <c r="V1602" s="68">
        <v>20.114731219235548</v>
      </c>
      <c r="W1602" s="68">
        <v>24.625835976917074</v>
      </c>
      <c r="X1602" s="68">
        <v>107.8777767784122</v>
      </c>
      <c r="Y1602" s="68">
        <v>4.4810949678311269</v>
      </c>
      <c r="Z1602" s="68">
        <v>46.618934654363848</v>
      </c>
      <c r="AA1602" s="68">
        <v>27.68115322684671</v>
      </c>
      <c r="AB1602" s="68">
        <v>36.106119267178087</v>
      </c>
      <c r="AC1602" s="68">
        <v>21.52885923778285</v>
      </c>
      <c r="AD1602" s="68">
        <v>3.276380748404724</v>
      </c>
      <c r="AE1602" s="68">
        <v>922.76503989069056</v>
      </c>
      <c r="AF1602" s="68">
        <v>97.185023049667976</v>
      </c>
      <c r="AG1602" s="68">
        <v>482.93350928092832</v>
      </c>
      <c r="AH1602" s="68">
        <v>395.55752819361504</v>
      </c>
      <c r="AI1602" s="68">
        <v>439.26515636417048</v>
      </c>
      <c r="AJ1602" s="68">
        <v>5.5536107747869998</v>
      </c>
      <c r="AK1602" s="68">
        <v>78.165010112352448</v>
      </c>
      <c r="AL1602" s="68">
        <v>48.75450359327855</v>
      </c>
      <c r="AM1602" s="68">
        <v>33.836688668679749</v>
      </c>
      <c r="AN1602" s="68">
        <v>164.85188845629852</v>
      </c>
      <c r="AO1602" s="68">
        <v>19.933044672773089</v>
      </c>
      <c r="AP1602" s="68">
        <v>191.31137740494648</v>
      </c>
      <c r="AQ1602" s="68">
        <v>1468.9923794142335</v>
      </c>
      <c r="AR1602" s="68">
        <v>5.0352310340287065</v>
      </c>
      <c r="AS1602" s="68">
        <v>793.28536805455951</v>
      </c>
      <c r="AT1602" s="68">
        <v>3823.9772998926028</v>
      </c>
      <c r="AU1602" s="68">
        <v>115.66884509000279</v>
      </c>
      <c r="AV1602" s="68">
        <v>0</v>
      </c>
      <c r="AW1602" s="68">
        <v>246.43087733975159</v>
      </c>
      <c r="AX1602" s="68">
        <v>41.784506904637603</v>
      </c>
      <c r="AY1602" s="68">
        <v>62.185748457607005</v>
      </c>
      <c r="AZ1602" s="68">
        <v>0</v>
      </c>
      <c r="BA1602" s="68">
        <v>16.550969435083299</v>
      </c>
      <c r="BB1602" s="68">
        <v>761.09461073458067</v>
      </c>
      <c r="BC1602" s="68">
        <v>1077.8443364658847</v>
      </c>
      <c r="BD1602" s="68">
        <v>385.71189781247756</v>
      </c>
      <c r="BE1602" s="68">
        <v>225.64630836681269</v>
      </c>
      <c r="BF1602" s="68">
        <v>210.88439715427094</v>
      </c>
      <c r="BG1602" s="68">
        <v>0</v>
      </c>
      <c r="BH1602" s="68">
        <v>1.5226037268877433</v>
      </c>
      <c r="BI1602" s="68">
        <v>23967.101179436017</v>
      </c>
      <c r="BJ1602" s="68">
        <v>0</v>
      </c>
      <c r="BK1602" s="68">
        <v>0</v>
      </c>
      <c r="BL1602" s="68">
        <v>0</v>
      </c>
      <c r="BM1602" s="68">
        <v>-151.77521477466928</v>
      </c>
      <c r="BN1602" s="68">
        <v>118.84962808683487</v>
      </c>
      <c r="BO1602" s="68">
        <v>37114.442306008801</v>
      </c>
    </row>
    <row r="1603" spans="1:67">
      <c r="A1603">
        <v>2013</v>
      </c>
      <c r="B1603" s="62" t="s">
        <v>636</v>
      </c>
      <c r="C1603" s="67" t="s">
        <v>701</v>
      </c>
      <c r="D1603" s="62" t="s">
        <v>725</v>
      </c>
      <c r="E1603" s="68">
        <v>0</v>
      </c>
      <c r="F1603" s="68">
        <v>0</v>
      </c>
      <c r="G1603" s="68">
        <v>0</v>
      </c>
      <c r="H1603" s="68">
        <v>2.6863026746671252</v>
      </c>
      <c r="I1603" s="68">
        <v>27.872001353102224</v>
      </c>
      <c r="J1603" s="68">
        <v>3.495215897669556</v>
      </c>
      <c r="K1603" s="68">
        <v>0.20925450041017224</v>
      </c>
      <c r="L1603" s="68">
        <v>1.5401120813376783</v>
      </c>
      <c r="M1603" s="68">
        <v>2.9105996470309172</v>
      </c>
      <c r="N1603" s="68">
        <v>0.57328906093381993</v>
      </c>
      <c r="O1603" s="68">
        <v>5.0668416937391889</v>
      </c>
      <c r="P1603" s="68">
        <v>1.5324109492434108</v>
      </c>
      <c r="Q1603" s="68">
        <v>5.5484973795234795</v>
      </c>
      <c r="R1603" s="68">
        <v>11.095740208708367</v>
      </c>
      <c r="S1603" s="68">
        <v>2.4304348448994122</v>
      </c>
      <c r="T1603" s="68">
        <v>3.6197915140555859</v>
      </c>
      <c r="U1603" s="68">
        <v>0.79601212293335377</v>
      </c>
      <c r="V1603" s="68">
        <v>2.2114954086616678</v>
      </c>
      <c r="W1603" s="68">
        <v>2.8677364090939861</v>
      </c>
      <c r="X1603" s="68">
        <v>11.393355884744278</v>
      </c>
      <c r="Y1603" s="68">
        <v>0.21202700814780137</v>
      </c>
      <c r="Z1603" s="68">
        <v>5.5146687163354837</v>
      </c>
      <c r="AA1603" s="68">
        <v>1.4536202078813043</v>
      </c>
      <c r="AB1603" s="68">
        <v>1.0807347992255365</v>
      </c>
      <c r="AC1603" s="68">
        <v>0</v>
      </c>
      <c r="AD1603" s="68">
        <v>0.5878344057874203</v>
      </c>
      <c r="AE1603" s="68">
        <v>0.34283127274104364</v>
      </c>
      <c r="AF1603" s="68">
        <v>6.2516839634683068</v>
      </c>
      <c r="AG1603" s="68">
        <v>31.06597684141175</v>
      </c>
      <c r="AH1603" s="68">
        <v>25.445285477509945</v>
      </c>
      <c r="AI1603" s="68">
        <v>34.827533976539719</v>
      </c>
      <c r="AJ1603" s="68">
        <v>0</v>
      </c>
      <c r="AK1603" s="68">
        <v>2.6428113998144225</v>
      </c>
      <c r="AL1603" s="68">
        <v>5.6416119594026481</v>
      </c>
      <c r="AM1603" s="68">
        <v>2.8437808143379706</v>
      </c>
      <c r="AN1603" s="68">
        <v>2.3069799941248852</v>
      </c>
      <c r="AO1603" s="68">
        <v>0.65253152556134197</v>
      </c>
      <c r="AP1603" s="68">
        <v>28.72220781853386</v>
      </c>
      <c r="AQ1603" s="68">
        <v>49.113464996018394</v>
      </c>
      <c r="AR1603" s="68">
        <v>0.10009899269699174</v>
      </c>
      <c r="AS1603" s="68">
        <v>1.1161015519489346</v>
      </c>
      <c r="AT1603" s="68">
        <v>0</v>
      </c>
      <c r="AU1603" s="68">
        <v>0</v>
      </c>
      <c r="AV1603" s="68">
        <v>0</v>
      </c>
      <c r="AW1603" s="68">
        <v>26.302176562811308</v>
      </c>
      <c r="AX1603" s="68">
        <v>9.7375823210827814</v>
      </c>
      <c r="AY1603" s="68">
        <v>1.2742448606422321</v>
      </c>
      <c r="AZ1603" s="68">
        <v>0</v>
      </c>
      <c r="BA1603" s="68">
        <v>0.53381137172789228</v>
      </c>
      <c r="BB1603" s="68">
        <v>83.523179272127507</v>
      </c>
      <c r="BC1603" s="68">
        <v>3.9276616130244073</v>
      </c>
      <c r="BD1603" s="68">
        <v>27.295354175413646</v>
      </c>
      <c r="BE1603" s="68">
        <v>6.1670223185114512</v>
      </c>
      <c r="BF1603" s="68">
        <v>10.060567281705012</v>
      </c>
      <c r="BG1603" s="68">
        <v>0</v>
      </c>
      <c r="BH1603" s="68">
        <v>3.5185767770082978E-3</v>
      </c>
      <c r="BI1603" s="68">
        <v>27.224311108601707</v>
      </c>
      <c r="BJ1603" s="68">
        <v>0</v>
      </c>
      <c r="BK1603" s="68">
        <v>0</v>
      </c>
      <c r="BL1603" s="68">
        <v>423.47593604799948</v>
      </c>
      <c r="BM1603" s="68">
        <v>-0.11244210070115769</v>
      </c>
      <c r="BN1603" s="68">
        <v>1.7892434811983549E-5</v>
      </c>
      <c r="BO1603" s="68">
        <v>905.18381865439994</v>
      </c>
    </row>
    <row r="1604" spans="1:67">
      <c r="A1604">
        <v>2013</v>
      </c>
      <c r="B1604" s="62" t="s">
        <v>637</v>
      </c>
      <c r="C1604" s="67" t="s">
        <v>702</v>
      </c>
      <c r="D1604" s="62" t="s">
        <v>725</v>
      </c>
      <c r="E1604" s="68">
        <v>289.51760021345314</v>
      </c>
      <c r="F1604" s="68">
        <v>2.7912916277654447</v>
      </c>
      <c r="G1604" s="68">
        <v>10.07159338698086</v>
      </c>
      <c r="H1604" s="68">
        <v>894.28750865142274</v>
      </c>
      <c r="I1604" s="68">
        <v>694.36460185451006</v>
      </c>
      <c r="J1604" s="68">
        <v>84.888967016232456</v>
      </c>
      <c r="K1604" s="68">
        <v>16.90743723639288</v>
      </c>
      <c r="L1604" s="68">
        <v>62.789926089254735</v>
      </c>
      <c r="M1604" s="68">
        <v>10.668433409586571</v>
      </c>
      <c r="N1604" s="68">
        <v>78.025047288478646</v>
      </c>
      <c r="O1604" s="68">
        <v>210.04720401572152</v>
      </c>
      <c r="P1604" s="68">
        <v>37.116545637023449</v>
      </c>
      <c r="Q1604" s="68">
        <v>136.99346495390608</v>
      </c>
      <c r="R1604" s="68">
        <v>197.8035391957221</v>
      </c>
      <c r="S1604" s="68">
        <v>164.85274720680096</v>
      </c>
      <c r="T1604" s="68">
        <v>157.53691694204889</v>
      </c>
      <c r="U1604" s="68">
        <v>14.643347889423016</v>
      </c>
      <c r="V1604" s="68">
        <v>56.409474141940052</v>
      </c>
      <c r="W1604" s="68">
        <v>92.980009888344597</v>
      </c>
      <c r="X1604" s="68">
        <v>467.1580564461035</v>
      </c>
      <c r="Y1604" s="68">
        <v>34.879658656199418</v>
      </c>
      <c r="Z1604" s="68">
        <v>80.947094181912234</v>
      </c>
      <c r="AA1604" s="68">
        <v>10.120551461658479</v>
      </c>
      <c r="AB1604" s="68">
        <v>76.312867583197232</v>
      </c>
      <c r="AC1604" s="68">
        <v>0</v>
      </c>
      <c r="AD1604" s="68">
        <v>2.2595356679497582</v>
      </c>
      <c r="AE1604" s="68">
        <v>3256.9428232083023</v>
      </c>
      <c r="AF1604" s="68">
        <v>142.5429809829742</v>
      </c>
      <c r="AG1604" s="68">
        <v>708.32706387579071</v>
      </c>
      <c r="AH1604" s="68">
        <v>580.17117709751255</v>
      </c>
      <c r="AI1604" s="68">
        <v>536.47514800994054</v>
      </c>
      <c r="AJ1604" s="68">
        <v>6.6999180982610813</v>
      </c>
      <c r="AK1604" s="68">
        <v>42.387306777880731</v>
      </c>
      <c r="AL1604" s="68">
        <v>59.440539926420229</v>
      </c>
      <c r="AM1604" s="68">
        <v>38.495613403588173</v>
      </c>
      <c r="AN1604" s="68">
        <v>267.16105606809566</v>
      </c>
      <c r="AO1604" s="68">
        <v>14.302475042510705</v>
      </c>
      <c r="AP1604" s="68">
        <v>56.658500173708859</v>
      </c>
      <c r="AQ1604" s="68">
        <v>956.38408079011595</v>
      </c>
      <c r="AR1604" s="68">
        <v>4.4352068652428338</v>
      </c>
      <c r="AS1604" s="68">
        <v>2325.2648165100536</v>
      </c>
      <c r="AT1604" s="68">
        <v>1486.733966902852</v>
      </c>
      <c r="AU1604" s="68">
        <v>59.634658220253606</v>
      </c>
      <c r="AV1604" s="68">
        <v>0</v>
      </c>
      <c r="AW1604" s="68">
        <v>314.21284612094684</v>
      </c>
      <c r="AX1604" s="68">
        <v>147.09066766931824</v>
      </c>
      <c r="AY1604" s="68">
        <v>128.39776956025972</v>
      </c>
      <c r="AZ1604" s="68">
        <v>0</v>
      </c>
      <c r="BA1604" s="68">
        <v>40.367378085295904</v>
      </c>
      <c r="BB1604" s="68">
        <v>1461.3694759689554</v>
      </c>
      <c r="BC1604" s="68">
        <v>2162.8109557868361</v>
      </c>
      <c r="BD1604" s="68">
        <v>200.62597469819363</v>
      </c>
      <c r="BE1604" s="68">
        <v>80.257832991747264</v>
      </c>
      <c r="BF1604" s="68">
        <v>77.63262054152645</v>
      </c>
      <c r="BG1604" s="68">
        <v>0</v>
      </c>
      <c r="BH1604" s="68">
        <v>7.2156125077355533</v>
      </c>
      <c r="BI1604" s="68">
        <v>31342.87829189904</v>
      </c>
      <c r="BJ1604" s="68">
        <v>0</v>
      </c>
      <c r="BK1604" s="68">
        <v>299.00621895142086</v>
      </c>
      <c r="BL1604" s="68">
        <v>0</v>
      </c>
      <c r="BM1604" s="68">
        <v>-238.02565915786744</v>
      </c>
      <c r="BN1604" s="68">
        <v>34.589957206877052</v>
      </c>
      <c r="BO1604" s="68">
        <v>50484.860695425894</v>
      </c>
    </row>
    <row r="1605" spans="1:67">
      <c r="A1605">
        <v>2013</v>
      </c>
      <c r="B1605" s="62" t="s">
        <v>638</v>
      </c>
      <c r="C1605" s="67" t="s">
        <v>703</v>
      </c>
      <c r="D1605" s="62" t="s">
        <v>725</v>
      </c>
      <c r="E1605" s="68">
        <v>91.787409394483689</v>
      </c>
      <c r="F1605" s="68">
        <v>22.299586129253591</v>
      </c>
      <c r="G1605" s="68">
        <v>5.6819034768405112</v>
      </c>
      <c r="H1605" s="68">
        <v>207.0859351188536</v>
      </c>
      <c r="I1605" s="68">
        <v>71.89446539535534</v>
      </c>
      <c r="J1605" s="68">
        <v>17.579969505416912</v>
      </c>
      <c r="K1605" s="68">
        <v>3.6391366704255632</v>
      </c>
      <c r="L1605" s="68">
        <v>32.660577497540167</v>
      </c>
      <c r="M1605" s="68">
        <v>2.4387653986181923</v>
      </c>
      <c r="N1605" s="68">
        <v>5.1616455130562429</v>
      </c>
      <c r="O1605" s="68">
        <v>90.248699652512443</v>
      </c>
      <c r="P1605" s="68">
        <v>14.99886695943451</v>
      </c>
      <c r="Q1605" s="68">
        <v>44.109386659414469</v>
      </c>
      <c r="R1605" s="68">
        <v>44.585707827821835</v>
      </c>
      <c r="S1605" s="68">
        <v>22.945981402087099</v>
      </c>
      <c r="T1605" s="68">
        <v>36.900839644702799</v>
      </c>
      <c r="U1605" s="68">
        <v>315.42206361233275</v>
      </c>
      <c r="V1605" s="68">
        <v>103.12502311862406</v>
      </c>
      <c r="W1605" s="68">
        <v>30.987041703439111</v>
      </c>
      <c r="X1605" s="68">
        <v>113.54294954601724</v>
      </c>
      <c r="Y1605" s="68">
        <v>21.081787880691007</v>
      </c>
      <c r="Z1605" s="68">
        <v>57.990609665352459</v>
      </c>
      <c r="AA1605" s="68">
        <v>1.9535393089437953</v>
      </c>
      <c r="AB1605" s="68">
        <v>72.019846051653076</v>
      </c>
      <c r="AC1605" s="68">
        <v>8.7857054025716561</v>
      </c>
      <c r="AD1605" s="68">
        <v>1.0902402886725642</v>
      </c>
      <c r="AE1605" s="68">
        <v>383.17390616312099</v>
      </c>
      <c r="AF1605" s="68">
        <v>0.86760992007700555</v>
      </c>
      <c r="AG1605" s="68">
        <v>4.3113423266422277</v>
      </c>
      <c r="AH1605" s="68">
        <v>3.5313016826319785</v>
      </c>
      <c r="AI1605" s="68">
        <v>305.72866012388653</v>
      </c>
      <c r="AJ1605" s="68">
        <v>30.437465035937024</v>
      </c>
      <c r="AK1605" s="68">
        <v>209.84381657456419</v>
      </c>
      <c r="AL1605" s="68">
        <v>75.967790124055156</v>
      </c>
      <c r="AM1605" s="68">
        <v>53.414551662028636</v>
      </c>
      <c r="AN1605" s="68">
        <v>66.624285792970866</v>
      </c>
      <c r="AO1605" s="68">
        <v>5.6666436837813317</v>
      </c>
      <c r="AP1605" s="68">
        <v>4.0574788905446635</v>
      </c>
      <c r="AQ1605" s="68">
        <v>215.14746656626929</v>
      </c>
      <c r="AR1605" s="68">
        <v>11.491543376301459</v>
      </c>
      <c r="AS1605" s="68">
        <v>46.412362653668055</v>
      </c>
      <c r="AT1605" s="68">
        <v>347.16865047700304</v>
      </c>
      <c r="AU1605" s="68">
        <v>0.45370196823200243</v>
      </c>
      <c r="AV1605" s="68">
        <v>0</v>
      </c>
      <c r="AW1605" s="68">
        <v>11.175023187106497</v>
      </c>
      <c r="AX1605" s="68">
        <v>47.728299317736479</v>
      </c>
      <c r="AY1605" s="68">
        <v>37.317014070087112</v>
      </c>
      <c r="AZ1605" s="68">
        <v>0</v>
      </c>
      <c r="BA1605" s="68">
        <v>3.2925434890312455</v>
      </c>
      <c r="BB1605" s="68">
        <v>309.71786754172365</v>
      </c>
      <c r="BC1605" s="68">
        <v>3.1352139241767837E-3</v>
      </c>
      <c r="BD1605" s="68">
        <v>53.204099909720497</v>
      </c>
      <c r="BE1605" s="68">
        <v>22.77133539541925</v>
      </c>
      <c r="BF1605" s="68">
        <v>53.949373975619977</v>
      </c>
      <c r="BG1605" s="68">
        <v>0</v>
      </c>
      <c r="BH1605" s="68">
        <v>0</v>
      </c>
      <c r="BI1605" s="68">
        <v>7009.632271008737</v>
      </c>
      <c r="BJ1605" s="68">
        <v>0</v>
      </c>
      <c r="BK1605" s="68">
        <v>0</v>
      </c>
      <c r="BL1605" s="68">
        <v>0</v>
      </c>
      <c r="BM1605" s="68">
        <v>1107.6905885967299</v>
      </c>
      <c r="BN1605" s="68">
        <v>926.06191718601474</v>
      </c>
      <c r="BO1605" s="68">
        <v>12786.859728737702</v>
      </c>
    </row>
    <row r="1606" spans="1:67">
      <c r="A1606">
        <v>2013</v>
      </c>
      <c r="B1606" s="62" t="s">
        <v>639</v>
      </c>
      <c r="C1606" s="67" t="s">
        <v>704</v>
      </c>
      <c r="D1606" s="62" t="s">
        <v>725</v>
      </c>
      <c r="E1606" s="68">
        <v>14.25349461018703</v>
      </c>
      <c r="F1606" s="68">
        <v>1.6634377273337611</v>
      </c>
      <c r="G1606" s="68">
        <v>0.84829818967755033</v>
      </c>
      <c r="H1606" s="68">
        <v>40.0839295987209</v>
      </c>
      <c r="I1606" s="68">
        <v>14.671542875130738</v>
      </c>
      <c r="J1606" s="68">
        <v>2.7152110692909135</v>
      </c>
      <c r="K1606" s="68">
        <v>0.49905778067991818</v>
      </c>
      <c r="L1606" s="68">
        <v>6.1783623886499424</v>
      </c>
      <c r="M1606" s="68">
        <v>0.40980508136608929</v>
      </c>
      <c r="N1606" s="68">
        <v>0.56019944915444264</v>
      </c>
      <c r="O1606" s="68">
        <v>8.273889851619936</v>
      </c>
      <c r="P1606" s="68">
        <v>2.0324566006115949</v>
      </c>
      <c r="Q1606" s="68">
        <v>5.6827226162001754</v>
      </c>
      <c r="R1606" s="68">
        <v>7.2598767682809031</v>
      </c>
      <c r="S1606" s="68">
        <v>3.2937269674413745</v>
      </c>
      <c r="T1606" s="68">
        <v>4.3290814360522933</v>
      </c>
      <c r="U1606" s="68">
        <v>6.8475047501493096</v>
      </c>
      <c r="V1606" s="68">
        <v>2.9658362843358193</v>
      </c>
      <c r="W1606" s="68">
        <v>2.6054149675436364</v>
      </c>
      <c r="X1606" s="68">
        <v>19.018977533522904</v>
      </c>
      <c r="Y1606" s="68">
        <v>0.63385845907253813</v>
      </c>
      <c r="Z1606" s="68">
        <v>5.8127248697610936</v>
      </c>
      <c r="AA1606" s="68">
        <v>0.31432640324154987</v>
      </c>
      <c r="AB1606" s="68">
        <v>10.15559891699416</v>
      </c>
      <c r="AC1606" s="68">
        <v>2.169280280395431</v>
      </c>
      <c r="AD1606" s="68">
        <v>0.17543737974485421</v>
      </c>
      <c r="AE1606" s="68">
        <v>71.198852045699681</v>
      </c>
      <c r="AF1606" s="68">
        <v>0.17107619148509395</v>
      </c>
      <c r="AG1606" s="68">
        <v>0.85011479048668859</v>
      </c>
      <c r="AH1606" s="68">
        <v>0.69630559640899869</v>
      </c>
      <c r="AI1606" s="68">
        <v>71.798302271835837</v>
      </c>
      <c r="AJ1606" s="68">
        <v>6.0679975157833095</v>
      </c>
      <c r="AK1606" s="68">
        <v>28.982518935318414</v>
      </c>
      <c r="AL1606" s="68">
        <v>11.668042026196014</v>
      </c>
      <c r="AM1606" s="68">
        <v>11.820216699217832</v>
      </c>
      <c r="AN1606" s="68">
        <v>12.665557857279261</v>
      </c>
      <c r="AO1606" s="68">
        <v>0.99603620125719128</v>
      </c>
      <c r="AP1606" s="68">
        <v>0.79217800337003186</v>
      </c>
      <c r="AQ1606" s="68">
        <v>41.875114971975385</v>
      </c>
      <c r="AR1606" s="68">
        <v>2.3625742137243075</v>
      </c>
      <c r="AS1606" s="68">
        <v>9.4492191194274522</v>
      </c>
      <c r="AT1606" s="68">
        <v>1698.4327545833999</v>
      </c>
      <c r="AU1606" s="68">
        <v>2.2470329724991203</v>
      </c>
      <c r="AV1606" s="68">
        <v>0</v>
      </c>
      <c r="AW1606" s="68">
        <v>2.1451431787316739</v>
      </c>
      <c r="AX1606" s="68">
        <v>7.9397009770285356</v>
      </c>
      <c r="AY1606" s="68">
        <v>6.4801267306310386</v>
      </c>
      <c r="AZ1606" s="68">
        <v>0</v>
      </c>
      <c r="BA1606" s="68">
        <v>0.63322391572872028</v>
      </c>
      <c r="BB1606" s="68">
        <v>60.206381683338691</v>
      </c>
      <c r="BC1606" s="68">
        <v>0</v>
      </c>
      <c r="BD1606" s="68">
        <v>24.610363105908991</v>
      </c>
      <c r="BE1606" s="68">
        <v>4.6739722423196604</v>
      </c>
      <c r="BF1606" s="68">
        <v>10.642611004070964</v>
      </c>
      <c r="BG1606" s="68">
        <v>0</v>
      </c>
      <c r="BH1606" s="68">
        <v>0</v>
      </c>
      <c r="BI1606" s="68">
        <v>1871.5877539472172</v>
      </c>
      <c r="BJ1606" s="68">
        <v>0</v>
      </c>
      <c r="BK1606" s="68">
        <v>0</v>
      </c>
      <c r="BL1606" s="68">
        <v>0</v>
      </c>
      <c r="BM1606" s="68">
        <v>0</v>
      </c>
      <c r="BN1606" s="68">
        <v>-2.2462259948952124E-4</v>
      </c>
      <c r="BO1606" s="68">
        <v>4124.4469990129001</v>
      </c>
    </row>
    <row r="1607" spans="1:67">
      <c r="A1607">
        <v>2013</v>
      </c>
      <c r="B1607" s="62" t="s">
        <v>640</v>
      </c>
      <c r="C1607" s="67" t="s">
        <v>705</v>
      </c>
      <c r="D1607" s="62" t="s">
        <v>725</v>
      </c>
      <c r="E1607" s="68">
        <v>0</v>
      </c>
      <c r="F1607" s="68">
        <v>0</v>
      </c>
      <c r="G1607" s="68">
        <v>0</v>
      </c>
      <c r="H1607" s="68">
        <v>0</v>
      </c>
      <c r="I1607" s="68">
        <v>0</v>
      </c>
      <c r="J1607" s="68">
        <v>0</v>
      </c>
      <c r="K1607" s="68">
        <v>0</v>
      </c>
      <c r="L1607" s="68">
        <v>0</v>
      </c>
      <c r="M1607" s="68">
        <v>0</v>
      </c>
      <c r="N1607" s="68">
        <v>0</v>
      </c>
      <c r="O1607" s="68">
        <v>0</v>
      </c>
      <c r="P1607" s="68">
        <v>0</v>
      </c>
      <c r="Q1607" s="68">
        <v>0</v>
      </c>
      <c r="R1607" s="68">
        <v>0</v>
      </c>
      <c r="S1607" s="68">
        <v>0</v>
      </c>
      <c r="T1607" s="68">
        <v>0</v>
      </c>
      <c r="U1607" s="68">
        <v>0</v>
      </c>
      <c r="V1607" s="68">
        <v>0</v>
      </c>
      <c r="W1607" s="68">
        <v>0</v>
      </c>
      <c r="X1607" s="68">
        <v>0</v>
      </c>
      <c r="Y1607" s="68">
        <v>0</v>
      </c>
      <c r="Z1607" s="68">
        <v>0</v>
      </c>
      <c r="AA1607" s="68">
        <v>0</v>
      </c>
      <c r="AB1607" s="68">
        <v>0</v>
      </c>
      <c r="AC1607" s="68">
        <v>0</v>
      </c>
      <c r="AD1607" s="68">
        <v>0</v>
      </c>
      <c r="AE1607" s="68">
        <v>0</v>
      </c>
      <c r="AF1607" s="68">
        <v>0</v>
      </c>
      <c r="AG1607" s="68">
        <v>0</v>
      </c>
      <c r="AH1607" s="68">
        <v>0</v>
      </c>
      <c r="AI1607" s="68">
        <v>0</v>
      </c>
      <c r="AJ1607" s="68">
        <v>0</v>
      </c>
      <c r="AK1607" s="68">
        <v>0</v>
      </c>
      <c r="AL1607" s="68">
        <v>0</v>
      </c>
      <c r="AM1607" s="68">
        <v>0</v>
      </c>
      <c r="AN1607" s="68">
        <v>0</v>
      </c>
      <c r="AO1607" s="68">
        <v>0</v>
      </c>
      <c r="AP1607" s="68">
        <v>0</v>
      </c>
      <c r="AQ1607" s="68">
        <v>0</v>
      </c>
      <c r="AR1607" s="68">
        <v>0</v>
      </c>
      <c r="AS1607" s="68">
        <v>0</v>
      </c>
      <c r="AT1607" s="68">
        <v>0</v>
      </c>
      <c r="AU1607" s="68">
        <v>0</v>
      </c>
      <c r="AV1607" s="68">
        <v>0</v>
      </c>
      <c r="AW1607" s="68">
        <v>0</v>
      </c>
      <c r="AX1607" s="68">
        <v>0</v>
      </c>
      <c r="AY1607" s="68">
        <v>0</v>
      </c>
      <c r="AZ1607" s="68">
        <v>0</v>
      </c>
      <c r="BA1607" s="68">
        <v>0</v>
      </c>
      <c r="BB1607" s="68">
        <v>0</v>
      </c>
      <c r="BC1607" s="68">
        <v>0</v>
      </c>
      <c r="BD1607" s="68">
        <v>0</v>
      </c>
      <c r="BE1607" s="68">
        <v>0</v>
      </c>
      <c r="BF1607" s="68">
        <v>0</v>
      </c>
      <c r="BG1607" s="68">
        <v>0</v>
      </c>
      <c r="BH1607" s="68">
        <v>0</v>
      </c>
      <c r="BI1607" s="68">
        <v>0</v>
      </c>
      <c r="BJ1607" s="68">
        <v>0</v>
      </c>
      <c r="BK1607" s="68">
        <v>0</v>
      </c>
      <c r="BL1607" s="68">
        <v>0</v>
      </c>
      <c r="BM1607" s="68">
        <v>0</v>
      </c>
      <c r="BN1607" s="68">
        <v>0</v>
      </c>
      <c r="BO1607" s="68">
        <v>0</v>
      </c>
    </row>
    <row r="1608" spans="1:67">
      <c r="A1608">
        <v>2013</v>
      </c>
      <c r="B1608" s="62" t="s">
        <v>641</v>
      </c>
      <c r="C1608" s="67" t="s">
        <v>706</v>
      </c>
      <c r="D1608" s="62" t="s">
        <v>725</v>
      </c>
      <c r="E1608" s="68">
        <v>5.6826583550738246</v>
      </c>
      <c r="F1608" s="68">
        <v>0</v>
      </c>
      <c r="G1608" s="68">
        <v>0.28347297647246611</v>
      </c>
      <c r="H1608" s="68">
        <v>862.84402390200762</v>
      </c>
      <c r="I1608" s="68">
        <v>743.71854711647518</v>
      </c>
      <c r="J1608" s="68">
        <v>107.02215781169291</v>
      </c>
      <c r="K1608" s="68">
        <v>20.106693278039533</v>
      </c>
      <c r="L1608" s="68">
        <v>67.319113698398269</v>
      </c>
      <c r="M1608" s="68">
        <v>82.505027989744562</v>
      </c>
      <c r="N1608" s="68">
        <v>35.355485090534586</v>
      </c>
      <c r="O1608" s="68">
        <v>195.11087526942629</v>
      </c>
      <c r="P1608" s="68">
        <v>118.80939749359806</v>
      </c>
      <c r="Q1608" s="68">
        <v>100.50387037415601</v>
      </c>
      <c r="R1608" s="68">
        <v>163.55693372830621</v>
      </c>
      <c r="S1608" s="68">
        <v>159.01312819974709</v>
      </c>
      <c r="T1608" s="68">
        <v>129.7032281670752</v>
      </c>
      <c r="U1608" s="68">
        <v>242.00109344743808</v>
      </c>
      <c r="V1608" s="68">
        <v>138.99772299311968</v>
      </c>
      <c r="W1608" s="68">
        <v>217.18879020633202</v>
      </c>
      <c r="X1608" s="68">
        <v>558.56202339919503</v>
      </c>
      <c r="Y1608" s="68">
        <v>37.608556458690721</v>
      </c>
      <c r="Z1608" s="68">
        <v>220.3717994168357</v>
      </c>
      <c r="AA1608" s="68">
        <v>45.795986074687441</v>
      </c>
      <c r="AB1608" s="68">
        <v>109.19291541879916</v>
      </c>
      <c r="AC1608" s="68">
        <v>29.443647365481787</v>
      </c>
      <c r="AD1608" s="68">
        <v>7.3418406351642069</v>
      </c>
      <c r="AE1608" s="68">
        <v>569.58888735988467</v>
      </c>
      <c r="AF1608" s="68">
        <v>165.18319453651935</v>
      </c>
      <c r="AG1608" s="68">
        <v>820.83120740720051</v>
      </c>
      <c r="AH1608" s="68">
        <v>672.32022054054437</v>
      </c>
      <c r="AI1608" s="68">
        <v>1676.1605118307441</v>
      </c>
      <c r="AJ1608" s="68">
        <v>28.811283173613706</v>
      </c>
      <c r="AK1608" s="68">
        <v>184.20044434915465</v>
      </c>
      <c r="AL1608" s="68">
        <v>377.18623210304867</v>
      </c>
      <c r="AM1608" s="68">
        <v>76.329490592665778</v>
      </c>
      <c r="AN1608" s="68">
        <v>381.45032087571707</v>
      </c>
      <c r="AO1608" s="68">
        <v>62.847254009736645</v>
      </c>
      <c r="AP1608" s="68">
        <v>192.79663448337473</v>
      </c>
      <c r="AQ1608" s="68">
        <v>323.73327302166643</v>
      </c>
      <c r="AR1608" s="68">
        <v>32.487296198773521</v>
      </c>
      <c r="AS1608" s="68">
        <v>612.63859114705429</v>
      </c>
      <c r="AT1608" s="68">
        <v>407.12460740276754</v>
      </c>
      <c r="AU1608" s="68">
        <v>8.0153463020519649</v>
      </c>
      <c r="AV1608" s="68">
        <v>0</v>
      </c>
      <c r="AW1608" s="68">
        <v>1228.2325124708393</v>
      </c>
      <c r="AX1608" s="68">
        <v>57.163511898917335</v>
      </c>
      <c r="AY1608" s="68">
        <v>141.49733995879785</v>
      </c>
      <c r="AZ1608" s="68">
        <v>0</v>
      </c>
      <c r="BA1608" s="68">
        <v>52.610168855964474</v>
      </c>
      <c r="BB1608" s="68">
        <v>2062.119027669848</v>
      </c>
      <c r="BC1608" s="68">
        <v>1064.0772486103733</v>
      </c>
      <c r="BD1608" s="68">
        <v>357.92438419686812</v>
      </c>
      <c r="BE1608" s="68">
        <v>1231.8796417595322</v>
      </c>
      <c r="BF1608" s="68">
        <v>508.37679131154948</v>
      </c>
      <c r="BG1608" s="68">
        <v>0</v>
      </c>
      <c r="BH1608" s="68">
        <v>1.9290569481121407</v>
      </c>
      <c r="BI1608" s="68">
        <v>2977.3235427967379</v>
      </c>
      <c r="BJ1608" s="68">
        <v>0</v>
      </c>
      <c r="BK1608" s="68">
        <v>0</v>
      </c>
      <c r="BL1608" s="68">
        <v>3888.7541999918121</v>
      </c>
      <c r="BM1608" s="68">
        <v>-24.201100681602771</v>
      </c>
      <c r="BN1608" s="68">
        <v>7.5068143996759318E-4</v>
      </c>
      <c r="BO1608" s="68">
        <v>24537.4308606702</v>
      </c>
    </row>
    <row r="1609" spans="1:67">
      <c r="A1609">
        <v>2013</v>
      </c>
      <c r="B1609" s="62" t="s">
        <v>642</v>
      </c>
      <c r="C1609" s="67" t="s">
        <v>707</v>
      </c>
      <c r="D1609" s="62" t="s">
        <v>725</v>
      </c>
      <c r="E1609" s="68">
        <v>6.4027656308542804</v>
      </c>
      <c r="F1609" s="68">
        <v>0</v>
      </c>
      <c r="G1609" s="68">
        <v>3.3838045544092049E-4</v>
      </c>
      <c r="H1609" s="68">
        <v>490.78709699598801</v>
      </c>
      <c r="I1609" s="68">
        <v>49.767193925722026</v>
      </c>
      <c r="J1609" s="68">
        <v>53.706363073941091</v>
      </c>
      <c r="K1609" s="68">
        <v>0.56483113133359741</v>
      </c>
      <c r="L1609" s="68">
        <v>23.97743526250904</v>
      </c>
      <c r="M1609" s="68">
        <v>9.685507396923775</v>
      </c>
      <c r="N1609" s="68">
        <v>1.8312480420963586</v>
      </c>
      <c r="O1609" s="68">
        <v>47.739954075574815</v>
      </c>
      <c r="P1609" s="68">
        <v>6.0649259743931205</v>
      </c>
      <c r="Q1609" s="68">
        <v>13.503159787385123</v>
      </c>
      <c r="R1609" s="68">
        <v>14.817961546196734</v>
      </c>
      <c r="S1609" s="68">
        <v>44.650791851798118</v>
      </c>
      <c r="T1609" s="68">
        <v>15.336106905631221</v>
      </c>
      <c r="U1609" s="68">
        <v>188.8310929275637</v>
      </c>
      <c r="V1609" s="68">
        <v>36.347320940243449</v>
      </c>
      <c r="W1609" s="68">
        <v>48.351642812184977</v>
      </c>
      <c r="X1609" s="68">
        <v>184.49206875099554</v>
      </c>
      <c r="Y1609" s="68">
        <v>7.1476830394462976</v>
      </c>
      <c r="Z1609" s="68">
        <v>195.92442700434475</v>
      </c>
      <c r="AA1609" s="68">
        <v>1.9701054485027092</v>
      </c>
      <c r="AB1609" s="68">
        <v>154.14944241725772</v>
      </c>
      <c r="AC1609" s="68">
        <v>0</v>
      </c>
      <c r="AD1609" s="68">
        <v>4.247952424767501E-2</v>
      </c>
      <c r="AE1609" s="68">
        <v>1025.90575442154</v>
      </c>
      <c r="AF1609" s="68">
        <v>23.347587332398458</v>
      </c>
      <c r="AG1609" s="68">
        <v>116.01923763413315</v>
      </c>
      <c r="AH1609" s="68">
        <v>95.028160149411477</v>
      </c>
      <c r="AI1609" s="68">
        <v>91.294820149420019</v>
      </c>
      <c r="AJ1609" s="68">
        <v>3.1459634262298182</v>
      </c>
      <c r="AK1609" s="68">
        <v>4.7515314182359143</v>
      </c>
      <c r="AL1609" s="68">
        <v>23.603361904017913</v>
      </c>
      <c r="AM1609" s="68">
        <v>6.7380024022357574</v>
      </c>
      <c r="AN1609" s="68">
        <v>1.9168262382101298</v>
      </c>
      <c r="AO1609" s="68">
        <v>26.01551818488042</v>
      </c>
      <c r="AP1609" s="68">
        <v>26.78240088161715</v>
      </c>
      <c r="AQ1609" s="68">
        <v>111.71721363694796</v>
      </c>
      <c r="AR1609" s="68">
        <v>35.32653561822881</v>
      </c>
      <c r="AS1609" s="68">
        <v>206.9373720402485</v>
      </c>
      <c r="AT1609" s="68">
        <v>164.45122922432009</v>
      </c>
      <c r="AU1609" s="68">
        <v>4.9501445362264098</v>
      </c>
      <c r="AV1609" s="68">
        <v>0</v>
      </c>
      <c r="AW1609" s="68">
        <v>98.477065233480715</v>
      </c>
      <c r="AX1609" s="68">
        <v>55.120130417441025</v>
      </c>
      <c r="AY1609" s="68">
        <v>141.34046219027832</v>
      </c>
      <c r="AZ1609" s="68">
        <v>0</v>
      </c>
      <c r="BA1609" s="68">
        <v>7.6492210234646993</v>
      </c>
      <c r="BB1609" s="68">
        <v>173.85289262707602</v>
      </c>
      <c r="BC1609" s="68">
        <v>171.88492160753466</v>
      </c>
      <c r="BD1609" s="68">
        <v>186.48624108536544</v>
      </c>
      <c r="BE1609" s="68">
        <v>302.56920985129642</v>
      </c>
      <c r="BF1609" s="68">
        <v>2.1265347354397206</v>
      </c>
      <c r="BG1609" s="68">
        <v>0</v>
      </c>
      <c r="BH1609" s="68">
        <v>0.11552198885664838</v>
      </c>
      <c r="BI1609" s="68">
        <v>421.17144237930268</v>
      </c>
      <c r="BJ1609" s="68">
        <v>0</v>
      </c>
      <c r="BK1609" s="68">
        <v>0</v>
      </c>
      <c r="BL1609" s="68">
        <v>0</v>
      </c>
      <c r="BM1609" s="68">
        <v>-1.7482297717626996</v>
      </c>
      <c r="BN1609" s="68">
        <v>-8.6910266873019282E-5</v>
      </c>
      <c r="BO1609" s="68">
        <v>5123.0689285013996</v>
      </c>
    </row>
    <row r="1610" spans="1:67">
      <c r="A1610">
        <v>2013</v>
      </c>
      <c r="B1610" s="62" t="s">
        <v>643</v>
      </c>
      <c r="C1610" s="67" t="s">
        <v>708</v>
      </c>
      <c r="D1610" s="62" t="s">
        <v>725</v>
      </c>
      <c r="E1610" s="68">
        <v>33.016883711311287</v>
      </c>
      <c r="F1610" s="68">
        <v>3.7084547645918171</v>
      </c>
      <c r="G1610" s="68">
        <v>9.101517495361193E-2</v>
      </c>
      <c r="H1610" s="68">
        <v>488.16830767503927</v>
      </c>
      <c r="I1610" s="68">
        <v>486.83161191943958</v>
      </c>
      <c r="J1610" s="68">
        <v>51.049544944974436</v>
      </c>
      <c r="K1610" s="68">
        <v>5.8391889750452286</v>
      </c>
      <c r="L1610" s="68">
        <v>33.960780939843495</v>
      </c>
      <c r="M1610" s="68">
        <v>16.431803401219508</v>
      </c>
      <c r="N1610" s="68">
        <v>13.994961253833452</v>
      </c>
      <c r="O1610" s="68">
        <v>70.71609584067059</v>
      </c>
      <c r="P1610" s="68">
        <v>124.10370976899554</v>
      </c>
      <c r="Q1610" s="68">
        <v>25.901676006202415</v>
      </c>
      <c r="R1610" s="68">
        <v>37.855119225320564</v>
      </c>
      <c r="S1610" s="68">
        <v>21.884227485711556</v>
      </c>
      <c r="T1610" s="68">
        <v>46.538615242091936</v>
      </c>
      <c r="U1610" s="68">
        <v>89.747232041402071</v>
      </c>
      <c r="V1610" s="68">
        <v>83.639072750685557</v>
      </c>
      <c r="W1610" s="68">
        <v>143.52433450110496</v>
      </c>
      <c r="X1610" s="68">
        <v>236.54779367940719</v>
      </c>
      <c r="Y1610" s="68">
        <v>29.990574953259301</v>
      </c>
      <c r="Z1610" s="68">
        <v>93.678602375231705</v>
      </c>
      <c r="AA1610" s="68">
        <v>5.4486622404528493</v>
      </c>
      <c r="AB1610" s="68">
        <v>16.105468439392425</v>
      </c>
      <c r="AC1610" s="68">
        <v>17.800505690311915</v>
      </c>
      <c r="AD1610" s="68">
        <v>9.8943554787218793E-2</v>
      </c>
      <c r="AE1610" s="68">
        <v>5.1173802716354508</v>
      </c>
      <c r="AF1610" s="68">
        <v>72.725775494759773</v>
      </c>
      <c r="AG1610" s="68">
        <v>361.39019030650184</v>
      </c>
      <c r="AH1610" s="68">
        <v>296.00474525760006</v>
      </c>
      <c r="AI1610" s="68">
        <v>259.68424036707518</v>
      </c>
      <c r="AJ1610" s="68">
        <v>0</v>
      </c>
      <c r="AK1610" s="68">
        <v>45.98835406394695</v>
      </c>
      <c r="AL1610" s="68">
        <v>29.837177621948733</v>
      </c>
      <c r="AM1610" s="68">
        <v>20.722342519401757</v>
      </c>
      <c r="AN1610" s="68">
        <v>93.473242296710396</v>
      </c>
      <c r="AO1610" s="68">
        <v>76.938403503999879</v>
      </c>
      <c r="AP1610" s="68">
        <v>52.724013089342016</v>
      </c>
      <c r="AQ1610" s="68">
        <v>212.44037357900274</v>
      </c>
      <c r="AR1610" s="68">
        <v>4.4443178741401876</v>
      </c>
      <c r="AS1610" s="68">
        <v>586.29545617506722</v>
      </c>
      <c r="AT1610" s="68">
        <v>6.6178417131583824</v>
      </c>
      <c r="AU1610" s="68">
        <v>24.085161091696154</v>
      </c>
      <c r="AV1610" s="68">
        <v>0</v>
      </c>
      <c r="AW1610" s="68">
        <v>153.43832134944137</v>
      </c>
      <c r="AX1610" s="68">
        <v>15.669247528852893</v>
      </c>
      <c r="AY1610" s="68">
        <v>75.879926810103342</v>
      </c>
      <c r="AZ1610" s="68">
        <v>0</v>
      </c>
      <c r="BA1610" s="68">
        <v>4.9239199448161708</v>
      </c>
      <c r="BB1610" s="68">
        <v>960.45091541781085</v>
      </c>
      <c r="BC1610" s="68">
        <v>296.43731757681905</v>
      </c>
      <c r="BD1610" s="68">
        <v>114.06221642609579</v>
      </c>
      <c r="BE1610" s="68">
        <v>149.51462402064072</v>
      </c>
      <c r="BF1610" s="68">
        <v>82.660977646811858</v>
      </c>
      <c r="BG1610" s="68">
        <v>0</v>
      </c>
      <c r="BH1610" s="68">
        <v>0.29806311166136323</v>
      </c>
      <c r="BI1610" s="68">
        <v>0</v>
      </c>
      <c r="BJ1610" s="68">
        <v>0</v>
      </c>
      <c r="BK1610" s="68">
        <v>1359.9000349029159</v>
      </c>
      <c r="BL1610" s="68">
        <v>48.422998881415893</v>
      </c>
      <c r="BM1610" s="68">
        <v>20.76927960334735</v>
      </c>
      <c r="BN1610" s="68">
        <v>8.1899115525897486</v>
      </c>
      <c r="BO1610" s="68">
        <v>7615.7799565545993</v>
      </c>
    </row>
    <row r="1611" spans="1:67">
      <c r="A1611">
        <v>2013</v>
      </c>
      <c r="B1611" s="62" t="s">
        <v>644</v>
      </c>
      <c r="C1611" s="67" t="s">
        <v>709</v>
      </c>
      <c r="D1611" s="62" t="s">
        <v>725</v>
      </c>
      <c r="E1611" s="68">
        <v>0</v>
      </c>
      <c r="F1611" s="68">
        <v>0</v>
      </c>
      <c r="G1611" s="68">
        <v>0</v>
      </c>
      <c r="H1611" s="68">
        <v>0</v>
      </c>
      <c r="I1611" s="68">
        <v>0</v>
      </c>
      <c r="J1611" s="68">
        <v>0</v>
      </c>
      <c r="K1611" s="68">
        <v>0</v>
      </c>
      <c r="L1611" s="68">
        <v>0</v>
      </c>
      <c r="M1611" s="68">
        <v>0</v>
      </c>
      <c r="N1611" s="68">
        <v>0</v>
      </c>
      <c r="O1611" s="68">
        <v>0</v>
      </c>
      <c r="P1611" s="68">
        <v>0</v>
      </c>
      <c r="Q1611" s="68">
        <v>0</v>
      </c>
      <c r="R1611" s="68">
        <v>0</v>
      </c>
      <c r="S1611" s="68">
        <v>0</v>
      </c>
      <c r="T1611" s="68">
        <v>0</v>
      </c>
      <c r="U1611" s="68">
        <v>0</v>
      </c>
      <c r="V1611" s="68">
        <v>0</v>
      </c>
      <c r="W1611" s="68">
        <v>0</v>
      </c>
      <c r="X1611" s="68">
        <v>0</v>
      </c>
      <c r="Y1611" s="68">
        <v>0</v>
      </c>
      <c r="Z1611" s="68">
        <v>0</v>
      </c>
      <c r="AA1611" s="68">
        <v>0</v>
      </c>
      <c r="AB1611" s="68">
        <v>0</v>
      </c>
      <c r="AC1611" s="68">
        <v>0</v>
      </c>
      <c r="AD1611" s="68">
        <v>0</v>
      </c>
      <c r="AE1611" s="68">
        <v>0</v>
      </c>
      <c r="AF1611" s="68">
        <v>0</v>
      </c>
      <c r="AG1611" s="68">
        <v>0</v>
      </c>
      <c r="AH1611" s="68">
        <v>0</v>
      </c>
      <c r="AI1611" s="68">
        <v>0</v>
      </c>
      <c r="AJ1611" s="68">
        <v>0</v>
      </c>
      <c r="AK1611" s="68">
        <v>0</v>
      </c>
      <c r="AL1611" s="68">
        <v>0</v>
      </c>
      <c r="AM1611" s="68">
        <v>0</v>
      </c>
      <c r="AN1611" s="68">
        <v>0</v>
      </c>
      <c r="AO1611" s="68">
        <v>0</v>
      </c>
      <c r="AP1611" s="68">
        <v>0</v>
      </c>
      <c r="AQ1611" s="68">
        <v>0</v>
      </c>
      <c r="AR1611" s="68">
        <v>0</v>
      </c>
      <c r="AS1611" s="68">
        <v>0</v>
      </c>
      <c r="AT1611" s="68">
        <v>0</v>
      </c>
      <c r="AU1611" s="68">
        <v>0</v>
      </c>
      <c r="AV1611" s="68">
        <v>0</v>
      </c>
      <c r="AW1611" s="68">
        <v>0</v>
      </c>
      <c r="AX1611" s="68">
        <v>0</v>
      </c>
      <c r="AY1611" s="68">
        <v>0</v>
      </c>
      <c r="AZ1611" s="68">
        <v>0</v>
      </c>
      <c r="BA1611" s="68">
        <v>0</v>
      </c>
      <c r="BB1611" s="68">
        <v>0</v>
      </c>
      <c r="BC1611" s="68">
        <v>0</v>
      </c>
      <c r="BD1611" s="68">
        <v>0</v>
      </c>
      <c r="BE1611" s="68">
        <v>0</v>
      </c>
      <c r="BF1611" s="68">
        <v>0</v>
      </c>
      <c r="BG1611" s="68">
        <v>0</v>
      </c>
      <c r="BH1611" s="68">
        <v>0</v>
      </c>
      <c r="BI1611" s="68">
        <v>0</v>
      </c>
      <c r="BJ1611" s="68">
        <v>0</v>
      </c>
      <c r="BK1611" s="68">
        <v>0</v>
      </c>
      <c r="BL1611" s="68">
        <v>0</v>
      </c>
      <c r="BM1611" s="68">
        <v>0</v>
      </c>
      <c r="BN1611" s="68">
        <v>0</v>
      </c>
      <c r="BO1611" s="68">
        <v>0</v>
      </c>
    </row>
    <row r="1612" spans="1:67">
      <c r="A1612">
        <v>2013</v>
      </c>
      <c r="B1612" s="62" t="s">
        <v>645</v>
      </c>
      <c r="C1612" s="67" t="s">
        <v>710</v>
      </c>
      <c r="D1612" s="62" t="s">
        <v>725</v>
      </c>
      <c r="E1612" s="68">
        <v>6.1350617363462279</v>
      </c>
      <c r="F1612" s="68">
        <v>0.12602484002166031</v>
      </c>
      <c r="G1612" s="68">
        <v>1.725610902195438E-3</v>
      </c>
      <c r="H1612" s="68">
        <v>1.1287733775182536</v>
      </c>
      <c r="I1612" s="68">
        <v>57.847419464850148</v>
      </c>
      <c r="J1612" s="68">
        <v>2.7091743037960838</v>
      </c>
      <c r="K1612" s="68">
        <v>0.23737960641677425</v>
      </c>
      <c r="L1612" s="68">
        <v>1.198624297228388</v>
      </c>
      <c r="M1612" s="68">
        <v>2.2566150635903215</v>
      </c>
      <c r="N1612" s="68">
        <v>1.0202992188568927</v>
      </c>
      <c r="O1612" s="68">
        <v>22.306547754322043</v>
      </c>
      <c r="P1612" s="68">
        <v>7.8065261390470919</v>
      </c>
      <c r="Q1612" s="68">
        <v>3.2850687898984274</v>
      </c>
      <c r="R1612" s="68">
        <v>2.6490046882457561</v>
      </c>
      <c r="S1612" s="68">
        <v>1.2332418077579201</v>
      </c>
      <c r="T1612" s="68">
        <v>17.800354440731546</v>
      </c>
      <c r="U1612" s="68">
        <v>152.44544409393038</v>
      </c>
      <c r="V1612" s="68">
        <v>43.706458714648612</v>
      </c>
      <c r="W1612" s="68">
        <v>16.638787123068589</v>
      </c>
      <c r="X1612" s="68">
        <v>19.769498035747446</v>
      </c>
      <c r="Y1612" s="68">
        <v>0.57067418869297071</v>
      </c>
      <c r="Z1612" s="68">
        <v>27.023313796409528</v>
      </c>
      <c r="AA1612" s="68">
        <v>0.27167934622192863</v>
      </c>
      <c r="AB1612" s="68">
        <v>20.742717183110443</v>
      </c>
      <c r="AC1612" s="68">
        <v>18.560860305607598</v>
      </c>
      <c r="AD1612" s="68">
        <v>3.5958805103740785E-4</v>
      </c>
      <c r="AE1612" s="68">
        <v>3.2290705812806446</v>
      </c>
      <c r="AF1612" s="68">
        <v>20.471132451019702</v>
      </c>
      <c r="AG1612" s="68">
        <v>101.72550793627052</v>
      </c>
      <c r="AH1612" s="68">
        <v>83.320560077565517</v>
      </c>
      <c r="AI1612" s="68">
        <v>20.339625068314117</v>
      </c>
      <c r="AJ1612" s="68">
        <v>3.993363660248292</v>
      </c>
      <c r="AK1612" s="68">
        <v>3.9596785838113813</v>
      </c>
      <c r="AL1612" s="68">
        <v>5.3585821833163623</v>
      </c>
      <c r="AM1612" s="68">
        <v>2.8027649819775635</v>
      </c>
      <c r="AN1612" s="68">
        <v>21.366042732828831</v>
      </c>
      <c r="AO1612" s="68">
        <v>11.590966610583354</v>
      </c>
      <c r="AP1612" s="68">
        <v>72.534264998119539</v>
      </c>
      <c r="AQ1612" s="68">
        <v>33.574201753330414</v>
      </c>
      <c r="AR1612" s="68">
        <v>2.8976285884141606</v>
      </c>
      <c r="AS1612" s="68">
        <v>409.52114120425659</v>
      </c>
      <c r="AT1612" s="68">
        <v>0.32908243449977587</v>
      </c>
      <c r="AU1612" s="68">
        <v>17.556227636175119</v>
      </c>
      <c r="AV1612" s="68">
        <v>0</v>
      </c>
      <c r="AW1612" s="68">
        <v>1.839493761765193</v>
      </c>
      <c r="AX1612" s="68">
        <v>10.24442458740625</v>
      </c>
      <c r="AY1612" s="68">
        <v>8.2087304817069047</v>
      </c>
      <c r="AZ1612" s="68">
        <v>0</v>
      </c>
      <c r="BA1612" s="68">
        <v>1.3906829019453386</v>
      </c>
      <c r="BB1612" s="68">
        <v>108.53685927714207</v>
      </c>
      <c r="BC1612" s="68">
        <v>248.53328500859266</v>
      </c>
      <c r="BD1612" s="68">
        <v>71.320269568070216</v>
      </c>
      <c r="BE1612" s="68">
        <v>39.459592391513823</v>
      </c>
      <c r="BF1612" s="68">
        <v>16.299636054993417</v>
      </c>
      <c r="BG1612" s="68">
        <v>0</v>
      </c>
      <c r="BH1612" s="68">
        <v>0.20790262069486837</v>
      </c>
      <c r="BI1612" s="68">
        <v>103.50616851782367</v>
      </c>
      <c r="BJ1612" s="68">
        <v>0</v>
      </c>
      <c r="BK1612" s="68">
        <v>0</v>
      </c>
      <c r="BL1612" s="68">
        <v>0</v>
      </c>
      <c r="BM1612" s="68">
        <v>-265.26526286806563</v>
      </c>
      <c r="BN1612" s="68">
        <v>353.27075600028007</v>
      </c>
      <c r="BO1612" s="68">
        <v>1939.5940133008999</v>
      </c>
    </row>
    <row r="1613" spans="1:67">
      <c r="A1613">
        <v>2013</v>
      </c>
      <c r="B1613" s="62" t="s">
        <v>646</v>
      </c>
      <c r="C1613" s="67" t="s">
        <v>711</v>
      </c>
      <c r="D1613" s="62" t="s">
        <v>725</v>
      </c>
      <c r="E1613" s="68">
        <v>252.78099185530115</v>
      </c>
      <c r="F1613" s="68">
        <v>0.16086588010603792</v>
      </c>
      <c r="G1613" s="68">
        <v>60.876433370024166</v>
      </c>
      <c r="H1613" s="68">
        <v>3532.2428050305957</v>
      </c>
      <c r="I1613" s="68">
        <v>4471.2275715437918</v>
      </c>
      <c r="J1613" s="68">
        <v>833.53457570301293</v>
      </c>
      <c r="K1613" s="68">
        <v>71.730399558715234</v>
      </c>
      <c r="L1613" s="68">
        <v>529.70756689145537</v>
      </c>
      <c r="M1613" s="68">
        <v>268.65038721698716</v>
      </c>
      <c r="N1613" s="68">
        <v>472.1383574814007</v>
      </c>
      <c r="O1613" s="68">
        <v>1680.4165044037104</v>
      </c>
      <c r="P1613" s="68">
        <v>752.41302196395054</v>
      </c>
      <c r="Q1613" s="68">
        <v>1141.6690943097926</v>
      </c>
      <c r="R1613" s="68">
        <v>1034.7330151502651</v>
      </c>
      <c r="S1613" s="68">
        <v>520.31205169997941</v>
      </c>
      <c r="T1613" s="68">
        <v>1035.9837814159434</v>
      </c>
      <c r="U1613" s="68">
        <v>1054.604054941939</v>
      </c>
      <c r="V1613" s="68">
        <v>719.65493444369804</v>
      </c>
      <c r="W1613" s="68">
        <v>957.42283281580012</v>
      </c>
      <c r="X1613" s="68">
        <v>3147.575380820374</v>
      </c>
      <c r="Y1613" s="68">
        <v>187.50657183446918</v>
      </c>
      <c r="Z1613" s="68">
        <v>1066.1974342935678</v>
      </c>
      <c r="AA1613" s="68">
        <v>203.39512543213547</v>
      </c>
      <c r="AB1613" s="68">
        <v>238.38234159467214</v>
      </c>
      <c r="AC1613" s="68">
        <v>78.084029537587469</v>
      </c>
      <c r="AD1613" s="68">
        <v>51.199529032663129</v>
      </c>
      <c r="AE1613" s="68">
        <v>3096.6211814964604</v>
      </c>
      <c r="AF1613" s="68">
        <v>2063.4716054477162</v>
      </c>
      <c r="AG1613" s="68">
        <v>10253.839042782645</v>
      </c>
      <c r="AH1613" s="68">
        <v>8398.6369724012511</v>
      </c>
      <c r="AI1613" s="68">
        <v>2703.2495180948849</v>
      </c>
      <c r="AJ1613" s="68">
        <v>127.67166939216136</v>
      </c>
      <c r="AK1613" s="68">
        <v>701.78973046239389</v>
      </c>
      <c r="AL1613" s="68">
        <v>1120.3115741913207</v>
      </c>
      <c r="AM1613" s="68">
        <v>375.54089858776905</v>
      </c>
      <c r="AN1613" s="68">
        <v>2842.1558460696256</v>
      </c>
      <c r="AO1613" s="68">
        <v>389.95296969595671</v>
      </c>
      <c r="AP1613" s="68">
        <v>984.33246309627498</v>
      </c>
      <c r="AQ1613" s="68">
        <v>2422.6789964239442</v>
      </c>
      <c r="AR1613" s="68">
        <v>88.379658562086632</v>
      </c>
      <c r="AS1613" s="68">
        <v>3205.5671114516263</v>
      </c>
      <c r="AT1613" s="68">
        <v>931.48634956809872</v>
      </c>
      <c r="AU1613" s="68">
        <v>321.40398834809349</v>
      </c>
      <c r="AV1613" s="68">
        <v>0</v>
      </c>
      <c r="AW1613" s="68">
        <v>1544.3085599430874</v>
      </c>
      <c r="AX1613" s="68">
        <v>874.34048197585673</v>
      </c>
      <c r="AY1613" s="68">
        <v>429.25115083470962</v>
      </c>
      <c r="AZ1613" s="68">
        <v>0</v>
      </c>
      <c r="BA1613" s="68">
        <v>83.460436715146031</v>
      </c>
      <c r="BB1613" s="68">
        <v>5868.5654117297445</v>
      </c>
      <c r="BC1613" s="68">
        <v>1818.7162193329882</v>
      </c>
      <c r="BD1613" s="68">
        <v>1266.4138637076132</v>
      </c>
      <c r="BE1613" s="68">
        <v>1358.8020847848195</v>
      </c>
      <c r="BF1613" s="68">
        <v>2432.7093329657214</v>
      </c>
      <c r="BG1613" s="68">
        <v>0</v>
      </c>
      <c r="BH1613" s="68">
        <v>2.4764447983254145</v>
      </c>
      <c r="BI1613" s="68">
        <v>132018.85861744176</v>
      </c>
      <c r="BJ1613" s="68">
        <v>0</v>
      </c>
      <c r="BK1613" s="68">
        <v>649.28970316051573</v>
      </c>
      <c r="BL1613" s="68">
        <v>0</v>
      </c>
      <c r="BM1613" s="68">
        <v>-652.56160561421996</v>
      </c>
      <c r="BN1613" s="68">
        <v>0.16531622692511797</v>
      </c>
      <c r="BO1613" s="68">
        <v>212084.48525229728</v>
      </c>
    </row>
    <row r="1614" spans="1:67">
      <c r="A1614">
        <v>2013</v>
      </c>
      <c r="B1614" s="62" t="s">
        <v>647</v>
      </c>
      <c r="C1614" s="67" t="s">
        <v>712</v>
      </c>
      <c r="D1614" s="62" t="s">
        <v>725</v>
      </c>
      <c r="E1614" s="68">
        <v>0</v>
      </c>
      <c r="F1614" s="68">
        <v>0</v>
      </c>
      <c r="G1614" s="68">
        <v>0</v>
      </c>
      <c r="H1614" s="68">
        <v>0</v>
      </c>
      <c r="I1614" s="68">
        <v>2.0923343048494875E-2</v>
      </c>
      <c r="J1614" s="68">
        <v>0</v>
      </c>
      <c r="K1614" s="68">
        <v>0</v>
      </c>
      <c r="L1614" s="68">
        <v>0</v>
      </c>
      <c r="M1614" s="68">
        <v>0</v>
      </c>
      <c r="N1614" s="68">
        <v>0</v>
      </c>
      <c r="O1614" s="68">
        <v>0</v>
      </c>
      <c r="P1614" s="68">
        <v>0</v>
      </c>
      <c r="Q1614" s="68">
        <v>0</v>
      </c>
      <c r="R1614" s="68">
        <v>0</v>
      </c>
      <c r="S1614" s="68">
        <v>0</v>
      </c>
      <c r="T1614" s="68">
        <v>0</v>
      </c>
      <c r="U1614" s="68">
        <v>0</v>
      </c>
      <c r="V1614" s="68">
        <v>0</v>
      </c>
      <c r="W1614" s="68">
        <v>0</v>
      </c>
      <c r="X1614" s="68">
        <v>0</v>
      </c>
      <c r="Y1614" s="68">
        <v>0</v>
      </c>
      <c r="Z1614" s="68">
        <v>0</v>
      </c>
      <c r="AA1614" s="68">
        <v>0</v>
      </c>
      <c r="AB1614" s="68">
        <v>0</v>
      </c>
      <c r="AC1614" s="68">
        <v>0</v>
      </c>
      <c r="AD1614" s="68">
        <v>0</v>
      </c>
      <c r="AE1614" s="68">
        <v>5.109496757113274E-4</v>
      </c>
      <c r="AF1614" s="68">
        <v>3.2760981963349067</v>
      </c>
      <c r="AG1614" s="68">
        <v>16.27964421942216</v>
      </c>
      <c r="AH1614" s="68">
        <v>13.334207926251285</v>
      </c>
      <c r="AI1614" s="68">
        <v>0</v>
      </c>
      <c r="AJ1614" s="68">
        <v>0</v>
      </c>
      <c r="AK1614" s="68">
        <v>0</v>
      </c>
      <c r="AL1614" s="68">
        <v>0</v>
      </c>
      <c r="AM1614" s="68">
        <v>0</v>
      </c>
      <c r="AN1614" s="68">
        <v>0</v>
      </c>
      <c r="AO1614" s="68">
        <v>0</v>
      </c>
      <c r="AP1614" s="68">
        <v>0</v>
      </c>
      <c r="AQ1614" s="68">
        <v>0</v>
      </c>
      <c r="AR1614" s="68">
        <v>0</v>
      </c>
      <c r="AS1614" s="68">
        <v>0</v>
      </c>
      <c r="AT1614" s="68">
        <v>0</v>
      </c>
      <c r="AU1614" s="68">
        <v>0</v>
      </c>
      <c r="AV1614" s="68">
        <v>0</v>
      </c>
      <c r="AW1614" s="68">
        <v>3.403007019965616E-3</v>
      </c>
      <c r="AX1614" s="68">
        <v>0</v>
      </c>
      <c r="AY1614" s="68">
        <v>0</v>
      </c>
      <c r="AZ1614" s="68">
        <v>0</v>
      </c>
      <c r="BA1614" s="68">
        <v>0</v>
      </c>
      <c r="BB1614" s="68">
        <v>6.3956081390702441E-2</v>
      </c>
      <c r="BC1614" s="68">
        <v>0</v>
      </c>
      <c r="BD1614" s="68">
        <v>0</v>
      </c>
      <c r="BE1614" s="68">
        <v>0</v>
      </c>
      <c r="BF1614" s="68">
        <v>0</v>
      </c>
      <c r="BG1614" s="68">
        <v>0</v>
      </c>
      <c r="BH1614" s="68">
        <v>0</v>
      </c>
      <c r="BI1614" s="68">
        <v>239.28517698997916</v>
      </c>
      <c r="BJ1614" s="68">
        <v>0</v>
      </c>
      <c r="BK1614" s="68">
        <v>74432.247566290796</v>
      </c>
      <c r="BL1614" s="68">
        <v>0</v>
      </c>
      <c r="BM1614" s="68">
        <v>618.76554228205634</v>
      </c>
      <c r="BN1614" s="68">
        <v>-1.2750883761327714E-3</v>
      </c>
      <c r="BO1614" s="68">
        <v>75323.275754197603</v>
      </c>
    </row>
    <row r="1615" spans="1:67">
      <c r="A1615">
        <v>2013</v>
      </c>
      <c r="B1615" s="62" t="s">
        <v>648</v>
      </c>
      <c r="C1615" s="67" t="s">
        <v>713</v>
      </c>
      <c r="D1615" s="62" t="s">
        <v>725</v>
      </c>
      <c r="E1615" s="68">
        <v>0.13262549067064483</v>
      </c>
      <c r="F1615" s="68">
        <v>0</v>
      </c>
      <c r="G1615" s="68">
        <v>5.5490545688826058E-4</v>
      </c>
      <c r="H1615" s="68">
        <v>4.1595383503421034E-2</v>
      </c>
      <c r="I1615" s="68">
        <v>0.57829998765865609</v>
      </c>
      <c r="J1615" s="68">
        <v>0.30866406685837411</v>
      </c>
      <c r="K1615" s="68">
        <v>1.1937286277366413E-3</v>
      </c>
      <c r="L1615" s="68">
        <v>0.12986038331035579</v>
      </c>
      <c r="M1615" s="68">
        <v>0.34964405777164059</v>
      </c>
      <c r="N1615" s="68">
        <v>0.10341139480374925</v>
      </c>
      <c r="O1615" s="68">
        <v>4.843071069987432E-2</v>
      </c>
      <c r="P1615" s="68">
        <v>5.8999207320497397E-2</v>
      </c>
      <c r="Q1615" s="68">
        <v>0.34279891200788321</v>
      </c>
      <c r="R1615" s="68">
        <v>0.54334500435436739</v>
      </c>
      <c r="S1615" s="68">
        <v>0.50419172965093106</v>
      </c>
      <c r="T1615" s="68">
        <v>1.7848821489862849</v>
      </c>
      <c r="U1615" s="68">
        <v>0.84737210937844099</v>
      </c>
      <c r="V1615" s="68">
        <v>0.86561173672553071</v>
      </c>
      <c r="W1615" s="68">
        <v>1.7266159988289529</v>
      </c>
      <c r="X1615" s="68">
        <v>5.8367708210353548</v>
      </c>
      <c r="Y1615" s="68">
        <v>1.9310641792196525E-3</v>
      </c>
      <c r="Z1615" s="68">
        <v>1.8195873089597778</v>
      </c>
      <c r="AA1615" s="68">
        <v>1.3652424921573378E-2</v>
      </c>
      <c r="AB1615" s="68">
        <v>16.818571965378428</v>
      </c>
      <c r="AC1615" s="68">
        <v>0</v>
      </c>
      <c r="AD1615" s="68">
        <v>0</v>
      </c>
      <c r="AE1615" s="68">
        <v>0.33398768525694933</v>
      </c>
      <c r="AF1615" s="68">
        <v>0.83336407166404824</v>
      </c>
      <c r="AG1615" s="68">
        <v>4.1411672602236109</v>
      </c>
      <c r="AH1615" s="68">
        <v>3.3919159756162025</v>
      </c>
      <c r="AI1615" s="68">
        <v>125.49383082074529</v>
      </c>
      <c r="AJ1615" s="68">
        <v>0</v>
      </c>
      <c r="AK1615" s="68">
        <v>0.82597201858205105</v>
      </c>
      <c r="AL1615" s="68">
        <v>0</v>
      </c>
      <c r="AM1615" s="68">
        <v>0.22821067738125464</v>
      </c>
      <c r="AN1615" s="68">
        <v>0</v>
      </c>
      <c r="AO1615" s="68">
        <v>6.3997299408570596E-3</v>
      </c>
      <c r="AP1615" s="68">
        <v>2.3827893286556505</v>
      </c>
      <c r="AQ1615" s="68">
        <v>0</v>
      </c>
      <c r="AR1615" s="68">
        <v>1.526345713521742</v>
      </c>
      <c r="AS1615" s="68">
        <v>47.327520116220462</v>
      </c>
      <c r="AT1615" s="68">
        <v>12.543540651631599</v>
      </c>
      <c r="AU1615" s="68">
        <v>7.0888215949581959</v>
      </c>
      <c r="AV1615" s="68">
        <v>0</v>
      </c>
      <c r="AW1615" s="68">
        <v>3.542084362936646E-3</v>
      </c>
      <c r="AX1615" s="68">
        <v>0</v>
      </c>
      <c r="AY1615" s="68">
        <v>34.669425975828176</v>
      </c>
      <c r="AZ1615" s="68">
        <v>0</v>
      </c>
      <c r="BA1615" s="68">
        <v>3.6137163848498119E-2</v>
      </c>
      <c r="BB1615" s="68">
        <v>3.0069122114343698</v>
      </c>
      <c r="BC1615" s="68">
        <v>6.2749202885710886</v>
      </c>
      <c r="BD1615" s="68">
        <v>25.040715551606748</v>
      </c>
      <c r="BE1615" s="68">
        <v>0</v>
      </c>
      <c r="BF1615" s="68">
        <v>9.9087911831488587</v>
      </c>
      <c r="BG1615" s="68">
        <v>0</v>
      </c>
      <c r="BH1615" s="68">
        <v>2.3639486610135197E-2</v>
      </c>
      <c r="BI1615" s="68">
        <v>13845.440376237968</v>
      </c>
      <c r="BJ1615" s="68">
        <v>0</v>
      </c>
      <c r="BK1615" s="68">
        <v>44583.568244699622</v>
      </c>
      <c r="BL1615" s="68">
        <v>0</v>
      </c>
      <c r="BM1615" s="68">
        <v>9.0524600938536892</v>
      </c>
      <c r="BN1615" s="68">
        <v>2.3460252632503398E-3</v>
      </c>
      <c r="BO1615" s="68">
        <v>58756.009987187601</v>
      </c>
    </row>
    <row r="1616" spans="1:67">
      <c r="A1616">
        <v>2013</v>
      </c>
      <c r="B1616" s="62" t="s">
        <v>649</v>
      </c>
      <c r="C1616" s="67" t="s">
        <v>714</v>
      </c>
      <c r="D1616" s="62" t="s">
        <v>725</v>
      </c>
      <c r="E1616" s="68">
        <v>0</v>
      </c>
      <c r="F1616" s="68">
        <v>0</v>
      </c>
      <c r="G1616" s="68">
        <v>0</v>
      </c>
      <c r="H1616" s="68">
        <v>0</v>
      </c>
      <c r="I1616" s="68">
        <v>0</v>
      </c>
      <c r="J1616" s="68">
        <v>0</v>
      </c>
      <c r="K1616" s="68">
        <v>0</v>
      </c>
      <c r="L1616" s="68">
        <v>0</v>
      </c>
      <c r="M1616" s="68">
        <v>0</v>
      </c>
      <c r="N1616" s="68">
        <v>0</v>
      </c>
      <c r="O1616" s="68">
        <v>0</v>
      </c>
      <c r="P1616" s="68">
        <v>0</v>
      </c>
      <c r="Q1616" s="68">
        <v>0</v>
      </c>
      <c r="R1616" s="68">
        <v>0</v>
      </c>
      <c r="S1616" s="68">
        <v>0</v>
      </c>
      <c r="T1616" s="68">
        <v>0</v>
      </c>
      <c r="U1616" s="68">
        <v>0</v>
      </c>
      <c r="V1616" s="68">
        <v>0</v>
      </c>
      <c r="W1616" s="68">
        <v>0</v>
      </c>
      <c r="X1616" s="68">
        <v>0</v>
      </c>
      <c r="Y1616" s="68">
        <v>0</v>
      </c>
      <c r="Z1616" s="68">
        <v>0</v>
      </c>
      <c r="AA1616" s="68">
        <v>0</v>
      </c>
      <c r="AB1616" s="68">
        <v>0</v>
      </c>
      <c r="AC1616" s="68">
        <v>0</v>
      </c>
      <c r="AD1616" s="68">
        <v>0</v>
      </c>
      <c r="AE1616" s="68">
        <v>0</v>
      </c>
      <c r="AF1616" s="68">
        <v>0</v>
      </c>
      <c r="AG1616" s="68">
        <v>0</v>
      </c>
      <c r="AH1616" s="68">
        <v>0</v>
      </c>
      <c r="AI1616" s="68">
        <v>0</v>
      </c>
      <c r="AJ1616" s="68">
        <v>0</v>
      </c>
      <c r="AK1616" s="68">
        <v>0</v>
      </c>
      <c r="AL1616" s="68">
        <v>0</v>
      </c>
      <c r="AM1616" s="68">
        <v>0</v>
      </c>
      <c r="AN1616" s="68">
        <v>0</v>
      </c>
      <c r="AO1616" s="68">
        <v>0</v>
      </c>
      <c r="AP1616" s="68">
        <v>0</v>
      </c>
      <c r="AQ1616" s="68">
        <v>0</v>
      </c>
      <c r="AR1616" s="68">
        <v>0</v>
      </c>
      <c r="AS1616" s="68">
        <v>0</v>
      </c>
      <c r="AT1616" s="68">
        <v>0</v>
      </c>
      <c r="AU1616" s="68">
        <v>0</v>
      </c>
      <c r="AV1616" s="68">
        <v>0</v>
      </c>
      <c r="AW1616" s="68">
        <v>0</v>
      </c>
      <c r="AX1616" s="68">
        <v>0</v>
      </c>
      <c r="AY1616" s="68">
        <v>0</v>
      </c>
      <c r="AZ1616" s="68">
        <v>0</v>
      </c>
      <c r="BA1616" s="68">
        <v>0</v>
      </c>
      <c r="BB1616" s="68">
        <v>0</v>
      </c>
      <c r="BC1616" s="68">
        <v>0</v>
      </c>
      <c r="BD1616" s="68">
        <v>0</v>
      </c>
      <c r="BE1616" s="68">
        <v>0</v>
      </c>
      <c r="BF1616" s="68">
        <v>0</v>
      </c>
      <c r="BG1616" s="68">
        <v>0</v>
      </c>
      <c r="BH1616" s="68">
        <v>0</v>
      </c>
      <c r="BI1616" s="68">
        <v>13209.19329426327</v>
      </c>
      <c r="BJ1616" s="68">
        <v>0</v>
      </c>
      <c r="BK1616" s="68">
        <v>28018.368176978976</v>
      </c>
      <c r="BL1616" s="68">
        <v>0</v>
      </c>
      <c r="BM1616" s="68">
        <v>-172.36505638102537</v>
      </c>
      <c r="BN1616" s="68">
        <v>2.1734667825512588E-3</v>
      </c>
      <c r="BO1616" s="68">
        <v>41055.198588328007</v>
      </c>
    </row>
    <row r="1617" spans="1:67">
      <c r="A1617">
        <v>2013</v>
      </c>
      <c r="B1617" s="62" t="s">
        <v>650</v>
      </c>
      <c r="C1617" s="67" t="s">
        <v>715</v>
      </c>
      <c r="D1617" s="62" t="s">
        <v>725</v>
      </c>
      <c r="E1617" s="68">
        <v>4.8790758801305136</v>
      </c>
      <c r="F1617" s="68">
        <v>0.83865236954072409</v>
      </c>
      <c r="G1617" s="68">
        <v>1.2173132333355419</v>
      </c>
      <c r="H1617" s="68">
        <v>32.880529862686828</v>
      </c>
      <c r="I1617" s="68">
        <v>32.407320150074213</v>
      </c>
      <c r="J1617" s="68">
        <v>4.307424909730095</v>
      </c>
      <c r="K1617" s="68">
        <v>1.4026148348469227</v>
      </c>
      <c r="L1617" s="68">
        <v>11.478812647222757</v>
      </c>
      <c r="M1617" s="68">
        <v>1.0757613264748194</v>
      </c>
      <c r="N1617" s="68">
        <v>0.72866894958290518</v>
      </c>
      <c r="O1617" s="68">
        <v>10.484170879406774</v>
      </c>
      <c r="P1617" s="68">
        <v>2.5406175948008074</v>
      </c>
      <c r="Q1617" s="68">
        <v>5.4987449094362892</v>
      </c>
      <c r="R1617" s="68">
        <v>10.075832392269437</v>
      </c>
      <c r="S1617" s="68">
        <v>7.087186983937614</v>
      </c>
      <c r="T1617" s="68">
        <v>6.8865189769096418</v>
      </c>
      <c r="U1617" s="68">
        <v>1.7473532488836712</v>
      </c>
      <c r="V1617" s="68">
        <v>5.5113336866798219</v>
      </c>
      <c r="W1617" s="68">
        <v>4.6429801834425728</v>
      </c>
      <c r="X1617" s="68">
        <v>45.250287721367265</v>
      </c>
      <c r="Y1617" s="68">
        <v>3.1049027274979393</v>
      </c>
      <c r="Z1617" s="68">
        <v>7.2220390894404005</v>
      </c>
      <c r="AA1617" s="68">
        <v>38.442880126023766</v>
      </c>
      <c r="AB1617" s="68">
        <v>1.3481447655211991</v>
      </c>
      <c r="AC1617" s="68">
        <v>0</v>
      </c>
      <c r="AD1617" s="68">
        <v>0.41516042884191978</v>
      </c>
      <c r="AE1617" s="68">
        <v>30.815722553904681</v>
      </c>
      <c r="AF1617" s="68">
        <v>19.351751054749194</v>
      </c>
      <c r="AG1617" s="68">
        <v>96.163058404839902</v>
      </c>
      <c r="AH1617" s="68">
        <v>78.764510962997861</v>
      </c>
      <c r="AI1617" s="68">
        <v>34.782100231784575</v>
      </c>
      <c r="AJ1617" s="68">
        <v>1.2602329384371093E-3</v>
      </c>
      <c r="AK1617" s="68">
        <v>15.012132814013031</v>
      </c>
      <c r="AL1617" s="68">
        <v>14.723745260204463</v>
      </c>
      <c r="AM1617" s="68">
        <v>4.3222972710536283</v>
      </c>
      <c r="AN1617" s="68">
        <v>310.38300859268969</v>
      </c>
      <c r="AO1617" s="68">
        <v>1.3636438708796441</v>
      </c>
      <c r="AP1617" s="68">
        <v>76.514887506297612</v>
      </c>
      <c r="AQ1617" s="68">
        <v>7.4686487696630453</v>
      </c>
      <c r="AR1617" s="68">
        <v>0.65946735889042774</v>
      </c>
      <c r="AS1617" s="68">
        <v>269.94428808962601</v>
      </c>
      <c r="AT1617" s="68">
        <v>64.874973046509126</v>
      </c>
      <c r="AU1617" s="68">
        <v>11.907007579597639</v>
      </c>
      <c r="AV1617" s="68">
        <v>0</v>
      </c>
      <c r="AW1617" s="68">
        <v>57.866760219938961</v>
      </c>
      <c r="AX1617" s="68">
        <v>22.080051477322755</v>
      </c>
      <c r="AY1617" s="68">
        <v>26.369631957216015</v>
      </c>
      <c r="AZ1617" s="68">
        <v>0</v>
      </c>
      <c r="BA1617" s="68">
        <v>0.47696090428268922</v>
      </c>
      <c r="BB1617" s="68">
        <v>78.203744696961607</v>
      </c>
      <c r="BC1617" s="68">
        <v>228.18390894513686</v>
      </c>
      <c r="BD1617" s="68">
        <v>97.584884814294568</v>
      </c>
      <c r="BE1617" s="68">
        <v>150.87859861565818</v>
      </c>
      <c r="BF1617" s="68">
        <v>328.16802657504127</v>
      </c>
      <c r="BG1617" s="68">
        <v>0</v>
      </c>
      <c r="BH1617" s="68">
        <v>1.865302458619104</v>
      </c>
      <c r="BI1617" s="68">
        <v>24304.037034784345</v>
      </c>
      <c r="BJ1617" s="68">
        <v>0</v>
      </c>
      <c r="BK1617" s="68">
        <v>783.27167378763625</v>
      </c>
      <c r="BL1617" s="68">
        <v>0</v>
      </c>
      <c r="BM1617" s="68">
        <v>3.9093750174321222</v>
      </c>
      <c r="BN1617" s="68">
        <v>-3.6496211032499559E-4</v>
      </c>
      <c r="BO1617" s="68">
        <v>27361.422420770497</v>
      </c>
    </row>
    <row r="1618" spans="1:67">
      <c r="A1618">
        <v>2013</v>
      </c>
      <c r="B1618" s="62" t="s">
        <v>651</v>
      </c>
      <c r="C1618" s="67" t="s">
        <v>716</v>
      </c>
      <c r="D1618" s="62" t="s">
        <v>725</v>
      </c>
      <c r="E1618" s="68">
        <v>0</v>
      </c>
      <c r="F1618" s="68">
        <v>0</v>
      </c>
      <c r="G1618" s="68">
        <v>0</v>
      </c>
      <c r="H1618" s="68">
        <v>0</v>
      </c>
      <c r="I1618" s="68">
        <v>0</v>
      </c>
      <c r="J1618" s="68">
        <v>0</v>
      </c>
      <c r="K1618" s="68">
        <v>0</v>
      </c>
      <c r="L1618" s="68">
        <v>0</v>
      </c>
      <c r="M1618" s="68">
        <v>0</v>
      </c>
      <c r="N1618" s="68">
        <v>0</v>
      </c>
      <c r="O1618" s="68">
        <v>0</v>
      </c>
      <c r="P1618" s="68">
        <v>0</v>
      </c>
      <c r="Q1618" s="68">
        <v>0</v>
      </c>
      <c r="R1618" s="68">
        <v>0</v>
      </c>
      <c r="S1618" s="68">
        <v>0</v>
      </c>
      <c r="T1618" s="68">
        <v>0</v>
      </c>
      <c r="U1618" s="68">
        <v>0</v>
      </c>
      <c r="V1618" s="68">
        <v>0</v>
      </c>
      <c r="W1618" s="68">
        <v>0</v>
      </c>
      <c r="X1618" s="68">
        <v>0</v>
      </c>
      <c r="Y1618" s="68">
        <v>0</v>
      </c>
      <c r="Z1618" s="68">
        <v>0</v>
      </c>
      <c r="AA1618" s="68">
        <v>0</v>
      </c>
      <c r="AB1618" s="68">
        <v>0</v>
      </c>
      <c r="AC1618" s="68">
        <v>0</v>
      </c>
      <c r="AD1618" s="68">
        <v>0</v>
      </c>
      <c r="AE1618" s="68">
        <v>0</v>
      </c>
      <c r="AF1618" s="68">
        <v>0</v>
      </c>
      <c r="AG1618" s="68">
        <v>0</v>
      </c>
      <c r="AH1618" s="68">
        <v>0</v>
      </c>
      <c r="AI1618" s="68">
        <v>0</v>
      </c>
      <c r="AJ1618" s="68">
        <v>0</v>
      </c>
      <c r="AK1618" s="68">
        <v>0</v>
      </c>
      <c r="AL1618" s="68">
        <v>0</v>
      </c>
      <c r="AM1618" s="68">
        <v>0</v>
      </c>
      <c r="AN1618" s="68">
        <v>0</v>
      </c>
      <c r="AO1618" s="68">
        <v>0</v>
      </c>
      <c r="AP1618" s="68">
        <v>0</v>
      </c>
      <c r="AQ1618" s="68">
        <v>0</v>
      </c>
      <c r="AR1618" s="68">
        <v>0</v>
      </c>
      <c r="AS1618" s="68">
        <v>0</v>
      </c>
      <c r="AT1618" s="68">
        <v>0</v>
      </c>
      <c r="AU1618" s="68">
        <v>0</v>
      </c>
      <c r="AV1618" s="68">
        <v>0</v>
      </c>
      <c r="AW1618" s="68">
        <v>0</v>
      </c>
      <c r="AX1618" s="68">
        <v>0</v>
      </c>
      <c r="AY1618" s="68">
        <v>0</v>
      </c>
      <c r="AZ1618" s="68">
        <v>0</v>
      </c>
      <c r="BA1618" s="68">
        <v>0</v>
      </c>
      <c r="BB1618" s="68">
        <v>0</v>
      </c>
      <c r="BC1618" s="68">
        <v>0</v>
      </c>
      <c r="BD1618" s="68">
        <v>0</v>
      </c>
      <c r="BE1618" s="68">
        <v>0</v>
      </c>
      <c r="BF1618" s="68">
        <v>0</v>
      </c>
      <c r="BG1618" s="68">
        <v>0</v>
      </c>
      <c r="BH1618" s="68">
        <v>0</v>
      </c>
      <c r="BI1618" s="68">
        <v>6102.9200560429917</v>
      </c>
      <c r="BJ1618" s="68">
        <v>0</v>
      </c>
      <c r="BK1618" s="68">
        <v>0</v>
      </c>
      <c r="BL1618" s="68">
        <v>0</v>
      </c>
      <c r="BM1618" s="68">
        <v>0</v>
      </c>
      <c r="BN1618" s="68">
        <v>1.7569620831636712E-4</v>
      </c>
      <c r="BO1618" s="68">
        <v>6102.9202317392001</v>
      </c>
    </row>
    <row r="1619" spans="1:67">
      <c r="A1619">
        <v>2013</v>
      </c>
      <c r="B1619" s="62" t="s">
        <v>652</v>
      </c>
      <c r="C1619" s="67" t="s">
        <v>717</v>
      </c>
      <c r="D1619" s="62" t="s">
        <v>725</v>
      </c>
      <c r="E1619" s="68">
        <v>0</v>
      </c>
      <c r="F1619" s="68">
        <v>0</v>
      </c>
      <c r="G1619" s="68">
        <v>0</v>
      </c>
      <c r="H1619" s="68">
        <v>0</v>
      </c>
      <c r="I1619" s="68">
        <v>0</v>
      </c>
      <c r="J1619" s="68">
        <v>0</v>
      </c>
      <c r="K1619" s="68">
        <v>0</v>
      </c>
      <c r="L1619" s="68">
        <v>0</v>
      </c>
      <c r="M1619" s="68">
        <v>0</v>
      </c>
      <c r="N1619" s="68">
        <v>0</v>
      </c>
      <c r="O1619" s="68">
        <v>0</v>
      </c>
      <c r="P1619" s="68">
        <v>0</v>
      </c>
      <c r="Q1619" s="68">
        <v>0</v>
      </c>
      <c r="R1619" s="68">
        <v>0</v>
      </c>
      <c r="S1619" s="68">
        <v>0</v>
      </c>
      <c r="T1619" s="68">
        <v>0</v>
      </c>
      <c r="U1619" s="68">
        <v>0</v>
      </c>
      <c r="V1619" s="68">
        <v>0</v>
      </c>
      <c r="W1619" s="68">
        <v>0</v>
      </c>
      <c r="X1619" s="68">
        <v>0</v>
      </c>
      <c r="Y1619" s="68">
        <v>0</v>
      </c>
      <c r="Z1619" s="68">
        <v>0</v>
      </c>
      <c r="AA1619" s="68">
        <v>0</v>
      </c>
      <c r="AB1619" s="68">
        <v>0</v>
      </c>
      <c r="AC1619" s="68">
        <v>0</v>
      </c>
      <c r="AD1619" s="68">
        <v>0</v>
      </c>
      <c r="AE1619" s="68">
        <v>0</v>
      </c>
      <c r="AF1619" s="68">
        <v>0</v>
      </c>
      <c r="AG1619" s="68">
        <v>0</v>
      </c>
      <c r="AH1619" s="68">
        <v>0</v>
      </c>
      <c r="AI1619" s="68">
        <v>0</v>
      </c>
      <c r="AJ1619" s="68">
        <v>0</v>
      </c>
      <c r="AK1619" s="68">
        <v>0</v>
      </c>
      <c r="AL1619" s="68">
        <v>0</v>
      </c>
      <c r="AM1619" s="68">
        <v>0</v>
      </c>
      <c r="AN1619" s="68">
        <v>0</v>
      </c>
      <c r="AO1619" s="68">
        <v>0</v>
      </c>
      <c r="AP1619" s="68">
        <v>0</v>
      </c>
      <c r="AQ1619" s="68">
        <v>0</v>
      </c>
      <c r="AR1619" s="68">
        <v>0</v>
      </c>
      <c r="AS1619" s="68">
        <v>0</v>
      </c>
      <c r="AT1619" s="68">
        <v>0</v>
      </c>
      <c r="AU1619" s="68">
        <v>0</v>
      </c>
      <c r="AV1619" s="68">
        <v>0</v>
      </c>
      <c r="AW1619" s="68">
        <v>0</v>
      </c>
      <c r="AX1619" s="68">
        <v>0</v>
      </c>
      <c r="AY1619" s="68">
        <v>0</v>
      </c>
      <c r="AZ1619" s="68">
        <v>0</v>
      </c>
      <c r="BA1619" s="68">
        <v>0</v>
      </c>
      <c r="BB1619" s="68">
        <v>0</v>
      </c>
      <c r="BC1619" s="68">
        <v>0</v>
      </c>
      <c r="BD1619" s="68">
        <v>0</v>
      </c>
      <c r="BE1619" s="68">
        <v>0</v>
      </c>
      <c r="BF1619" s="68">
        <v>0</v>
      </c>
      <c r="BG1619" s="68">
        <v>0</v>
      </c>
      <c r="BH1619" s="68">
        <v>0</v>
      </c>
      <c r="BI1619" s="68">
        <v>1.3669234132511314</v>
      </c>
      <c r="BJ1619" s="68">
        <v>0</v>
      </c>
      <c r="BK1619" s="68">
        <v>47.436942879729713</v>
      </c>
      <c r="BL1619" s="68">
        <v>0</v>
      </c>
      <c r="BM1619" s="68">
        <v>3.4892830369445231E-3</v>
      </c>
      <c r="BN1619" s="68">
        <v>1.4360822149228625E-6</v>
      </c>
      <c r="BO1619" s="68">
        <v>48.807357012099999</v>
      </c>
    </row>
    <row r="1620" spans="1:67">
      <c r="A1620">
        <v>2013</v>
      </c>
      <c r="B1620" s="62" t="s">
        <v>597</v>
      </c>
      <c r="C1620" s="67" t="s">
        <v>664</v>
      </c>
      <c r="D1620" s="62" t="s">
        <v>726</v>
      </c>
      <c r="E1620" s="68">
        <v>1291.4672659037521</v>
      </c>
      <c r="F1620" s="68">
        <v>1.4194534339298801</v>
      </c>
      <c r="G1620" s="68">
        <v>1.9958699348520059</v>
      </c>
      <c r="H1620" s="68">
        <v>0.71891489045326162</v>
      </c>
      <c r="I1620" s="68">
        <v>7430.4797898918378</v>
      </c>
      <c r="J1620" s="68">
        <v>192.20488470291821</v>
      </c>
      <c r="K1620" s="68">
        <v>9.3369858162913335</v>
      </c>
      <c r="L1620" s="68">
        <v>0.34958592160613577</v>
      </c>
      <c r="M1620" s="68">
        <v>6.7323440079054414E-2</v>
      </c>
      <c r="N1620" s="68">
        <v>0.32908269447858607</v>
      </c>
      <c r="O1620" s="68">
        <v>35.357299215110586</v>
      </c>
      <c r="P1620" s="68">
        <v>6.9295087409051428</v>
      </c>
      <c r="Q1620" s="68">
        <v>7.4414331599419281</v>
      </c>
      <c r="R1620" s="68">
        <v>0.23588006730183375</v>
      </c>
      <c r="S1620" s="68">
        <v>0.22845895012218317</v>
      </c>
      <c r="T1620" s="68">
        <v>0.34959431287669773</v>
      </c>
      <c r="U1620" s="68">
        <v>1.0651703113919935</v>
      </c>
      <c r="V1620" s="68">
        <v>0.36681082064365628</v>
      </c>
      <c r="W1620" s="68">
        <v>0.37551889262107419</v>
      </c>
      <c r="X1620" s="68">
        <v>2.5070518394021644</v>
      </c>
      <c r="Y1620" s="68">
        <v>6.389847640842794E-2</v>
      </c>
      <c r="Z1620" s="68">
        <v>13.675182217330658</v>
      </c>
      <c r="AA1620" s="68">
        <v>1.2943709227608995E-2</v>
      </c>
      <c r="AB1620" s="68">
        <v>7.5498856759448039</v>
      </c>
      <c r="AC1620" s="68">
        <v>0.10988304592739856</v>
      </c>
      <c r="AD1620" s="68">
        <v>4.0856250436368535E-3</v>
      </c>
      <c r="AE1620" s="68">
        <v>9.3590149204979518</v>
      </c>
      <c r="AF1620" s="68">
        <v>0.25462607176603208</v>
      </c>
      <c r="AG1620" s="68">
        <v>1.2676298737583651</v>
      </c>
      <c r="AH1620" s="68">
        <v>1.0375010117075791</v>
      </c>
      <c r="AI1620" s="68">
        <v>0.51832540555037987</v>
      </c>
      <c r="AJ1620" s="68">
        <v>1.0419175901470703E-2</v>
      </c>
      <c r="AK1620" s="68">
        <v>4.0593140308614981E-2</v>
      </c>
      <c r="AL1620" s="68">
        <v>9.9402195635629673E-2</v>
      </c>
      <c r="AM1620" s="68">
        <v>8.6957945309366798E-3</v>
      </c>
      <c r="AN1620" s="68">
        <v>2.5462073755787689</v>
      </c>
      <c r="AO1620" s="68">
        <v>2.0952159110002432E-2</v>
      </c>
      <c r="AP1620" s="68">
        <v>6.3479461320608443E-2</v>
      </c>
      <c r="AQ1620" s="68">
        <v>0.15849855621864475</v>
      </c>
      <c r="AR1620" s="68">
        <v>2.2213966417418607E-3</v>
      </c>
      <c r="AS1620" s="68">
        <v>0.35597295776014887</v>
      </c>
      <c r="AT1620" s="68">
        <v>5.7887626610581173E-3</v>
      </c>
      <c r="AU1620" s="68">
        <v>1.5748426936085507E-2</v>
      </c>
      <c r="AV1620" s="68">
        <v>0</v>
      </c>
      <c r="AW1620" s="68">
        <v>2.6260061050778473E-2</v>
      </c>
      <c r="AX1620" s="68">
        <v>1.6610672394652991E-2</v>
      </c>
      <c r="AY1620" s="68">
        <v>1.9648763787847065E-2</v>
      </c>
      <c r="AZ1620" s="68">
        <v>0</v>
      </c>
      <c r="BA1620" s="68">
        <v>8.7451463170802012E-3</v>
      </c>
      <c r="BB1620" s="68">
        <v>0.47503388038960792</v>
      </c>
      <c r="BC1620" s="68">
        <v>0.73800304183664767</v>
      </c>
      <c r="BD1620" s="68">
        <v>0.11170761973323683</v>
      </c>
      <c r="BE1620" s="68">
        <v>1.0147313571073244</v>
      </c>
      <c r="BF1620" s="68">
        <v>0.27778912781391329</v>
      </c>
      <c r="BG1620" s="68">
        <v>0</v>
      </c>
      <c r="BH1620" s="68">
        <v>3.8603225776816442E-4</v>
      </c>
      <c r="BI1620" s="68">
        <v>1723.0782632778569</v>
      </c>
      <c r="BJ1620" s="68">
        <v>0</v>
      </c>
      <c r="BK1620" s="68">
        <v>3.5296968213891096E-3</v>
      </c>
      <c r="BL1620" s="68">
        <v>3.7799908762954093</v>
      </c>
      <c r="BM1620" s="68">
        <v>8.2236716707550084</v>
      </c>
      <c r="BN1620" s="68">
        <v>0</v>
      </c>
      <c r="BO1620" s="68">
        <v>0</v>
      </c>
    </row>
    <row r="1621" spans="1:67">
      <c r="A1621">
        <v>2013</v>
      </c>
      <c r="B1621" s="62" t="s">
        <v>598</v>
      </c>
      <c r="C1621" s="67" t="s">
        <v>665</v>
      </c>
      <c r="D1621" s="62" t="s">
        <v>726</v>
      </c>
      <c r="E1621" s="68">
        <v>5.7551132866399008</v>
      </c>
      <c r="F1621" s="68">
        <v>4.5501593030867795</v>
      </c>
      <c r="G1621" s="68">
        <v>1.2803238102958577E-2</v>
      </c>
      <c r="H1621" s="68">
        <v>0.27276200210166685</v>
      </c>
      <c r="I1621" s="68">
        <v>34.448385095820541</v>
      </c>
      <c r="J1621" s="68">
        <v>2.1134116248436392</v>
      </c>
      <c r="K1621" s="68">
        <v>29.778811945307169</v>
      </c>
      <c r="L1621" s="68">
        <v>0.10528345991812478</v>
      </c>
      <c r="M1621" s="68">
        <v>4.4186588358456963E-3</v>
      </c>
      <c r="N1621" s="68">
        <v>5.1205556983699017E-2</v>
      </c>
      <c r="O1621" s="68">
        <v>0.71177999109343171</v>
      </c>
      <c r="P1621" s="68">
        <v>1.0516951104933121</v>
      </c>
      <c r="Q1621" s="68">
        <v>13.606419282677603</v>
      </c>
      <c r="R1621" s="68">
        <v>6.5916238454132303E-2</v>
      </c>
      <c r="S1621" s="68">
        <v>0.33798110904895201</v>
      </c>
      <c r="T1621" s="68">
        <v>0.26127494185462391</v>
      </c>
      <c r="U1621" s="68">
        <v>0.20189743973306709</v>
      </c>
      <c r="V1621" s="68">
        <v>0.21003114212331359</v>
      </c>
      <c r="W1621" s="68">
        <v>0.19647408649698245</v>
      </c>
      <c r="X1621" s="68">
        <v>0.47923052510339836</v>
      </c>
      <c r="Y1621" s="68">
        <v>5.554184784920882E-2</v>
      </c>
      <c r="Z1621" s="68">
        <v>1.2322360715474274</v>
      </c>
      <c r="AA1621" s="68">
        <v>6.9011414707593642E-3</v>
      </c>
      <c r="AB1621" s="68">
        <v>6.4421155427874965E-2</v>
      </c>
      <c r="AC1621" s="68">
        <v>2.5912494121796597E-3</v>
      </c>
      <c r="AD1621" s="68">
        <v>1.7191900699435424E-4</v>
      </c>
      <c r="AE1621" s="68">
        <v>1.6181515200873706</v>
      </c>
      <c r="AF1621" s="68">
        <v>9.5813732147646866E-2</v>
      </c>
      <c r="AG1621" s="68">
        <v>0.47668170540212856</v>
      </c>
      <c r="AH1621" s="68">
        <v>0.39032397967905663</v>
      </c>
      <c r="AI1621" s="68">
        <v>3.1108288300336455E-2</v>
      </c>
      <c r="AJ1621" s="68">
        <v>1.4282693143148613E-3</v>
      </c>
      <c r="AK1621" s="68">
        <v>3.7227765259905212E-3</v>
      </c>
      <c r="AL1621" s="68">
        <v>7.7122116466953024E-3</v>
      </c>
      <c r="AM1621" s="68">
        <v>7.937956904625924E-4</v>
      </c>
      <c r="AN1621" s="68">
        <v>2.3753054224555009E-2</v>
      </c>
      <c r="AO1621" s="68">
        <v>2.1959801645493786E-3</v>
      </c>
      <c r="AP1621" s="68">
        <v>8.0176729006862495E-3</v>
      </c>
      <c r="AQ1621" s="68">
        <v>7.2011335422070805E-2</v>
      </c>
      <c r="AR1621" s="68">
        <v>3.2929576834612507E-4</v>
      </c>
      <c r="AS1621" s="68">
        <v>5.9433792385357211E-2</v>
      </c>
      <c r="AT1621" s="68">
        <v>7.3312486572041781E-4</v>
      </c>
      <c r="AU1621" s="68">
        <v>1.7356192916948622E-3</v>
      </c>
      <c r="AV1621" s="68">
        <v>0</v>
      </c>
      <c r="AW1621" s="68">
        <v>1.2270081648364985E-2</v>
      </c>
      <c r="AX1621" s="68">
        <v>1.3928729132191026E-3</v>
      </c>
      <c r="AY1621" s="68">
        <v>1.3743336689430218E-3</v>
      </c>
      <c r="AZ1621" s="68">
        <v>0</v>
      </c>
      <c r="BA1621" s="68">
        <v>9.8613236221716059E-4</v>
      </c>
      <c r="BB1621" s="68">
        <v>3.4381943777578715E-2</v>
      </c>
      <c r="BC1621" s="68">
        <v>5.381868444160022E-2</v>
      </c>
      <c r="BD1621" s="68">
        <v>1.1835445059279023E-2</v>
      </c>
      <c r="BE1621" s="68">
        <v>1.605588769808949E-2</v>
      </c>
      <c r="BF1621" s="68">
        <v>2.0851283048303845E-2</v>
      </c>
      <c r="BG1621" s="68">
        <v>0</v>
      </c>
      <c r="BH1621" s="68">
        <v>1.4009653654550663E-4</v>
      </c>
      <c r="BI1621" s="68">
        <v>26.61634155146956</v>
      </c>
      <c r="BJ1621" s="68">
        <v>0</v>
      </c>
      <c r="BK1621" s="68">
        <v>9.5941074357371086E-5</v>
      </c>
      <c r="BL1621" s="68">
        <v>0.19286142814301335</v>
      </c>
      <c r="BM1621" s="68">
        <v>4.2084770195435599E-2</v>
      </c>
      <c r="BN1621" s="68">
        <v>0</v>
      </c>
      <c r="BO1621" s="68">
        <v>0</v>
      </c>
    </row>
    <row r="1622" spans="1:67">
      <c r="A1622">
        <v>2013</v>
      </c>
      <c r="B1622" s="62" t="s">
        <v>599</v>
      </c>
      <c r="C1622" s="67" t="s">
        <v>666</v>
      </c>
      <c r="D1622" s="62" t="s">
        <v>726</v>
      </c>
      <c r="E1622" s="68">
        <v>1.0013467456992149</v>
      </c>
      <c r="F1622" s="68">
        <v>6.9093517177147568E-2</v>
      </c>
      <c r="G1622" s="68">
        <v>2.2213474608444743</v>
      </c>
      <c r="H1622" s="68">
        <v>5.7700413198090812E-3</v>
      </c>
      <c r="I1622" s="68">
        <v>17.910322505303363</v>
      </c>
      <c r="J1622" s="68">
        <v>1.7046008632576364</v>
      </c>
      <c r="K1622" s="68">
        <v>0.44460321072066783</v>
      </c>
      <c r="L1622" s="68">
        <v>3.7140265691398597E-2</v>
      </c>
      <c r="M1622" s="68">
        <v>6.5673908851133595E-3</v>
      </c>
      <c r="N1622" s="68">
        <v>3.3257793514529176E-3</v>
      </c>
      <c r="O1622" s="68">
        <v>0.39272251238105388</v>
      </c>
      <c r="P1622" s="68">
        <v>0.36044679742387742</v>
      </c>
      <c r="Q1622" s="68">
        <v>0.21737851713379627</v>
      </c>
      <c r="R1622" s="68">
        <v>8.5749174502704612E-3</v>
      </c>
      <c r="S1622" s="68">
        <v>1.0198218572762305E-2</v>
      </c>
      <c r="T1622" s="68">
        <v>1.005847881676375E-2</v>
      </c>
      <c r="U1622" s="68">
        <v>0.11178715997120385</v>
      </c>
      <c r="V1622" s="68">
        <v>2.2014897471730036E-2</v>
      </c>
      <c r="W1622" s="68">
        <v>1.0602109118354477E-2</v>
      </c>
      <c r="X1622" s="68">
        <v>4.1553504491771941E-2</v>
      </c>
      <c r="Y1622" s="68">
        <v>1.5432096307942118E-3</v>
      </c>
      <c r="Z1622" s="68">
        <v>0.14060411068036668</v>
      </c>
      <c r="AA1622" s="68">
        <v>4.5422610624814717E-4</v>
      </c>
      <c r="AB1622" s="68">
        <v>1.2098961349924196E-2</v>
      </c>
      <c r="AC1622" s="68">
        <v>5.8103028663935271E-3</v>
      </c>
      <c r="AD1622" s="68">
        <v>4.3693435217078545E-5</v>
      </c>
      <c r="AE1622" s="68">
        <v>1.9356216130165169E-2</v>
      </c>
      <c r="AF1622" s="68">
        <v>3.5118137252099335E-2</v>
      </c>
      <c r="AG1622" s="68">
        <v>0.17482656782278877</v>
      </c>
      <c r="AH1622" s="68">
        <v>0.14295295320785206</v>
      </c>
      <c r="AI1622" s="68">
        <v>1.0378795677527133E-2</v>
      </c>
      <c r="AJ1622" s="68">
        <v>1.2753155043708495E-3</v>
      </c>
      <c r="AK1622" s="68">
        <v>3.4628740236502978E-3</v>
      </c>
      <c r="AL1622" s="68">
        <v>5.4242719367240625E-3</v>
      </c>
      <c r="AM1622" s="68">
        <v>8.8643205694290714E-4</v>
      </c>
      <c r="AN1622" s="68">
        <v>0.41268244964833667</v>
      </c>
      <c r="AO1622" s="68">
        <v>3.4469011934454398E-3</v>
      </c>
      <c r="AP1622" s="68">
        <v>2.082062314061376E-2</v>
      </c>
      <c r="AQ1622" s="68">
        <v>1.5727613934068352E-2</v>
      </c>
      <c r="AR1622" s="68">
        <v>8.2684971348010437E-4</v>
      </c>
      <c r="AS1622" s="68">
        <v>0.13038889635352693</v>
      </c>
      <c r="AT1622" s="68">
        <v>3.4712663728579327E-4</v>
      </c>
      <c r="AU1622" s="68">
        <v>5.6338410188523326E-3</v>
      </c>
      <c r="AV1622" s="68">
        <v>0</v>
      </c>
      <c r="AW1622" s="68">
        <v>1.3265971275743485E-3</v>
      </c>
      <c r="AX1622" s="68">
        <v>3.2570049786698231E-3</v>
      </c>
      <c r="AY1622" s="68">
        <v>2.7199833147718306E-3</v>
      </c>
      <c r="AZ1622" s="68">
        <v>0</v>
      </c>
      <c r="BA1622" s="68">
        <v>8.2297927971038934E-4</v>
      </c>
      <c r="BB1622" s="68">
        <v>4.5904000839588482E-2</v>
      </c>
      <c r="BC1622" s="68">
        <v>0.14048521425194105</v>
      </c>
      <c r="BD1622" s="68">
        <v>2.1885516327222458E-2</v>
      </c>
      <c r="BE1622" s="68">
        <v>4.9848490842215758E-2</v>
      </c>
      <c r="BF1622" s="68">
        <v>8.3001381258798641E-3</v>
      </c>
      <c r="BG1622" s="68">
        <v>0</v>
      </c>
      <c r="BH1622" s="68">
        <v>6.4625626659083551E-5</v>
      </c>
      <c r="BI1622" s="68">
        <v>240.88929415347445</v>
      </c>
      <c r="BJ1622" s="68">
        <v>0</v>
      </c>
      <c r="BK1622" s="68">
        <v>1.2232833989188363E-4</v>
      </c>
      <c r="BL1622" s="68">
        <v>4.1050250063105788E-2</v>
      </c>
      <c r="BM1622" s="68">
        <v>5.9229504806678681E-3</v>
      </c>
      <c r="BN1622" s="68">
        <v>0</v>
      </c>
      <c r="BO1622" s="68">
        <v>0</v>
      </c>
    </row>
    <row r="1623" spans="1:67">
      <c r="A1623">
        <v>2013</v>
      </c>
      <c r="B1623" s="62" t="s">
        <v>600</v>
      </c>
      <c r="C1623" s="67" t="s">
        <v>111</v>
      </c>
      <c r="D1623" s="62" t="s">
        <v>726</v>
      </c>
      <c r="E1623" s="68">
        <v>11.796152666235606</v>
      </c>
      <c r="F1623" s="68">
        <v>0.23916546857404555</v>
      </c>
      <c r="G1623" s="68">
        <v>2.3793976229267568</v>
      </c>
      <c r="H1623" s="68">
        <v>145.84009233044057</v>
      </c>
      <c r="I1623" s="68">
        <v>20.418687738994528</v>
      </c>
      <c r="J1623" s="68">
        <v>3.8459154693794986</v>
      </c>
      <c r="K1623" s="68">
        <v>1.5793638280916966</v>
      </c>
      <c r="L1623" s="68">
        <v>4.5672744508464911</v>
      </c>
      <c r="M1623" s="68">
        <v>0.90766091345608546</v>
      </c>
      <c r="N1623" s="68">
        <v>2038.9468336974428</v>
      </c>
      <c r="O1623" s="68">
        <v>354.14623783060995</v>
      </c>
      <c r="P1623" s="68">
        <v>4.5844916687312631</v>
      </c>
      <c r="Q1623" s="68">
        <v>15.589629191215975</v>
      </c>
      <c r="R1623" s="68">
        <v>60.058186105990764</v>
      </c>
      <c r="S1623" s="68">
        <v>405.33230396195722</v>
      </c>
      <c r="T1623" s="68">
        <v>7.8739620749991523</v>
      </c>
      <c r="U1623" s="68">
        <v>28.351872127920164</v>
      </c>
      <c r="V1623" s="68">
        <v>13.021251858809714</v>
      </c>
      <c r="W1623" s="68">
        <v>7.9269187001036103</v>
      </c>
      <c r="X1623" s="68">
        <v>23.857190360577121</v>
      </c>
      <c r="Y1623" s="68">
        <v>1.0102000581080459</v>
      </c>
      <c r="Z1623" s="68">
        <v>13.666004042676317</v>
      </c>
      <c r="AA1623" s="68">
        <v>0.58803543369494671</v>
      </c>
      <c r="AB1623" s="68">
        <v>64.002411410562019</v>
      </c>
      <c r="AC1623" s="68">
        <v>3.5632534055035232</v>
      </c>
      <c r="AD1623" s="68">
        <v>0.13391756547127734</v>
      </c>
      <c r="AE1623" s="68">
        <v>108.99344648114499</v>
      </c>
      <c r="AF1623" s="68">
        <v>1.385193937423588</v>
      </c>
      <c r="AG1623" s="68">
        <v>6.8861134523855965</v>
      </c>
      <c r="AH1623" s="68">
        <v>5.63906370564513</v>
      </c>
      <c r="AI1623" s="68">
        <v>110.4045827677114</v>
      </c>
      <c r="AJ1623" s="68">
        <v>0.30903483995690489</v>
      </c>
      <c r="AK1623" s="68">
        <v>14.128799369116036</v>
      </c>
      <c r="AL1623" s="68">
        <v>1.8152507512260829</v>
      </c>
      <c r="AM1623" s="68">
        <v>1.5223971198271888</v>
      </c>
      <c r="AN1623" s="68">
        <v>4.0726890270357048</v>
      </c>
      <c r="AO1623" s="68">
        <v>0.30367438660049667</v>
      </c>
      <c r="AP1623" s="68">
        <v>0.50634458633238166</v>
      </c>
      <c r="AQ1623" s="68">
        <v>3.2770663535982099</v>
      </c>
      <c r="AR1623" s="68">
        <v>1.4538239078356661E-2</v>
      </c>
      <c r="AS1623" s="68">
        <v>1.0422701196877187</v>
      </c>
      <c r="AT1623" s="68">
        <v>5.969701316142894E-3</v>
      </c>
      <c r="AU1623" s="68">
        <v>9.2216977632929076E-2</v>
      </c>
      <c r="AV1623" s="68">
        <v>0</v>
      </c>
      <c r="AW1623" s="68">
        <v>1.2456040420532644</v>
      </c>
      <c r="AX1623" s="68">
        <v>0.24729740667067437</v>
      </c>
      <c r="AY1623" s="68">
        <v>0.39537063941384043</v>
      </c>
      <c r="AZ1623" s="68">
        <v>0</v>
      </c>
      <c r="BA1623" s="68">
        <v>0.14421269701193473</v>
      </c>
      <c r="BB1623" s="68">
        <v>11.229121958746077</v>
      </c>
      <c r="BC1623" s="68">
        <v>12.39786149094237</v>
      </c>
      <c r="BD1623" s="68">
        <v>1.1737469182536695</v>
      </c>
      <c r="BE1623" s="68">
        <v>4.9581068080789823</v>
      </c>
      <c r="BF1623" s="68">
        <v>3.1933220582101556</v>
      </c>
      <c r="BG1623" s="68">
        <v>0</v>
      </c>
      <c r="BH1623" s="68">
        <v>1.9820387433099201E-2</v>
      </c>
      <c r="BI1623" s="68">
        <v>196.9998379550558</v>
      </c>
      <c r="BJ1623" s="68">
        <v>0</v>
      </c>
      <c r="BK1623" s="68">
        <v>3.79241552319082E-3</v>
      </c>
      <c r="BL1623" s="68">
        <v>35.943306770879786</v>
      </c>
      <c r="BM1623" s="68">
        <v>7.3939780492131115</v>
      </c>
      <c r="BN1623" s="68">
        <v>0</v>
      </c>
      <c r="BO1623" s="68">
        <v>0</v>
      </c>
    </row>
    <row r="1624" spans="1:67">
      <c r="A1624">
        <v>2013</v>
      </c>
      <c r="B1624" s="62" t="s">
        <v>601</v>
      </c>
      <c r="C1624" s="67" t="s">
        <v>667</v>
      </c>
      <c r="D1624" s="62" t="s">
        <v>726</v>
      </c>
      <c r="E1624" s="68">
        <v>940.32737107275159</v>
      </c>
      <c r="F1624" s="68">
        <v>0.61129363984554996</v>
      </c>
      <c r="G1624" s="68">
        <v>34.878992470494467</v>
      </c>
      <c r="H1624" s="68">
        <v>60.656655732807579</v>
      </c>
      <c r="I1624" s="68">
        <v>3327.1401898525255</v>
      </c>
      <c r="J1624" s="68">
        <v>119.04673175514732</v>
      </c>
      <c r="K1624" s="68">
        <v>2.4825652744649784</v>
      </c>
      <c r="L1624" s="68">
        <v>33.788015250817388</v>
      </c>
      <c r="M1624" s="68">
        <v>5.3505708856959702</v>
      </c>
      <c r="N1624" s="68">
        <v>24.433684020933235</v>
      </c>
      <c r="O1624" s="68">
        <v>337.90047566201662</v>
      </c>
      <c r="P1624" s="68">
        <v>75.490568661913542</v>
      </c>
      <c r="Q1624" s="68">
        <v>123.3002336988509</v>
      </c>
      <c r="R1624" s="68">
        <v>24.321063402691358</v>
      </c>
      <c r="S1624" s="68">
        <v>15.805153311463494</v>
      </c>
      <c r="T1624" s="68">
        <v>10.798680998577717</v>
      </c>
      <c r="U1624" s="68">
        <v>34.16830119666978</v>
      </c>
      <c r="V1624" s="68">
        <v>14.167941070710256</v>
      </c>
      <c r="W1624" s="68">
        <v>7.0937863113101809</v>
      </c>
      <c r="X1624" s="68">
        <v>53.877003376411558</v>
      </c>
      <c r="Y1624" s="68">
        <v>1.1306728062936684</v>
      </c>
      <c r="Z1624" s="68">
        <v>27.916490789093594</v>
      </c>
      <c r="AA1624" s="68">
        <v>0.45339092780928986</v>
      </c>
      <c r="AB1624" s="68">
        <v>72.845554653804641</v>
      </c>
      <c r="AC1624" s="68">
        <v>11.704320498390231</v>
      </c>
      <c r="AD1624" s="68">
        <v>0.17349402751973772</v>
      </c>
      <c r="AE1624" s="68">
        <v>51.73112639462132</v>
      </c>
      <c r="AF1624" s="68">
        <v>31.655438528315734</v>
      </c>
      <c r="AG1624" s="68">
        <v>157.34663254217145</v>
      </c>
      <c r="AH1624" s="68">
        <v>128.85096932430463</v>
      </c>
      <c r="AI1624" s="68">
        <v>8.2009764198897042</v>
      </c>
      <c r="AJ1624" s="68">
        <v>0.10303539282480864</v>
      </c>
      <c r="AK1624" s="68">
        <v>1.8006121595457349</v>
      </c>
      <c r="AL1624" s="68">
        <v>5.1586087742223983</v>
      </c>
      <c r="AM1624" s="68">
        <v>0.12728171125129012</v>
      </c>
      <c r="AN1624" s="68">
        <v>423.29968926440233</v>
      </c>
      <c r="AO1624" s="68">
        <v>1.1934209383183376</v>
      </c>
      <c r="AP1624" s="68">
        <v>2.1181957755218228</v>
      </c>
      <c r="AQ1624" s="68">
        <v>2.8325199951772038</v>
      </c>
      <c r="AR1624" s="68">
        <v>3.4610849487789433E-2</v>
      </c>
      <c r="AS1624" s="68">
        <v>22.037522645522333</v>
      </c>
      <c r="AT1624" s="68">
        <v>5.5147803340984902E-2</v>
      </c>
      <c r="AU1624" s="68">
        <v>1.0172319103482901</v>
      </c>
      <c r="AV1624" s="68">
        <v>0</v>
      </c>
      <c r="AW1624" s="68">
        <v>0.33584976510229825</v>
      </c>
      <c r="AX1624" s="68">
        <v>0.69974816563250641</v>
      </c>
      <c r="AY1624" s="68">
        <v>0.96740152009873848</v>
      </c>
      <c r="AZ1624" s="68">
        <v>0</v>
      </c>
      <c r="BA1624" s="68">
        <v>0.82469482999982258</v>
      </c>
      <c r="BB1624" s="68">
        <v>24.262972879255006</v>
      </c>
      <c r="BC1624" s="68">
        <v>77.698596179932096</v>
      </c>
      <c r="BD1624" s="68">
        <v>3.955652322952893</v>
      </c>
      <c r="BE1624" s="68">
        <v>49.060432424413847</v>
      </c>
      <c r="BF1624" s="68">
        <v>13.044643425761535</v>
      </c>
      <c r="BG1624" s="68">
        <v>0</v>
      </c>
      <c r="BH1624" s="68">
        <v>1.1245438802928043E-2</v>
      </c>
      <c r="BI1624" s="68">
        <v>10094.372425152433</v>
      </c>
      <c r="BJ1624" s="68">
        <v>0</v>
      </c>
      <c r="BK1624" s="68">
        <v>1.374601517578968E-2</v>
      </c>
      <c r="BL1624" s="68">
        <v>18.322156311723798</v>
      </c>
      <c r="BM1624" s="68">
        <v>5.1673063943896995</v>
      </c>
      <c r="BN1624" s="68">
        <v>0</v>
      </c>
      <c r="BO1624" s="68">
        <v>0</v>
      </c>
    </row>
    <row r="1625" spans="1:67">
      <c r="A1625">
        <v>2013</v>
      </c>
      <c r="B1625" s="62" t="s">
        <v>602</v>
      </c>
      <c r="C1625" s="67" t="s">
        <v>668</v>
      </c>
      <c r="D1625" s="62" t="s">
        <v>726</v>
      </c>
      <c r="E1625" s="68">
        <v>43.049523353030835</v>
      </c>
      <c r="F1625" s="68">
        <v>5.7258819113016335</v>
      </c>
      <c r="G1625" s="68">
        <v>5.1857534653000054E-2</v>
      </c>
      <c r="H1625" s="68">
        <v>8.4932585278794193</v>
      </c>
      <c r="I1625" s="68">
        <v>81.075566856253189</v>
      </c>
      <c r="J1625" s="68">
        <v>2409.2866147019658</v>
      </c>
      <c r="K1625" s="68">
        <v>10.682867217966981</v>
      </c>
      <c r="L1625" s="68">
        <v>201.55985915556067</v>
      </c>
      <c r="M1625" s="68">
        <v>12.777066768237011</v>
      </c>
      <c r="N1625" s="68">
        <v>16.275767589467019</v>
      </c>
      <c r="O1625" s="68">
        <v>27.70600652078133</v>
      </c>
      <c r="P1625" s="68">
        <v>3.4729587552538468</v>
      </c>
      <c r="Q1625" s="68">
        <v>124.86176246787029</v>
      </c>
      <c r="R1625" s="68">
        <v>9.8441943485986005</v>
      </c>
      <c r="S1625" s="68">
        <v>28.833339199533896</v>
      </c>
      <c r="T1625" s="68">
        <v>25.101446461219481</v>
      </c>
      <c r="U1625" s="68">
        <v>107.39878639543312</v>
      </c>
      <c r="V1625" s="68">
        <v>43.353714685537994</v>
      </c>
      <c r="W1625" s="68">
        <v>31.630676036262983</v>
      </c>
      <c r="X1625" s="68">
        <v>938.66260497899316</v>
      </c>
      <c r="Y1625" s="68">
        <v>8.6450009418030298</v>
      </c>
      <c r="Z1625" s="68">
        <v>305.6612725083383</v>
      </c>
      <c r="AA1625" s="68">
        <v>0.12146264285938904</v>
      </c>
      <c r="AB1625" s="68">
        <v>37.613236361761061</v>
      </c>
      <c r="AC1625" s="68">
        <v>0.7471122656101018</v>
      </c>
      <c r="AD1625" s="68">
        <v>1.4797102124220975</v>
      </c>
      <c r="AE1625" s="68">
        <v>81.227743077254615</v>
      </c>
      <c r="AF1625" s="68">
        <v>31.300685760855067</v>
      </c>
      <c r="AG1625" s="68">
        <v>155.54772481589413</v>
      </c>
      <c r="AH1625" s="68">
        <v>127.40883686870791</v>
      </c>
      <c r="AI1625" s="68">
        <v>50.102709298397585</v>
      </c>
      <c r="AJ1625" s="68">
        <v>4.4401012386070839E-2</v>
      </c>
      <c r="AK1625" s="68">
        <v>0.11202598938803701</v>
      </c>
      <c r="AL1625" s="68">
        <v>2.8632545666321918</v>
      </c>
      <c r="AM1625" s="68">
        <v>3.6246005162181412</v>
      </c>
      <c r="AN1625" s="68">
        <v>113.91292446590809</v>
      </c>
      <c r="AO1625" s="68">
        <v>0.14287691400727204</v>
      </c>
      <c r="AP1625" s="68">
        <v>0.51597446359491772</v>
      </c>
      <c r="AQ1625" s="68">
        <v>1.074346864843442</v>
      </c>
      <c r="AR1625" s="68">
        <v>1.3153973491344353E-2</v>
      </c>
      <c r="AS1625" s="68">
        <v>1.8645871508261553</v>
      </c>
      <c r="AT1625" s="68">
        <v>4.3684637077292428E-3</v>
      </c>
      <c r="AU1625" s="68">
        <v>8.2235376685898601E-2</v>
      </c>
      <c r="AV1625" s="68">
        <v>0</v>
      </c>
      <c r="AW1625" s="68">
        <v>1.5851385069408628</v>
      </c>
      <c r="AX1625" s="68">
        <v>3.4498004749575286</v>
      </c>
      <c r="AY1625" s="68">
        <v>11.582030218296403</v>
      </c>
      <c r="AZ1625" s="68">
        <v>0</v>
      </c>
      <c r="BA1625" s="68">
        <v>0.17984959287943639</v>
      </c>
      <c r="BB1625" s="68">
        <v>38.673635268719991</v>
      </c>
      <c r="BC1625" s="68">
        <v>102.83854664385571</v>
      </c>
      <c r="BD1625" s="68">
        <v>25.784304616996121</v>
      </c>
      <c r="BE1625" s="68">
        <v>230.86248870547178</v>
      </c>
      <c r="BF1625" s="68">
        <v>48.851555219939726</v>
      </c>
      <c r="BG1625" s="68">
        <v>0</v>
      </c>
      <c r="BH1625" s="68">
        <v>0.17378478768570566</v>
      </c>
      <c r="BI1625" s="68">
        <v>4731.4697615518098</v>
      </c>
      <c r="BJ1625" s="68">
        <v>0</v>
      </c>
      <c r="BK1625" s="68">
        <v>6.6765166012240978E-3</v>
      </c>
      <c r="BL1625" s="68">
        <v>19.069749353772046</v>
      </c>
      <c r="BM1625" s="68">
        <v>5.9473612377888578</v>
      </c>
      <c r="BN1625" s="68">
        <v>0</v>
      </c>
      <c r="BO1625" s="68">
        <v>0</v>
      </c>
    </row>
    <row r="1626" spans="1:67">
      <c r="A1626">
        <v>2013</v>
      </c>
      <c r="B1626" s="62" t="s">
        <v>603</v>
      </c>
      <c r="C1626" s="67" t="s">
        <v>669</v>
      </c>
      <c r="D1626" s="62" t="s">
        <v>726</v>
      </c>
      <c r="E1626" s="68">
        <v>12.303595549976338</v>
      </c>
      <c r="F1626" s="68">
        <v>0.10571412741212524</v>
      </c>
      <c r="G1626" s="68">
        <v>5.3398468064425726E-2</v>
      </c>
      <c r="H1626" s="68">
        <v>62.587115204880618</v>
      </c>
      <c r="I1626" s="68">
        <v>53.303429929850466</v>
      </c>
      <c r="J1626" s="68">
        <v>5.572811263264998</v>
      </c>
      <c r="K1626" s="68">
        <v>123.83242369879626</v>
      </c>
      <c r="L1626" s="68">
        <v>17.604002813125778</v>
      </c>
      <c r="M1626" s="68">
        <v>1.0336122837985584</v>
      </c>
      <c r="N1626" s="68">
        <v>9.546798532290012</v>
      </c>
      <c r="O1626" s="68">
        <v>11.877088107871092</v>
      </c>
      <c r="P1626" s="68">
        <v>2.2721690354907826</v>
      </c>
      <c r="Q1626" s="68">
        <v>9.7679774032226145</v>
      </c>
      <c r="R1626" s="68">
        <v>14.345200657349054</v>
      </c>
      <c r="S1626" s="68">
        <v>7.5266945021346281</v>
      </c>
      <c r="T1626" s="68">
        <v>22.942613846026465</v>
      </c>
      <c r="U1626" s="68">
        <v>34.524245125337558</v>
      </c>
      <c r="V1626" s="68">
        <v>17.037709390316572</v>
      </c>
      <c r="W1626" s="68">
        <v>15.52113695040876</v>
      </c>
      <c r="X1626" s="68">
        <v>47.816644712059478</v>
      </c>
      <c r="Y1626" s="68">
        <v>7.531217777986515</v>
      </c>
      <c r="Z1626" s="68">
        <v>291.59160447699463</v>
      </c>
      <c r="AA1626" s="68">
        <v>0.17937401329455854</v>
      </c>
      <c r="AB1626" s="68">
        <v>1.2015629298013084</v>
      </c>
      <c r="AC1626" s="68">
        <v>0.28909625790773807</v>
      </c>
      <c r="AD1626" s="68">
        <v>1.2745305002136421E-2</v>
      </c>
      <c r="AE1626" s="68">
        <v>343.50309680693408</v>
      </c>
      <c r="AF1626" s="68">
        <v>24.348844542432879</v>
      </c>
      <c r="AG1626" s="68">
        <v>120.99695670531773</v>
      </c>
      <c r="AH1626" s="68">
        <v>99.104546416132692</v>
      </c>
      <c r="AI1626" s="68">
        <v>2.2750892223474986</v>
      </c>
      <c r="AJ1626" s="68">
        <v>2.5680385761353224E-2</v>
      </c>
      <c r="AK1626" s="68">
        <v>4.7115615286401971E-2</v>
      </c>
      <c r="AL1626" s="68">
        <v>0.61872436263221797</v>
      </c>
      <c r="AM1626" s="68">
        <v>3.1294404823883772E-2</v>
      </c>
      <c r="AN1626" s="68">
        <v>0.88435008842160978</v>
      </c>
      <c r="AO1626" s="68">
        <v>5.7839030919951726E-2</v>
      </c>
      <c r="AP1626" s="68">
        <v>0.3982795896985411</v>
      </c>
      <c r="AQ1626" s="68">
        <v>16.441115324702153</v>
      </c>
      <c r="AR1626" s="68">
        <v>5.0398284094167137E-3</v>
      </c>
      <c r="AS1626" s="68">
        <v>0.61362265697214047</v>
      </c>
      <c r="AT1626" s="68">
        <v>1.8641123067343853E-3</v>
      </c>
      <c r="AU1626" s="68">
        <v>2.7086017356210603E-2</v>
      </c>
      <c r="AV1626" s="68">
        <v>0</v>
      </c>
      <c r="AW1626" s="68">
        <v>0.1152618561009017</v>
      </c>
      <c r="AX1626" s="68">
        <v>8.0549534510677381E-2</v>
      </c>
      <c r="AY1626" s="68">
        <v>0.10165961054219855</v>
      </c>
      <c r="AZ1626" s="68">
        <v>0</v>
      </c>
      <c r="BA1626" s="68">
        <v>0.18093070803834432</v>
      </c>
      <c r="BB1626" s="68">
        <v>2.0978359639602377</v>
      </c>
      <c r="BC1626" s="68">
        <v>1.482445971556871</v>
      </c>
      <c r="BD1626" s="68">
        <v>0.38663203138821317</v>
      </c>
      <c r="BE1626" s="68">
        <v>1.572836927326563</v>
      </c>
      <c r="BF1626" s="68">
        <v>3.6919781702983934</v>
      </c>
      <c r="BG1626" s="68">
        <v>0</v>
      </c>
      <c r="BH1626" s="68">
        <v>1.6348816267174162E-3</v>
      </c>
      <c r="BI1626" s="68">
        <v>74.508938123115598</v>
      </c>
      <c r="BJ1626" s="68">
        <v>0</v>
      </c>
      <c r="BK1626" s="68">
        <v>9.2816546214310612E-4</v>
      </c>
      <c r="BL1626" s="68">
        <v>21.897478013620013</v>
      </c>
      <c r="BM1626" s="68">
        <v>6.9571136434643961</v>
      </c>
      <c r="BN1626" s="68">
        <v>0</v>
      </c>
      <c r="BO1626" s="68">
        <v>0</v>
      </c>
    </row>
    <row r="1627" spans="1:67">
      <c r="A1627">
        <v>2013</v>
      </c>
      <c r="B1627" s="62" t="s">
        <v>604</v>
      </c>
      <c r="C1627" s="67" t="s">
        <v>670</v>
      </c>
      <c r="D1627" s="62" t="s">
        <v>726</v>
      </c>
      <c r="E1627" s="68">
        <v>63.389253122811269</v>
      </c>
      <c r="F1627" s="68">
        <v>2.1542511173757122</v>
      </c>
      <c r="G1627" s="68">
        <v>0.37344554004043884</v>
      </c>
      <c r="H1627" s="68">
        <v>10.090315602839173</v>
      </c>
      <c r="I1627" s="68">
        <v>511.40609421402047</v>
      </c>
      <c r="J1627" s="68">
        <v>116.5009349017661</v>
      </c>
      <c r="K1627" s="68">
        <v>5.6569199984229215</v>
      </c>
      <c r="L1627" s="68">
        <v>1627.6847359407284</v>
      </c>
      <c r="M1627" s="68">
        <v>301.15376004339709</v>
      </c>
      <c r="N1627" s="68">
        <v>14.362953271861006</v>
      </c>
      <c r="O1627" s="68">
        <v>299.68718027947051</v>
      </c>
      <c r="P1627" s="68">
        <v>48.833490542564505</v>
      </c>
      <c r="Q1627" s="68">
        <v>105.60683182695651</v>
      </c>
      <c r="R1627" s="68">
        <v>192.97325774203924</v>
      </c>
      <c r="S1627" s="68">
        <v>25.346688114649744</v>
      </c>
      <c r="T1627" s="68">
        <v>77.699622204819534</v>
      </c>
      <c r="U1627" s="68">
        <v>309.92277833859339</v>
      </c>
      <c r="V1627" s="68">
        <v>111.25713556001529</v>
      </c>
      <c r="W1627" s="68">
        <v>60.469050252992105</v>
      </c>
      <c r="X1627" s="68">
        <v>275.63075609301177</v>
      </c>
      <c r="Y1627" s="68">
        <v>7.904729230740605</v>
      </c>
      <c r="Z1627" s="68">
        <v>204.03313181858297</v>
      </c>
      <c r="AA1627" s="68">
        <v>2.3033895614795763</v>
      </c>
      <c r="AB1627" s="68">
        <v>12.399419175518732</v>
      </c>
      <c r="AC1627" s="68">
        <v>9.3169579872627448</v>
      </c>
      <c r="AD1627" s="68">
        <v>0.47707922260544999</v>
      </c>
      <c r="AE1627" s="68">
        <v>123.92939224066882</v>
      </c>
      <c r="AF1627" s="68">
        <v>102.761159740279</v>
      </c>
      <c r="AG1627" s="68">
        <v>510.64734399499918</v>
      </c>
      <c r="AH1627" s="68">
        <v>418.25365903106194</v>
      </c>
      <c r="AI1627" s="68">
        <v>35.47148369920658</v>
      </c>
      <c r="AJ1627" s="68">
        <v>2.3826128474293752E-2</v>
      </c>
      <c r="AK1627" s="68">
        <v>0.72911244355089455</v>
      </c>
      <c r="AL1627" s="68">
        <v>18.451664421478476</v>
      </c>
      <c r="AM1627" s="68">
        <v>2.8220591304891895</v>
      </c>
      <c r="AN1627" s="68">
        <v>73.131457084119461</v>
      </c>
      <c r="AO1627" s="68">
        <v>18.586695990819248</v>
      </c>
      <c r="AP1627" s="68">
        <v>1.4105837894421471</v>
      </c>
      <c r="AQ1627" s="68">
        <v>3.1537635658407468</v>
      </c>
      <c r="AR1627" s="68">
        <v>0.1963367856919408</v>
      </c>
      <c r="AS1627" s="68">
        <v>207.29164726285074</v>
      </c>
      <c r="AT1627" s="68">
        <v>0.45503189245101178</v>
      </c>
      <c r="AU1627" s="68">
        <v>12.623700467667771</v>
      </c>
      <c r="AV1627" s="68">
        <v>0</v>
      </c>
      <c r="AW1627" s="68">
        <v>54.876555473297714</v>
      </c>
      <c r="AX1627" s="68">
        <v>3.3536128027575431</v>
      </c>
      <c r="AY1627" s="68">
        <v>47.936710537411237</v>
      </c>
      <c r="AZ1627" s="68">
        <v>0</v>
      </c>
      <c r="BA1627" s="68">
        <v>1.8599585388802939</v>
      </c>
      <c r="BB1627" s="68">
        <v>125.62283878910085</v>
      </c>
      <c r="BC1627" s="68">
        <v>341.12179812809677</v>
      </c>
      <c r="BD1627" s="68">
        <v>67.628472174467262</v>
      </c>
      <c r="BE1627" s="68">
        <v>115.18328052346618</v>
      </c>
      <c r="BF1627" s="68">
        <v>44.561917149681797</v>
      </c>
      <c r="BG1627" s="68">
        <v>0</v>
      </c>
      <c r="BH1627" s="68">
        <v>1.0666543602748397</v>
      </c>
      <c r="BI1627" s="68">
        <v>258.97267719141411</v>
      </c>
      <c r="BJ1627" s="68">
        <v>0</v>
      </c>
      <c r="BK1627" s="68">
        <v>2.3864915638194843E-3</v>
      </c>
      <c r="BL1627" s="68">
        <v>13.038202316682678</v>
      </c>
      <c r="BM1627" s="68">
        <v>5.2502012977497072</v>
      </c>
      <c r="BN1627" s="68">
        <v>0</v>
      </c>
      <c r="BO1627" s="68">
        <v>0</v>
      </c>
    </row>
    <row r="1628" spans="1:67">
      <c r="A1628">
        <v>2013</v>
      </c>
      <c r="B1628" s="62" t="s">
        <v>605</v>
      </c>
      <c r="C1628" s="67" t="s">
        <v>671</v>
      </c>
      <c r="D1628" s="62" t="s">
        <v>726</v>
      </c>
      <c r="E1628" s="68">
        <v>1.5763231953643466</v>
      </c>
      <c r="F1628" s="68">
        <v>0.17099747637434976</v>
      </c>
      <c r="G1628" s="68">
        <v>9.1234180776870993E-3</v>
      </c>
      <c r="H1628" s="68">
        <v>1.8167150858232439</v>
      </c>
      <c r="I1628" s="68">
        <v>16.082476255944705</v>
      </c>
      <c r="J1628" s="68">
        <v>54.874233503871629</v>
      </c>
      <c r="K1628" s="68">
        <v>0.89485040392705795</v>
      </c>
      <c r="L1628" s="68">
        <v>12.555160911984148</v>
      </c>
      <c r="M1628" s="68">
        <v>29.741141928403056</v>
      </c>
      <c r="N1628" s="68">
        <v>0.98982244513151108</v>
      </c>
      <c r="O1628" s="68">
        <v>11.420943642191945</v>
      </c>
      <c r="P1628" s="68">
        <v>4.0024868238419877</v>
      </c>
      <c r="Q1628" s="68">
        <v>7.6021661256520998</v>
      </c>
      <c r="R1628" s="68">
        <v>2.7401689116370531</v>
      </c>
      <c r="S1628" s="68">
        <v>1.6715005092708353</v>
      </c>
      <c r="T1628" s="68">
        <v>4.1664552487992772</v>
      </c>
      <c r="U1628" s="68">
        <v>24.965263120522344</v>
      </c>
      <c r="V1628" s="68">
        <v>6.2729794942489896</v>
      </c>
      <c r="W1628" s="68">
        <v>3.2792575024928245</v>
      </c>
      <c r="X1628" s="68">
        <v>34.470184252195764</v>
      </c>
      <c r="Y1628" s="68">
        <v>0.82540387865476361</v>
      </c>
      <c r="Z1628" s="68">
        <v>15.327756980930316</v>
      </c>
      <c r="AA1628" s="68">
        <v>1.1699058147100312</v>
      </c>
      <c r="AB1628" s="68">
        <v>2.1769433810720713</v>
      </c>
      <c r="AC1628" s="68">
        <v>0.39356691776056696</v>
      </c>
      <c r="AD1628" s="68">
        <v>0.13604561988470745</v>
      </c>
      <c r="AE1628" s="68">
        <v>27.99131264967637</v>
      </c>
      <c r="AF1628" s="68">
        <v>6.1335816360023463</v>
      </c>
      <c r="AG1628" s="68">
        <v>30.480817948166717</v>
      </c>
      <c r="AH1628" s="68">
        <v>24.96490578790851</v>
      </c>
      <c r="AI1628" s="68">
        <v>12.33711600781368</v>
      </c>
      <c r="AJ1628" s="68">
        <v>5.3515410897072582E-2</v>
      </c>
      <c r="AK1628" s="68">
        <v>0.75899789345583746</v>
      </c>
      <c r="AL1628" s="68">
        <v>7.8752820672329777</v>
      </c>
      <c r="AM1628" s="68">
        <v>1.9601651481336497</v>
      </c>
      <c r="AN1628" s="68">
        <v>6.3457031997376303</v>
      </c>
      <c r="AO1628" s="68">
        <v>5.6285372253608932</v>
      </c>
      <c r="AP1628" s="68">
        <v>1.5113957351252281</v>
      </c>
      <c r="AQ1628" s="68">
        <v>2.4575024198055049</v>
      </c>
      <c r="AR1628" s="68">
        <v>0.68768329821209073</v>
      </c>
      <c r="AS1628" s="68">
        <v>118.68394352049216</v>
      </c>
      <c r="AT1628" s="68">
        <v>0.23161631042433986</v>
      </c>
      <c r="AU1628" s="68">
        <v>5.1664478240726792</v>
      </c>
      <c r="AV1628" s="68">
        <v>0</v>
      </c>
      <c r="AW1628" s="68">
        <v>15.444569573190913</v>
      </c>
      <c r="AX1628" s="68">
        <v>5.8684687951613927</v>
      </c>
      <c r="AY1628" s="68">
        <v>14.550348817720513</v>
      </c>
      <c r="AZ1628" s="68">
        <v>0</v>
      </c>
      <c r="BA1628" s="68">
        <v>0.94169607772052666</v>
      </c>
      <c r="BB1628" s="68">
        <v>245.3504576927406</v>
      </c>
      <c r="BC1628" s="68">
        <v>44.476091875938721</v>
      </c>
      <c r="BD1628" s="68">
        <v>38.486632830331935</v>
      </c>
      <c r="BE1628" s="68">
        <v>42.383688724926031</v>
      </c>
      <c r="BF1628" s="68">
        <v>23.814888232934347</v>
      </c>
      <c r="BG1628" s="68">
        <v>0</v>
      </c>
      <c r="BH1628" s="68">
        <v>4.2661938614616889E-2</v>
      </c>
      <c r="BI1628" s="68">
        <v>62.108971249560803</v>
      </c>
      <c r="BJ1628" s="68">
        <v>0</v>
      </c>
      <c r="BK1628" s="68">
        <v>6.292750327270712E-3</v>
      </c>
      <c r="BL1628" s="68">
        <v>16.247955812416279</v>
      </c>
      <c r="BM1628" s="68">
        <v>6.686080209472725</v>
      </c>
      <c r="BN1628" s="68">
        <v>0</v>
      </c>
      <c r="BO1628" s="68">
        <v>0</v>
      </c>
    </row>
    <row r="1629" spans="1:67">
      <c r="A1629">
        <v>2013</v>
      </c>
      <c r="B1629" s="62" t="s">
        <v>606</v>
      </c>
      <c r="C1629" s="67" t="s">
        <v>672</v>
      </c>
      <c r="D1629" s="62" t="s">
        <v>726</v>
      </c>
      <c r="E1629" s="68">
        <v>262.60844481882486</v>
      </c>
      <c r="F1629" s="68">
        <v>2.1970256565014599</v>
      </c>
      <c r="G1629" s="68">
        <v>63.690723211865382</v>
      </c>
      <c r="H1629" s="68">
        <v>543.91281388791606</v>
      </c>
      <c r="I1629" s="68">
        <v>535.8187456449092</v>
      </c>
      <c r="J1629" s="68">
        <v>70.462570864235104</v>
      </c>
      <c r="K1629" s="68">
        <v>58.469800277123404</v>
      </c>
      <c r="L1629" s="68">
        <v>89.293870353896637</v>
      </c>
      <c r="M1629" s="68">
        <v>18.908008862874567</v>
      </c>
      <c r="N1629" s="68">
        <v>6444.4410703534659</v>
      </c>
      <c r="O1629" s="68">
        <v>595.93033387104947</v>
      </c>
      <c r="P1629" s="68">
        <v>74.814192586238562</v>
      </c>
      <c r="Q1629" s="68">
        <v>245.90893652041345</v>
      </c>
      <c r="R1629" s="68">
        <v>308.77095257024843</v>
      </c>
      <c r="S1629" s="68">
        <v>166.69168468076637</v>
      </c>
      <c r="T1629" s="68">
        <v>79.096829364690791</v>
      </c>
      <c r="U1629" s="68">
        <v>60.974498926558915</v>
      </c>
      <c r="V1629" s="68">
        <v>42.453994317523822</v>
      </c>
      <c r="W1629" s="68">
        <v>55.009232460449475</v>
      </c>
      <c r="X1629" s="68">
        <v>108.07162039323258</v>
      </c>
      <c r="Y1629" s="68">
        <v>10.075634316851309</v>
      </c>
      <c r="Z1629" s="68">
        <v>87.230698145568226</v>
      </c>
      <c r="AA1629" s="68">
        <v>13.238687028120294</v>
      </c>
      <c r="AB1629" s="68">
        <v>1235.0342188044997</v>
      </c>
      <c r="AC1629" s="68">
        <v>62.685442488541327</v>
      </c>
      <c r="AD1629" s="68">
        <v>5.1694488756991408</v>
      </c>
      <c r="AE1629" s="68">
        <v>736.95132941109239</v>
      </c>
      <c r="AF1629" s="68">
        <v>32.99230149898149</v>
      </c>
      <c r="AG1629" s="68">
        <v>163.95656421238206</v>
      </c>
      <c r="AH1629" s="68">
        <v>134.27698828462607</v>
      </c>
      <c r="AI1629" s="68">
        <v>4761.0768267409485</v>
      </c>
      <c r="AJ1629" s="68">
        <v>7.0437237792952141</v>
      </c>
      <c r="AK1629" s="68">
        <v>627.77621146041554</v>
      </c>
      <c r="AL1629" s="68">
        <v>31.975711327941934</v>
      </c>
      <c r="AM1629" s="68">
        <v>66.141669756676848</v>
      </c>
      <c r="AN1629" s="68">
        <v>116.51625769336472</v>
      </c>
      <c r="AO1629" s="68">
        <v>7.9885515999477326</v>
      </c>
      <c r="AP1629" s="68">
        <v>5.4850746849723189</v>
      </c>
      <c r="AQ1629" s="68">
        <v>63.658611915180309</v>
      </c>
      <c r="AR1629" s="68">
        <v>0.31613448398870586</v>
      </c>
      <c r="AS1629" s="68">
        <v>9.7255538279330551</v>
      </c>
      <c r="AT1629" s="68">
        <v>1.8103543313194546E-2</v>
      </c>
      <c r="AU1629" s="68">
        <v>2.4676181962765615</v>
      </c>
      <c r="AV1629" s="68">
        <v>0</v>
      </c>
      <c r="AW1629" s="68">
        <v>51.280195056325553</v>
      </c>
      <c r="AX1629" s="68">
        <v>4.4068984888690599</v>
      </c>
      <c r="AY1629" s="68">
        <v>12.241846122722494</v>
      </c>
      <c r="AZ1629" s="68">
        <v>0</v>
      </c>
      <c r="BA1629" s="68">
        <v>3.9936011507292726</v>
      </c>
      <c r="BB1629" s="68">
        <v>424.8122387351699</v>
      </c>
      <c r="BC1629" s="68">
        <v>483.77780389814416</v>
      </c>
      <c r="BD1629" s="68">
        <v>29.115791588556796</v>
      </c>
      <c r="BE1629" s="68">
        <v>133.97911311371064</v>
      </c>
      <c r="BF1629" s="68">
        <v>86.648777405307342</v>
      </c>
      <c r="BG1629" s="68">
        <v>0</v>
      </c>
      <c r="BH1629" s="68">
        <v>0.82552107053694468</v>
      </c>
      <c r="BI1629" s="68">
        <v>5346.076946570287</v>
      </c>
      <c r="BJ1629" s="68">
        <v>0</v>
      </c>
      <c r="BK1629" s="68">
        <v>2.2897063521973657E-3</v>
      </c>
      <c r="BL1629" s="68">
        <v>44.983977134406878</v>
      </c>
      <c r="BM1629" s="68">
        <v>10.680616200715052</v>
      </c>
      <c r="BN1629" s="68">
        <v>0</v>
      </c>
      <c r="BO1629" s="68">
        <v>0</v>
      </c>
    </row>
    <row r="1630" spans="1:67">
      <c r="A1630">
        <v>2013</v>
      </c>
      <c r="B1630" s="62" t="s">
        <v>607</v>
      </c>
      <c r="C1630" s="67" t="s">
        <v>673</v>
      </c>
      <c r="D1630" s="62" t="s">
        <v>726</v>
      </c>
      <c r="E1630" s="68">
        <v>1403.5015587216667</v>
      </c>
      <c r="F1630" s="68">
        <v>12.513248272587608</v>
      </c>
      <c r="G1630" s="68">
        <v>10.578558569324642</v>
      </c>
      <c r="H1630" s="68">
        <v>1844.7800238624034</v>
      </c>
      <c r="I1630" s="68">
        <v>1204.6117585494553</v>
      </c>
      <c r="J1630" s="68">
        <v>523.76408136234045</v>
      </c>
      <c r="K1630" s="68">
        <v>65.574509148751574</v>
      </c>
      <c r="L1630" s="68">
        <v>330.91584523574113</v>
      </c>
      <c r="M1630" s="68">
        <v>146.43249089637729</v>
      </c>
      <c r="N1630" s="68">
        <v>733.68005753179193</v>
      </c>
      <c r="O1630" s="68">
        <v>7534.4762860406727</v>
      </c>
      <c r="P1630" s="68">
        <v>917.06164690655351</v>
      </c>
      <c r="Q1630" s="68">
        <v>3659.3004104701254</v>
      </c>
      <c r="R1630" s="68">
        <v>540.81517045457338</v>
      </c>
      <c r="S1630" s="68">
        <v>336.46174351257997</v>
      </c>
      <c r="T1630" s="68">
        <v>276.09891423769545</v>
      </c>
      <c r="U1630" s="68">
        <v>878.46467642014704</v>
      </c>
      <c r="V1630" s="68">
        <v>366.60214867356075</v>
      </c>
      <c r="W1630" s="68">
        <v>170.20420758265584</v>
      </c>
      <c r="X1630" s="68">
        <v>895.50679648609696</v>
      </c>
      <c r="Y1630" s="68">
        <v>22.962215472724097</v>
      </c>
      <c r="Z1630" s="68">
        <v>631.33964808711539</v>
      </c>
      <c r="AA1630" s="68">
        <v>13.953652310271934</v>
      </c>
      <c r="AB1630" s="68">
        <v>2192.5912142441548</v>
      </c>
      <c r="AC1630" s="68">
        <v>350.97137457163711</v>
      </c>
      <c r="AD1630" s="68">
        <v>4.478686597376317</v>
      </c>
      <c r="AE1630" s="68">
        <v>1356.2214888863248</v>
      </c>
      <c r="AF1630" s="68">
        <v>60.492594217078306</v>
      </c>
      <c r="AG1630" s="68">
        <v>300.62794260175883</v>
      </c>
      <c r="AH1630" s="68">
        <v>246.21338243824584</v>
      </c>
      <c r="AI1630" s="68">
        <v>183.72194214002749</v>
      </c>
      <c r="AJ1630" s="68">
        <v>1.8838176971757663</v>
      </c>
      <c r="AK1630" s="68">
        <v>1.622339261479788</v>
      </c>
      <c r="AL1630" s="68">
        <v>56.752550292532824</v>
      </c>
      <c r="AM1630" s="68">
        <v>1.1127898896347714</v>
      </c>
      <c r="AN1630" s="68">
        <v>268.36455007070219</v>
      </c>
      <c r="AO1630" s="68">
        <v>32.416414317193244</v>
      </c>
      <c r="AP1630" s="68">
        <v>42.32278803687484</v>
      </c>
      <c r="AQ1630" s="68">
        <v>84.350627204026182</v>
      </c>
      <c r="AR1630" s="68">
        <v>0.1592131364987539</v>
      </c>
      <c r="AS1630" s="68">
        <v>63.732789926044013</v>
      </c>
      <c r="AT1630" s="68">
        <v>0.1364666223280224</v>
      </c>
      <c r="AU1630" s="68">
        <v>3.7136875757816217</v>
      </c>
      <c r="AV1630" s="68">
        <v>0</v>
      </c>
      <c r="AW1630" s="68">
        <v>5.0644713332402933</v>
      </c>
      <c r="AX1630" s="68">
        <v>17.408201871647826</v>
      </c>
      <c r="AY1630" s="68">
        <v>15.596364445459187</v>
      </c>
      <c r="AZ1630" s="68">
        <v>0</v>
      </c>
      <c r="BA1630" s="68">
        <v>12.260788511169684</v>
      </c>
      <c r="BB1630" s="68">
        <v>320.86066582237777</v>
      </c>
      <c r="BC1630" s="68">
        <v>109.16758987849421</v>
      </c>
      <c r="BD1630" s="68">
        <v>57.027428445102018</v>
      </c>
      <c r="BE1630" s="68">
        <v>189.09215592119475</v>
      </c>
      <c r="BF1630" s="68">
        <v>319.73376512244232</v>
      </c>
      <c r="BG1630" s="68">
        <v>0</v>
      </c>
      <c r="BH1630" s="68">
        <v>6.6757190078371068E-2</v>
      </c>
      <c r="BI1630" s="68">
        <v>1846.822016594469</v>
      </c>
      <c r="BJ1630" s="68">
        <v>0</v>
      </c>
      <c r="BK1630" s="68">
        <v>5.5558801263246409E-2</v>
      </c>
      <c r="BL1630" s="68">
        <v>336.2182635330995</v>
      </c>
      <c r="BM1630" s="68">
        <v>92.853582372410671</v>
      </c>
      <c r="BN1630" s="68">
        <v>0</v>
      </c>
      <c r="BO1630" s="68">
        <v>0</v>
      </c>
    </row>
    <row r="1631" spans="1:67">
      <c r="A1631">
        <v>2013</v>
      </c>
      <c r="B1631" s="62" t="s">
        <v>608</v>
      </c>
      <c r="C1631" s="67" t="s">
        <v>674</v>
      </c>
      <c r="D1631" s="62" t="s">
        <v>726</v>
      </c>
      <c r="E1631" s="68">
        <v>30.777471785073956</v>
      </c>
      <c r="F1631" s="68">
        <v>1.6946178253877542</v>
      </c>
      <c r="G1631" s="68">
        <v>1.049237999962028</v>
      </c>
      <c r="H1631" s="68">
        <v>16.984592878717653</v>
      </c>
      <c r="I1631" s="68">
        <v>53.109098978791231</v>
      </c>
      <c r="J1631" s="68">
        <v>9.1178849745886765</v>
      </c>
      <c r="K1631" s="68">
        <v>1.0022529416203403</v>
      </c>
      <c r="L1631" s="68">
        <v>7.5025342315435077</v>
      </c>
      <c r="M1631" s="68">
        <v>2.624390322614238</v>
      </c>
      <c r="N1631" s="68">
        <v>8.1118760467736308</v>
      </c>
      <c r="O1631" s="68">
        <v>66.3796711441545</v>
      </c>
      <c r="P1631" s="68">
        <v>378.05025514184257</v>
      </c>
      <c r="Q1631" s="68">
        <v>30.688088025791476</v>
      </c>
      <c r="R1631" s="68">
        <v>5.42526925659618</v>
      </c>
      <c r="S1631" s="68">
        <v>11.664264023552379</v>
      </c>
      <c r="T1631" s="68">
        <v>11.837991950872176</v>
      </c>
      <c r="U1631" s="68">
        <v>206.91913654308979</v>
      </c>
      <c r="V1631" s="68">
        <v>29.69205578894729</v>
      </c>
      <c r="W1631" s="68">
        <v>25.700609942819458</v>
      </c>
      <c r="X1631" s="68">
        <v>87.701654749878472</v>
      </c>
      <c r="Y1631" s="68">
        <v>2.635559040876156</v>
      </c>
      <c r="Z1631" s="68">
        <v>20.390882308477064</v>
      </c>
      <c r="AA1631" s="68">
        <v>1.0278520525329473</v>
      </c>
      <c r="AB1631" s="68">
        <v>17.859873311781286</v>
      </c>
      <c r="AC1631" s="68">
        <v>2.6079447497085066</v>
      </c>
      <c r="AD1631" s="68">
        <v>7.1709568200227711E-2</v>
      </c>
      <c r="AE1631" s="68">
        <v>46.458774356142001</v>
      </c>
      <c r="AF1631" s="68">
        <v>2.7622252888880605</v>
      </c>
      <c r="AG1631" s="68">
        <v>13.739324512413015</v>
      </c>
      <c r="AH1631" s="68">
        <v>11.248285569202141</v>
      </c>
      <c r="AI1631" s="68">
        <v>17.389658247360465</v>
      </c>
      <c r="AJ1631" s="68">
        <v>0.69136068309269316</v>
      </c>
      <c r="AK1631" s="68">
        <v>0.34366614664726569</v>
      </c>
      <c r="AL1631" s="68">
        <v>4.5375887721356554</v>
      </c>
      <c r="AM1631" s="68">
        <v>9.621280963907608E-2</v>
      </c>
      <c r="AN1631" s="68">
        <v>3.6665061695671537</v>
      </c>
      <c r="AO1631" s="68">
        <v>0.40122754622809664</v>
      </c>
      <c r="AP1631" s="68">
        <v>1.4245705028693751</v>
      </c>
      <c r="AQ1631" s="68">
        <v>10.205754676570255</v>
      </c>
      <c r="AR1631" s="68">
        <v>3.4370159864003297E-2</v>
      </c>
      <c r="AS1631" s="68">
        <v>3.8185565234947916</v>
      </c>
      <c r="AT1631" s="68">
        <v>1.4605558565019463E-2</v>
      </c>
      <c r="AU1631" s="68">
        <v>0.17191669815495775</v>
      </c>
      <c r="AV1631" s="68">
        <v>0</v>
      </c>
      <c r="AW1631" s="68">
        <v>0.37411847425752903</v>
      </c>
      <c r="AX1631" s="68">
        <v>0.70523613555139508</v>
      </c>
      <c r="AY1631" s="68">
        <v>0.44879898917576039</v>
      </c>
      <c r="AZ1631" s="68">
        <v>0</v>
      </c>
      <c r="BA1631" s="68">
        <v>1.3522734106682779</v>
      </c>
      <c r="BB1631" s="68">
        <v>7.3840705718255677</v>
      </c>
      <c r="BC1631" s="68">
        <v>200.24261401395546</v>
      </c>
      <c r="BD1631" s="68">
        <v>1.5756152421721952</v>
      </c>
      <c r="BE1631" s="68">
        <v>260.83282180501305</v>
      </c>
      <c r="BF1631" s="68">
        <v>4.3774503940931382</v>
      </c>
      <c r="BG1631" s="68">
        <v>0</v>
      </c>
      <c r="BH1631" s="68">
        <v>0.20408342621966</v>
      </c>
      <c r="BI1631" s="68">
        <v>3613.2997167438416</v>
      </c>
      <c r="BJ1631" s="68">
        <v>0</v>
      </c>
      <c r="BK1631" s="68">
        <v>0.12585204271705969</v>
      </c>
      <c r="BL1631" s="68">
        <v>121.38696181898125</v>
      </c>
      <c r="BM1631" s="68">
        <v>17.351417206208147</v>
      </c>
      <c r="BN1631" s="68">
        <v>0</v>
      </c>
      <c r="BO1631" s="68">
        <v>0</v>
      </c>
    </row>
    <row r="1632" spans="1:67">
      <c r="A1632">
        <v>2013</v>
      </c>
      <c r="B1632" s="62" t="s">
        <v>609</v>
      </c>
      <c r="C1632" s="67" t="s">
        <v>675</v>
      </c>
      <c r="D1632" s="62" t="s">
        <v>726</v>
      </c>
      <c r="E1632" s="68">
        <v>99.432054352417381</v>
      </c>
      <c r="F1632" s="68">
        <v>15.076841701226805</v>
      </c>
      <c r="G1632" s="68">
        <v>1.3162567537554057</v>
      </c>
      <c r="H1632" s="68">
        <v>44.04857520995526</v>
      </c>
      <c r="I1632" s="68">
        <v>1174.3121595290418</v>
      </c>
      <c r="J1632" s="68">
        <v>236.61216345824386</v>
      </c>
      <c r="K1632" s="68">
        <v>28.746090821396255</v>
      </c>
      <c r="L1632" s="68">
        <v>90.5256991237721</v>
      </c>
      <c r="M1632" s="68">
        <v>59.644047526917788</v>
      </c>
      <c r="N1632" s="68">
        <v>23.83508216014749</v>
      </c>
      <c r="O1632" s="68">
        <v>263.82428326908297</v>
      </c>
      <c r="P1632" s="68">
        <v>27.684002877673986</v>
      </c>
      <c r="Q1632" s="68">
        <v>353.64973431571184</v>
      </c>
      <c r="R1632" s="68">
        <v>39.672375261986168</v>
      </c>
      <c r="S1632" s="68">
        <v>46.82508268754669</v>
      </c>
      <c r="T1632" s="68">
        <v>187.44951955334435</v>
      </c>
      <c r="U1632" s="68">
        <v>863.96569728169834</v>
      </c>
      <c r="V1632" s="68">
        <v>480.62938766014975</v>
      </c>
      <c r="W1632" s="68">
        <v>249.88294047362101</v>
      </c>
      <c r="X1632" s="68">
        <v>3237.1656069200167</v>
      </c>
      <c r="Y1632" s="68">
        <v>45.059452233129221</v>
      </c>
      <c r="Z1632" s="68">
        <v>461.17894570817413</v>
      </c>
      <c r="AA1632" s="68">
        <v>2.8151078566847874</v>
      </c>
      <c r="AB1632" s="68">
        <v>18.954200244950524</v>
      </c>
      <c r="AC1632" s="68">
        <v>1.1497924238014108</v>
      </c>
      <c r="AD1632" s="68">
        <v>2.1331837121043264</v>
      </c>
      <c r="AE1632" s="68">
        <v>1172.6028683521949</v>
      </c>
      <c r="AF1632" s="68">
        <v>134.94484920741442</v>
      </c>
      <c r="AG1632" s="68">
        <v>670.5810883615643</v>
      </c>
      <c r="AH1632" s="68">
        <v>549.24564250500885</v>
      </c>
      <c r="AI1632" s="68">
        <v>421.57028486295337</v>
      </c>
      <c r="AJ1632" s="68">
        <v>1.5102608494375145</v>
      </c>
      <c r="AK1632" s="68">
        <v>0.41055376938402732</v>
      </c>
      <c r="AL1632" s="68">
        <v>90.841253441629291</v>
      </c>
      <c r="AM1632" s="68">
        <v>0.56436834794435653</v>
      </c>
      <c r="AN1632" s="68">
        <v>62.172220065682488</v>
      </c>
      <c r="AO1632" s="68">
        <v>0.57281541581126472</v>
      </c>
      <c r="AP1632" s="68">
        <v>1.6171491945601728</v>
      </c>
      <c r="AQ1632" s="68">
        <v>15.986592663092601</v>
      </c>
      <c r="AR1632" s="68">
        <v>2.0927418496498429E-2</v>
      </c>
      <c r="AS1632" s="68">
        <v>7.4957262202021635</v>
      </c>
      <c r="AT1632" s="68">
        <v>1.154574680877658E-2</v>
      </c>
      <c r="AU1632" s="68">
        <v>0.13592582486890872</v>
      </c>
      <c r="AV1632" s="68">
        <v>0</v>
      </c>
      <c r="AW1632" s="68">
        <v>0.68362908053390381</v>
      </c>
      <c r="AX1632" s="68">
        <v>0.60176587618616117</v>
      </c>
      <c r="AY1632" s="68">
        <v>1.1129104403264278</v>
      </c>
      <c r="AZ1632" s="68">
        <v>0</v>
      </c>
      <c r="BA1632" s="68">
        <v>1.0892874709677358</v>
      </c>
      <c r="BB1632" s="68">
        <v>85.272561882657428</v>
      </c>
      <c r="BC1632" s="68">
        <v>57.744199689375733</v>
      </c>
      <c r="BD1632" s="68">
        <v>7.6112620322743414</v>
      </c>
      <c r="BE1632" s="68">
        <v>105.05706314113174</v>
      </c>
      <c r="BF1632" s="68">
        <v>18.414399515575059</v>
      </c>
      <c r="BG1632" s="68">
        <v>0</v>
      </c>
      <c r="BH1632" s="68">
        <v>5.6053037727098853E-2</v>
      </c>
      <c r="BI1632" s="68">
        <v>2172.4544152449116</v>
      </c>
      <c r="BJ1632" s="68">
        <v>0</v>
      </c>
      <c r="BK1632" s="68">
        <v>1.7113223493327331E-2</v>
      </c>
      <c r="BL1632" s="68">
        <v>327.56205336203868</v>
      </c>
      <c r="BM1632" s="68">
        <v>42.133892646558181</v>
      </c>
      <c r="BN1632" s="68">
        <v>0</v>
      </c>
      <c r="BO1632" s="68">
        <v>0</v>
      </c>
    </row>
    <row r="1633" spans="1:67">
      <c r="A1633">
        <v>2013</v>
      </c>
      <c r="B1633" s="62" t="s">
        <v>610</v>
      </c>
      <c r="C1633" s="67" t="s">
        <v>676</v>
      </c>
      <c r="D1633" s="62" t="s">
        <v>726</v>
      </c>
      <c r="E1633" s="68">
        <v>4.2128544619737127</v>
      </c>
      <c r="F1633" s="68">
        <v>0.12245469689646282</v>
      </c>
      <c r="G1633" s="68">
        <v>0.7345930826131517</v>
      </c>
      <c r="H1633" s="68">
        <v>68.391833758408765</v>
      </c>
      <c r="I1633" s="68">
        <v>194.14049050263398</v>
      </c>
      <c r="J1633" s="68">
        <v>12.079260063691777</v>
      </c>
      <c r="K1633" s="68">
        <v>3.7459974973575161</v>
      </c>
      <c r="L1633" s="68">
        <v>4.9483801138999359</v>
      </c>
      <c r="M1633" s="68">
        <v>1.6029082043701233</v>
      </c>
      <c r="N1633" s="68">
        <v>8.229601471251673</v>
      </c>
      <c r="O1633" s="68">
        <v>25.31526663176383</v>
      </c>
      <c r="P1633" s="68">
        <v>7.3243405339189946</v>
      </c>
      <c r="Q1633" s="68">
        <v>16.391946577527044</v>
      </c>
      <c r="R1633" s="68">
        <v>210.91230885610392</v>
      </c>
      <c r="S1633" s="68">
        <v>7.8641986950190876</v>
      </c>
      <c r="T1633" s="68">
        <v>29.549256320966702</v>
      </c>
      <c r="U1633" s="68">
        <v>68.434609541050023</v>
      </c>
      <c r="V1633" s="68">
        <v>49.186729534470658</v>
      </c>
      <c r="W1633" s="68">
        <v>23.616282619289684</v>
      </c>
      <c r="X1633" s="68">
        <v>123.39477481513424</v>
      </c>
      <c r="Y1633" s="68">
        <v>3.4283278682484344</v>
      </c>
      <c r="Z1633" s="68">
        <v>43.962946632283476</v>
      </c>
      <c r="AA1633" s="68">
        <v>2.1063083469778006</v>
      </c>
      <c r="AB1633" s="68">
        <v>6.0186015129294326</v>
      </c>
      <c r="AC1633" s="68">
        <v>0.88673538732086088</v>
      </c>
      <c r="AD1633" s="68">
        <v>3.8287979461460189E-2</v>
      </c>
      <c r="AE1633" s="68">
        <v>1412.7095517146606</v>
      </c>
      <c r="AF1633" s="68">
        <v>8.1292295574789755</v>
      </c>
      <c r="AG1633" s="68">
        <v>40.403273246964432</v>
      </c>
      <c r="AH1633" s="68">
        <v>33.08802144136174</v>
      </c>
      <c r="AI1633" s="68">
        <v>14.91907353849443</v>
      </c>
      <c r="AJ1633" s="68">
        <v>0.4326374850677378</v>
      </c>
      <c r="AK1633" s="68">
        <v>0.17813624473834958</v>
      </c>
      <c r="AL1633" s="68">
        <v>4.3668795630382755</v>
      </c>
      <c r="AM1633" s="68">
        <v>6.1480780912334221E-2</v>
      </c>
      <c r="AN1633" s="68">
        <v>33.562539672213575</v>
      </c>
      <c r="AO1633" s="68">
        <v>0.17745915140905935</v>
      </c>
      <c r="AP1633" s="68">
        <v>0.40164165137298125</v>
      </c>
      <c r="AQ1633" s="68">
        <v>1.4920580862115007</v>
      </c>
      <c r="AR1633" s="68">
        <v>7.0855759096664769E-3</v>
      </c>
      <c r="AS1633" s="68">
        <v>1.2605065539085907</v>
      </c>
      <c r="AT1633" s="68">
        <v>4.9745386416522701E-3</v>
      </c>
      <c r="AU1633" s="68">
        <v>6.1526465019029745E-2</v>
      </c>
      <c r="AV1633" s="68">
        <v>0</v>
      </c>
      <c r="AW1633" s="68">
        <v>0.86160326491849104</v>
      </c>
      <c r="AX1633" s="68">
        <v>0.12719693075650082</v>
      </c>
      <c r="AY1633" s="68">
        <v>0.21260946693367236</v>
      </c>
      <c r="AZ1633" s="68">
        <v>0</v>
      </c>
      <c r="BA1633" s="68">
        <v>9.8989830123008118E-2</v>
      </c>
      <c r="BB1633" s="68">
        <v>13.178123225279204</v>
      </c>
      <c r="BC1633" s="68">
        <v>2.4649567524713971</v>
      </c>
      <c r="BD1633" s="68">
        <v>0.60586497201144351</v>
      </c>
      <c r="BE1633" s="68">
        <v>5.5013321117081109</v>
      </c>
      <c r="BF1633" s="68">
        <v>2.8406523375454307</v>
      </c>
      <c r="BG1633" s="68">
        <v>0</v>
      </c>
      <c r="BH1633" s="68">
        <v>3.7431919351812028E-3</v>
      </c>
      <c r="BI1633" s="68">
        <v>173.43367297413442</v>
      </c>
      <c r="BJ1633" s="68">
        <v>0</v>
      </c>
      <c r="BK1633" s="68">
        <v>6.4521535476171343E-3</v>
      </c>
      <c r="BL1633" s="68">
        <v>76.318173268344381</v>
      </c>
      <c r="BM1633" s="68">
        <v>63.363432478349168</v>
      </c>
      <c r="BN1633" s="68">
        <v>0</v>
      </c>
      <c r="BO1633" s="68">
        <v>0</v>
      </c>
    </row>
    <row r="1634" spans="1:67">
      <c r="A1634">
        <v>2013</v>
      </c>
      <c r="B1634" s="62" t="s">
        <v>611</v>
      </c>
      <c r="C1634" s="67" t="s">
        <v>677</v>
      </c>
      <c r="D1634" s="62" t="s">
        <v>726</v>
      </c>
      <c r="E1634" s="68">
        <v>28.432425362348692</v>
      </c>
      <c r="F1634" s="68">
        <v>0.30717244700166041</v>
      </c>
      <c r="G1634" s="68">
        <v>0.22330521841004952</v>
      </c>
      <c r="H1634" s="68">
        <v>313.13120909653196</v>
      </c>
      <c r="I1634" s="68">
        <v>16.315449150050277</v>
      </c>
      <c r="J1634" s="68">
        <v>15.533972090869314</v>
      </c>
      <c r="K1634" s="68">
        <v>3.0859924353823129</v>
      </c>
      <c r="L1634" s="68">
        <v>13.178769714328023</v>
      </c>
      <c r="M1634" s="68">
        <v>3.3607376765876684</v>
      </c>
      <c r="N1634" s="68">
        <v>17.29461874126595</v>
      </c>
      <c r="O1634" s="68">
        <v>24.049311541208695</v>
      </c>
      <c r="P1634" s="68">
        <v>2.2985712100447375</v>
      </c>
      <c r="Q1634" s="68">
        <v>61.354811869923374</v>
      </c>
      <c r="R1634" s="68">
        <v>72.087530342442776</v>
      </c>
      <c r="S1634" s="68">
        <v>2838.9542729497525</v>
      </c>
      <c r="T1634" s="68">
        <v>1749.9796660505508</v>
      </c>
      <c r="U1634" s="68">
        <v>363.47569164048844</v>
      </c>
      <c r="V1634" s="68">
        <v>1294.0602272610663</v>
      </c>
      <c r="W1634" s="68">
        <v>1067.0873081968759</v>
      </c>
      <c r="X1634" s="68">
        <v>2152.8726559579241</v>
      </c>
      <c r="Y1634" s="68">
        <v>228.76782938616861</v>
      </c>
      <c r="Z1634" s="68">
        <v>566.75803543002485</v>
      </c>
      <c r="AA1634" s="68">
        <v>52.51242293992297</v>
      </c>
      <c r="AB1634" s="68">
        <v>11.084376283891318</v>
      </c>
      <c r="AC1634" s="68">
        <v>1.1831475478489955</v>
      </c>
      <c r="AD1634" s="68">
        <v>2.9161160461018097E-2</v>
      </c>
      <c r="AE1634" s="68">
        <v>2922.5112047466346</v>
      </c>
      <c r="AF1634" s="68">
        <v>9.0497382625923599</v>
      </c>
      <c r="AG1634" s="68">
        <v>44.97435104576568</v>
      </c>
      <c r="AH1634" s="68">
        <v>36.833362442788101</v>
      </c>
      <c r="AI1634" s="68">
        <v>9.4285195052485946</v>
      </c>
      <c r="AJ1634" s="68">
        <v>0.34416300862011245</v>
      </c>
      <c r="AK1634" s="68">
        <v>0.43333372315661811</v>
      </c>
      <c r="AL1634" s="68">
        <v>3.117456162618427</v>
      </c>
      <c r="AM1634" s="68">
        <v>0.16068370377206614</v>
      </c>
      <c r="AN1634" s="68">
        <v>2.6225005906978294</v>
      </c>
      <c r="AO1634" s="68">
        <v>2.0746301876785882</v>
      </c>
      <c r="AP1634" s="68">
        <v>1.0472882110961614</v>
      </c>
      <c r="AQ1634" s="68">
        <v>3.2277236750248921</v>
      </c>
      <c r="AR1634" s="68">
        <v>1.2662001471805871E-2</v>
      </c>
      <c r="AS1634" s="68">
        <v>1.2520487760257297</v>
      </c>
      <c r="AT1634" s="68">
        <v>3.5610461830108725E-3</v>
      </c>
      <c r="AU1634" s="68">
        <v>5.2243858596691645E-2</v>
      </c>
      <c r="AV1634" s="68">
        <v>0</v>
      </c>
      <c r="AW1634" s="68">
        <v>0.34542665041225012</v>
      </c>
      <c r="AX1634" s="68">
        <v>0.17578627207473019</v>
      </c>
      <c r="AY1634" s="68">
        <v>0.5778884900804977</v>
      </c>
      <c r="AZ1634" s="68">
        <v>0</v>
      </c>
      <c r="BA1634" s="68">
        <v>0.15829350608204135</v>
      </c>
      <c r="BB1634" s="68">
        <v>10.099238777050141</v>
      </c>
      <c r="BC1634" s="68">
        <v>4.1076496783393601</v>
      </c>
      <c r="BD1634" s="68">
        <v>1.3313386304102757</v>
      </c>
      <c r="BE1634" s="68">
        <v>5.3205141447721527</v>
      </c>
      <c r="BF1634" s="68">
        <v>3.1209300673280285</v>
      </c>
      <c r="BG1634" s="68">
        <v>0</v>
      </c>
      <c r="BH1634" s="68">
        <v>3.5773521763944709E-3</v>
      </c>
      <c r="BI1634" s="68">
        <v>296.90611326835642</v>
      </c>
      <c r="BJ1634" s="68">
        <v>0</v>
      </c>
      <c r="BK1634" s="68">
        <v>8.2943432940410095E-3</v>
      </c>
      <c r="BL1634" s="68">
        <v>121.107316999907</v>
      </c>
      <c r="BM1634" s="68">
        <v>25.217995564652398</v>
      </c>
      <c r="BN1634" s="68">
        <v>0</v>
      </c>
      <c r="BO1634" s="68">
        <v>0</v>
      </c>
    </row>
    <row r="1635" spans="1:67">
      <c r="A1635">
        <v>2013</v>
      </c>
      <c r="B1635" s="62" t="s">
        <v>612</v>
      </c>
      <c r="C1635" s="67" t="s">
        <v>678</v>
      </c>
      <c r="D1635" s="62" t="s">
        <v>726</v>
      </c>
      <c r="E1635" s="68">
        <v>50.44900190257448</v>
      </c>
      <c r="F1635" s="68">
        <v>5.473353454298616</v>
      </c>
      <c r="G1635" s="68">
        <v>0.71048768551066976</v>
      </c>
      <c r="H1635" s="68">
        <v>555.15807573233963</v>
      </c>
      <c r="I1635" s="68">
        <v>445.43572918722106</v>
      </c>
      <c r="J1635" s="68">
        <v>64.389211634082599</v>
      </c>
      <c r="K1635" s="68">
        <v>16.406037676216748</v>
      </c>
      <c r="L1635" s="68">
        <v>16.194740883686727</v>
      </c>
      <c r="M1635" s="68">
        <v>5.5229630280230566</v>
      </c>
      <c r="N1635" s="68">
        <v>493.48280681279095</v>
      </c>
      <c r="O1635" s="68">
        <v>130.77724741329334</v>
      </c>
      <c r="P1635" s="68">
        <v>4.0571118045640411</v>
      </c>
      <c r="Q1635" s="68">
        <v>198.46357528988298</v>
      </c>
      <c r="R1635" s="68">
        <v>45.633766479303794</v>
      </c>
      <c r="S1635" s="68">
        <v>647.00040511459429</v>
      </c>
      <c r="T1635" s="68">
        <v>1619.7905076720592</v>
      </c>
      <c r="U1635" s="68">
        <v>1009.7335573876385</v>
      </c>
      <c r="V1635" s="68">
        <v>768.52074524039267</v>
      </c>
      <c r="W1635" s="68">
        <v>625.50066444580739</v>
      </c>
      <c r="X1635" s="68">
        <v>2969.9457671683363</v>
      </c>
      <c r="Y1635" s="68">
        <v>72.335715287198894</v>
      </c>
      <c r="Z1635" s="68">
        <v>363.85755393638806</v>
      </c>
      <c r="AA1635" s="68">
        <v>18.685690180785638</v>
      </c>
      <c r="AB1635" s="68">
        <v>63.17748521746168</v>
      </c>
      <c r="AC1635" s="68">
        <v>13.791317164343168</v>
      </c>
      <c r="AD1635" s="68">
        <v>0.36537778658778153</v>
      </c>
      <c r="AE1635" s="68">
        <v>2865.1464933480042</v>
      </c>
      <c r="AF1635" s="68">
        <v>54.454668698626186</v>
      </c>
      <c r="AG1635" s="68">
        <v>270.6007737655741</v>
      </c>
      <c r="AH1635" s="68">
        <v>221.63319970513308</v>
      </c>
      <c r="AI1635" s="68">
        <v>77.359849987286935</v>
      </c>
      <c r="AJ1635" s="68">
        <v>3.3746734099792146</v>
      </c>
      <c r="AK1635" s="68">
        <v>4.0168427599445398</v>
      </c>
      <c r="AL1635" s="68">
        <v>35.464483508617995</v>
      </c>
      <c r="AM1635" s="68">
        <v>1.0701325258836007</v>
      </c>
      <c r="AN1635" s="68">
        <v>18.541506606902878</v>
      </c>
      <c r="AO1635" s="68">
        <v>6.1376348648886987</v>
      </c>
      <c r="AP1635" s="68">
        <v>33.289845234781026</v>
      </c>
      <c r="AQ1635" s="68">
        <v>20.328721910841907</v>
      </c>
      <c r="AR1635" s="68">
        <v>2.8703339926068383E-2</v>
      </c>
      <c r="AS1635" s="68">
        <v>2.7719098884656379</v>
      </c>
      <c r="AT1635" s="68">
        <v>8.7988609105765642E-3</v>
      </c>
      <c r="AU1635" s="68">
        <v>0.11563068859828371</v>
      </c>
      <c r="AV1635" s="68">
        <v>0</v>
      </c>
      <c r="AW1635" s="68">
        <v>1.7927906897921018</v>
      </c>
      <c r="AX1635" s="68">
        <v>1.1345055142355291</v>
      </c>
      <c r="AY1635" s="68">
        <v>3.7973343080783248</v>
      </c>
      <c r="AZ1635" s="68">
        <v>0</v>
      </c>
      <c r="BA1635" s="68">
        <v>0.78892499560295004</v>
      </c>
      <c r="BB1635" s="68">
        <v>62.061696438811403</v>
      </c>
      <c r="BC1635" s="68">
        <v>90.452777715964544</v>
      </c>
      <c r="BD1635" s="68">
        <v>13.929137089539635</v>
      </c>
      <c r="BE1635" s="68">
        <v>25.00054536567708</v>
      </c>
      <c r="BF1635" s="68">
        <v>37.365546362767148</v>
      </c>
      <c r="BG1635" s="68">
        <v>0</v>
      </c>
      <c r="BH1635" s="68">
        <v>8.1042177483011291E-2</v>
      </c>
      <c r="BI1635" s="68">
        <v>2122.7984325964917</v>
      </c>
      <c r="BJ1635" s="68">
        <v>0</v>
      </c>
      <c r="BK1635" s="68">
        <v>1.6153605225285729E-2</v>
      </c>
      <c r="BL1635" s="68">
        <v>1411.933143911697</v>
      </c>
      <c r="BM1635" s="68">
        <v>279.50716353083135</v>
      </c>
      <c r="BN1635" s="68">
        <v>0</v>
      </c>
      <c r="BO1635" s="68">
        <v>0</v>
      </c>
    </row>
    <row r="1636" spans="1:67">
      <c r="A1636">
        <v>2013</v>
      </c>
      <c r="B1636" s="62" t="s">
        <v>613</v>
      </c>
      <c r="C1636" s="67" t="s">
        <v>679</v>
      </c>
      <c r="D1636" s="62" t="s">
        <v>726</v>
      </c>
      <c r="E1636" s="68">
        <v>7.5497652551942771</v>
      </c>
      <c r="F1636" s="68">
        <v>16.760542065120962</v>
      </c>
      <c r="G1636" s="68">
        <v>0.47792986599825077</v>
      </c>
      <c r="H1636" s="68">
        <v>41.596760887486894</v>
      </c>
      <c r="I1636" s="68">
        <v>70.899397983955012</v>
      </c>
      <c r="J1636" s="68">
        <v>166.1209409091183</v>
      </c>
      <c r="K1636" s="68">
        <v>2.4736699677138705</v>
      </c>
      <c r="L1636" s="68">
        <v>12.520526407077611</v>
      </c>
      <c r="M1636" s="68">
        <v>33.761241573573976</v>
      </c>
      <c r="N1636" s="68">
        <v>19.70625447993395</v>
      </c>
      <c r="O1636" s="68">
        <v>74.701100682514195</v>
      </c>
      <c r="P1636" s="68">
        <v>4.3106900596917148</v>
      </c>
      <c r="Q1636" s="68">
        <v>162.96151779056245</v>
      </c>
      <c r="R1636" s="68">
        <v>21.38411833067002</v>
      </c>
      <c r="S1636" s="68">
        <v>99.032543998383971</v>
      </c>
      <c r="T1636" s="68">
        <v>273.45688406521174</v>
      </c>
      <c r="U1636" s="68">
        <v>25113.592177363498</v>
      </c>
      <c r="V1636" s="68">
        <v>2016.3166376781733</v>
      </c>
      <c r="W1636" s="68">
        <v>486.94732045475109</v>
      </c>
      <c r="X1636" s="68">
        <v>4600.1998995225931</v>
      </c>
      <c r="Y1636" s="68">
        <v>119.79256873905756</v>
      </c>
      <c r="Z1636" s="68">
        <v>1166.2032605731517</v>
      </c>
      <c r="AA1636" s="68">
        <v>69.769093375046779</v>
      </c>
      <c r="AB1636" s="68">
        <v>254.91892804182888</v>
      </c>
      <c r="AC1636" s="68">
        <v>1.7459263826089233</v>
      </c>
      <c r="AD1636" s="68">
        <v>7.3617575835868518E-2</v>
      </c>
      <c r="AE1636" s="68">
        <v>449.44258489515926</v>
      </c>
      <c r="AF1636" s="68">
        <v>48.551290822459087</v>
      </c>
      <c r="AG1636" s="68">
        <v>241.26947415094534</v>
      </c>
      <c r="AH1636" s="68">
        <v>197.6037373200347</v>
      </c>
      <c r="AI1636" s="68">
        <v>102.0077556625657</v>
      </c>
      <c r="AJ1636" s="68">
        <v>1.3842970703914248</v>
      </c>
      <c r="AK1636" s="68">
        <v>7.0474106485856227</v>
      </c>
      <c r="AL1636" s="68">
        <v>23.435148324067285</v>
      </c>
      <c r="AM1636" s="68">
        <v>1.505872459877627</v>
      </c>
      <c r="AN1636" s="68">
        <v>12.361977657213934</v>
      </c>
      <c r="AO1636" s="68">
        <v>0.53912361431809286</v>
      </c>
      <c r="AP1636" s="68">
        <v>109.818593057561</v>
      </c>
      <c r="AQ1636" s="68">
        <v>2058.9139300514612</v>
      </c>
      <c r="AR1636" s="68">
        <v>2.9682078776000633</v>
      </c>
      <c r="AS1636" s="68">
        <v>62.021634421269653</v>
      </c>
      <c r="AT1636" s="68">
        <v>0.38287854232770252</v>
      </c>
      <c r="AU1636" s="68">
        <v>3.1217710157187755</v>
      </c>
      <c r="AV1636" s="68">
        <v>0</v>
      </c>
      <c r="AW1636" s="68">
        <v>1.2390525013011544</v>
      </c>
      <c r="AX1636" s="68">
        <v>125.81608863794325</v>
      </c>
      <c r="AY1636" s="68">
        <v>22.117113030224079</v>
      </c>
      <c r="AZ1636" s="68">
        <v>0</v>
      </c>
      <c r="BA1636" s="68">
        <v>0.22681111821363453</v>
      </c>
      <c r="BB1636" s="68">
        <v>73.944862883289204</v>
      </c>
      <c r="BC1636" s="68">
        <v>120.14709461694845</v>
      </c>
      <c r="BD1636" s="68">
        <v>34.7820233812064</v>
      </c>
      <c r="BE1636" s="68">
        <v>125.77676307866307</v>
      </c>
      <c r="BF1636" s="68">
        <v>31.247866691239409</v>
      </c>
      <c r="BG1636" s="68">
        <v>0</v>
      </c>
      <c r="BH1636" s="68">
        <v>0.19559991179244945</v>
      </c>
      <c r="BI1636" s="68">
        <v>4747.6925173893396</v>
      </c>
      <c r="BJ1636" s="68">
        <v>0</v>
      </c>
      <c r="BK1636" s="68">
        <v>0.10231862367203479</v>
      </c>
      <c r="BL1636" s="68">
        <v>7280.9214057970357</v>
      </c>
      <c r="BM1636" s="68">
        <v>63.168522817577603</v>
      </c>
      <c r="BN1636" s="68">
        <v>0</v>
      </c>
      <c r="BO1636" s="68">
        <v>0</v>
      </c>
    </row>
    <row r="1637" spans="1:67">
      <c r="A1637">
        <v>2013</v>
      </c>
      <c r="B1637" s="62" t="s">
        <v>614</v>
      </c>
      <c r="C1637" s="67" t="s">
        <v>680</v>
      </c>
      <c r="D1637" s="62" t="s">
        <v>726</v>
      </c>
      <c r="E1637" s="68">
        <v>5.2540751694095613</v>
      </c>
      <c r="F1637" s="68">
        <v>0.32752413258884538</v>
      </c>
      <c r="G1637" s="68">
        <v>0.17904522371150058</v>
      </c>
      <c r="H1637" s="68">
        <v>38.893471895408595</v>
      </c>
      <c r="I1637" s="68">
        <v>20.020126571573265</v>
      </c>
      <c r="J1637" s="68">
        <v>42.401332696965675</v>
      </c>
      <c r="K1637" s="68">
        <v>2.2778101143578486</v>
      </c>
      <c r="L1637" s="68">
        <v>7.1673303572372653</v>
      </c>
      <c r="M1637" s="68">
        <v>9.1262043137429032</v>
      </c>
      <c r="N1637" s="68">
        <v>3.6382374970076024</v>
      </c>
      <c r="O1637" s="68">
        <v>33.091747638184899</v>
      </c>
      <c r="P1637" s="68">
        <v>1.7232662663371621</v>
      </c>
      <c r="Q1637" s="68">
        <v>109.88848268441008</v>
      </c>
      <c r="R1637" s="68">
        <v>13.20821845818336</v>
      </c>
      <c r="S1637" s="68">
        <v>214.30919334448845</v>
      </c>
      <c r="T1637" s="68">
        <v>231.47229264824011</v>
      </c>
      <c r="U1637" s="68">
        <v>3960.3332991033476</v>
      </c>
      <c r="V1637" s="68">
        <v>2562.2758291596238</v>
      </c>
      <c r="W1637" s="68">
        <v>559.15457274801054</v>
      </c>
      <c r="X1637" s="68">
        <v>1974.4621477072658</v>
      </c>
      <c r="Y1637" s="68">
        <v>103.46729577072551</v>
      </c>
      <c r="Z1637" s="68">
        <v>220.00687610507993</v>
      </c>
      <c r="AA1637" s="68">
        <v>72.538868466773081</v>
      </c>
      <c r="AB1637" s="68">
        <v>438.97030179397927</v>
      </c>
      <c r="AC1637" s="68">
        <v>0.63875520702514244</v>
      </c>
      <c r="AD1637" s="68">
        <v>6.5391757159815156E-2</v>
      </c>
      <c r="AE1637" s="68">
        <v>2890.6395189082264</v>
      </c>
      <c r="AF1637" s="68">
        <v>15.577036578943646</v>
      </c>
      <c r="AG1637" s="68">
        <v>77.41552874357015</v>
      </c>
      <c r="AH1637" s="68">
        <v>63.399367393823695</v>
      </c>
      <c r="AI1637" s="68">
        <v>211.576565948552</v>
      </c>
      <c r="AJ1637" s="68">
        <v>1.1613727339554254</v>
      </c>
      <c r="AK1637" s="68">
        <v>12.208184606255966</v>
      </c>
      <c r="AL1637" s="68">
        <v>11.857496213623662</v>
      </c>
      <c r="AM1637" s="68">
        <v>5.4476599173395286</v>
      </c>
      <c r="AN1637" s="68">
        <v>71.634331956039873</v>
      </c>
      <c r="AO1637" s="68">
        <v>0.27105564064804794</v>
      </c>
      <c r="AP1637" s="68">
        <v>24.706493754995204</v>
      </c>
      <c r="AQ1637" s="68">
        <v>554.45249794023516</v>
      </c>
      <c r="AR1637" s="68">
        <v>0.15845836112420492</v>
      </c>
      <c r="AS1637" s="68">
        <v>3.8128433670528015</v>
      </c>
      <c r="AT1637" s="68">
        <v>1.2544584157723821E-2</v>
      </c>
      <c r="AU1637" s="68">
        <v>0.16897933073270169</v>
      </c>
      <c r="AV1637" s="68">
        <v>0</v>
      </c>
      <c r="AW1637" s="68">
        <v>0.31692117901838524</v>
      </c>
      <c r="AX1637" s="68">
        <v>2.2375574474371449</v>
      </c>
      <c r="AY1637" s="68">
        <v>2.3717456073387044</v>
      </c>
      <c r="AZ1637" s="68">
        <v>0</v>
      </c>
      <c r="BA1637" s="68">
        <v>0.16564396018180913</v>
      </c>
      <c r="BB1637" s="68">
        <v>56.952032810686866</v>
      </c>
      <c r="BC1637" s="68">
        <v>90.694551394198783</v>
      </c>
      <c r="BD1637" s="68">
        <v>18.464254568106384</v>
      </c>
      <c r="BE1637" s="68">
        <v>42.341991931361996</v>
      </c>
      <c r="BF1637" s="68">
        <v>9.7480788516812531</v>
      </c>
      <c r="BG1637" s="68">
        <v>0</v>
      </c>
      <c r="BH1637" s="68">
        <v>0.1875105551717903</v>
      </c>
      <c r="BI1637" s="68">
        <v>2548.9749804137145</v>
      </c>
      <c r="BJ1637" s="68">
        <v>0</v>
      </c>
      <c r="BK1637" s="68">
        <v>2.9737493814372417E-2</v>
      </c>
      <c r="BL1637" s="68">
        <v>2080.5093163213455</v>
      </c>
      <c r="BM1637" s="68">
        <v>38.833619609861472</v>
      </c>
      <c r="BN1637" s="68">
        <v>0</v>
      </c>
      <c r="BO1637" s="68">
        <v>0</v>
      </c>
    </row>
    <row r="1638" spans="1:67">
      <c r="A1638">
        <v>2013</v>
      </c>
      <c r="B1638" s="62" t="s">
        <v>615</v>
      </c>
      <c r="C1638" s="67" t="s">
        <v>681</v>
      </c>
      <c r="D1638" s="62" t="s">
        <v>726</v>
      </c>
      <c r="E1638" s="68">
        <v>70.378043407421387</v>
      </c>
      <c r="F1638" s="68">
        <v>0.64614673395705546</v>
      </c>
      <c r="G1638" s="68">
        <v>9.9797745991541067</v>
      </c>
      <c r="H1638" s="68">
        <v>424.18341344160734</v>
      </c>
      <c r="I1638" s="68">
        <v>267.40757224731567</v>
      </c>
      <c r="J1638" s="68">
        <v>147.42246750988488</v>
      </c>
      <c r="K1638" s="68">
        <v>17.913078816129609</v>
      </c>
      <c r="L1638" s="68">
        <v>38.344287961659958</v>
      </c>
      <c r="M1638" s="68">
        <v>12.302796865359984</v>
      </c>
      <c r="N1638" s="68">
        <v>11.609874087676795</v>
      </c>
      <c r="O1638" s="68">
        <v>65.216324525841159</v>
      </c>
      <c r="P1638" s="68">
        <v>11.292595916744647</v>
      </c>
      <c r="Q1638" s="68">
        <v>126.52881297338706</v>
      </c>
      <c r="R1638" s="68">
        <v>78.975869698609344</v>
      </c>
      <c r="S1638" s="68">
        <v>274.039927735454</v>
      </c>
      <c r="T1638" s="68">
        <v>318.02801443344009</v>
      </c>
      <c r="U1638" s="68">
        <v>2246.8231121854969</v>
      </c>
      <c r="V1638" s="68">
        <v>752.48623702987061</v>
      </c>
      <c r="W1638" s="68">
        <v>2153.3092045654407</v>
      </c>
      <c r="X1638" s="68">
        <v>3789.0453367186774</v>
      </c>
      <c r="Y1638" s="68">
        <v>136.04750994516542</v>
      </c>
      <c r="Z1638" s="68">
        <v>232.88501620964507</v>
      </c>
      <c r="AA1638" s="68">
        <v>52.375097248424964</v>
      </c>
      <c r="AB1638" s="68">
        <v>28.763054471563457</v>
      </c>
      <c r="AC1638" s="68">
        <v>1.0387802189062416</v>
      </c>
      <c r="AD1638" s="68">
        <v>3.1417842063251298</v>
      </c>
      <c r="AE1638" s="68">
        <v>1227.1751897140996</v>
      </c>
      <c r="AF1638" s="68">
        <v>55.357675662256156</v>
      </c>
      <c r="AG1638" s="68">
        <v>275.09110320933206</v>
      </c>
      <c r="AH1638" s="68">
        <v>225.29880711726088</v>
      </c>
      <c r="AI1638" s="68">
        <v>1547.823480840884</v>
      </c>
      <c r="AJ1638" s="68">
        <v>95.808171908656419</v>
      </c>
      <c r="AK1638" s="68">
        <v>2.4521995697511625</v>
      </c>
      <c r="AL1638" s="68">
        <v>479.36049345126258</v>
      </c>
      <c r="AM1638" s="68">
        <v>1.5038441823540842</v>
      </c>
      <c r="AN1638" s="68">
        <v>6.8983916881030796</v>
      </c>
      <c r="AO1638" s="68">
        <v>10.648532860899953</v>
      </c>
      <c r="AP1638" s="68">
        <v>18.804730611049994</v>
      </c>
      <c r="AQ1638" s="68">
        <v>73.737348245073264</v>
      </c>
      <c r="AR1638" s="68">
        <v>7.8048397529192931E-2</v>
      </c>
      <c r="AS1638" s="68">
        <v>5.3283314627708593</v>
      </c>
      <c r="AT1638" s="68">
        <v>2.6662166948963423E-2</v>
      </c>
      <c r="AU1638" s="68">
        <v>0.2317276949713602</v>
      </c>
      <c r="AV1638" s="68">
        <v>0</v>
      </c>
      <c r="AW1638" s="68">
        <v>0.76428668431237634</v>
      </c>
      <c r="AX1638" s="68">
        <v>7.0463610996897756</v>
      </c>
      <c r="AY1638" s="68">
        <v>3.8674535036369715</v>
      </c>
      <c r="AZ1638" s="68">
        <v>0</v>
      </c>
      <c r="BA1638" s="68">
        <v>1.8081043384061399</v>
      </c>
      <c r="BB1638" s="68">
        <v>146.80637781212468</v>
      </c>
      <c r="BC1638" s="68">
        <v>9.8275414823008322</v>
      </c>
      <c r="BD1638" s="68">
        <v>2.4184852523892064</v>
      </c>
      <c r="BE1638" s="68">
        <v>16.828837819102262</v>
      </c>
      <c r="BF1638" s="68">
        <v>17.706244999690675</v>
      </c>
      <c r="BG1638" s="68">
        <v>0</v>
      </c>
      <c r="BH1638" s="68">
        <v>9.1399233804004658E-3</v>
      </c>
      <c r="BI1638" s="68">
        <v>732.48026201614459</v>
      </c>
      <c r="BJ1638" s="68">
        <v>0</v>
      </c>
      <c r="BK1638" s="68">
        <v>8.4945566043209186E-2</v>
      </c>
      <c r="BL1638" s="68">
        <v>15972.127564791172</v>
      </c>
      <c r="BM1638" s="68">
        <v>2396.2168162107023</v>
      </c>
      <c r="BN1638" s="68">
        <v>0</v>
      </c>
      <c r="BO1638" s="68">
        <v>0</v>
      </c>
    </row>
    <row r="1639" spans="1:67">
      <c r="A1639">
        <v>2013</v>
      </c>
      <c r="B1639" s="62" t="s">
        <v>616</v>
      </c>
      <c r="C1639" s="67" t="s">
        <v>682</v>
      </c>
      <c r="D1639" s="62" t="s">
        <v>726</v>
      </c>
      <c r="E1639" s="68">
        <v>23.329168897380491</v>
      </c>
      <c r="F1639" s="68">
        <v>0.16421601927630275</v>
      </c>
      <c r="G1639" s="68">
        <v>2.4267506141870503</v>
      </c>
      <c r="H1639" s="68">
        <v>190.846751031503</v>
      </c>
      <c r="I1639" s="68">
        <v>282.30489111127122</v>
      </c>
      <c r="J1639" s="68">
        <v>42.384675267191788</v>
      </c>
      <c r="K1639" s="68">
        <v>2.7880172762287234</v>
      </c>
      <c r="L1639" s="68">
        <v>11.892738626832323</v>
      </c>
      <c r="M1639" s="68">
        <v>3.5199880030611976</v>
      </c>
      <c r="N1639" s="68">
        <v>4.1613779106236688</v>
      </c>
      <c r="O1639" s="68">
        <v>12.445470381058092</v>
      </c>
      <c r="P1639" s="68">
        <v>3.7637958935746889</v>
      </c>
      <c r="Q1639" s="68">
        <v>61.173132305391768</v>
      </c>
      <c r="R1639" s="68">
        <v>67.28278696302398</v>
      </c>
      <c r="S1639" s="68">
        <v>53.752453367494844</v>
      </c>
      <c r="T1639" s="68">
        <v>95.040330906172414</v>
      </c>
      <c r="U1639" s="68">
        <v>322.60460894330055</v>
      </c>
      <c r="V1639" s="68">
        <v>187.65427695331556</v>
      </c>
      <c r="W1639" s="68">
        <v>172.91629171902926</v>
      </c>
      <c r="X1639" s="68">
        <v>15144.513942395946</v>
      </c>
      <c r="Y1639" s="68">
        <v>41.476689963885413</v>
      </c>
      <c r="Z1639" s="68">
        <v>66.74963862979962</v>
      </c>
      <c r="AA1639" s="68">
        <v>16.608530684487224</v>
      </c>
      <c r="AB1639" s="68">
        <v>38.526701983873892</v>
      </c>
      <c r="AC1639" s="68">
        <v>0.83553138131437632</v>
      </c>
      <c r="AD1639" s="68">
        <v>15.550009016221669</v>
      </c>
      <c r="AE1639" s="68">
        <v>301.38991421441597</v>
      </c>
      <c r="AF1639" s="68">
        <v>167.22955762758329</v>
      </c>
      <c r="AG1639" s="68">
        <v>830.39672381668868</v>
      </c>
      <c r="AH1639" s="68">
        <v>680.15373614143914</v>
      </c>
      <c r="AI1639" s="68">
        <v>3216.8107903452883</v>
      </c>
      <c r="AJ1639" s="68">
        <v>2.1928332223893872</v>
      </c>
      <c r="AK1639" s="68">
        <v>2.0963374050636432</v>
      </c>
      <c r="AL1639" s="68">
        <v>329.86047238911885</v>
      </c>
      <c r="AM1639" s="68">
        <v>19.345580270949092</v>
      </c>
      <c r="AN1639" s="68">
        <v>5.0136987304197351</v>
      </c>
      <c r="AO1639" s="68">
        <v>6.8268099669212603</v>
      </c>
      <c r="AP1639" s="68">
        <v>21.312996199440224</v>
      </c>
      <c r="AQ1639" s="68">
        <v>477.88142989751663</v>
      </c>
      <c r="AR1639" s="68">
        <v>0.49095679582444085</v>
      </c>
      <c r="AS1639" s="68">
        <v>13.163946077173373</v>
      </c>
      <c r="AT1639" s="68">
        <v>0.28237081386160218</v>
      </c>
      <c r="AU1639" s="68">
        <v>0.62739205347665283</v>
      </c>
      <c r="AV1639" s="68">
        <v>0</v>
      </c>
      <c r="AW1639" s="68">
        <v>1.5335021111720231</v>
      </c>
      <c r="AX1639" s="68">
        <v>0.64197401559760159</v>
      </c>
      <c r="AY1639" s="68">
        <v>1.9664880400206561</v>
      </c>
      <c r="AZ1639" s="68">
        <v>0</v>
      </c>
      <c r="BA1639" s="68">
        <v>0.53501858682034853</v>
      </c>
      <c r="BB1639" s="68">
        <v>376.92904515212803</v>
      </c>
      <c r="BC1639" s="68">
        <v>52.538542377014437</v>
      </c>
      <c r="BD1639" s="68">
        <v>7.1388893974734389</v>
      </c>
      <c r="BE1639" s="68">
        <v>27.121140884770583</v>
      </c>
      <c r="BF1639" s="68">
        <v>20.763910741829189</v>
      </c>
      <c r="BG1639" s="68">
        <v>0</v>
      </c>
      <c r="BH1639" s="68">
        <v>1.6025714647294097E-2</v>
      </c>
      <c r="BI1639" s="68">
        <v>3723.7257200989684</v>
      </c>
      <c r="BJ1639" s="68">
        <v>0</v>
      </c>
      <c r="BK1639" s="68">
        <v>0.16327838165357125</v>
      </c>
      <c r="BL1639" s="68">
        <v>6811.5630358619319</v>
      </c>
      <c r="BM1639" s="68">
        <v>64.204371701251191</v>
      </c>
      <c r="BN1639" s="68">
        <v>0</v>
      </c>
      <c r="BO1639" s="68">
        <v>0</v>
      </c>
    </row>
    <row r="1640" spans="1:67">
      <c r="A1640">
        <v>2013</v>
      </c>
      <c r="B1640" s="62" t="s">
        <v>617</v>
      </c>
      <c r="C1640" s="67" t="s">
        <v>683</v>
      </c>
      <c r="D1640" s="62" t="s">
        <v>726</v>
      </c>
      <c r="E1640" s="68">
        <v>3.3276619622813937</v>
      </c>
      <c r="F1640" s="68">
        <v>0.1241220895031034</v>
      </c>
      <c r="G1640" s="68">
        <v>10.121695864613946</v>
      </c>
      <c r="H1640" s="68">
        <v>17.183227465605697</v>
      </c>
      <c r="I1640" s="68">
        <v>35.640809056161451</v>
      </c>
      <c r="J1640" s="68">
        <v>15.393143790402796</v>
      </c>
      <c r="K1640" s="68">
        <v>0.84115565360143851</v>
      </c>
      <c r="L1640" s="68">
        <v>2.3986566841535613</v>
      </c>
      <c r="M1640" s="68">
        <v>2.145108892979017</v>
      </c>
      <c r="N1640" s="68">
        <v>4.5834954908868317</v>
      </c>
      <c r="O1640" s="68">
        <v>7.3003202968859444</v>
      </c>
      <c r="P1640" s="68">
        <v>0.59517879968434395</v>
      </c>
      <c r="Q1640" s="68">
        <v>19.799501654356071</v>
      </c>
      <c r="R1640" s="68">
        <v>12.816631882094283</v>
      </c>
      <c r="S1640" s="68">
        <v>35.74967713256008</v>
      </c>
      <c r="T1640" s="68">
        <v>51.781266441236887</v>
      </c>
      <c r="U1640" s="68">
        <v>301.60313610805343</v>
      </c>
      <c r="V1640" s="68">
        <v>182.98308759070588</v>
      </c>
      <c r="W1640" s="68">
        <v>116.58089353838335</v>
      </c>
      <c r="X1640" s="68">
        <v>357.71321517677887</v>
      </c>
      <c r="Y1640" s="68">
        <v>848.66322705395044</v>
      </c>
      <c r="Z1640" s="68">
        <v>34.830748227525746</v>
      </c>
      <c r="AA1640" s="68">
        <v>2.4587084489468491</v>
      </c>
      <c r="AB1640" s="68">
        <v>8.1468124560783863</v>
      </c>
      <c r="AC1640" s="68">
        <v>0.45714085744495897</v>
      </c>
      <c r="AD1640" s="68">
        <v>0.25076015348634628</v>
      </c>
      <c r="AE1640" s="68">
        <v>102.38795923631159</v>
      </c>
      <c r="AF1640" s="68">
        <v>5.3882217681825475</v>
      </c>
      <c r="AG1640" s="68">
        <v>26.777863807096136</v>
      </c>
      <c r="AH1640" s="68">
        <v>21.929647637990346</v>
      </c>
      <c r="AI1640" s="68">
        <v>74.307648542562575</v>
      </c>
      <c r="AJ1640" s="68">
        <v>13.809001166582448</v>
      </c>
      <c r="AK1640" s="68">
        <v>201.36899452641543</v>
      </c>
      <c r="AL1640" s="68">
        <v>15.345866420534714</v>
      </c>
      <c r="AM1640" s="68">
        <v>5.0087981209353813</v>
      </c>
      <c r="AN1640" s="68">
        <v>8.5157553131199233</v>
      </c>
      <c r="AO1640" s="68">
        <v>0.41482190549684494</v>
      </c>
      <c r="AP1640" s="68">
        <v>1.7718714186775506</v>
      </c>
      <c r="AQ1640" s="68">
        <v>16.844737404761894</v>
      </c>
      <c r="AR1640" s="68">
        <v>2.9812299716207257E-2</v>
      </c>
      <c r="AS1640" s="68">
        <v>2.8065593696720437</v>
      </c>
      <c r="AT1640" s="68">
        <v>1.0520631539763103E-2</v>
      </c>
      <c r="AU1640" s="68">
        <v>0.11641806427773706</v>
      </c>
      <c r="AV1640" s="68">
        <v>0</v>
      </c>
      <c r="AW1640" s="68">
        <v>0.19574176481985442</v>
      </c>
      <c r="AX1640" s="68">
        <v>0.39318832855930452</v>
      </c>
      <c r="AY1640" s="68">
        <v>0.32421732008364945</v>
      </c>
      <c r="AZ1640" s="68">
        <v>0</v>
      </c>
      <c r="BA1640" s="68">
        <v>8.0551627499226411E-2</v>
      </c>
      <c r="BB1640" s="68">
        <v>9.7314031715712996</v>
      </c>
      <c r="BC1640" s="68">
        <v>6.4887369336607046</v>
      </c>
      <c r="BD1640" s="68">
        <v>1.2844642381258846</v>
      </c>
      <c r="BE1640" s="68">
        <v>3.6808356164161804</v>
      </c>
      <c r="BF1640" s="68">
        <v>8.9232372829349043</v>
      </c>
      <c r="BG1640" s="68">
        <v>0</v>
      </c>
      <c r="BH1640" s="68">
        <v>6.1517156709727941E-3</v>
      </c>
      <c r="BI1640" s="68">
        <v>392.04251477926732</v>
      </c>
      <c r="BJ1640" s="68">
        <v>0</v>
      </c>
      <c r="BK1640" s="68">
        <v>5.0094697280281431E-2</v>
      </c>
      <c r="BL1640" s="68">
        <v>2176.282801468652</v>
      </c>
      <c r="BM1640" s="68">
        <v>49.206178652332731</v>
      </c>
      <c r="BN1640" s="68">
        <v>0</v>
      </c>
      <c r="BO1640" s="68">
        <v>0</v>
      </c>
    </row>
    <row r="1641" spans="1:67">
      <c r="A1641">
        <v>2013</v>
      </c>
      <c r="B1641" s="62" t="s">
        <v>618</v>
      </c>
      <c r="C1641" s="67" t="s">
        <v>684</v>
      </c>
      <c r="D1641" s="62" t="s">
        <v>726</v>
      </c>
      <c r="E1641" s="68">
        <v>6.4381800769195605</v>
      </c>
      <c r="F1641" s="68">
        <v>0.26530525140742933</v>
      </c>
      <c r="G1641" s="68">
        <v>0.44980373974184207</v>
      </c>
      <c r="H1641" s="68">
        <v>26.191344901448126</v>
      </c>
      <c r="I1641" s="68">
        <v>30.697349024558548</v>
      </c>
      <c r="J1641" s="68">
        <v>80.997046272518617</v>
      </c>
      <c r="K1641" s="68">
        <v>3.4994385968710873</v>
      </c>
      <c r="L1641" s="68">
        <v>9.3362649032506226</v>
      </c>
      <c r="M1641" s="68">
        <v>4.4531872954086928</v>
      </c>
      <c r="N1641" s="68">
        <v>6.9090883574412212</v>
      </c>
      <c r="O1641" s="68">
        <v>24.664580048055331</v>
      </c>
      <c r="P1641" s="68">
        <v>4.5692533712433736</v>
      </c>
      <c r="Q1641" s="68">
        <v>34.19702058083022</v>
      </c>
      <c r="R1641" s="68">
        <v>14.47041794484575</v>
      </c>
      <c r="S1641" s="68">
        <v>34.485036120841741</v>
      </c>
      <c r="T1641" s="68">
        <v>40.713622997483299</v>
      </c>
      <c r="U1641" s="68">
        <v>443.10510342391342</v>
      </c>
      <c r="V1641" s="68">
        <v>59.650824266690357</v>
      </c>
      <c r="W1641" s="68">
        <v>50.074471618638405</v>
      </c>
      <c r="X1641" s="68">
        <v>154.12939209420176</v>
      </c>
      <c r="Y1641" s="68">
        <v>9.3103043723433707</v>
      </c>
      <c r="Z1641" s="68">
        <v>299.49313316954203</v>
      </c>
      <c r="AA1641" s="68">
        <v>3.2061608357167386</v>
      </c>
      <c r="AB1641" s="68">
        <v>14.309291720725795</v>
      </c>
      <c r="AC1641" s="68">
        <v>21.972584046717415</v>
      </c>
      <c r="AD1641" s="68">
        <v>0.13265275949950719</v>
      </c>
      <c r="AE1641" s="68">
        <v>176.86988468832411</v>
      </c>
      <c r="AF1641" s="68">
        <v>17.848472392206443</v>
      </c>
      <c r="AG1641" s="68">
        <v>88.704320764733552</v>
      </c>
      <c r="AH1641" s="68">
        <v>72.656347229772152</v>
      </c>
      <c r="AI1641" s="68">
        <v>21.794174503458386</v>
      </c>
      <c r="AJ1641" s="68">
        <v>0.82501873378719182</v>
      </c>
      <c r="AK1641" s="68">
        <v>1.0628182661791838</v>
      </c>
      <c r="AL1641" s="68">
        <v>9.5414157420461052</v>
      </c>
      <c r="AM1641" s="68">
        <v>3.4649970132745489</v>
      </c>
      <c r="AN1641" s="68">
        <v>62.167387391479416</v>
      </c>
      <c r="AO1641" s="68">
        <v>0.4334508770017268</v>
      </c>
      <c r="AP1641" s="68">
        <v>5.5841493092065457</v>
      </c>
      <c r="AQ1641" s="68">
        <v>6.8636760248615074</v>
      </c>
      <c r="AR1641" s="68">
        <v>0.1539613477904431</v>
      </c>
      <c r="AS1641" s="68">
        <v>10.211033714236063</v>
      </c>
      <c r="AT1641" s="68">
        <v>1.5312014134434769E-2</v>
      </c>
      <c r="AU1641" s="68">
        <v>0.30686450860994458</v>
      </c>
      <c r="AV1641" s="68">
        <v>0</v>
      </c>
      <c r="AW1641" s="68">
        <v>8.0532788150842372</v>
      </c>
      <c r="AX1641" s="68">
        <v>1.3284932471648923</v>
      </c>
      <c r="AY1641" s="68">
        <v>6.8665309027359873</v>
      </c>
      <c r="AZ1641" s="68">
        <v>0</v>
      </c>
      <c r="BA1641" s="68">
        <v>2.2181828903598975</v>
      </c>
      <c r="BB1641" s="68">
        <v>34.036673913244407</v>
      </c>
      <c r="BC1641" s="68">
        <v>43.934020488087349</v>
      </c>
      <c r="BD1641" s="68">
        <v>30.513597606315521</v>
      </c>
      <c r="BE1641" s="68">
        <v>121.00853636373057</v>
      </c>
      <c r="BF1641" s="68">
        <v>45.507666661275714</v>
      </c>
      <c r="BG1641" s="68">
        <v>0</v>
      </c>
      <c r="BH1641" s="68">
        <v>1.5479796039656341E-2</v>
      </c>
      <c r="BI1641" s="68">
        <v>3909.0052416597782</v>
      </c>
      <c r="BJ1641" s="68">
        <v>0</v>
      </c>
      <c r="BK1641" s="68">
        <v>1.2293034008660445E-2</v>
      </c>
      <c r="BL1641" s="68">
        <v>2043.2951931376556</v>
      </c>
      <c r="BM1641" s="68">
        <v>1128.5320979366825</v>
      </c>
      <c r="BN1641" s="68">
        <v>0</v>
      </c>
      <c r="BO1641" s="68">
        <v>0</v>
      </c>
    </row>
    <row r="1642" spans="1:67">
      <c r="A1642">
        <v>2013</v>
      </c>
      <c r="B1642" s="62" t="s">
        <v>619</v>
      </c>
      <c r="C1642" s="67" t="s">
        <v>685</v>
      </c>
      <c r="D1642" s="62" t="s">
        <v>726</v>
      </c>
      <c r="E1642" s="68">
        <v>0.18008393219575286</v>
      </c>
      <c r="F1642" s="68">
        <v>1.0250513612586625E-2</v>
      </c>
      <c r="G1642" s="68">
        <v>1.6715477814729235E-2</v>
      </c>
      <c r="H1642" s="68">
        <v>0.96241933641373145</v>
      </c>
      <c r="I1642" s="68">
        <v>0.93434115158112285</v>
      </c>
      <c r="J1642" s="68">
        <v>0.39700789921090524</v>
      </c>
      <c r="K1642" s="68">
        <v>4.2956779458287776E-2</v>
      </c>
      <c r="L1642" s="68">
        <v>9.5821318827327098E-2</v>
      </c>
      <c r="M1642" s="68">
        <v>4.798810655770698E-2</v>
      </c>
      <c r="N1642" s="68">
        <v>0.4330021602058845</v>
      </c>
      <c r="O1642" s="68">
        <v>0.36631417958902029</v>
      </c>
      <c r="P1642" s="68">
        <v>6.4003030440005271E-2</v>
      </c>
      <c r="Q1642" s="68">
        <v>0.52230346253238058</v>
      </c>
      <c r="R1642" s="68">
        <v>0.17923709987173581</v>
      </c>
      <c r="S1642" s="68">
        <v>1.0026523472484936</v>
      </c>
      <c r="T1642" s="68">
        <v>1.7916373438689901</v>
      </c>
      <c r="U1642" s="68">
        <v>15.137716165965045</v>
      </c>
      <c r="V1642" s="68">
        <v>5.0584403677103023</v>
      </c>
      <c r="W1642" s="68">
        <v>3.6982562107297756</v>
      </c>
      <c r="X1642" s="68">
        <v>11.951400170269942</v>
      </c>
      <c r="Y1642" s="68">
        <v>0.61477444216379029</v>
      </c>
      <c r="Z1642" s="68">
        <v>1.168874435619591</v>
      </c>
      <c r="AA1642" s="68">
        <v>0.17915503384078771</v>
      </c>
      <c r="AB1642" s="68">
        <v>0.73819152209635663</v>
      </c>
      <c r="AC1642" s="68">
        <v>4.148079327809074E-2</v>
      </c>
      <c r="AD1642" s="68">
        <v>6.2873402086505194E-3</v>
      </c>
      <c r="AE1642" s="68">
        <v>6.9219365104291155</v>
      </c>
      <c r="AF1642" s="68">
        <v>0.19074175033783147</v>
      </c>
      <c r="AG1642" s="68">
        <v>0.95074426753541652</v>
      </c>
      <c r="AH1642" s="68">
        <v>0.77806481242038739</v>
      </c>
      <c r="AI1642" s="68">
        <v>2.597149875290524</v>
      </c>
      <c r="AJ1642" s="68">
        <v>0.12206931428854945</v>
      </c>
      <c r="AK1642" s="68">
        <v>9.8116134167818253E-2</v>
      </c>
      <c r="AL1642" s="68">
        <v>0.64202874366199203</v>
      </c>
      <c r="AM1642" s="68">
        <v>1.8318367454145848E-2</v>
      </c>
      <c r="AN1642" s="68">
        <v>0.17716752614233391</v>
      </c>
      <c r="AO1642" s="68">
        <v>3.4692023467865471E-2</v>
      </c>
      <c r="AP1642" s="68">
        <v>0.20447332822498818</v>
      </c>
      <c r="AQ1642" s="68">
        <v>1.4405645694846898</v>
      </c>
      <c r="AR1642" s="68">
        <v>5.1815734793299803E-3</v>
      </c>
      <c r="AS1642" s="68">
        <v>0.59808839453599272</v>
      </c>
      <c r="AT1642" s="68">
        <v>7.3492930912014802E-3</v>
      </c>
      <c r="AU1642" s="68">
        <v>2.5590376311790772E-2</v>
      </c>
      <c r="AV1642" s="68">
        <v>0</v>
      </c>
      <c r="AW1642" s="68">
        <v>1.5607902420794288E-2</v>
      </c>
      <c r="AX1642" s="68">
        <v>6.0771053805430075E-2</v>
      </c>
      <c r="AY1642" s="68">
        <v>2.8799177545596015E-2</v>
      </c>
      <c r="AZ1642" s="68">
        <v>0</v>
      </c>
      <c r="BA1642" s="68">
        <v>5.2428166097438153E-3</v>
      </c>
      <c r="BB1642" s="68">
        <v>0.5253228910863208</v>
      </c>
      <c r="BC1642" s="68">
        <v>0.60954296114619055</v>
      </c>
      <c r="BD1642" s="68">
        <v>0.14977713862300582</v>
      </c>
      <c r="BE1642" s="68">
        <v>0.20910951757749507</v>
      </c>
      <c r="BF1642" s="68">
        <v>0.10713036093546856</v>
      </c>
      <c r="BG1642" s="68">
        <v>0</v>
      </c>
      <c r="BH1642" s="68">
        <v>7.1671232647123578E-4</v>
      </c>
      <c r="BI1642" s="68">
        <v>10.126551483664874</v>
      </c>
      <c r="BJ1642" s="68">
        <v>0</v>
      </c>
      <c r="BK1642" s="68">
        <v>9.9222879247501203E-3</v>
      </c>
      <c r="BL1642" s="68">
        <v>47.563451875562635</v>
      </c>
      <c r="BM1642" s="68">
        <v>5.2265864436704685</v>
      </c>
      <c r="BN1642" s="68">
        <v>0</v>
      </c>
      <c r="BO1642" s="68">
        <v>0</v>
      </c>
    </row>
    <row r="1643" spans="1:67">
      <c r="A1643">
        <v>2013</v>
      </c>
      <c r="B1643" s="62" t="s">
        <v>620</v>
      </c>
      <c r="C1643" s="67" t="s">
        <v>686</v>
      </c>
      <c r="D1643" s="62" t="s">
        <v>726</v>
      </c>
      <c r="E1643" s="68">
        <v>4.6105140997701781</v>
      </c>
      <c r="F1643" s="68">
        <v>4.6583204832534773E-2</v>
      </c>
      <c r="G1643" s="68">
        <v>9.9761345970511298E-2</v>
      </c>
      <c r="H1643" s="68">
        <v>10.498142617112935</v>
      </c>
      <c r="I1643" s="68">
        <v>17.77676582960164</v>
      </c>
      <c r="J1643" s="68">
        <v>3.9693221609965201</v>
      </c>
      <c r="K1643" s="68">
        <v>1.119401376941499</v>
      </c>
      <c r="L1643" s="68">
        <v>4.6680444188465948</v>
      </c>
      <c r="M1643" s="68">
        <v>0.65199482110736462</v>
      </c>
      <c r="N1643" s="68">
        <v>2.4734122863737364</v>
      </c>
      <c r="O1643" s="68">
        <v>6.4351644742302172</v>
      </c>
      <c r="P1643" s="68">
        <v>0.84833925425515988</v>
      </c>
      <c r="Q1643" s="68">
        <v>5.5866816294423662</v>
      </c>
      <c r="R1643" s="68">
        <v>6.9553229835697969</v>
      </c>
      <c r="S1643" s="68">
        <v>12.136113099891039</v>
      </c>
      <c r="T1643" s="68">
        <v>4.6782868745702899</v>
      </c>
      <c r="U1643" s="68">
        <v>8.8512780671404521</v>
      </c>
      <c r="V1643" s="68">
        <v>6.504776539236178</v>
      </c>
      <c r="W1643" s="68">
        <v>3.3585047923248097</v>
      </c>
      <c r="X1643" s="68">
        <v>14.588548560803275</v>
      </c>
      <c r="Y1643" s="68">
        <v>0.7822211836714219</v>
      </c>
      <c r="Z1643" s="68">
        <v>3.3562641526697661</v>
      </c>
      <c r="AA1643" s="68">
        <v>0.3191365426264951</v>
      </c>
      <c r="AB1643" s="68">
        <v>4.3867215537600774</v>
      </c>
      <c r="AC1643" s="68">
        <v>0.64494749296733112</v>
      </c>
      <c r="AD1643" s="68">
        <v>2.7013864268539547E-2</v>
      </c>
      <c r="AE1643" s="68">
        <v>11.558904375516354</v>
      </c>
      <c r="AF1643" s="68">
        <v>3.9873675261246651</v>
      </c>
      <c r="AG1643" s="68">
        <v>19.832027463755928</v>
      </c>
      <c r="AH1643" s="68">
        <v>16.232516866615669</v>
      </c>
      <c r="AI1643" s="68">
        <v>6.5310169352951544</v>
      </c>
      <c r="AJ1643" s="68">
        <v>0.10803079639807238</v>
      </c>
      <c r="AK1643" s="68">
        <v>0.20775784319302226</v>
      </c>
      <c r="AL1643" s="68">
        <v>1.5499436645199696</v>
      </c>
      <c r="AM1643" s="68">
        <v>0.62944540443665042</v>
      </c>
      <c r="AN1643" s="68">
        <v>15.131713303090166</v>
      </c>
      <c r="AO1643" s="68">
        <v>0.21351682153440904</v>
      </c>
      <c r="AP1643" s="68">
        <v>1.3070255218382352</v>
      </c>
      <c r="AQ1643" s="68">
        <v>3.775172294046746</v>
      </c>
      <c r="AR1643" s="68">
        <v>7.7817961444716005E-2</v>
      </c>
      <c r="AS1643" s="68">
        <v>5.2628737326307329</v>
      </c>
      <c r="AT1643" s="68">
        <v>0.21096070737571998</v>
      </c>
      <c r="AU1643" s="68">
        <v>0.16755590434403883</v>
      </c>
      <c r="AV1643" s="68">
        <v>0</v>
      </c>
      <c r="AW1643" s="68">
        <v>1.5611434557563195</v>
      </c>
      <c r="AX1643" s="68">
        <v>0.2558190483161582</v>
      </c>
      <c r="AY1643" s="68">
        <v>0.47052840283334441</v>
      </c>
      <c r="AZ1643" s="68">
        <v>0</v>
      </c>
      <c r="BA1643" s="68">
        <v>0.22874550851752315</v>
      </c>
      <c r="BB1643" s="68">
        <v>18.020708627007039</v>
      </c>
      <c r="BC1643" s="68">
        <v>13.320408935703634</v>
      </c>
      <c r="BD1643" s="68">
        <v>9.1560747444952852</v>
      </c>
      <c r="BE1643" s="68">
        <v>8.6712086545022231</v>
      </c>
      <c r="BF1643" s="68">
        <v>6.1828102605930386</v>
      </c>
      <c r="BG1643" s="68">
        <v>0</v>
      </c>
      <c r="BH1643" s="68">
        <v>4.2538021264063641E-2</v>
      </c>
      <c r="BI1643" s="68">
        <v>50.733552295623468</v>
      </c>
      <c r="BJ1643" s="68">
        <v>0</v>
      </c>
      <c r="BK1643" s="68">
        <v>3.7650520343813936E-3</v>
      </c>
      <c r="BL1643" s="68">
        <v>10.024424039652851</v>
      </c>
      <c r="BM1643" s="68">
        <v>1.33428639250633</v>
      </c>
      <c r="BN1643" s="68">
        <v>0</v>
      </c>
      <c r="BO1643" s="68">
        <v>0</v>
      </c>
    </row>
    <row r="1644" spans="1:67">
      <c r="A1644">
        <v>2013</v>
      </c>
      <c r="B1644" s="62" t="s">
        <v>621</v>
      </c>
      <c r="C1644" s="67" t="s">
        <v>135</v>
      </c>
      <c r="D1644" s="62" t="s">
        <v>726</v>
      </c>
      <c r="E1644" s="68">
        <v>4.0474116304121309E-2</v>
      </c>
      <c r="F1644" s="68">
        <v>8.8499020636610161E-4</v>
      </c>
      <c r="G1644" s="68">
        <v>2.3725932444477885E-3</v>
      </c>
      <c r="H1644" s="68">
        <v>9.5921472463730284E-2</v>
      </c>
      <c r="I1644" s="68">
        <v>0.15843042139555735</v>
      </c>
      <c r="J1644" s="68">
        <v>4.3135778361315852E-2</v>
      </c>
      <c r="K1644" s="68">
        <v>5.9571740617089669E-3</v>
      </c>
      <c r="L1644" s="68">
        <v>1.8240863596765328E-2</v>
      </c>
      <c r="M1644" s="68">
        <v>8.6595996073725156E-3</v>
      </c>
      <c r="N1644" s="68">
        <v>0.21607484170398705</v>
      </c>
      <c r="O1644" s="68">
        <v>0.14940053719274721</v>
      </c>
      <c r="P1644" s="68">
        <v>3.601516310843407E-2</v>
      </c>
      <c r="Q1644" s="68">
        <v>8.329924170921682E-2</v>
      </c>
      <c r="R1644" s="68">
        <v>4.0752327253077258E-2</v>
      </c>
      <c r="S1644" s="68">
        <v>8.8358057372086962E-2</v>
      </c>
      <c r="T1644" s="68">
        <v>8.6235854886514904E-2</v>
      </c>
      <c r="U1644" s="68">
        <v>0.99073661110167333</v>
      </c>
      <c r="V1644" s="68">
        <v>0.38326402422325123</v>
      </c>
      <c r="W1644" s="68">
        <v>0.27294804911478804</v>
      </c>
      <c r="X1644" s="68">
        <v>0.63292768260414023</v>
      </c>
      <c r="Y1644" s="68">
        <v>2.4566048512514416E-2</v>
      </c>
      <c r="Z1644" s="68">
        <v>0.13875506173155217</v>
      </c>
      <c r="AA1644" s="68">
        <v>1.3260561550833192E-2</v>
      </c>
      <c r="AB1644" s="68">
        <v>0.11437072885804649</v>
      </c>
      <c r="AC1644" s="68">
        <v>2.7052694330307731E-2</v>
      </c>
      <c r="AD1644" s="68">
        <v>5.2235529377553337E-4</v>
      </c>
      <c r="AE1644" s="68">
        <v>0.49944500924152824</v>
      </c>
      <c r="AF1644" s="68">
        <v>3.9651930758367773E-2</v>
      </c>
      <c r="AG1644" s="68">
        <v>0.19708438058162561</v>
      </c>
      <c r="AH1644" s="68">
        <v>0.1613839702256217</v>
      </c>
      <c r="AI1644" s="68">
        <v>0.26389499222209978</v>
      </c>
      <c r="AJ1644" s="68">
        <v>1.3098051534609545E-2</v>
      </c>
      <c r="AK1644" s="68">
        <v>1.9680145087777219E-2</v>
      </c>
      <c r="AL1644" s="68">
        <v>5.4126480696496511E-2</v>
      </c>
      <c r="AM1644" s="68">
        <v>5.8506690224942818E-3</v>
      </c>
      <c r="AN1644" s="68">
        <v>9.0357637489070636E-2</v>
      </c>
      <c r="AO1644" s="68">
        <v>1.3630977887749637E-2</v>
      </c>
      <c r="AP1644" s="68">
        <v>7.9695900333469835E-2</v>
      </c>
      <c r="AQ1644" s="68">
        <v>0.11444506938743862</v>
      </c>
      <c r="AR1644" s="68">
        <v>3.0836166542666534E-3</v>
      </c>
      <c r="AS1644" s="68">
        <v>0.41709544403382193</v>
      </c>
      <c r="AT1644" s="68">
        <v>9.4269131015961311E-4</v>
      </c>
      <c r="AU1644" s="68">
        <v>1.7835120282760283E-2</v>
      </c>
      <c r="AV1644" s="68">
        <v>0</v>
      </c>
      <c r="AW1644" s="68">
        <v>8.0546065642837193E-3</v>
      </c>
      <c r="AX1644" s="68">
        <v>1.2830190090587895E-2</v>
      </c>
      <c r="AY1644" s="68">
        <v>1.0920328866333904E-2</v>
      </c>
      <c r="AZ1644" s="68">
        <v>0</v>
      </c>
      <c r="BA1644" s="68">
        <v>2.4579582262919562E-3</v>
      </c>
      <c r="BB1644" s="68">
        <v>0.17378878557972244</v>
      </c>
      <c r="BC1644" s="68">
        <v>0.32595008241486156</v>
      </c>
      <c r="BD1644" s="68">
        <v>9.4378604475140015E-2</v>
      </c>
      <c r="BE1644" s="68">
        <v>8.9885732477857028E-2</v>
      </c>
      <c r="BF1644" s="68">
        <v>4.1725674122064675E-2</v>
      </c>
      <c r="BG1644" s="68">
        <v>0</v>
      </c>
      <c r="BH1644" s="68">
        <v>3.065475095074679E-4</v>
      </c>
      <c r="BI1644" s="68">
        <v>1.8656683028651384</v>
      </c>
      <c r="BJ1644" s="68">
        <v>0</v>
      </c>
      <c r="BK1644" s="68">
        <v>2.2896327102061106E-4</v>
      </c>
      <c r="BL1644" s="68">
        <v>1.4328513244727121</v>
      </c>
      <c r="BM1644" s="68">
        <v>0.23946940786411425</v>
      </c>
      <c r="BN1644" s="68">
        <v>0</v>
      </c>
      <c r="BO1644" s="68">
        <v>0</v>
      </c>
    </row>
    <row r="1645" spans="1:67">
      <c r="A1645">
        <v>2013</v>
      </c>
      <c r="B1645" s="62" t="s">
        <v>622</v>
      </c>
      <c r="C1645" s="67" t="s">
        <v>687</v>
      </c>
      <c r="D1645" s="62" t="s">
        <v>726</v>
      </c>
      <c r="E1645" s="68">
        <v>0.17785184211292782</v>
      </c>
      <c r="F1645" s="68">
        <v>3.6480871080983401E-3</v>
      </c>
      <c r="G1645" s="68">
        <v>5.635816832561584E-3</v>
      </c>
      <c r="H1645" s="68">
        <v>0.45421417456121937</v>
      </c>
      <c r="I1645" s="68">
        <v>0.68881895195244536</v>
      </c>
      <c r="J1645" s="68">
        <v>0.21272840683062963</v>
      </c>
      <c r="K1645" s="68">
        <v>1.7527850323392363E-2</v>
      </c>
      <c r="L1645" s="68">
        <v>0.10711630853681295</v>
      </c>
      <c r="M1645" s="68">
        <v>4.0457443808883206E-2</v>
      </c>
      <c r="N1645" s="68">
        <v>2.0005370876678699</v>
      </c>
      <c r="O1645" s="68">
        <v>0.85096286322419556</v>
      </c>
      <c r="P1645" s="68">
        <v>0.13590969808659753</v>
      </c>
      <c r="Q1645" s="68">
        <v>0.31692412290848204</v>
      </c>
      <c r="R1645" s="68">
        <v>0.18525967533984133</v>
      </c>
      <c r="S1645" s="68">
        <v>1.2633760185346063</v>
      </c>
      <c r="T1645" s="68">
        <v>0.72482173790133553</v>
      </c>
      <c r="U1645" s="68">
        <v>2.7733766768705501</v>
      </c>
      <c r="V1645" s="68">
        <v>1.1649066214213009</v>
      </c>
      <c r="W1645" s="68">
        <v>0.67038426734460466</v>
      </c>
      <c r="X1645" s="68">
        <v>2.0407012253857881</v>
      </c>
      <c r="Y1645" s="68">
        <v>0.10915242422142821</v>
      </c>
      <c r="Z1645" s="68">
        <v>0.78119131729509383</v>
      </c>
      <c r="AA1645" s="68">
        <v>4.0314808957344267E-2</v>
      </c>
      <c r="AB1645" s="68">
        <v>0.32621411409672818</v>
      </c>
      <c r="AC1645" s="68">
        <v>0.11554519682987682</v>
      </c>
      <c r="AD1645" s="68">
        <v>1.9994567600237793E-3</v>
      </c>
      <c r="AE1645" s="68">
        <v>2.0366906644557243</v>
      </c>
      <c r="AF1645" s="68">
        <v>0.16745291377340382</v>
      </c>
      <c r="AG1645" s="68">
        <v>0.83711628019081175</v>
      </c>
      <c r="AH1645" s="68">
        <v>0.68217495911431469</v>
      </c>
      <c r="AI1645" s="68">
        <v>0.37986873309012636</v>
      </c>
      <c r="AJ1645" s="68">
        <v>2.6309892934533733E-2</v>
      </c>
      <c r="AK1645" s="68">
        <v>5.6096975412635308E-2</v>
      </c>
      <c r="AL1645" s="68">
        <v>9.463539545552993E-2</v>
      </c>
      <c r="AM1645" s="68">
        <v>2.1072317321561933E-2</v>
      </c>
      <c r="AN1645" s="68">
        <v>0.4119671312843971</v>
      </c>
      <c r="AO1645" s="68">
        <v>5.4399174050862281E-2</v>
      </c>
      <c r="AP1645" s="68">
        <v>0.29601697885814271</v>
      </c>
      <c r="AQ1645" s="68">
        <v>0.34591693398294565</v>
      </c>
      <c r="AR1645" s="68">
        <v>1.189613906605071E-2</v>
      </c>
      <c r="AS1645" s="68">
        <v>1.5821052039350416</v>
      </c>
      <c r="AT1645" s="68">
        <v>1.1563707955918717E-2</v>
      </c>
      <c r="AU1645" s="68">
        <v>6.7746182364183533E-2</v>
      </c>
      <c r="AV1645" s="68">
        <v>0</v>
      </c>
      <c r="AW1645" s="68">
        <v>5.6993356796653009E-2</v>
      </c>
      <c r="AX1645" s="68">
        <v>4.8707233585601306E-2</v>
      </c>
      <c r="AY1645" s="68">
        <v>4.6410132518060879E-2</v>
      </c>
      <c r="AZ1645" s="68">
        <v>0</v>
      </c>
      <c r="BA1645" s="68">
        <v>1.0354862364372934E-2</v>
      </c>
      <c r="BB1645" s="68">
        <v>0.68096659810983495</v>
      </c>
      <c r="BC1645" s="68">
        <v>1.2709027922934069</v>
      </c>
      <c r="BD1645" s="68">
        <v>0.37693667131374492</v>
      </c>
      <c r="BE1645" s="68">
        <v>0.3980185992038841</v>
      </c>
      <c r="BF1645" s="68">
        <v>0.21634179039551893</v>
      </c>
      <c r="BG1645" s="68">
        <v>0</v>
      </c>
      <c r="BH1645" s="68">
        <v>1.0621341189244742E-3</v>
      </c>
      <c r="BI1645" s="68">
        <v>13.867020716549643</v>
      </c>
      <c r="BJ1645" s="68">
        <v>0</v>
      </c>
      <c r="BK1645" s="68">
        <v>9.1975617922332182E-4</v>
      </c>
      <c r="BL1645" s="68">
        <v>3.1275576235069127</v>
      </c>
      <c r="BM1645" s="68">
        <v>0.80348913158735613</v>
      </c>
      <c r="BN1645" s="68">
        <v>0</v>
      </c>
      <c r="BO1645" s="68">
        <v>0</v>
      </c>
    </row>
    <row r="1646" spans="1:67">
      <c r="A1646">
        <v>2013</v>
      </c>
      <c r="B1646" s="62" t="s">
        <v>623</v>
      </c>
      <c r="C1646" s="67" t="s">
        <v>688</v>
      </c>
      <c r="D1646" s="62" t="s">
        <v>726</v>
      </c>
      <c r="E1646" s="68">
        <v>0.28655860318395376</v>
      </c>
      <c r="F1646" s="68">
        <v>9.5004389717120753E-3</v>
      </c>
      <c r="G1646" s="68">
        <v>2.1852038482717988E-2</v>
      </c>
      <c r="H1646" s="68">
        <v>1.4849281138453616</v>
      </c>
      <c r="I1646" s="68">
        <v>2.2676126558460865</v>
      </c>
      <c r="J1646" s="68">
        <v>0.48539563580930317</v>
      </c>
      <c r="K1646" s="68">
        <v>0.11059261329250492</v>
      </c>
      <c r="L1646" s="68">
        <v>0.15443467073890513</v>
      </c>
      <c r="M1646" s="68">
        <v>6.4623996493048119E-2</v>
      </c>
      <c r="N1646" s="68">
        <v>4.8182764743019311</v>
      </c>
      <c r="O1646" s="68">
        <v>1.3073364869153619</v>
      </c>
      <c r="P1646" s="68">
        <v>0.13043653781756198</v>
      </c>
      <c r="Q1646" s="68">
        <v>0.5322930041690872</v>
      </c>
      <c r="R1646" s="68">
        <v>1.1654562111831592</v>
      </c>
      <c r="S1646" s="68">
        <v>2.0049221724211952</v>
      </c>
      <c r="T1646" s="68">
        <v>1.5502563417931396</v>
      </c>
      <c r="U1646" s="68">
        <v>6.199282276352406</v>
      </c>
      <c r="V1646" s="68">
        <v>2.9164701325751983</v>
      </c>
      <c r="W1646" s="68">
        <v>3.1625145092345672</v>
      </c>
      <c r="X1646" s="68">
        <v>11.021758956742069</v>
      </c>
      <c r="Y1646" s="68">
        <v>0.2935879752387936</v>
      </c>
      <c r="Z1646" s="68">
        <v>1.2127577192506185</v>
      </c>
      <c r="AA1646" s="68">
        <v>0.12317674665430836</v>
      </c>
      <c r="AB1646" s="68">
        <v>0.50212283715839101</v>
      </c>
      <c r="AC1646" s="68">
        <v>0.10229438623974023</v>
      </c>
      <c r="AD1646" s="68">
        <v>9.8776764121321168E-3</v>
      </c>
      <c r="AE1646" s="68">
        <v>10.469132677390899</v>
      </c>
      <c r="AF1646" s="68">
        <v>0.35894556398965882</v>
      </c>
      <c r="AG1646" s="68">
        <v>1.7916614339884029</v>
      </c>
      <c r="AH1646" s="68">
        <v>1.4642090323787968</v>
      </c>
      <c r="AI1646" s="68">
        <v>2.8975160426031943</v>
      </c>
      <c r="AJ1646" s="68">
        <v>0.13019788123195808</v>
      </c>
      <c r="AK1646" s="68">
        <v>9.8821599616957745E-2</v>
      </c>
      <c r="AL1646" s="68">
        <v>0.6918651242746342</v>
      </c>
      <c r="AM1646" s="68">
        <v>3.0317826786284259E-2</v>
      </c>
      <c r="AN1646" s="68">
        <v>0.55182066906550209</v>
      </c>
      <c r="AO1646" s="68">
        <v>7.9104200057363933E-2</v>
      </c>
      <c r="AP1646" s="68">
        <v>0.37148185540731965</v>
      </c>
      <c r="AQ1646" s="68">
        <v>0.77331034932084808</v>
      </c>
      <c r="AR1646" s="68">
        <v>1.3805852214080712E-2</v>
      </c>
      <c r="AS1646" s="68">
        <v>1.8084372978619179</v>
      </c>
      <c r="AT1646" s="68">
        <v>0.19752478176833119</v>
      </c>
      <c r="AU1646" s="68">
        <v>8.1573442135386059E-2</v>
      </c>
      <c r="AV1646" s="68">
        <v>0</v>
      </c>
      <c r="AW1646" s="68">
        <v>9.4897779318467712E-2</v>
      </c>
      <c r="AX1646" s="68">
        <v>6.3514791165189627E-2</v>
      </c>
      <c r="AY1646" s="68">
        <v>5.3382955336429026E-2</v>
      </c>
      <c r="AZ1646" s="68">
        <v>0</v>
      </c>
      <c r="BA1646" s="68">
        <v>1.2337621734066277E-2</v>
      </c>
      <c r="BB1646" s="68">
        <v>1.1356128707008821</v>
      </c>
      <c r="BC1646" s="68">
        <v>1.4968544647886035</v>
      </c>
      <c r="BD1646" s="68">
        <v>0.41982933559600982</v>
      </c>
      <c r="BE1646" s="68">
        <v>0.37028678791619329</v>
      </c>
      <c r="BF1646" s="68">
        <v>0.27804188421247888</v>
      </c>
      <c r="BG1646" s="68">
        <v>0</v>
      </c>
      <c r="BH1646" s="68">
        <v>1.2717030787318996E-3</v>
      </c>
      <c r="BI1646" s="68">
        <v>13.301965940715576</v>
      </c>
      <c r="BJ1646" s="68">
        <v>0</v>
      </c>
      <c r="BK1646" s="68">
        <v>3.4498289707485469E-3</v>
      </c>
      <c r="BL1646" s="68">
        <v>28.437268688293194</v>
      </c>
      <c r="BM1646" s="68">
        <v>4.2043724629650638</v>
      </c>
      <c r="BN1646" s="68">
        <v>0</v>
      </c>
      <c r="BO1646" s="68">
        <v>0</v>
      </c>
    </row>
    <row r="1647" spans="1:67">
      <c r="A1647">
        <v>2013</v>
      </c>
      <c r="B1647" s="62" t="s">
        <v>624</v>
      </c>
      <c r="C1647" s="67" t="s">
        <v>689</v>
      </c>
      <c r="D1647" s="62" t="s">
        <v>726</v>
      </c>
      <c r="E1647" s="68">
        <v>2.8738587475973065</v>
      </c>
      <c r="F1647" s="68">
        <v>7.7417772357226328E-2</v>
      </c>
      <c r="G1647" s="68">
        <v>8.7520518908323894E-2</v>
      </c>
      <c r="H1647" s="68">
        <v>3.8430800873355779</v>
      </c>
      <c r="I1647" s="68">
        <v>11.863750227258432</v>
      </c>
      <c r="J1647" s="68">
        <v>4.8020926215976969</v>
      </c>
      <c r="K1647" s="68">
        <v>0.36131756618302291</v>
      </c>
      <c r="L1647" s="68">
        <v>1.8770274731571004</v>
      </c>
      <c r="M1647" s="68">
        <v>0.49807484276478198</v>
      </c>
      <c r="N1647" s="68">
        <v>2.364248201865919</v>
      </c>
      <c r="O1647" s="68">
        <v>6.9760244660452484</v>
      </c>
      <c r="P1647" s="68">
        <v>2.7776327087581332</v>
      </c>
      <c r="Q1647" s="68">
        <v>4.1485600216959266</v>
      </c>
      <c r="R1647" s="68">
        <v>1.6283423809179476</v>
      </c>
      <c r="S1647" s="68">
        <v>3.376146220322489</v>
      </c>
      <c r="T1647" s="68">
        <v>4.0318403565838947</v>
      </c>
      <c r="U1647" s="68">
        <v>36.613321081926159</v>
      </c>
      <c r="V1647" s="68">
        <v>8.1450323703482788</v>
      </c>
      <c r="W1647" s="68">
        <v>5.661829047861926</v>
      </c>
      <c r="X1647" s="68">
        <v>72.757103513068245</v>
      </c>
      <c r="Y1647" s="68">
        <v>1.1689302190503286</v>
      </c>
      <c r="Z1647" s="68">
        <v>4.8105897241961211</v>
      </c>
      <c r="AA1647" s="68">
        <v>0.32776632618304491</v>
      </c>
      <c r="AB1647" s="68">
        <v>3.2357445125740094</v>
      </c>
      <c r="AC1647" s="68">
        <v>0.50138497745027344</v>
      </c>
      <c r="AD1647" s="68">
        <v>7.2023953366381899E-2</v>
      </c>
      <c r="AE1647" s="68">
        <v>15.259801249859821</v>
      </c>
      <c r="AF1647" s="68">
        <v>2.47892133361221</v>
      </c>
      <c r="AG1647" s="68">
        <v>6.22788876852578</v>
      </c>
      <c r="AH1647" s="68">
        <v>5.0851559774332333</v>
      </c>
      <c r="AI1647" s="68">
        <v>15.754435884042088</v>
      </c>
      <c r="AJ1647" s="68">
        <v>0.16836946131455904</v>
      </c>
      <c r="AK1647" s="68">
        <v>0.44736120084868081</v>
      </c>
      <c r="AL1647" s="68">
        <v>1.9397942819792404</v>
      </c>
      <c r="AM1647" s="68">
        <v>0.15680681871145355</v>
      </c>
      <c r="AN1647" s="68">
        <v>1.3817174421804206</v>
      </c>
      <c r="AO1647" s="68">
        <v>0.17511054523336339</v>
      </c>
      <c r="AP1647" s="68">
        <v>0.88179483196581732</v>
      </c>
      <c r="AQ1647" s="68">
        <v>4.9942951809527383</v>
      </c>
      <c r="AR1647" s="68">
        <v>3.1556718383074861E-2</v>
      </c>
      <c r="AS1647" s="68">
        <v>3.5659008562817442</v>
      </c>
      <c r="AT1647" s="68">
        <v>0.18423797659189634</v>
      </c>
      <c r="AU1647" s="68">
        <v>0.15357621907749491</v>
      </c>
      <c r="AV1647" s="68">
        <v>0</v>
      </c>
      <c r="AW1647" s="68">
        <v>0.16009967835044686</v>
      </c>
      <c r="AX1647" s="68">
        <v>0.27109410831647834</v>
      </c>
      <c r="AY1647" s="68">
        <v>0.20984553524662677</v>
      </c>
      <c r="AZ1647" s="68">
        <v>0</v>
      </c>
      <c r="BA1647" s="68">
        <v>4.5882402620554104E-2</v>
      </c>
      <c r="BB1647" s="68">
        <v>3.459967731368097</v>
      </c>
      <c r="BC1647" s="68">
        <v>4.5768839733839979</v>
      </c>
      <c r="BD1647" s="68">
        <v>0.89888849716202235</v>
      </c>
      <c r="BE1647" s="68">
        <v>3.1669902431018015</v>
      </c>
      <c r="BF1647" s="68">
        <v>0.86853864020059768</v>
      </c>
      <c r="BG1647" s="68">
        <v>0</v>
      </c>
      <c r="BH1647" s="68">
        <v>5.0401816548847605E-3</v>
      </c>
      <c r="BI1647" s="68">
        <v>117.79355371158863</v>
      </c>
      <c r="BJ1647" s="68">
        <v>0</v>
      </c>
      <c r="BK1647" s="68">
        <v>1.0831024987367554E-2</v>
      </c>
      <c r="BL1647" s="68">
        <v>79.157593519208461</v>
      </c>
      <c r="BM1647" s="68">
        <v>6.6306381504935219</v>
      </c>
      <c r="BN1647" s="68">
        <v>0</v>
      </c>
      <c r="BO1647" s="68">
        <v>0</v>
      </c>
    </row>
    <row r="1648" spans="1:67">
      <c r="A1648">
        <v>2013</v>
      </c>
      <c r="B1648" s="62" t="s">
        <v>625</v>
      </c>
      <c r="C1648" s="67" t="s">
        <v>690</v>
      </c>
      <c r="D1648" s="62" t="s">
        <v>726</v>
      </c>
      <c r="E1648" s="68">
        <v>35.272072528518613</v>
      </c>
      <c r="F1648" s="68">
        <v>0.87956988295435878</v>
      </c>
      <c r="G1648" s="68">
        <v>1.0662324116085402</v>
      </c>
      <c r="H1648" s="68">
        <v>39.220742541615373</v>
      </c>
      <c r="I1648" s="68">
        <v>124.87378710340981</v>
      </c>
      <c r="J1648" s="68">
        <v>52.17237407755696</v>
      </c>
      <c r="K1648" s="68">
        <v>4.1466736205004482</v>
      </c>
      <c r="L1648" s="68">
        <v>18.736413458533296</v>
      </c>
      <c r="M1648" s="68">
        <v>4.9718491053937148</v>
      </c>
      <c r="N1648" s="68">
        <v>43.459610100166998</v>
      </c>
      <c r="O1648" s="68">
        <v>86.166141156753184</v>
      </c>
      <c r="P1648" s="68">
        <v>35.282259236380938</v>
      </c>
      <c r="Q1648" s="68">
        <v>48.717308314864603</v>
      </c>
      <c r="R1648" s="68">
        <v>15.685308021133521</v>
      </c>
      <c r="S1648" s="68">
        <v>44.458469139397387</v>
      </c>
      <c r="T1648" s="68">
        <v>48.203587911805968</v>
      </c>
      <c r="U1648" s="68">
        <v>372.66957115784658</v>
      </c>
      <c r="V1648" s="68">
        <v>89.709377461001594</v>
      </c>
      <c r="W1648" s="68">
        <v>59.749888968368388</v>
      </c>
      <c r="X1648" s="68">
        <v>310.83591225712883</v>
      </c>
      <c r="Y1648" s="68">
        <v>14.038147157625939</v>
      </c>
      <c r="Z1648" s="68">
        <v>50.810677477778853</v>
      </c>
      <c r="AA1648" s="68">
        <v>3.2175707490237775</v>
      </c>
      <c r="AB1648" s="68">
        <v>36.117447290751691</v>
      </c>
      <c r="AC1648" s="68">
        <v>4.8975008979175776</v>
      </c>
      <c r="AD1648" s="68">
        <v>0.26358124956367679</v>
      </c>
      <c r="AE1648" s="68">
        <v>170.67150410696013</v>
      </c>
      <c r="AF1648" s="68">
        <v>7.2691427804694859</v>
      </c>
      <c r="AG1648" s="68">
        <v>42.745183948611334</v>
      </c>
      <c r="AH1648" s="68">
        <v>29.607998632700067</v>
      </c>
      <c r="AI1648" s="68">
        <v>64.715644959048888</v>
      </c>
      <c r="AJ1648" s="68">
        <v>1.4876143017508259</v>
      </c>
      <c r="AK1648" s="68">
        <v>4.1864783612121759</v>
      </c>
      <c r="AL1648" s="68">
        <v>10.141979626065908</v>
      </c>
      <c r="AM1648" s="68">
        <v>0.76510482275805392</v>
      </c>
      <c r="AN1648" s="68">
        <v>15.222560883517211</v>
      </c>
      <c r="AO1648" s="68">
        <v>1.0907959420245532</v>
      </c>
      <c r="AP1648" s="68">
        <v>5.470872045387126</v>
      </c>
      <c r="AQ1648" s="68">
        <v>34.830562233561963</v>
      </c>
      <c r="AR1648" s="68">
        <v>0.13878230774994665</v>
      </c>
      <c r="AS1648" s="68">
        <v>16.238418158140725</v>
      </c>
      <c r="AT1648" s="68">
        <v>0.69748985842814282</v>
      </c>
      <c r="AU1648" s="68">
        <v>0.73151201898648099</v>
      </c>
      <c r="AV1648" s="68">
        <v>0</v>
      </c>
      <c r="AW1648" s="68">
        <v>1.2203164505658113</v>
      </c>
      <c r="AX1648" s="68">
        <v>2.0637059213512154</v>
      </c>
      <c r="AY1648" s="68">
        <v>1.6395779205911956</v>
      </c>
      <c r="AZ1648" s="68">
        <v>0</v>
      </c>
      <c r="BA1648" s="68">
        <v>0.40380366385708105</v>
      </c>
      <c r="BB1648" s="68">
        <v>18.098215759291353</v>
      </c>
      <c r="BC1648" s="68">
        <v>36.086156980367072</v>
      </c>
      <c r="BD1648" s="68">
        <v>5.5697676122646893</v>
      </c>
      <c r="BE1648" s="68">
        <v>33.52800235002676</v>
      </c>
      <c r="BF1648" s="68">
        <v>7.8436562424175866</v>
      </c>
      <c r="BG1648" s="68">
        <v>0</v>
      </c>
      <c r="BH1648" s="68">
        <v>4.2162765948654264E-2</v>
      </c>
      <c r="BI1648" s="68">
        <v>943.71287595026513</v>
      </c>
      <c r="BJ1648" s="68">
        <v>0</v>
      </c>
      <c r="BK1648" s="68">
        <v>3.8805010815544209E-2</v>
      </c>
      <c r="BL1648" s="68">
        <v>490.42512298394792</v>
      </c>
      <c r="BM1648" s="68">
        <v>73.113546160556766</v>
      </c>
      <c r="BN1648" s="68">
        <v>0</v>
      </c>
      <c r="BO1648" s="68">
        <v>0</v>
      </c>
    </row>
    <row r="1649" spans="1:67">
      <c r="A1649">
        <v>2013</v>
      </c>
      <c r="B1649" s="62" t="s">
        <v>626</v>
      </c>
      <c r="C1649" s="67" t="s">
        <v>691</v>
      </c>
      <c r="D1649" s="62" t="s">
        <v>726</v>
      </c>
      <c r="E1649" s="68">
        <v>19.420876103805259</v>
      </c>
      <c r="F1649" s="68">
        <v>0.26477365789691515</v>
      </c>
      <c r="G1649" s="68">
        <v>0.69914810435977603</v>
      </c>
      <c r="H1649" s="68">
        <v>9.272261645617716</v>
      </c>
      <c r="I1649" s="68">
        <v>78.100366533183148</v>
      </c>
      <c r="J1649" s="68">
        <v>18.697655198514077</v>
      </c>
      <c r="K1649" s="68">
        <v>1.3325070058198816</v>
      </c>
      <c r="L1649" s="68">
        <v>5.7669132603905</v>
      </c>
      <c r="M1649" s="68">
        <v>1.5398183607931548</v>
      </c>
      <c r="N1649" s="68">
        <v>6.8933141185506486</v>
      </c>
      <c r="O1649" s="68">
        <v>19.443556333793342</v>
      </c>
      <c r="P1649" s="68">
        <v>6.0170514142532845</v>
      </c>
      <c r="Q1649" s="68">
        <v>10.685028776368171</v>
      </c>
      <c r="R1649" s="68">
        <v>4.2499211812377391</v>
      </c>
      <c r="S1649" s="68">
        <v>10.282840181172165</v>
      </c>
      <c r="T1649" s="68">
        <v>11.602091625101387</v>
      </c>
      <c r="U1649" s="68">
        <v>197.19520716675225</v>
      </c>
      <c r="V1649" s="68">
        <v>25.917299414202418</v>
      </c>
      <c r="W1649" s="68">
        <v>14.436835679297673</v>
      </c>
      <c r="X1649" s="68">
        <v>97.125057751210164</v>
      </c>
      <c r="Y1649" s="68">
        <v>3.1551243439293599</v>
      </c>
      <c r="Z1649" s="68">
        <v>19.003334716520676</v>
      </c>
      <c r="AA1649" s="68">
        <v>1.0041792324314962</v>
      </c>
      <c r="AB1649" s="68">
        <v>9.8877563688133581</v>
      </c>
      <c r="AC1649" s="68">
        <v>1.4915072705305923</v>
      </c>
      <c r="AD1649" s="68">
        <v>8.6120310852943388E-2</v>
      </c>
      <c r="AE1649" s="68">
        <v>39.822743850385855</v>
      </c>
      <c r="AF1649" s="68">
        <v>2.4775877326146833</v>
      </c>
      <c r="AG1649" s="68">
        <v>12.329123953420023</v>
      </c>
      <c r="AH1649" s="68">
        <v>15.575528741685028</v>
      </c>
      <c r="AI1649" s="68">
        <v>19.118436590587837</v>
      </c>
      <c r="AJ1649" s="68">
        <v>0.33826240991077544</v>
      </c>
      <c r="AK1649" s="68">
        <v>1.3757419984707462</v>
      </c>
      <c r="AL1649" s="68">
        <v>2.2632935523849578</v>
      </c>
      <c r="AM1649" s="68">
        <v>0.30405512785027827</v>
      </c>
      <c r="AN1649" s="68">
        <v>9.7542963472807926</v>
      </c>
      <c r="AO1649" s="68">
        <v>0.39908881410866492</v>
      </c>
      <c r="AP1649" s="68">
        <v>2.611356403664896</v>
      </c>
      <c r="AQ1649" s="68">
        <v>18.407325194698419</v>
      </c>
      <c r="AR1649" s="68">
        <v>8.5907608034587274E-2</v>
      </c>
      <c r="AS1649" s="68">
        <v>9.6212990092077728</v>
      </c>
      <c r="AT1649" s="68">
        <v>0.13363876506174868</v>
      </c>
      <c r="AU1649" s="68">
        <v>0.41962254309848285</v>
      </c>
      <c r="AV1649" s="68">
        <v>0</v>
      </c>
      <c r="AW1649" s="68">
        <v>0.47491677215273365</v>
      </c>
      <c r="AX1649" s="68">
        <v>1.2524341663717899</v>
      </c>
      <c r="AY1649" s="68">
        <v>0.6843798782532361</v>
      </c>
      <c r="AZ1649" s="68">
        <v>0</v>
      </c>
      <c r="BA1649" s="68">
        <v>0.13396465254932011</v>
      </c>
      <c r="BB1649" s="68">
        <v>6.9274066848701157</v>
      </c>
      <c r="BC1649" s="68">
        <v>13.416159602730099</v>
      </c>
      <c r="BD1649" s="68">
        <v>2.7090928998674553</v>
      </c>
      <c r="BE1649" s="68">
        <v>10.19961976149324</v>
      </c>
      <c r="BF1649" s="68">
        <v>2.6937750850989812</v>
      </c>
      <c r="BG1649" s="68">
        <v>0</v>
      </c>
      <c r="BH1649" s="68">
        <v>1.3765586592872095E-2</v>
      </c>
      <c r="BI1649" s="68">
        <v>391.74240294094977</v>
      </c>
      <c r="BJ1649" s="68">
        <v>0</v>
      </c>
      <c r="BK1649" s="68">
        <v>3.8098541450323235E-3</v>
      </c>
      <c r="BL1649" s="68">
        <v>123.01243936394722</v>
      </c>
      <c r="BM1649" s="68">
        <v>20.980081217274563</v>
      </c>
      <c r="BN1649" s="68">
        <v>0</v>
      </c>
      <c r="BO1649" s="68">
        <v>0</v>
      </c>
    </row>
    <row r="1650" spans="1:67">
      <c r="A1650">
        <v>2013</v>
      </c>
      <c r="B1650" s="62" t="s">
        <v>627</v>
      </c>
      <c r="C1650" s="67" t="s">
        <v>692</v>
      </c>
      <c r="D1650" s="62" t="s">
        <v>726</v>
      </c>
      <c r="E1650" s="68">
        <v>2.6807087401150724</v>
      </c>
      <c r="F1650" s="68">
        <v>8.3733469491052648E-2</v>
      </c>
      <c r="G1650" s="68">
        <v>0.10125216199164705</v>
      </c>
      <c r="H1650" s="68">
        <v>3.556130755719658</v>
      </c>
      <c r="I1650" s="68">
        <v>10.446230282432852</v>
      </c>
      <c r="J1650" s="68">
        <v>4.413083918095297</v>
      </c>
      <c r="K1650" s="68">
        <v>0.34833730413134739</v>
      </c>
      <c r="L1650" s="68">
        <v>1.487094852273525</v>
      </c>
      <c r="M1650" s="68">
        <v>0.39297864275650635</v>
      </c>
      <c r="N1650" s="68">
        <v>15.421242991438039</v>
      </c>
      <c r="O1650" s="68">
        <v>8.0231722428881902</v>
      </c>
      <c r="P1650" s="68">
        <v>2.7271529436254802</v>
      </c>
      <c r="Q1650" s="68">
        <v>3.7516355513248842</v>
      </c>
      <c r="R1650" s="68">
        <v>1.4228319669537266</v>
      </c>
      <c r="S1650" s="68">
        <v>5.3264009832737464</v>
      </c>
      <c r="T1650" s="68">
        <v>3.6255502426397408</v>
      </c>
      <c r="U1650" s="68">
        <v>19.187868197342063</v>
      </c>
      <c r="V1650" s="68">
        <v>6.0664910985268037</v>
      </c>
      <c r="W1650" s="68">
        <v>4.2207651021995973</v>
      </c>
      <c r="X1650" s="68">
        <v>23.221106545206371</v>
      </c>
      <c r="Y1650" s="68">
        <v>1.7401745972284544</v>
      </c>
      <c r="Z1650" s="68">
        <v>3.6484761014301639</v>
      </c>
      <c r="AA1650" s="68">
        <v>0.19636784602084537</v>
      </c>
      <c r="AB1650" s="68">
        <v>2.6633588639320256</v>
      </c>
      <c r="AC1650" s="68">
        <v>0.33618953684873881</v>
      </c>
      <c r="AD1650" s="68">
        <v>2.1866348500334715E-2</v>
      </c>
      <c r="AE1650" s="68">
        <v>12.897665969665432</v>
      </c>
      <c r="AF1650" s="68">
        <v>0.71944878291565961</v>
      </c>
      <c r="AG1650" s="68">
        <v>3.5458166124595039</v>
      </c>
      <c r="AH1650" s="68">
        <v>2.9058889294592611</v>
      </c>
      <c r="AI1650" s="68">
        <v>5.8855850710531881</v>
      </c>
      <c r="AJ1650" s="68">
        <v>0.15427829737839133</v>
      </c>
      <c r="AK1650" s="68">
        <v>0.87288604729208896</v>
      </c>
      <c r="AL1650" s="68">
        <v>0.83027671497959199</v>
      </c>
      <c r="AM1650" s="68">
        <v>6.6489499210012765E-2</v>
      </c>
      <c r="AN1650" s="68">
        <v>1.1213632295842133</v>
      </c>
      <c r="AO1650" s="68">
        <v>8.7601972940210132E-2</v>
      </c>
      <c r="AP1650" s="68">
        <v>0.36027874530500076</v>
      </c>
      <c r="AQ1650" s="68">
        <v>1.7204483415625393</v>
      </c>
      <c r="AR1650" s="68">
        <v>1.2305421697100083E-2</v>
      </c>
      <c r="AS1650" s="68">
        <v>1.1715485578131046</v>
      </c>
      <c r="AT1650" s="68">
        <v>4.1174069013434594E-2</v>
      </c>
      <c r="AU1650" s="68">
        <v>5.2679823604734985E-2</v>
      </c>
      <c r="AV1650" s="68">
        <v>0</v>
      </c>
      <c r="AW1650" s="68">
        <v>0.12045413079909477</v>
      </c>
      <c r="AX1650" s="68">
        <v>0.10619147071426312</v>
      </c>
      <c r="AY1650" s="68">
        <v>0.11189050134703049</v>
      </c>
      <c r="AZ1650" s="68">
        <v>0</v>
      </c>
      <c r="BA1650" s="68">
        <v>2.9234835056112018E-2</v>
      </c>
      <c r="BB1650" s="68">
        <v>1.4894921567106345</v>
      </c>
      <c r="BC1650" s="68">
        <v>2.8753471813219109</v>
      </c>
      <c r="BD1650" s="68">
        <v>0.4192760103020835</v>
      </c>
      <c r="BE1650" s="68">
        <v>2.4497611672681603</v>
      </c>
      <c r="BF1650" s="68">
        <v>0.60504415429349623</v>
      </c>
      <c r="BG1650" s="68">
        <v>0</v>
      </c>
      <c r="BH1650" s="68">
        <v>3.2673986116776386E-3</v>
      </c>
      <c r="BI1650" s="68">
        <v>61.551652606668846</v>
      </c>
      <c r="BJ1650" s="68">
        <v>0</v>
      </c>
      <c r="BK1650" s="68">
        <v>2.8328724259148699E-2</v>
      </c>
      <c r="BL1650" s="68">
        <v>33.47578419626015</v>
      </c>
      <c r="BM1650" s="68">
        <v>4.7208217431033299</v>
      </c>
      <c r="BN1650" s="68">
        <v>0</v>
      </c>
      <c r="BO1650" s="68">
        <v>0</v>
      </c>
    </row>
    <row r="1651" spans="1:67">
      <c r="A1651">
        <v>2013</v>
      </c>
      <c r="B1651" s="62" t="s">
        <v>628</v>
      </c>
      <c r="C1651" s="67" t="s">
        <v>693</v>
      </c>
      <c r="D1651" s="62" t="s">
        <v>726</v>
      </c>
      <c r="E1651" s="68">
        <v>0.18653312389327237</v>
      </c>
      <c r="F1651" s="68">
        <v>4.2673104386270139E-3</v>
      </c>
      <c r="G1651" s="68">
        <v>9.0327055546560262E-3</v>
      </c>
      <c r="H1651" s="68">
        <v>0.18221608430304889</v>
      </c>
      <c r="I1651" s="68">
        <v>0.74049769566758561</v>
      </c>
      <c r="J1651" s="68">
        <v>0.2786750843586317</v>
      </c>
      <c r="K1651" s="68">
        <v>1.341782799303577E-2</v>
      </c>
      <c r="L1651" s="68">
        <v>8.3617206051693788E-2</v>
      </c>
      <c r="M1651" s="68">
        <v>2.4235389015217129E-2</v>
      </c>
      <c r="N1651" s="68">
        <v>0.32514221355896589</v>
      </c>
      <c r="O1651" s="68">
        <v>0.29095837818424697</v>
      </c>
      <c r="P1651" s="68">
        <v>8.1568235364930824E-2</v>
      </c>
      <c r="Q1651" s="68">
        <v>0.19048796699997136</v>
      </c>
      <c r="R1651" s="68">
        <v>7.1323669814459353E-2</v>
      </c>
      <c r="S1651" s="68">
        <v>0.2034308588399778</v>
      </c>
      <c r="T1651" s="68">
        <v>0.23185162402499013</v>
      </c>
      <c r="U1651" s="68">
        <v>3.2438594925019251</v>
      </c>
      <c r="V1651" s="68">
        <v>0.51069457405564811</v>
      </c>
      <c r="W1651" s="68">
        <v>0.3237012767074226</v>
      </c>
      <c r="X1651" s="68">
        <v>1.8938975847035673</v>
      </c>
      <c r="Y1651" s="68">
        <v>4.6393735339468153E-2</v>
      </c>
      <c r="Z1651" s="68">
        <v>0.30584922846091483</v>
      </c>
      <c r="AA1651" s="68">
        <v>2.0588523236337752E-2</v>
      </c>
      <c r="AB1651" s="68">
        <v>0.15567282683804029</v>
      </c>
      <c r="AC1651" s="68">
        <v>1.4462488048143832E-2</v>
      </c>
      <c r="AD1651" s="68">
        <v>2.1725151645197098E-3</v>
      </c>
      <c r="AE1651" s="68">
        <v>0.77257684921433367</v>
      </c>
      <c r="AF1651" s="68">
        <v>6.6929169480671874E-2</v>
      </c>
      <c r="AG1651" s="68">
        <v>0.33263878966831234</v>
      </c>
      <c r="AH1651" s="68">
        <v>0.2731143657801145</v>
      </c>
      <c r="AI1651" s="68">
        <v>0.52039887975857302</v>
      </c>
      <c r="AJ1651" s="68">
        <v>1.468740931115551E-2</v>
      </c>
      <c r="AK1651" s="68">
        <v>8.0338271032542624E-2</v>
      </c>
      <c r="AL1651" s="68">
        <v>7.1630705759040972E-2</v>
      </c>
      <c r="AM1651" s="68">
        <v>6.1438109303707557E-3</v>
      </c>
      <c r="AN1651" s="68">
        <v>0.16169684602087459</v>
      </c>
      <c r="AO1651" s="68">
        <v>8.2325804151396204E-3</v>
      </c>
      <c r="AP1651" s="68">
        <v>2.4686902654339898E-2</v>
      </c>
      <c r="AQ1651" s="68">
        <v>0.30430315112536166</v>
      </c>
      <c r="AR1651" s="68">
        <v>1.2865887719388102E-3</v>
      </c>
      <c r="AS1651" s="68">
        <v>5.3378572906641233E-2</v>
      </c>
      <c r="AT1651" s="68">
        <v>5.8749490319727569E-3</v>
      </c>
      <c r="AU1651" s="68">
        <v>2.4963350875855457E-3</v>
      </c>
      <c r="AV1651" s="68">
        <v>0</v>
      </c>
      <c r="AW1651" s="68">
        <v>2.7720462428086234E-2</v>
      </c>
      <c r="AX1651" s="68">
        <v>1.8108872664099666E-2</v>
      </c>
      <c r="AY1651" s="68">
        <v>8.5566017557961865E-3</v>
      </c>
      <c r="AZ1651" s="68">
        <v>0</v>
      </c>
      <c r="BA1651" s="68">
        <v>1.8423315803530206E-3</v>
      </c>
      <c r="BB1651" s="68">
        <v>0.17250145803636999</v>
      </c>
      <c r="BC1651" s="68">
        <v>0.22146460593306871</v>
      </c>
      <c r="BD1651" s="68">
        <v>4.390721413360589E-2</v>
      </c>
      <c r="BE1651" s="68">
        <v>0.11087790756922246</v>
      </c>
      <c r="BF1651" s="68">
        <v>7.0021415360700723E-2</v>
      </c>
      <c r="BG1651" s="68">
        <v>0</v>
      </c>
      <c r="BH1651" s="68">
        <v>1.9533232126635585E-4</v>
      </c>
      <c r="BI1651" s="68">
        <v>4.8647441081936966</v>
      </c>
      <c r="BJ1651" s="68">
        <v>0</v>
      </c>
      <c r="BK1651" s="68">
        <v>6.8533743504666921E-5</v>
      </c>
      <c r="BL1651" s="68">
        <v>2.5454290055124567</v>
      </c>
      <c r="BM1651" s="68">
        <v>0.32077350762192303</v>
      </c>
      <c r="BN1651" s="68">
        <v>0</v>
      </c>
      <c r="BO1651" s="68">
        <v>0</v>
      </c>
    </row>
    <row r="1652" spans="1:67">
      <c r="A1652">
        <v>2013</v>
      </c>
      <c r="B1652" s="62" t="s">
        <v>629</v>
      </c>
      <c r="C1652" s="67" t="s">
        <v>694</v>
      </c>
      <c r="D1652" s="62" t="s">
        <v>726</v>
      </c>
      <c r="E1652" s="68">
        <v>32.258158711012328</v>
      </c>
      <c r="F1652" s="68">
        <v>2.712348547630376E-2</v>
      </c>
      <c r="G1652" s="68">
        <v>0.2797252251471456</v>
      </c>
      <c r="H1652" s="68">
        <v>23.720241655141379</v>
      </c>
      <c r="I1652" s="68">
        <v>67.989313557508879</v>
      </c>
      <c r="J1652" s="68">
        <v>55.962034783083823</v>
      </c>
      <c r="K1652" s="68">
        <v>5.2748586674900935</v>
      </c>
      <c r="L1652" s="68">
        <v>10.787905645322816</v>
      </c>
      <c r="M1652" s="68">
        <v>4.7678571910733876</v>
      </c>
      <c r="N1652" s="68">
        <v>5.7951550237519083</v>
      </c>
      <c r="O1652" s="68">
        <v>36.247096649192052</v>
      </c>
      <c r="P1652" s="68">
        <v>6.3210262611798775</v>
      </c>
      <c r="Q1652" s="68">
        <v>24.918422691132907</v>
      </c>
      <c r="R1652" s="68">
        <v>23.522552013585884</v>
      </c>
      <c r="S1652" s="68">
        <v>40.345827094557848</v>
      </c>
      <c r="T1652" s="68">
        <v>72.454315765910152</v>
      </c>
      <c r="U1652" s="68">
        <v>518.06652794716501</v>
      </c>
      <c r="V1652" s="68">
        <v>215.99401644276659</v>
      </c>
      <c r="W1652" s="68">
        <v>183.95826427645073</v>
      </c>
      <c r="X1652" s="68">
        <v>421.10445060370273</v>
      </c>
      <c r="Y1652" s="68">
        <v>35.093497332589358</v>
      </c>
      <c r="Z1652" s="68">
        <v>180.44633924166996</v>
      </c>
      <c r="AA1652" s="68">
        <v>1.1409608361993964</v>
      </c>
      <c r="AB1652" s="68">
        <v>71.262379809889808</v>
      </c>
      <c r="AC1652" s="68">
        <v>0.85087418325120401</v>
      </c>
      <c r="AD1652" s="68">
        <v>9.3902575955551848E-2</v>
      </c>
      <c r="AE1652" s="68">
        <v>24.003266761320653</v>
      </c>
      <c r="AF1652" s="68">
        <v>11.192358057590672</v>
      </c>
      <c r="AG1652" s="68">
        <v>55.61805078350573</v>
      </c>
      <c r="AH1652" s="68">
        <v>45.555266758144214</v>
      </c>
      <c r="AI1652" s="68">
        <v>38.440605653755334</v>
      </c>
      <c r="AJ1652" s="68">
        <v>7.5859146443129258E-2</v>
      </c>
      <c r="AK1652" s="68">
        <v>11.46249442919606</v>
      </c>
      <c r="AL1652" s="68">
        <v>12.342505300126227</v>
      </c>
      <c r="AM1652" s="68">
        <v>3.9357240406712628</v>
      </c>
      <c r="AN1652" s="68">
        <v>2.9645155942834918</v>
      </c>
      <c r="AO1652" s="68">
        <v>6.7324529318525741</v>
      </c>
      <c r="AP1652" s="68">
        <v>19.708430867917006</v>
      </c>
      <c r="AQ1652" s="68">
        <v>40.625954215663938</v>
      </c>
      <c r="AR1652" s="68">
        <v>1.0446898415666082</v>
      </c>
      <c r="AS1652" s="68">
        <v>470.01560266977509</v>
      </c>
      <c r="AT1652" s="68">
        <v>0.79810714913556857</v>
      </c>
      <c r="AU1652" s="68">
        <v>4.7552655469209952</v>
      </c>
      <c r="AV1652" s="68">
        <v>0</v>
      </c>
      <c r="AW1652" s="68">
        <v>170.71866382650384</v>
      </c>
      <c r="AX1652" s="68">
        <v>0.16600513345128576</v>
      </c>
      <c r="AY1652" s="68">
        <v>3.2851323689930201</v>
      </c>
      <c r="AZ1652" s="68">
        <v>0</v>
      </c>
      <c r="BA1652" s="68">
        <v>0.64057304117308167</v>
      </c>
      <c r="BB1652" s="68">
        <v>115.7212797502164</v>
      </c>
      <c r="BC1652" s="68">
        <v>295.78992177435765</v>
      </c>
      <c r="BD1652" s="68">
        <v>46.404235289455947</v>
      </c>
      <c r="BE1652" s="68">
        <v>40.794671527138213</v>
      </c>
      <c r="BF1652" s="68">
        <v>16.278987625851251</v>
      </c>
      <c r="BG1652" s="68">
        <v>0</v>
      </c>
      <c r="BH1652" s="68">
        <v>2.0830973371091455</v>
      </c>
      <c r="BI1652" s="68">
        <v>2249.0571629043702</v>
      </c>
      <c r="BJ1652" s="68">
        <v>0</v>
      </c>
      <c r="BK1652" s="68">
        <v>3.5529442417738411E-4</v>
      </c>
      <c r="BL1652" s="68">
        <v>2.237320766656985</v>
      </c>
      <c r="BM1652" s="68">
        <v>9.842412740229467E-2</v>
      </c>
      <c r="BN1652" s="68">
        <v>0</v>
      </c>
      <c r="BO1652" s="68">
        <v>0</v>
      </c>
    </row>
    <row r="1653" spans="1:67">
      <c r="A1653">
        <v>2013</v>
      </c>
      <c r="B1653" s="62" t="s">
        <v>630</v>
      </c>
      <c r="C1653" s="67" t="s">
        <v>695</v>
      </c>
      <c r="D1653" s="62" t="s">
        <v>726</v>
      </c>
      <c r="E1653" s="68">
        <v>1.4144501335014461</v>
      </c>
      <c r="F1653" s="68">
        <v>1.6194116996235811E-2</v>
      </c>
      <c r="G1653" s="68">
        <v>0.46979777496685637</v>
      </c>
      <c r="H1653" s="68">
        <v>1.678016900943476</v>
      </c>
      <c r="I1653" s="68">
        <v>5.3123152601267734</v>
      </c>
      <c r="J1653" s="68">
        <v>2.1764040750992324</v>
      </c>
      <c r="K1653" s="68">
        <v>0.18164970542486494</v>
      </c>
      <c r="L1653" s="68">
        <v>0.84115647570522789</v>
      </c>
      <c r="M1653" s="68">
        <v>0.22355003471162618</v>
      </c>
      <c r="N1653" s="68">
        <v>1.4038025536702545</v>
      </c>
      <c r="O1653" s="68">
        <v>4.7069777665743633</v>
      </c>
      <c r="P1653" s="68">
        <v>0.92852165922978092</v>
      </c>
      <c r="Q1653" s="68">
        <v>2.7896485959547639</v>
      </c>
      <c r="R1653" s="68">
        <v>0.76022117735321659</v>
      </c>
      <c r="S1653" s="68">
        <v>2.1460067189041419</v>
      </c>
      <c r="T1653" s="68">
        <v>1.3996549470180129</v>
      </c>
      <c r="U1653" s="68">
        <v>5.8377279360314409</v>
      </c>
      <c r="V1653" s="68">
        <v>2.1912879792584832</v>
      </c>
      <c r="W1653" s="68">
        <v>2.2649330812641497</v>
      </c>
      <c r="X1653" s="68">
        <v>10.280371377993317</v>
      </c>
      <c r="Y1653" s="68">
        <v>1.2966019193360558</v>
      </c>
      <c r="Z1653" s="68">
        <v>2.8151049473263021</v>
      </c>
      <c r="AA1653" s="68">
        <v>6.3377293408929572E-2</v>
      </c>
      <c r="AB1653" s="68">
        <v>2.1310871701257446</v>
      </c>
      <c r="AC1653" s="68">
        <v>0.26826985124985869</v>
      </c>
      <c r="AD1653" s="68">
        <v>5.7730788695228262E-2</v>
      </c>
      <c r="AE1653" s="68">
        <v>3.6006770201750902</v>
      </c>
      <c r="AF1653" s="68">
        <v>1.5902971502125087</v>
      </c>
      <c r="AG1653" s="68">
        <v>7.8839826546248979</v>
      </c>
      <c r="AH1653" s="68">
        <v>6.4581415932599944</v>
      </c>
      <c r="AI1653" s="68">
        <v>18.860780280474973</v>
      </c>
      <c r="AJ1653" s="68">
        <v>1.1078843145740049</v>
      </c>
      <c r="AK1653" s="68">
        <v>9.4393721864702798</v>
      </c>
      <c r="AL1653" s="68">
        <v>1.1238673673075013</v>
      </c>
      <c r="AM1653" s="68">
        <v>8.1827204257863162E-2</v>
      </c>
      <c r="AN1653" s="68">
        <v>0.72177218816950028</v>
      </c>
      <c r="AO1653" s="68">
        <v>0.15494592850399302</v>
      </c>
      <c r="AP1653" s="68">
        <v>0.38165647721210616</v>
      </c>
      <c r="AQ1653" s="68">
        <v>0.79380956396545421</v>
      </c>
      <c r="AR1653" s="68">
        <v>0.10288738055199863</v>
      </c>
      <c r="AS1653" s="68">
        <v>3.0072800232107983</v>
      </c>
      <c r="AT1653" s="68">
        <v>3.6118063315162242E-2</v>
      </c>
      <c r="AU1653" s="68">
        <v>8.3992610020355754E-2</v>
      </c>
      <c r="AV1653" s="68">
        <v>0</v>
      </c>
      <c r="AW1653" s="68">
        <v>0.5926499099279936</v>
      </c>
      <c r="AX1653" s="68">
        <v>0.10932257790042756</v>
      </c>
      <c r="AY1653" s="68">
        <v>8.1476511682008868E-2</v>
      </c>
      <c r="AZ1653" s="68">
        <v>0</v>
      </c>
      <c r="BA1653" s="68">
        <v>3.3111173439649762E-2</v>
      </c>
      <c r="BB1653" s="68">
        <v>2.2646166074237835</v>
      </c>
      <c r="BC1653" s="68">
        <v>5.3832855415882168</v>
      </c>
      <c r="BD1653" s="68">
        <v>0.54328175977089299</v>
      </c>
      <c r="BE1653" s="68">
        <v>0.96636078773087597</v>
      </c>
      <c r="BF1653" s="68">
        <v>0.43671340625258526</v>
      </c>
      <c r="BG1653" s="68">
        <v>0</v>
      </c>
      <c r="BH1653" s="68">
        <v>7.6502006475317229E-3</v>
      </c>
      <c r="BI1653" s="68">
        <v>63.700847278762431</v>
      </c>
      <c r="BJ1653" s="68">
        <v>0</v>
      </c>
      <c r="BK1653" s="68">
        <v>3.1948530161835806E-3</v>
      </c>
      <c r="BL1653" s="68">
        <v>9.946317433893098</v>
      </c>
      <c r="BM1653" s="68">
        <v>0.85682444910878319</v>
      </c>
      <c r="BN1653" s="68">
        <v>0</v>
      </c>
      <c r="BO1653" s="68">
        <v>0</v>
      </c>
    </row>
    <row r="1654" spans="1:67">
      <c r="A1654">
        <v>2013</v>
      </c>
      <c r="B1654" s="62" t="s">
        <v>631</v>
      </c>
      <c r="C1654" s="67" t="s">
        <v>696</v>
      </c>
      <c r="D1654" s="62" t="s">
        <v>726</v>
      </c>
      <c r="E1654" s="68">
        <v>4.999982574518981E-2</v>
      </c>
      <c r="F1654" s="68">
        <v>9.9603229781230866E-4</v>
      </c>
      <c r="G1654" s="68">
        <v>5.1458414763536874E-3</v>
      </c>
      <c r="H1654" s="68">
        <v>6.8363502599807363E-2</v>
      </c>
      <c r="I1654" s="68">
        <v>0.20377543186579283</v>
      </c>
      <c r="J1654" s="68">
        <v>8.5897253180919425E-2</v>
      </c>
      <c r="K1654" s="68">
        <v>8.095598950181148E-3</v>
      </c>
      <c r="L1654" s="68">
        <v>2.4508031675791055E-2</v>
      </c>
      <c r="M1654" s="68">
        <v>1.0195083550644898E-2</v>
      </c>
      <c r="N1654" s="68">
        <v>3.5342564461526775E-2</v>
      </c>
      <c r="O1654" s="68">
        <v>9.0856028351384246E-2</v>
      </c>
      <c r="P1654" s="68">
        <v>2.1387554013217375E-2</v>
      </c>
      <c r="Q1654" s="68">
        <v>5.1979157423558367E-2</v>
      </c>
      <c r="R1654" s="68">
        <v>3.4417636280482299E-2</v>
      </c>
      <c r="S1654" s="68">
        <v>6.7758650597166764E-2</v>
      </c>
      <c r="T1654" s="68">
        <v>0.10569621707825394</v>
      </c>
      <c r="U1654" s="68">
        <v>0.65890707422615813</v>
      </c>
      <c r="V1654" s="68">
        <v>0.24265856998485469</v>
      </c>
      <c r="W1654" s="68">
        <v>0.19009670354551372</v>
      </c>
      <c r="X1654" s="68">
        <v>0.52497283798625449</v>
      </c>
      <c r="Y1654" s="68">
        <v>3.4703913077220074E-2</v>
      </c>
      <c r="Z1654" s="68">
        <v>0.19855212569242378</v>
      </c>
      <c r="AA1654" s="68">
        <v>3.6903190169835106E-3</v>
      </c>
      <c r="AB1654" s="68">
        <v>9.1802318315571299E-2</v>
      </c>
      <c r="AC1654" s="68">
        <v>2.3272985846786623E-2</v>
      </c>
      <c r="AD1654" s="68">
        <v>9.5371648989698047E-4</v>
      </c>
      <c r="AE1654" s="68">
        <v>0.20333758567819582</v>
      </c>
      <c r="AF1654" s="68">
        <v>5.8073901015246926E-2</v>
      </c>
      <c r="AG1654" s="68">
        <v>0.28862476339149967</v>
      </c>
      <c r="AH1654" s="68">
        <v>0.23803855726846529</v>
      </c>
      <c r="AI1654" s="68">
        <v>0.27263062251156378</v>
      </c>
      <c r="AJ1654" s="68">
        <v>1.6913584602545828E-2</v>
      </c>
      <c r="AK1654" s="68">
        <v>0.10939553276519992</v>
      </c>
      <c r="AL1654" s="68">
        <v>3.5309674090254525E-2</v>
      </c>
      <c r="AM1654" s="68">
        <v>8.9249440043465082E-3</v>
      </c>
      <c r="AN1654" s="68">
        <v>6.6537032190329734E-2</v>
      </c>
      <c r="AO1654" s="68">
        <v>2.0617932180693039E-2</v>
      </c>
      <c r="AP1654" s="68">
        <v>9.9506097589086961E-2</v>
      </c>
      <c r="AQ1654" s="68">
        <v>0.11195084360023438</v>
      </c>
      <c r="AR1654" s="68">
        <v>5.2516125997752678E-3</v>
      </c>
      <c r="AS1654" s="68">
        <v>0.8400978847539684</v>
      </c>
      <c r="AT1654" s="68">
        <v>4.3608858817521259E-2</v>
      </c>
      <c r="AU1654" s="68">
        <v>2.4887744360334196E-2</v>
      </c>
      <c r="AV1654" s="68">
        <v>0</v>
      </c>
      <c r="AW1654" s="68">
        <v>0.13314104181761116</v>
      </c>
      <c r="AX1654" s="68">
        <v>1.7300566355127511E-2</v>
      </c>
      <c r="AY1654" s="68">
        <v>1.6283568907765299E-2</v>
      </c>
      <c r="AZ1654" s="68">
        <v>0</v>
      </c>
      <c r="BA1654" s="68">
        <v>3.3917409004515986E-3</v>
      </c>
      <c r="BB1654" s="68">
        <v>0.28665572131938277</v>
      </c>
      <c r="BC1654" s="68">
        <v>0.59494406596349847</v>
      </c>
      <c r="BD1654" s="68">
        <v>0.12846270782892752</v>
      </c>
      <c r="BE1654" s="68">
        <v>8.9918232606920889E-2</v>
      </c>
      <c r="BF1654" s="68">
        <v>5.0086336291476734E-2</v>
      </c>
      <c r="BG1654" s="68">
        <v>0</v>
      </c>
      <c r="BH1654" s="68">
        <v>1.8216644276320324E-3</v>
      </c>
      <c r="BI1654" s="68">
        <v>2.7676650455241179</v>
      </c>
      <c r="BJ1654" s="68">
        <v>0</v>
      </c>
      <c r="BK1654" s="68">
        <v>2.7170461268577369E-3</v>
      </c>
      <c r="BL1654" s="68">
        <v>0.24962480912969223</v>
      </c>
      <c r="BM1654" s="68">
        <v>3.8911233513276675E-2</v>
      </c>
      <c r="BN1654" s="68">
        <v>0</v>
      </c>
      <c r="BO1654" s="68">
        <v>0</v>
      </c>
    </row>
    <row r="1655" spans="1:67">
      <c r="A1655">
        <v>2013</v>
      </c>
      <c r="B1655" s="62" t="s">
        <v>632</v>
      </c>
      <c r="C1655" s="67" t="s">
        <v>697</v>
      </c>
      <c r="D1655" s="62" t="s">
        <v>726</v>
      </c>
      <c r="E1655" s="68">
        <v>15.102736744776394</v>
      </c>
      <c r="F1655" s="68">
        <v>3.8456586030590901E-3</v>
      </c>
      <c r="G1655" s="68">
        <v>0.62191020173417821</v>
      </c>
      <c r="H1655" s="68">
        <v>0.49354618377646814</v>
      </c>
      <c r="I1655" s="68">
        <v>55.530742225680982</v>
      </c>
      <c r="J1655" s="68">
        <v>1.3225807667938585</v>
      </c>
      <c r="K1655" s="68">
        <v>1.0707654594343943E-2</v>
      </c>
      <c r="L1655" s="68">
        <v>0.40273659909452897</v>
      </c>
      <c r="M1655" s="68">
        <v>4.1642833858479902E-2</v>
      </c>
      <c r="N1655" s="68">
        <v>6.4448136511620721E-2</v>
      </c>
      <c r="O1655" s="68">
        <v>1.7977075364013881</v>
      </c>
      <c r="P1655" s="68">
        <v>0.84156299147680946</v>
      </c>
      <c r="Q1655" s="68">
        <v>0.14297852722166848</v>
      </c>
      <c r="R1655" s="68">
        <v>0.19332733076861763</v>
      </c>
      <c r="S1655" s="68">
        <v>0.18356866339214498</v>
      </c>
      <c r="T1655" s="68">
        <v>0.18487350886469422</v>
      </c>
      <c r="U1655" s="68">
        <v>1.2802495399954412</v>
      </c>
      <c r="V1655" s="68">
        <v>0.37239396865847807</v>
      </c>
      <c r="W1655" s="68">
        <v>0.21522041142956294</v>
      </c>
      <c r="X1655" s="68">
        <v>1.0739854908686555</v>
      </c>
      <c r="Y1655" s="68">
        <v>2.9198923581914366E-2</v>
      </c>
      <c r="Z1655" s="68">
        <v>0.30484831655207278</v>
      </c>
      <c r="AA1655" s="68">
        <v>3.5652089817619421E-2</v>
      </c>
      <c r="AB1655" s="68">
        <v>0.21148388320808581</v>
      </c>
      <c r="AC1655" s="68">
        <v>9.6306834013739073E-2</v>
      </c>
      <c r="AD1655" s="68">
        <v>5.6658033353038624E-3</v>
      </c>
      <c r="AE1655" s="68">
        <v>1.0812683906793787</v>
      </c>
      <c r="AF1655" s="68">
        <v>0.66723300173065858</v>
      </c>
      <c r="AG1655" s="68">
        <v>3.3143446148857931</v>
      </c>
      <c r="AH1655" s="68">
        <v>2.7295576931442023</v>
      </c>
      <c r="AI1655" s="68">
        <v>1.0526247803785329</v>
      </c>
      <c r="AJ1655" s="68">
        <v>7.7209685661862995E-2</v>
      </c>
      <c r="AK1655" s="68">
        <v>0.2281214880809686</v>
      </c>
      <c r="AL1655" s="68">
        <v>0.14221132003444198</v>
      </c>
      <c r="AM1655" s="68">
        <v>3.5904912846598594E-2</v>
      </c>
      <c r="AN1655" s="68">
        <v>7.2550539874628894</v>
      </c>
      <c r="AO1655" s="68">
        <v>9.8861703434891007E-2</v>
      </c>
      <c r="AP1655" s="68">
        <v>0.2589820168665708</v>
      </c>
      <c r="AQ1655" s="68">
        <v>0.46234653167964929</v>
      </c>
      <c r="AR1655" s="68">
        <v>1.916843836422279E-2</v>
      </c>
      <c r="AS1655" s="68">
        <v>1.7872193700088952</v>
      </c>
      <c r="AT1655" s="68">
        <v>0.13038206014982245</v>
      </c>
      <c r="AU1655" s="68">
        <v>9.5975364729424251E-2</v>
      </c>
      <c r="AV1655" s="68">
        <v>0</v>
      </c>
      <c r="AW1655" s="68">
        <v>8.9320508646755392E-2</v>
      </c>
      <c r="AX1655" s="68">
        <v>4.9851807081223637E-2</v>
      </c>
      <c r="AY1655" s="68">
        <v>8.9533566101035938E-2</v>
      </c>
      <c r="AZ1655" s="68">
        <v>0</v>
      </c>
      <c r="BA1655" s="68">
        <v>2.1448503521596489E-2</v>
      </c>
      <c r="BB1655" s="68">
        <v>1.3678806812293023</v>
      </c>
      <c r="BC1655" s="68">
        <v>5.4486914470412362</v>
      </c>
      <c r="BD1655" s="68">
        <v>0.70093644560052581</v>
      </c>
      <c r="BE1655" s="68">
        <v>1.1685723305268882</v>
      </c>
      <c r="BF1655" s="68">
        <v>0.29667754144643071</v>
      </c>
      <c r="BG1655" s="68">
        <v>0</v>
      </c>
      <c r="BH1655" s="68">
        <v>5.0651778111972488E-3</v>
      </c>
      <c r="BI1655" s="68">
        <v>212.3506221201857</v>
      </c>
      <c r="BJ1655" s="68">
        <v>0</v>
      </c>
      <c r="BK1655" s="68">
        <v>2.593977417759457E-4</v>
      </c>
      <c r="BL1655" s="68">
        <v>0.82668041824779548</v>
      </c>
      <c r="BM1655" s="68">
        <v>0.1180424607215092</v>
      </c>
      <c r="BN1655" s="68">
        <v>0</v>
      </c>
      <c r="BO1655" s="68">
        <v>0</v>
      </c>
    </row>
    <row r="1656" spans="1:67">
      <c r="A1656">
        <v>2013</v>
      </c>
      <c r="B1656" s="62" t="s">
        <v>633</v>
      </c>
      <c r="C1656" s="67" t="s">
        <v>698</v>
      </c>
      <c r="D1656" s="62" t="s">
        <v>726</v>
      </c>
      <c r="E1656" s="68">
        <v>0.27147520960793459</v>
      </c>
      <c r="F1656" s="68">
        <v>5.7041823010145314E-3</v>
      </c>
      <c r="G1656" s="68">
        <v>2.8974167009114793E-3</v>
      </c>
      <c r="H1656" s="68">
        <v>0.3351625966357521</v>
      </c>
      <c r="I1656" s="68">
        <v>2.0804149883260541</v>
      </c>
      <c r="J1656" s="68">
        <v>0.51359766712609545</v>
      </c>
      <c r="K1656" s="68">
        <v>6.208447504722877E-2</v>
      </c>
      <c r="L1656" s="68">
        <v>0.37202412735001905</v>
      </c>
      <c r="M1656" s="68">
        <v>2.4938125964094722</v>
      </c>
      <c r="N1656" s="68">
        <v>0.15612848713058694</v>
      </c>
      <c r="O1656" s="68">
        <v>1.7961375615585149</v>
      </c>
      <c r="P1656" s="68">
        <v>0.66175171055558413</v>
      </c>
      <c r="Q1656" s="68">
        <v>0.70591831003029581</v>
      </c>
      <c r="R1656" s="68">
        <v>0.25926399064725081</v>
      </c>
      <c r="S1656" s="68">
        <v>0.15746203905096867</v>
      </c>
      <c r="T1656" s="68">
        <v>0.61733077996188679</v>
      </c>
      <c r="U1656" s="68">
        <v>4.7180360100823631</v>
      </c>
      <c r="V1656" s="68">
        <v>1.1785302345419995</v>
      </c>
      <c r="W1656" s="68">
        <v>0.55804799846039277</v>
      </c>
      <c r="X1656" s="68">
        <v>1.518132128437951</v>
      </c>
      <c r="Y1656" s="68">
        <v>6.8609949511036994E-2</v>
      </c>
      <c r="Z1656" s="68">
        <v>1.0899738119426103</v>
      </c>
      <c r="AA1656" s="68">
        <v>0.10897574782277081</v>
      </c>
      <c r="AB1656" s="68">
        <v>0.63926197145591945</v>
      </c>
      <c r="AC1656" s="68">
        <v>0.35135180897369245</v>
      </c>
      <c r="AD1656" s="68">
        <v>9.5550567709081439E-3</v>
      </c>
      <c r="AE1656" s="68">
        <v>2.3056304997780512</v>
      </c>
      <c r="AF1656" s="68">
        <v>0.77087015644251256</v>
      </c>
      <c r="AG1656" s="68">
        <v>3.8350198254904315</v>
      </c>
      <c r="AH1656" s="68">
        <v>3.1384966528346148</v>
      </c>
      <c r="AI1656" s="68">
        <v>1.358744614615627</v>
      </c>
      <c r="AJ1656" s="68">
        <v>7.3875287560640795E-2</v>
      </c>
      <c r="AK1656" s="68">
        <v>0.14108416146652791</v>
      </c>
      <c r="AL1656" s="68">
        <v>0.76677425640939267</v>
      </c>
      <c r="AM1656" s="68">
        <v>0.20669045973112921</v>
      </c>
      <c r="AN1656" s="68">
        <v>0.7084983865975103</v>
      </c>
      <c r="AO1656" s="68">
        <v>0.67022429964505303</v>
      </c>
      <c r="AP1656" s="68">
        <v>1.3098346472887314</v>
      </c>
      <c r="AQ1656" s="68">
        <v>0.81516453979217296</v>
      </c>
      <c r="AR1656" s="68">
        <v>0.10589663113760982</v>
      </c>
      <c r="AS1656" s="68">
        <v>16.754187043815712</v>
      </c>
      <c r="AT1656" s="68">
        <v>3.1343240088437141E-2</v>
      </c>
      <c r="AU1656" s="68">
        <v>0.72399378574732198</v>
      </c>
      <c r="AV1656" s="68">
        <v>0</v>
      </c>
      <c r="AW1656" s="68">
        <v>1.3499023313521616</v>
      </c>
      <c r="AX1656" s="68">
        <v>0.66585722995723229</v>
      </c>
      <c r="AY1656" s="68">
        <v>1.3488096540450307</v>
      </c>
      <c r="AZ1656" s="68">
        <v>0</v>
      </c>
      <c r="BA1656" s="68">
        <v>0.10337889901205052</v>
      </c>
      <c r="BB1656" s="68">
        <v>22.734926245726076</v>
      </c>
      <c r="BC1656" s="68">
        <v>7.6877108230318854</v>
      </c>
      <c r="BD1656" s="68">
        <v>4.395951890113154</v>
      </c>
      <c r="BE1656" s="68">
        <v>3.9051044892872904</v>
      </c>
      <c r="BF1656" s="68">
        <v>2.237691002913722</v>
      </c>
      <c r="BG1656" s="68">
        <v>0</v>
      </c>
      <c r="BH1656" s="68">
        <v>6.6103888804868016E-3</v>
      </c>
      <c r="BI1656" s="68">
        <v>4.6669552937572991</v>
      </c>
      <c r="BJ1656" s="68">
        <v>0</v>
      </c>
      <c r="BK1656" s="68">
        <v>1.2714579096330395E-2</v>
      </c>
      <c r="BL1656" s="68">
        <v>1.1805605757953099</v>
      </c>
      <c r="BM1656" s="68">
        <v>0.19086388583476918</v>
      </c>
      <c r="BN1656" s="68">
        <v>0</v>
      </c>
      <c r="BO1656" s="68">
        <v>0</v>
      </c>
    </row>
    <row r="1657" spans="1:67">
      <c r="A1657">
        <v>2013</v>
      </c>
      <c r="B1657" s="62" t="s">
        <v>634</v>
      </c>
      <c r="C1657" s="67" t="s">
        <v>699</v>
      </c>
      <c r="D1657" s="62" t="s">
        <v>726</v>
      </c>
      <c r="E1657" s="68">
        <v>0.21362048784311669</v>
      </c>
      <c r="F1657" s="68">
        <v>4.0751856786028313E-3</v>
      </c>
      <c r="G1657" s="68">
        <v>5.6756085684914349E-3</v>
      </c>
      <c r="H1657" s="68">
        <v>0.10116255795178562</v>
      </c>
      <c r="I1657" s="68">
        <v>1.3586659235760592</v>
      </c>
      <c r="J1657" s="68">
        <v>0.10554979015709251</v>
      </c>
      <c r="K1657" s="68">
        <v>7.7419944232522461E-3</v>
      </c>
      <c r="L1657" s="68">
        <v>3.9540010543005349E-2</v>
      </c>
      <c r="M1657" s="68">
        <v>6.9489858935940049E-2</v>
      </c>
      <c r="N1657" s="68">
        <v>3.4363391692531234E-2</v>
      </c>
      <c r="O1657" s="68">
        <v>0.41722112406256545</v>
      </c>
      <c r="P1657" s="68">
        <v>0.14289662997411925</v>
      </c>
      <c r="Q1657" s="68">
        <v>0.10519433581911961</v>
      </c>
      <c r="R1657" s="68">
        <v>6.4834793368546945E-2</v>
      </c>
      <c r="S1657" s="68">
        <v>6.7508747672574684E-2</v>
      </c>
      <c r="T1657" s="68">
        <v>0.36106620258305899</v>
      </c>
      <c r="U1657" s="68">
        <v>5.3259343504806269</v>
      </c>
      <c r="V1657" s="68">
        <v>0.99221729613804444</v>
      </c>
      <c r="W1657" s="68">
        <v>0.52629848572263005</v>
      </c>
      <c r="X1657" s="68">
        <v>1.2040374564547274</v>
      </c>
      <c r="Y1657" s="68">
        <v>3.5866544180815647E-2</v>
      </c>
      <c r="Z1657" s="68">
        <v>0.60073834440922946</v>
      </c>
      <c r="AA1657" s="68">
        <v>1.9548768928989269E-2</v>
      </c>
      <c r="AB1657" s="68">
        <v>0.37262306842541282</v>
      </c>
      <c r="AC1657" s="68">
        <v>0.29943227091932978</v>
      </c>
      <c r="AD1657" s="68">
        <v>1.146032839820443E-3</v>
      </c>
      <c r="AE1657" s="68">
        <v>0.34596804316289731</v>
      </c>
      <c r="AF1657" s="68">
        <v>0.41935768641722404</v>
      </c>
      <c r="AG1657" s="68">
        <v>2.0846628378672896</v>
      </c>
      <c r="AH1657" s="68">
        <v>1.7086789207738373</v>
      </c>
      <c r="AI1657" s="68">
        <v>0.52676263673448087</v>
      </c>
      <c r="AJ1657" s="68">
        <v>7.6147480496574549E-2</v>
      </c>
      <c r="AK1657" s="68">
        <v>8.73916262012744E-2</v>
      </c>
      <c r="AL1657" s="68">
        <v>0.14638148259236458</v>
      </c>
      <c r="AM1657" s="68">
        <v>4.7931474432617305E-2</v>
      </c>
      <c r="AN1657" s="68">
        <v>1.2383381067416273</v>
      </c>
      <c r="AO1657" s="68">
        <v>0.40866668146075458</v>
      </c>
      <c r="AP1657" s="68">
        <v>43.231835924832843</v>
      </c>
      <c r="AQ1657" s="68">
        <v>6.6578922815093824</v>
      </c>
      <c r="AR1657" s="68">
        <v>4.7251309694201098E-2</v>
      </c>
      <c r="AS1657" s="68">
        <v>9.182959498622651</v>
      </c>
      <c r="AT1657" s="68">
        <v>5.9895628378730814</v>
      </c>
      <c r="AU1657" s="68">
        <v>0.28328146850253083</v>
      </c>
      <c r="AV1657" s="68">
        <v>0</v>
      </c>
      <c r="AW1657" s="68">
        <v>3.8603346680758079</v>
      </c>
      <c r="AX1657" s="68">
        <v>0.18110394910993011</v>
      </c>
      <c r="AY1657" s="68">
        <v>13.827767958127755</v>
      </c>
      <c r="AZ1657" s="68">
        <v>0</v>
      </c>
      <c r="BA1657" s="68">
        <v>0.72858534620151305</v>
      </c>
      <c r="BB1657" s="68">
        <v>2.4979805890911964</v>
      </c>
      <c r="BC1657" s="68">
        <v>64.045455264875926</v>
      </c>
      <c r="BD1657" s="68">
        <v>5.2944425306412999</v>
      </c>
      <c r="BE1657" s="68">
        <v>8.1638477609783795</v>
      </c>
      <c r="BF1657" s="68">
        <v>0.31950125199359736</v>
      </c>
      <c r="BG1657" s="68">
        <v>0</v>
      </c>
      <c r="BH1657" s="68">
        <v>0.1415149068850573</v>
      </c>
      <c r="BI1657" s="68">
        <v>420.8027658288467</v>
      </c>
      <c r="BJ1657" s="68">
        <v>0</v>
      </c>
      <c r="BK1657" s="68">
        <v>0.69817866155997932</v>
      </c>
      <c r="BL1657" s="68">
        <v>2.0499763974956675</v>
      </c>
      <c r="BM1657" s="68">
        <v>0.21829822360426585</v>
      </c>
      <c r="BN1657" s="68">
        <v>0</v>
      </c>
      <c r="BO1657" s="68">
        <v>0</v>
      </c>
    </row>
    <row r="1658" spans="1:67">
      <c r="A1658">
        <v>2013</v>
      </c>
      <c r="B1658" s="62" t="s">
        <v>635</v>
      </c>
      <c r="C1658" s="67" t="s">
        <v>700</v>
      </c>
      <c r="D1658" s="62" t="s">
        <v>726</v>
      </c>
      <c r="E1658" s="68">
        <v>0.26026215101407546</v>
      </c>
      <c r="F1658" s="68">
        <v>8.7173212662730648E-2</v>
      </c>
      <c r="G1658" s="68">
        <v>0.12167073825984298</v>
      </c>
      <c r="H1658" s="68">
        <v>3.4015993710852177</v>
      </c>
      <c r="I1658" s="68">
        <v>7.5021010061517455</v>
      </c>
      <c r="J1658" s="68">
        <v>0.87970661981433285</v>
      </c>
      <c r="K1658" s="68">
        <v>0.12535817247950187</v>
      </c>
      <c r="L1658" s="68">
        <v>0.39420314572098214</v>
      </c>
      <c r="M1658" s="68">
        <v>0.51599959872564694</v>
      </c>
      <c r="N1658" s="68">
        <v>0.46225547002517786</v>
      </c>
      <c r="O1658" s="68">
        <v>1.9589286552511562</v>
      </c>
      <c r="P1658" s="68">
        <v>0.59500558190994846</v>
      </c>
      <c r="Q1658" s="68">
        <v>0.96619578839229947</v>
      </c>
      <c r="R1658" s="68">
        <v>1.1557822065017087</v>
      </c>
      <c r="S1658" s="68">
        <v>0.35957338803588595</v>
      </c>
      <c r="T1658" s="68">
        <v>1.4670026793306348</v>
      </c>
      <c r="U1658" s="68">
        <v>16.617020834126599</v>
      </c>
      <c r="V1658" s="68">
        <v>2.6688424029553728</v>
      </c>
      <c r="W1658" s="68">
        <v>1.3726843068485177</v>
      </c>
      <c r="X1658" s="68">
        <v>5.482046501814728</v>
      </c>
      <c r="Y1658" s="68">
        <v>0.17634916789589838</v>
      </c>
      <c r="Z1658" s="68">
        <v>2.2948555182997552</v>
      </c>
      <c r="AA1658" s="68">
        <v>0.61864991840574923</v>
      </c>
      <c r="AB1658" s="68">
        <v>1.4501407161417723</v>
      </c>
      <c r="AC1658" s="68">
        <v>0.94017913179343715</v>
      </c>
      <c r="AD1658" s="68">
        <v>6.8625020435594819E-2</v>
      </c>
      <c r="AE1658" s="68">
        <v>19.549011413549863</v>
      </c>
      <c r="AF1658" s="68">
        <v>2.6008997535268463</v>
      </c>
      <c r="AG1658" s="68">
        <v>12.928526987180737</v>
      </c>
      <c r="AH1658" s="68">
        <v>10.591171580174516</v>
      </c>
      <c r="AI1658" s="68">
        <v>9.8279242532109485</v>
      </c>
      <c r="AJ1658" s="68">
        <v>0.23114652417931636</v>
      </c>
      <c r="AK1658" s="68">
        <v>1.7395993765699724</v>
      </c>
      <c r="AL1658" s="68">
        <v>1.2080596341857139</v>
      </c>
      <c r="AM1658" s="68">
        <v>0.77430484866731342</v>
      </c>
      <c r="AN1658" s="68">
        <v>4.0952702799883856</v>
      </c>
      <c r="AO1658" s="68">
        <v>0.73101345955928432</v>
      </c>
      <c r="AP1658" s="68">
        <v>7.1382198455971899</v>
      </c>
      <c r="AQ1658" s="68">
        <v>32.325844979844632</v>
      </c>
      <c r="AR1658" s="68">
        <v>0.18245136665206987</v>
      </c>
      <c r="AS1658" s="68">
        <v>27.327620025819702</v>
      </c>
      <c r="AT1658" s="68">
        <v>78.845570372995368</v>
      </c>
      <c r="AU1658" s="68">
        <v>2.8483003782826684</v>
      </c>
      <c r="AV1658" s="68">
        <v>0</v>
      </c>
      <c r="AW1658" s="68">
        <v>5.2549280439630781</v>
      </c>
      <c r="AX1658" s="68">
        <v>1.1957675164454338</v>
      </c>
      <c r="AY1658" s="68">
        <v>1.9077665969696733</v>
      </c>
      <c r="AZ1658" s="68">
        <v>0</v>
      </c>
      <c r="BA1658" s="68">
        <v>0.39902122285851721</v>
      </c>
      <c r="BB1658" s="68">
        <v>18.719370712040021</v>
      </c>
      <c r="BC1658" s="68">
        <v>30.700810033887947</v>
      </c>
      <c r="BD1658" s="68">
        <v>9.9962665120410392</v>
      </c>
      <c r="BE1658" s="68">
        <v>6.0096831951989111</v>
      </c>
      <c r="BF1658" s="68">
        <v>4.8377707691709464</v>
      </c>
      <c r="BG1658" s="68">
        <v>0</v>
      </c>
      <c r="BH1658" s="68">
        <v>4.1019481114560094E-2</v>
      </c>
      <c r="BI1658" s="68">
        <v>192.9262221134598</v>
      </c>
      <c r="BJ1658" s="68">
        <v>0</v>
      </c>
      <c r="BK1658" s="68">
        <v>4.8699404145918418E-2</v>
      </c>
      <c r="BL1658" s="68">
        <v>6.0853131542704162</v>
      </c>
      <c r="BM1658" s="68">
        <v>0.3378104427419541</v>
      </c>
      <c r="BN1658" s="68">
        <v>0</v>
      </c>
      <c r="BO1658" s="68">
        <v>0</v>
      </c>
    </row>
    <row r="1659" spans="1:67">
      <c r="A1659">
        <v>2013</v>
      </c>
      <c r="B1659" s="62" t="s">
        <v>636</v>
      </c>
      <c r="C1659" s="67" t="s">
        <v>701</v>
      </c>
      <c r="D1659" s="62" t="s">
        <v>726</v>
      </c>
      <c r="E1659" s="68">
        <v>0.55095947409957835</v>
      </c>
      <c r="F1659" s="68">
        <v>1.4803900615000025E-2</v>
      </c>
      <c r="G1659" s="68">
        <v>1.0251123045503144E-2</v>
      </c>
      <c r="H1659" s="68">
        <v>0.52832050446876933</v>
      </c>
      <c r="I1659" s="68">
        <v>3.093940869852104</v>
      </c>
      <c r="J1659" s="68">
        <v>0.47195429211491924</v>
      </c>
      <c r="K1659" s="68">
        <v>3.6978128803825575E-2</v>
      </c>
      <c r="L1659" s="68">
        <v>0.21957440892998742</v>
      </c>
      <c r="M1659" s="68">
        <v>0.14495899422226871</v>
      </c>
      <c r="N1659" s="68">
        <v>0.35478337285958417</v>
      </c>
      <c r="O1659" s="68">
        <v>1.8572406715401257</v>
      </c>
      <c r="P1659" s="68">
        <v>0.64599078473741112</v>
      </c>
      <c r="Q1659" s="68">
        <v>0.71280189480423783</v>
      </c>
      <c r="R1659" s="68">
        <v>0.25535527952821879</v>
      </c>
      <c r="S1659" s="68">
        <v>0.29637150466639817</v>
      </c>
      <c r="T1659" s="68">
        <v>1.0369036423667521</v>
      </c>
      <c r="U1659" s="68">
        <v>14.588614109241412</v>
      </c>
      <c r="V1659" s="68">
        <v>2.6073217342598021</v>
      </c>
      <c r="W1659" s="68">
        <v>1.2249804232678394</v>
      </c>
      <c r="X1659" s="68">
        <v>4.0362190700190457</v>
      </c>
      <c r="Y1659" s="68">
        <v>0.10885938248158679</v>
      </c>
      <c r="Z1659" s="68">
        <v>1.6649884282225573</v>
      </c>
      <c r="AA1659" s="68">
        <v>5.7353881460346881E-2</v>
      </c>
      <c r="AB1659" s="68">
        <v>1.17895584884472</v>
      </c>
      <c r="AC1659" s="68">
        <v>0.73563931951748751</v>
      </c>
      <c r="AD1659" s="68">
        <v>4.6099194145910443E-3</v>
      </c>
      <c r="AE1659" s="68">
        <v>1.3482862908510527</v>
      </c>
      <c r="AF1659" s="68">
        <v>0.90060123239175915</v>
      </c>
      <c r="AG1659" s="68">
        <v>4.4958581166404059</v>
      </c>
      <c r="AH1659" s="68">
        <v>3.6723265157065201</v>
      </c>
      <c r="AI1659" s="68">
        <v>1.4488475266635674</v>
      </c>
      <c r="AJ1659" s="68">
        <v>0.17201821283326577</v>
      </c>
      <c r="AK1659" s="68">
        <v>0.23816766955150931</v>
      </c>
      <c r="AL1659" s="68">
        <v>0.34107954524299045</v>
      </c>
      <c r="AM1659" s="68">
        <v>0.1176110544745784</v>
      </c>
      <c r="AN1659" s="68">
        <v>1.1362349493305566</v>
      </c>
      <c r="AO1659" s="68">
        <v>0.45368007154467904</v>
      </c>
      <c r="AP1659" s="68">
        <v>2.7672825643540264</v>
      </c>
      <c r="AQ1659" s="68">
        <v>2.1750155103683664</v>
      </c>
      <c r="AR1659" s="68">
        <v>0.10977098685992302</v>
      </c>
      <c r="AS1659" s="68">
        <v>15.277642044790937</v>
      </c>
      <c r="AT1659" s="68">
        <v>0.28666989759807565</v>
      </c>
      <c r="AU1659" s="68">
        <v>0.66091282582956445</v>
      </c>
      <c r="AV1659" s="68">
        <v>0</v>
      </c>
      <c r="AW1659" s="68">
        <v>0.17540858179533969</v>
      </c>
      <c r="AX1659" s="68">
        <v>0.43399344699706016</v>
      </c>
      <c r="AY1659" s="68">
        <v>0.33482496346734658</v>
      </c>
      <c r="AZ1659" s="68">
        <v>0</v>
      </c>
      <c r="BA1659" s="68">
        <v>5.8197137910824231E-2</v>
      </c>
      <c r="BB1659" s="68">
        <v>4.5210208742837619</v>
      </c>
      <c r="BC1659" s="68">
        <v>9.7985233816186792</v>
      </c>
      <c r="BD1659" s="68">
        <v>2.776268475651321</v>
      </c>
      <c r="BE1659" s="68">
        <v>1.8000714748964621</v>
      </c>
      <c r="BF1659" s="68">
        <v>0.83415824138059425</v>
      </c>
      <c r="BG1659" s="68">
        <v>0</v>
      </c>
      <c r="BH1659" s="68">
        <v>8.2894212594856933E-3</v>
      </c>
      <c r="BI1659" s="68">
        <v>12.786361818555843</v>
      </c>
      <c r="BJ1659" s="68">
        <v>0</v>
      </c>
      <c r="BK1659" s="68">
        <v>7.0152760126713079E-2</v>
      </c>
      <c r="BL1659" s="68">
        <v>6.1302388197484126</v>
      </c>
      <c r="BM1659" s="68">
        <v>0.52877537441576961</v>
      </c>
      <c r="BN1659" s="68">
        <v>0</v>
      </c>
      <c r="BO1659" s="68">
        <v>0</v>
      </c>
    </row>
    <row r="1660" spans="1:67">
      <c r="A1660">
        <v>2013</v>
      </c>
      <c r="B1660" s="62" t="s">
        <v>637</v>
      </c>
      <c r="C1660" s="67" t="s">
        <v>702</v>
      </c>
      <c r="D1660" s="62" t="s">
        <v>726</v>
      </c>
      <c r="E1660" s="68">
        <v>8.6381914760168073</v>
      </c>
      <c r="F1660" s="68">
        <v>0.82337606807291019</v>
      </c>
      <c r="G1660" s="68">
        <v>0.39144940063237565</v>
      </c>
      <c r="H1660" s="68">
        <v>23.797921145257352</v>
      </c>
      <c r="I1660" s="68">
        <v>16.50910683574957</v>
      </c>
      <c r="J1660" s="68">
        <v>2.3795762573338823</v>
      </c>
      <c r="K1660" s="68">
        <v>0.45118044882952513</v>
      </c>
      <c r="L1660" s="68">
        <v>2.3753806666104458</v>
      </c>
      <c r="M1660" s="68">
        <v>0.35368218716046262</v>
      </c>
      <c r="N1660" s="68">
        <v>1.6387491422252047</v>
      </c>
      <c r="O1660" s="68">
        <v>7.4459095094528021</v>
      </c>
      <c r="P1660" s="68">
        <v>1.3832144386850178</v>
      </c>
      <c r="Q1660" s="68">
        <v>4.2264110449016012</v>
      </c>
      <c r="R1660" s="68">
        <v>5.2832940047887877</v>
      </c>
      <c r="S1660" s="68">
        <v>3.9245534444024397</v>
      </c>
      <c r="T1660" s="68">
        <v>4.5949788737474302</v>
      </c>
      <c r="U1660" s="68">
        <v>14.257019875787368</v>
      </c>
      <c r="V1660" s="68">
        <v>5.5200860044018727</v>
      </c>
      <c r="W1660" s="68">
        <v>3.3414665603293514</v>
      </c>
      <c r="X1660" s="68">
        <v>17.238052298456271</v>
      </c>
      <c r="Y1660" s="68">
        <v>1.4342006317493741</v>
      </c>
      <c r="Z1660" s="68">
        <v>4.1288582245197469</v>
      </c>
      <c r="AA1660" s="68">
        <v>0.2977852757936314</v>
      </c>
      <c r="AB1660" s="68">
        <v>4.2449096530746218</v>
      </c>
      <c r="AC1660" s="68">
        <v>0.59676000949579744</v>
      </c>
      <c r="AD1660" s="68">
        <v>9.179897623750527E-2</v>
      </c>
      <c r="AE1660" s="68">
        <v>73.04575717776477</v>
      </c>
      <c r="AF1660" s="68">
        <v>3.2824812436593684</v>
      </c>
      <c r="AG1660" s="68">
        <v>16.325925486028559</v>
      </c>
      <c r="AH1660" s="68">
        <v>13.360693422955915</v>
      </c>
      <c r="AI1660" s="68">
        <v>21.943469845144982</v>
      </c>
      <c r="AJ1660" s="68">
        <v>1.2792487613701518</v>
      </c>
      <c r="AK1660" s="68">
        <v>8.3365779522100745</v>
      </c>
      <c r="AL1660" s="68">
        <v>4.0530167092014189</v>
      </c>
      <c r="AM1660" s="68">
        <v>2.6169974587823259</v>
      </c>
      <c r="AN1660" s="68">
        <v>8.6069743203614362</v>
      </c>
      <c r="AO1660" s="68">
        <v>0.69711516579313026</v>
      </c>
      <c r="AP1660" s="68">
        <v>2.3312814628599767</v>
      </c>
      <c r="AQ1660" s="68">
        <v>25.809529008553049</v>
      </c>
      <c r="AR1660" s="68">
        <v>0.52700146854556118</v>
      </c>
      <c r="AS1660" s="68">
        <v>50.228748558067565</v>
      </c>
      <c r="AT1660" s="68">
        <v>39.009504380404593</v>
      </c>
      <c r="AU1660" s="68">
        <v>1.3771734650483198</v>
      </c>
      <c r="AV1660" s="68">
        <v>0</v>
      </c>
      <c r="AW1660" s="68">
        <v>6.4129160382417245</v>
      </c>
      <c r="AX1660" s="68">
        <v>4.4990817170494797</v>
      </c>
      <c r="AY1660" s="68">
        <v>3.7644521333518068</v>
      </c>
      <c r="AZ1660" s="68">
        <v>0</v>
      </c>
      <c r="BA1660" s="68">
        <v>0.87485738681552605</v>
      </c>
      <c r="BB1660" s="68">
        <v>40.164900425498374</v>
      </c>
      <c r="BC1660" s="68">
        <v>44.280485961787846</v>
      </c>
      <c r="BD1660" s="68">
        <v>6.92138185988627</v>
      </c>
      <c r="BE1660" s="68">
        <v>3.0653096118064131</v>
      </c>
      <c r="BF1660" s="68">
        <v>4.1039495674976543</v>
      </c>
      <c r="BG1660" s="68">
        <v>0</v>
      </c>
      <c r="BH1660" s="68">
        <v>0.13440009220949933</v>
      </c>
      <c r="BI1660" s="68">
        <v>318.8269366489248</v>
      </c>
      <c r="BJ1660" s="68">
        <v>0</v>
      </c>
      <c r="BK1660" s="68">
        <v>2.1177806411688436</v>
      </c>
      <c r="BL1660" s="68">
        <v>4.5354022657381066</v>
      </c>
      <c r="BM1660" s="68">
        <v>0.26523351605435469</v>
      </c>
      <c r="BN1660" s="68">
        <v>0</v>
      </c>
      <c r="BO1660" s="68">
        <v>0</v>
      </c>
    </row>
    <row r="1661" spans="1:67">
      <c r="A1661">
        <v>2013</v>
      </c>
      <c r="B1661" s="62" t="s">
        <v>638</v>
      </c>
      <c r="C1661" s="67" t="s">
        <v>703</v>
      </c>
      <c r="D1661" s="62" t="s">
        <v>726</v>
      </c>
      <c r="E1661" s="68">
        <v>130.60850658939228</v>
      </c>
      <c r="F1661" s="68">
        <v>31.672209677382202</v>
      </c>
      <c r="G1661" s="68">
        <v>8.0758757293108445</v>
      </c>
      <c r="H1661" s="68">
        <v>294.53677083046693</v>
      </c>
      <c r="I1661" s="68">
        <v>102.80917904609987</v>
      </c>
      <c r="J1661" s="68">
        <v>25.933420521805807</v>
      </c>
      <c r="K1661" s="68">
        <v>5.189305475210098</v>
      </c>
      <c r="L1661" s="68">
        <v>46.593703302973104</v>
      </c>
      <c r="M1661" s="68">
        <v>3.5160365631685311</v>
      </c>
      <c r="N1661" s="68">
        <v>7.5135168182230565</v>
      </c>
      <c r="O1661" s="68">
        <v>129.0519732909984</v>
      </c>
      <c r="P1661" s="68">
        <v>21.591222121671592</v>
      </c>
      <c r="Q1661" s="68">
        <v>63.152245475102752</v>
      </c>
      <c r="R1661" s="68">
        <v>63.471814237873097</v>
      </c>
      <c r="S1661" s="68">
        <v>32.941509069316965</v>
      </c>
      <c r="T1661" s="68">
        <v>52.78931157497253</v>
      </c>
      <c r="U1661" s="68">
        <v>449.82815856950214</v>
      </c>
      <c r="V1661" s="68">
        <v>147.03947754902831</v>
      </c>
      <c r="W1661" s="68">
        <v>44.493689897193832</v>
      </c>
      <c r="X1661" s="68">
        <v>163.67239589147016</v>
      </c>
      <c r="Y1661" s="68">
        <v>30.082676884960556</v>
      </c>
      <c r="Z1661" s="68">
        <v>82.842530381070361</v>
      </c>
      <c r="AA1661" s="68">
        <v>2.7982025979719745</v>
      </c>
      <c r="AB1661" s="68">
        <v>102.58532875936066</v>
      </c>
      <c r="AC1661" s="68">
        <v>12.552864352955426</v>
      </c>
      <c r="AD1661" s="68">
        <v>1.5518681756094044</v>
      </c>
      <c r="AE1661" s="68">
        <v>545.68633619421371</v>
      </c>
      <c r="AF1661" s="68">
        <v>1.3914343257999864</v>
      </c>
      <c r="AG1661" s="68">
        <v>6.9143398489033867</v>
      </c>
      <c r="AH1661" s="68">
        <v>5.6633445536702984</v>
      </c>
      <c r="AI1661" s="68">
        <v>434.69637975702619</v>
      </c>
      <c r="AJ1661" s="68">
        <v>43.246907215709165</v>
      </c>
      <c r="AK1661" s="68">
        <v>298.04504023606796</v>
      </c>
      <c r="AL1661" s="68">
        <v>107.99720638001466</v>
      </c>
      <c r="AM1661" s="68">
        <v>75.867227222200682</v>
      </c>
      <c r="AN1661" s="68">
        <v>94.896819261355986</v>
      </c>
      <c r="AO1661" s="68">
        <v>8.086241966630741</v>
      </c>
      <c r="AP1661" s="68">
        <v>5.950407046544421</v>
      </c>
      <c r="AQ1661" s="68">
        <v>305.89055495254769</v>
      </c>
      <c r="AR1661" s="68">
        <v>16.325270487003728</v>
      </c>
      <c r="AS1661" s="68">
        <v>67.103397781594907</v>
      </c>
      <c r="AT1661" s="68">
        <v>493.20012445138548</v>
      </c>
      <c r="AU1661" s="68">
        <v>0.69024904297583367</v>
      </c>
      <c r="AV1661" s="68">
        <v>0</v>
      </c>
      <c r="AW1661" s="68">
        <v>15.96741974044666</v>
      </c>
      <c r="AX1661" s="68">
        <v>67.826860465389075</v>
      </c>
      <c r="AY1661" s="68">
        <v>53.043266037801978</v>
      </c>
      <c r="AZ1661" s="68">
        <v>0</v>
      </c>
      <c r="BA1661" s="68">
        <v>4.6878987376834642</v>
      </c>
      <c r="BB1661" s="68">
        <v>440.48784695003616</v>
      </c>
      <c r="BC1661" s="68">
        <v>1.1305835019843897</v>
      </c>
      <c r="BD1661" s="68">
        <v>75.790654205435445</v>
      </c>
      <c r="BE1661" s="68">
        <v>32.714081692938983</v>
      </c>
      <c r="BF1661" s="68">
        <v>76.797249163369571</v>
      </c>
      <c r="BG1661" s="68">
        <v>0</v>
      </c>
      <c r="BH1661" s="68">
        <v>1.7979970039658972E-3</v>
      </c>
      <c r="BI1661" s="68">
        <v>3459.9767660884795</v>
      </c>
      <c r="BJ1661" s="68">
        <v>0</v>
      </c>
      <c r="BK1661" s="68">
        <v>1.7828452121474568E-2</v>
      </c>
      <c r="BL1661" s="68">
        <v>5.0600166038894265</v>
      </c>
      <c r="BM1661" s="68">
        <v>0.83778175805340604</v>
      </c>
      <c r="BN1661" s="68">
        <v>0</v>
      </c>
      <c r="BO1661" s="68">
        <v>0</v>
      </c>
    </row>
    <row r="1662" spans="1:67">
      <c r="A1662">
        <v>2013</v>
      </c>
      <c r="B1662" s="62" t="s">
        <v>639</v>
      </c>
      <c r="C1662" s="67" t="s">
        <v>704</v>
      </c>
      <c r="D1662" s="62" t="s">
        <v>726</v>
      </c>
      <c r="E1662" s="68">
        <v>0.33812736626572476</v>
      </c>
      <c r="F1662" s="68">
        <v>6.4876594199782978E-2</v>
      </c>
      <c r="G1662" s="68">
        <v>1.8990538730878546E-2</v>
      </c>
      <c r="H1662" s="68">
        <v>0.78944533211913592</v>
      </c>
      <c r="I1662" s="68">
        <v>0.47334370544768301</v>
      </c>
      <c r="J1662" s="68">
        <v>0.10228629959711324</v>
      </c>
      <c r="K1662" s="68">
        <v>1.5355921694109563E-2</v>
      </c>
      <c r="L1662" s="68">
        <v>0.11679743809335974</v>
      </c>
      <c r="M1662" s="68">
        <v>1.6249550311476693E-2</v>
      </c>
      <c r="N1662" s="68">
        <v>3.6603478356030394E-2</v>
      </c>
      <c r="O1662" s="68">
        <v>0.36485799132724256</v>
      </c>
      <c r="P1662" s="68">
        <v>7.4342300527665245E-2</v>
      </c>
      <c r="Q1662" s="68">
        <v>0.17828423085973472</v>
      </c>
      <c r="R1662" s="68">
        <v>0.17724688473465183</v>
      </c>
      <c r="S1662" s="68">
        <v>0.11466639452662139</v>
      </c>
      <c r="T1662" s="68">
        <v>0.18688640867151216</v>
      </c>
      <c r="U1662" s="68">
        <v>1.3598477403586005</v>
      </c>
      <c r="V1662" s="68">
        <v>0.42384110167960165</v>
      </c>
      <c r="W1662" s="68">
        <v>0.20000901900744411</v>
      </c>
      <c r="X1662" s="68">
        <v>0.61436800494185828</v>
      </c>
      <c r="Y1662" s="68">
        <v>7.5598207441213372E-2</v>
      </c>
      <c r="Z1662" s="68">
        <v>0.25657691875942135</v>
      </c>
      <c r="AA1662" s="68">
        <v>1.1363753566508851E-2</v>
      </c>
      <c r="AB1662" s="68">
        <v>0.2662939075483059</v>
      </c>
      <c r="AC1662" s="68">
        <v>5.9360639927781365E-2</v>
      </c>
      <c r="AD1662" s="68">
        <v>4.1037782524673541E-3</v>
      </c>
      <c r="AE1662" s="68">
        <v>1.7665188578484341</v>
      </c>
      <c r="AF1662" s="68">
        <v>8.2523628029895157E-2</v>
      </c>
      <c r="AG1662" s="68">
        <v>0.41036789021585907</v>
      </c>
      <c r="AH1662" s="68">
        <v>0.33589935469197096</v>
      </c>
      <c r="AI1662" s="68">
        <v>1.0736139733987458</v>
      </c>
      <c r="AJ1662" s="68">
        <v>9.9815677587963711E-2</v>
      </c>
      <c r="AK1662" s="68">
        <v>0.62964067973248772</v>
      </c>
      <c r="AL1662" s="68">
        <v>0.25818655820018382</v>
      </c>
      <c r="AM1662" s="68">
        <v>0.16641704960699852</v>
      </c>
      <c r="AN1662" s="68">
        <v>0.33638299555093876</v>
      </c>
      <c r="AO1662" s="68">
        <v>4.2839462827285256E-2</v>
      </c>
      <c r="AP1662" s="68">
        <v>0.15369025644416071</v>
      </c>
      <c r="AQ1662" s="68">
        <v>0.87746135840832595</v>
      </c>
      <c r="AR1662" s="68">
        <v>3.9134411092418414E-2</v>
      </c>
      <c r="AS1662" s="68">
        <v>1.2846415024718849</v>
      </c>
      <c r="AT1662" s="68">
        <v>1.263602774123991</v>
      </c>
      <c r="AU1662" s="68">
        <v>4.3596404837922861E-2</v>
      </c>
      <c r="AV1662" s="68">
        <v>0</v>
      </c>
      <c r="AW1662" s="68">
        <v>0.10707465843239992</v>
      </c>
      <c r="AX1662" s="68">
        <v>0.18332039719583729</v>
      </c>
      <c r="AY1662" s="68">
        <v>0.14608551463275818</v>
      </c>
      <c r="AZ1662" s="68">
        <v>0</v>
      </c>
      <c r="BA1662" s="68">
        <v>1.9632681654282155E-2</v>
      </c>
      <c r="BB1662" s="68">
        <v>1.408498379054937</v>
      </c>
      <c r="BC1662" s="68">
        <v>0.89585866515166723</v>
      </c>
      <c r="BD1662" s="68">
        <v>0.33300639517780606</v>
      </c>
      <c r="BE1662" s="68">
        <v>0.16707101019711634</v>
      </c>
      <c r="BF1662" s="68">
        <v>0.22843331911838011</v>
      </c>
      <c r="BG1662" s="68">
        <v>0</v>
      </c>
      <c r="BH1662" s="68">
        <v>1.6898851747022647E-3</v>
      </c>
      <c r="BI1662" s="68">
        <v>10.104166305630562</v>
      </c>
      <c r="BJ1662" s="68">
        <v>0</v>
      </c>
      <c r="BK1662" s="68">
        <v>2.2854074380571302E-2</v>
      </c>
      <c r="BL1662" s="68">
        <v>0.48826406999435362</v>
      </c>
      <c r="BM1662" s="68">
        <v>7.289923321249836E-2</v>
      </c>
      <c r="BN1662" s="68">
        <v>0</v>
      </c>
      <c r="BO1662" s="68">
        <v>0</v>
      </c>
    </row>
    <row r="1663" spans="1:67">
      <c r="A1663">
        <v>2013</v>
      </c>
      <c r="B1663" s="62" t="s">
        <v>640</v>
      </c>
      <c r="C1663" s="67" t="s">
        <v>705</v>
      </c>
      <c r="D1663" s="62" t="s">
        <v>726</v>
      </c>
      <c r="E1663" s="68">
        <v>7.0998625412579341E-2</v>
      </c>
      <c r="F1663" s="68">
        <v>6.0401688444684807E-3</v>
      </c>
      <c r="G1663" s="68">
        <v>2.7782851303683981E-3</v>
      </c>
      <c r="H1663" s="68">
        <v>0.14839050967438125</v>
      </c>
      <c r="I1663" s="68">
        <v>0.37549151102234118</v>
      </c>
      <c r="J1663" s="68">
        <v>5.1607389933670297E-2</v>
      </c>
      <c r="K1663" s="68">
        <v>1.1237874767593067E-2</v>
      </c>
      <c r="L1663" s="68">
        <v>2.6107410105693361E-2</v>
      </c>
      <c r="M1663" s="68">
        <v>1.2989493005577309E-2</v>
      </c>
      <c r="N1663" s="68">
        <v>9.4344381772659275E-2</v>
      </c>
      <c r="O1663" s="68">
        <v>0.12811313904645949</v>
      </c>
      <c r="P1663" s="68">
        <v>3.5722578134222541E-2</v>
      </c>
      <c r="Q1663" s="68">
        <v>6.4005060236264927E-2</v>
      </c>
      <c r="R1663" s="68">
        <v>3.6825431159116857E-2</v>
      </c>
      <c r="S1663" s="68">
        <v>8.7945018391987886E-2</v>
      </c>
      <c r="T1663" s="68">
        <v>0.25649569146240697</v>
      </c>
      <c r="U1663" s="68">
        <v>1.0378131208617778</v>
      </c>
      <c r="V1663" s="68">
        <v>0.29238168017220267</v>
      </c>
      <c r="W1663" s="68">
        <v>0.16278314803380226</v>
      </c>
      <c r="X1663" s="68">
        <v>0.86531060543972937</v>
      </c>
      <c r="Y1663" s="68">
        <v>2.0055475918463388E-2</v>
      </c>
      <c r="Z1663" s="68">
        <v>0.18815624529486727</v>
      </c>
      <c r="AA1663" s="68">
        <v>7.6998510265127136E-3</v>
      </c>
      <c r="AB1663" s="68">
        <v>0.10190896113892511</v>
      </c>
      <c r="AC1663" s="68">
        <v>6.2096670438742702E-2</v>
      </c>
      <c r="AD1663" s="68">
        <v>1.3607065694214225E-3</v>
      </c>
      <c r="AE1663" s="68">
        <v>0.50013518913049437</v>
      </c>
      <c r="AF1663" s="68">
        <v>0.10084348846202118</v>
      </c>
      <c r="AG1663" s="68">
        <v>0.50153778392413595</v>
      </c>
      <c r="AH1663" s="68">
        <v>0.41077203118346145</v>
      </c>
      <c r="AI1663" s="68">
        <v>0.27609540616055228</v>
      </c>
      <c r="AJ1663" s="68">
        <v>2.2735354052140631E-2</v>
      </c>
      <c r="AK1663" s="68">
        <v>8.2793123318473535E-2</v>
      </c>
      <c r="AL1663" s="68">
        <v>5.9162856573816237E-2</v>
      </c>
      <c r="AM1663" s="68">
        <v>2.2507341583768228E-2</v>
      </c>
      <c r="AN1663" s="68">
        <v>0.21607058889995767</v>
      </c>
      <c r="AO1663" s="68">
        <v>4.2715958305986401E-2</v>
      </c>
      <c r="AP1663" s="68">
        <v>0.23455642207950961</v>
      </c>
      <c r="AQ1663" s="68">
        <v>0.21981471667523039</v>
      </c>
      <c r="AR1663" s="68">
        <v>1.1735278129172057E-2</v>
      </c>
      <c r="AS1663" s="68">
        <v>1.2954154907582152</v>
      </c>
      <c r="AT1663" s="68">
        <v>7.6626219566540643E-2</v>
      </c>
      <c r="AU1663" s="68">
        <v>5.5312559188786317E-2</v>
      </c>
      <c r="AV1663" s="68">
        <v>0</v>
      </c>
      <c r="AW1663" s="68">
        <v>3.2675797701815334E-2</v>
      </c>
      <c r="AX1663" s="68">
        <v>4.5424318825605006E-2</v>
      </c>
      <c r="AY1663" s="68">
        <v>3.6088482976282699E-2</v>
      </c>
      <c r="AZ1663" s="68">
        <v>0</v>
      </c>
      <c r="BA1663" s="68">
        <v>5.8617388995270726E-3</v>
      </c>
      <c r="BB1663" s="68">
        <v>0.51834578865767178</v>
      </c>
      <c r="BC1663" s="68">
        <v>0.9323135831215511</v>
      </c>
      <c r="BD1663" s="68">
        <v>0.26715577244022282</v>
      </c>
      <c r="BE1663" s="68">
        <v>0.15361701123273608</v>
      </c>
      <c r="BF1663" s="68">
        <v>0.11273408313295823</v>
      </c>
      <c r="BG1663" s="68">
        <v>0</v>
      </c>
      <c r="BH1663" s="68">
        <v>7.2278207922199349E-4</v>
      </c>
      <c r="BI1663" s="68">
        <v>2.0355708198207041</v>
      </c>
      <c r="BJ1663" s="68">
        <v>0</v>
      </c>
      <c r="BK1663" s="68">
        <v>3.1674631618262323E-4</v>
      </c>
      <c r="BL1663" s="68">
        <v>0.63137095086367301</v>
      </c>
      <c r="BM1663" s="68">
        <v>8.4915785479972306E-2</v>
      </c>
      <c r="BN1663" s="68">
        <v>0</v>
      </c>
      <c r="BO1663" s="68">
        <v>0</v>
      </c>
    </row>
    <row r="1664" spans="1:67">
      <c r="A1664">
        <v>2013</v>
      </c>
      <c r="B1664" s="62" t="s">
        <v>641</v>
      </c>
      <c r="C1664" s="67" t="s">
        <v>706</v>
      </c>
      <c r="D1664" s="62" t="s">
        <v>726</v>
      </c>
      <c r="E1664" s="68">
        <v>0.28041576187966027</v>
      </c>
      <c r="F1664" s="68">
        <v>6.9186150985299875E-3</v>
      </c>
      <c r="G1664" s="68">
        <v>1.0587840043300652E-2</v>
      </c>
      <c r="H1664" s="68">
        <v>0.80439274483518175</v>
      </c>
      <c r="I1664" s="68">
        <v>2.0279739262803091</v>
      </c>
      <c r="J1664" s="68">
        <v>0.23140011585526987</v>
      </c>
      <c r="K1664" s="68">
        <v>1.8019558977098706E-2</v>
      </c>
      <c r="L1664" s="68">
        <v>0.11323768773947365</v>
      </c>
      <c r="M1664" s="68">
        <v>9.9345075559389456E-2</v>
      </c>
      <c r="N1664" s="68">
        <v>8.1870410193183183</v>
      </c>
      <c r="O1664" s="68">
        <v>2.1437973005871034</v>
      </c>
      <c r="P1664" s="68">
        <v>0.26800818310634517</v>
      </c>
      <c r="Q1664" s="68">
        <v>0.23619843349801026</v>
      </c>
      <c r="R1664" s="68">
        <v>0.35597885689736325</v>
      </c>
      <c r="S1664" s="68">
        <v>1.855180443535785</v>
      </c>
      <c r="T1664" s="68">
        <v>0.69434883867745123</v>
      </c>
      <c r="U1664" s="68">
        <v>6.6720990391115143</v>
      </c>
      <c r="V1664" s="68">
        <v>1.8259439498396635</v>
      </c>
      <c r="W1664" s="68">
        <v>0.8284689254034846</v>
      </c>
      <c r="X1664" s="68">
        <v>2.0559964370970718</v>
      </c>
      <c r="Y1664" s="68">
        <v>9.4924587517490416E-2</v>
      </c>
      <c r="Z1664" s="68">
        <v>1.0163724824008558</v>
      </c>
      <c r="AA1664" s="68">
        <v>3.9343837562795546E-2</v>
      </c>
      <c r="AB1664" s="68">
        <v>0.81587290059313577</v>
      </c>
      <c r="AC1664" s="68">
        <v>0.51668924077805267</v>
      </c>
      <c r="AD1664" s="68">
        <v>4.0265192562827044E-3</v>
      </c>
      <c r="AE1664" s="68">
        <v>1.3472682473616393</v>
      </c>
      <c r="AF1664" s="68">
        <v>0.69219189062856845</v>
      </c>
      <c r="AG1664" s="68">
        <v>3.4415811458549674</v>
      </c>
      <c r="AH1664" s="68">
        <v>2.8189336533591618</v>
      </c>
      <c r="AI1664" s="68">
        <v>1.0057173301044933</v>
      </c>
      <c r="AJ1664" s="68">
        <v>0.13167204543657823</v>
      </c>
      <c r="AK1664" s="68">
        <v>0.21968576247572771</v>
      </c>
      <c r="AL1664" s="68">
        <v>0.26011714377588768</v>
      </c>
      <c r="AM1664" s="68">
        <v>9.0185664732985477E-2</v>
      </c>
      <c r="AN1664" s="68">
        <v>1.0109639039124838</v>
      </c>
      <c r="AO1664" s="68">
        <v>0.34101606337674739</v>
      </c>
      <c r="AP1664" s="68">
        <v>1.9996907731612232</v>
      </c>
      <c r="AQ1664" s="68">
        <v>1.2788899992289267</v>
      </c>
      <c r="AR1664" s="68">
        <v>8.1255016726527074E-2</v>
      </c>
      <c r="AS1664" s="68">
        <v>11.265026984402937</v>
      </c>
      <c r="AT1664" s="68">
        <v>4.7602541228153009E-2</v>
      </c>
      <c r="AU1664" s="68">
        <v>0.48318338534047434</v>
      </c>
      <c r="AV1664" s="68">
        <v>0</v>
      </c>
      <c r="AW1664" s="68">
        <v>0.169959952861863</v>
      </c>
      <c r="AX1664" s="68">
        <v>0.30171313651440501</v>
      </c>
      <c r="AY1664" s="68">
        <v>0.24268646627310042</v>
      </c>
      <c r="AZ1664" s="68">
        <v>0</v>
      </c>
      <c r="BA1664" s="68">
        <v>4.2091558916512402E-2</v>
      </c>
      <c r="BB1664" s="68">
        <v>3.5443727792746067</v>
      </c>
      <c r="BC1664" s="68">
        <v>7.275519404579863</v>
      </c>
      <c r="BD1664" s="68">
        <v>2.0868239126962331</v>
      </c>
      <c r="BE1664" s="68">
        <v>1.2062641314762597</v>
      </c>
      <c r="BF1664" s="68">
        <v>0.6722332226647636</v>
      </c>
      <c r="BG1664" s="68">
        <v>0</v>
      </c>
      <c r="BH1664" s="68">
        <v>5.9856808481152553E-3</v>
      </c>
      <c r="BI1664" s="68">
        <v>8.8533694943932826</v>
      </c>
      <c r="BJ1664" s="68">
        <v>0</v>
      </c>
      <c r="BK1664" s="68">
        <v>1.6041490333925559E-2</v>
      </c>
      <c r="BL1664" s="68">
        <v>3.1087223955946923</v>
      </c>
      <c r="BM1664" s="68">
        <v>0.39435126427098255</v>
      </c>
      <c r="BN1664" s="68">
        <v>0</v>
      </c>
      <c r="BO1664" s="68">
        <v>0</v>
      </c>
    </row>
    <row r="1665" spans="1:67">
      <c r="A1665">
        <v>2013</v>
      </c>
      <c r="B1665" s="62" t="s">
        <v>642</v>
      </c>
      <c r="C1665" s="67" t="s">
        <v>707</v>
      </c>
      <c r="D1665" s="62" t="s">
        <v>726</v>
      </c>
      <c r="E1665" s="68">
        <v>0.34071585157307549</v>
      </c>
      <c r="F1665" s="68">
        <v>8.5852754266245775E-3</v>
      </c>
      <c r="G1665" s="68">
        <v>2.9846379574089842E-3</v>
      </c>
      <c r="H1665" s="68">
        <v>0.23691579358082815</v>
      </c>
      <c r="I1665" s="68">
        <v>2.921475786812286</v>
      </c>
      <c r="J1665" s="68">
        <v>0.23084173742508932</v>
      </c>
      <c r="K1665" s="68">
        <v>2.0092080370274538E-2</v>
      </c>
      <c r="L1665" s="68">
        <v>9.8196138414908318E-2</v>
      </c>
      <c r="M1665" s="68">
        <v>0.1355931906042481</v>
      </c>
      <c r="N1665" s="68">
        <v>0.20489148877238711</v>
      </c>
      <c r="O1665" s="68">
        <v>1.1246700565778442</v>
      </c>
      <c r="P1665" s="68">
        <v>0.38784249506825402</v>
      </c>
      <c r="Q1665" s="68">
        <v>0.25906662792117324</v>
      </c>
      <c r="R1665" s="68">
        <v>0.16105097163267956</v>
      </c>
      <c r="S1665" s="68">
        <v>0.2305872115009881</v>
      </c>
      <c r="T1665" s="68">
        <v>1.1350602571644623</v>
      </c>
      <c r="U1665" s="68">
        <v>9.3863939935511382</v>
      </c>
      <c r="V1665" s="68">
        <v>2.4627316495352582</v>
      </c>
      <c r="W1665" s="68">
        <v>1.1615232869230869</v>
      </c>
      <c r="X1665" s="68">
        <v>2.8869658685793667</v>
      </c>
      <c r="Y1665" s="68">
        <v>7.2313347596990984E-2</v>
      </c>
      <c r="Z1665" s="68">
        <v>1.4367745820873561</v>
      </c>
      <c r="AA1665" s="68">
        <v>3.2793069169965432E-2</v>
      </c>
      <c r="AB1665" s="68">
        <v>1.018192762472625</v>
      </c>
      <c r="AC1665" s="68">
        <v>0.83906543774137621</v>
      </c>
      <c r="AD1665" s="68">
        <v>1.6175244497769416E-3</v>
      </c>
      <c r="AE1665" s="68">
        <v>1.0168129911242625</v>
      </c>
      <c r="AF1665" s="68">
        <v>0.96427845873025442</v>
      </c>
      <c r="AG1665" s="68">
        <v>4.7920385437661421</v>
      </c>
      <c r="AH1665" s="68">
        <v>3.9263745534020744</v>
      </c>
      <c r="AI1665" s="68">
        <v>1.3205214882167018</v>
      </c>
      <c r="AJ1665" s="68">
        <v>0.19174840907728791</v>
      </c>
      <c r="AK1665" s="68">
        <v>0.19827682946512859</v>
      </c>
      <c r="AL1665" s="68">
        <v>0.32653803550615884</v>
      </c>
      <c r="AM1665" s="68">
        <v>0.13073261283881668</v>
      </c>
      <c r="AN1665" s="68">
        <v>1.0297534714032273</v>
      </c>
      <c r="AO1665" s="68">
        <v>0.52972873260227671</v>
      </c>
      <c r="AP1665" s="68">
        <v>3.2733085231808667</v>
      </c>
      <c r="AQ1665" s="68">
        <v>1.7382391256324421</v>
      </c>
      <c r="AR1665" s="68">
        <v>0.13094926023080075</v>
      </c>
      <c r="AS1665" s="68">
        <v>18.470621394521402</v>
      </c>
      <c r="AT1665" s="68">
        <v>1.8809859325099355E-2</v>
      </c>
      <c r="AU1665" s="68">
        <v>0.79200636067468855</v>
      </c>
      <c r="AV1665" s="68">
        <v>0</v>
      </c>
      <c r="AW1665" s="68">
        <v>0.10900597457002947</v>
      </c>
      <c r="AX1665" s="68">
        <v>0.47584406649120747</v>
      </c>
      <c r="AY1665" s="68">
        <v>0.38444105775396453</v>
      </c>
      <c r="AZ1665" s="68">
        <v>0</v>
      </c>
      <c r="BA1665" s="68">
        <v>6.4085325685291433E-2</v>
      </c>
      <c r="BB1665" s="68">
        <v>5.1626993003394386</v>
      </c>
      <c r="BC1665" s="68">
        <v>11.285790669980464</v>
      </c>
      <c r="BD1665" s="68">
        <v>3.2493575933699601</v>
      </c>
      <c r="BE1665" s="68">
        <v>1.8511993549709076</v>
      </c>
      <c r="BF1665" s="68">
        <v>0.78744377543771693</v>
      </c>
      <c r="BG1665" s="68">
        <v>0</v>
      </c>
      <c r="BH1665" s="68">
        <v>9.4522667255033596E-3</v>
      </c>
      <c r="BI1665" s="68">
        <v>7.4632584680040477</v>
      </c>
      <c r="BJ1665" s="68">
        <v>0</v>
      </c>
      <c r="BK1665" s="68">
        <v>3.4109434923008622E-2</v>
      </c>
      <c r="BL1665" s="68">
        <v>3.9846259935623833</v>
      </c>
      <c r="BM1665" s="68">
        <v>0.42143852158385264</v>
      </c>
      <c r="BN1665" s="68">
        <v>0</v>
      </c>
      <c r="BO1665" s="68">
        <v>0</v>
      </c>
    </row>
    <row r="1666" spans="1:67">
      <c r="A1666">
        <v>2013</v>
      </c>
      <c r="B1666" s="62" t="s">
        <v>643</v>
      </c>
      <c r="C1666" s="67" t="s">
        <v>708</v>
      </c>
      <c r="D1666" s="62" t="s">
        <v>726</v>
      </c>
      <c r="E1666" s="68">
        <v>1.2619818993952037</v>
      </c>
      <c r="F1666" s="68">
        <v>2.909035632659485E-2</v>
      </c>
      <c r="G1666" s="68">
        <v>5.4417290852571028E-3</v>
      </c>
      <c r="H1666" s="68">
        <v>0.58459186496662119</v>
      </c>
      <c r="I1666" s="68">
        <v>10.762429269413111</v>
      </c>
      <c r="J1666" s="68">
        <v>0.61724181567499425</v>
      </c>
      <c r="K1666" s="68">
        <v>5.3017827697858157E-2</v>
      </c>
      <c r="L1666" s="68">
        <v>0.31106283310113569</v>
      </c>
      <c r="M1666" s="68">
        <v>0.44424223565460941</v>
      </c>
      <c r="N1666" s="68">
        <v>0.25608002949527359</v>
      </c>
      <c r="O1666" s="68">
        <v>4.4803027486938811</v>
      </c>
      <c r="P1666" s="68">
        <v>2.4105388892433197</v>
      </c>
      <c r="Q1666" s="68">
        <v>0.84653456537972982</v>
      </c>
      <c r="R1666" s="68">
        <v>0.54480961988816257</v>
      </c>
      <c r="S1666" s="68">
        <v>0.32275155562518931</v>
      </c>
      <c r="T1666" s="68">
        <v>3.2892504661699249</v>
      </c>
      <c r="U1666" s="68">
        <v>28.880044951663159</v>
      </c>
      <c r="V1666" s="68">
        <v>8.091772225265812</v>
      </c>
      <c r="W1666" s="68">
        <v>3.3108449948192975</v>
      </c>
      <c r="X1666" s="68">
        <v>4.582487339379326</v>
      </c>
      <c r="Y1666" s="68">
        <v>0.14295302195393789</v>
      </c>
      <c r="Z1666" s="68">
        <v>5.0025218458818177</v>
      </c>
      <c r="AA1666" s="68">
        <v>6.6229700765411112E-2</v>
      </c>
      <c r="AB1666" s="68">
        <v>3.847954627547721</v>
      </c>
      <c r="AC1666" s="68">
        <v>3.3220607289433421</v>
      </c>
      <c r="AD1666" s="68">
        <v>1.76763391535204E-3</v>
      </c>
      <c r="AE1666" s="68">
        <v>1.0257374290022889</v>
      </c>
      <c r="AF1666" s="68">
        <v>3.7091143800515884</v>
      </c>
      <c r="AG1666" s="68">
        <v>18.430295503262215</v>
      </c>
      <c r="AH1666" s="68">
        <v>15.096801677698471</v>
      </c>
      <c r="AI1666" s="68">
        <v>3.9822104740395039</v>
      </c>
      <c r="AJ1666" s="68">
        <v>0.72203175628132787</v>
      </c>
      <c r="AK1666" s="68">
        <v>0.74608542327278848</v>
      </c>
      <c r="AL1666" s="68">
        <v>1.0374603350841989</v>
      </c>
      <c r="AM1666" s="68">
        <v>0.50971790077571044</v>
      </c>
      <c r="AN1666" s="68">
        <v>3.9475293920560199</v>
      </c>
      <c r="AO1666" s="68">
        <v>2.098138527874188</v>
      </c>
      <c r="AP1666" s="68">
        <v>12.906349203121128</v>
      </c>
      <c r="AQ1666" s="68">
        <v>6.2058318103923664</v>
      </c>
      <c r="AR1666" s="68">
        <v>0.51684420375203211</v>
      </c>
      <c r="AS1666" s="68">
        <v>72.981920587590778</v>
      </c>
      <c r="AT1666" s="68">
        <v>6.8061386649198904E-2</v>
      </c>
      <c r="AU1666" s="68">
        <v>3.1286232665223217</v>
      </c>
      <c r="AV1666" s="68">
        <v>0</v>
      </c>
      <c r="AW1666" s="68">
        <v>0.4230539841413965</v>
      </c>
      <c r="AX1666" s="68">
        <v>1.8368949258938239</v>
      </c>
      <c r="AY1666" s="68">
        <v>1.4988420252220025</v>
      </c>
      <c r="AZ1666" s="68">
        <v>0</v>
      </c>
      <c r="BA1666" s="68">
        <v>0.25391377563956408</v>
      </c>
      <c r="BB1666" s="68">
        <v>19.905365925245047</v>
      </c>
      <c r="BC1666" s="68">
        <v>44.852497592820875</v>
      </c>
      <c r="BD1666" s="68">
        <v>12.756164525091368</v>
      </c>
      <c r="BE1666" s="68">
        <v>7.7580371713046024</v>
      </c>
      <c r="BF1666" s="68">
        <v>3.0145914149316484</v>
      </c>
      <c r="BG1666" s="68">
        <v>0</v>
      </c>
      <c r="BH1666" s="68">
        <v>3.7619013096664461E-2</v>
      </c>
      <c r="BI1666" s="68">
        <v>28.548811242762199</v>
      </c>
      <c r="BJ1666" s="68">
        <v>0</v>
      </c>
      <c r="BK1666" s="68">
        <v>1.5495408615646844</v>
      </c>
      <c r="BL1666" s="68">
        <v>2.2810354309916567</v>
      </c>
      <c r="BM1666" s="68">
        <v>0.3078199920894506</v>
      </c>
      <c r="BN1666" s="68">
        <v>0</v>
      </c>
      <c r="BO1666" s="68">
        <v>0</v>
      </c>
    </row>
    <row r="1667" spans="1:67">
      <c r="A1667">
        <v>2013</v>
      </c>
      <c r="B1667" s="62" t="s">
        <v>644</v>
      </c>
      <c r="C1667" s="67" t="s">
        <v>709</v>
      </c>
      <c r="D1667" s="62" t="s">
        <v>726</v>
      </c>
      <c r="E1667" s="68">
        <v>6.054273420526908E-2</v>
      </c>
      <c r="F1667" s="68">
        <v>1.3484787586513468E-3</v>
      </c>
      <c r="G1667" s="68">
        <v>6.904654018203961E-4</v>
      </c>
      <c r="H1667" s="68">
        <v>3.3261187185114713E-2</v>
      </c>
      <c r="I1667" s="68">
        <v>0.48003820505753458</v>
      </c>
      <c r="J1667" s="68">
        <v>4.7332396201453256E-2</v>
      </c>
      <c r="K1667" s="68">
        <v>3.8168762962366848E-3</v>
      </c>
      <c r="L1667" s="68">
        <v>2.2353504467026306E-2</v>
      </c>
      <c r="M1667" s="68">
        <v>3.11453996456834E-2</v>
      </c>
      <c r="N1667" s="68">
        <v>2.5054413510051013E-2</v>
      </c>
      <c r="O1667" s="68">
        <v>0.18996078392459001</v>
      </c>
      <c r="P1667" s="68">
        <v>6.6297918859224508E-2</v>
      </c>
      <c r="Q1667" s="68">
        <v>4.916441251834186E-2</v>
      </c>
      <c r="R1667" s="68">
        <v>2.8237513714840741E-2</v>
      </c>
      <c r="S1667" s="68">
        <v>2.6997271700722435E-2</v>
      </c>
      <c r="T1667" s="68">
        <v>0.14533591662144654</v>
      </c>
      <c r="U1667" s="68">
        <v>1.2481926761423385</v>
      </c>
      <c r="V1667" s="68">
        <v>0.35492642495811094</v>
      </c>
      <c r="W1667" s="68">
        <v>0.15638406230387569</v>
      </c>
      <c r="X1667" s="68">
        <v>0.40201514735008848</v>
      </c>
      <c r="Y1667" s="68">
        <v>1.0192440535210547E-2</v>
      </c>
      <c r="Z1667" s="68">
        <v>0.21742805399383108</v>
      </c>
      <c r="AA1667" s="68">
        <v>4.9492688044203217E-3</v>
      </c>
      <c r="AB1667" s="68">
        <v>0.15691457583848473</v>
      </c>
      <c r="AC1667" s="68">
        <v>0.12676671000836845</v>
      </c>
      <c r="AD1667" s="68">
        <v>4.2768360625138481E-4</v>
      </c>
      <c r="AE1667" s="68">
        <v>0.14274295619759114</v>
      </c>
      <c r="AF1667" s="68">
        <v>0.15103724280548647</v>
      </c>
      <c r="AG1667" s="68">
        <v>0.75069435456256617</v>
      </c>
      <c r="AH1667" s="68">
        <v>0.6159659348449823</v>
      </c>
      <c r="AI1667" s="68">
        <v>0.20780482370894121</v>
      </c>
      <c r="AJ1667" s="68">
        <v>2.8742550763291692E-2</v>
      </c>
      <c r="AK1667" s="68">
        <v>3.3660656371657133E-2</v>
      </c>
      <c r="AL1667" s="68">
        <v>5.1641042002523722E-2</v>
      </c>
      <c r="AM1667" s="68">
        <v>2.0661516346306696E-2</v>
      </c>
      <c r="AN1667" s="68">
        <v>0.17358253161878107</v>
      </c>
      <c r="AO1667" s="68">
        <v>8.1971394011377818E-2</v>
      </c>
      <c r="AP1667" s="68">
        <v>0.50654768993127497</v>
      </c>
      <c r="AQ1667" s="68">
        <v>0.25678555206451137</v>
      </c>
      <c r="AR1667" s="68">
        <v>1.9916796347796174E-2</v>
      </c>
      <c r="AS1667" s="68">
        <v>2.8123618301846811</v>
      </c>
      <c r="AT1667" s="68">
        <v>6.6449945030413573E-3</v>
      </c>
      <c r="AU1667" s="68">
        <v>0.12058046020475566</v>
      </c>
      <c r="AV1667" s="68">
        <v>0</v>
      </c>
      <c r="AW1667" s="68">
        <v>2.6628167526796281E-2</v>
      </c>
      <c r="AX1667" s="68">
        <v>7.2826066162781672E-2</v>
      </c>
      <c r="AY1667" s="68">
        <v>6.7540935546808456E-2</v>
      </c>
      <c r="AZ1667" s="68">
        <v>0</v>
      </c>
      <c r="BA1667" s="68">
        <v>1.0342801221697125E-2</v>
      </c>
      <c r="BB1667" s="68">
        <v>0.86733743614183767</v>
      </c>
      <c r="BC1667" s="68">
        <v>1.7477395494897487</v>
      </c>
      <c r="BD1667" s="68">
        <v>0.50559813985520874</v>
      </c>
      <c r="BE1667" s="68">
        <v>0.30021004052577727</v>
      </c>
      <c r="BF1667" s="68">
        <v>0.13323226050308962</v>
      </c>
      <c r="BG1667" s="68">
        <v>0</v>
      </c>
      <c r="BH1667" s="68">
        <v>1.4932963537717652E-3</v>
      </c>
      <c r="BI1667" s="68">
        <v>1.4880337135533619</v>
      </c>
      <c r="BJ1667" s="68">
        <v>0</v>
      </c>
      <c r="BK1667" s="68">
        <v>1.5265058097808548E-3</v>
      </c>
      <c r="BL1667" s="68">
        <v>0.37491874726393581</v>
      </c>
      <c r="BM1667" s="68">
        <v>5.374987109358504E-2</v>
      </c>
      <c r="BN1667" s="68">
        <v>0</v>
      </c>
      <c r="BO1667" s="68">
        <v>0</v>
      </c>
    </row>
    <row r="1668" spans="1:67">
      <c r="A1668">
        <v>2013</v>
      </c>
      <c r="B1668" s="62" t="s">
        <v>645</v>
      </c>
      <c r="C1668" s="67" t="s">
        <v>710</v>
      </c>
      <c r="D1668" s="62" t="s">
        <v>726</v>
      </c>
      <c r="E1668" s="68">
        <v>33.312329485975013</v>
      </c>
      <c r="F1668" s="68">
        <v>0.68191383331904465</v>
      </c>
      <c r="G1668" s="68">
        <v>1.6167744979464167E-2</v>
      </c>
      <c r="H1668" s="68">
        <v>6.1662204739423032</v>
      </c>
      <c r="I1668" s="68">
        <v>313.17670135945866</v>
      </c>
      <c r="J1668" s="68">
        <v>14.759328046742885</v>
      </c>
      <c r="K1668" s="68">
        <v>1.2910820961303839</v>
      </c>
      <c r="L1668" s="68">
        <v>6.5141495492085664</v>
      </c>
      <c r="M1668" s="68">
        <v>12.400645468123162</v>
      </c>
      <c r="N1668" s="68">
        <v>5.5541715761507442</v>
      </c>
      <c r="O1668" s="68">
        <v>120.60341047460922</v>
      </c>
      <c r="P1668" s="68">
        <v>42.235911304593259</v>
      </c>
      <c r="Q1668" s="68">
        <v>17.815609704404473</v>
      </c>
      <c r="R1668" s="68">
        <v>14.338495060513075</v>
      </c>
      <c r="S1668" s="68">
        <v>6.7115895388648319</v>
      </c>
      <c r="T1668" s="68">
        <v>96.208233410108434</v>
      </c>
      <c r="U1668" s="68">
        <v>824.47605307617641</v>
      </c>
      <c r="V1668" s="68">
        <v>236.22535672028263</v>
      </c>
      <c r="W1668" s="68">
        <v>90.01397976940477</v>
      </c>
      <c r="X1668" s="68">
        <v>107.42056807933216</v>
      </c>
      <c r="Y1668" s="68">
        <v>3.1029853398049871</v>
      </c>
      <c r="Z1668" s="68">
        <v>146.0815005865594</v>
      </c>
      <c r="AA1668" s="68">
        <v>1.4837168396408114</v>
      </c>
      <c r="AB1668" s="68">
        <v>112.06459166602352</v>
      </c>
      <c r="AC1668" s="68">
        <v>100.24140477189599</v>
      </c>
      <c r="AD1668" s="68">
        <v>3.5247759478238723E-3</v>
      </c>
      <c r="AE1668" s="68">
        <v>17.830966913957106</v>
      </c>
      <c r="AF1668" s="68">
        <v>110.61730352200132</v>
      </c>
      <c r="AG1668" s="68">
        <v>549.68094603055647</v>
      </c>
      <c r="AH1668" s="68">
        <v>450.23127236529882</v>
      </c>
      <c r="AI1668" s="68">
        <v>110.0778481955376</v>
      </c>
      <c r="AJ1668" s="68">
        <v>21.572763358851482</v>
      </c>
      <c r="AK1668" s="68">
        <v>21.407039024410821</v>
      </c>
      <c r="AL1668" s="68">
        <v>29.029474131813824</v>
      </c>
      <c r="AM1668" s="68">
        <v>15.152014581094869</v>
      </c>
      <c r="AN1668" s="68">
        <v>115.52624525587035</v>
      </c>
      <c r="AO1668" s="68">
        <v>62.640594918299783</v>
      </c>
      <c r="AP1668" s="68">
        <v>391.73546850342541</v>
      </c>
      <c r="AQ1668" s="68">
        <v>181.43897068222205</v>
      </c>
      <c r="AR1668" s="68">
        <v>15.653798599769384</v>
      </c>
      <c r="AS1668" s="68">
        <v>2212.463198828716</v>
      </c>
      <c r="AT1668" s="68">
        <v>1.7835534118893879</v>
      </c>
      <c r="AU1668" s="68">
        <v>94.849158575470454</v>
      </c>
      <c r="AV1668" s="68">
        <v>0</v>
      </c>
      <c r="AW1668" s="68">
        <v>10.061733274219204</v>
      </c>
      <c r="AX1668" s="68">
        <v>55.37283206395702</v>
      </c>
      <c r="AY1668" s="68">
        <v>44.437804642147931</v>
      </c>
      <c r="AZ1668" s="68">
        <v>0</v>
      </c>
      <c r="BA1668" s="68">
        <v>7.5179460342259992</v>
      </c>
      <c r="BB1668" s="68">
        <v>588.01326558428741</v>
      </c>
      <c r="BC1668" s="68">
        <v>1342.5810450438803</v>
      </c>
      <c r="BD1668" s="68">
        <v>385.45434518741979</v>
      </c>
      <c r="BE1668" s="68">
        <v>213.42581157417274</v>
      </c>
      <c r="BF1668" s="68">
        <v>88.225220397728776</v>
      </c>
      <c r="BG1668" s="68">
        <v>0</v>
      </c>
      <c r="BH1668" s="68">
        <v>1.1230964014792422</v>
      </c>
      <c r="BI1668" s="68">
        <v>562.60316157525176</v>
      </c>
      <c r="BJ1668" s="68">
        <v>0</v>
      </c>
      <c r="BK1668" s="68">
        <v>1.6517930051895098E-3</v>
      </c>
      <c r="BL1668" s="68">
        <v>1.007131097111418</v>
      </c>
      <c r="BM1668" s="68">
        <v>0.13376797533302934</v>
      </c>
      <c r="BN1668" s="68">
        <v>0</v>
      </c>
      <c r="BO1668" s="68">
        <v>0</v>
      </c>
    </row>
    <row r="1669" spans="1:67">
      <c r="A1669">
        <v>2013</v>
      </c>
      <c r="B1669" s="62" t="s">
        <v>646</v>
      </c>
      <c r="C1669" s="67" t="s">
        <v>711</v>
      </c>
      <c r="D1669" s="62" t="s">
        <v>726</v>
      </c>
      <c r="E1669" s="68">
        <v>6.8371904436379225</v>
      </c>
      <c r="F1669" s="68">
        <v>7.0493365916968559E-2</v>
      </c>
      <c r="G1669" s="68">
        <v>0.49242890231474556</v>
      </c>
      <c r="H1669" s="68">
        <v>15.602794406802776</v>
      </c>
      <c r="I1669" s="68">
        <v>40.786679974135524</v>
      </c>
      <c r="J1669" s="68">
        <v>5.4548547738192577</v>
      </c>
      <c r="K1669" s="68">
        <v>0.54915961691245907</v>
      </c>
      <c r="L1669" s="68">
        <v>3.3488943465491978</v>
      </c>
      <c r="M1669" s="68">
        <v>2.666887010295043</v>
      </c>
      <c r="N1669" s="68">
        <v>0.88142515750690431</v>
      </c>
      <c r="O1669" s="68">
        <v>13.692561206107356</v>
      </c>
      <c r="P1669" s="68">
        <v>4.9329847983362738</v>
      </c>
      <c r="Q1669" s="68">
        <v>6.1019894928702332</v>
      </c>
      <c r="R1669" s="68">
        <v>4.9564885160446659</v>
      </c>
      <c r="S1669" s="68">
        <v>2.8173564084174232</v>
      </c>
      <c r="T1669" s="68">
        <v>12.08647251790156</v>
      </c>
      <c r="U1669" s="68">
        <v>72.499072826342953</v>
      </c>
      <c r="V1669" s="68">
        <v>22.480117074236766</v>
      </c>
      <c r="W1669" s="68">
        <v>10.992142391294907</v>
      </c>
      <c r="X1669" s="68">
        <v>41.240406351518644</v>
      </c>
      <c r="Y1669" s="68">
        <v>1.7672444441845045</v>
      </c>
      <c r="Z1669" s="68">
        <v>18.604609508143358</v>
      </c>
      <c r="AA1669" s="68">
        <v>1.5774504048857481</v>
      </c>
      <c r="AB1669" s="68">
        <v>9.3295745587393579</v>
      </c>
      <c r="AC1669" s="68">
        <v>7.8838063671285123</v>
      </c>
      <c r="AD1669" s="68">
        <v>0.42305171703037459</v>
      </c>
      <c r="AE1669" s="68">
        <v>23.133421825926366</v>
      </c>
      <c r="AF1669" s="68">
        <v>22.55422103072976</v>
      </c>
      <c r="AG1669" s="68">
        <v>112.07379357037999</v>
      </c>
      <c r="AH1669" s="68">
        <v>91.802995901406746</v>
      </c>
      <c r="AI1669" s="68">
        <v>31.535167201564704</v>
      </c>
      <c r="AJ1669" s="68">
        <v>3.3613408301189112</v>
      </c>
      <c r="AK1669" s="68">
        <v>13.580386678663903</v>
      </c>
      <c r="AL1669" s="68">
        <v>9.4579765511612788</v>
      </c>
      <c r="AM1669" s="68">
        <v>2.4602702787859143</v>
      </c>
      <c r="AN1669" s="68">
        <v>61.487359905902053</v>
      </c>
      <c r="AO1669" s="68">
        <v>7.6273433458224726</v>
      </c>
      <c r="AP1669" s="68">
        <v>32.057809200572315</v>
      </c>
      <c r="AQ1669" s="68">
        <v>32.175378128360038</v>
      </c>
      <c r="AR1669" s="68">
        <v>1.4541014948865509</v>
      </c>
      <c r="AS1669" s="68">
        <v>182.21157212411498</v>
      </c>
      <c r="AT1669" s="68">
        <v>3.5676238007094834</v>
      </c>
      <c r="AU1669" s="68">
        <v>7.8409283551644489</v>
      </c>
      <c r="AV1669" s="68">
        <v>0</v>
      </c>
      <c r="AW1669" s="68">
        <v>14.796769619978154</v>
      </c>
      <c r="AX1669" s="68">
        <v>5.6342628569923336</v>
      </c>
      <c r="AY1669" s="68">
        <v>4.5818569919775536</v>
      </c>
      <c r="AZ1669" s="68">
        <v>0</v>
      </c>
      <c r="BA1669" s="68">
        <v>0.96759766138282055</v>
      </c>
      <c r="BB1669" s="68">
        <v>103.06957029254616</v>
      </c>
      <c r="BC1669" s="68">
        <v>162.80477495825525</v>
      </c>
      <c r="BD1669" s="68">
        <v>45.895929896869916</v>
      </c>
      <c r="BE1669" s="68">
        <v>24.479512876823701</v>
      </c>
      <c r="BF1669" s="68">
        <v>32.594540090907799</v>
      </c>
      <c r="BG1669" s="68">
        <v>0</v>
      </c>
      <c r="BH1669" s="68">
        <v>0.11312983167146597</v>
      </c>
      <c r="BI1669" s="68">
        <v>441.38386745123165</v>
      </c>
      <c r="BJ1669" s="68">
        <v>0</v>
      </c>
      <c r="BK1669" s="68">
        <v>8.3354355929486104E-2</v>
      </c>
      <c r="BL1669" s="68">
        <v>17.705282016143975</v>
      </c>
      <c r="BM1669" s="68">
        <v>0.66528207273129736</v>
      </c>
      <c r="BN1669" s="68">
        <v>0</v>
      </c>
      <c r="BO1669" s="68">
        <v>0</v>
      </c>
    </row>
    <row r="1670" spans="1:67">
      <c r="A1670">
        <v>2013</v>
      </c>
      <c r="B1670" s="62" t="s">
        <v>647</v>
      </c>
      <c r="C1670" s="67" t="s">
        <v>712</v>
      </c>
      <c r="D1670" s="62" t="s">
        <v>726</v>
      </c>
      <c r="E1670" s="68">
        <v>6.1616428923708266</v>
      </c>
      <c r="F1670" s="68">
        <v>0.58802609937831485</v>
      </c>
      <c r="G1670" s="68">
        <v>0.28902907407029688</v>
      </c>
      <c r="H1670" s="68">
        <v>5.7738740711198506</v>
      </c>
      <c r="I1670" s="68">
        <v>22.425510353815291</v>
      </c>
      <c r="J1670" s="68">
        <v>17.994693552602286</v>
      </c>
      <c r="K1670" s="68">
        <v>1.0255415604048013</v>
      </c>
      <c r="L1670" s="68">
        <v>7.4549579477883814</v>
      </c>
      <c r="M1670" s="68">
        <v>1.64547379645994</v>
      </c>
      <c r="N1670" s="68">
        <v>3.3224444631869101</v>
      </c>
      <c r="O1670" s="68">
        <v>5.9161978445404291</v>
      </c>
      <c r="P1670" s="68">
        <v>1.2324703821903675</v>
      </c>
      <c r="Q1670" s="68">
        <v>3.4993806342166338</v>
      </c>
      <c r="R1670" s="68">
        <v>2.4097315109785189</v>
      </c>
      <c r="S1670" s="68">
        <v>2.2922276937902408</v>
      </c>
      <c r="T1670" s="68">
        <v>2.0713606827797606</v>
      </c>
      <c r="U1670" s="68">
        <v>14.210909250854808</v>
      </c>
      <c r="V1670" s="68">
        <v>4.3008314908634429</v>
      </c>
      <c r="W1670" s="68">
        <v>1.8847821066997683</v>
      </c>
      <c r="X1670" s="68">
        <v>11.257380071542277</v>
      </c>
      <c r="Y1670" s="68">
        <v>0.81885816957337998</v>
      </c>
      <c r="Z1670" s="68">
        <v>6.2819286357875503</v>
      </c>
      <c r="AA1670" s="68">
        <v>0.11046864367574147</v>
      </c>
      <c r="AB1670" s="68">
        <v>2.99041253483772</v>
      </c>
      <c r="AC1670" s="68">
        <v>0.8640086106123479</v>
      </c>
      <c r="AD1670" s="68">
        <v>4.1866955285443638E-2</v>
      </c>
      <c r="AE1670" s="68">
        <v>10.688201170227229</v>
      </c>
      <c r="AF1670" s="68">
        <v>1.7110805131767961</v>
      </c>
      <c r="AG1670" s="68">
        <v>8.5004760099972643</v>
      </c>
      <c r="AH1670" s="68">
        <v>6.9710552780382589</v>
      </c>
      <c r="AI1670" s="68">
        <v>8.366766870178564</v>
      </c>
      <c r="AJ1670" s="68">
        <v>0.76647502029359005</v>
      </c>
      <c r="AK1670" s="68">
        <v>4.6913813639624129</v>
      </c>
      <c r="AL1670" s="68">
        <v>2.0806654138623624</v>
      </c>
      <c r="AM1670" s="68">
        <v>1.2694649130636746</v>
      </c>
      <c r="AN1670" s="68">
        <v>5.3750072985573549</v>
      </c>
      <c r="AO1670" s="68">
        <v>0.60700101463338796</v>
      </c>
      <c r="AP1670" s="68">
        <v>2.1979787491154834</v>
      </c>
      <c r="AQ1670" s="68">
        <v>5.6863519329770913</v>
      </c>
      <c r="AR1670" s="68">
        <v>0.32633640420842808</v>
      </c>
      <c r="AS1670" s="68">
        <v>14.696745584595121</v>
      </c>
      <c r="AT1670" s="68">
        <v>7.0546964284452285</v>
      </c>
      <c r="AU1670" s="68">
        <v>0.60798910461355549</v>
      </c>
      <c r="AV1670" s="68">
        <v>0</v>
      </c>
      <c r="AW1670" s="68">
        <v>0.96505089970072067</v>
      </c>
      <c r="AX1670" s="68">
        <v>1.3813890310034829</v>
      </c>
      <c r="AY1670" s="68">
        <v>1.4972226520219918</v>
      </c>
      <c r="AZ1670" s="68">
        <v>0</v>
      </c>
      <c r="BA1670" s="68">
        <v>0.15585439141600377</v>
      </c>
      <c r="BB1670" s="68">
        <v>15.591954548605514</v>
      </c>
      <c r="BC1670" s="68">
        <v>10.914320365019082</v>
      </c>
      <c r="BD1670" s="68">
        <v>4.8465485301175857</v>
      </c>
      <c r="BE1670" s="68">
        <v>5.2773367773749484</v>
      </c>
      <c r="BF1670" s="68">
        <v>3.1867079357016506</v>
      </c>
      <c r="BG1670" s="68">
        <v>0</v>
      </c>
      <c r="BH1670" s="68">
        <v>1.4354129598241009E-2</v>
      </c>
      <c r="BI1670" s="68">
        <v>104.31234656492418</v>
      </c>
      <c r="BJ1670" s="68">
        <v>0</v>
      </c>
      <c r="BK1670" s="68">
        <v>7.6309014439549017E-2</v>
      </c>
      <c r="BL1670" s="68">
        <v>9.2116561651467688</v>
      </c>
      <c r="BM1670" s="68">
        <v>4.8575613153733537</v>
      </c>
      <c r="BN1670" s="68">
        <v>0</v>
      </c>
      <c r="BO1670" s="68">
        <v>0</v>
      </c>
    </row>
    <row r="1671" spans="1:67">
      <c r="A1671">
        <v>2013</v>
      </c>
      <c r="B1671" s="62" t="s">
        <v>648</v>
      </c>
      <c r="C1671" s="67" t="s">
        <v>713</v>
      </c>
      <c r="D1671" s="62" t="s">
        <v>726</v>
      </c>
      <c r="E1671" s="68">
        <v>0.32832505160793163</v>
      </c>
      <c r="F1671" s="68">
        <v>4.8813957509347217E-3</v>
      </c>
      <c r="G1671" s="68">
        <v>1.0318516320282415E-2</v>
      </c>
      <c r="H1671" s="68">
        <v>0.26203041413694261</v>
      </c>
      <c r="I1671" s="68">
        <v>1.9434244847710969</v>
      </c>
      <c r="J1671" s="68">
        <v>0.21183792818194114</v>
      </c>
      <c r="K1671" s="68">
        <v>2.4494428663707095E-2</v>
      </c>
      <c r="L1671" s="68">
        <v>7.297384512536946E-2</v>
      </c>
      <c r="M1671" s="68">
        <v>0.14392513616088956</v>
      </c>
      <c r="N1671" s="68">
        <v>4.2605103752430706E-2</v>
      </c>
      <c r="O1671" s="68">
        <v>0.65148503340856645</v>
      </c>
      <c r="P1671" s="68">
        <v>0.21714550286282883</v>
      </c>
      <c r="Q1671" s="68">
        <v>0.19593318022963771</v>
      </c>
      <c r="R1671" s="68">
        <v>0.10791810961420469</v>
      </c>
      <c r="S1671" s="68">
        <v>0.13943263579008403</v>
      </c>
      <c r="T1671" s="68">
        <v>0.50353020666624859</v>
      </c>
      <c r="U1671" s="68">
        <v>4.4927849439307463</v>
      </c>
      <c r="V1671" s="68">
        <v>1.221458611239874</v>
      </c>
      <c r="W1671" s="68">
        <v>1.1211436489343445</v>
      </c>
      <c r="X1671" s="68">
        <v>1.8183804507046364</v>
      </c>
      <c r="Y1671" s="68">
        <v>6.7649733269209408E-2</v>
      </c>
      <c r="Z1671" s="68">
        <v>0.73410821493897016</v>
      </c>
      <c r="AA1671" s="68">
        <v>3.1004287583431395E-2</v>
      </c>
      <c r="AB1671" s="68">
        <v>0.48097133111732732</v>
      </c>
      <c r="AC1671" s="68">
        <v>0.39037234141568278</v>
      </c>
      <c r="AD1671" s="68">
        <v>1.9765990109092842E-3</v>
      </c>
      <c r="AE1671" s="68">
        <v>0.64290297822825448</v>
      </c>
      <c r="AF1671" s="68">
        <v>0.48496650249808071</v>
      </c>
      <c r="AG1671" s="68">
        <v>2.4094167630673802</v>
      </c>
      <c r="AH1671" s="68">
        <v>1.9754874069005555</v>
      </c>
      <c r="AI1671" s="68">
        <v>1.0294669601267157</v>
      </c>
      <c r="AJ1671" s="68">
        <v>0.1183525770629372</v>
      </c>
      <c r="AK1671" s="68">
        <v>0.10612974281829889</v>
      </c>
      <c r="AL1671" s="68">
        <v>0.31028036456160207</v>
      </c>
      <c r="AM1671" s="68">
        <v>6.7331883052844724E-2</v>
      </c>
      <c r="AN1671" s="68">
        <v>0.58353553280476245</v>
      </c>
      <c r="AO1671" s="68">
        <v>0.26821993059759675</v>
      </c>
      <c r="AP1671" s="68">
        <v>1.5099050263402192</v>
      </c>
      <c r="AQ1671" s="68">
        <v>0.80012948378504833</v>
      </c>
      <c r="AR1671" s="68">
        <v>6.240087013085685E-2</v>
      </c>
      <c r="AS1671" s="68">
        <v>8.8253042039848602</v>
      </c>
      <c r="AT1671" s="68">
        <v>1.7487157419704712E-2</v>
      </c>
      <c r="AU1671" s="68">
        <v>0.37877390416694134</v>
      </c>
      <c r="AV1671" s="68">
        <v>0</v>
      </c>
      <c r="AW1671" s="68">
        <v>0.11303892867321286</v>
      </c>
      <c r="AX1671" s="68">
        <v>0.23601297405249158</v>
      </c>
      <c r="AY1671" s="68">
        <v>0.22167214282385939</v>
      </c>
      <c r="AZ1671" s="68">
        <v>0</v>
      </c>
      <c r="BA1671" s="68">
        <v>3.3316303295534658E-2</v>
      </c>
      <c r="BB1671" s="68">
        <v>3.1652079051227187</v>
      </c>
      <c r="BC1671" s="68">
        <v>5.3669109459779785</v>
      </c>
      <c r="BD1671" s="68">
        <v>1.612416715133826</v>
      </c>
      <c r="BE1671" s="68">
        <v>0.98062499820528815</v>
      </c>
      <c r="BF1671" s="68">
        <v>0.45625672720448274</v>
      </c>
      <c r="BG1671" s="68">
        <v>0</v>
      </c>
      <c r="BH1671" s="68">
        <v>4.4964349453076374E-3</v>
      </c>
      <c r="BI1671" s="68">
        <v>5.822065944755769</v>
      </c>
      <c r="BJ1671" s="68">
        <v>0</v>
      </c>
      <c r="BK1671" s="68">
        <v>0.28358912174787593</v>
      </c>
      <c r="BL1671" s="68">
        <v>5.4178521161112831</v>
      </c>
      <c r="BM1671" s="68">
        <v>0.83776620772422827</v>
      </c>
      <c r="BN1671" s="68">
        <v>0</v>
      </c>
      <c r="BO1671" s="68">
        <v>0</v>
      </c>
    </row>
    <row r="1672" spans="1:67">
      <c r="A1672">
        <v>2013</v>
      </c>
      <c r="B1672" s="62" t="s">
        <v>649</v>
      </c>
      <c r="C1672" s="67" t="s">
        <v>714</v>
      </c>
      <c r="D1672" s="62" t="s">
        <v>726</v>
      </c>
      <c r="E1672" s="68">
        <v>0.32391015099471548</v>
      </c>
      <c r="F1672" s="68">
        <v>3.7052811614458087E-2</v>
      </c>
      <c r="G1672" s="68">
        <v>1.1104220728943039E-2</v>
      </c>
      <c r="H1672" s="68">
        <v>0.29520019696860567</v>
      </c>
      <c r="I1672" s="68">
        <v>1.711774271198172</v>
      </c>
      <c r="J1672" s="68">
        <v>0.60403127159096592</v>
      </c>
      <c r="K1672" s="68">
        <v>4.1818272377506807E-2</v>
      </c>
      <c r="L1672" s="68">
        <v>0.11152939123127034</v>
      </c>
      <c r="M1672" s="68">
        <v>0.11200045907656789</v>
      </c>
      <c r="N1672" s="68">
        <v>0.10518026749219345</v>
      </c>
      <c r="O1672" s="68">
        <v>0.62556412105281023</v>
      </c>
      <c r="P1672" s="68">
        <v>0.23991104499520399</v>
      </c>
      <c r="Q1672" s="68">
        <v>0.5146213206517678</v>
      </c>
      <c r="R1672" s="68">
        <v>0.14350605519756832</v>
      </c>
      <c r="S1672" s="68">
        <v>0.29407275497231766</v>
      </c>
      <c r="T1672" s="68">
        <v>0.84753652499188104</v>
      </c>
      <c r="U1672" s="68">
        <v>52.636506928088366</v>
      </c>
      <c r="V1672" s="68">
        <v>4.5655653203500384</v>
      </c>
      <c r="W1672" s="68">
        <v>1.3438504378883718</v>
      </c>
      <c r="X1672" s="68">
        <v>10.098311081565095</v>
      </c>
      <c r="Y1672" s="68">
        <v>0.24706196146258291</v>
      </c>
      <c r="Z1672" s="68">
        <v>3.1198253254463078</v>
      </c>
      <c r="AA1672" s="68">
        <v>0.15501817500064086</v>
      </c>
      <c r="AB1672" s="68">
        <v>0.80992473667329878</v>
      </c>
      <c r="AC1672" s="68">
        <v>0.22433510406229196</v>
      </c>
      <c r="AD1672" s="68">
        <v>2.4155469629531575E-3</v>
      </c>
      <c r="AE1672" s="68">
        <v>1.5113004456950894</v>
      </c>
      <c r="AF1672" s="68">
        <v>0.37374358970491517</v>
      </c>
      <c r="AG1672" s="68">
        <v>1.85770032006962</v>
      </c>
      <c r="AH1672" s="68">
        <v>1.6099241316376924</v>
      </c>
      <c r="AI1672" s="68">
        <v>0.68322304975772119</v>
      </c>
      <c r="AJ1672" s="68">
        <v>5.2684184898038222E-2</v>
      </c>
      <c r="AK1672" s="68">
        <v>9.9673363884713068E-2</v>
      </c>
      <c r="AL1672" s="68">
        <v>0.15960775154477241</v>
      </c>
      <c r="AM1672" s="68">
        <v>4.046179314974916E-2</v>
      </c>
      <c r="AN1672" s="68">
        <v>0.56523973096046998</v>
      </c>
      <c r="AO1672" s="68">
        <v>0.12417388758643338</v>
      </c>
      <c r="AP1672" s="68">
        <v>0.93387660734506772</v>
      </c>
      <c r="AQ1672" s="68">
        <v>4.5460688717555762</v>
      </c>
      <c r="AR1672" s="68">
        <v>3.4789003832676114E-2</v>
      </c>
      <c r="AS1672" s="68">
        <v>4.1061002309352359</v>
      </c>
      <c r="AT1672" s="68">
        <v>1.4889228904682927E-2</v>
      </c>
      <c r="AU1672" s="68">
        <v>0.17694460826881309</v>
      </c>
      <c r="AV1672" s="68">
        <v>0</v>
      </c>
      <c r="AW1672" s="68">
        <v>8.0233972060394759E-2</v>
      </c>
      <c r="AX1672" s="68">
        <v>0.35885426915951962</v>
      </c>
      <c r="AY1672" s="68">
        <v>0.14075536341153147</v>
      </c>
      <c r="AZ1672" s="68">
        <v>0</v>
      </c>
      <c r="BA1672" s="68">
        <v>1.950786003448857E-2</v>
      </c>
      <c r="BB1672" s="68">
        <v>1.4588756686197402</v>
      </c>
      <c r="BC1672" s="68">
        <v>2.9927954577767113</v>
      </c>
      <c r="BD1672" s="68">
        <v>0.85358587147836562</v>
      </c>
      <c r="BE1672" s="68">
        <v>0.9642350055115817</v>
      </c>
      <c r="BF1672" s="68">
        <v>0.38205085989956489</v>
      </c>
      <c r="BG1672" s="68">
        <v>0</v>
      </c>
      <c r="BH1672" s="68">
        <v>2.623702797047483E-3</v>
      </c>
      <c r="BI1672" s="68">
        <v>26.51197734514637</v>
      </c>
      <c r="BJ1672" s="68">
        <v>0</v>
      </c>
      <c r="BK1672" s="68">
        <v>6.3021762582930893E-2</v>
      </c>
      <c r="BL1672" s="68">
        <v>12.404612479053803</v>
      </c>
      <c r="BM1672" s="68">
        <v>1.6510042608124311</v>
      </c>
      <c r="BN1672" s="68">
        <v>0</v>
      </c>
      <c r="BO1672" s="68">
        <v>0</v>
      </c>
    </row>
    <row r="1673" spans="1:67">
      <c r="A1673">
        <v>2013</v>
      </c>
      <c r="B1673" s="62" t="s">
        <v>650</v>
      </c>
      <c r="C1673" s="67" t="s">
        <v>715</v>
      </c>
      <c r="D1673" s="62" t="s">
        <v>726</v>
      </c>
      <c r="E1673" s="68">
        <v>0.75184291945723269</v>
      </c>
      <c r="F1673" s="68">
        <v>4.6700072545681811E-3</v>
      </c>
      <c r="G1673" s="68">
        <v>2.7322783175656958E-2</v>
      </c>
      <c r="H1673" s="68">
        <v>0.21312482297251462</v>
      </c>
      <c r="I1673" s="68">
        <v>3.3227665496190983</v>
      </c>
      <c r="J1673" s="68">
        <v>0.56276550018896421</v>
      </c>
      <c r="K1673" s="68">
        <v>3.3423188667097307E-2</v>
      </c>
      <c r="L1673" s="68">
        <v>0.10765061865975577</v>
      </c>
      <c r="M1673" s="68">
        <v>5.2012747066525429E-2</v>
      </c>
      <c r="N1673" s="68">
        <v>6.7074776140872608E-2</v>
      </c>
      <c r="O1673" s="68">
        <v>0.49458838660474025</v>
      </c>
      <c r="P1673" s="68">
        <v>0.16514354093677436</v>
      </c>
      <c r="Q1673" s="68">
        <v>0.19576320432824917</v>
      </c>
      <c r="R1673" s="68">
        <v>0.12471135223602059</v>
      </c>
      <c r="S1673" s="68">
        <v>0.12441601732186036</v>
      </c>
      <c r="T1673" s="68">
        <v>0.37044112112719196</v>
      </c>
      <c r="U1673" s="68">
        <v>4.2882328783090937</v>
      </c>
      <c r="V1673" s="68">
        <v>0.88124850677707378</v>
      </c>
      <c r="W1673" s="68">
        <v>0.46763197259500699</v>
      </c>
      <c r="X1673" s="68">
        <v>2.7820918655032338</v>
      </c>
      <c r="Y1673" s="68">
        <v>5.2312120730298277E-2</v>
      </c>
      <c r="Z1673" s="68">
        <v>0.98259802663271423</v>
      </c>
      <c r="AA1673" s="68">
        <v>2.5045704016762968E-2</v>
      </c>
      <c r="AB1673" s="68">
        <v>0.34951715464162081</v>
      </c>
      <c r="AC1673" s="68">
        <v>0.26752463135028121</v>
      </c>
      <c r="AD1673" s="68">
        <v>4.199160065866331E-3</v>
      </c>
      <c r="AE1673" s="68">
        <v>0.82057790739675562</v>
      </c>
      <c r="AF1673" s="68">
        <v>0.3928240168338788</v>
      </c>
      <c r="AG1673" s="68">
        <v>1.9510312651250095</v>
      </c>
      <c r="AH1673" s="68">
        <v>1.6187218070292859</v>
      </c>
      <c r="AI1673" s="68">
        <v>0.8457362239358801</v>
      </c>
      <c r="AJ1673" s="68">
        <v>6.3877676038872011E-2</v>
      </c>
      <c r="AK1673" s="68">
        <v>0.11766760861739863</v>
      </c>
      <c r="AL1673" s="68">
        <v>0.17183524602481898</v>
      </c>
      <c r="AM1673" s="68">
        <v>4.8918227684320095E-2</v>
      </c>
      <c r="AN1673" s="68">
        <v>0.91078710240736938</v>
      </c>
      <c r="AO1673" s="68">
        <v>0.1593870477918074</v>
      </c>
      <c r="AP1673" s="68">
        <v>1.0150576208571078</v>
      </c>
      <c r="AQ1673" s="68">
        <v>0.71172820907394962</v>
      </c>
      <c r="AR1673" s="68">
        <v>3.7489819206277114E-2</v>
      </c>
      <c r="AS1673" s="68">
        <v>5.1537371577874982</v>
      </c>
      <c r="AT1673" s="68">
        <v>3.2822404159083919E-2</v>
      </c>
      <c r="AU1673" s="68">
        <v>0.22089210317829211</v>
      </c>
      <c r="AV1673" s="68">
        <v>0</v>
      </c>
      <c r="AW1673" s="68">
        <v>0.10842479408809955</v>
      </c>
      <c r="AX1673" s="68">
        <v>0.14339258036997757</v>
      </c>
      <c r="AY1673" s="68">
        <v>0.15111665023781823</v>
      </c>
      <c r="AZ1673" s="68">
        <v>0</v>
      </c>
      <c r="BA1673" s="68">
        <v>2.4550667334855725E-2</v>
      </c>
      <c r="BB1673" s="68">
        <v>1.730443416474752</v>
      </c>
      <c r="BC1673" s="68">
        <v>3.6918353633402523</v>
      </c>
      <c r="BD1673" s="68">
        <v>1.0239676546305723</v>
      </c>
      <c r="BE1673" s="68">
        <v>0.808346150992587</v>
      </c>
      <c r="BF1673" s="68">
        <v>0.40302101883450187</v>
      </c>
      <c r="BG1673" s="68">
        <v>0</v>
      </c>
      <c r="BH1673" s="68">
        <v>3.1432234770869655E-3</v>
      </c>
      <c r="BI1673" s="68">
        <v>18.301464591485573</v>
      </c>
      <c r="BJ1673" s="68">
        <v>0</v>
      </c>
      <c r="BK1673" s="68">
        <v>1.36889006400224E-2</v>
      </c>
      <c r="BL1673" s="68">
        <v>3.9389723290590855</v>
      </c>
      <c r="BM1673" s="68">
        <v>0.83978322225947277</v>
      </c>
      <c r="BN1673" s="68">
        <v>0</v>
      </c>
      <c r="BO1673" s="68">
        <v>0</v>
      </c>
    </row>
    <row r="1674" spans="1:67">
      <c r="A1674">
        <v>2013</v>
      </c>
      <c r="B1674" s="62" t="s">
        <v>651</v>
      </c>
      <c r="C1674" s="67" t="s">
        <v>716</v>
      </c>
      <c r="D1674" s="62" t="s">
        <v>726</v>
      </c>
      <c r="E1674" s="68">
        <v>3.0623193968582857E-4</v>
      </c>
      <c r="F1674" s="68">
        <v>3.9313695598739732E-6</v>
      </c>
      <c r="G1674" s="68">
        <v>1.3956787595064323E-5</v>
      </c>
      <c r="H1674" s="68">
        <v>4.3287566105887289E-4</v>
      </c>
      <c r="I1674" s="68">
        <v>1.6497112712162039E-3</v>
      </c>
      <c r="J1674" s="68">
        <v>2.2325763706179013E-4</v>
      </c>
      <c r="K1674" s="68">
        <v>4.6584866512802734E-5</v>
      </c>
      <c r="L1674" s="68">
        <v>1.7198472758046514E-4</v>
      </c>
      <c r="M1674" s="68">
        <v>7.2246921866377694E-5</v>
      </c>
      <c r="N1674" s="68">
        <v>1.0393120607728443E-4</v>
      </c>
      <c r="O1674" s="68">
        <v>7.5833143760670001E-4</v>
      </c>
      <c r="P1674" s="68">
        <v>2.1462193143985105E-4</v>
      </c>
      <c r="Q1674" s="68">
        <v>3.0640623750961013E-4</v>
      </c>
      <c r="R1674" s="68">
        <v>1.7043951805014536E-4</v>
      </c>
      <c r="S1674" s="68">
        <v>2.7846404739078224E-4</v>
      </c>
      <c r="T1674" s="68">
        <v>4.0543948587101096E-4</v>
      </c>
      <c r="U1674" s="68">
        <v>1.9423759349915825E-3</v>
      </c>
      <c r="V1674" s="68">
        <v>6.6898322963073798E-4</v>
      </c>
      <c r="W1674" s="68">
        <v>4.3185575520854683E-4</v>
      </c>
      <c r="X1674" s="68">
        <v>1.4218194074891368E-3</v>
      </c>
      <c r="Y1674" s="68">
        <v>7.9332657125707058E-5</v>
      </c>
      <c r="Z1674" s="68">
        <v>4.9763311318647412E-4</v>
      </c>
      <c r="AA1674" s="68">
        <v>3.2409458051601708E-5</v>
      </c>
      <c r="AB1674" s="68">
        <v>4.3467868111846163E-4</v>
      </c>
      <c r="AC1674" s="68">
        <v>2.1192860911632192E-4</v>
      </c>
      <c r="AD1674" s="68">
        <v>6.754636578941799E-6</v>
      </c>
      <c r="AE1674" s="68">
        <v>1.0690671393872328E-3</v>
      </c>
      <c r="AF1674" s="68">
        <v>3.7082164301194552E-4</v>
      </c>
      <c r="AG1674" s="68">
        <v>1.8631029705694197E-3</v>
      </c>
      <c r="AH1674" s="68">
        <v>1.720477146871165E-3</v>
      </c>
      <c r="AI1674" s="68">
        <v>8.4640798311275307E-4</v>
      </c>
      <c r="AJ1674" s="68">
        <v>6.6239599962003188E-5</v>
      </c>
      <c r="AK1674" s="68">
        <v>2.1532121046948424E-4</v>
      </c>
      <c r="AL1674" s="68">
        <v>1.6191895538851016E-4</v>
      </c>
      <c r="AM1674" s="68">
        <v>4.8562821039753133E-5</v>
      </c>
      <c r="AN1674" s="68">
        <v>8.6661054368783734E-4</v>
      </c>
      <c r="AO1674" s="68">
        <v>1.5061583500020903E-4</v>
      </c>
      <c r="AP1674" s="68">
        <v>7.642323019987036E-4</v>
      </c>
      <c r="AQ1674" s="68">
        <v>6.4466357752348072E-4</v>
      </c>
      <c r="AR1674" s="68">
        <v>3.1657205789237564E-5</v>
      </c>
      <c r="AS1674" s="68">
        <v>4.1295073729219018E-3</v>
      </c>
      <c r="AT1674" s="68">
        <v>5.2566587824629939E-5</v>
      </c>
      <c r="AU1674" s="68">
        <v>1.7814558772398485E-4</v>
      </c>
      <c r="AV1674" s="68">
        <v>0</v>
      </c>
      <c r="AW1674" s="68">
        <v>1.9017601469164503E-4</v>
      </c>
      <c r="AX1674" s="68">
        <v>1.2127395088146791E-4</v>
      </c>
      <c r="AY1674" s="68">
        <v>1.1236361417763858E-4</v>
      </c>
      <c r="AZ1674" s="68">
        <v>0</v>
      </c>
      <c r="BA1674" s="68">
        <v>2.1134058616554733E-5</v>
      </c>
      <c r="BB1674" s="68">
        <v>1.8100225272653907E-3</v>
      </c>
      <c r="BC1674" s="68">
        <v>3.4208257476809664E-3</v>
      </c>
      <c r="BD1674" s="68">
        <v>9.1294346848796006E-4</v>
      </c>
      <c r="BE1674" s="68">
        <v>6.6576094379170348E-4</v>
      </c>
      <c r="BF1674" s="68">
        <v>5.0122756924546818E-4</v>
      </c>
      <c r="BG1674" s="68">
        <v>0</v>
      </c>
      <c r="BH1674" s="68">
        <v>2.8010013223578501E-6</v>
      </c>
      <c r="BI1674" s="68">
        <v>1.0460883860347752E-2</v>
      </c>
      <c r="BJ1674" s="68">
        <v>0</v>
      </c>
      <c r="BK1674" s="68">
        <v>6.8540296348440866E-6</v>
      </c>
      <c r="BL1674" s="68">
        <v>1.0139524972004933E-3</v>
      </c>
      <c r="BM1674" s="68">
        <v>1.443320162179993E-4</v>
      </c>
      <c r="BN1674" s="68">
        <v>0</v>
      </c>
      <c r="BO1674" s="68">
        <v>0</v>
      </c>
    </row>
    <row r="1675" spans="1:67">
      <c r="A1675">
        <v>2013</v>
      </c>
      <c r="B1675" s="62" t="s">
        <v>652</v>
      </c>
      <c r="C1675" s="67" t="s">
        <v>717</v>
      </c>
      <c r="D1675" s="62" t="s">
        <v>726</v>
      </c>
      <c r="E1675" s="68">
        <v>0</v>
      </c>
      <c r="F1675" s="68">
        <v>0</v>
      </c>
      <c r="G1675" s="68">
        <v>0</v>
      </c>
      <c r="H1675" s="68">
        <v>0</v>
      </c>
      <c r="I1675" s="68">
        <v>0</v>
      </c>
      <c r="J1675" s="68">
        <v>0</v>
      </c>
      <c r="K1675" s="68">
        <v>0</v>
      </c>
      <c r="L1675" s="68">
        <v>0</v>
      </c>
      <c r="M1675" s="68">
        <v>0</v>
      </c>
      <c r="N1675" s="68">
        <v>0</v>
      </c>
      <c r="O1675" s="68">
        <v>0</v>
      </c>
      <c r="P1675" s="68">
        <v>0</v>
      </c>
      <c r="Q1675" s="68">
        <v>0</v>
      </c>
      <c r="R1675" s="68">
        <v>0</v>
      </c>
      <c r="S1675" s="68">
        <v>0</v>
      </c>
      <c r="T1675" s="68">
        <v>0</v>
      </c>
      <c r="U1675" s="68">
        <v>0</v>
      </c>
      <c r="V1675" s="68">
        <v>0</v>
      </c>
      <c r="W1675" s="68">
        <v>0</v>
      </c>
      <c r="X1675" s="68">
        <v>0</v>
      </c>
      <c r="Y1675" s="68">
        <v>0</v>
      </c>
      <c r="Z1675" s="68">
        <v>0</v>
      </c>
      <c r="AA1675" s="68">
        <v>0</v>
      </c>
      <c r="AB1675" s="68">
        <v>0</v>
      </c>
      <c r="AC1675" s="68">
        <v>0</v>
      </c>
      <c r="AD1675" s="68">
        <v>0</v>
      </c>
      <c r="AE1675" s="68">
        <v>0</v>
      </c>
      <c r="AF1675" s="68">
        <v>0</v>
      </c>
      <c r="AG1675" s="68">
        <v>0</v>
      </c>
      <c r="AH1675" s="68">
        <v>0</v>
      </c>
      <c r="AI1675" s="68">
        <v>0</v>
      </c>
      <c r="AJ1675" s="68">
        <v>0</v>
      </c>
      <c r="AK1675" s="68">
        <v>0</v>
      </c>
      <c r="AL1675" s="68">
        <v>0</v>
      </c>
      <c r="AM1675" s="68">
        <v>0</v>
      </c>
      <c r="AN1675" s="68">
        <v>0</v>
      </c>
      <c r="AO1675" s="68">
        <v>0</v>
      </c>
      <c r="AP1675" s="68">
        <v>0</v>
      </c>
      <c r="AQ1675" s="68">
        <v>0</v>
      </c>
      <c r="AR1675" s="68">
        <v>0</v>
      </c>
      <c r="AS1675" s="68">
        <v>0</v>
      </c>
      <c r="AT1675" s="68">
        <v>0</v>
      </c>
      <c r="AU1675" s="68">
        <v>0</v>
      </c>
      <c r="AV1675" s="68">
        <v>0</v>
      </c>
      <c r="AW1675" s="68">
        <v>0</v>
      </c>
      <c r="AX1675" s="68">
        <v>0</v>
      </c>
      <c r="AY1675" s="68">
        <v>0</v>
      </c>
      <c r="AZ1675" s="68">
        <v>0</v>
      </c>
      <c r="BA1675" s="68">
        <v>0</v>
      </c>
      <c r="BB1675" s="68">
        <v>0</v>
      </c>
      <c r="BC1675" s="68">
        <v>0</v>
      </c>
      <c r="BD1675" s="68">
        <v>0</v>
      </c>
      <c r="BE1675" s="68">
        <v>0</v>
      </c>
      <c r="BF1675" s="68">
        <v>0</v>
      </c>
      <c r="BG1675" s="68">
        <v>0</v>
      </c>
      <c r="BH1675" s="68">
        <v>0</v>
      </c>
      <c r="BI1675" s="68">
        <v>0</v>
      </c>
      <c r="BJ1675" s="68">
        <v>0</v>
      </c>
      <c r="BK1675" s="68">
        <v>0</v>
      </c>
      <c r="BL1675" s="68">
        <v>0</v>
      </c>
      <c r="BM1675" s="68">
        <v>0</v>
      </c>
      <c r="BN1675" s="68">
        <v>0</v>
      </c>
      <c r="BO1675" s="68">
        <v>0</v>
      </c>
    </row>
    <row r="1676" spans="1:67">
      <c r="A1676">
        <v>2013</v>
      </c>
      <c r="B1676" s="69" t="s">
        <v>727</v>
      </c>
      <c r="C1676" s="69" t="s">
        <v>728</v>
      </c>
      <c r="D1676" s="62" t="s">
        <v>729</v>
      </c>
      <c r="E1676" s="68">
        <v>22056.070730386455</v>
      </c>
      <c r="F1676" s="68">
        <v>350.08434425517186</v>
      </c>
      <c r="G1676" s="68">
        <v>953.49835425912579</v>
      </c>
      <c r="H1676" s="68">
        <v>24461.667498460956</v>
      </c>
      <c r="I1676" s="68">
        <v>97925.707473831382</v>
      </c>
      <c r="J1676" s="68">
        <v>13976.126832737258</v>
      </c>
      <c r="K1676" s="68">
        <v>2902.3295819098971</v>
      </c>
      <c r="L1676" s="68">
        <v>9542.9028209775443</v>
      </c>
      <c r="M1676" s="68">
        <v>2521.6559907558958</v>
      </c>
      <c r="N1676" s="68">
        <v>68145.619949609332</v>
      </c>
      <c r="O1676" s="68">
        <v>36353.006046485054</v>
      </c>
      <c r="P1676" s="68">
        <v>6262.2418603401647</v>
      </c>
      <c r="Q1676" s="68">
        <v>15903.852476030575</v>
      </c>
      <c r="R1676" s="68">
        <v>10095.044679675371</v>
      </c>
      <c r="S1676" s="68">
        <v>24793.183777797938</v>
      </c>
      <c r="T1676" s="68">
        <v>15257.1229197429</v>
      </c>
      <c r="U1676" s="68">
        <v>50949.252191221058</v>
      </c>
      <c r="V1676" s="68">
        <v>17645.287516192831</v>
      </c>
      <c r="W1676" s="68">
        <v>14182.995351669671</v>
      </c>
      <c r="X1676" s="68">
        <v>87517.894207292484</v>
      </c>
      <c r="Y1676" s="68">
        <v>3896.6782315350029</v>
      </c>
      <c r="Z1676" s="68">
        <v>15966.420968273635</v>
      </c>
      <c r="AA1676" s="68">
        <v>1112.6913838116518</v>
      </c>
      <c r="AB1676" s="68">
        <v>16320.040073438728</v>
      </c>
      <c r="AC1676" s="68">
        <v>2026.3305646375507</v>
      </c>
      <c r="AD1676" s="68">
        <v>224.64701532067514</v>
      </c>
      <c r="AE1676" s="68">
        <v>72755.380702514303</v>
      </c>
      <c r="AF1676" s="68">
        <v>5880.2370914292942</v>
      </c>
      <c r="AG1676" s="68">
        <v>29237.278287154986</v>
      </c>
      <c r="AH1676" s="68">
        <v>23949.797740436421</v>
      </c>
      <c r="AI1676" s="68">
        <v>46008.38943064271</v>
      </c>
      <c r="AJ1676" s="68">
        <v>633.31340317307456</v>
      </c>
      <c r="AK1676" s="68">
        <v>6140.181470367299</v>
      </c>
      <c r="AL1676" s="68">
        <v>4429.807471486336</v>
      </c>
      <c r="AM1676" s="68">
        <v>1325.468416919769</v>
      </c>
      <c r="AN1676" s="68">
        <v>12698.234867024161</v>
      </c>
      <c r="AO1676" s="68">
        <v>1088.6849895520754</v>
      </c>
      <c r="AP1676" s="68">
        <v>3227.4777695379416</v>
      </c>
      <c r="AQ1676" s="68">
        <v>13408.121717999744</v>
      </c>
      <c r="AR1676" s="68">
        <v>275.39000147628281</v>
      </c>
      <c r="AS1676" s="68">
        <v>14966.427520827849</v>
      </c>
      <c r="AT1676" s="68">
        <v>9644.4874874308261</v>
      </c>
      <c r="AU1676" s="68">
        <v>847.42867944880118</v>
      </c>
      <c r="AV1676" s="68">
        <v>0</v>
      </c>
      <c r="AW1676" s="68">
        <v>4924.0156295093429</v>
      </c>
      <c r="AX1676" s="68">
        <v>1835.3534286595795</v>
      </c>
      <c r="AY1676" s="68">
        <v>2046.3581243650497</v>
      </c>
      <c r="AZ1676" s="68">
        <v>0</v>
      </c>
      <c r="BA1676" s="68">
        <v>393.28718492985632</v>
      </c>
      <c r="BB1676" s="68">
        <v>23730.653309602989</v>
      </c>
      <c r="BC1676" s="68">
        <v>22738.426485268654</v>
      </c>
      <c r="BD1676" s="68">
        <v>6895.748049702036</v>
      </c>
      <c r="BE1676" s="68">
        <v>13102.226006963892</v>
      </c>
      <c r="BF1676" s="68">
        <v>7564.6928144533176</v>
      </c>
      <c r="BG1676" s="68">
        <v>0</v>
      </c>
      <c r="BH1676" s="68">
        <v>41.991396512312861</v>
      </c>
      <c r="BI1676" s="68">
        <v>784157.12411055912</v>
      </c>
      <c r="BJ1676" s="68">
        <v>0</v>
      </c>
      <c r="BK1676" s="68">
        <v>150339.54637974669</v>
      </c>
      <c r="BL1676" s="68">
        <v>261380.7387470867</v>
      </c>
      <c r="BM1676" s="68">
        <v>6578.9523105565268</v>
      </c>
      <c r="BN1676" s="68">
        <v>0</v>
      </c>
      <c r="BO1676" s="68">
        <v>0</v>
      </c>
    </row>
    <row r="1677" spans="1:67">
      <c r="A1677">
        <v>2013</v>
      </c>
      <c r="B1677" s="70" t="s">
        <v>730</v>
      </c>
      <c r="C1677" s="70" t="s">
        <v>731</v>
      </c>
      <c r="D1677" s="62" t="s">
        <v>729</v>
      </c>
      <c r="E1677" s="68">
        <v>-255.61320368256781</v>
      </c>
      <c r="F1677" s="68">
        <v>-4.4702186298583104</v>
      </c>
      <c r="G1677" s="68">
        <v>-114.73783072935034</v>
      </c>
      <c r="H1677" s="68">
        <v>-623.52021153003216</v>
      </c>
      <c r="I1677" s="68">
        <v>156.6463902449876</v>
      </c>
      <c r="J1677" s="68">
        <v>-54.070834571748698</v>
      </c>
      <c r="K1677" s="68">
        <v>-44.164741727629291</v>
      </c>
      <c r="L1677" s="68">
        <v>-117.1723046458761</v>
      </c>
      <c r="M1677" s="68">
        <v>-18.274454990969829</v>
      </c>
      <c r="N1677" s="68">
        <v>507.81051141069901</v>
      </c>
      <c r="O1677" s="68">
        <v>-342.27983768352527</v>
      </c>
      <c r="P1677" s="68">
        <v>-7.1872637751047206</v>
      </c>
      <c r="Q1677" s="68">
        <v>-44.486560275714709</v>
      </c>
      <c r="R1677" s="68">
        <v>-452.29607043067108</v>
      </c>
      <c r="S1677" s="68">
        <v>-165.21760679400623</v>
      </c>
      <c r="T1677" s="68">
        <v>-73.161309159680371</v>
      </c>
      <c r="U1677" s="68">
        <v>-6.9963251705475953</v>
      </c>
      <c r="V1677" s="68">
        <v>-1.470833600444875</v>
      </c>
      <c r="W1677" s="68">
        <v>-9.9868207106203002</v>
      </c>
      <c r="X1677" s="68">
        <v>35.205299458713561</v>
      </c>
      <c r="Y1677" s="68">
        <v>-2.3317186444719988</v>
      </c>
      <c r="Z1677" s="68">
        <v>-49.500022186335585</v>
      </c>
      <c r="AA1677" s="68">
        <v>-22.150947909105028</v>
      </c>
      <c r="AB1677" s="68">
        <v>-1931.5730616164064</v>
      </c>
      <c r="AC1677" s="68">
        <v>-43.111553183503368</v>
      </c>
      <c r="AD1677" s="68">
        <v>-8.7957996181943408</v>
      </c>
      <c r="AE1677" s="68">
        <v>-854.19836687750376</v>
      </c>
      <c r="AF1677" s="68">
        <v>-60.377777745280476</v>
      </c>
      <c r="AG1677" s="68">
        <v>-300.20375738246457</v>
      </c>
      <c r="AH1677" s="68">
        <v>-245.9124476419328</v>
      </c>
      <c r="AI1677" s="68">
        <v>-6965.7632528381109</v>
      </c>
      <c r="AJ1677" s="68">
        <v>-12.36057578031838</v>
      </c>
      <c r="AK1677" s="68">
        <v>-1221.5567956652103</v>
      </c>
      <c r="AL1677" s="68">
        <v>-49.206229016384242</v>
      </c>
      <c r="AM1677" s="68">
        <v>-80.278341760920938</v>
      </c>
      <c r="AN1677" s="68">
        <v>-177.95112432528239</v>
      </c>
      <c r="AO1677" s="68">
        <v>-10.829075421445443</v>
      </c>
      <c r="AP1677" s="68">
        <v>-20.984895319492178</v>
      </c>
      <c r="AQ1677" s="68">
        <v>-136.90350501061249</v>
      </c>
      <c r="AR1677" s="68">
        <v>-0.8373306384169642</v>
      </c>
      <c r="AS1677" s="68">
        <v>-52.716485870508912</v>
      </c>
      <c r="AT1677" s="68">
        <v>-0.55959872338712291</v>
      </c>
      <c r="AU1677" s="68">
        <v>-5.956471596892051</v>
      </c>
      <c r="AV1677" s="68">
        <v>0</v>
      </c>
      <c r="AW1677" s="68">
        <v>-84.987524743304036</v>
      </c>
      <c r="AX1677" s="68">
        <v>-6.9009482681104872</v>
      </c>
      <c r="AY1677" s="68">
        <v>-28.052971312279876</v>
      </c>
      <c r="AZ1677" s="68">
        <v>0</v>
      </c>
      <c r="BA1677" s="68">
        <v>-5.63333084059885</v>
      </c>
      <c r="BB1677" s="68">
        <v>-777.14659070588721</v>
      </c>
      <c r="BC1677" s="68">
        <v>-0.77547472475117718</v>
      </c>
      <c r="BD1677" s="68">
        <v>-98.144686774632106</v>
      </c>
      <c r="BE1677" s="68">
        <v>-174.81808090643489</v>
      </c>
      <c r="BF1677" s="68">
        <v>-135.67598651038296</v>
      </c>
      <c r="BG1677" s="68">
        <v>0</v>
      </c>
      <c r="BH1677" s="68">
        <v>-1.2519806933402455</v>
      </c>
      <c r="BI1677" s="68">
        <v>63150.686989680689</v>
      </c>
      <c r="BJ1677" s="68">
        <v>0</v>
      </c>
      <c r="BK1677" s="68">
        <v>0</v>
      </c>
      <c r="BL1677" s="68">
        <v>1731.0479090009751</v>
      </c>
      <c r="BM1677" s="68">
        <v>0</v>
      </c>
      <c r="BN1677" s="68">
        <v>0</v>
      </c>
      <c r="BO1677" s="68">
        <v>0</v>
      </c>
    </row>
    <row r="1678" spans="1:67">
      <c r="A1678">
        <v>2013</v>
      </c>
      <c r="B1678" s="70" t="s">
        <v>732</v>
      </c>
      <c r="C1678" s="70" t="s">
        <v>733</v>
      </c>
      <c r="D1678" s="62" t="s">
        <v>729</v>
      </c>
      <c r="E1678" s="68">
        <v>0</v>
      </c>
      <c r="F1678" s="68">
        <v>0</v>
      </c>
      <c r="G1678" s="68">
        <v>0</v>
      </c>
      <c r="H1678" s="68">
        <v>0</v>
      </c>
      <c r="I1678" s="68">
        <v>0</v>
      </c>
      <c r="J1678" s="68">
        <v>0</v>
      </c>
      <c r="K1678" s="68">
        <v>0</v>
      </c>
      <c r="L1678" s="68">
        <v>0</v>
      </c>
      <c r="M1678" s="68">
        <v>0</v>
      </c>
      <c r="N1678" s="68">
        <v>0</v>
      </c>
      <c r="O1678" s="68">
        <v>0</v>
      </c>
      <c r="P1678" s="68">
        <v>0</v>
      </c>
      <c r="Q1678" s="68">
        <v>0</v>
      </c>
      <c r="R1678" s="68">
        <v>0</v>
      </c>
      <c r="S1678" s="68">
        <v>0</v>
      </c>
      <c r="T1678" s="68">
        <v>0</v>
      </c>
      <c r="U1678" s="68">
        <v>0</v>
      </c>
      <c r="V1678" s="68">
        <v>0</v>
      </c>
      <c r="W1678" s="68">
        <v>0</v>
      </c>
      <c r="X1678" s="68">
        <v>0</v>
      </c>
      <c r="Y1678" s="68">
        <v>0</v>
      </c>
      <c r="Z1678" s="68">
        <v>0</v>
      </c>
      <c r="AA1678" s="68">
        <v>0</v>
      </c>
      <c r="AB1678" s="68">
        <v>0</v>
      </c>
      <c r="AC1678" s="68">
        <v>0</v>
      </c>
      <c r="AD1678" s="68">
        <v>0</v>
      </c>
      <c r="AE1678" s="68">
        <v>0</v>
      </c>
      <c r="AF1678" s="68">
        <v>0</v>
      </c>
      <c r="AG1678" s="68">
        <v>0</v>
      </c>
      <c r="AH1678" s="68">
        <v>0</v>
      </c>
      <c r="AI1678" s="68">
        <v>0</v>
      </c>
      <c r="AJ1678" s="68">
        <v>0</v>
      </c>
      <c r="AK1678" s="68">
        <v>0</v>
      </c>
      <c r="AL1678" s="68">
        <v>0</v>
      </c>
      <c r="AM1678" s="68">
        <v>0</v>
      </c>
      <c r="AN1678" s="68">
        <v>0</v>
      </c>
      <c r="AO1678" s="68">
        <v>0</v>
      </c>
      <c r="AP1678" s="68">
        <v>0</v>
      </c>
      <c r="AQ1678" s="68">
        <v>0</v>
      </c>
      <c r="AR1678" s="68">
        <v>0</v>
      </c>
      <c r="AS1678" s="68">
        <v>0</v>
      </c>
      <c r="AT1678" s="68">
        <v>0</v>
      </c>
      <c r="AU1678" s="68">
        <v>0</v>
      </c>
      <c r="AV1678" s="68">
        <v>0</v>
      </c>
      <c r="AW1678" s="68">
        <v>0</v>
      </c>
      <c r="AX1678" s="68">
        <v>0</v>
      </c>
      <c r="AY1678" s="68">
        <v>0</v>
      </c>
      <c r="AZ1678" s="68">
        <v>0</v>
      </c>
      <c r="BA1678" s="68">
        <v>0</v>
      </c>
      <c r="BB1678" s="68">
        <v>0</v>
      </c>
      <c r="BC1678" s="68">
        <v>0</v>
      </c>
      <c r="BD1678" s="68">
        <v>0</v>
      </c>
      <c r="BE1678" s="68">
        <v>0</v>
      </c>
      <c r="BF1678" s="68">
        <v>0</v>
      </c>
      <c r="BG1678" s="68">
        <v>0</v>
      </c>
      <c r="BH1678" s="68">
        <v>0</v>
      </c>
      <c r="BI1678" s="68">
        <v>0</v>
      </c>
      <c r="BJ1678" s="68">
        <v>0</v>
      </c>
      <c r="BK1678" s="68">
        <v>0</v>
      </c>
      <c r="BL1678" s="68">
        <v>0</v>
      </c>
      <c r="BM1678" s="68">
        <v>0</v>
      </c>
      <c r="BN1678" s="68">
        <v>0</v>
      </c>
      <c r="BO1678" s="68">
        <v>0</v>
      </c>
    </row>
    <row r="1679" spans="1:67">
      <c r="A1679">
        <v>2013</v>
      </c>
      <c r="B1679" s="70" t="s">
        <v>734</v>
      </c>
      <c r="C1679" s="70" t="s">
        <v>735</v>
      </c>
      <c r="D1679" s="62" t="s">
        <v>729</v>
      </c>
      <c r="E1679" s="68">
        <v>0</v>
      </c>
      <c r="F1679" s="68">
        <v>0</v>
      </c>
      <c r="G1679" s="68">
        <v>0</v>
      </c>
      <c r="H1679" s="68">
        <v>0</v>
      </c>
      <c r="I1679" s="68">
        <v>0</v>
      </c>
      <c r="J1679" s="68">
        <v>0</v>
      </c>
      <c r="K1679" s="68">
        <v>0</v>
      </c>
      <c r="L1679" s="68">
        <v>0</v>
      </c>
      <c r="M1679" s="68">
        <v>0</v>
      </c>
      <c r="N1679" s="68">
        <v>0</v>
      </c>
      <c r="O1679" s="68">
        <v>0</v>
      </c>
      <c r="P1679" s="68">
        <v>0</v>
      </c>
      <c r="Q1679" s="68">
        <v>0</v>
      </c>
      <c r="R1679" s="68">
        <v>0</v>
      </c>
      <c r="S1679" s="68">
        <v>0</v>
      </c>
      <c r="T1679" s="68">
        <v>0</v>
      </c>
      <c r="U1679" s="68">
        <v>0</v>
      </c>
      <c r="V1679" s="68">
        <v>0</v>
      </c>
      <c r="W1679" s="68">
        <v>0</v>
      </c>
      <c r="X1679" s="68">
        <v>0</v>
      </c>
      <c r="Y1679" s="68">
        <v>0</v>
      </c>
      <c r="Z1679" s="68">
        <v>0</v>
      </c>
      <c r="AA1679" s="68">
        <v>0</v>
      </c>
      <c r="AB1679" s="68">
        <v>0</v>
      </c>
      <c r="AC1679" s="68">
        <v>0</v>
      </c>
      <c r="AD1679" s="68">
        <v>0</v>
      </c>
      <c r="AE1679" s="68">
        <v>0</v>
      </c>
      <c r="AF1679" s="68">
        <v>0</v>
      </c>
      <c r="AG1679" s="68">
        <v>0</v>
      </c>
      <c r="AH1679" s="68">
        <v>0</v>
      </c>
      <c r="AI1679" s="68">
        <v>0</v>
      </c>
      <c r="AJ1679" s="68">
        <v>0</v>
      </c>
      <c r="AK1679" s="68">
        <v>0</v>
      </c>
      <c r="AL1679" s="68">
        <v>0</v>
      </c>
      <c r="AM1679" s="68">
        <v>0</v>
      </c>
      <c r="AN1679" s="68">
        <v>0</v>
      </c>
      <c r="AO1679" s="68">
        <v>0</v>
      </c>
      <c r="AP1679" s="68">
        <v>0</v>
      </c>
      <c r="AQ1679" s="68">
        <v>0</v>
      </c>
      <c r="AR1679" s="68">
        <v>0</v>
      </c>
      <c r="AS1679" s="68">
        <v>0</v>
      </c>
      <c r="AT1679" s="68">
        <v>0</v>
      </c>
      <c r="AU1679" s="68">
        <v>0</v>
      </c>
      <c r="AV1679" s="68">
        <v>0</v>
      </c>
      <c r="AW1679" s="68">
        <v>0</v>
      </c>
      <c r="AX1679" s="68">
        <v>0</v>
      </c>
      <c r="AY1679" s="68">
        <v>0</v>
      </c>
      <c r="AZ1679" s="68">
        <v>0</v>
      </c>
      <c r="BA1679" s="68">
        <v>0</v>
      </c>
      <c r="BB1679" s="68">
        <v>0</v>
      </c>
      <c r="BC1679" s="68">
        <v>0</v>
      </c>
      <c r="BD1679" s="68">
        <v>0</v>
      </c>
      <c r="BE1679" s="68">
        <v>0</v>
      </c>
      <c r="BF1679" s="68">
        <v>0</v>
      </c>
      <c r="BG1679" s="68">
        <v>0</v>
      </c>
      <c r="BH1679" s="68">
        <v>0</v>
      </c>
      <c r="BI1679" s="68">
        <v>9229.5299629609563</v>
      </c>
      <c r="BJ1679" s="68">
        <v>0</v>
      </c>
      <c r="BK1679" s="68">
        <v>125.77909744774377</v>
      </c>
      <c r="BL1679" s="68">
        <v>0</v>
      </c>
      <c r="BM1679" s="68">
        <v>0</v>
      </c>
      <c r="BN1679" s="68">
        <v>0</v>
      </c>
      <c r="BO1679" s="68">
        <v>0</v>
      </c>
    </row>
    <row r="1680" spans="1:67">
      <c r="A1680">
        <v>2013</v>
      </c>
      <c r="B1680" s="70" t="s">
        <v>736</v>
      </c>
      <c r="C1680" s="70" t="s">
        <v>737</v>
      </c>
      <c r="D1680" s="62" t="s">
        <v>729</v>
      </c>
      <c r="E1680" s="68">
        <v>0</v>
      </c>
      <c r="F1680" s="68">
        <v>0</v>
      </c>
      <c r="G1680" s="68">
        <v>0</v>
      </c>
      <c r="H1680" s="68">
        <v>0</v>
      </c>
      <c r="I1680" s="68">
        <v>0</v>
      </c>
      <c r="J1680" s="68">
        <v>0</v>
      </c>
      <c r="K1680" s="68">
        <v>0</v>
      </c>
      <c r="L1680" s="68">
        <v>0</v>
      </c>
      <c r="M1680" s="68">
        <v>0</v>
      </c>
      <c r="N1680" s="68">
        <v>0</v>
      </c>
      <c r="O1680" s="68">
        <v>0</v>
      </c>
      <c r="P1680" s="68">
        <v>0</v>
      </c>
      <c r="Q1680" s="68">
        <v>0</v>
      </c>
      <c r="R1680" s="68">
        <v>0</v>
      </c>
      <c r="S1680" s="68">
        <v>0</v>
      </c>
      <c r="T1680" s="68">
        <v>0</v>
      </c>
      <c r="U1680" s="68">
        <v>0</v>
      </c>
      <c r="V1680" s="68">
        <v>0</v>
      </c>
      <c r="W1680" s="68">
        <v>0</v>
      </c>
      <c r="X1680" s="68">
        <v>0</v>
      </c>
      <c r="Y1680" s="68">
        <v>0</v>
      </c>
      <c r="Z1680" s="68">
        <v>0</v>
      </c>
      <c r="AA1680" s="68">
        <v>0</v>
      </c>
      <c r="AB1680" s="68">
        <v>0</v>
      </c>
      <c r="AC1680" s="68">
        <v>0</v>
      </c>
      <c r="AD1680" s="68">
        <v>0</v>
      </c>
      <c r="AE1680" s="68">
        <v>0</v>
      </c>
      <c r="AF1680" s="68">
        <v>0</v>
      </c>
      <c r="AG1680" s="68">
        <v>0</v>
      </c>
      <c r="AH1680" s="68">
        <v>0</v>
      </c>
      <c r="AI1680" s="68">
        <v>0</v>
      </c>
      <c r="AJ1680" s="68">
        <v>0</v>
      </c>
      <c r="AK1680" s="68">
        <v>0</v>
      </c>
      <c r="AL1680" s="68">
        <v>0</v>
      </c>
      <c r="AM1680" s="68">
        <v>0</v>
      </c>
      <c r="AN1680" s="68">
        <v>0</v>
      </c>
      <c r="AO1680" s="68">
        <v>0</v>
      </c>
      <c r="AP1680" s="68">
        <v>0</v>
      </c>
      <c r="AQ1680" s="68">
        <v>0</v>
      </c>
      <c r="AR1680" s="68">
        <v>0</v>
      </c>
      <c r="AS1680" s="68">
        <v>0</v>
      </c>
      <c r="AT1680" s="68">
        <v>0</v>
      </c>
      <c r="AU1680" s="68">
        <v>0</v>
      </c>
      <c r="AV1680" s="68">
        <v>0</v>
      </c>
      <c r="AW1680" s="68">
        <v>0</v>
      </c>
      <c r="AX1680" s="68">
        <v>0</v>
      </c>
      <c r="AY1680" s="68">
        <v>0</v>
      </c>
      <c r="AZ1680" s="68">
        <v>0</v>
      </c>
      <c r="BA1680" s="68">
        <v>0</v>
      </c>
      <c r="BB1680" s="68">
        <v>0</v>
      </c>
      <c r="BC1680" s="68">
        <v>0</v>
      </c>
      <c r="BD1680" s="68">
        <v>0</v>
      </c>
      <c r="BE1680" s="68">
        <v>0</v>
      </c>
      <c r="BF1680" s="68">
        <v>0</v>
      </c>
      <c r="BG1680" s="68">
        <v>0</v>
      </c>
      <c r="BH1680" s="68">
        <v>0</v>
      </c>
      <c r="BI1680" s="68">
        <v>-13956.385938906798</v>
      </c>
      <c r="BJ1680" s="68">
        <v>0</v>
      </c>
      <c r="BK1680" s="68">
        <v>0</v>
      </c>
      <c r="BL1680" s="68">
        <v>0</v>
      </c>
      <c r="BM1680" s="68">
        <v>0</v>
      </c>
      <c r="BN1680" s="68">
        <v>0</v>
      </c>
      <c r="BO1680" s="68">
        <v>0</v>
      </c>
    </row>
    <row r="1681" spans="1:67">
      <c r="A1681">
        <v>2013</v>
      </c>
      <c r="B1681" s="69" t="s">
        <v>738</v>
      </c>
      <c r="C1681" s="69" t="s">
        <v>739</v>
      </c>
      <c r="D1681" s="62" t="s">
        <v>729</v>
      </c>
      <c r="E1681" s="68">
        <v>37541.420373947905</v>
      </c>
      <c r="F1681" s="68">
        <v>1165.8077118133999</v>
      </c>
      <c r="G1681" s="68">
        <v>961.33244664130029</v>
      </c>
      <c r="H1681" s="68">
        <v>92130.263284602901</v>
      </c>
      <c r="I1681" s="68">
        <v>61787.095874880186</v>
      </c>
      <c r="J1681" s="68">
        <v>10086.135656693801</v>
      </c>
      <c r="K1681" s="68">
        <v>2144.7235348986019</v>
      </c>
      <c r="L1681" s="68">
        <v>4300.6304522311038</v>
      </c>
      <c r="M1681" s="68">
        <v>1560.8013984272</v>
      </c>
      <c r="N1681" s="68">
        <v>6399.5502405255056</v>
      </c>
      <c r="O1681" s="68">
        <v>18149.222631561111</v>
      </c>
      <c r="P1681" s="68">
        <v>7254.7794033639975</v>
      </c>
      <c r="Q1681" s="68">
        <v>6031.018453257594</v>
      </c>
      <c r="R1681" s="68">
        <v>10022.086678695998</v>
      </c>
      <c r="S1681" s="68">
        <v>11931.963647594803</v>
      </c>
      <c r="T1681" s="68">
        <v>6503.8501673870051</v>
      </c>
      <c r="U1681" s="68">
        <v>8096.0487457307117</v>
      </c>
      <c r="V1681" s="68">
        <v>6044.8278699533957</v>
      </c>
      <c r="W1681" s="68">
        <v>8870.926649623696</v>
      </c>
      <c r="X1681" s="68">
        <v>33184.68367312722</v>
      </c>
      <c r="Y1681" s="68">
        <v>2500.9841757568015</v>
      </c>
      <c r="Z1681" s="68">
        <v>7691.0369142705149</v>
      </c>
      <c r="AA1681" s="68">
        <v>1381.918510771</v>
      </c>
      <c r="AB1681" s="68">
        <v>16145.751116234091</v>
      </c>
      <c r="AC1681" s="68">
        <v>4920.5521241646002</v>
      </c>
      <c r="AD1681" s="68">
        <v>346.1239747029</v>
      </c>
      <c r="AE1681" s="68">
        <v>91394.223630773413</v>
      </c>
      <c r="AF1681" s="68">
        <v>12246.175081290992</v>
      </c>
      <c r="AG1681" s="68">
        <v>98244.327590604182</v>
      </c>
      <c r="AH1681" s="68">
        <v>88205.913759524294</v>
      </c>
      <c r="AI1681" s="68">
        <v>67528.16138531758</v>
      </c>
      <c r="AJ1681" s="68">
        <v>894.53217623689989</v>
      </c>
      <c r="AK1681" s="68">
        <v>2120.0092960957022</v>
      </c>
      <c r="AL1681" s="68">
        <v>6476.4731550665001</v>
      </c>
      <c r="AM1681" s="68">
        <v>1454.1604994604998</v>
      </c>
      <c r="AN1681" s="68">
        <v>26701.5750481389</v>
      </c>
      <c r="AO1681" s="68">
        <v>1336.3306562535997</v>
      </c>
      <c r="AP1681" s="68">
        <v>2429.1145930835</v>
      </c>
      <c r="AQ1681" s="68">
        <v>23584.534420821205</v>
      </c>
      <c r="AR1681" s="68">
        <v>630.20913354129993</v>
      </c>
      <c r="AS1681" s="68">
        <v>35520.872311567997</v>
      </c>
      <c r="AT1681" s="68">
        <v>3142.7899887747976</v>
      </c>
      <c r="AU1681" s="68">
        <v>3280.1883032628998</v>
      </c>
      <c r="AV1681" s="68">
        <v>0</v>
      </c>
      <c r="AW1681" s="68">
        <v>19685.066716749501</v>
      </c>
      <c r="AX1681" s="68">
        <v>3281.7478024152997</v>
      </c>
      <c r="AY1681" s="68">
        <v>5584.3559777932987</v>
      </c>
      <c r="AZ1681" s="68">
        <v>0</v>
      </c>
      <c r="BA1681" s="68">
        <v>1549.4395681798999</v>
      </c>
      <c r="BB1681" s="68">
        <v>188938.3363991424</v>
      </c>
      <c r="BC1681" s="68">
        <v>52430.077538225516</v>
      </c>
      <c r="BD1681" s="68">
        <v>51928.303907487498</v>
      </c>
      <c r="BE1681" s="68">
        <v>28002.108979022105</v>
      </c>
      <c r="BF1681" s="68">
        <v>19869.093413544899</v>
      </c>
      <c r="BG1681" s="68">
        <v>6102.9202317392001</v>
      </c>
      <c r="BH1681" s="68">
        <v>7.8136328337999981</v>
      </c>
      <c r="BI1681" s="68">
        <v>0</v>
      </c>
      <c r="BJ1681" s="68">
        <v>0</v>
      </c>
      <c r="BK1681" s="68">
        <v>0</v>
      </c>
      <c r="BL1681" s="68">
        <v>0</v>
      </c>
      <c r="BM1681" s="68">
        <v>0</v>
      </c>
      <c r="BN1681" s="68">
        <v>0</v>
      </c>
      <c r="BO1681" s="68">
        <v>0</v>
      </c>
    </row>
    <row r="1682" spans="1:67">
      <c r="A1682">
        <v>2013</v>
      </c>
      <c r="B1682" s="70" t="s">
        <v>740</v>
      </c>
      <c r="C1682" s="70" t="s">
        <v>741</v>
      </c>
      <c r="D1682" s="62" t="s">
        <v>729</v>
      </c>
      <c r="E1682" s="68">
        <v>366.84039624343387</v>
      </c>
      <c r="F1682" s="68">
        <v>5.7489136923591158</v>
      </c>
      <c r="G1682" s="68">
        <v>11.704051867214991</v>
      </c>
      <c r="H1682" s="68">
        <v>385.93191418195374</v>
      </c>
      <c r="I1682" s="68">
        <v>1337.4994124035647</v>
      </c>
      <c r="J1682" s="68">
        <v>328.93968422070122</v>
      </c>
      <c r="K1682" s="68">
        <v>31.691991693656657</v>
      </c>
      <c r="L1682" s="68">
        <v>230.76370422687327</v>
      </c>
      <c r="M1682" s="68">
        <v>60.765417890969871</v>
      </c>
      <c r="N1682" s="68">
        <v>814.61663579175286</v>
      </c>
      <c r="O1682" s="68">
        <v>858.85350133021836</v>
      </c>
      <c r="P1682" s="68">
        <v>138.17983297970179</v>
      </c>
      <c r="Q1682" s="68">
        <v>472.09862662506833</v>
      </c>
      <c r="R1682" s="68">
        <v>150.88633221990767</v>
      </c>
      <c r="S1682" s="68">
        <v>478.44869269025759</v>
      </c>
      <c r="T1682" s="68">
        <v>463.2776014458741</v>
      </c>
      <c r="U1682" s="68">
        <v>2666.7739490142549</v>
      </c>
      <c r="V1682" s="68">
        <v>759.46789678791583</v>
      </c>
      <c r="W1682" s="68">
        <v>521.59439783155631</v>
      </c>
      <c r="X1682" s="68">
        <v>3339.2319476626753</v>
      </c>
      <c r="Y1682" s="68">
        <v>144.29600518105164</v>
      </c>
      <c r="Z1682" s="68">
        <v>416.08960440691493</v>
      </c>
      <c r="AA1682" s="68">
        <v>27.529755281383466</v>
      </c>
      <c r="AB1682" s="68">
        <v>372.4875143813465</v>
      </c>
      <c r="AC1682" s="68">
        <v>40.834312793188474</v>
      </c>
      <c r="AD1682" s="68">
        <v>3.0620288140699841</v>
      </c>
      <c r="AE1682" s="68">
        <v>1462.3994547087375</v>
      </c>
      <c r="AF1682" s="68">
        <v>72.7753539595804</v>
      </c>
      <c r="AG1682" s="68">
        <v>361.63658823779065</v>
      </c>
      <c r="AH1682" s="68">
        <v>296.2065449488544</v>
      </c>
      <c r="AI1682" s="68">
        <v>932.92839355133481</v>
      </c>
      <c r="AJ1682" s="68">
        <v>11.605732984478262</v>
      </c>
      <c r="AK1682" s="68">
        <v>68.88095212316513</v>
      </c>
      <c r="AL1682" s="68">
        <v>104.3370576694771</v>
      </c>
      <c r="AM1682" s="68">
        <v>9.4544081942245786</v>
      </c>
      <c r="AN1682" s="68">
        <v>107.76108718779692</v>
      </c>
      <c r="AO1682" s="68">
        <v>8.6584605876973093</v>
      </c>
      <c r="AP1682" s="68">
        <v>21.25739367678397</v>
      </c>
      <c r="AQ1682" s="68">
        <v>258.6900324604045</v>
      </c>
      <c r="AR1682" s="68">
        <v>0.42201432025605867</v>
      </c>
      <c r="AS1682" s="68">
        <v>50.27743031794386</v>
      </c>
      <c r="AT1682" s="68">
        <v>0.14187882658034559</v>
      </c>
      <c r="AU1682" s="68">
        <v>2.7864837968530884</v>
      </c>
      <c r="AV1682" s="68">
        <v>0</v>
      </c>
      <c r="AW1682" s="68">
        <v>13.336053653040379</v>
      </c>
      <c r="AX1682" s="68">
        <v>12.868664826167793</v>
      </c>
      <c r="AY1682" s="68">
        <v>13.11882924935068</v>
      </c>
      <c r="AZ1682" s="68">
        <v>0</v>
      </c>
      <c r="BA1682" s="68">
        <v>2.5005930456473626</v>
      </c>
      <c r="BB1682" s="68">
        <v>192.6421529239876</v>
      </c>
      <c r="BC1682" s="68">
        <v>155.54715019489254</v>
      </c>
      <c r="BD1682" s="68">
        <v>30.102716170352572</v>
      </c>
      <c r="BE1682" s="68">
        <v>125.68166786460685</v>
      </c>
      <c r="BF1682" s="68">
        <v>63.312195461742995</v>
      </c>
      <c r="BG1682" s="68">
        <v>0</v>
      </c>
      <c r="BH1682" s="68">
        <v>0.25430841140318527</v>
      </c>
      <c r="BI1682" s="68">
        <v>4188.745039120693</v>
      </c>
      <c r="BJ1682" s="68">
        <v>0</v>
      </c>
      <c r="BK1682" s="68">
        <v>0</v>
      </c>
      <c r="BL1682" s="68">
        <v>3312.8274630123396</v>
      </c>
      <c r="BM1682" s="68">
        <v>362.14548752127979</v>
      </c>
      <c r="BN1682" s="68">
        <v>0</v>
      </c>
      <c r="BO1682" s="68">
        <v>0</v>
      </c>
    </row>
    <row r="1683" spans="1:67">
      <c r="A1683">
        <v>2013</v>
      </c>
      <c r="B1683" s="71" t="s">
        <v>659</v>
      </c>
      <c r="C1683" s="72" t="s">
        <v>742</v>
      </c>
      <c r="D1683" s="62" t="s">
        <v>729</v>
      </c>
      <c r="E1683" s="68">
        <v>59708.718265645992</v>
      </c>
      <c r="F1683" s="68">
        <v>1517.1707513802999</v>
      </c>
      <c r="G1683" s="68">
        <v>1811.7970215279001</v>
      </c>
      <c r="H1683" s="68">
        <v>116354.34229167229</v>
      </c>
      <c r="I1683" s="68">
        <v>161206.94904679048</v>
      </c>
      <c r="J1683" s="68">
        <v>24337.131336999901</v>
      </c>
      <c r="K1683" s="68">
        <v>5034.5803552625002</v>
      </c>
      <c r="L1683" s="68">
        <v>13957.1247191211</v>
      </c>
      <c r="M1683" s="68">
        <v>4124.9483449329</v>
      </c>
      <c r="N1683" s="68">
        <v>75867.597438136494</v>
      </c>
      <c r="O1683" s="68">
        <v>55018.802576782698</v>
      </c>
      <c r="P1683" s="68">
        <v>13648.013860326999</v>
      </c>
      <c r="Q1683" s="68">
        <v>22362.482746960799</v>
      </c>
      <c r="R1683" s="68">
        <v>19815.721536937101</v>
      </c>
      <c r="S1683" s="68">
        <v>37038.378494702898</v>
      </c>
      <c r="T1683" s="68">
        <v>22151.089299769206</v>
      </c>
      <c r="U1683" s="68">
        <v>61705.0756040329</v>
      </c>
      <c r="V1683" s="68">
        <v>24448.112089921899</v>
      </c>
      <c r="W1683" s="68">
        <v>23565.529337017597</v>
      </c>
      <c r="X1683" s="68">
        <v>124077.0131934712</v>
      </c>
      <c r="Y1683" s="68">
        <v>6539.6266822500002</v>
      </c>
      <c r="Z1683" s="68">
        <v>24024.047233454501</v>
      </c>
      <c r="AA1683" s="68">
        <v>2499.9886907644</v>
      </c>
      <c r="AB1683" s="68">
        <v>30906.705447769302</v>
      </c>
      <c r="AC1683" s="68">
        <v>6944.6054562136005</v>
      </c>
      <c r="AD1683" s="68">
        <v>565.03721901799997</v>
      </c>
      <c r="AE1683" s="68">
        <v>164757.80555204902</v>
      </c>
      <c r="AF1683" s="68">
        <v>18138.809726893131</v>
      </c>
      <c r="AG1683" s="68">
        <v>127543.03859906169</v>
      </c>
      <c r="AH1683" s="68">
        <v>112206.00556271996</v>
      </c>
      <c r="AI1683" s="68">
        <v>107503.71553002589</v>
      </c>
      <c r="AJ1683" s="68">
        <v>1527.0907420957999</v>
      </c>
      <c r="AK1683" s="68">
        <v>7107.5149145115001</v>
      </c>
      <c r="AL1683" s="68">
        <v>10961.4114494847</v>
      </c>
      <c r="AM1683" s="68">
        <v>2708.8049849212998</v>
      </c>
      <c r="AN1683" s="68">
        <v>39329.619826374394</v>
      </c>
      <c r="AO1683" s="68">
        <v>2422.8450273479998</v>
      </c>
      <c r="AP1683" s="68">
        <v>5656.8648548498995</v>
      </c>
      <c r="AQ1683" s="68">
        <v>37114.442306008801</v>
      </c>
      <c r="AR1683" s="68">
        <v>905.18381865439994</v>
      </c>
      <c r="AS1683" s="68">
        <v>50484.860695425894</v>
      </c>
      <c r="AT1683" s="68">
        <v>12786.859728737702</v>
      </c>
      <c r="AU1683" s="68">
        <v>4124.4469990129001</v>
      </c>
      <c r="AV1683" s="68">
        <v>0</v>
      </c>
      <c r="AW1683" s="68">
        <v>24537.4308606702</v>
      </c>
      <c r="AX1683" s="68">
        <v>5123.0689285013996</v>
      </c>
      <c r="AY1683" s="68">
        <v>7615.7799565545993</v>
      </c>
      <c r="AZ1683" s="68">
        <v>0</v>
      </c>
      <c r="BA1683" s="68">
        <v>1939.5940133008999</v>
      </c>
      <c r="BB1683" s="68">
        <v>212084.48525229728</v>
      </c>
      <c r="BC1683" s="68">
        <v>75323.275754197603</v>
      </c>
      <c r="BD1683" s="68">
        <v>58756.009987187601</v>
      </c>
      <c r="BE1683" s="68">
        <v>41055.198588328007</v>
      </c>
      <c r="BF1683" s="68">
        <v>27361.422420770497</v>
      </c>
      <c r="BG1683" s="68">
        <v>6102.9202317392001</v>
      </c>
      <c r="BH1683" s="68">
        <v>48.807357012099999</v>
      </c>
      <c r="BI1683" s="68">
        <v>0</v>
      </c>
      <c r="BJ1683" s="68">
        <v>0</v>
      </c>
      <c r="BK1683" s="68">
        <v>0</v>
      </c>
      <c r="BL1683" s="68">
        <v>0</v>
      </c>
      <c r="BM1683" s="68">
        <v>0</v>
      </c>
      <c r="BN1683" s="68">
        <v>0</v>
      </c>
      <c r="BO1683" s="68">
        <v>0</v>
      </c>
    </row>
    <row r="1684" spans="1:67">
      <c r="A1684">
        <v>2014</v>
      </c>
      <c r="B1684" s="62" t="s">
        <v>597</v>
      </c>
      <c r="C1684" s="67" t="s">
        <v>664</v>
      </c>
      <c r="D1684" s="62" t="s">
        <v>725</v>
      </c>
      <c r="E1684" s="68">
        <v>5258.0161613959135</v>
      </c>
      <c r="F1684" s="68">
        <v>4.7184975494325903</v>
      </c>
      <c r="G1684" s="68">
        <v>7.8069646878961354</v>
      </c>
      <c r="H1684" s="68">
        <v>0.29755909410014175</v>
      </c>
      <c r="I1684" s="68">
        <v>28779.045580680846</v>
      </c>
      <c r="J1684" s="68">
        <v>718.84820523028782</v>
      </c>
      <c r="K1684" s="68">
        <v>28.72463092284551</v>
      </c>
      <c r="L1684" s="68">
        <v>6.1403062701870334E-2</v>
      </c>
      <c r="M1684" s="68">
        <v>3.9215083805664075E-2</v>
      </c>
      <c r="N1684" s="68">
        <v>6.0919117806605685E-3</v>
      </c>
      <c r="O1684" s="68">
        <v>139.6425705305796</v>
      </c>
      <c r="P1684" s="68">
        <v>20.64596277265716</v>
      </c>
      <c r="Q1684" s="68">
        <v>22.569368648005497</v>
      </c>
      <c r="R1684" s="68">
        <v>1.8817721887332141E-2</v>
      </c>
      <c r="S1684" s="68">
        <v>3.9817921469873369E-2</v>
      </c>
      <c r="T1684" s="68">
        <v>0.56108082273000925</v>
      </c>
      <c r="U1684" s="68">
        <v>0.18461184945164288</v>
      </c>
      <c r="V1684" s="68">
        <v>0.23762473976126555</v>
      </c>
      <c r="W1684" s="68">
        <v>0.5117069201797384</v>
      </c>
      <c r="X1684" s="68">
        <v>0.25795295966255044</v>
      </c>
      <c r="Y1684" s="68">
        <v>9.8480845811848433E-2</v>
      </c>
      <c r="Z1684" s="68">
        <v>53.661118265713455</v>
      </c>
      <c r="AA1684" s="68">
        <v>0</v>
      </c>
      <c r="AB1684" s="68">
        <v>24.819892379410209</v>
      </c>
      <c r="AC1684" s="68">
        <v>0</v>
      </c>
      <c r="AD1684" s="68">
        <v>0</v>
      </c>
      <c r="AE1684" s="68">
        <v>33.255254451395444</v>
      </c>
      <c r="AF1684" s="68">
        <v>3.4400565319154851E-3</v>
      </c>
      <c r="AG1684" s="68">
        <v>1.7094186770885155E-2</v>
      </c>
      <c r="AH1684" s="68">
        <v>1.4001349489521548E-2</v>
      </c>
      <c r="AI1684" s="68">
        <v>0</v>
      </c>
      <c r="AJ1684" s="68">
        <v>0</v>
      </c>
      <c r="AK1684" s="68">
        <v>0</v>
      </c>
      <c r="AL1684" s="68">
        <v>0</v>
      </c>
      <c r="AM1684" s="68">
        <v>0</v>
      </c>
      <c r="AN1684" s="68">
        <v>0.36562618240868949</v>
      </c>
      <c r="AO1684" s="68">
        <v>0</v>
      </c>
      <c r="AP1684" s="68">
        <v>0</v>
      </c>
      <c r="AQ1684" s="68">
        <v>0</v>
      </c>
      <c r="AR1684" s="68">
        <v>0</v>
      </c>
      <c r="AS1684" s="68">
        <v>0</v>
      </c>
      <c r="AT1684" s="68">
        <v>0</v>
      </c>
      <c r="AU1684" s="68">
        <v>0</v>
      </c>
      <c r="AV1684" s="68">
        <v>0</v>
      </c>
      <c r="AW1684" s="68">
        <v>0</v>
      </c>
      <c r="AX1684" s="68">
        <v>0</v>
      </c>
      <c r="AY1684" s="68">
        <v>0</v>
      </c>
      <c r="AZ1684" s="68">
        <v>0</v>
      </c>
      <c r="BA1684" s="68">
        <v>4.230560530101863E-3</v>
      </c>
      <c r="BB1684" s="68">
        <v>0.37480476121684347</v>
      </c>
      <c r="BC1684" s="68">
        <v>0</v>
      </c>
      <c r="BD1684" s="68">
        <v>0</v>
      </c>
      <c r="BE1684" s="68">
        <v>2.2974950520276436</v>
      </c>
      <c r="BF1684" s="68">
        <v>0.38907592486639037</v>
      </c>
      <c r="BG1684" s="68">
        <v>0</v>
      </c>
      <c r="BH1684" s="68">
        <v>0</v>
      </c>
      <c r="BI1684" s="68">
        <v>10476.861179592135</v>
      </c>
      <c r="BJ1684" s="68">
        <v>0</v>
      </c>
      <c r="BK1684" s="68">
        <v>0</v>
      </c>
      <c r="BL1684" s="68">
        <v>768.15721542573101</v>
      </c>
      <c r="BM1684" s="68">
        <v>2903.0869031481598</v>
      </c>
      <c r="BN1684" s="68">
        <v>12089.632011069598</v>
      </c>
      <c r="BO1684" s="68">
        <v>61335.2716477578</v>
      </c>
    </row>
    <row r="1685" spans="1:67">
      <c r="A1685">
        <v>2014</v>
      </c>
      <c r="B1685" s="62" t="s">
        <v>598</v>
      </c>
      <c r="C1685" s="67" t="s">
        <v>665</v>
      </c>
      <c r="D1685" s="62" t="s">
        <v>725</v>
      </c>
      <c r="E1685" s="68">
        <v>9.7793342737534285E-4</v>
      </c>
      <c r="F1685" s="68">
        <v>119.19605898646336</v>
      </c>
      <c r="G1685" s="68">
        <v>9.6772715163092389E-5</v>
      </c>
      <c r="H1685" s="68">
        <v>6.7039933583963823E-4</v>
      </c>
      <c r="I1685" s="68">
        <v>34.824268880941638</v>
      </c>
      <c r="J1685" s="68">
        <v>29.769878046238169</v>
      </c>
      <c r="K1685" s="68">
        <v>710.41254446475386</v>
      </c>
      <c r="L1685" s="68">
        <v>0.89793565448454815</v>
      </c>
      <c r="M1685" s="68">
        <v>5.0167623609269178E-4</v>
      </c>
      <c r="N1685" s="68">
        <v>0</v>
      </c>
      <c r="O1685" s="68">
        <v>13.740686513273275</v>
      </c>
      <c r="P1685" s="68">
        <v>21.009586449793417</v>
      </c>
      <c r="Q1685" s="68">
        <v>352.02178288546406</v>
      </c>
      <c r="R1685" s="68">
        <v>2.6226886365501516E-2</v>
      </c>
      <c r="S1685" s="68">
        <v>1.273660260819044E-2</v>
      </c>
      <c r="T1685" s="68">
        <v>3.9157864086696963E-2</v>
      </c>
      <c r="U1685" s="68">
        <v>1.044975423692015E-2</v>
      </c>
      <c r="V1685" s="68">
        <v>3.0161464598936825E-3</v>
      </c>
      <c r="W1685" s="68">
        <v>0.11571808244483704</v>
      </c>
      <c r="X1685" s="68">
        <v>1.5143041814440097</v>
      </c>
      <c r="Y1685" s="68">
        <v>0</v>
      </c>
      <c r="Z1685" s="68">
        <v>0.387965498274914</v>
      </c>
      <c r="AA1685" s="68">
        <v>0</v>
      </c>
      <c r="AB1685" s="68">
        <v>0.45565908965080992</v>
      </c>
      <c r="AC1685" s="68">
        <v>0</v>
      </c>
      <c r="AD1685" s="68">
        <v>0</v>
      </c>
      <c r="AE1685" s="68">
        <v>0.29015683646901475</v>
      </c>
      <c r="AF1685" s="68">
        <v>6.9646145209509606E-4</v>
      </c>
      <c r="AG1685" s="68">
        <v>3.4608274690783331E-3</v>
      </c>
      <c r="AH1685" s="68">
        <v>2.8346627755368183E-3</v>
      </c>
      <c r="AI1685" s="68">
        <v>0</v>
      </c>
      <c r="AJ1685" s="68">
        <v>0</v>
      </c>
      <c r="AK1685" s="68">
        <v>0</v>
      </c>
      <c r="AL1685" s="68">
        <v>0</v>
      </c>
      <c r="AM1685" s="68">
        <v>0</v>
      </c>
      <c r="AN1685" s="68">
        <v>0</v>
      </c>
      <c r="AO1685" s="68">
        <v>0</v>
      </c>
      <c r="AP1685" s="68">
        <v>0</v>
      </c>
      <c r="AQ1685" s="68">
        <v>0</v>
      </c>
      <c r="AR1685" s="68">
        <v>0</v>
      </c>
      <c r="AS1685" s="68">
        <v>0</v>
      </c>
      <c r="AT1685" s="68">
        <v>0</v>
      </c>
      <c r="AU1685" s="68">
        <v>0</v>
      </c>
      <c r="AV1685" s="68">
        <v>0</v>
      </c>
      <c r="AW1685" s="68">
        <v>0</v>
      </c>
      <c r="AX1685" s="68">
        <v>0</v>
      </c>
      <c r="AY1685" s="68">
        <v>0</v>
      </c>
      <c r="AZ1685" s="68">
        <v>0</v>
      </c>
      <c r="BA1685" s="68">
        <v>2.1566165240721989E-3</v>
      </c>
      <c r="BB1685" s="68">
        <v>1.3364576647591517E-3</v>
      </c>
      <c r="BC1685" s="68">
        <v>0</v>
      </c>
      <c r="BD1685" s="68">
        <v>0</v>
      </c>
      <c r="BE1685" s="68">
        <v>0</v>
      </c>
      <c r="BF1685" s="68">
        <v>9.9899762525259162E-4</v>
      </c>
      <c r="BG1685" s="68">
        <v>0</v>
      </c>
      <c r="BH1685" s="68">
        <v>0</v>
      </c>
      <c r="BI1685" s="68">
        <v>171.23762351551372</v>
      </c>
      <c r="BJ1685" s="68">
        <v>0</v>
      </c>
      <c r="BK1685" s="68">
        <v>0</v>
      </c>
      <c r="BL1685" s="68">
        <v>0.12742330834502011</v>
      </c>
      <c r="BM1685" s="68">
        <v>17.146562571589879</v>
      </c>
      <c r="BN1685" s="68">
        <v>105.0227372976745</v>
      </c>
      <c r="BO1685" s="68">
        <v>1578.2762103217999</v>
      </c>
    </row>
    <row r="1686" spans="1:67">
      <c r="A1686">
        <v>2014</v>
      </c>
      <c r="B1686" s="62" t="s">
        <v>599</v>
      </c>
      <c r="C1686" s="67" t="s">
        <v>666</v>
      </c>
      <c r="D1686" s="62" t="s">
        <v>725</v>
      </c>
      <c r="E1686" s="68">
        <v>1.8198933139602157E-4</v>
      </c>
      <c r="F1686" s="68">
        <v>0</v>
      </c>
      <c r="G1686" s="68">
        <v>52.666370949460941</v>
      </c>
      <c r="H1686" s="68">
        <v>3.0409889210099403E-4</v>
      </c>
      <c r="I1686" s="68">
        <v>277.46303820050161</v>
      </c>
      <c r="J1686" s="68">
        <v>30.732559951847161</v>
      </c>
      <c r="K1686" s="68">
        <v>0</v>
      </c>
      <c r="L1686" s="68">
        <v>0.30182020096878992</v>
      </c>
      <c r="M1686" s="68">
        <v>0.10420293507886098</v>
      </c>
      <c r="N1686" s="68">
        <v>0</v>
      </c>
      <c r="O1686" s="68">
        <v>5.9903511176291948</v>
      </c>
      <c r="P1686" s="68">
        <v>4.9997645004072471</v>
      </c>
      <c r="Q1686" s="68">
        <v>4.3511744543770672E-2</v>
      </c>
      <c r="R1686" s="68">
        <v>1.3179376481250199E-3</v>
      </c>
      <c r="S1686" s="68">
        <v>4.2764670219513967E-2</v>
      </c>
      <c r="T1686" s="68">
        <v>0</v>
      </c>
      <c r="U1686" s="68">
        <v>0</v>
      </c>
      <c r="V1686" s="68">
        <v>0</v>
      </c>
      <c r="W1686" s="68">
        <v>1.073098518927534E-2</v>
      </c>
      <c r="X1686" s="68">
        <v>0</v>
      </c>
      <c r="Y1686" s="68">
        <v>0</v>
      </c>
      <c r="Z1686" s="68">
        <v>2.5635376915216317</v>
      </c>
      <c r="AA1686" s="68">
        <v>0</v>
      </c>
      <c r="AB1686" s="68">
        <v>0</v>
      </c>
      <c r="AC1686" s="68">
        <v>0</v>
      </c>
      <c r="AD1686" s="68">
        <v>0</v>
      </c>
      <c r="AE1686" s="68">
        <v>0</v>
      </c>
      <c r="AF1686" s="68">
        <v>0</v>
      </c>
      <c r="AG1686" s="68">
        <v>0</v>
      </c>
      <c r="AH1686" s="68">
        <v>0</v>
      </c>
      <c r="AI1686" s="68">
        <v>0</v>
      </c>
      <c r="AJ1686" s="68">
        <v>0</v>
      </c>
      <c r="AK1686" s="68">
        <v>0</v>
      </c>
      <c r="AL1686" s="68">
        <v>0</v>
      </c>
      <c r="AM1686" s="68">
        <v>0</v>
      </c>
      <c r="AN1686" s="68">
        <v>0</v>
      </c>
      <c r="AO1686" s="68">
        <v>0</v>
      </c>
      <c r="AP1686" s="68">
        <v>0</v>
      </c>
      <c r="AQ1686" s="68">
        <v>0</v>
      </c>
      <c r="AR1686" s="68">
        <v>0</v>
      </c>
      <c r="AS1686" s="68">
        <v>0</v>
      </c>
      <c r="AT1686" s="68">
        <v>0</v>
      </c>
      <c r="AU1686" s="68">
        <v>0</v>
      </c>
      <c r="AV1686" s="68">
        <v>0</v>
      </c>
      <c r="AW1686" s="68">
        <v>0</v>
      </c>
      <c r="AX1686" s="68">
        <v>0</v>
      </c>
      <c r="AY1686" s="68">
        <v>0</v>
      </c>
      <c r="AZ1686" s="68">
        <v>0</v>
      </c>
      <c r="BA1686" s="68">
        <v>0</v>
      </c>
      <c r="BB1686" s="68">
        <v>1.9569486768836351E-3</v>
      </c>
      <c r="BC1686" s="68">
        <v>0</v>
      </c>
      <c r="BD1686" s="68">
        <v>0</v>
      </c>
      <c r="BE1686" s="68">
        <v>0</v>
      </c>
      <c r="BF1686" s="68">
        <v>0</v>
      </c>
      <c r="BG1686" s="68">
        <v>0</v>
      </c>
      <c r="BH1686" s="68">
        <v>0</v>
      </c>
      <c r="BI1686" s="68">
        <v>1276.2839288973485</v>
      </c>
      <c r="BJ1686" s="68">
        <v>0</v>
      </c>
      <c r="BK1686" s="68">
        <v>0</v>
      </c>
      <c r="BL1686" s="68">
        <v>75.898319193563594</v>
      </c>
      <c r="BM1686" s="68">
        <v>-43.739380871957621</v>
      </c>
      <c r="BN1686" s="68">
        <v>364.05878229992942</v>
      </c>
      <c r="BO1686" s="68">
        <v>2047.4240634408</v>
      </c>
    </row>
    <row r="1687" spans="1:67">
      <c r="A1687">
        <v>2014</v>
      </c>
      <c r="B1687" s="62" t="s">
        <v>600</v>
      </c>
      <c r="C1687" s="67" t="s">
        <v>111</v>
      </c>
      <c r="D1687" s="62" t="s">
        <v>725</v>
      </c>
      <c r="E1687" s="68">
        <v>43.027096389227793</v>
      </c>
      <c r="F1687" s="68">
        <v>2.5622085449559449</v>
      </c>
      <c r="G1687" s="68">
        <v>20.819903371263464</v>
      </c>
      <c r="H1687" s="68">
        <v>2245.9750418995818</v>
      </c>
      <c r="I1687" s="68">
        <v>41.274493570420589</v>
      </c>
      <c r="J1687" s="68">
        <v>0.38757100409090123</v>
      </c>
      <c r="K1687" s="68">
        <v>6.5298468491057082E-3</v>
      </c>
      <c r="L1687" s="68">
        <v>29.493384474461372</v>
      </c>
      <c r="M1687" s="68">
        <v>7.3291040616633562E-3</v>
      </c>
      <c r="N1687" s="68">
        <v>32511.130723417726</v>
      </c>
      <c r="O1687" s="68">
        <v>6768.7566574491584</v>
      </c>
      <c r="P1687" s="68">
        <v>0.42171246892906072</v>
      </c>
      <c r="Q1687" s="68">
        <v>2.2804026165652984</v>
      </c>
      <c r="R1687" s="68">
        <v>987.60440982868818</v>
      </c>
      <c r="S1687" s="68">
        <v>7584.746079090075</v>
      </c>
      <c r="T1687" s="68">
        <v>1.5755770633317279</v>
      </c>
      <c r="U1687" s="68">
        <v>3.1315129821335663</v>
      </c>
      <c r="V1687" s="68">
        <v>90.896288454825878</v>
      </c>
      <c r="W1687" s="68">
        <v>5.756824027515127</v>
      </c>
      <c r="X1687" s="68">
        <v>19.974818481650548</v>
      </c>
      <c r="Y1687" s="68">
        <v>0.18042919592338486</v>
      </c>
      <c r="Z1687" s="68">
        <v>110.67432785506918</v>
      </c>
      <c r="AA1687" s="68">
        <v>0</v>
      </c>
      <c r="AB1687" s="68">
        <v>539.84338764696349</v>
      </c>
      <c r="AC1687" s="68">
        <v>22.098671559159218</v>
      </c>
      <c r="AD1687" s="68">
        <v>0</v>
      </c>
      <c r="AE1687" s="68">
        <v>1345.2974284030636</v>
      </c>
      <c r="AF1687" s="68">
        <v>0.26526864925765753</v>
      </c>
      <c r="AG1687" s="68">
        <v>1.3181620106533256</v>
      </c>
      <c r="AH1687" s="68">
        <v>1.0796680323162264</v>
      </c>
      <c r="AI1687" s="68">
        <v>7.6083075355937737</v>
      </c>
      <c r="AJ1687" s="68">
        <v>0</v>
      </c>
      <c r="AK1687" s="68">
        <v>0</v>
      </c>
      <c r="AL1687" s="68">
        <v>2.2983705585718144</v>
      </c>
      <c r="AM1687" s="68">
        <v>3.1187420713769858E-3</v>
      </c>
      <c r="AN1687" s="68">
        <v>0</v>
      </c>
      <c r="AO1687" s="68">
        <v>0</v>
      </c>
      <c r="AP1687" s="68">
        <v>0</v>
      </c>
      <c r="AQ1687" s="68">
        <v>0</v>
      </c>
      <c r="AR1687" s="68">
        <v>0</v>
      </c>
      <c r="AS1687" s="68">
        <v>0</v>
      </c>
      <c r="AT1687" s="68">
        <v>0</v>
      </c>
      <c r="AU1687" s="68">
        <v>0</v>
      </c>
      <c r="AV1687" s="68">
        <v>0</v>
      </c>
      <c r="AW1687" s="68">
        <v>1.0693560493615704E-3</v>
      </c>
      <c r="AX1687" s="68">
        <v>0</v>
      </c>
      <c r="AY1687" s="68">
        <v>0</v>
      </c>
      <c r="AZ1687" s="68">
        <v>0</v>
      </c>
      <c r="BA1687" s="68">
        <v>2.0924777545824242E-2</v>
      </c>
      <c r="BB1687" s="68">
        <v>5.6292870395011949E-2</v>
      </c>
      <c r="BC1687" s="68">
        <v>0</v>
      </c>
      <c r="BD1687" s="68">
        <v>0</v>
      </c>
      <c r="BE1687" s="68">
        <v>2.2201049008300573E-3</v>
      </c>
      <c r="BF1687" s="68">
        <v>0</v>
      </c>
      <c r="BG1687" s="68">
        <v>0</v>
      </c>
      <c r="BH1687" s="68">
        <v>0</v>
      </c>
      <c r="BI1687" s="68">
        <v>0</v>
      </c>
      <c r="BJ1687" s="68">
        <v>0</v>
      </c>
      <c r="BK1687" s="68">
        <v>0</v>
      </c>
      <c r="BL1687" s="68">
        <v>13221.613479381589</v>
      </c>
      <c r="BM1687" s="68">
        <v>-4760.8692097507637</v>
      </c>
      <c r="BN1687" s="68">
        <v>49433.303354934382</v>
      </c>
      <c r="BO1687" s="68">
        <v>110284.62383594812</v>
      </c>
    </row>
    <row r="1688" spans="1:67">
      <c r="A1688">
        <v>2014</v>
      </c>
      <c r="B1688" s="62" t="s">
        <v>601</v>
      </c>
      <c r="C1688" s="67" t="s">
        <v>667</v>
      </c>
      <c r="D1688" s="62" t="s">
        <v>725</v>
      </c>
      <c r="E1688" s="68">
        <v>5227.0941278320015</v>
      </c>
      <c r="F1688" s="68">
        <v>0.40572296169169481</v>
      </c>
      <c r="G1688" s="68">
        <v>234.03874006728816</v>
      </c>
      <c r="H1688" s="68">
        <v>0.1739215375185372</v>
      </c>
      <c r="I1688" s="68">
        <v>18158.708875572742</v>
      </c>
      <c r="J1688" s="68">
        <v>378.26812312504819</v>
      </c>
      <c r="K1688" s="68">
        <v>0.26396912832284058</v>
      </c>
      <c r="L1688" s="68">
        <v>108.03696766514521</v>
      </c>
      <c r="M1688" s="68">
        <v>0.38054263428149016</v>
      </c>
      <c r="N1688" s="68">
        <v>3.8157086916540781E-2</v>
      </c>
      <c r="O1688" s="68">
        <v>556.3105087468806</v>
      </c>
      <c r="P1688" s="68">
        <v>189.68637898024903</v>
      </c>
      <c r="Q1688" s="68">
        <v>7.5600766014566378</v>
      </c>
      <c r="R1688" s="68">
        <v>35.484222793363081</v>
      </c>
      <c r="S1688" s="68">
        <v>24.294364170808784</v>
      </c>
      <c r="T1688" s="68">
        <v>3.7937785223549123</v>
      </c>
      <c r="U1688" s="68">
        <v>20.756246389463342</v>
      </c>
      <c r="V1688" s="68">
        <v>3.619498079156473</v>
      </c>
      <c r="W1688" s="68">
        <v>2.9772239557178208</v>
      </c>
      <c r="X1688" s="68">
        <v>21.145164935740439</v>
      </c>
      <c r="Y1688" s="68">
        <v>0.75463435227591968</v>
      </c>
      <c r="Z1688" s="68">
        <v>8.1146066603433162</v>
      </c>
      <c r="AA1688" s="68">
        <v>0</v>
      </c>
      <c r="AB1688" s="68">
        <v>2.928465776373848</v>
      </c>
      <c r="AC1688" s="68">
        <v>0</v>
      </c>
      <c r="AD1688" s="68">
        <v>0</v>
      </c>
      <c r="AE1688" s="68">
        <v>15.271392370427156</v>
      </c>
      <c r="AF1688" s="68">
        <v>165.02075422498362</v>
      </c>
      <c r="AG1688" s="68">
        <v>820.01431302743151</v>
      </c>
      <c r="AH1688" s="68">
        <v>671.6497916509237</v>
      </c>
      <c r="AI1688" s="68">
        <v>7.4826926610261135E-2</v>
      </c>
      <c r="AJ1688" s="68">
        <v>7.9075534359519667E-3</v>
      </c>
      <c r="AK1688" s="68">
        <v>12.088492827185753</v>
      </c>
      <c r="AL1688" s="68">
        <v>18.083639477076847</v>
      </c>
      <c r="AM1688" s="68">
        <v>4.8665149795902212E-3</v>
      </c>
      <c r="AN1688" s="68">
        <v>2389.2160749076575</v>
      </c>
      <c r="AO1688" s="68">
        <v>0</v>
      </c>
      <c r="AP1688" s="68">
        <v>9.7740659545892325E-3</v>
      </c>
      <c r="AQ1688" s="68">
        <v>0</v>
      </c>
      <c r="AR1688" s="68">
        <v>0</v>
      </c>
      <c r="AS1688" s="68">
        <v>82.296728704353598</v>
      </c>
      <c r="AT1688" s="68">
        <v>0.1639844739384605</v>
      </c>
      <c r="AU1688" s="68">
        <v>3.7020359489525623</v>
      </c>
      <c r="AV1688" s="68">
        <v>0</v>
      </c>
      <c r="AW1688" s="68">
        <v>0.24924182283188281</v>
      </c>
      <c r="AX1688" s="68">
        <v>7.5551197772181372E-4</v>
      </c>
      <c r="AY1688" s="68">
        <v>1.1297622310918363</v>
      </c>
      <c r="AZ1688" s="68">
        <v>0</v>
      </c>
      <c r="BA1688" s="68">
        <v>2.1970726072853664</v>
      </c>
      <c r="BB1688" s="68">
        <v>65.89540356879391</v>
      </c>
      <c r="BC1688" s="68">
        <v>404.55877572005284</v>
      </c>
      <c r="BD1688" s="68">
        <v>5.0160864571073409</v>
      </c>
      <c r="BE1688" s="68">
        <v>207.90980436295766</v>
      </c>
      <c r="BF1688" s="68">
        <v>8.8526263675639552</v>
      </c>
      <c r="BG1688" s="68">
        <v>0</v>
      </c>
      <c r="BH1688" s="68">
        <v>6.8060543265429426E-3</v>
      </c>
      <c r="BI1688" s="68">
        <v>115299.36934827552</v>
      </c>
      <c r="BJ1688" s="68">
        <v>0</v>
      </c>
      <c r="BK1688" s="68">
        <v>0</v>
      </c>
      <c r="BL1688" s="68">
        <v>0</v>
      </c>
      <c r="BM1688" s="68">
        <v>426.18259558379498</v>
      </c>
      <c r="BN1688" s="68">
        <v>15176.992816035527</v>
      </c>
      <c r="BO1688" s="68">
        <v>160760.79999484782</v>
      </c>
    </row>
    <row r="1689" spans="1:67">
      <c r="A1689">
        <v>2014</v>
      </c>
      <c r="B1689" s="62" t="s">
        <v>602</v>
      </c>
      <c r="C1689" s="67" t="s">
        <v>668</v>
      </c>
      <c r="D1689" s="62" t="s">
        <v>725</v>
      </c>
      <c r="E1689" s="68">
        <v>49.565614433897018</v>
      </c>
      <c r="F1689" s="68">
        <v>6.9999964174715217</v>
      </c>
      <c r="G1689" s="68">
        <v>2.5818401973015093E-2</v>
      </c>
      <c r="H1689" s="68">
        <v>5.2626520030233506</v>
      </c>
      <c r="I1689" s="68">
        <v>85.661697696507261</v>
      </c>
      <c r="J1689" s="68">
        <v>2745.3058957001635</v>
      </c>
      <c r="K1689" s="68">
        <v>11.953342792750005</v>
      </c>
      <c r="L1689" s="68">
        <v>234.93292691371173</v>
      </c>
      <c r="M1689" s="68">
        <v>14.253943463385458</v>
      </c>
      <c r="N1689" s="68">
        <v>15.522604625281305</v>
      </c>
      <c r="O1689" s="68">
        <v>18.475594438176685</v>
      </c>
      <c r="P1689" s="68">
        <v>0.99607410042263356</v>
      </c>
      <c r="Q1689" s="68">
        <v>144.49978769558743</v>
      </c>
      <c r="R1689" s="68">
        <v>10.222071590938947</v>
      </c>
      <c r="S1689" s="68">
        <v>31.010798757968605</v>
      </c>
      <c r="T1689" s="68">
        <v>26.897146384672435</v>
      </c>
      <c r="U1689" s="68">
        <v>110.99055759681906</v>
      </c>
      <c r="V1689" s="68">
        <v>48.669838762631315</v>
      </c>
      <c r="W1689" s="68">
        <v>33.384910860118772</v>
      </c>
      <c r="X1689" s="68">
        <v>1152.0915239176327</v>
      </c>
      <c r="Y1689" s="68">
        <v>10.71264805565305</v>
      </c>
      <c r="Z1689" s="68">
        <v>371.05500275701513</v>
      </c>
      <c r="AA1689" s="68">
        <v>8.566821899251691E-3</v>
      </c>
      <c r="AB1689" s="68">
        <v>36.812535361108914</v>
      </c>
      <c r="AC1689" s="68">
        <v>0</v>
      </c>
      <c r="AD1689" s="68">
        <v>1.8051218450313093</v>
      </c>
      <c r="AE1689" s="68">
        <v>83.662301020608822</v>
      </c>
      <c r="AF1689" s="68">
        <v>36.630023266875241</v>
      </c>
      <c r="AG1689" s="68">
        <v>182.02039801862699</v>
      </c>
      <c r="AH1689" s="68">
        <v>149.08759574461158</v>
      </c>
      <c r="AI1689" s="68">
        <v>58.395718886971835</v>
      </c>
      <c r="AJ1689" s="68">
        <v>0</v>
      </c>
      <c r="AK1689" s="68">
        <v>9.8715985049111402E-2</v>
      </c>
      <c r="AL1689" s="68">
        <v>2.7685318482500083</v>
      </c>
      <c r="AM1689" s="68">
        <v>4.3438861164032243</v>
      </c>
      <c r="AN1689" s="68">
        <v>136.62173239320441</v>
      </c>
      <c r="AO1689" s="68">
        <v>2.9602818652308877E-2</v>
      </c>
      <c r="AP1689" s="68">
        <v>0.12002347180957261</v>
      </c>
      <c r="AQ1689" s="68">
        <v>0</v>
      </c>
      <c r="AR1689" s="68">
        <v>0</v>
      </c>
      <c r="AS1689" s="68">
        <v>0</v>
      </c>
      <c r="AT1689" s="68">
        <v>0</v>
      </c>
      <c r="AU1689" s="68">
        <v>0</v>
      </c>
      <c r="AV1689" s="68">
        <v>0</v>
      </c>
      <c r="AW1689" s="68">
        <v>1.7491593730024408</v>
      </c>
      <c r="AX1689" s="68">
        <v>4.0640409634156214</v>
      </c>
      <c r="AY1689" s="68">
        <v>14.819460611014858</v>
      </c>
      <c r="AZ1689" s="68">
        <v>0</v>
      </c>
      <c r="BA1689" s="68">
        <v>0.16180936852034483</v>
      </c>
      <c r="BB1689" s="68">
        <v>43.927298156681424</v>
      </c>
      <c r="BC1689" s="68">
        <v>127.19228784842198</v>
      </c>
      <c r="BD1689" s="68">
        <v>30.140163765515585</v>
      </c>
      <c r="BE1689" s="68">
        <v>280.488544873053</v>
      </c>
      <c r="BF1689" s="68">
        <v>57.48851981549317</v>
      </c>
      <c r="BG1689" s="68">
        <v>0</v>
      </c>
      <c r="BH1689" s="68">
        <v>0.20296078090410977</v>
      </c>
      <c r="BI1689" s="68">
        <v>8342.7216251050431</v>
      </c>
      <c r="BJ1689" s="68">
        <v>0</v>
      </c>
      <c r="BK1689" s="68">
        <v>0</v>
      </c>
      <c r="BL1689" s="68">
        <v>34.306619446544126</v>
      </c>
      <c r="BM1689" s="68">
        <v>-681.08996743934517</v>
      </c>
      <c r="BN1689" s="68">
        <v>9482.1104262962326</v>
      </c>
      <c r="BO1689" s="68">
        <v>23559.178149929401</v>
      </c>
    </row>
    <row r="1690" spans="1:67">
      <c r="A1690">
        <v>2014</v>
      </c>
      <c r="B1690" s="62" t="s">
        <v>603</v>
      </c>
      <c r="C1690" s="67" t="s">
        <v>669</v>
      </c>
      <c r="D1690" s="62" t="s">
        <v>725</v>
      </c>
      <c r="E1690" s="68">
        <v>37.62889408719964</v>
      </c>
      <c r="F1690" s="68">
        <v>9.5273678188124804E-4</v>
      </c>
      <c r="G1690" s="68">
        <v>0.14363410973959964</v>
      </c>
      <c r="H1690" s="68">
        <v>176.07028775083958</v>
      </c>
      <c r="I1690" s="68">
        <v>145.52784391153682</v>
      </c>
      <c r="J1690" s="68">
        <v>8.9898721138864559</v>
      </c>
      <c r="K1690" s="68">
        <v>387.25698893619739</v>
      </c>
      <c r="L1690" s="68">
        <v>51.872232261589325</v>
      </c>
      <c r="M1690" s="68">
        <v>1.7279076305533259</v>
      </c>
      <c r="N1690" s="68">
        <v>20.245250315889795</v>
      </c>
      <c r="O1690" s="68">
        <v>27.716165190324944</v>
      </c>
      <c r="P1690" s="68">
        <v>4.4364745115246214</v>
      </c>
      <c r="Q1690" s="68">
        <v>20.690749446049683</v>
      </c>
      <c r="R1690" s="68">
        <v>44.571201758359756</v>
      </c>
      <c r="S1690" s="68">
        <v>14.245036380208001</v>
      </c>
      <c r="T1690" s="68">
        <v>49.829895687051796</v>
      </c>
      <c r="U1690" s="68">
        <v>45.749971490402913</v>
      </c>
      <c r="V1690" s="68">
        <v>35.895331576384095</v>
      </c>
      <c r="W1690" s="68">
        <v>36.162393387328599</v>
      </c>
      <c r="X1690" s="68">
        <v>66.034831449986626</v>
      </c>
      <c r="Y1690" s="68">
        <v>24.678821806870872</v>
      </c>
      <c r="Z1690" s="68">
        <v>962.99926410063722</v>
      </c>
      <c r="AA1690" s="68">
        <v>0.13979602360023263</v>
      </c>
      <c r="AB1690" s="68">
        <v>9.5351053532228822E-2</v>
      </c>
      <c r="AC1690" s="68">
        <v>0</v>
      </c>
      <c r="AD1690" s="68">
        <v>0</v>
      </c>
      <c r="AE1690" s="68">
        <v>1050.1616610550948</v>
      </c>
      <c r="AF1690" s="68">
        <v>76.840088971947367</v>
      </c>
      <c r="AG1690" s="68">
        <v>381.83059498923694</v>
      </c>
      <c r="AH1690" s="68">
        <v>312.74629661481316</v>
      </c>
      <c r="AI1690" s="68">
        <v>2.1586898153495425E-2</v>
      </c>
      <c r="AJ1690" s="68">
        <v>0</v>
      </c>
      <c r="AK1690" s="68">
        <v>0</v>
      </c>
      <c r="AL1690" s="68">
        <v>0.10847767852062108</v>
      </c>
      <c r="AM1690" s="68">
        <v>0</v>
      </c>
      <c r="AN1690" s="68">
        <v>0</v>
      </c>
      <c r="AO1690" s="68">
        <v>0</v>
      </c>
      <c r="AP1690" s="68">
        <v>0.32865137292475816</v>
      </c>
      <c r="AQ1690" s="68">
        <v>48.285143427473933</v>
      </c>
      <c r="AR1690" s="68">
        <v>0</v>
      </c>
      <c r="AS1690" s="68">
        <v>0</v>
      </c>
      <c r="AT1690" s="68">
        <v>0</v>
      </c>
      <c r="AU1690" s="68">
        <v>0</v>
      </c>
      <c r="AV1690" s="68">
        <v>0</v>
      </c>
      <c r="AW1690" s="68">
        <v>9.815454187141652E-2</v>
      </c>
      <c r="AX1690" s="68">
        <v>2.4336004351067079E-4</v>
      </c>
      <c r="AY1690" s="68">
        <v>0</v>
      </c>
      <c r="AZ1690" s="68">
        <v>0</v>
      </c>
      <c r="BA1690" s="68">
        <v>0.51038200623601437</v>
      </c>
      <c r="BB1690" s="68">
        <v>3.3029922875719051</v>
      </c>
      <c r="BC1690" s="68">
        <v>8.0344044039385408E-3</v>
      </c>
      <c r="BD1690" s="68">
        <v>1.6064078984259367E-3</v>
      </c>
      <c r="BE1690" s="68">
        <v>5.5211330988875415E-2</v>
      </c>
      <c r="BF1690" s="68">
        <v>9.8097424095357315</v>
      </c>
      <c r="BG1690" s="68">
        <v>0</v>
      </c>
      <c r="BH1690" s="68">
        <v>0</v>
      </c>
      <c r="BI1690" s="68">
        <v>366.97443625556838</v>
      </c>
      <c r="BJ1690" s="68">
        <v>0</v>
      </c>
      <c r="BK1690" s="68">
        <v>0</v>
      </c>
      <c r="BL1690" s="68">
        <v>4.054871487323183</v>
      </c>
      <c r="BM1690" s="68">
        <v>136.45314705794416</v>
      </c>
      <c r="BN1690" s="68">
        <v>413.31360820908117</v>
      </c>
      <c r="BO1690" s="68">
        <v>4967.6140784831005</v>
      </c>
    </row>
    <row r="1691" spans="1:67">
      <c r="A1691">
        <v>2014</v>
      </c>
      <c r="B1691" s="62" t="s">
        <v>604</v>
      </c>
      <c r="C1691" s="67" t="s">
        <v>670</v>
      </c>
      <c r="D1691" s="62" t="s">
        <v>725</v>
      </c>
      <c r="E1691" s="68">
        <v>84.597777007210041</v>
      </c>
      <c r="F1691" s="68">
        <v>2.4282456168464677</v>
      </c>
      <c r="G1691" s="68">
        <v>0.54449594599671514</v>
      </c>
      <c r="H1691" s="68">
        <v>4.5488038956293222</v>
      </c>
      <c r="I1691" s="68">
        <v>656.29462155660997</v>
      </c>
      <c r="J1691" s="68">
        <v>93.002542212000236</v>
      </c>
      <c r="K1691" s="68">
        <v>3.4378577514547315</v>
      </c>
      <c r="L1691" s="68">
        <v>2240.4610293027658</v>
      </c>
      <c r="M1691" s="68">
        <v>406.6295181911093</v>
      </c>
      <c r="N1691" s="68">
        <v>15.062379849097063</v>
      </c>
      <c r="O1691" s="68">
        <v>428.45370249706366</v>
      </c>
      <c r="P1691" s="68">
        <v>53.415756545538088</v>
      </c>
      <c r="Q1691" s="68">
        <v>129.72011132503428</v>
      </c>
      <c r="R1691" s="68">
        <v>268.51239370980892</v>
      </c>
      <c r="S1691" s="68">
        <v>8.8441375068662129</v>
      </c>
      <c r="T1691" s="68">
        <v>85.613722415204052</v>
      </c>
      <c r="U1691" s="68">
        <v>395.13724495599922</v>
      </c>
      <c r="V1691" s="68">
        <v>132.32257123157549</v>
      </c>
      <c r="W1691" s="68">
        <v>64.014983685684371</v>
      </c>
      <c r="X1691" s="68">
        <v>251.53980816555477</v>
      </c>
      <c r="Y1691" s="68">
        <v>7.8466027662667068</v>
      </c>
      <c r="Z1691" s="68">
        <v>256.50752802720598</v>
      </c>
      <c r="AA1691" s="68">
        <v>2.4608223397671551</v>
      </c>
      <c r="AB1691" s="68">
        <v>11.165001521800201</v>
      </c>
      <c r="AC1691" s="68">
        <v>12.508534659915689</v>
      </c>
      <c r="AD1691" s="68">
        <v>0.55486826681887524</v>
      </c>
      <c r="AE1691" s="68">
        <v>85.576615584483932</v>
      </c>
      <c r="AF1691" s="68">
        <v>138.13355544423771</v>
      </c>
      <c r="AG1691" s="68">
        <v>686.40755585938462</v>
      </c>
      <c r="AH1691" s="68">
        <v>562.21639617301798</v>
      </c>
      <c r="AI1691" s="68">
        <v>34.548496576818103</v>
      </c>
      <c r="AJ1691" s="68">
        <v>0</v>
      </c>
      <c r="AK1691" s="68">
        <v>1.0168700594904112</v>
      </c>
      <c r="AL1691" s="68">
        <v>22.113789241837335</v>
      </c>
      <c r="AM1691" s="68">
        <v>3.3683440420949653</v>
      </c>
      <c r="AN1691" s="68">
        <v>97.538888391089458</v>
      </c>
      <c r="AO1691" s="68">
        <v>23.25987944906743</v>
      </c>
      <c r="AP1691" s="68">
        <v>1.4366893518121917</v>
      </c>
      <c r="AQ1691" s="68">
        <v>2.8170511494967325</v>
      </c>
      <c r="AR1691" s="68">
        <v>8.4747177846326557E-2</v>
      </c>
      <c r="AS1691" s="68">
        <v>235.65153975262234</v>
      </c>
      <c r="AT1691" s="68">
        <v>0.51742238158052722</v>
      </c>
      <c r="AU1691" s="68">
        <v>14.772506166568387</v>
      </c>
      <c r="AV1691" s="68">
        <v>0</v>
      </c>
      <c r="AW1691" s="68">
        <v>71.796077805555626</v>
      </c>
      <c r="AX1691" s="68">
        <v>2.9771617778050978</v>
      </c>
      <c r="AY1691" s="68">
        <v>68.156411062765741</v>
      </c>
      <c r="AZ1691" s="68">
        <v>0</v>
      </c>
      <c r="BA1691" s="68">
        <v>2.2875474307680617</v>
      </c>
      <c r="BB1691" s="68">
        <v>101.37813429598714</v>
      </c>
      <c r="BC1691" s="68">
        <v>489.86278968410289</v>
      </c>
      <c r="BD1691" s="68">
        <v>83.330700715434048</v>
      </c>
      <c r="BE1691" s="68">
        <v>144.43798275475845</v>
      </c>
      <c r="BF1691" s="68">
        <v>53.391514727575604</v>
      </c>
      <c r="BG1691" s="68">
        <v>0</v>
      </c>
      <c r="BH1691" s="68">
        <v>1.4674634176766892</v>
      </c>
      <c r="BI1691" s="68">
        <v>2354.8974454139502</v>
      </c>
      <c r="BJ1691" s="68">
        <v>0</v>
      </c>
      <c r="BK1691" s="68">
        <v>0</v>
      </c>
      <c r="BL1691" s="68">
        <v>0</v>
      </c>
      <c r="BM1691" s="68">
        <v>685.80730015567713</v>
      </c>
      <c r="BN1691" s="68">
        <v>2317.3724326381657</v>
      </c>
      <c r="BO1691" s="68">
        <v>13902.248369630501</v>
      </c>
    </row>
    <row r="1692" spans="1:67">
      <c r="A1692">
        <v>2014</v>
      </c>
      <c r="B1692" s="62" t="s">
        <v>605</v>
      </c>
      <c r="C1692" s="67" t="s">
        <v>671</v>
      </c>
      <c r="D1692" s="62" t="s">
        <v>725</v>
      </c>
      <c r="E1692" s="68">
        <v>0.13055919891768089</v>
      </c>
      <c r="F1692" s="68">
        <v>1.2414100966431923E-4</v>
      </c>
      <c r="G1692" s="68">
        <v>2.255518720376925E-3</v>
      </c>
      <c r="H1692" s="68">
        <v>3.5628369283175578</v>
      </c>
      <c r="I1692" s="68">
        <v>32.371310841379994</v>
      </c>
      <c r="J1692" s="68">
        <v>14.303668764359253</v>
      </c>
      <c r="K1692" s="68">
        <v>1.9239511973254255</v>
      </c>
      <c r="L1692" s="68">
        <v>7.0783999056961697</v>
      </c>
      <c r="M1692" s="68">
        <v>104.25509493521767</v>
      </c>
      <c r="N1692" s="68">
        <v>0.78387978319482221</v>
      </c>
      <c r="O1692" s="68">
        <v>33.766598425410322</v>
      </c>
      <c r="P1692" s="68">
        <v>10.7007898501383</v>
      </c>
      <c r="Q1692" s="68">
        <v>13.01482313663624</v>
      </c>
      <c r="R1692" s="68">
        <v>5.8593100356701235</v>
      </c>
      <c r="S1692" s="68">
        <v>1.7461224078492561</v>
      </c>
      <c r="T1692" s="68">
        <v>6.8685273236376885</v>
      </c>
      <c r="U1692" s="68">
        <v>19.667102043433129</v>
      </c>
      <c r="V1692" s="68">
        <v>7.9465692759907922</v>
      </c>
      <c r="W1692" s="68">
        <v>3.8741114371170431</v>
      </c>
      <c r="X1692" s="68">
        <v>15.324653183661276</v>
      </c>
      <c r="Y1692" s="68">
        <v>1.7048352060546996</v>
      </c>
      <c r="Z1692" s="68">
        <v>18.862398743047542</v>
      </c>
      <c r="AA1692" s="68">
        <v>4.2965145670961036</v>
      </c>
      <c r="AB1692" s="68">
        <v>2.6596668656901374</v>
      </c>
      <c r="AC1692" s="68">
        <v>0</v>
      </c>
      <c r="AD1692" s="68">
        <v>0.38445018328153485</v>
      </c>
      <c r="AE1692" s="68">
        <v>77.975713223526682</v>
      </c>
      <c r="AF1692" s="68">
        <v>16.830213411704559</v>
      </c>
      <c r="AG1692" s="68">
        <v>83.632001039627696</v>
      </c>
      <c r="AH1692" s="68">
        <v>68.500531248332862</v>
      </c>
      <c r="AI1692" s="68">
        <v>39.232547899378353</v>
      </c>
      <c r="AJ1692" s="68">
        <v>0</v>
      </c>
      <c r="AK1692" s="68">
        <v>3.3637156727203958</v>
      </c>
      <c r="AL1692" s="68">
        <v>29.811863316708134</v>
      </c>
      <c r="AM1692" s="68">
        <v>6.9521673932872847</v>
      </c>
      <c r="AN1692" s="68">
        <v>11.36368577420971</v>
      </c>
      <c r="AO1692" s="68">
        <v>19.358489793155911</v>
      </c>
      <c r="AP1692" s="68">
        <v>1.888956456273035</v>
      </c>
      <c r="AQ1692" s="68">
        <v>4.0107363077362654</v>
      </c>
      <c r="AR1692" s="68">
        <v>2.6041605131186412</v>
      </c>
      <c r="AS1692" s="68">
        <v>388.9713635092948</v>
      </c>
      <c r="AT1692" s="68">
        <v>0.66545434356300803</v>
      </c>
      <c r="AU1692" s="68">
        <v>16.755325485535977</v>
      </c>
      <c r="AV1692" s="68">
        <v>0</v>
      </c>
      <c r="AW1692" s="68">
        <v>56.214672368271557</v>
      </c>
      <c r="AX1692" s="68">
        <v>21.475882417495303</v>
      </c>
      <c r="AY1692" s="68">
        <v>56.864192581208805</v>
      </c>
      <c r="AZ1692" s="68">
        <v>0</v>
      </c>
      <c r="BA1692" s="68">
        <v>3.4015700810233773</v>
      </c>
      <c r="BB1692" s="68">
        <v>905.89255834976109</v>
      </c>
      <c r="BC1692" s="68">
        <v>149.62053531910988</v>
      </c>
      <c r="BD1692" s="68">
        <v>138.1153527498179</v>
      </c>
      <c r="BE1692" s="68">
        <v>137.99326302902341</v>
      </c>
      <c r="BF1692" s="68">
        <v>81.723863363351072</v>
      </c>
      <c r="BG1692" s="68">
        <v>0</v>
      </c>
      <c r="BH1692" s="68">
        <v>0.11934200184827157</v>
      </c>
      <c r="BI1692" s="68">
        <v>832.4457617587293</v>
      </c>
      <c r="BJ1692" s="68">
        <v>0</v>
      </c>
      <c r="BK1692" s="68">
        <v>159.88800239042467</v>
      </c>
      <c r="BL1692" s="68">
        <v>8.3385299283989883E-2</v>
      </c>
      <c r="BM1692" s="68">
        <v>126.95923536391405</v>
      </c>
      <c r="BN1692" s="68">
        <v>363.63848856560918</v>
      </c>
      <c r="BO1692" s="68">
        <v>4117.4415849259003</v>
      </c>
    </row>
    <row r="1693" spans="1:67">
      <c r="A1693">
        <v>2014</v>
      </c>
      <c r="B1693" s="62" t="s">
        <v>606</v>
      </c>
      <c r="C1693" s="67" t="s">
        <v>672</v>
      </c>
      <c r="D1693" s="62" t="s">
        <v>725</v>
      </c>
      <c r="E1693" s="68">
        <v>536.76282840672752</v>
      </c>
      <c r="F1693" s="68">
        <v>4.2985241278042725</v>
      </c>
      <c r="G1693" s="68">
        <v>216.58290559121869</v>
      </c>
      <c r="H1693" s="68">
        <v>1136.1117090872629</v>
      </c>
      <c r="I1693" s="68">
        <v>1312.7551810340449</v>
      </c>
      <c r="J1693" s="68">
        <v>106.87237957446564</v>
      </c>
      <c r="K1693" s="68">
        <v>151.78259582481479</v>
      </c>
      <c r="L1693" s="68">
        <v>195.32204908748184</v>
      </c>
      <c r="M1693" s="68">
        <v>28.818739350700668</v>
      </c>
      <c r="N1693" s="68">
        <v>16336.4328127922</v>
      </c>
      <c r="O1693" s="68">
        <v>480.35413568132054</v>
      </c>
      <c r="P1693" s="68">
        <v>25.099842227846633</v>
      </c>
      <c r="Q1693" s="68">
        <v>92.529351278539849</v>
      </c>
      <c r="R1693" s="68">
        <v>800.60539688058611</v>
      </c>
      <c r="S1693" s="68">
        <v>358.31598868736967</v>
      </c>
      <c r="T1693" s="68">
        <v>145.99673949138295</v>
      </c>
      <c r="U1693" s="68">
        <v>41.749827460289517</v>
      </c>
      <c r="V1693" s="68">
        <v>36.685891150219085</v>
      </c>
      <c r="W1693" s="68">
        <v>92.815994438102379</v>
      </c>
      <c r="X1693" s="68">
        <v>106.92619243600603</v>
      </c>
      <c r="Y1693" s="68">
        <v>21.874890186455374</v>
      </c>
      <c r="Z1693" s="68">
        <v>136.10476199820741</v>
      </c>
      <c r="AA1693" s="68">
        <v>36.074597426194998</v>
      </c>
      <c r="AB1693" s="68">
        <v>2919.1802861829228</v>
      </c>
      <c r="AC1693" s="68">
        <v>123.47891403432044</v>
      </c>
      <c r="AD1693" s="68">
        <v>14.678815411388342</v>
      </c>
      <c r="AE1693" s="68">
        <v>1795.4224064980453</v>
      </c>
      <c r="AF1693" s="68">
        <v>85.20677026171164</v>
      </c>
      <c r="AG1693" s="68">
        <v>423.40596193242607</v>
      </c>
      <c r="AH1693" s="68">
        <v>346.79946629926656</v>
      </c>
      <c r="AI1693" s="68">
        <v>14319.385337664879</v>
      </c>
      <c r="AJ1693" s="68">
        <v>19.68008589440133</v>
      </c>
      <c r="AK1693" s="68">
        <v>2345.0220969722218</v>
      </c>
      <c r="AL1693" s="68">
        <v>85.114516151290729</v>
      </c>
      <c r="AM1693" s="68">
        <v>193.94248671034779</v>
      </c>
      <c r="AN1693" s="68">
        <v>294.95516937143401</v>
      </c>
      <c r="AO1693" s="68">
        <v>16.661511045671453</v>
      </c>
      <c r="AP1693" s="68">
        <v>8.613988807201995</v>
      </c>
      <c r="AQ1693" s="68">
        <v>167.23205300313123</v>
      </c>
      <c r="AR1693" s="68">
        <v>0.95149607091114807</v>
      </c>
      <c r="AS1693" s="68">
        <v>15.982689977339502</v>
      </c>
      <c r="AT1693" s="68">
        <v>3.470631363414369E-5</v>
      </c>
      <c r="AU1693" s="68">
        <v>5.9138958781318234</v>
      </c>
      <c r="AV1693" s="68">
        <v>0</v>
      </c>
      <c r="AW1693" s="68">
        <v>145.74488253624861</v>
      </c>
      <c r="AX1693" s="68">
        <v>10.149260799558542</v>
      </c>
      <c r="AY1693" s="68">
        <v>35.381018798689219</v>
      </c>
      <c r="AZ1693" s="68">
        <v>0</v>
      </c>
      <c r="BA1693" s="68">
        <v>9.4101013999594159</v>
      </c>
      <c r="BB1693" s="68">
        <v>1159.5432891255011</v>
      </c>
      <c r="BC1693" s="68">
        <v>1445.6069149590271</v>
      </c>
      <c r="BD1693" s="68">
        <v>74.560281290705262</v>
      </c>
      <c r="BE1693" s="68">
        <v>342.14327621560045</v>
      </c>
      <c r="BF1693" s="68">
        <v>195.15299321419189</v>
      </c>
      <c r="BG1693" s="68">
        <v>0</v>
      </c>
      <c r="BH1693" s="68">
        <v>2.3370582913707043</v>
      </c>
      <c r="BI1693" s="68">
        <v>5713.5920004378722</v>
      </c>
      <c r="BJ1693" s="68">
        <v>0</v>
      </c>
      <c r="BK1693" s="68">
        <v>0</v>
      </c>
      <c r="BL1693" s="68">
        <v>0</v>
      </c>
      <c r="BM1693" s="68">
        <v>10448.460091564271</v>
      </c>
      <c r="BN1693" s="68">
        <v>6421.8251044828539</v>
      </c>
      <c r="BO1693" s="68">
        <v>71586.407590208502</v>
      </c>
    </row>
    <row r="1694" spans="1:67">
      <c r="A1694">
        <v>2014</v>
      </c>
      <c r="B1694" s="62" t="s">
        <v>607</v>
      </c>
      <c r="C1694" s="67" t="s">
        <v>673</v>
      </c>
      <c r="D1694" s="62" t="s">
        <v>725</v>
      </c>
      <c r="E1694" s="68">
        <v>1689.1624711435022</v>
      </c>
      <c r="F1694" s="68">
        <v>14.066234138070213</v>
      </c>
      <c r="G1694" s="68">
        <v>14.090328497735412</v>
      </c>
      <c r="H1694" s="68">
        <v>1949.5250245276866</v>
      </c>
      <c r="I1694" s="68">
        <v>1299.0519900690904</v>
      </c>
      <c r="J1694" s="68">
        <v>560.33005912582985</v>
      </c>
      <c r="K1694" s="68">
        <v>71.625712468791946</v>
      </c>
      <c r="L1694" s="68">
        <v>373.23019770822469</v>
      </c>
      <c r="M1694" s="68">
        <v>164.85630523953276</v>
      </c>
      <c r="N1694" s="68">
        <v>737.55503359292697</v>
      </c>
      <c r="O1694" s="68">
        <v>9518.9486150880839</v>
      </c>
      <c r="P1694" s="68">
        <v>882.42614062970438</v>
      </c>
      <c r="Q1694" s="68">
        <v>4395.5134848854732</v>
      </c>
      <c r="R1694" s="68">
        <v>631.45339970014379</v>
      </c>
      <c r="S1694" s="68">
        <v>351.7794404187398</v>
      </c>
      <c r="T1694" s="68">
        <v>285.78045267457799</v>
      </c>
      <c r="U1694" s="68">
        <v>599.49370788197291</v>
      </c>
      <c r="V1694" s="68">
        <v>340.68734071057531</v>
      </c>
      <c r="W1694" s="68">
        <v>114.6527863487518</v>
      </c>
      <c r="X1694" s="68">
        <v>739.25448629081234</v>
      </c>
      <c r="Y1694" s="68">
        <v>19.007402965603518</v>
      </c>
      <c r="Z1694" s="68">
        <v>707.40420645505014</v>
      </c>
      <c r="AA1694" s="68">
        <v>13.608813338599884</v>
      </c>
      <c r="AB1694" s="68">
        <v>2333.1441754993402</v>
      </c>
      <c r="AC1694" s="68">
        <v>416.69091770139613</v>
      </c>
      <c r="AD1694" s="68">
        <v>5.2433956173120011</v>
      </c>
      <c r="AE1694" s="68">
        <v>1411.5332212558837</v>
      </c>
      <c r="AF1694" s="68">
        <v>61.019353162570532</v>
      </c>
      <c r="AG1694" s="68">
        <v>303.21484833819829</v>
      </c>
      <c r="AH1694" s="68">
        <v>248.3544329365927</v>
      </c>
      <c r="AI1694" s="68">
        <v>154.20061890494017</v>
      </c>
      <c r="AJ1694" s="68">
        <v>0</v>
      </c>
      <c r="AK1694" s="68">
        <v>0.22625867737677885</v>
      </c>
      <c r="AL1694" s="68">
        <v>54.272430619632914</v>
      </c>
      <c r="AM1694" s="68">
        <v>0.98169982834578629</v>
      </c>
      <c r="AN1694" s="68">
        <v>311.72654017246714</v>
      </c>
      <c r="AO1694" s="68">
        <v>35.752808617805464</v>
      </c>
      <c r="AP1694" s="68">
        <v>45.460584618213367</v>
      </c>
      <c r="AQ1694" s="68">
        <v>64.674108973929648</v>
      </c>
      <c r="AR1694" s="68">
        <v>0.11506720724877251</v>
      </c>
      <c r="AS1694" s="68">
        <v>62.095255948689896</v>
      </c>
      <c r="AT1694" s="68">
        <v>0.12099765560209476</v>
      </c>
      <c r="AU1694" s="68">
        <v>3.6839979833647565</v>
      </c>
      <c r="AV1694" s="68">
        <v>0</v>
      </c>
      <c r="AW1694" s="68">
        <v>5.5072496109100983</v>
      </c>
      <c r="AX1694" s="68">
        <v>18.960339572858135</v>
      </c>
      <c r="AY1694" s="68">
        <v>19.063935072888722</v>
      </c>
      <c r="AZ1694" s="68">
        <v>0</v>
      </c>
      <c r="BA1694" s="68">
        <v>14.30450128986338</v>
      </c>
      <c r="BB1694" s="68">
        <v>362.03468336609831</v>
      </c>
      <c r="BC1694" s="68">
        <v>120.46480587548925</v>
      </c>
      <c r="BD1694" s="68">
        <v>64.522091157847782</v>
      </c>
      <c r="BE1694" s="68">
        <v>212.40114819840176</v>
      </c>
      <c r="BF1694" s="68">
        <v>372.93321525529404</v>
      </c>
      <c r="BG1694" s="68">
        <v>0</v>
      </c>
      <c r="BH1694" s="68">
        <v>6.0895225763887388E-2</v>
      </c>
      <c r="BI1694" s="68">
        <v>9651.8324808294274</v>
      </c>
      <c r="BJ1694" s="68">
        <v>0</v>
      </c>
      <c r="BK1694" s="68">
        <v>0</v>
      </c>
      <c r="BL1694" s="68">
        <v>10.416433637276429</v>
      </c>
      <c r="BM1694" s="68">
        <v>2128.1781845261489</v>
      </c>
      <c r="BN1694" s="68">
        <v>12084.675701218799</v>
      </c>
      <c r="BO1694" s="68">
        <v>56051.370012455402</v>
      </c>
    </row>
    <row r="1695" spans="1:67">
      <c r="A1695">
        <v>2014</v>
      </c>
      <c r="B1695" s="62" t="s">
        <v>608</v>
      </c>
      <c r="C1695" s="67" t="s">
        <v>674</v>
      </c>
      <c r="D1695" s="62" t="s">
        <v>725</v>
      </c>
      <c r="E1695" s="68">
        <v>35.351375955618757</v>
      </c>
      <c r="F1695" s="68">
        <v>2.6036199109704024</v>
      </c>
      <c r="G1695" s="68">
        <v>1.827392198313017</v>
      </c>
      <c r="H1695" s="68">
        <v>6.4057580732440084E-2</v>
      </c>
      <c r="I1695" s="68">
        <v>48.506853797978735</v>
      </c>
      <c r="J1695" s="68">
        <v>0.68618339244410032</v>
      </c>
      <c r="K1695" s="68">
        <v>0.12445283749981713</v>
      </c>
      <c r="L1695" s="68">
        <v>5.7114230176672312</v>
      </c>
      <c r="M1695" s="68">
        <v>1.1346245905033896</v>
      </c>
      <c r="N1695" s="68">
        <v>0.41030376871493801</v>
      </c>
      <c r="O1695" s="68">
        <v>22.589842852511229</v>
      </c>
      <c r="P1695" s="68">
        <v>555.14292690036871</v>
      </c>
      <c r="Q1695" s="68">
        <v>0.61445322981283579</v>
      </c>
      <c r="R1695" s="68">
        <v>0.57049955377938222</v>
      </c>
      <c r="S1695" s="68">
        <v>0.5143207690501983</v>
      </c>
      <c r="T1695" s="68">
        <v>0.19450471095275237</v>
      </c>
      <c r="U1695" s="68">
        <v>136.37666909840263</v>
      </c>
      <c r="V1695" s="68">
        <v>0.1565174895085128</v>
      </c>
      <c r="W1695" s="68">
        <v>4.0113693377373476</v>
      </c>
      <c r="X1695" s="68">
        <v>1.6401922989382183</v>
      </c>
      <c r="Y1695" s="68">
        <v>7.7378251159153408E-2</v>
      </c>
      <c r="Z1695" s="68">
        <v>5.0466608410539484</v>
      </c>
      <c r="AA1695" s="68">
        <v>0</v>
      </c>
      <c r="AB1695" s="68">
        <v>1.7144326164149674E-2</v>
      </c>
      <c r="AC1695" s="68">
        <v>0</v>
      </c>
      <c r="AD1695" s="68">
        <v>0</v>
      </c>
      <c r="AE1695" s="68">
        <v>7.4558604934687231E-2</v>
      </c>
      <c r="AF1695" s="68">
        <v>0.17820417034025221</v>
      </c>
      <c r="AG1695" s="68">
        <v>0.88552479963191033</v>
      </c>
      <c r="AH1695" s="68">
        <v>0.72530751930253456</v>
      </c>
      <c r="AI1695" s="68">
        <v>0</v>
      </c>
      <c r="AJ1695" s="68">
        <v>0</v>
      </c>
      <c r="AK1695" s="68">
        <v>0</v>
      </c>
      <c r="AL1695" s="68">
        <v>0</v>
      </c>
      <c r="AM1695" s="68">
        <v>3.1086958675153736E-3</v>
      </c>
      <c r="AN1695" s="68">
        <v>8.5395378316841228E-2</v>
      </c>
      <c r="AO1695" s="68">
        <v>0</v>
      </c>
      <c r="AP1695" s="68">
        <v>0</v>
      </c>
      <c r="AQ1695" s="68">
        <v>0</v>
      </c>
      <c r="AR1695" s="68">
        <v>0</v>
      </c>
      <c r="AS1695" s="68">
        <v>0</v>
      </c>
      <c r="AT1695" s="68">
        <v>0</v>
      </c>
      <c r="AU1695" s="68">
        <v>0</v>
      </c>
      <c r="AV1695" s="68">
        <v>0</v>
      </c>
      <c r="AW1695" s="68">
        <v>0.37015033123151031</v>
      </c>
      <c r="AX1695" s="68">
        <v>6.1423827597986203E-4</v>
      </c>
      <c r="AY1695" s="68">
        <v>0.22050707922609802</v>
      </c>
      <c r="AZ1695" s="68">
        <v>0</v>
      </c>
      <c r="BA1695" s="68">
        <v>2.2335651511844059</v>
      </c>
      <c r="BB1695" s="68">
        <v>3.3059138264077781</v>
      </c>
      <c r="BC1695" s="68">
        <v>375.29739455198069</v>
      </c>
      <c r="BD1695" s="68">
        <v>0.44178291495228433</v>
      </c>
      <c r="BE1695" s="68">
        <v>477.24338968469607</v>
      </c>
      <c r="BF1695" s="68">
        <v>2.5070965187310317</v>
      </c>
      <c r="BG1695" s="68">
        <v>0</v>
      </c>
      <c r="BH1695" s="68">
        <v>0.35757475340417488</v>
      </c>
      <c r="BI1695" s="68">
        <v>6328.1143523121727</v>
      </c>
      <c r="BJ1695" s="68">
        <v>0</v>
      </c>
      <c r="BK1695" s="68">
        <v>0</v>
      </c>
      <c r="BL1695" s="68">
        <v>0</v>
      </c>
      <c r="BM1695" s="68">
        <v>1337.8300872817258</v>
      </c>
      <c r="BN1695" s="68">
        <v>2094.7176054999404</v>
      </c>
      <c r="BO1695" s="68">
        <v>11447.9649000222</v>
      </c>
    </row>
    <row r="1696" spans="1:67">
      <c r="A1696">
        <v>2014</v>
      </c>
      <c r="B1696" s="62" t="s">
        <v>609</v>
      </c>
      <c r="C1696" s="67" t="s">
        <v>675</v>
      </c>
      <c r="D1696" s="62" t="s">
        <v>725</v>
      </c>
      <c r="E1696" s="68">
        <v>129.31751195912616</v>
      </c>
      <c r="F1696" s="68">
        <v>20.758295178904191</v>
      </c>
      <c r="G1696" s="68">
        <v>1.7132747690087409</v>
      </c>
      <c r="H1696" s="68">
        <v>29.829060198572765</v>
      </c>
      <c r="I1696" s="68">
        <v>1517.7769088422674</v>
      </c>
      <c r="J1696" s="68">
        <v>262.56261939209634</v>
      </c>
      <c r="K1696" s="68">
        <v>35.670675427148133</v>
      </c>
      <c r="L1696" s="68">
        <v>100.09537196467318</v>
      </c>
      <c r="M1696" s="68">
        <v>75.073301612424785</v>
      </c>
      <c r="N1696" s="68">
        <v>21.110480359324004</v>
      </c>
      <c r="O1696" s="68">
        <v>350.7862030387509</v>
      </c>
      <c r="P1696" s="68">
        <v>27.011699552856509</v>
      </c>
      <c r="Q1696" s="68">
        <v>466.84881123751643</v>
      </c>
      <c r="R1696" s="68">
        <v>44.936171498346468</v>
      </c>
      <c r="S1696" s="68">
        <v>26.280741314563894</v>
      </c>
      <c r="T1696" s="68">
        <v>213.8795202395851</v>
      </c>
      <c r="U1696" s="68">
        <v>1020.4780194922455</v>
      </c>
      <c r="V1696" s="68">
        <v>607.04552720336994</v>
      </c>
      <c r="W1696" s="68">
        <v>258.69365053310304</v>
      </c>
      <c r="X1696" s="68">
        <v>4028.5258296209731</v>
      </c>
      <c r="Y1696" s="68">
        <v>56.876289764859358</v>
      </c>
      <c r="Z1696" s="68">
        <v>608.94632507079223</v>
      </c>
      <c r="AA1696" s="68">
        <v>0.98068967754764391</v>
      </c>
      <c r="AB1696" s="68">
        <v>10.58263318178204</v>
      </c>
      <c r="AC1696" s="68">
        <v>0</v>
      </c>
      <c r="AD1696" s="68">
        <v>2.4813149813114852</v>
      </c>
      <c r="AE1696" s="68">
        <v>1442.6520608970013</v>
      </c>
      <c r="AF1696" s="68">
        <v>174.97576236283365</v>
      </c>
      <c r="AG1696" s="68">
        <v>869.48232811244395</v>
      </c>
      <c r="AH1696" s="68">
        <v>712.16759908109952</v>
      </c>
      <c r="AI1696" s="68">
        <v>475.15035871770078</v>
      </c>
      <c r="AJ1696" s="68">
        <v>0</v>
      </c>
      <c r="AK1696" s="68">
        <v>4.5293681190097307E-3</v>
      </c>
      <c r="AL1696" s="68">
        <v>110.61397230235309</v>
      </c>
      <c r="AM1696" s="68">
        <v>9.4949703264704408E-2</v>
      </c>
      <c r="AN1696" s="68">
        <v>79.478640633295953</v>
      </c>
      <c r="AO1696" s="68">
        <v>4.7261712658937978E-2</v>
      </c>
      <c r="AP1696" s="68">
        <v>0.28869572890473527</v>
      </c>
      <c r="AQ1696" s="68">
        <v>0</v>
      </c>
      <c r="AR1696" s="68">
        <v>0</v>
      </c>
      <c r="AS1696" s="68">
        <v>6.0923002960969077</v>
      </c>
      <c r="AT1696" s="68">
        <v>0</v>
      </c>
      <c r="AU1696" s="68">
        <v>0</v>
      </c>
      <c r="AV1696" s="68">
        <v>0</v>
      </c>
      <c r="AW1696" s="68">
        <v>0.23204108594640108</v>
      </c>
      <c r="AX1696" s="68">
        <v>0.2800998908834238</v>
      </c>
      <c r="AY1696" s="68">
        <v>0.61878357098792214</v>
      </c>
      <c r="AZ1696" s="68">
        <v>0</v>
      </c>
      <c r="BA1696" s="68">
        <v>1.3274873303076729</v>
      </c>
      <c r="BB1696" s="68">
        <v>98.145262766572458</v>
      </c>
      <c r="BC1696" s="68">
        <v>72.076531433840216</v>
      </c>
      <c r="BD1696" s="68">
        <v>8.1013233954650161</v>
      </c>
      <c r="BE1696" s="68">
        <v>135.89056931674679</v>
      </c>
      <c r="BF1696" s="68">
        <v>21.18867580738597</v>
      </c>
      <c r="BG1696" s="68">
        <v>0</v>
      </c>
      <c r="BH1696" s="68">
        <v>5.82545774280172E-2</v>
      </c>
      <c r="BI1696" s="68">
        <v>2878.3999505976049</v>
      </c>
      <c r="BJ1696" s="68">
        <v>0</v>
      </c>
      <c r="BK1696" s="68">
        <v>0</v>
      </c>
      <c r="BL1696" s="68">
        <v>0.95060221413980417</v>
      </c>
      <c r="BM1696" s="68">
        <v>-1229.8259957649468</v>
      </c>
      <c r="BN1696" s="68">
        <v>7723.333843185701</v>
      </c>
      <c r="BO1696" s="68">
        <v>23500.086814434999</v>
      </c>
    </row>
    <row r="1697" spans="1:67">
      <c r="A1697">
        <v>2014</v>
      </c>
      <c r="B1697" s="62" t="s">
        <v>610</v>
      </c>
      <c r="C1697" s="67" t="s">
        <v>676</v>
      </c>
      <c r="D1697" s="62" t="s">
        <v>725</v>
      </c>
      <c r="E1697" s="68">
        <v>0.44385660457175546</v>
      </c>
      <c r="F1697" s="68">
        <v>4.8259204618140593E-3</v>
      </c>
      <c r="G1697" s="68">
        <v>4.3468561104040857</v>
      </c>
      <c r="H1697" s="68">
        <v>312.54643044978496</v>
      </c>
      <c r="I1697" s="68">
        <v>1013.9304613101264</v>
      </c>
      <c r="J1697" s="68">
        <v>7.7594815001647968</v>
      </c>
      <c r="K1697" s="68">
        <v>15.377862433113259</v>
      </c>
      <c r="L1697" s="68">
        <v>1.1370676204149621</v>
      </c>
      <c r="M1697" s="68">
        <v>2.3709983315562941</v>
      </c>
      <c r="N1697" s="68">
        <v>11.950197438762556</v>
      </c>
      <c r="O1697" s="68">
        <v>39.82507750132865</v>
      </c>
      <c r="P1697" s="68">
        <v>21.551527230693761</v>
      </c>
      <c r="Q1697" s="68">
        <v>32.834374362152872</v>
      </c>
      <c r="R1697" s="68">
        <v>1183.3862221761656</v>
      </c>
      <c r="S1697" s="68">
        <v>18.878520327036561</v>
      </c>
      <c r="T1697" s="68">
        <v>135.15214233739002</v>
      </c>
      <c r="U1697" s="68">
        <v>245.9747872388007</v>
      </c>
      <c r="V1697" s="68">
        <v>231.7060546302356</v>
      </c>
      <c r="W1697" s="68">
        <v>61.613035859977522</v>
      </c>
      <c r="X1697" s="68">
        <v>485.74008633175447</v>
      </c>
      <c r="Y1697" s="68">
        <v>11.660486049891338</v>
      </c>
      <c r="Z1697" s="68">
        <v>207.3837248434055</v>
      </c>
      <c r="AA1697" s="68">
        <v>10.138711640264441</v>
      </c>
      <c r="AB1697" s="68">
        <v>2.0267930635724203</v>
      </c>
      <c r="AC1697" s="68">
        <v>0</v>
      </c>
      <c r="AD1697" s="68">
        <v>0</v>
      </c>
      <c r="AE1697" s="68">
        <v>7772.5881937617069</v>
      </c>
      <c r="AF1697" s="68">
        <v>38.035169016333583</v>
      </c>
      <c r="AG1697" s="68">
        <v>189.00279021442668</v>
      </c>
      <c r="AH1697" s="68">
        <v>154.80666941080128</v>
      </c>
      <c r="AI1697" s="68">
        <v>31.999875195060465</v>
      </c>
      <c r="AJ1697" s="68">
        <v>0</v>
      </c>
      <c r="AK1697" s="68">
        <v>0</v>
      </c>
      <c r="AL1697" s="68">
        <v>10.42367838030418</v>
      </c>
      <c r="AM1697" s="68">
        <v>4.4802356076360697E-2</v>
      </c>
      <c r="AN1697" s="68">
        <v>182.20952135746086</v>
      </c>
      <c r="AO1697" s="68">
        <v>0</v>
      </c>
      <c r="AP1697" s="68">
        <v>0</v>
      </c>
      <c r="AQ1697" s="68">
        <v>0</v>
      </c>
      <c r="AR1697" s="68">
        <v>0</v>
      </c>
      <c r="AS1697" s="68">
        <v>0</v>
      </c>
      <c r="AT1697" s="68">
        <v>0</v>
      </c>
      <c r="AU1697" s="68">
        <v>0</v>
      </c>
      <c r="AV1697" s="68">
        <v>0</v>
      </c>
      <c r="AW1697" s="68">
        <v>3.9769608145951891</v>
      </c>
      <c r="AX1697" s="68">
        <v>8.6448912962692136E-4</v>
      </c>
      <c r="AY1697" s="68">
        <v>7.7363166483130309E-3</v>
      </c>
      <c r="AZ1697" s="68">
        <v>0</v>
      </c>
      <c r="BA1697" s="68">
        <v>0.25765442448783937</v>
      </c>
      <c r="BB1697" s="68">
        <v>60.069415522947722</v>
      </c>
      <c r="BC1697" s="68">
        <v>0</v>
      </c>
      <c r="BD1697" s="68">
        <v>1.7638121301743147E-2</v>
      </c>
      <c r="BE1697" s="68">
        <v>16.84955386738514</v>
      </c>
      <c r="BF1697" s="68">
        <v>9.1518024701698319</v>
      </c>
      <c r="BG1697" s="68">
        <v>0</v>
      </c>
      <c r="BH1697" s="68">
        <v>0</v>
      </c>
      <c r="BI1697" s="68">
        <v>3765.2372721187144</v>
      </c>
      <c r="BJ1697" s="68">
        <v>0</v>
      </c>
      <c r="BK1697" s="68">
        <v>0</v>
      </c>
      <c r="BL1697" s="68">
        <v>13.372092016167883</v>
      </c>
      <c r="BM1697" s="68">
        <v>95.100363436568486</v>
      </c>
      <c r="BN1697" s="68">
        <v>3933.7116577350585</v>
      </c>
      <c r="BO1697" s="68">
        <v>20334.603292337404</v>
      </c>
    </row>
    <row r="1698" spans="1:67">
      <c r="A1698">
        <v>2014</v>
      </c>
      <c r="B1698" s="62" t="s">
        <v>611</v>
      </c>
      <c r="C1698" s="67" t="s">
        <v>677</v>
      </c>
      <c r="D1698" s="62" t="s">
        <v>725</v>
      </c>
      <c r="E1698" s="68">
        <v>49.008486159057355</v>
      </c>
      <c r="F1698" s="68">
        <v>0.3307500942497511</v>
      </c>
      <c r="G1698" s="68">
        <v>0.28502232396515997</v>
      </c>
      <c r="H1698" s="68">
        <v>503.60411327818434</v>
      </c>
      <c r="I1698" s="68">
        <v>7.8166546816386306</v>
      </c>
      <c r="J1698" s="68">
        <v>19.649647780718809</v>
      </c>
      <c r="K1698" s="68">
        <v>4.5783833932441969</v>
      </c>
      <c r="L1698" s="68">
        <v>21.904792403877355</v>
      </c>
      <c r="M1698" s="68">
        <v>5.2480724535099226</v>
      </c>
      <c r="N1698" s="68">
        <v>0.85248931527540373</v>
      </c>
      <c r="O1698" s="68">
        <v>24.707579215046646</v>
      </c>
      <c r="P1698" s="68">
        <v>0.97996649620194864</v>
      </c>
      <c r="Q1698" s="68">
        <v>100.42137864736235</v>
      </c>
      <c r="R1698" s="68">
        <v>129.49701005612837</v>
      </c>
      <c r="S1698" s="68">
        <v>5142.4290402242614</v>
      </c>
      <c r="T1698" s="68">
        <v>3208.19959807444</v>
      </c>
      <c r="U1698" s="68">
        <v>575.30614655062641</v>
      </c>
      <c r="V1698" s="68">
        <v>2467.6634693565984</v>
      </c>
      <c r="W1698" s="68">
        <v>1875.8676718607153</v>
      </c>
      <c r="X1698" s="68">
        <v>4042.8787296794576</v>
      </c>
      <c r="Y1698" s="68">
        <v>458.52394171870907</v>
      </c>
      <c r="Z1698" s="68">
        <v>1053.8760711888558</v>
      </c>
      <c r="AA1698" s="68">
        <v>99.666530110948031</v>
      </c>
      <c r="AB1698" s="68">
        <v>9.7300239274703202</v>
      </c>
      <c r="AC1698" s="68">
        <v>0</v>
      </c>
      <c r="AD1698" s="68">
        <v>0</v>
      </c>
      <c r="AE1698" s="68">
        <v>5244.5588352184623</v>
      </c>
      <c r="AF1698" s="68">
        <v>13.482229718956962</v>
      </c>
      <c r="AG1698" s="68">
        <v>66.995338816568847</v>
      </c>
      <c r="AH1698" s="68">
        <v>54.873926763063999</v>
      </c>
      <c r="AI1698" s="68">
        <v>2.2054674738987336E-2</v>
      </c>
      <c r="AJ1698" s="68">
        <v>0</v>
      </c>
      <c r="AK1698" s="68">
        <v>0</v>
      </c>
      <c r="AL1698" s="68">
        <v>1.5574569619471239</v>
      </c>
      <c r="AM1698" s="68">
        <v>0</v>
      </c>
      <c r="AN1698" s="68">
        <v>0</v>
      </c>
      <c r="AO1698" s="68">
        <v>3.2991367610544704</v>
      </c>
      <c r="AP1698" s="68">
        <v>0</v>
      </c>
      <c r="AQ1698" s="68">
        <v>0</v>
      </c>
      <c r="AR1698" s="68">
        <v>0</v>
      </c>
      <c r="AS1698" s="68">
        <v>0</v>
      </c>
      <c r="AT1698" s="68">
        <v>0</v>
      </c>
      <c r="AU1698" s="68">
        <v>0</v>
      </c>
      <c r="AV1698" s="68">
        <v>0</v>
      </c>
      <c r="AW1698" s="68">
        <v>0.12316937098634786</v>
      </c>
      <c r="AX1698" s="68">
        <v>0</v>
      </c>
      <c r="AY1698" s="68">
        <v>0.55487248656108512</v>
      </c>
      <c r="AZ1698" s="68">
        <v>0</v>
      </c>
      <c r="BA1698" s="68">
        <v>0.12190262771737109</v>
      </c>
      <c r="BB1698" s="68">
        <v>12.3309095582576</v>
      </c>
      <c r="BC1698" s="68">
        <v>0</v>
      </c>
      <c r="BD1698" s="68">
        <v>3.9211531267901174E-2</v>
      </c>
      <c r="BE1698" s="68">
        <v>1.7691896461884866</v>
      </c>
      <c r="BF1698" s="68">
        <v>1.677905842527186</v>
      </c>
      <c r="BG1698" s="68">
        <v>0</v>
      </c>
      <c r="BH1698" s="68">
        <v>0</v>
      </c>
      <c r="BI1698" s="68">
        <v>72.609959868655167</v>
      </c>
      <c r="BJ1698" s="68">
        <v>0</v>
      </c>
      <c r="BK1698" s="68">
        <v>0</v>
      </c>
      <c r="BL1698" s="68">
        <v>991.83409556940421</v>
      </c>
      <c r="BM1698" s="68">
        <v>-1602.3650982450729</v>
      </c>
      <c r="BN1698" s="68">
        <v>13624.873504297413</v>
      </c>
      <c r="BO1698" s="68">
        <v>38291.384170459205</v>
      </c>
    </row>
    <row r="1699" spans="1:67">
      <c r="A1699">
        <v>2014</v>
      </c>
      <c r="B1699" s="62" t="s">
        <v>612</v>
      </c>
      <c r="C1699" s="67" t="s">
        <v>678</v>
      </c>
      <c r="D1699" s="62" t="s">
        <v>725</v>
      </c>
      <c r="E1699" s="68">
        <v>33.984887856739647</v>
      </c>
      <c r="F1699" s="68">
        <v>4.0830703412065068</v>
      </c>
      <c r="G1699" s="68">
        <v>0.22481663811988589</v>
      </c>
      <c r="H1699" s="68">
        <v>354.17389546459748</v>
      </c>
      <c r="I1699" s="68">
        <v>307.60037320204793</v>
      </c>
      <c r="J1699" s="68">
        <v>37.78718126171642</v>
      </c>
      <c r="K1699" s="68">
        <v>10.732066772324957</v>
      </c>
      <c r="L1699" s="68">
        <v>9.4377966776915017</v>
      </c>
      <c r="M1699" s="68">
        <v>3.0502932233143381</v>
      </c>
      <c r="N1699" s="68">
        <v>320.6463030209444</v>
      </c>
      <c r="O1699" s="68">
        <v>92.494041529969493</v>
      </c>
      <c r="P1699" s="68">
        <v>1.1015918223942003</v>
      </c>
      <c r="Q1699" s="68">
        <v>140.02129133408047</v>
      </c>
      <c r="R1699" s="68">
        <v>28.616810618246873</v>
      </c>
      <c r="S1699" s="68">
        <v>401.55976207824148</v>
      </c>
      <c r="T1699" s="68">
        <v>1157.9948473746531</v>
      </c>
      <c r="U1699" s="68">
        <v>639.63621832632771</v>
      </c>
      <c r="V1699" s="68">
        <v>531.19772070316617</v>
      </c>
      <c r="W1699" s="68">
        <v>367.95441685632886</v>
      </c>
      <c r="X1699" s="68">
        <v>2072.627263635703</v>
      </c>
      <c r="Y1699" s="68">
        <v>44.200718844798523</v>
      </c>
      <c r="Z1699" s="68">
        <v>246.51461958037765</v>
      </c>
      <c r="AA1699" s="68">
        <v>11.350733823223596</v>
      </c>
      <c r="AB1699" s="68">
        <v>37.756418897168111</v>
      </c>
      <c r="AC1699" s="68">
        <v>9.3217685619841042</v>
      </c>
      <c r="AD1699" s="68">
        <v>0.1201228904050918</v>
      </c>
      <c r="AE1699" s="68">
        <v>1985.6487510564903</v>
      </c>
      <c r="AF1699" s="68">
        <v>37.121028625476981</v>
      </c>
      <c r="AG1699" s="68">
        <v>184.46028155762505</v>
      </c>
      <c r="AH1699" s="68">
        <v>151.08603314330819</v>
      </c>
      <c r="AI1699" s="68">
        <v>3.1712248721747613</v>
      </c>
      <c r="AJ1699" s="68">
        <v>0</v>
      </c>
      <c r="AK1699" s="68">
        <v>2.4482657969615857</v>
      </c>
      <c r="AL1699" s="68">
        <v>13.057567495373284</v>
      </c>
      <c r="AM1699" s="68">
        <v>0.54220043569335763</v>
      </c>
      <c r="AN1699" s="68">
        <v>10.948516406613587</v>
      </c>
      <c r="AO1699" s="68">
        <v>3.9228841900805822</v>
      </c>
      <c r="AP1699" s="68">
        <v>22.881965664420704</v>
      </c>
      <c r="AQ1699" s="68">
        <v>7.0792648714206496</v>
      </c>
      <c r="AR1699" s="68">
        <v>0</v>
      </c>
      <c r="AS1699" s="68">
        <v>0</v>
      </c>
      <c r="AT1699" s="68">
        <v>0</v>
      </c>
      <c r="AU1699" s="68">
        <v>0</v>
      </c>
      <c r="AV1699" s="68">
        <v>0</v>
      </c>
      <c r="AW1699" s="68">
        <v>1.0437744788163885</v>
      </c>
      <c r="AX1699" s="68">
        <v>0.4724242740893092</v>
      </c>
      <c r="AY1699" s="68">
        <v>2.6434440603249172</v>
      </c>
      <c r="AZ1699" s="68">
        <v>0</v>
      </c>
      <c r="BA1699" s="68">
        <v>0.45646466543665526</v>
      </c>
      <c r="BB1699" s="68">
        <v>37.927415976474137</v>
      </c>
      <c r="BC1699" s="68">
        <v>67.129628356812447</v>
      </c>
      <c r="BD1699" s="68">
        <v>8.978926988142435</v>
      </c>
      <c r="BE1699" s="68">
        <v>13.925807071720634</v>
      </c>
      <c r="BF1699" s="68">
        <v>26.333945618748253</v>
      </c>
      <c r="BG1699" s="68">
        <v>0</v>
      </c>
      <c r="BH1699" s="68">
        <v>5.6625619354672155E-2</v>
      </c>
      <c r="BI1699" s="68">
        <v>1406.2936780746511</v>
      </c>
      <c r="BJ1699" s="68">
        <v>0</v>
      </c>
      <c r="BK1699" s="68">
        <v>0</v>
      </c>
      <c r="BL1699" s="68">
        <v>608.38258322234299</v>
      </c>
      <c r="BM1699" s="68">
        <v>122.82194374522986</v>
      </c>
      <c r="BN1699" s="68">
        <v>11327.5654917226</v>
      </c>
      <c r="BO1699" s="68">
        <v>22910.5891693261</v>
      </c>
    </row>
    <row r="1700" spans="1:67">
      <c r="A1700">
        <v>2014</v>
      </c>
      <c r="B1700" s="62" t="s">
        <v>613</v>
      </c>
      <c r="C1700" s="67" t="s">
        <v>679</v>
      </c>
      <c r="D1700" s="62" t="s">
        <v>725</v>
      </c>
      <c r="E1700" s="68">
        <v>0.3162249196845307</v>
      </c>
      <c r="F1700" s="68">
        <v>1.4535004515034438</v>
      </c>
      <c r="G1700" s="68">
        <v>1.5118743009735019E-2</v>
      </c>
      <c r="H1700" s="68">
        <v>2.1446754178305873</v>
      </c>
      <c r="I1700" s="68">
        <v>4.8565114306885704</v>
      </c>
      <c r="J1700" s="68">
        <v>12.75021310439244</v>
      </c>
      <c r="K1700" s="68">
        <v>0.15337722180275071</v>
      </c>
      <c r="L1700" s="68">
        <v>0.81985497229436177</v>
      </c>
      <c r="M1700" s="68">
        <v>2.6900675507243625</v>
      </c>
      <c r="N1700" s="68">
        <v>1.1895510108377152</v>
      </c>
      <c r="O1700" s="68">
        <v>5.4489467858503797</v>
      </c>
      <c r="P1700" s="68">
        <v>0.13392243229826417</v>
      </c>
      <c r="Q1700" s="68">
        <v>12.962115989656398</v>
      </c>
      <c r="R1700" s="68">
        <v>1.496941826376051</v>
      </c>
      <c r="S1700" s="68">
        <v>5.4232300002239926</v>
      </c>
      <c r="T1700" s="68">
        <v>20.512971963592943</v>
      </c>
      <c r="U1700" s="68">
        <v>2117.4503240581867</v>
      </c>
      <c r="V1700" s="68">
        <v>167.81637861436829</v>
      </c>
      <c r="W1700" s="68">
        <v>35.057016464715467</v>
      </c>
      <c r="X1700" s="68">
        <v>392.50360848437481</v>
      </c>
      <c r="Y1700" s="68">
        <v>9.03307096931613</v>
      </c>
      <c r="Z1700" s="68">
        <v>98.805303764762513</v>
      </c>
      <c r="AA1700" s="68">
        <v>5.7781807286776559</v>
      </c>
      <c r="AB1700" s="68">
        <v>18.045497137265244</v>
      </c>
      <c r="AC1700" s="68">
        <v>1.8482500949587966E-2</v>
      </c>
      <c r="AD1700" s="68">
        <v>1.0916920398754408E-3</v>
      </c>
      <c r="AE1700" s="68">
        <v>25.153391012813568</v>
      </c>
      <c r="AF1700" s="68">
        <v>3.8856398123878448</v>
      </c>
      <c r="AG1700" s="68">
        <v>19.308360796140768</v>
      </c>
      <c r="AH1700" s="68">
        <v>15.814914812852772</v>
      </c>
      <c r="AI1700" s="68">
        <v>6.4601035643116642</v>
      </c>
      <c r="AJ1700" s="68">
        <v>0</v>
      </c>
      <c r="AK1700" s="68">
        <v>0.33140010366055606</v>
      </c>
      <c r="AL1700" s="68">
        <v>1.5052112253387899</v>
      </c>
      <c r="AM1700" s="68">
        <v>8.9501545938621918E-2</v>
      </c>
      <c r="AN1700" s="68">
        <v>0.57713165025055324</v>
      </c>
      <c r="AO1700" s="68">
        <v>1.0465252176050021E-2</v>
      </c>
      <c r="AP1700" s="68">
        <v>8.7950458397456792</v>
      </c>
      <c r="AQ1700" s="68">
        <v>164.99208735609042</v>
      </c>
      <c r="AR1700" s="68">
        <v>0.26042316859761716</v>
      </c>
      <c r="AS1700" s="68">
        <v>4.2710410771553162</v>
      </c>
      <c r="AT1700" s="68">
        <v>2.7115068638096256E-2</v>
      </c>
      <c r="AU1700" s="68">
        <v>0.21686145364065612</v>
      </c>
      <c r="AV1700" s="68">
        <v>0</v>
      </c>
      <c r="AW1700" s="68">
        <v>6.5401369183951161E-2</v>
      </c>
      <c r="AX1700" s="68">
        <v>10.727998248849188</v>
      </c>
      <c r="AY1700" s="68">
        <v>1.9564545887949498</v>
      </c>
      <c r="AZ1700" s="68">
        <v>0</v>
      </c>
      <c r="BA1700" s="68">
        <v>6.8566739576528257E-3</v>
      </c>
      <c r="BB1700" s="68">
        <v>5.4438197864787128</v>
      </c>
      <c r="BC1700" s="68">
        <v>9.8643563602533924</v>
      </c>
      <c r="BD1700" s="68">
        <v>2.6798295032180257</v>
      </c>
      <c r="BE1700" s="68">
        <v>10.209256949981141</v>
      </c>
      <c r="BF1700" s="68">
        <v>2.3554471516335296</v>
      </c>
      <c r="BG1700" s="68">
        <v>0</v>
      </c>
      <c r="BH1700" s="68">
        <v>1.533341839674417E-2</v>
      </c>
      <c r="BI1700" s="68">
        <v>378.90237012625505</v>
      </c>
      <c r="BJ1700" s="68">
        <v>0</v>
      </c>
      <c r="BK1700" s="68">
        <v>0</v>
      </c>
      <c r="BL1700" s="68">
        <v>595.80774168569803</v>
      </c>
      <c r="BM1700" s="68">
        <v>-4186.6097378378572</v>
      </c>
      <c r="BN1700" s="68">
        <v>61781.304572518311</v>
      </c>
      <c r="BO1700" s="68">
        <v>61781.304572518296</v>
      </c>
    </row>
    <row r="1701" spans="1:67">
      <c r="A1701">
        <v>2014</v>
      </c>
      <c r="B1701" s="62" t="s">
        <v>614</v>
      </c>
      <c r="C1701" s="67" t="s">
        <v>680</v>
      </c>
      <c r="D1701" s="62" t="s">
        <v>725</v>
      </c>
      <c r="E1701" s="68">
        <v>1.7241988551653622E-2</v>
      </c>
      <c r="F1701" s="68">
        <v>4.0442201792722909E-5</v>
      </c>
      <c r="G1701" s="68">
        <v>1.954931052090767E-4</v>
      </c>
      <c r="H1701" s="68">
        <v>0.12863648242145462</v>
      </c>
      <c r="I1701" s="68">
        <v>5.0139727023496644E-2</v>
      </c>
      <c r="J1701" s="68">
        <v>0.17737901316273444</v>
      </c>
      <c r="K1701" s="68">
        <v>8.957199398866569E-3</v>
      </c>
      <c r="L1701" s="68">
        <v>2.969433620837824E-2</v>
      </c>
      <c r="M1701" s="68">
        <v>4.1321044290819148E-2</v>
      </c>
      <c r="N1701" s="68">
        <v>6.5959976424037061E-4</v>
      </c>
      <c r="O1701" s="68">
        <v>0.15327232559200502</v>
      </c>
      <c r="P1701" s="68">
        <v>3.3699371300908456E-3</v>
      </c>
      <c r="Q1701" s="68">
        <v>0.54023988849324289</v>
      </c>
      <c r="R1701" s="68">
        <v>5.4703641936353208E-2</v>
      </c>
      <c r="S1701" s="68">
        <v>0.95880500999936691</v>
      </c>
      <c r="T1701" s="68">
        <v>1.0537344599592897</v>
      </c>
      <c r="U1701" s="68">
        <v>18.277279711853708</v>
      </c>
      <c r="V1701" s="68">
        <v>13.436909828445785</v>
      </c>
      <c r="W1701" s="68">
        <v>2.5521818467301096</v>
      </c>
      <c r="X1701" s="68">
        <v>9.700892397432078</v>
      </c>
      <c r="Y1701" s="68">
        <v>0.54562640715726529</v>
      </c>
      <c r="Z1701" s="68">
        <v>0.99947199312287771</v>
      </c>
      <c r="AA1701" s="68">
        <v>0.37371043053127345</v>
      </c>
      <c r="AB1701" s="68">
        <v>2.015529136988254</v>
      </c>
      <c r="AC1701" s="68">
        <v>0</v>
      </c>
      <c r="AD1701" s="68">
        <v>2.2763581018310448E-7</v>
      </c>
      <c r="AE1701" s="68">
        <v>14.341651403869152</v>
      </c>
      <c r="AF1701" s="68">
        <v>6.7234304282762086E-2</v>
      </c>
      <c r="AG1701" s="68">
        <v>0.33409792663497512</v>
      </c>
      <c r="AH1701" s="68">
        <v>0.27364986104563316</v>
      </c>
      <c r="AI1701" s="68">
        <v>0.99360625705589178</v>
      </c>
      <c r="AJ1701" s="68">
        <v>0</v>
      </c>
      <c r="AK1701" s="68">
        <v>7.8137053479128971E-2</v>
      </c>
      <c r="AL1701" s="68">
        <v>2.8208888213868626E-2</v>
      </c>
      <c r="AM1701" s="68">
        <v>2.7436508252539786E-2</v>
      </c>
      <c r="AN1701" s="68">
        <v>0.36200020742610745</v>
      </c>
      <c r="AO1701" s="68">
        <v>0</v>
      </c>
      <c r="AP1701" s="68">
        <v>0.10981889692844993</v>
      </c>
      <c r="AQ1701" s="68">
        <v>2.5660355210828381</v>
      </c>
      <c r="AR1701" s="68">
        <v>4.9393764491490236E-4</v>
      </c>
      <c r="AS1701" s="68">
        <v>0</v>
      </c>
      <c r="AT1701" s="68">
        <v>0</v>
      </c>
      <c r="AU1701" s="68">
        <v>0</v>
      </c>
      <c r="AV1701" s="68">
        <v>0</v>
      </c>
      <c r="AW1701" s="68">
        <v>6.3658647332552132E-4</v>
      </c>
      <c r="AX1701" s="68">
        <v>8.047850699870264E-4</v>
      </c>
      <c r="AY1701" s="68">
        <v>9.984978283170522E-3</v>
      </c>
      <c r="AZ1701" s="68">
        <v>0</v>
      </c>
      <c r="BA1701" s="68">
        <v>4.5794292189559537E-4</v>
      </c>
      <c r="BB1701" s="68">
        <v>0.26196310588700927</v>
      </c>
      <c r="BC1701" s="68">
        <v>0.46233902102210678</v>
      </c>
      <c r="BD1701" s="68">
        <v>8.6301615135618626E-2</v>
      </c>
      <c r="BE1701" s="68">
        <v>0.19642724856939667</v>
      </c>
      <c r="BF1701" s="68">
        <v>4.1193377017608931E-2</v>
      </c>
      <c r="BG1701" s="68">
        <v>0</v>
      </c>
      <c r="BH1701" s="68">
        <v>9.1984931294981681E-4</v>
      </c>
      <c r="BI1701" s="68">
        <v>11.73362129357715</v>
      </c>
      <c r="BJ1701" s="68">
        <v>0</v>
      </c>
      <c r="BK1701" s="68">
        <v>0</v>
      </c>
      <c r="BL1701" s="68">
        <v>9.0255159968383545</v>
      </c>
      <c r="BM1701" s="68">
        <v>-92.122529135158331</v>
      </c>
      <c r="BN1701" s="68">
        <v>25854.957758572797</v>
      </c>
      <c r="BO1701" s="68">
        <v>25854.9577585728</v>
      </c>
    </row>
    <row r="1702" spans="1:67">
      <c r="A1702">
        <v>2014</v>
      </c>
      <c r="B1702" s="62" t="s">
        <v>615</v>
      </c>
      <c r="C1702" s="67" t="s">
        <v>681</v>
      </c>
      <c r="D1702" s="62" t="s">
        <v>725</v>
      </c>
      <c r="E1702" s="68">
        <v>0</v>
      </c>
      <c r="F1702" s="68">
        <v>0</v>
      </c>
      <c r="G1702" s="68">
        <v>0</v>
      </c>
      <c r="H1702" s="68">
        <v>0</v>
      </c>
      <c r="I1702" s="68">
        <v>0</v>
      </c>
      <c r="J1702" s="68">
        <v>0</v>
      </c>
      <c r="K1702" s="68">
        <v>0</v>
      </c>
      <c r="L1702" s="68">
        <v>0</v>
      </c>
      <c r="M1702" s="68">
        <v>0</v>
      </c>
      <c r="N1702" s="68">
        <v>0</v>
      </c>
      <c r="O1702" s="68">
        <v>0</v>
      </c>
      <c r="P1702" s="68">
        <v>0</v>
      </c>
      <c r="Q1702" s="68">
        <v>0</v>
      </c>
      <c r="R1702" s="68">
        <v>0</v>
      </c>
      <c r="S1702" s="68">
        <v>0</v>
      </c>
      <c r="T1702" s="68">
        <v>0</v>
      </c>
      <c r="U1702" s="68">
        <v>0</v>
      </c>
      <c r="V1702" s="68">
        <v>0</v>
      </c>
      <c r="W1702" s="68">
        <v>0</v>
      </c>
      <c r="X1702" s="68">
        <v>0</v>
      </c>
      <c r="Y1702" s="68">
        <v>0</v>
      </c>
      <c r="Z1702" s="68">
        <v>0</v>
      </c>
      <c r="AA1702" s="68">
        <v>0</v>
      </c>
      <c r="AB1702" s="68">
        <v>0</v>
      </c>
      <c r="AC1702" s="68">
        <v>0</v>
      </c>
      <c r="AD1702" s="68">
        <v>0</v>
      </c>
      <c r="AE1702" s="68">
        <v>0</v>
      </c>
      <c r="AF1702" s="68">
        <v>0</v>
      </c>
      <c r="AG1702" s="68">
        <v>0</v>
      </c>
      <c r="AH1702" s="68">
        <v>0</v>
      </c>
      <c r="AI1702" s="68">
        <v>0</v>
      </c>
      <c r="AJ1702" s="68">
        <v>0</v>
      </c>
      <c r="AK1702" s="68">
        <v>0</v>
      </c>
      <c r="AL1702" s="68">
        <v>0</v>
      </c>
      <c r="AM1702" s="68">
        <v>0</v>
      </c>
      <c r="AN1702" s="68">
        <v>0</v>
      </c>
      <c r="AO1702" s="68">
        <v>0</v>
      </c>
      <c r="AP1702" s="68">
        <v>0</v>
      </c>
      <c r="AQ1702" s="68">
        <v>0</v>
      </c>
      <c r="AR1702" s="68">
        <v>0</v>
      </c>
      <c r="AS1702" s="68">
        <v>0</v>
      </c>
      <c r="AT1702" s="68">
        <v>0</v>
      </c>
      <c r="AU1702" s="68">
        <v>0</v>
      </c>
      <c r="AV1702" s="68">
        <v>0</v>
      </c>
      <c r="AW1702" s="68">
        <v>0</v>
      </c>
      <c r="AX1702" s="68">
        <v>0</v>
      </c>
      <c r="AY1702" s="68">
        <v>0</v>
      </c>
      <c r="AZ1702" s="68">
        <v>0</v>
      </c>
      <c r="BA1702" s="68">
        <v>0</v>
      </c>
      <c r="BB1702" s="68">
        <v>1.3877788093018363E-17</v>
      </c>
      <c r="BC1702" s="68">
        <v>0</v>
      </c>
      <c r="BD1702" s="68">
        <v>0</v>
      </c>
      <c r="BE1702" s="68">
        <v>1.7763568759063504E-15</v>
      </c>
      <c r="BF1702" s="68">
        <v>1.110223047441469E-16</v>
      </c>
      <c r="BG1702" s="68">
        <v>0</v>
      </c>
      <c r="BH1702" s="68">
        <v>0</v>
      </c>
      <c r="BI1702" s="68">
        <v>0</v>
      </c>
      <c r="BJ1702" s="68">
        <v>0</v>
      </c>
      <c r="BK1702" s="68">
        <v>0</v>
      </c>
      <c r="BL1702" s="68">
        <v>0</v>
      </c>
      <c r="BM1702" s="68">
        <v>0</v>
      </c>
      <c r="BN1702" s="68">
        <v>22959.965315602702</v>
      </c>
      <c r="BO1702" s="68">
        <v>22959.965315602702</v>
      </c>
    </row>
    <row r="1703" spans="1:67">
      <c r="A1703">
        <v>2014</v>
      </c>
      <c r="B1703" s="62" t="s">
        <v>616</v>
      </c>
      <c r="C1703" s="67" t="s">
        <v>682</v>
      </c>
      <c r="D1703" s="62" t="s">
        <v>725</v>
      </c>
      <c r="E1703" s="68">
        <v>25.334945833646817</v>
      </c>
      <c r="F1703" s="68">
        <v>9.7797997242962442E-5</v>
      </c>
      <c r="G1703" s="68">
        <v>3.0624740096944891</v>
      </c>
      <c r="H1703" s="68">
        <v>191.80327316267756</v>
      </c>
      <c r="I1703" s="68">
        <v>311.85933304958621</v>
      </c>
      <c r="J1703" s="68">
        <v>38.102236282863309</v>
      </c>
      <c r="K1703" s="68">
        <v>2.4555310135908757</v>
      </c>
      <c r="L1703" s="68">
        <v>11.751528520637921</v>
      </c>
      <c r="M1703" s="68">
        <v>3.1819723253714058</v>
      </c>
      <c r="N1703" s="68">
        <v>0.29289396334662637</v>
      </c>
      <c r="O1703" s="68">
        <v>8.4709493666476359</v>
      </c>
      <c r="P1703" s="68">
        <v>2.5599208243974463</v>
      </c>
      <c r="Q1703" s="68">
        <v>65.591929148631792</v>
      </c>
      <c r="R1703" s="68">
        <v>76.940882224924707</v>
      </c>
      <c r="S1703" s="68">
        <v>43.776600201498347</v>
      </c>
      <c r="T1703" s="68">
        <v>86.801915097879132</v>
      </c>
      <c r="U1703" s="68">
        <v>204.2258262238922</v>
      </c>
      <c r="V1703" s="68">
        <v>180.16910490060053</v>
      </c>
      <c r="W1703" s="68">
        <v>142.24073660294377</v>
      </c>
      <c r="X1703" s="68">
        <v>18727.136619419911</v>
      </c>
      <c r="Y1703" s="68">
        <v>42.139523653485568</v>
      </c>
      <c r="Z1703" s="68">
        <v>56.904039602750139</v>
      </c>
      <c r="AA1703" s="68">
        <v>18.315863260979381</v>
      </c>
      <c r="AB1703" s="68">
        <v>36.198017191114403</v>
      </c>
      <c r="AC1703" s="68">
        <v>0</v>
      </c>
      <c r="AD1703" s="68">
        <v>19.003287755878482</v>
      </c>
      <c r="AE1703" s="68">
        <v>272.34679526320718</v>
      </c>
      <c r="AF1703" s="68">
        <v>196.90182013551635</v>
      </c>
      <c r="AG1703" s="68">
        <v>978.43638838387676</v>
      </c>
      <c r="AH1703" s="68">
        <v>801.4086900209137</v>
      </c>
      <c r="AI1703" s="68">
        <v>3938.5555464101449</v>
      </c>
      <c r="AJ1703" s="68">
        <v>0.50237567127139038</v>
      </c>
      <c r="AK1703" s="68">
        <v>1.1637299715839149</v>
      </c>
      <c r="AL1703" s="68">
        <v>405.58575816835884</v>
      </c>
      <c r="AM1703" s="68">
        <v>23.031358898084523</v>
      </c>
      <c r="AN1703" s="68">
        <v>2.7463639490610006</v>
      </c>
      <c r="AO1703" s="68">
        <v>7.3007165726846486</v>
      </c>
      <c r="AP1703" s="68">
        <v>22.578059213295763</v>
      </c>
      <c r="AQ1703" s="68">
        <v>534.46654900654778</v>
      </c>
      <c r="AR1703" s="68">
        <v>0.56657728007781605</v>
      </c>
      <c r="AS1703" s="68">
        <v>9.4109845815104389</v>
      </c>
      <c r="AT1703" s="68">
        <v>0.28927569401061909</v>
      </c>
      <c r="AU1703" s="68">
        <v>0.46949174211396599</v>
      </c>
      <c r="AV1703" s="68">
        <v>0</v>
      </c>
      <c r="AW1703" s="68">
        <v>1.5094627010141852</v>
      </c>
      <c r="AX1703" s="68">
        <v>4.0468892367144819E-3</v>
      </c>
      <c r="AY1703" s="68">
        <v>1.9925095543716496</v>
      </c>
      <c r="AZ1703" s="68">
        <v>0</v>
      </c>
      <c r="BA1703" s="68">
        <v>0.51229157811111103</v>
      </c>
      <c r="BB1703" s="68">
        <v>434.40968622322066</v>
      </c>
      <c r="BC1703" s="68">
        <v>59.014535425755611</v>
      </c>
      <c r="BD1703" s="68">
        <v>6.4261275922305314</v>
      </c>
      <c r="BE1703" s="68">
        <v>27.035176393357695</v>
      </c>
      <c r="BF1703" s="68">
        <v>23.221189029541918</v>
      </c>
      <c r="BG1703" s="68">
        <v>0</v>
      </c>
      <c r="BH1703" s="68">
        <v>1.2609909990092802E-2</v>
      </c>
      <c r="BI1703" s="68">
        <v>34755.65726248399</v>
      </c>
      <c r="BJ1703" s="68">
        <v>0</v>
      </c>
      <c r="BK1703" s="68">
        <v>0</v>
      </c>
      <c r="BL1703" s="68">
        <v>11113.618669868012</v>
      </c>
      <c r="BM1703" s="68">
        <v>-5767.8769144059834</v>
      </c>
      <c r="BN1703" s="68">
        <v>67984.977711964559</v>
      </c>
      <c r="BO1703" s="68">
        <v>136134.59434760461</v>
      </c>
    </row>
    <row r="1704" spans="1:67">
      <c r="A1704">
        <v>2014</v>
      </c>
      <c r="B1704" s="62" t="s">
        <v>617</v>
      </c>
      <c r="C1704" s="67" t="s">
        <v>683</v>
      </c>
      <c r="D1704" s="62" t="s">
        <v>725</v>
      </c>
      <c r="E1704" s="68">
        <v>0.16956322560932935</v>
      </c>
      <c r="F1704" s="68">
        <v>1.7860879101100436E-5</v>
      </c>
      <c r="G1704" s="68">
        <v>2.6264226514125908</v>
      </c>
      <c r="H1704" s="68">
        <v>0.22980748787887711</v>
      </c>
      <c r="I1704" s="68">
        <v>4.4953107925029627</v>
      </c>
      <c r="J1704" s="68">
        <v>0.57472888295892599</v>
      </c>
      <c r="K1704" s="68">
        <v>4.0814465186963481E-2</v>
      </c>
      <c r="L1704" s="68">
        <v>9.941055584520421E-2</v>
      </c>
      <c r="M1704" s="68">
        <v>0.3255945787712059</v>
      </c>
      <c r="N1704" s="68">
        <v>8.8944529906423934E-3</v>
      </c>
      <c r="O1704" s="68">
        <v>0.75386554795163008</v>
      </c>
      <c r="P1704" s="68">
        <v>3.0453766491462799E-3</v>
      </c>
      <c r="Q1704" s="68">
        <v>2.7611125873839808</v>
      </c>
      <c r="R1704" s="68">
        <v>2.1746437178503939</v>
      </c>
      <c r="S1704" s="68">
        <v>4.5555464128354517</v>
      </c>
      <c r="T1704" s="68">
        <v>6.0674141553869134</v>
      </c>
      <c r="U1704" s="68">
        <v>36.317303532335707</v>
      </c>
      <c r="V1704" s="68">
        <v>28.54539533221422</v>
      </c>
      <c r="W1704" s="68">
        <v>12.519809514412772</v>
      </c>
      <c r="X1704" s="68">
        <v>11.137646449828607</v>
      </c>
      <c r="Y1704" s="68">
        <v>206.36864187768577</v>
      </c>
      <c r="Z1704" s="68">
        <v>4.1643043865735585</v>
      </c>
      <c r="AA1704" s="68">
        <v>0</v>
      </c>
      <c r="AB1704" s="68">
        <v>0</v>
      </c>
      <c r="AC1704" s="68">
        <v>0</v>
      </c>
      <c r="AD1704" s="68">
        <v>0</v>
      </c>
      <c r="AE1704" s="68">
        <v>1.8499189355319419</v>
      </c>
      <c r="AF1704" s="68">
        <v>0.25573881664662979</v>
      </c>
      <c r="AG1704" s="68">
        <v>1.2708067602274056</v>
      </c>
      <c r="AH1704" s="68">
        <v>1.0408807287571935</v>
      </c>
      <c r="AI1704" s="68">
        <v>0.63698099274047437</v>
      </c>
      <c r="AJ1704" s="68">
        <v>2.6738998125335574</v>
      </c>
      <c r="AK1704" s="68">
        <v>58.093048354391421</v>
      </c>
      <c r="AL1704" s="68">
        <v>0.33709048982383233</v>
      </c>
      <c r="AM1704" s="68">
        <v>1.0488088593450184</v>
      </c>
      <c r="AN1704" s="68">
        <v>1.368519470270809</v>
      </c>
      <c r="AO1704" s="68">
        <v>0</v>
      </c>
      <c r="AP1704" s="68">
        <v>0</v>
      </c>
      <c r="AQ1704" s="68">
        <v>0</v>
      </c>
      <c r="AR1704" s="68">
        <v>0</v>
      </c>
      <c r="AS1704" s="68">
        <v>0</v>
      </c>
      <c r="AT1704" s="68">
        <v>0</v>
      </c>
      <c r="AU1704" s="68">
        <v>0</v>
      </c>
      <c r="AV1704" s="68">
        <v>0</v>
      </c>
      <c r="AW1704" s="68">
        <v>0</v>
      </c>
      <c r="AX1704" s="68">
        <v>0</v>
      </c>
      <c r="AY1704" s="68">
        <v>0</v>
      </c>
      <c r="AZ1704" s="68">
        <v>0</v>
      </c>
      <c r="BA1704" s="68">
        <v>2.4598389006810377E-5</v>
      </c>
      <c r="BB1704" s="68">
        <v>2.6367501450508149E-3</v>
      </c>
      <c r="BC1704" s="68">
        <v>0.31540447540527994</v>
      </c>
      <c r="BD1704" s="68">
        <v>0</v>
      </c>
      <c r="BE1704" s="68">
        <v>0</v>
      </c>
      <c r="BF1704" s="68">
        <v>1.6244657255248436</v>
      </c>
      <c r="BG1704" s="68">
        <v>0</v>
      </c>
      <c r="BH1704" s="68">
        <v>0</v>
      </c>
      <c r="BI1704" s="68">
        <v>54.06913742399373</v>
      </c>
      <c r="BJ1704" s="68">
        <v>0</v>
      </c>
      <c r="BK1704" s="68">
        <v>0</v>
      </c>
      <c r="BL1704" s="68">
        <v>417.9036178579654</v>
      </c>
      <c r="BM1704" s="68">
        <v>-866.43027389683482</v>
      </c>
      <c r="BN1704" s="68">
        <v>7388.1382556453982</v>
      </c>
      <c r="BO1704" s="68">
        <v>7388.1382556454009</v>
      </c>
    </row>
    <row r="1705" spans="1:67">
      <c r="A1705">
        <v>2014</v>
      </c>
      <c r="B1705" s="62" t="s">
        <v>618</v>
      </c>
      <c r="C1705" s="67" t="s">
        <v>684</v>
      </c>
      <c r="D1705" s="62" t="s">
        <v>725</v>
      </c>
      <c r="E1705" s="68">
        <v>3.6421446366466719</v>
      </c>
      <c r="F1705" s="68">
        <v>1.2993523195623999E-3</v>
      </c>
      <c r="G1705" s="68">
        <v>1.8952197103095663</v>
      </c>
      <c r="H1705" s="68">
        <v>58.800466980074546</v>
      </c>
      <c r="I1705" s="68">
        <v>71.605458290713358</v>
      </c>
      <c r="J1705" s="68">
        <v>189.94435396846578</v>
      </c>
      <c r="K1705" s="68">
        <v>6.5166485277514345</v>
      </c>
      <c r="L1705" s="68">
        <v>18.37801035999626</v>
      </c>
      <c r="M1705" s="68">
        <v>16.565048842999097</v>
      </c>
      <c r="N1705" s="68">
        <v>8.3332648209466207</v>
      </c>
      <c r="O1705" s="68">
        <v>19.542441249972335</v>
      </c>
      <c r="P1705" s="68">
        <v>5.1279674894131908</v>
      </c>
      <c r="Q1705" s="68">
        <v>100.92432708717583</v>
      </c>
      <c r="R1705" s="68">
        <v>57.003506077709659</v>
      </c>
      <c r="S1705" s="68">
        <v>56.393522770710788</v>
      </c>
      <c r="T1705" s="68">
        <v>87.247863157979737</v>
      </c>
      <c r="U1705" s="68">
        <v>1898.8753177106512</v>
      </c>
      <c r="V1705" s="68">
        <v>167.31989010522278</v>
      </c>
      <c r="W1705" s="68">
        <v>99.700468986097405</v>
      </c>
      <c r="X1705" s="68">
        <v>245.15174792452908</v>
      </c>
      <c r="Y1705" s="68">
        <v>23.440249601970333</v>
      </c>
      <c r="Z1705" s="68">
        <v>1484.8974852771205</v>
      </c>
      <c r="AA1705" s="68">
        <v>11.422595371361554</v>
      </c>
      <c r="AB1705" s="68">
        <v>31.478798644619648</v>
      </c>
      <c r="AC1705" s="68">
        <v>109.57130056485524</v>
      </c>
      <c r="AD1705" s="68">
        <v>0.28001643093771439</v>
      </c>
      <c r="AE1705" s="68">
        <v>587.86293726752683</v>
      </c>
      <c r="AF1705" s="68">
        <v>78.884081206598623</v>
      </c>
      <c r="AG1705" s="68">
        <v>391.98751674130824</v>
      </c>
      <c r="AH1705" s="68">
        <v>321.06553479177546</v>
      </c>
      <c r="AI1705" s="68">
        <v>19.476022074706876</v>
      </c>
      <c r="AJ1705" s="68">
        <v>0</v>
      </c>
      <c r="AK1705" s="68">
        <v>3.7398834124069888</v>
      </c>
      <c r="AL1705" s="68">
        <v>25.950521278853042</v>
      </c>
      <c r="AM1705" s="68">
        <v>17.464254302964051</v>
      </c>
      <c r="AN1705" s="68">
        <v>308.35370976866795</v>
      </c>
      <c r="AO1705" s="68">
        <v>0.71143820163991578</v>
      </c>
      <c r="AP1705" s="68">
        <v>22.738554148829468</v>
      </c>
      <c r="AQ1705" s="68">
        <v>5.790249387268231</v>
      </c>
      <c r="AR1705" s="68">
        <v>0.71810148266627949</v>
      </c>
      <c r="AS1705" s="68">
        <v>35.110548539759627</v>
      </c>
      <c r="AT1705" s="68">
        <v>2.6472168695131412E-2</v>
      </c>
      <c r="AU1705" s="68">
        <v>0.86162945253812684</v>
      </c>
      <c r="AV1705" s="68">
        <v>0</v>
      </c>
      <c r="AW1705" s="68">
        <v>40.517377397711407</v>
      </c>
      <c r="AX1705" s="68">
        <v>4.7691316599057911</v>
      </c>
      <c r="AY1705" s="68">
        <v>36.22711348094105</v>
      </c>
      <c r="AZ1705" s="68">
        <v>0</v>
      </c>
      <c r="BA1705" s="68">
        <v>11.156656154027054</v>
      </c>
      <c r="BB1705" s="68">
        <v>150.99361012246561</v>
      </c>
      <c r="BC1705" s="68">
        <v>212.1148809700031</v>
      </c>
      <c r="BD1705" s="68">
        <v>151.58495178273273</v>
      </c>
      <c r="BE1705" s="68">
        <v>607.65732253966314</v>
      </c>
      <c r="BF1705" s="68">
        <v>221.43889133073696</v>
      </c>
      <c r="BG1705" s="68">
        <v>0</v>
      </c>
      <c r="BH1705" s="68">
        <v>4.6683515555006057E-2</v>
      </c>
      <c r="BI1705" s="68">
        <v>1886.7003234151321</v>
      </c>
      <c r="BJ1705" s="68">
        <v>0</v>
      </c>
      <c r="BK1705" s="68">
        <v>0</v>
      </c>
      <c r="BL1705" s="68">
        <v>734.94153380921591</v>
      </c>
      <c r="BM1705" s="68">
        <v>422.34837299666918</v>
      </c>
      <c r="BN1705" s="68">
        <v>13979.843314259397</v>
      </c>
      <c r="BO1705" s="68">
        <v>25055.141031600902</v>
      </c>
    </row>
    <row r="1706" spans="1:67">
      <c r="A1706">
        <v>2014</v>
      </c>
      <c r="B1706" s="62" t="s">
        <v>619</v>
      </c>
      <c r="C1706" s="67" t="s">
        <v>685</v>
      </c>
      <c r="D1706" s="62" t="s">
        <v>725</v>
      </c>
      <c r="E1706" s="68">
        <v>23.685630800431454</v>
      </c>
      <c r="F1706" s="68">
        <v>11.033017979972152</v>
      </c>
      <c r="G1706" s="68">
        <v>3.6646082832327127</v>
      </c>
      <c r="H1706" s="68">
        <v>100.67326472997318</v>
      </c>
      <c r="I1706" s="68">
        <v>119.94337206306555</v>
      </c>
      <c r="J1706" s="68">
        <v>26.386087983413351</v>
      </c>
      <c r="K1706" s="68">
        <v>4.1723166073528457</v>
      </c>
      <c r="L1706" s="68">
        <v>60.983749791039941</v>
      </c>
      <c r="M1706" s="68">
        <v>2.9949538998143597</v>
      </c>
      <c r="N1706" s="68">
        <v>3.3264704048107414</v>
      </c>
      <c r="O1706" s="68">
        <v>65.795052197069282</v>
      </c>
      <c r="P1706" s="68">
        <v>12.380663238220508</v>
      </c>
      <c r="Q1706" s="68">
        <v>8.0327932218812581</v>
      </c>
      <c r="R1706" s="68">
        <v>58.270682932293354</v>
      </c>
      <c r="S1706" s="68">
        <v>32.202823712116377</v>
      </c>
      <c r="T1706" s="68">
        <v>36.238300218705156</v>
      </c>
      <c r="U1706" s="68">
        <v>77.073917578356841</v>
      </c>
      <c r="V1706" s="68">
        <v>35.247937964609605</v>
      </c>
      <c r="W1706" s="68">
        <v>29.629958732203995</v>
      </c>
      <c r="X1706" s="68">
        <v>152.3819369870167</v>
      </c>
      <c r="Y1706" s="68">
        <v>9.5013334893967993</v>
      </c>
      <c r="Z1706" s="68">
        <v>57.428434966375171</v>
      </c>
      <c r="AA1706" s="68">
        <v>15.228178943013162</v>
      </c>
      <c r="AB1706" s="68">
        <v>4.1572282778708116</v>
      </c>
      <c r="AC1706" s="68">
        <v>54.446395306215244</v>
      </c>
      <c r="AD1706" s="68">
        <v>0.8834854371920805</v>
      </c>
      <c r="AE1706" s="68">
        <v>196.21945454008903</v>
      </c>
      <c r="AF1706" s="68">
        <v>5.2115196576754164</v>
      </c>
      <c r="AG1706" s="68">
        <v>25.896868136302963</v>
      </c>
      <c r="AH1706" s="68">
        <v>21.211368889334828</v>
      </c>
      <c r="AI1706" s="68">
        <v>71.037447601130026</v>
      </c>
      <c r="AJ1706" s="68">
        <v>0</v>
      </c>
      <c r="AK1706" s="68">
        <v>22.358536609483032</v>
      </c>
      <c r="AL1706" s="68">
        <v>76.573371855050951</v>
      </c>
      <c r="AM1706" s="68">
        <v>3.6254480432924776</v>
      </c>
      <c r="AN1706" s="68">
        <v>33.541888181857743</v>
      </c>
      <c r="AO1706" s="68">
        <v>6.6798419001201266</v>
      </c>
      <c r="AP1706" s="68">
        <v>13.178626050098426</v>
      </c>
      <c r="AQ1706" s="68">
        <v>38.221770681066424</v>
      </c>
      <c r="AR1706" s="68">
        <v>1.7289364590630456</v>
      </c>
      <c r="AS1706" s="68">
        <v>106.164793811274</v>
      </c>
      <c r="AT1706" s="68">
        <v>3.059869265597035</v>
      </c>
      <c r="AU1706" s="68">
        <v>0.89175453312906428</v>
      </c>
      <c r="AV1706" s="68">
        <v>0</v>
      </c>
      <c r="AW1706" s="68">
        <v>19.505644415633963</v>
      </c>
      <c r="AX1706" s="68">
        <v>5.0662819403479196</v>
      </c>
      <c r="AY1706" s="68">
        <v>42.082625570140358</v>
      </c>
      <c r="AZ1706" s="68">
        <v>0</v>
      </c>
      <c r="BA1706" s="68">
        <v>1.7556215575417287</v>
      </c>
      <c r="BB1706" s="68">
        <v>197.41543635267308</v>
      </c>
      <c r="BC1706" s="68">
        <v>300.30118886447809</v>
      </c>
      <c r="BD1706" s="68">
        <v>46.213709431387826</v>
      </c>
      <c r="BE1706" s="68">
        <v>147.30872290883229</v>
      </c>
      <c r="BF1706" s="68">
        <v>36.708208718099357</v>
      </c>
      <c r="BG1706" s="68">
        <v>0</v>
      </c>
      <c r="BH1706" s="68">
        <v>0.63195896017151587</v>
      </c>
      <c r="BI1706" s="68">
        <v>150.76514637420766</v>
      </c>
      <c r="BJ1706" s="68">
        <v>0</v>
      </c>
      <c r="BK1706" s="68">
        <v>0</v>
      </c>
      <c r="BL1706" s="68">
        <v>0</v>
      </c>
      <c r="BM1706" s="68">
        <v>-1.4298556709182504</v>
      </c>
      <c r="BN1706" s="68">
        <v>-3.2015202577895252E-5</v>
      </c>
      <c r="BO1706" s="68">
        <v>2577.6887493676004</v>
      </c>
    </row>
    <row r="1707" spans="1:67">
      <c r="A1707">
        <v>2014</v>
      </c>
      <c r="B1707" s="62" t="s">
        <v>620</v>
      </c>
      <c r="C1707" s="67" t="s">
        <v>686</v>
      </c>
      <c r="D1707" s="62" t="s">
        <v>725</v>
      </c>
      <c r="E1707" s="68">
        <v>435.07174636944706</v>
      </c>
      <c r="F1707" s="68">
        <v>4.0244595026306493</v>
      </c>
      <c r="G1707" s="68">
        <v>10.031665517194645</v>
      </c>
      <c r="H1707" s="68">
        <v>894.70802270330148</v>
      </c>
      <c r="I1707" s="68">
        <v>1586.427765915111</v>
      </c>
      <c r="J1707" s="68">
        <v>325.9026847317312</v>
      </c>
      <c r="K1707" s="68">
        <v>104.65250502427493</v>
      </c>
      <c r="L1707" s="68">
        <v>446.15797391888236</v>
      </c>
      <c r="M1707" s="68">
        <v>57.336894034325049</v>
      </c>
      <c r="N1707" s="68">
        <v>28.219781515245085</v>
      </c>
      <c r="O1707" s="68">
        <v>554.3301901085589</v>
      </c>
      <c r="P1707" s="68">
        <v>44.376631957578709</v>
      </c>
      <c r="Q1707" s="68">
        <v>506.1739923916067</v>
      </c>
      <c r="R1707" s="68">
        <v>675.92535077815648</v>
      </c>
      <c r="S1707" s="68">
        <v>1018.394310838368</v>
      </c>
      <c r="T1707" s="68">
        <v>331.70385282342062</v>
      </c>
      <c r="U1707" s="68">
        <v>80.010327834757433</v>
      </c>
      <c r="V1707" s="68">
        <v>185.68757353298872</v>
      </c>
      <c r="W1707" s="68">
        <v>139.1511540662722</v>
      </c>
      <c r="X1707" s="68">
        <v>828.33934499270276</v>
      </c>
      <c r="Y1707" s="68">
        <v>52.381528516205762</v>
      </c>
      <c r="Z1707" s="68">
        <v>220.33389394551904</v>
      </c>
      <c r="AA1707" s="68">
        <v>18.004442820314384</v>
      </c>
      <c r="AB1707" s="68">
        <v>303.53576100805992</v>
      </c>
      <c r="AC1707" s="68">
        <v>48.660664536548609</v>
      </c>
      <c r="AD1707" s="68">
        <v>2.3379353177491238</v>
      </c>
      <c r="AE1707" s="68">
        <v>466.74461166465477</v>
      </c>
      <c r="AF1707" s="68">
        <v>379.15651012868528</v>
      </c>
      <c r="AG1707" s="68">
        <v>1884.0888629024394</v>
      </c>
      <c r="AH1707" s="68">
        <v>1543.2022003961254</v>
      </c>
      <c r="AI1707" s="68">
        <v>531.40312220037504</v>
      </c>
      <c r="AJ1707" s="68">
        <v>5.5858589250287629</v>
      </c>
      <c r="AK1707" s="68">
        <v>10.290547136806415</v>
      </c>
      <c r="AL1707" s="68">
        <v>142.09090537904211</v>
      </c>
      <c r="AM1707" s="68">
        <v>60.598991117983054</v>
      </c>
      <c r="AN1707" s="68">
        <v>1492.5539388806899</v>
      </c>
      <c r="AO1707" s="68">
        <v>12.261031850424191</v>
      </c>
      <c r="AP1707" s="68">
        <v>80.13601234066779</v>
      </c>
      <c r="AQ1707" s="68">
        <v>252.76372616333617</v>
      </c>
      <c r="AR1707" s="68">
        <v>6.3932232178487736</v>
      </c>
      <c r="AS1707" s="68">
        <v>255.07752456917464</v>
      </c>
      <c r="AT1707" s="68">
        <v>1.7638462001361466</v>
      </c>
      <c r="AU1707" s="68">
        <v>5.1262573439197636</v>
      </c>
      <c r="AV1707" s="68">
        <v>0</v>
      </c>
      <c r="AW1707" s="68">
        <v>148.62607692374743</v>
      </c>
      <c r="AX1707" s="68">
        <v>18.535765481422718</v>
      </c>
      <c r="AY1707" s="68">
        <v>43.830167818673132</v>
      </c>
      <c r="AZ1707" s="68">
        <v>0</v>
      </c>
      <c r="BA1707" s="68">
        <v>21.774264270465402</v>
      </c>
      <c r="BB1707" s="68">
        <v>1693.7664167723231</v>
      </c>
      <c r="BC1707" s="68">
        <v>1206.1062481168519</v>
      </c>
      <c r="BD1707" s="68">
        <v>872.49333690425647</v>
      </c>
      <c r="BE1707" s="68">
        <v>835.81590305984628</v>
      </c>
      <c r="BF1707" s="68">
        <v>596.50360803785395</v>
      </c>
      <c r="BG1707" s="68">
        <v>0</v>
      </c>
      <c r="BH1707" s="68">
        <v>4.0756659670578834</v>
      </c>
      <c r="BI1707" s="68">
        <v>9996.4349494056951</v>
      </c>
      <c r="BJ1707" s="68">
        <v>0</v>
      </c>
      <c r="BK1707" s="68">
        <v>0</v>
      </c>
      <c r="BL1707" s="68">
        <v>0</v>
      </c>
      <c r="BM1707" s="68">
        <v>1027.0902630729881</v>
      </c>
      <c r="BN1707" s="68">
        <v>165.64842596581124</v>
      </c>
      <c r="BO1707" s="68">
        <v>32661.818716915299</v>
      </c>
    </row>
    <row r="1708" spans="1:67">
      <c r="A1708">
        <v>2014</v>
      </c>
      <c r="B1708" s="62" t="s">
        <v>621</v>
      </c>
      <c r="C1708" s="67" t="s">
        <v>135</v>
      </c>
      <c r="D1708" s="62" t="s">
        <v>725</v>
      </c>
      <c r="E1708" s="68">
        <v>613.59649270610794</v>
      </c>
      <c r="F1708" s="68">
        <v>0.21407403079605675</v>
      </c>
      <c r="G1708" s="68">
        <v>51.916709909360982</v>
      </c>
      <c r="H1708" s="68">
        <v>110.1813377382128</v>
      </c>
      <c r="I1708" s="68">
        <v>1135.2527403743227</v>
      </c>
      <c r="J1708" s="68">
        <v>63.09170440481136</v>
      </c>
      <c r="K1708" s="68">
        <v>5.5514241210350015</v>
      </c>
      <c r="L1708" s="68">
        <v>66.869602149015634</v>
      </c>
      <c r="M1708" s="68">
        <v>8.3738317293880602</v>
      </c>
      <c r="N1708" s="68">
        <v>9.932796463459816</v>
      </c>
      <c r="O1708" s="68">
        <v>163.23080069777737</v>
      </c>
      <c r="P1708" s="68">
        <v>9.8972229883873553</v>
      </c>
      <c r="Q1708" s="68">
        <v>59.798290236266944</v>
      </c>
      <c r="R1708" s="68">
        <v>55.480122974158988</v>
      </c>
      <c r="S1708" s="68">
        <v>60.639138510259563</v>
      </c>
      <c r="T1708" s="68">
        <v>66.344629803906074</v>
      </c>
      <c r="U1708" s="68">
        <v>8.9160533745797643</v>
      </c>
      <c r="V1708" s="68">
        <v>14.94722129729044</v>
      </c>
      <c r="W1708" s="68">
        <v>26.3038403762963</v>
      </c>
      <c r="X1708" s="68">
        <v>86.144530247250714</v>
      </c>
      <c r="Y1708" s="68">
        <v>2.608193154135857</v>
      </c>
      <c r="Z1708" s="68">
        <v>84.409509223730808</v>
      </c>
      <c r="AA1708" s="68">
        <v>12.271800556230257</v>
      </c>
      <c r="AB1708" s="68">
        <v>37.409223426928705</v>
      </c>
      <c r="AC1708" s="68">
        <v>0</v>
      </c>
      <c r="AD1708" s="68">
        <v>23.393912207412502</v>
      </c>
      <c r="AE1708" s="68">
        <v>144.74248229462961</v>
      </c>
      <c r="AF1708" s="68">
        <v>24.688036254862382</v>
      </c>
      <c r="AG1708" s="68">
        <v>122.67876961661797</v>
      </c>
      <c r="AH1708" s="68">
        <v>100.48259980827521</v>
      </c>
      <c r="AI1708" s="68">
        <v>111.82127042992506</v>
      </c>
      <c r="AJ1708" s="68">
        <v>0.93618759083977887</v>
      </c>
      <c r="AK1708" s="68">
        <v>1.7992429437253232</v>
      </c>
      <c r="AL1708" s="68">
        <v>52.273517417680694</v>
      </c>
      <c r="AM1708" s="68">
        <v>5.0285096575307282</v>
      </c>
      <c r="AN1708" s="68">
        <v>404.81455391489129</v>
      </c>
      <c r="AO1708" s="68">
        <v>38.51755676874393</v>
      </c>
      <c r="AP1708" s="68">
        <v>47.011005430140798</v>
      </c>
      <c r="AQ1708" s="68">
        <v>16.715143382285856</v>
      </c>
      <c r="AR1708" s="68">
        <v>10.660827554195691</v>
      </c>
      <c r="AS1708" s="68">
        <v>8.7511355201850538</v>
      </c>
      <c r="AT1708" s="68">
        <v>0.74379821716218386</v>
      </c>
      <c r="AU1708" s="68">
        <v>0</v>
      </c>
      <c r="AV1708" s="68">
        <v>0</v>
      </c>
      <c r="AW1708" s="68">
        <v>70.028308768026051</v>
      </c>
      <c r="AX1708" s="68">
        <v>25.938516329775329</v>
      </c>
      <c r="AY1708" s="68">
        <v>98.437424862046811</v>
      </c>
      <c r="AZ1708" s="68">
        <v>0</v>
      </c>
      <c r="BA1708" s="68">
        <v>14.873590106101764</v>
      </c>
      <c r="BB1708" s="68">
        <v>539.12217761521799</v>
      </c>
      <c r="BC1708" s="68">
        <v>377.54485592292218</v>
      </c>
      <c r="BD1708" s="68">
        <v>275.87506586914031</v>
      </c>
      <c r="BE1708" s="68">
        <v>250.48324728117612</v>
      </c>
      <c r="BF1708" s="68">
        <v>216.88790293401769</v>
      </c>
      <c r="BG1708" s="68">
        <v>0</v>
      </c>
      <c r="BH1708" s="68">
        <v>1.156856554695352</v>
      </c>
      <c r="BI1708" s="68">
        <v>1402.096133400868</v>
      </c>
      <c r="BJ1708" s="68">
        <v>0</v>
      </c>
      <c r="BK1708" s="68">
        <v>0</v>
      </c>
      <c r="BL1708" s="68">
        <v>0</v>
      </c>
      <c r="BM1708" s="68">
        <v>25.730206361865299</v>
      </c>
      <c r="BN1708" s="68">
        <v>6.2188033552956767E-5</v>
      </c>
      <c r="BO1708" s="68">
        <v>7166.6141876967004</v>
      </c>
    </row>
    <row r="1709" spans="1:67">
      <c r="A1709">
        <v>2014</v>
      </c>
      <c r="B1709" s="62" t="s">
        <v>622</v>
      </c>
      <c r="C1709" s="67" t="s">
        <v>687</v>
      </c>
      <c r="D1709" s="62" t="s">
        <v>725</v>
      </c>
      <c r="E1709" s="68">
        <v>2.6399953433478445E-3</v>
      </c>
      <c r="F1709" s="68">
        <v>0</v>
      </c>
      <c r="G1709" s="68">
        <v>0</v>
      </c>
      <c r="H1709" s="68">
        <v>34.597736933092477</v>
      </c>
      <c r="I1709" s="68">
        <v>6.5859834595668647E-3</v>
      </c>
      <c r="J1709" s="68">
        <v>0.352141961461301</v>
      </c>
      <c r="K1709" s="68">
        <v>3.8030603684940475E-2</v>
      </c>
      <c r="L1709" s="68">
        <v>2.6213341663125313E-2</v>
      </c>
      <c r="M1709" s="68">
        <v>2.0660104597447961E-3</v>
      </c>
      <c r="N1709" s="68">
        <v>0.12778999421796736</v>
      </c>
      <c r="O1709" s="68">
        <v>1.7181531705103523</v>
      </c>
      <c r="P1709" s="68">
        <v>1.6096519414470764E-4</v>
      </c>
      <c r="Q1709" s="68">
        <v>0.14425228053148156</v>
      </c>
      <c r="R1709" s="68">
        <v>9.2178117112243163E-2</v>
      </c>
      <c r="S1709" s="68">
        <v>1.1252937343458669</v>
      </c>
      <c r="T1709" s="68">
        <v>1.1060547075163008</v>
      </c>
      <c r="U1709" s="68">
        <v>2.0766531444774765</v>
      </c>
      <c r="V1709" s="68">
        <v>0.23776390300540393</v>
      </c>
      <c r="W1709" s="68">
        <v>1.0065912831361705</v>
      </c>
      <c r="X1709" s="68">
        <v>2.2305201545586288</v>
      </c>
      <c r="Y1709" s="68">
        <v>2.6649955783933768E-2</v>
      </c>
      <c r="Z1709" s="68">
        <v>4.0153143080562872</v>
      </c>
      <c r="AA1709" s="68">
        <v>0</v>
      </c>
      <c r="AB1709" s="68">
        <v>9.2757239673715564</v>
      </c>
      <c r="AC1709" s="68">
        <v>0</v>
      </c>
      <c r="AD1709" s="68">
        <v>18.407189637378757</v>
      </c>
      <c r="AE1709" s="68">
        <v>4.1198503598514076E-2</v>
      </c>
      <c r="AF1709" s="68">
        <v>0.20915971292734731</v>
      </c>
      <c r="AG1709" s="68">
        <v>1.0393478027333292</v>
      </c>
      <c r="AH1709" s="68">
        <v>0.85129945181253641</v>
      </c>
      <c r="AI1709" s="68">
        <v>0</v>
      </c>
      <c r="AJ1709" s="68">
        <v>0</v>
      </c>
      <c r="AK1709" s="68">
        <v>0</v>
      </c>
      <c r="AL1709" s="68">
        <v>2.2611458008119735E-2</v>
      </c>
      <c r="AM1709" s="68">
        <v>0</v>
      </c>
      <c r="AN1709" s="68">
        <v>6.630915456695732E-4</v>
      </c>
      <c r="AO1709" s="68">
        <v>0</v>
      </c>
      <c r="AP1709" s="68">
        <v>0</v>
      </c>
      <c r="AQ1709" s="68">
        <v>0</v>
      </c>
      <c r="AR1709" s="68">
        <v>0</v>
      </c>
      <c r="AS1709" s="68">
        <v>0</v>
      </c>
      <c r="AT1709" s="68">
        <v>0</v>
      </c>
      <c r="AU1709" s="68">
        <v>0</v>
      </c>
      <c r="AV1709" s="68">
        <v>0</v>
      </c>
      <c r="AW1709" s="68">
        <v>7.8637078951478126E-5</v>
      </c>
      <c r="AX1709" s="68">
        <v>1.0313096434839402E-3</v>
      </c>
      <c r="AY1709" s="68">
        <v>1.7748450169581203E-4</v>
      </c>
      <c r="AZ1709" s="68">
        <v>0</v>
      </c>
      <c r="BA1709" s="68">
        <v>1.5445930283622012E-3</v>
      </c>
      <c r="BB1709" s="68">
        <v>4.2006461395803921E-3</v>
      </c>
      <c r="BC1709" s="68">
        <v>19.031495973480627</v>
      </c>
      <c r="BD1709" s="68">
        <v>1.2033680851992257E-3</v>
      </c>
      <c r="BE1709" s="68">
        <v>47.662602458219993</v>
      </c>
      <c r="BF1709" s="68">
        <v>2.1127433441553616E-3</v>
      </c>
      <c r="BG1709" s="68">
        <v>0</v>
      </c>
      <c r="BH1709" s="68">
        <v>0</v>
      </c>
      <c r="BI1709" s="68">
        <v>442.04946852582856</v>
      </c>
      <c r="BJ1709" s="68">
        <v>0</v>
      </c>
      <c r="BK1709" s="68">
        <v>0</v>
      </c>
      <c r="BL1709" s="68">
        <v>0</v>
      </c>
      <c r="BM1709" s="68">
        <v>0</v>
      </c>
      <c r="BN1709" s="68">
        <v>-1.2922837072437687E-5</v>
      </c>
      <c r="BO1709" s="68">
        <v>587.53388698950005</v>
      </c>
    </row>
    <row r="1710" spans="1:67">
      <c r="A1710">
        <v>2014</v>
      </c>
      <c r="B1710" s="62" t="s">
        <v>623</v>
      </c>
      <c r="C1710" s="67" t="s">
        <v>688</v>
      </c>
      <c r="D1710" s="62" t="s">
        <v>725</v>
      </c>
      <c r="E1710" s="68">
        <v>0.12802056496076566</v>
      </c>
      <c r="F1710" s="68">
        <v>0</v>
      </c>
      <c r="G1710" s="68">
        <v>7.5048520703466627E-4</v>
      </c>
      <c r="H1710" s="68">
        <v>435.82164533056016</v>
      </c>
      <c r="I1710" s="68">
        <v>40.202963822255754</v>
      </c>
      <c r="J1710" s="68">
        <v>15.85974612028695</v>
      </c>
      <c r="K1710" s="68">
        <v>1.3730138250429174</v>
      </c>
      <c r="L1710" s="68">
        <v>4.3535351066311261</v>
      </c>
      <c r="M1710" s="68">
        <v>1.9812242012100263</v>
      </c>
      <c r="N1710" s="68">
        <v>1.1792096997087836E-2</v>
      </c>
      <c r="O1710" s="68">
        <v>1.9405986098861652</v>
      </c>
      <c r="P1710" s="68">
        <v>0.96016099359415708</v>
      </c>
      <c r="Q1710" s="68">
        <v>20.0398437154542</v>
      </c>
      <c r="R1710" s="68">
        <v>1.2538878369469688</v>
      </c>
      <c r="S1710" s="68">
        <v>8.5403957614482042</v>
      </c>
      <c r="T1710" s="68">
        <v>11.650035884435313</v>
      </c>
      <c r="U1710" s="68">
        <v>69.975161822401631</v>
      </c>
      <c r="V1710" s="68">
        <v>46.972252889251799</v>
      </c>
      <c r="W1710" s="68">
        <v>6.981290376677431</v>
      </c>
      <c r="X1710" s="68">
        <v>9.9242254241728034</v>
      </c>
      <c r="Y1710" s="68">
        <v>2.048014205198835</v>
      </c>
      <c r="Z1710" s="68">
        <v>37.300888841141017</v>
      </c>
      <c r="AA1710" s="68">
        <v>1.6456281882218766</v>
      </c>
      <c r="AB1710" s="68">
        <v>95.515512366803492</v>
      </c>
      <c r="AC1710" s="68">
        <v>0</v>
      </c>
      <c r="AD1710" s="68">
        <v>0</v>
      </c>
      <c r="AE1710" s="68">
        <v>10435.432556391561</v>
      </c>
      <c r="AF1710" s="68">
        <v>28.897845199573347</v>
      </c>
      <c r="AG1710" s="68">
        <v>143.59797827001807</v>
      </c>
      <c r="AH1710" s="68">
        <v>117.61691308835132</v>
      </c>
      <c r="AI1710" s="68">
        <v>163.74382003563986</v>
      </c>
      <c r="AJ1710" s="68">
        <v>0</v>
      </c>
      <c r="AK1710" s="68">
        <v>0.49161156401694772</v>
      </c>
      <c r="AL1710" s="68">
        <v>24.045302239610674</v>
      </c>
      <c r="AM1710" s="68">
        <v>33.183507474878198</v>
      </c>
      <c r="AN1710" s="68">
        <v>32.411574593734599</v>
      </c>
      <c r="AO1710" s="68">
        <v>6.0626199462588411E-2</v>
      </c>
      <c r="AP1710" s="68">
        <v>0</v>
      </c>
      <c r="AQ1710" s="68">
        <v>0</v>
      </c>
      <c r="AR1710" s="68">
        <v>0.1602456881899337</v>
      </c>
      <c r="AS1710" s="68">
        <v>0</v>
      </c>
      <c r="AT1710" s="68">
        <v>0</v>
      </c>
      <c r="AU1710" s="68">
        <v>0</v>
      </c>
      <c r="AV1710" s="68">
        <v>0</v>
      </c>
      <c r="AW1710" s="68">
        <v>9.3365670495282896E-2</v>
      </c>
      <c r="AX1710" s="68">
        <v>1.2407795796926596E-3</v>
      </c>
      <c r="AY1710" s="68">
        <v>1.2645453161365672</v>
      </c>
      <c r="AZ1710" s="68">
        <v>0</v>
      </c>
      <c r="BA1710" s="68">
        <v>0.2280419535416707</v>
      </c>
      <c r="BB1710" s="68">
        <v>89.808540010821886</v>
      </c>
      <c r="BC1710" s="68">
        <v>300.11943799276264</v>
      </c>
      <c r="BD1710" s="68">
        <v>371.36008143351188</v>
      </c>
      <c r="BE1710" s="68">
        <v>690.12921333857832</v>
      </c>
      <c r="BF1710" s="68">
        <v>27.072863759918274</v>
      </c>
      <c r="BG1710" s="68">
        <v>0</v>
      </c>
      <c r="BH1710" s="68">
        <v>0.67899682325225197</v>
      </c>
      <c r="BI1710" s="68">
        <v>0</v>
      </c>
      <c r="BJ1710" s="68">
        <v>0</v>
      </c>
      <c r="BK1710" s="68">
        <v>1.9257788150753885</v>
      </c>
      <c r="BL1710" s="68">
        <v>153243.69575666316</v>
      </c>
      <c r="BM1710" s="68">
        <v>-339.00621500209581</v>
      </c>
      <c r="BN1710" s="68">
        <v>2.7196523459213167E-3</v>
      </c>
      <c r="BO1710" s="68">
        <v>166181.49693642091</v>
      </c>
    </row>
    <row r="1711" spans="1:67">
      <c r="A1711">
        <v>2014</v>
      </c>
      <c r="B1711" s="62" t="s">
        <v>624</v>
      </c>
      <c r="C1711" s="67" t="s">
        <v>689</v>
      </c>
      <c r="D1711" s="62" t="s">
        <v>725</v>
      </c>
      <c r="E1711" s="68">
        <v>183.11002306000407</v>
      </c>
      <c r="F1711" s="68">
        <v>1.313860915872278</v>
      </c>
      <c r="G1711" s="68">
        <v>8.3657865512051206</v>
      </c>
      <c r="H1711" s="68">
        <v>175.10602768037418</v>
      </c>
      <c r="I1711" s="68">
        <v>959.33755629853147</v>
      </c>
      <c r="J1711" s="68">
        <v>112.15030211637257</v>
      </c>
      <c r="K1711" s="68">
        <v>42.256099805157717</v>
      </c>
      <c r="L1711" s="68">
        <v>116.24213155734975</v>
      </c>
      <c r="M1711" s="68">
        <v>28.154495580110048</v>
      </c>
      <c r="N1711" s="68">
        <v>60.695932387707551</v>
      </c>
      <c r="O1711" s="68">
        <v>353.59796096804735</v>
      </c>
      <c r="P1711" s="68">
        <v>39.975226941628904</v>
      </c>
      <c r="Q1711" s="68">
        <v>126.20908161233064</v>
      </c>
      <c r="R1711" s="68">
        <v>94.373370467104351</v>
      </c>
      <c r="S1711" s="68">
        <v>209.17123096467677</v>
      </c>
      <c r="T1711" s="68">
        <v>148.89065508372965</v>
      </c>
      <c r="U1711" s="68">
        <v>55.922942191551321</v>
      </c>
      <c r="V1711" s="68">
        <v>89.677749455189655</v>
      </c>
      <c r="W1711" s="68">
        <v>155.85291282498937</v>
      </c>
      <c r="X1711" s="68">
        <v>854.85535664775716</v>
      </c>
      <c r="Y1711" s="68">
        <v>47.146206238108661</v>
      </c>
      <c r="Z1711" s="68">
        <v>104.02237629400604</v>
      </c>
      <c r="AA1711" s="68">
        <v>9.7624772750735573</v>
      </c>
      <c r="AB1711" s="68">
        <v>167.22060255379208</v>
      </c>
      <c r="AC1711" s="68">
        <v>23.241296784683691</v>
      </c>
      <c r="AD1711" s="68">
        <v>1.9793866889727765</v>
      </c>
      <c r="AE1711" s="68">
        <v>658.55492568708257</v>
      </c>
      <c r="AF1711" s="68">
        <v>463.61167965029369</v>
      </c>
      <c r="AG1711" s="68">
        <v>0</v>
      </c>
      <c r="AH1711" s="68">
        <v>0</v>
      </c>
      <c r="AI1711" s="68">
        <v>396.80190805593185</v>
      </c>
      <c r="AJ1711" s="68">
        <v>2.8021926516867346</v>
      </c>
      <c r="AK1711" s="68">
        <v>43.339160237947262</v>
      </c>
      <c r="AL1711" s="68">
        <v>14.849831408750795</v>
      </c>
      <c r="AM1711" s="68">
        <v>5.5246147649051824</v>
      </c>
      <c r="AN1711" s="68">
        <v>72.098916890514019</v>
      </c>
      <c r="AO1711" s="68">
        <v>2.9473232242398857</v>
      </c>
      <c r="AP1711" s="68">
        <v>7.9029964909261157</v>
      </c>
      <c r="AQ1711" s="68">
        <v>87.035958561345026</v>
      </c>
      <c r="AR1711" s="68">
        <v>0.21791938186044787</v>
      </c>
      <c r="AS1711" s="68">
        <v>36.170391295502483</v>
      </c>
      <c r="AT1711" s="68">
        <v>0.30234978509009164</v>
      </c>
      <c r="AU1711" s="68">
        <v>1.5531491228380669</v>
      </c>
      <c r="AV1711" s="68">
        <v>0</v>
      </c>
      <c r="AW1711" s="68">
        <v>8.6381744715582656</v>
      </c>
      <c r="AX1711" s="68">
        <v>5.4680430112331289</v>
      </c>
      <c r="AY1711" s="68">
        <v>7.7714569635490038</v>
      </c>
      <c r="AZ1711" s="68">
        <v>0</v>
      </c>
      <c r="BA1711" s="68">
        <v>2.0675141325815574</v>
      </c>
      <c r="BB1711" s="68">
        <v>79.299776050975879</v>
      </c>
      <c r="BC1711" s="68">
        <v>158.07733596362485</v>
      </c>
      <c r="BD1711" s="68">
        <v>19.199446800177288</v>
      </c>
      <c r="BE1711" s="68">
        <v>156.71149953130347</v>
      </c>
      <c r="BF1711" s="68">
        <v>35.580530185421111</v>
      </c>
      <c r="BG1711" s="68">
        <v>0</v>
      </c>
      <c r="BH1711" s="68">
        <v>0.1826422341966579</v>
      </c>
      <c r="BI1711" s="68">
        <v>9183.8405367036903</v>
      </c>
      <c r="BJ1711" s="68">
        <v>0</v>
      </c>
      <c r="BK1711" s="68">
        <v>0</v>
      </c>
      <c r="BL1711" s="68">
        <v>2078.7244878741271</v>
      </c>
      <c r="BM1711" s="68">
        <v>-0.78050126562002253</v>
      </c>
      <c r="BN1711" s="68">
        <v>1018.7553747737712</v>
      </c>
      <c r="BO1711" s="68">
        <v>18715.88068358383</v>
      </c>
    </row>
    <row r="1712" spans="1:67">
      <c r="A1712">
        <v>2014</v>
      </c>
      <c r="B1712" s="62" t="s">
        <v>625</v>
      </c>
      <c r="C1712" s="67" t="s">
        <v>690</v>
      </c>
      <c r="D1712" s="62" t="s">
        <v>725</v>
      </c>
      <c r="E1712" s="68">
        <v>1297.4598001801121</v>
      </c>
      <c r="F1712" s="68">
        <v>9.3096035535612973</v>
      </c>
      <c r="G1712" s="68">
        <v>59.277321719954031</v>
      </c>
      <c r="H1712" s="68">
        <v>1240.7460164540621</v>
      </c>
      <c r="I1712" s="68">
        <v>6797.5629804409346</v>
      </c>
      <c r="J1712" s="68">
        <v>794.66162552098535</v>
      </c>
      <c r="K1712" s="68">
        <v>299.41337941738323</v>
      </c>
      <c r="L1712" s="68">
        <v>823.65503680531265</v>
      </c>
      <c r="M1712" s="68">
        <v>199.49386494026589</v>
      </c>
      <c r="N1712" s="68">
        <v>430.07221009247837</v>
      </c>
      <c r="O1712" s="68">
        <v>2505.4834908264884</v>
      </c>
      <c r="P1712" s="68">
        <v>283.25183456966863</v>
      </c>
      <c r="Q1712" s="68">
        <v>894.27769749114009</v>
      </c>
      <c r="R1712" s="68">
        <v>668.69990152558819</v>
      </c>
      <c r="S1712" s="68">
        <v>1482.1212896790707</v>
      </c>
      <c r="T1712" s="68">
        <v>1054.9921646305402</v>
      </c>
      <c r="U1712" s="68">
        <v>396.25230879664821</v>
      </c>
      <c r="V1712" s="68">
        <v>635.42821383733997</v>
      </c>
      <c r="W1712" s="68">
        <v>1104.324524415221</v>
      </c>
      <c r="X1712" s="68">
        <v>6057.2351075267916</v>
      </c>
      <c r="Y1712" s="68">
        <v>334.06312938370218</v>
      </c>
      <c r="Z1712" s="68">
        <v>737.06970981295933</v>
      </c>
      <c r="AA1712" s="68">
        <v>69.17383113664458</v>
      </c>
      <c r="AB1712" s="68">
        <v>1184.8723840985142</v>
      </c>
      <c r="AC1712" s="68">
        <v>164.68048978564585</v>
      </c>
      <c r="AD1712" s="68">
        <v>14.025309019333239</v>
      </c>
      <c r="AE1712" s="68">
        <v>4666.3122422828446</v>
      </c>
      <c r="AF1712" s="68">
        <v>0</v>
      </c>
      <c r="AG1712" s="68">
        <v>2321.5126410228199</v>
      </c>
      <c r="AH1712" s="68">
        <v>0</v>
      </c>
      <c r="AI1712" s="68">
        <v>2811.6130167742276</v>
      </c>
      <c r="AJ1712" s="68">
        <v>19.855452242132262</v>
      </c>
      <c r="AK1712" s="68">
        <v>307.08760363092955</v>
      </c>
      <c r="AL1712" s="68">
        <v>105.22121602263383</v>
      </c>
      <c r="AM1712" s="68">
        <v>39.145675638941256</v>
      </c>
      <c r="AN1712" s="68">
        <v>510.87015739883623</v>
      </c>
      <c r="AO1712" s="68">
        <v>20.883801649325179</v>
      </c>
      <c r="AP1712" s="68">
        <v>55.998137494532493</v>
      </c>
      <c r="AQ1712" s="68">
        <v>616.70931779896137</v>
      </c>
      <c r="AR1712" s="68">
        <v>1.5441079244000606</v>
      </c>
      <c r="AS1712" s="68">
        <v>256.29197068759339</v>
      </c>
      <c r="AT1712" s="68">
        <v>2.1423550999113794</v>
      </c>
      <c r="AU1712" s="68">
        <v>11.005124224723852</v>
      </c>
      <c r="AV1712" s="68">
        <v>0</v>
      </c>
      <c r="AW1712" s="68">
        <v>61.207376507818147</v>
      </c>
      <c r="AX1712" s="68">
        <v>38.744826056878075</v>
      </c>
      <c r="AY1712" s="68">
        <v>55.066089941621819</v>
      </c>
      <c r="AZ1712" s="68">
        <v>0</v>
      </c>
      <c r="BA1712" s="68">
        <v>14.649752255504767</v>
      </c>
      <c r="BB1712" s="68">
        <v>561.89317149346277</v>
      </c>
      <c r="BC1712" s="68">
        <v>1120.0860843382638</v>
      </c>
      <c r="BD1712" s="68">
        <v>136.04121714715575</v>
      </c>
      <c r="BE1712" s="68">
        <v>1110.4081986881827</v>
      </c>
      <c r="BF1712" s="68">
        <v>252.11240113028188</v>
      </c>
      <c r="BG1712" s="68">
        <v>0</v>
      </c>
      <c r="BH1712" s="68">
        <v>1.2941451960146988</v>
      </c>
      <c r="BI1712" s="68">
        <v>65077.64005489694</v>
      </c>
      <c r="BJ1712" s="68">
        <v>0</v>
      </c>
      <c r="BK1712" s="68">
        <v>0</v>
      </c>
      <c r="BL1712" s="68">
        <v>14729.879093993326</v>
      </c>
      <c r="BM1712" s="68">
        <v>-5.4880943737424035</v>
      </c>
      <c r="BN1712" s="68">
        <v>7163.3826047195407</v>
      </c>
      <c r="BO1712" s="68">
        <v>131600.71296754439</v>
      </c>
    </row>
    <row r="1713" spans="1:67">
      <c r="A1713">
        <v>2014</v>
      </c>
      <c r="B1713" s="62" t="s">
        <v>626</v>
      </c>
      <c r="C1713" s="67" t="s">
        <v>691</v>
      </c>
      <c r="D1713" s="62" t="s">
        <v>725</v>
      </c>
      <c r="E1713" s="68">
        <v>1142.9040328505498</v>
      </c>
      <c r="F1713" s="68">
        <v>8.2006266738499214</v>
      </c>
      <c r="G1713" s="68">
        <v>52.216099520702073</v>
      </c>
      <c r="H1713" s="68">
        <v>1092.9460980230365</v>
      </c>
      <c r="I1713" s="68">
        <v>5987.8249351718396</v>
      </c>
      <c r="J1713" s="68">
        <v>700.0000897395272</v>
      </c>
      <c r="K1713" s="68">
        <v>263.74671398530813</v>
      </c>
      <c r="L1713" s="68">
        <v>725.53975322532654</v>
      </c>
      <c r="M1713" s="68">
        <v>175.72979350691386</v>
      </c>
      <c r="N1713" s="68">
        <v>378.84122749961784</v>
      </c>
      <c r="O1713" s="68">
        <v>2207.0257479334273</v>
      </c>
      <c r="P1713" s="68">
        <v>249.51036170604377</v>
      </c>
      <c r="Q1713" s="68">
        <v>787.74971433337998</v>
      </c>
      <c r="R1713" s="68">
        <v>589.04315502820702</v>
      </c>
      <c r="S1713" s="68">
        <v>1305.568310411405</v>
      </c>
      <c r="T1713" s="68">
        <v>929.31958232123566</v>
      </c>
      <c r="U1713" s="68">
        <v>349.05001425644366</v>
      </c>
      <c r="V1713" s="68">
        <v>559.7348511922313</v>
      </c>
      <c r="W1713" s="68">
        <v>972.77538183049137</v>
      </c>
      <c r="X1713" s="68">
        <v>5335.6862627692053</v>
      </c>
      <c r="Y1713" s="68">
        <v>294.26892281850036</v>
      </c>
      <c r="Z1713" s="68">
        <v>649.26862760624647</v>
      </c>
      <c r="AA1713" s="68">
        <v>60.933718765559547</v>
      </c>
      <c r="AB1713" s="68">
        <v>1043.7282342092215</v>
      </c>
      <c r="AC1713" s="68">
        <v>145.06345081496224</v>
      </c>
      <c r="AD1713" s="68">
        <v>12.354588741744397</v>
      </c>
      <c r="AE1713" s="68">
        <v>4110.4526548757904</v>
      </c>
      <c r="AF1713" s="68">
        <v>0</v>
      </c>
      <c r="AG1713" s="68">
        <v>0</v>
      </c>
      <c r="AH1713" s="68">
        <v>1903.9214028910776</v>
      </c>
      <c r="AI1713" s="68">
        <v>2476.6885688791926</v>
      </c>
      <c r="AJ1713" s="68">
        <v>17.490234717448857</v>
      </c>
      <c r="AK1713" s="68">
        <v>270.50677067565329</v>
      </c>
      <c r="AL1713" s="68">
        <v>92.687073708960412</v>
      </c>
      <c r="AM1713" s="68">
        <v>34.482571675973901</v>
      </c>
      <c r="AN1713" s="68">
        <v>450.01437660964302</v>
      </c>
      <c r="AO1713" s="68">
        <v>18.39608527597645</v>
      </c>
      <c r="AP1713" s="68">
        <v>49.327537674567097</v>
      </c>
      <c r="AQ1713" s="68">
        <v>543.24578403978228</v>
      </c>
      <c r="AR1713" s="68">
        <v>1.3601709846488794</v>
      </c>
      <c r="AS1713" s="68">
        <v>225.76200576341785</v>
      </c>
      <c r="AT1713" s="68">
        <v>1.8871538703139468</v>
      </c>
      <c r="AU1713" s="68">
        <v>9.6941738439311465</v>
      </c>
      <c r="AV1713" s="68">
        <v>0</v>
      </c>
      <c r="AW1713" s="68">
        <v>53.916242677635474</v>
      </c>
      <c r="AX1713" s="68">
        <v>34.129472023990189</v>
      </c>
      <c r="AY1713" s="68">
        <v>48.506517318574389</v>
      </c>
      <c r="AZ1713" s="68">
        <v>0</v>
      </c>
      <c r="BA1713" s="68">
        <v>12.904647165756931</v>
      </c>
      <c r="BB1713" s="68">
        <v>494.95943661754762</v>
      </c>
      <c r="BC1713" s="68">
        <v>986.65939611560464</v>
      </c>
      <c r="BD1713" s="68">
        <v>119.83574033646194</v>
      </c>
      <c r="BE1713" s="68">
        <v>978.13435777730081</v>
      </c>
      <c r="BF1713" s="68">
        <v>222.08031412105046</v>
      </c>
      <c r="BG1713" s="68">
        <v>0</v>
      </c>
      <c r="BH1713" s="68">
        <v>1.1399842703519907</v>
      </c>
      <c r="BI1713" s="68">
        <v>57326.047816119921</v>
      </c>
      <c r="BJ1713" s="68">
        <v>0</v>
      </c>
      <c r="BK1713" s="68">
        <v>0</v>
      </c>
      <c r="BL1713" s="68">
        <v>12975.33328890628</v>
      </c>
      <c r="BM1713" s="68">
        <v>-4.8281521073780089</v>
      </c>
      <c r="BN1713" s="68">
        <v>6301.9792187690873</v>
      </c>
      <c r="BO1713" s="68">
        <v>115775.74514053355</v>
      </c>
    </row>
    <row r="1714" spans="1:67">
      <c r="A1714">
        <v>2014</v>
      </c>
      <c r="B1714" s="62" t="s">
        <v>627</v>
      </c>
      <c r="C1714" s="67" t="s">
        <v>692</v>
      </c>
      <c r="D1714" s="62" t="s">
        <v>725</v>
      </c>
      <c r="E1714" s="68">
        <v>442.75766311817137</v>
      </c>
      <c r="F1714" s="68">
        <v>2.6886563588906669</v>
      </c>
      <c r="G1714" s="68">
        <v>18.746175769623925</v>
      </c>
      <c r="H1714" s="68">
        <v>570.79782339364374</v>
      </c>
      <c r="I1714" s="68">
        <v>2494.4984698765948</v>
      </c>
      <c r="J1714" s="68">
        <v>225.0459434745303</v>
      </c>
      <c r="K1714" s="68">
        <v>133.98267970381508</v>
      </c>
      <c r="L1714" s="68">
        <v>251.83173612141027</v>
      </c>
      <c r="M1714" s="68">
        <v>55.381953818587021</v>
      </c>
      <c r="N1714" s="68">
        <v>383.79905365742212</v>
      </c>
      <c r="O1714" s="68">
        <v>1267.2338860767134</v>
      </c>
      <c r="P1714" s="68">
        <v>124.00785079587648</v>
      </c>
      <c r="Q1714" s="68">
        <v>415.33817226023893</v>
      </c>
      <c r="R1714" s="68">
        <v>257.11761234584691</v>
      </c>
      <c r="S1714" s="68">
        <v>513.3676055392483</v>
      </c>
      <c r="T1714" s="68">
        <v>411.82295782132792</v>
      </c>
      <c r="U1714" s="68">
        <v>135.0066853803398</v>
      </c>
      <c r="V1714" s="68">
        <v>284.97697426861112</v>
      </c>
      <c r="W1714" s="68">
        <v>450.91071870646681</v>
      </c>
      <c r="X1714" s="68">
        <v>2553.9446322569888</v>
      </c>
      <c r="Y1714" s="68">
        <v>260.39839838234315</v>
      </c>
      <c r="Z1714" s="68">
        <v>269.07655806873021</v>
      </c>
      <c r="AA1714" s="68">
        <v>29.787162815734561</v>
      </c>
      <c r="AB1714" s="68">
        <v>644.68273051698679</v>
      </c>
      <c r="AC1714" s="68">
        <v>87.422838792095021</v>
      </c>
      <c r="AD1714" s="68">
        <v>2.8049712874070614</v>
      </c>
      <c r="AE1714" s="68">
        <v>1706.4208451472477</v>
      </c>
      <c r="AF1714" s="68">
        <v>73.986368400892871</v>
      </c>
      <c r="AG1714" s="68">
        <v>367.65000464691491</v>
      </c>
      <c r="AH1714" s="68">
        <v>301.13138892650176</v>
      </c>
      <c r="AI1714" s="68">
        <v>1129.9229959336024</v>
      </c>
      <c r="AJ1714" s="68">
        <v>7.1275191401329918</v>
      </c>
      <c r="AK1714" s="68">
        <v>150.9962423905221</v>
      </c>
      <c r="AL1714" s="68">
        <v>54.643799501740396</v>
      </c>
      <c r="AM1714" s="68">
        <v>20.133149451255626</v>
      </c>
      <c r="AN1714" s="68">
        <v>163.89114831515749</v>
      </c>
      <c r="AO1714" s="68">
        <v>12.26820667188135</v>
      </c>
      <c r="AP1714" s="68">
        <v>29.444290604224186</v>
      </c>
      <c r="AQ1714" s="68">
        <v>240.83187440427869</v>
      </c>
      <c r="AR1714" s="68">
        <v>1.1382538892787843</v>
      </c>
      <c r="AS1714" s="68">
        <v>117.33819350928856</v>
      </c>
      <c r="AT1714" s="68">
        <v>0.31738228042534222</v>
      </c>
      <c r="AU1714" s="68">
        <v>3.527686642310317</v>
      </c>
      <c r="AV1714" s="68">
        <v>0</v>
      </c>
      <c r="AW1714" s="68">
        <v>37.071812911349959</v>
      </c>
      <c r="AX1714" s="68">
        <v>13.749214840093435</v>
      </c>
      <c r="AY1714" s="68">
        <v>42.347210747926212</v>
      </c>
      <c r="AZ1714" s="68">
        <v>0</v>
      </c>
      <c r="BA1714" s="68">
        <v>6.1737356436442825</v>
      </c>
      <c r="BB1714" s="68">
        <v>313.0963608401612</v>
      </c>
      <c r="BC1714" s="68">
        <v>620.89517552594577</v>
      </c>
      <c r="BD1714" s="68">
        <v>118.06756954458454</v>
      </c>
      <c r="BE1714" s="68">
        <v>497.74131772658995</v>
      </c>
      <c r="BF1714" s="68">
        <v>159.54384010009113</v>
      </c>
      <c r="BG1714" s="68">
        <v>0</v>
      </c>
      <c r="BH1714" s="68">
        <v>0.64607354529971806</v>
      </c>
      <c r="BI1714" s="68">
        <v>73323.932289339238</v>
      </c>
      <c r="BJ1714" s="68">
        <v>0</v>
      </c>
      <c r="BK1714" s="68">
        <v>0</v>
      </c>
      <c r="BL1714" s="68">
        <v>10514.471747384099</v>
      </c>
      <c r="BM1714" s="68">
        <v>1126.5271705505775</v>
      </c>
      <c r="BN1714" s="68">
        <v>4449.1190277481874</v>
      </c>
      <c r="BO1714" s="68">
        <v>107891.58180691113</v>
      </c>
    </row>
    <row r="1715" spans="1:67">
      <c r="A1715">
        <v>2014</v>
      </c>
      <c r="B1715" s="62" t="s">
        <v>628</v>
      </c>
      <c r="C1715" s="67" t="s">
        <v>693</v>
      </c>
      <c r="D1715" s="62" t="s">
        <v>725</v>
      </c>
      <c r="E1715" s="68">
        <v>12.200559795506383</v>
      </c>
      <c r="F1715" s="68">
        <v>7.4228859241037726E-2</v>
      </c>
      <c r="G1715" s="68">
        <v>1.0936831592013752</v>
      </c>
      <c r="H1715" s="68">
        <v>14.78208858544607</v>
      </c>
      <c r="I1715" s="68">
        <v>69.047989547616126</v>
      </c>
      <c r="J1715" s="68">
        <v>5.4191627968627465</v>
      </c>
      <c r="K1715" s="68">
        <v>3.6187129526457604</v>
      </c>
      <c r="L1715" s="68">
        <v>6.934871263896941</v>
      </c>
      <c r="M1715" s="68">
        <v>1.4853674038958853</v>
      </c>
      <c r="N1715" s="68">
        <v>10.617017136742469</v>
      </c>
      <c r="O1715" s="68">
        <v>34.865407488370494</v>
      </c>
      <c r="P1715" s="68">
        <v>3.2729155584194642</v>
      </c>
      <c r="Q1715" s="68">
        <v>11.314765151531716</v>
      </c>
      <c r="R1715" s="68">
        <v>6.6710963763175624</v>
      </c>
      <c r="S1715" s="68">
        <v>13.992080588591664</v>
      </c>
      <c r="T1715" s="68">
        <v>10.949183894430311</v>
      </c>
      <c r="U1715" s="68">
        <v>3.7902414280515857</v>
      </c>
      <c r="V1715" s="68">
        <v>7.7001603589594172</v>
      </c>
      <c r="W1715" s="68">
        <v>12.538320371439079</v>
      </c>
      <c r="X1715" s="68">
        <v>71.525929092115007</v>
      </c>
      <c r="Y1715" s="68">
        <v>7.2717677355876429</v>
      </c>
      <c r="Z1715" s="68">
        <v>7.2112880942629864</v>
      </c>
      <c r="AA1715" s="68">
        <v>0.74008601493303061</v>
      </c>
      <c r="AB1715" s="68">
        <v>16.025540526222098</v>
      </c>
      <c r="AC1715" s="68">
        <v>2.2479335310138442</v>
      </c>
      <c r="AD1715" s="68">
        <v>7.8786982789318463E-2</v>
      </c>
      <c r="AE1715" s="68">
        <v>43.560703310202328</v>
      </c>
      <c r="AF1715" s="68">
        <v>1.864703808190554</v>
      </c>
      <c r="AG1715" s="68">
        <v>9.2660091117285308</v>
      </c>
      <c r="AH1715" s="68">
        <v>7.5895176345779687</v>
      </c>
      <c r="AI1715" s="68">
        <v>29.668485492794659</v>
      </c>
      <c r="AJ1715" s="68">
        <v>0.15188964173474589</v>
      </c>
      <c r="AK1715" s="68">
        <v>3.8396646229491727</v>
      </c>
      <c r="AL1715" s="68">
        <v>1.1079431576114716</v>
      </c>
      <c r="AM1715" s="68">
        <v>0.47565381522362316</v>
      </c>
      <c r="AN1715" s="68">
        <v>4.1371939667696509</v>
      </c>
      <c r="AO1715" s="68">
        <v>0.17298583091333319</v>
      </c>
      <c r="AP1715" s="68">
        <v>0.57316010694730268</v>
      </c>
      <c r="AQ1715" s="68">
        <v>6.7103957674617858</v>
      </c>
      <c r="AR1715" s="68">
        <v>1.3615708329465495E-2</v>
      </c>
      <c r="AS1715" s="68">
        <v>1.5464286688970814</v>
      </c>
      <c r="AT1715" s="68">
        <v>3.3536909746253825E-3</v>
      </c>
      <c r="AU1715" s="68">
        <v>6.603464872982609E-2</v>
      </c>
      <c r="AV1715" s="68">
        <v>0</v>
      </c>
      <c r="AW1715" s="68">
        <v>0.49252682273842435</v>
      </c>
      <c r="AX1715" s="68">
        <v>0.3182802711299122</v>
      </c>
      <c r="AY1715" s="68">
        <v>0.40603142581433144</v>
      </c>
      <c r="AZ1715" s="68">
        <v>0</v>
      </c>
      <c r="BA1715" s="68">
        <v>0.12971507420749098</v>
      </c>
      <c r="BB1715" s="68">
        <v>4.9747438065110829</v>
      </c>
      <c r="BC1715" s="68">
        <v>7.5529216131433428</v>
      </c>
      <c r="BD1715" s="68">
        <v>1.0772683478276908</v>
      </c>
      <c r="BE1715" s="68">
        <v>6.5444983906902738</v>
      </c>
      <c r="BF1715" s="68">
        <v>2.0379052766384396</v>
      </c>
      <c r="BG1715" s="68">
        <v>0</v>
      </c>
      <c r="BH1715" s="68">
        <v>8.6856097469404526E-3</v>
      </c>
      <c r="BI1715" s="68">
        <v>839.35492830825865</v>
      </c>
      <c r="BJ1715" s="68">
        <v>0</v>
      </c>
      <c r="BK1715" s="68">
        <v>0</v>
      </c>
      <c r="BL1715" s="68">
        <v>293.68430974226504</v>
      </c>
      <c r="BM1715" s="68">
        <v>-3.7663659124358768E-2</v>
      </c>
      <c r="BN1715" s="68">
        <v>99.44888781542727</v>
      </c>
      <c r="BO1715" s="68">
        <v>1702.2099625234002</v>
      </c>
    </row>
    <row r="1716" spans="1:67">
      <c r="A1716">
        <v>2014</v>
      </c>
      <c r="B1716" s="62" t="s">
        <v>629</v>
      </c>
      <c r="C1716" s="67" t="s">
        <v>694</v>
      </c>
      <c r="D1716" s="62" t="s">
        <v>725</v>
      </c>
      <c r="E1716" s="68">
        <v>13.329717669843248</v>
      </c>
      <c r="F1716" s="68">
        <v>1.0383446163047249E-2</v>
      </c>
      <c r="G1716" s="68">
        <v>0.13122304063753221</v>
      </c>
      <c r="H1716" s="68">
        <v>8.6118020644569544</v>
      </c>
      <c r="I1716" s="68">
        <v>26.570197138258699</v>
      </c>
      <c r="J1716" s="68">
        <v>21.380625433337894</v>
      </c>
      <c r="K1716" s="68">
        <v>2.0325737158107953</v>
      </c>
      <c r="L1716" s="68">
        <v>4.2458880454710517</v>
      </c>
      <c r="M1716" s="68">
        <v>1.8787980338097197</v>
      </c>
      <c r="N1716" s="68">
        <v>2.0368301952116963</v>
      </c>
      <c r="O1716" s="68">
        <v>15.61192121498898</v>
      </c>
      <c r="P1716" s="68">
        <v>2.0698687558657141</v>
      </c>
      <c r="Q1716" s="68">
        <v>10.26630279702422</v>
      </c>
      <c r="R1716" s="68">
        <v>9.4874761827834533</v>
      </c>
      <c r="S1716" s="68">
        <v>15.886343774841867</v>
      </c>
      <c r="T1716" s="68">
        <v>29.212730306535722</v>
      </c>
      <c r="U1716" s="68">
        <v>209.54217662441707</v>
      </c>
      <c r="V1716" s="68">
        <v>90.73198269946522</v>
      </c>
      <c r="W1716" s="68">
        <v>71.261243040087948</v>
      </c>
      <c r="X1716" s="68">
        <v>177.27922274238409</v>
      </c>
      <c r="Y1716" s="68">
        <v>15.337757921815443</v>
      </c>
      <c r="Z1716" s="68">
        <v>74.727767691047148</v>
      </c>
      <c r="AA1716" s="68">
        <v>0.47136668968519024</v>
      </c>
      <c r="AB1716" s="68">
        <v>26.002450990356021</v>
      </c>
      <c r="AC1716" s="68">
        <v>0.31077692543823132</v>
      </c>
      <c r="AD1716" s="68">
        <v>3.8424754574817407E-2</v>
      </c>
      <c r="AE1716" s="68">
        <v>9.4447741146413957</v>
      </c>
      <c r="AF1716" s="68">
        <v>4.4772820217545677</v>
      </c>
      <c r="AG1716" s="68">
        <v>22.248324815517663</v>
      </c>
      <c r="AH1716" s="68">
        <v>18.222953538159313</v>
      </c>
      <c r="AI1716" s="68">
        <v>15.967906017544294</v>
      </c>
      <c r="AJ1716" s="68">
        <v>2.0198200515755046E-2</v>
      </c>
      <c r="AK1716" s="68">
        <v>5.8939729426024368</v>
      </c>
      <c r="AL1716" s="68">
        <v>5.2538959943655366</v>
      </c>
      <c r="AM1716" s="68">
        <v>1.59472672190489</v>
      </c>
      <c r="AN1716" s="68">
        <v>1.1158169498051917</v>
      </c>
      <c r="AO1716" s="68">
        <v>2.5487898585116051</v>
      </c>
      <c r="AP1716" s="68">
        <v>7.5812823877010471</v>
      </c>
      <c r="AQ1716" s="68">
        <v>15.60279652751368</v>
      </c>
      <c r="AR1716" s="68">
        <v>0.44029772484861895</v>
      </c>
      <c r="AS1716" s="68">
        <v>172.0354758835708</v>
      </c>
      <c r="AT1716" s="68">
        <v>0.28317576899650371</v>
      </c>
      <c r="AU1716" s="68">
        <v>1.7038213985767983</v>
      </c>
      <c r="AV1716" s="68">
        <v>0</v>
      </c>
      <c r="AW1716" s="68">
        <v>67.716213407529153</v>
      </c>
      <c r="AX1716" s="68">
        <v>4.5161326499364371E-2</v>
      </c>
      <c r="AY1716" s="68">
        <v>1.4097505197949112</v>
      </c>
      <c r="AZ1716" s="68">
        <v>0</v>
      </c>
      <c r="BA1716" s="68">
        <v>0.25558914987078002</v>
      </c>
      <c r="BB1716" s="68">
        <v>46.0478928235746</v>
      </c>
      <c r="BC1716" s="68">
        <v>125.12284931711868</v>
      </c>
      <c r="BD1716" s="68">
        <v>18.514963274361889</v>
      </c>
      <c r="BE1716" s="68">
        <v>16.705741747325074</v>
      </c>
      <c r="BF1716" s="68">
        <v>6.3513929737750763</v>
      </c>
      <c r="BG1716" s="68">
        <v>0</v>
      </c>
      <c r="BH1716" s="68">
        <v>0.82716991370519366</v>
      </c>
      <c r="BI1716" s="68">
        <v>6208.6720489345271</v>
      </c>
      <c r="BJ1716" s="68">
        <v>0</v>
      </c>
      <c r="BK1716" s="68">
        <v>0</v>
      </c>
      <c r="BL1716" s="68">
        <v>172.88396399176685</v>
      </c>
      <c r="BM1716" s="68">
        <v>525.74185984385849</v>
      </c>
      <c r="BN1716" s="68">
        <v>331.23106858765158</v>
      </c>
      <c r="BO1716" s="68">
        <v>8634.4270085722001</v>
      </c>
    </row>
    <row r="1717" spans="1:67">
      <c r="A1717">
        <v>2014</v>
      </c>
      <c r="B1717" s="62" t="s">
        <v>630</v>
      </c>
      <c r="C1717" s="67" t="s">
        <v>695</v>
      </c>
      <c r="D1717" s="62" t="s">
        <v>725</v>
      </c>
      <c r="E1717" s="68">
        <v>22.815080938166044</v>
      </c>
      <c r="F1717" s="68">
        <v>0.13449628527324001</v>
      </c>
      <c r="G1717" s="68">
        <v>50.183483044595256</v>
      </c>
      <c r="H1717" s="68">
        <v>46.64103790910616</v>
      </c>
      <c r="I1717" s="68">
        <v>206.75258949372218</v>
      </c>
      <c r="J1717" s="68">
        <v>120.84071047976973</v>
      </c>
      <c r="K1717" s="68">
        <v>9.1330535701317999</v>
      </c>
      <c r="L1717" s="68">
        <v>37.056033183404416</v>
      </c>
      <c r="M1717" s="68">
        <v>7.4338972140428456</v>
      </c>
      <c r="N1717" s="68">
        <v>31.849252858071701</v>
      </c>
      <c r="O1717" s="68">
        <v>116.40593359508013</v>
      </c>
      <c r="P1717" s="68">
        <v>18.966224677103774</v>
      </c>
      <c r="Q1717" s="68">
        <v>96.104138949956067</v>
      </c>
      <c r="R1717" s="68">
        <v>29.442742561820488</v>
      </c>
      <c r="S1717" s="68">
        <v>143.42877330556044</v>
      </c>
      <c r="T1717" s="68">
        <v>57.47760431121069</v>
      </c>
      <c r="U1717" s="68">
        <v>48.060892336320521</v>
      </c>
      <c r="V1717" s="68">
        <v>35.508679523183787</v>
      </c>
      <c r="W1717" s="68">
        <v>86.090775650051626</v>
      </c>
      <c r="X1717" s="68">
        <v>314.81786123162431</v>
      </c>
      <c r="Y1717" s="68">
        <v>39.201043235619224</v>
      </c>
      <c r="Z1717" s="68">
        <v>146.26989103336132</v>
      </c>
      <c r="AA1717" s="68">
        <v>1.9985266467388878</v>
      </c>
      <c r="AB1717" s="68">
        <v>66.431176217812592</v>
      </c>
      <c r="AC1717" s="68">
        <v>4.0212279657969798</v>
      </c>
      <c r="AD1717" s="68">
        <v>4.9604951169318658</v>
      </c>
      <c r="AE1717" s="68">
        <v>134.65536290547163</v>
      </c>
      <c r="AF1717" s="68">
        <v>127.36261963169942</v>
      </c>
      <c r="AG1717" s="68">
        <v>632.88506668848015</v>
      </c>
      <c r="AH1717" s="68">
        <v>518.37768734907286</v>
      </c>
      <c r="AI1717" s="68">
        <v>1734.4247419383353</v>
      </c>
      <c r="AJ1717" s="68">
        <v>103.80484292842021</v>
      </c>
      <c r="AK1717" s="68">
        <v>1140.3028425851301</v>
      </c>
      <c r="AL1717" s="68">
        <v>87.836987176743762</v>
      </c>
      <c r="AM1717" s="68">
        <v>3.8299846509267814</v>
      </c>
      <c r="AN1717" s="68">
        <v>9.1524018202135338</v>
      </c>
      <c r="AO1717" s="68">
        <v>5.9783361144506806</v>
      </c>
      <c r="AP1717" s="68">
        <v>1.5612917597785407</v>
      </c>
      <c r="AQ1717" s="68">
        <v>13.700221558187087</v>
      </c>
      <c r="AR1717" s="68">
        <v>9.0455209959779488</v>
      </c>
      <c r="AS1717" s="68">
        <v>2.8972416538156684</v>
      </c>
      <c r="AT1717" s="68">
        <v>6.1088994007877841E-3</v>
      </c>
      <c r="AU1717" s="68">
        <v>0.11877964614110649</v>
      </c>
      <c r="AV1717" s="68">
        <v>0</v>
      </c>
      <c r="AW1717" s="68">
        <v>1.7694955202665734</v>
      </c>
      <c r="AX1717" s="68">
        <v>4.8078735767188512</v>
      </c>
      <c r="AY1717" s="68">
        <v>1.9123674561490691</v>
      </c>
      <c r="AZ1717" s="68">
        <v>0</v>
      </c>
      <c r="BA1717" s="68">
        <v>1.6892346344481302</v>
      </c>
      <c r="BB1717" s="68">
        <v>97.974799635951314</v>
      </c>
      <c r="BC1717" s="68">
        <v>310.52176568766106</v>
      </c>
      <c r="BD1717" s="68">
        <v>3.7215312626777854</v>
      </c>
      <c r="BE1717" s="68">
        <v>31.736999284246643</v>
      </c>
      <c r="BF1717" s="68">
        <v>6.6960096321579643</v>
      </c>
      <c r="BG1717" s="68">
        <v>0</v>
      </c>
      <c r="BH1717" s="68">
        <v>1.563509785880542E-2</v>
      </c>
      <c r="BI1717" s="68">
        <v>4099.9619015666331</v>
      </c>
      <c r="BJ1717" s="68">
        <v>0</v>
      </c>
      <c r="BK1717" s="68">
        <v>0</v>
      </c>
      <c r="BL1717" s="68">
        <v>536.09325889905108</v>
      </c>
      <c r="BM1717" s="68">
        <v>-1.3783308329613435</v>
      </c>
      <c r="BN1717" s="68">
        <v>330.79183909725259</v>
      </c>
      <c r="BO1717" s="68">
        <v>11694.280040154797</v>
      </c>
    </row>
    <row r="1718" spans="1:67">
      <c r="A1718">
        <v>2014</v>
      </c>
      <c r="B1718" s="62" t="s">
        <v>631</v>
      </c>
      <c r="C1718" s="67" t="s">
        <v>696</v>
      </c>
      <c r="D1718" s="62" t="s">
        <v>725</v>
      </c>
      <c r="E1718" s="68">
        <v>0.11611370906365964</v>
      </c>
      <c r="F1718" s="68">
        <v>0</v>
      </c>
      <c r="G1718" s="68">
        <v>1.1474140212308242E-3</v>
      </c>
      <c r="H1718" s="68">
        <v>1.818465438242558</v>
      </c>
      <c r="I1718" s="68">
        <v>20.964681294577939</v>
      </c>
      <c r="J1718" s="68">
        <v>11.069138566622332</v>
      </c>
      <c r="K1718" s="68">
        <v>0.27058229207466572</v>
      </c>
      <c r="L1718" s="68">
        <v>3.1350068632750481</v>
      </c>
      <c r="M1718" s="68">
        <v>8.3716894833789048</v>
      </c>
      <c r="N1718" s="68">
        <v>0.344705531580553</v>
      </c>
      <c r="O1718" s="68">
        <v>13.058835491046361</v>
      </c>
      <c r="P1718" s="68">
        <v>3.6408924125282542</v>
      </c>
      <c r="Q1718" s="68">
        <v>9.3936267985785982</v>
      </c>
      <c r="R1718" s="68">
        <v>5.240381210557536</v>
      </c>
      <c r="S1718" s="68">
        <v>2.1053939690667351</v>
      </c>
      <c r="T1718" s="68">
        <v>11.182390291342795</v>
      </c>
      <c r="U1718" s="68">
        <v>123.71645949134434</v>
      </c>
      <c r="V1718" s="68">
        <v>28.251241510456772</v>
      </c>
      <c r="W1718" s="68">
        <v>10.330573843633362</v>
      </c>
      <c r="X1718" s="68">
        <v>15.836924900984009</v>
      </c>
      <c r="Y1718" s="68">
        <v>0.86148420665483749</v>
      </c>
      <c r="Z1718" s="68">
        <v>22.817028271113468</v>
      </c>
      <c r="AA1718" s="68">
        <v>10.701760559263642</v>
      </c>
      <c r="AB1718" s="68">
        <v>2.5989949679906514</v>
      </c>
      <c r="AC1718" s="68">
        <v>0</v>
      </c>
      <c r="AD1718" s="68">
        <v>0.21613875514936592</v>
      </c>
      <c r="AE1718" s="68">
        <v>2.3890139638563062</v>
      </c>
      <c r="AF1718" s="68">
        <v>10.112344383933296</v>
      </c>
      <c r="AG1718" s="68">
        <v>50.249843857715462</v>
      </c>
      <c r="AH1718" s="68">
        <v>41.158180560193486</v>
      </c>
      <c r="AI1718" s="68">
        <v>18.521779667025765</v>
      </c>
      <c r="AJ1718" s="68">
        <v>0</v>
      </c>
      <c r="AK1718" s="68">
        <v>1.6014486586170782</v>
      </c>
      <c r="AL1718" s="68">
        <v>5.8838412490994196</v>
      </c>
      <c r="AM1718" s="68">
        <v>4.497880970573326</v>
      </c>
      <c r="AN1718" s="68">
        <v>3.2770091247160988</v>
      </c>
      <c r="AO1718" s="68">
        <v>0.66877920639304389</v>
      </c>
      <c r="AP1718" s="68">
        <v>1.9284373967654564</v>
      </c>
      <c r="AQ1718" s="68">
        <v>319.91431137859553</v>
      </c>
      <c r="AR1718" s="68">
        <v>0.41141516382594867</v>
      </c>
      <c r="AS1718" s="68">
        <v>279.77579250952289</v>
      </c>
      <c r="AT1718" s="68">
        <v>16.424574827035098</v>
      </c>
      <c r="AU1718" s="68">
        <v>13.273370671573842</v>
      </c>
      <c r="AV1718" s="68">
        <v>0</v>
      </c>
      <c r="AW1718" s="68">
        <v>21.706571090776837</v>
      </c>
      <c r="AX1718" s="68">
        <v>1.9509282749433354</v>
      </c>
      <c r="AY1718" s="68">
        <v>23.642793703855492</v>
      </c>
      <c r="AZ1718" s="68">
        <v>0</v>
      </c>
      <c r="BA1718" s="68">
        <v>0.21635346233433253</v>
      </c>
      <c r="BB1718" s="68">
        <v>73.375562659607738</v>
      </c>
      <c r="BC1718" s="68">
        <v>570.88322955301476</v>
      </c>
      <c r="BD1718" s="68">
        <v>62.126835944418943</v>
      </c>
      <c r="BE1718" s="68">
        <v>32.79662786169142</v>
      </c>
      <c r="BF1718" s="68">
        <v>24.355293818753371</v>
      </c>
      <c r="BG1718" s="68">
        <v>0</v>
      </c>
      <c r="BH1718" s="68">
        <v>0.45745871510377617</v>
      </c>
      <c r="BI1718" s="68">
        <v>806.85319038238413</v>
      </c>
      <c r="BJ1718" s="68">
        <v>0</v>
      </c>
      <c r="BK1718" s="68">
        <v>0</v>
      </c>
      <c r="BL1718" s="68">
        <v>0</v>
      </c>
      <c r="BM1718" s="68">
        <v>4.2198022862929188</v>
      </c>
      <c r="BN1718" s="68">
        <v>-1.1374266250641085E-5</v>
      </c>
      <c r="BO1718" s="68">
        <v>2698.7163172409</v>
      </c>
    </row>
    <row r="1719" spans="1:67">
      <c r="A1719">
        <v>2014</v>
      </c>
      <c r="B1719" s="62" t="s">
        <v>632</v>
      </c>
      <c r="C1719" s="67" t="s">
        <v>697</v>
      </c>
      <c r="D1719" s="62" t="s">
        <v>725</v>
      </c>
      <c r="E1719" s="68">
        <v>0.25201395512625618</v>
      </c>
      <c r="F1719" s="68">
        <v>0.76962208639449237</v>
      </c>
      <c r="G1719" s="68">
        <v>26.07098681122886</v>
      </c>
      <c r="H1719" s="68">
        <v>241.13291471180963</v>
      </c>
      <c r="I1719" s="68">
        <v>115.57429820423593</v>
      </c>
      <c r="J1719" s="68">
        <v>23.68484840588102</v>
      </c>
      <c r="K1719" s="68">
        <v>1.7190986224859037</v>
      </c>
      <c r="L1719" s="68">
        <v>27.035998777244469</v>
      </c>
      <c r="M1719" s="68">
        <v>16.008206266362073</v>
      </c>
      <c r="N1719" s="68">
        <v>11.137713650654364</v>
      </c>
      <c r="O1719" s="68">
        <v>74.246053179291081</v>
      </c>
      <c r="P1719" s="68">
        <v>51.269117597250414</v>
      </c>
      <c r="Q1719" s="68">
        <v>32.853977781050524</v>
      </c>
      <c r="R1719" s="68">
        <v>29.469340863197317</v>
      </c>
      <c r="S1719" s="68">
        <v>31.612804186893243</v>
      </c>
      <c r="T1719" s="68">
        <v>40.146954204306589</v>
      </c>
      <c r="U1719" s="68">
        <v>125.85179619417755</v>
      </c>
      <c r="V1719" s="68">
        <v>88.486831102290907</v>
      </c>
      <c r="W1719" s="68">
        <v>46.589874733480954</v>
      </c>
      <c r="X1719" s="68">
        <v>290.28396901711113</v>
      </c>
      <c r="Y1719" s="68">
        <v>7.4740851535496819</v>
      </c>
      <c r="Z1719" s="68">
        <v>83.151176934644198</v>
      </c>
      <c r="AA1719" s="68">
        <v>18.34600412989575</v>
      </c>
      <c r="AB1719" s="68">
        <v>60.2586062724423</v>
      </c>
      <c r="AC1719" s="68">
        <v>27.192326707806437</v>
      </c>
      <c r="AD1719" s="68">
        <v>2.9619775001161099</v>
      </c>
      <c r="AE1719" s="68">
        <v>454.56401433507307</v>
      </c>
      <c r="AF1719" s="68">
        <v>59.997726268278591</v>
      </c>
      <c r="AG1719" s="68">
        <v>298.1382221900048</v>
      </c>
      <c r="AH1719" s="68">
        <v>244.19631662014041</v>
      </c>
      <c r="AI1719" s="68">
        <v>567.53940565433413</v>
      </c>
      <c r="AJ1719" s="68">
        <v>40.377323607724122</v>
      </c>
      <c r="AK1719" s="68">
        <v>133.53490055053066</v>
      </c>
      <c r="AL1719" s="68">
        <v>33.957867890346328</v>
      </c>
      <c r="AM1719" s="68">
        <v>15.892450625738636</v>
      </c>
      <c r="AN1719" s="68">
        <v>40.790845767618961</v>
      </c>
      <c r="AO1719" s="68">
        <v>38.339934310925464</v>
      </c>
      <c r="AP1719" s="68">
        <v>32.78465740900937</v>
      </c>
      <c r="AQ1719" s="68">
        <v>150.38510169233905</v>
      </c>
      <c r="AR1719" s="68">
        <v>7.4904022020123122</v>
      </c>
      <c r="AS1719" s="68">
        <v>232.71910363990187</v>
      </c>
      <c r="AT1719" s="68">
        <v>2.4997261217760234</v>
      </c>
      <c r="AU1719" s="68">
        <v>19.37814829875364</v>
      </c>
      <c r="AV1719" s="68">
        <v>0</v>
      </c>
      <c r="AW1719" s="68">
        <v>32.679536943196688</v>
      </c>
      <c r="AX1719" s="68">
        <v>10.615228861197716</v>
      </c>
      <c r="AY1719" s="68">
        <v>40.930607809208638</v>
      </c>
      <c r="AZ1719" s="68">
        <v>0</v>
      </c>
      <c r="BA1719" s="68">
        <v>6.2895756711010522</v>
      </c>
      <c r="BB1719" s="68">
        <v>477.40600148167556</v>
      </c>
      <c r="BC1719" s="68">
        <v>2373.8161995553419</v>
      </c>
      <c r="BD1719" s="68">
        <v>293.02060003347452</v>
      </c>
      <c r="BE1719" s="68">
        <v>264.44429220703421</v>
      </c>
      <c r="BF1719" s="68">
        <v>108.18714142185669</v>
      </c>
      <c r="BG1719" s="68">
        <v>0</v>
      </c>
      <c r="BH1719" s="68">
        <v>2.7928979993600445</v>
      </c>
      <c r="BI1719" s="68">
        <v>32973.243751394672</v>
      </c>
      <c r="BJ1719" s="68">
        <v>0</v>
      </c>
      <c r="BK1719" s="68">
        <v>0</v>
      </c>
      <c r="BL1719" s="68">
        <v>0</v>
      </c>
      <c r="BM1719" s="68">
        <v>-19.451433779950829</v>
      </c>
      <c r="BN1719" s="68">
        <v>-2.7339270309312269E-4</v>
      </c>
      <c r="BO1719" s="68">
        <v>40410.140870438903</v>
      </c>
    </row>
    <row r="1720" spans="1:67">
      <c r="A1720">
        <v>2014</v>
      </c>
      <c r="B1720" s="62" t="s">
        <v>633</v>
      </c>
      <c r="C1720" s="67" t="s">
        <v>698</v>
      </c>
      <c r="D1720" s="62" t="s">
        <v>725</v>
      </c>
      <c r="E1720" s="68">
        <v>6.693759153970251E-2</v>
      </c>
      <c r="F1720" s="68">
        <v>0</v>
      </c>
      <c r="G1720" s="68">
        <v>6.8341817486060157E-4</v>
      </c>
      <c r="H1720" s="68">
        <v>4.5190079576797837</v>
      </c>
      <c r="I1720" s="68">
        <v>97.08995830191509</v>
      </c>
      <c r="J1720" s="68">
        <v>8.0648505581480396</v>
      </c>
      <c r="K1720" s="68">
        <v>0.78967237131419121</v>
      </c>
      <c r="L1720" s="68">
        <v>12.875975951407945</v>
      </c>
      <c r="M1720" s="68">
        <v>1.8277240610169063</v>
      </c>
      <c r="N1720" s="68">
        <v>0.46615514534528391</v>
      </c>
      <c r="O1720" s="68">
        <v>24.669826683458599</v>
      </c>
      <c r="P1720" s="68">
        <v>38.847479894120362</v>
      </c>
      <c r="Q1720" s="68">
        <v>11.738327551489689</v>
      </c>
      <c r="R1720" s="68">
        <v>7.0388972118960442</v>
      </c>
      <c r="S1720" s="68">
        <v>3.3312047142648527</v>
      </c>
      <c r="T1720" s="68">
        <v>6.8692827642871643</v>
      </c>
      <c r="U1720" s="68">
        <v>2.2632919431869167</v>
      </c>
      <c r="V1720" s="68">
        <v>3.9808046448911272</v>
      </c>
      <c r="W1720" s="68">
        <v>4.6086983814017373</v>
      </c>
      <c r="X1720" s="68">
        <v>43.946477504388866</v>
      </c>
      <c r="Y1720" s="68">
        <v>0.24604151350117542</v>
      </c>
      <c r="Z1720" s="68">
        <v>20.34515948942925</v>
      </c>
      <c r="AA1720" s="68">
        <v>2.0997227211954783</v>
      </c>
      <c r="AB1720" s="68">
        <v>37.755162327693256</v>
      </c>
      <c r="AC1720" s="68">
        <v>0</v>
      </c>
      <c r="AD1720" s="68">
        <v>0.41955177475122041</v>
      </c>
      <c r="AE1720" s="68">
        <v>2.2050500558722752</v>
      </c>
      <c r="AF1720" s="68">
        <v>38.874083788404292</v>
      </c>
      <c r="AG1720" s="68">
        <v>193.17149083477548</v>
      </c>
      <c r="AH1720" s="68">
        <v>158.2211304252381</v>
      </c>
      <c r="AI1720" s="68">
        <v>31.071196483016539</v>
      </c>
      <c r="AJ1720" s="68">
        <v>0</v>
      </c>
      <c r="AK1720" s="68">
        <v>17.8386975650407</v>
      </c>
      <c r="AL1720" s="68">
        <v>4.3806582387935364</v>
      </c>
      <c r="AM1720" s="68">
        <v>2.5433171935088681</v>
      </c>
      <c r="AN1720" s="68">
        <v>18.904434966738645</v>
      </c>
      <c r="AO1720" s="68">
        <v>8.7782035204783657</v>
      </c>
      <c r="AP1720" s="68">
        <v>40.273811942149706</v>
      </c>
      <c r="AQ1720" s="68">
        <v>73.708826766079426</v>
      </c>
      <c r="AR1720" s="68">
        <v>1.8994152666130517</v>
      </c>
      <c r="AS1720" s="68">
        <v>9.3391076452862585</v>
      </c>
      <c r="AT1720" s="68">
        <v>0</v>
      </c>
      <c r="AU1720" s="68">
        <v>0</v>
      </c>
      <c r="AV1720" s="68">
        <v>0</v>
      </c>
      <c r="AW1720" s="68">
        <v>7.9386576568612019</v>
      </c>
      <c r="AX1720" s="68">
        <v>0.13500660293820413</v>
      </c>
      <c r="AY1720" s="68">
        <v>10.053743605234505</v>
      </c>
      <c r="AZ1720" s="68">
        <v>0</v>
      </c>
      <c r="BA1720" s="68">
        <v>2.2004059375759963</v>
      </c>
      <c r="BB1720" s="68">
        <v>267.17706413077741</v>
      </c>
      <c r="BC1720" s="68">
        <v>72.985670034879575</v>
      </c>
      <c r="BD1720" s="68">
        <v>243.79780438588452</v>
      </c>
      <c r="BE1720" s="68">
        <v>11.476728590400723</v>
      </c>
      <c r="BF1720" s="68">
        <v>75.811257627483911</v>
      </c>
      <c r="BG1720" s="68">
        <v>0</v>
      </c>
      <c r="BH1720" s="68">
        <v>0.36257756833235033</v>
      </c>
      <c r="BI1720" s="68">
        <v>701.40053728735609</v>
      </c>
      <c r="BJ1720" s="68">
        <v>0</v>
      </c>
      <c r="BK1720" s="68">
        <v>0</v>
      </c>
      <c r="BL1720" s="68">
        <v>0</v>
      </c>
      <c r="BM1720" s="68">
        <v>-0.1865004368512595</v>
      </c>
      <c r="BN1720" s="68">
        <v>5.7055934121308383E-5</v>
      </c>
      <c r="BO1720" s="68">
        <v>2328.2233292153001</v>
      </c>
    </row>
    <row r="1721" spans="1:67">
      <c r="A1721">
        <v>2014</v>
      </c>
      <c r="B1721" s="62" t="s">
        <v>634</v>
      </c>
      <c r="C1721" s="67" t="s">
        <v>699</v>
      </c>
      <c r="D1721" s="62" t="s">
        <v>725</v>
      </c>
      <c r="E1721" s="68">
        <v>0</v>
      </c>
      <c r="F1721" s="68">
        <v>0</v>
      </c>
      <c r="G1721" s="68">
        <v>0</v>
      </c>
      <c r="H1721" s="68">
        <v>0</v>
      </c>
      <c r="I1721" s="68">
        <v>8.38893187310006E-5</v>
      </c>
      <c r="J1721" s="68">
        <v>0</v>
      </c>
      <c r="K1721" s="68">
        <v>0</v>
      </c>
      <c r="L1721" s="68">
        <v>0</v>
      </c>
      <c r="M1721" s="68">
        <v>0.11447424943452886</v>
      </c>
      <c r="N1721" s="68">
        <v>0</v>
      </c>
      <c r="O1721" s="68">
        <v>0</v>
      </c>
      <c r="P1721" s="68">
        <v>0</v>
      </c>
      <c r="Q1721" s="68">
        <v>1.99864523494055E-4</v>
      </c>
      <c r="R1721" s="68">
        <v>0</v>
      </c>
      <c r="S1721" s="68">
        <v>0</v>
      </c>
      <c r="T1721" s="68">
        <v>0</v>
      </c>
      <c r="U1721" s="68">
        <v>0</v>
      </c>
      <c r="V1721" s="68">
        <v>0</v>
      </c>
      <c r="W1721" s="68">
        <v>0</v>
      </c>
      <c r="X1721" s="68">
        <v>0</v>
      </c>
      <c r="Y1721" s="68">
        <v>0</v>
      </c>
      <c r="Z1721" s="68">
        <v>0</v>
      </c>
      <c r="AA1721" s="68">
        <v>0</v>
      </c>
      <c r="AB1721" s="68">
        <v>0</v>
      </c>
      <c r="AC1721" s="68">
        <v>0</v>
      </c>
      <c r="AD1721" s="68">
        <v>0</v>
      </c>
      <c r="AE1721" s="68">
        <v>0.30780123267300841</v>
      </c>
      <c r="AF1721" s="68">
        <v>0.25478357173248606</v>
      </c>
      <c r="AG1721" s="68">
        <v>1.2660599966719763</v>
      </c>
      <c r="AH1721" s="68">
        <v>1.0369927932634222</v>
      </c>
      <c r="AI1721" s="68">
        <v>0</v>
      </c>
      <c r="AJ1721" s="68">
        <v>0</v>
      </c>
      <c r="AK1721" s="68">
        <v>0</v>
      </c>
      <c r="AL1721" s="68">
        <v>0</v>
      </c>
      <c r="AM1721" s="68">
        <v>0</v>
      </c>
      <c r="AN1721" s="68">
        <v>3.9306336860928801</v>
      </c>
      <c r="AO1721" s="68">
        <v>1.0478423071041216</v>
      </c>
      <c r="AP1721" s="68">
        <v>208.96606839158503</v>
      </c>
      <c r="AQ1721" s="68">
        <v>28.785262753574028</v>
      </c>
      <c r="AR1721" s="68">
        <v>0</v>
      </c>
      <c r="AS1721" s="68">
        <v>12.060862608318464</v>
      </c>
      <c r="AT1721" s="68">
        <v>27.197069870263409</v>
      </c>
      <c r="AU1721" s="68">
        <v>0</v>
      </c>
      <c r="AV1721" s="68">
        <v>0</v>
      </c>
      <c r="AW1721" s="68">
        <v>19.156066359325738</v>
      </c>
      <c r="AX1721" s="68">
        <v>0</v>
      </c>
      <c r="AY1721" s="68">
        <v>75.555243287514656</v>
      </c>
      <c r="AZ1721" s="68">
        <v>0</v>
      </c>
      <c r="BA1721" s="68">
        <v>3.6148519789247997</v>
      </c>
      <c r="BB1721" s="68">
        <v>3.121683895582025</v>
      </c>
      <c r="BC1721" s="68">
        <v>323.33118666438935</v>
      </c>
      <c r="BD1721" s="68">
        <v>21.012916637046104</v>
      </c>
      <c r="BE1721" s="68">
        <v>39.140131193916474</v>
      </c>
      <c r="BF1721" s="68">
        <v>0</v>
      </c>
      <c r="BG1721" s="68">
        <v>0</v>
      </c>
      <c r="BH1721" s="68">
        <v>0.69675248944710433</v>
      </c>
      <c r="BI1721" s="68">
        <v>4684.3076562839551</v>
      </c>
      <c r="BJ1721" s="68">
        <v>0</v>
      </c>
      <c r="BK1721" s="68">
        <v>8.3271830621594383</v>
      </c>
      <c r="BL1721" s="68">
        <v>44.952291435055407</v>
      </c>
      <c r="BM1721" s="68">
        <v>20.275663401032972</v>
      </c>
      <c r="BN1721" s="68">
        <v>27.451059074097071</v>
      </c>
      <c r="BO1721" s="68">
        <v>5555.9108209770002</v>
      </c>
    </row>
    <row r="1722" spans="1:67">
      <c r="A1722">
        <v>2014</v>
      </c>
      <c r="B1722" s="62" t="s">
        <v>635</v>
      </c>
      <c r="C1722" s="67" t="s">
        <v>700</v>
      </c>
      <c r="D1722" s="62" t="s">
        <v>725</v>
      </c>
      <c r="E1722" s="68">
        <v>2.8022901080307707</v>
      </c>
      <c r="F1722" s="68">
        <v>3.739642520041849</v>
      </c>
      <c r="G1722" s="68">
        <v>6.7725419069000177</v>
      </c>
      <c r="H1722" s="68">
        <v>141.89441981350149</v>
      </c>
      <c r="I1722" s="68">
        <v>271.61649390159965</v>
      </c>
      <c r="J1722" s="68">
        <v>29.671502002766179</v>
      </c>
      <c r="K1722" s="68">
        <v>5.1796943185651836</v>
      </c>
      <c r="L1722" s="68">
        <v>15.532943989025377</v>
      </c>
      <c r="M1722" s="68">
        <v>20.365864602389699</v>
      </c>
      <c r="N1722" s="68">
        <v>16.768731789816076</v>
      </c>
      <c r="O1722" s="68">
        <v>64.95747532093317</v>
      </c>
      <c r="P1722" s="68">
        <v>14.012243032233334</v>
      </c>
      <c r="Q1722" s="68">
        <v>36.967940765756104</v>
      </c>
      <c r="R1722" s="68">
        <v>50.532998008773042</v>
      </c>
      <c r="S1722" s="68">
        <v>11.100950429744913</v>
      </c>
      <c r="T1722" s="68">
        <v>39.089777735362695</v>
      </c>
      <c r="U1722" s="68">
        <v>8.6938328740347348</v>
      </c>
      <c r="V1722" s="68">
        <v>20.765453728921724</v>
      </c>
      <c r="W1722" s="68">
        <v>23.424450869104781</v>
      </c>
      <c r="X1722" s="68">
        <v>111.62224136113223</v>
      </c>
      <c r="Y1722" s="68">
        <v>4.821498793902407</v>
      </c>
      <c r="Z1722" s="68">
        <v>47.424587231584688</v>
      </c>
      <c r="AA1722" s="68">
        <v>28.321530386878049</v>
      </c>
      <c r="AB1722" s="68">
        <v>32.379740849178631</v>
      </c>
      <c r="AC1722" s="68">
        <v>21.472027671791167</v>
      </c>
      <c r="AD1722" s="68">
        <v>3.33749154601343</v>
      </c>
      <c r="AE1722" s="68">
        <v>900.79114568808302</v>
      </c>
      <c r="AF1722" s="68">
        <v>96.535112363833917</v>
      </c>
      <c r="AG1722" s="68">
        <v>479.69829140479453</v>
      </c>
      <c r="AH1722" s="68">
        <v>392.90687047624294</v>
      </c>
      <c r="AI1722" s="68">
        <v>450.55126043647942</v>
      </c>
      <c r="AJ1722" s="68">
        <v>5.525803797132693</v>
      </c>
      <c r="AK1722" s="68">
        <v>99.29669937197184</v>
      </c>
      <c r="AL1722" s="68">
        <v>51.145793325730708</v>
      </c>
      <c r="AM1722" s="68">
        <v>33.774675993314631</v>
      </c>
      <c r="AN1722" s="68">
        <v>164.62027493591052</v>
      </c>
      <c r="AO1722" s="68">
        <v>18.67337121878532</v>
      </c>
      <c r="AP1722" s="68">
        <v>183.63147159346812</v>
      </c>
      <c r="AQ1722" s="68">
        <v>1394.7216500044269</v>
      </c>
      <c r="AR1722" s="68">
        <v>5.2747267868349086</v>
      </c>
      <c r="AS1722" s="68">
        <v>715.07701999742676</v>
      </c>
      <c r="AT1722" s="68">
        <v>3367.4242852964812</v>
      </c>
      <c r="AU1722" s="68">
        <v>103.38706501876952</v>
      </c>
      <c r="AV1722" s="68">
        <v>0</v>
      </c>
      <c r="AW1722" s="68">
        <v>239.83843110873804</v>
      </c>
      <c r="AX1722" s="68">
        <v>41.926617648640978</v>
      </c>
      <c r="AY1722" s="68">
        <v>66.291167718410648</v>
      </c>
      <c r="AZ1722" s="68">
        <v>0</v>
      </c>
      <c r="BA1722" s="68">
        <v>16.388789100856915</v>
      </c>
      <c r="BB1722" s="68">
        <v>745.60489200043799</v>
      </c>
      <c r="BC1722" s="68">
        <v>1123.235514791234</v>
      </c>
      <c r="BD1722" s="68">
        <v>380.42812145480366</v>
      </c>
      <c r="BE1722" s="68">
        <v>227.61981483307002</v>
      </c>
      <c r="BF1722" s="68">
        <v>206.98978855787325</v>
      </c>
      <c r="BG1722" s="68">
        <v>0</v>
      </c>
      <c r="BH1722" s="68">
        <v>1.4838679919839939</v>
      </c>
      <c r="BI1722" s="68">
        <v>23578.606268075462</v>
      </c>
      <c r="BJ1722" s="68">
        <v>0</v>
      </c>
      <c r="BK1722" s="68">
        <v>0</v>
      </c>
      <c r="BL1722" s="68">
        <v>0</v>
      </c>
      <c r="BM1722" s="68">
        <v>-144.31135618048569</v>
      </c>
      <c r="BN1722" s="68">
        <v>121.18583345334125</v>
      </c>
      <c r="BO1722" s="68">
        <v>36101.591633821998</v>
      </c>
    </row>
    <row r="1723" spans="1:67">
      <c r="A1723">
        <v>2014</v>
      </c>
      <c r="B1723" s="62" t="s">
        <v>636</v>
      </c>
      <c r="C1723" s="67" t="s">
        <v>701</v>
      </c>
      <c r="D1723" s="62" t="s">
        <v>725</v>
      </c>
      <c r="E1723" s="68">
        <v>0</v>
      </c>
      <c r="F1723" s="68">
        <v>0</v>
      </c>
      <c r="G1723" s="68">
        <v>0</v>
      </c>
      <c r="H1723" s="68">
        <v>2.5972449179323913</v>
      </c>
      <c r="I1723" s="68">
        <v>29.110627649914647</v>
      </c>
      <c r="J1723" s="68">
        <v>3.5510699065845039</v>
      </c>
      <c r="K1723" s="68">
        <v>0.21421616360110521</v>
      </c>
      <c r="L1723" s="68">
        <v>1.6137037111395782</v>
      </c>
      <c r="M1723" s="68">
        <v>3.0568903885418623</v>
      </c>
      <c r="N1723" s="68">
        <v>0.53840670580647232</v>
      </c>
      <c r="O1723" s="68">
        <v>5.8227390730228947</v>
      </c>
      <c r="P1723" s="68">
        <v>1.3469099701634635</v>
      </c>
      <c r="Q1723" s="68">
        <v>6.0873420122356681</v>
      </c>
      <c r="R1723" s="68">
        <v>11.896824949643337</v>
      </c>
      <c r="S1723" s="68">
        <v>2.5437306812048819</v>
      </c>
      <c r="T1723" s="68">
        <v>3.8817458499933557</v>
      </c>
      <c r="U1723" s="68">
        <v>0.85809414119753724</v>
      </c>
      <c r="V1723" s="68">
        <v>2.4699845205563729</v>
      </c>
      <c r="W1723" s="68">
        <v>2.9512001524685054</v>
      </c>
      <c r="X1723" s="68">
        <v>12.754146839941983</v>
      </c>
      <c r="Y1723" s="68">
        <v>0.24681417469426906</v>
      </c>
      <c r="Z1723" s="68">
        <v>6.0693424350124623</v>
      </c>
      <c r="AA1723" s="68">
        <v>1.6090312836656111</v>
      </c>
      <c r="AB1723" s="68">
        <v>1.048558560524963</v>
      </c>
      <c r="AC1723" s="68">
        <v>0</v>
      </c>
      <c r="AD1723" s="68">
        <v>0.64783112340211713</v>
      </c>
      <c r="AE1723" s="68">
        <v>0.36207155359317605</v>
      </c>
      <c r="AF1723" s="68">
        <v>6.7183709283198301</v>
      </c>
      <c r="AG1723" s="68">
        <v>33.384651205379008</v>
      </c>
      <c r="AH1723" s="68">
        <v>27.34439346997285</v>
      </c>
      <c r="AI1723" s="68">
        <v>38.647479593084469</v>
      </c>
      <c r="AJ1723" s="68">
        <v>0</v>
      </c>
      <c r="AK1723" s="68">
        <v>3.6321986618330557</v>
      </c>
      <c r="AL1723" s="68">
        <v>6.4029393773132037</v>
      </c>
      <c r="AM1723" s="68">
        <v>3.0710045094237204</v>
      </c>
      <c r="AN1723" s="68">
        <v>2.4923797999342781</v>
      </c>
      <c r="AO1723" s="68">
        <v>0.66135034969788131</v>
      </c>
      <c r="AP1723" s="68">
        <v>29.826695085273524</v>
      </c>
      <c r="AQ1723" s="68">
        <v>50.448652768640713</v>
      </c>
      <c r="AR1723" s="68">
        <v>0.1134465446433576</v>
      </c>
      <c r="AS1723" s="68">
        <v>1.0884490082025746</v>
      </c>
      <c r="AT1723" s="68">
        <v>0</v>
      </c>
      <c r="AU1723" s="68">
        <v>0</v>
      </c>
      <c r="AV1723" s="68">
        <v>0</v>
      </c>
      <c r="AW1723" s="68">
        <v>27.694679171720143</v>
      </c>
      <c r="AX1723" s="68">
        <v>10.570771543498415</v>
      </c>
      <c r="AY1723" s="68">
        <v>1.4695984738111996</v>
      </c>
      <c r="AZ1723" s="68">
        <v>0</v>
      </c>
      <c r="BA1723" s="68">
        <v>0.57186333073542139</v>
      </c>
      <c r="BB1723" s="68">
        <v>88.169994653464713</v>
      </c>
      <c r="BC1723" s="68">
        <v>4.4282266880098993</v>
      </c>
      <c r="BD1723" s="68">
        <v>29.12589700633724</v>
      </c>
      <c r="BE1723" s="68">
        <v>6.7126231558632092</v>
      </c>
      <c r="BF1723" s="68">
        <v>10.620124927044429</v>
      </c>
      <c r="BG1723" s="68">
        <v>0</v>
      </c>
      <c r="BH1723" s="68">
        <v>3.7098504994903694E-3</v>
      </c>
      <c r="BI1723" s="68">
        <v>28.922232137919529</v>
      </c>
      <c r="BJ1723" s="68">
        <v>0</v>
      </c>
      <c r="BK1723" s="68">
        <v>0</v>
      </c>
      <c r="BL1723" s="68">
        <v>459.13053243510353</v>
      </c>
      <c r="BM1723" s="68">
        <v>-0.10691253122017715</v>
      </c>
      <c r="BN1723" s="68">
        <v>-2.6187046728409769E-5</v>
      </c>
      <c r="BO1723" s="68">
        <v>972.42385272230001</v>
      </c>
    </row>
    <row r="1724" spans="1:67">
      <c r="A1724">
        <v>2014</v>
      </c>
      <c r="B1724" s="62" t="s">
        <v>637</v>
      </c>
      <c r="C1724" s="67" t="s">
        <v>702</v>
      </c>
      <c r="D1724" s="62" t="s">
        <v>725</v>
      </c>
      <c r="E1724" s="68">
        <v>301.97711792440418</v>
      </c>
      <c r="F1724" s="68">
        <v>2.9300069601145378</v>
      </c>
      <c r="G1724" s="68">
        <v>12.078996126131097</v>
      </c>
      <c r="H1724" s="68">
        <v>820.22374364453219</v>
      </c>
      <c r="I1724" s="68">
        <v>687.96793877422647</v>
      </c>
      <c r="J1724" s="68">
        <v>81.815139542998793</v>
      </c>
      <c r="K1724" s="68">
        <v>16.419216364748422</v>
      </c>
      <c r="L1724" s="68">
        <v>62.4106425195803</v>
      </c>
      <c r="M1724" s="68">
        <v>10.629069740406562</v>
      </c>
      <c r="N1724" s="68">
        <v>69.513324236952514</v>
      </c>
      <c r="O1724" s="68">
        <v>228.98345828121717</v>
      </c>
      <c r="P1724" s="68">
        <v>30.947678997346109</v>
      </c>
      <c r="Q1724" s="68">
        <v>142.57696958952533</v>
      </c>
      <c r="R1724" s="68">
        <v>201.18984742939136</v>
      </c>
      <c r="S1724" s="68">
        <v>163.67432022570148</v>
      </c>
      <c r="T1724" s="68">
        <v>160.25924538184023</v>
      </c>
      <c r="U1724" s="68">
        <v>14.974517814404171</v>
      </c>
      <c r="V1724" s="68">
        <v>59.766448893943249</v>
      </c>
      <c r="W1724" s="68">
        <v>90.770814867823603</v>
      </c>
      <c r="X1724" s="68">
        <v>496.09037852565052</v>
      </c>
      <c r="Y1724" s="68">
        <v>38.516636111003798</v>
      </c>
      <c r="Z1724" s="68">
        <v>84.512449234630068</v>
      </c>
      <c r="AA1724" s="68">
        <v>10.627103870723323</v>
      </c>
      <c r="AB1724" s="68">
        <v>70.237418205648424</v>
      </c>
      <c r="AC1724" s="68">
        <v>0</v>
      </c>
      <c r="AD1724" s="68">
        <v>2.3622356538939773</v>
      </c>
      <c r="AE1724" s="68">
        <v>3263.0319085586434</v>
      </c>
      <c r="AF1724" s="68">
        <v>145.31485447163578</v>
      </c>
      <c r="AG1724" s="68">
        <v>722.09257024592569</v>
      </c>
      <c r="AH1724" s="68">
        <v>591.44494998849098</v>
      </c>
      <c r="AI1724" s="68">
        <v>564.73573801450868</v>
      </c>
      <c r="AJ1724" s="68">
        <v>6.8417582628172262</v>
      </c>
      <c r="AK1724" s="68">
        <v>55.263254512514301</v>
      </c>
      <c r="AL1724" s="68">
        <v>63.996487217532668</v>
      </c>
      <c r="AM1724" s="68">
        <v>39.435993849857347</v>
      </c>
      <c r="AN1724" s="68">
        <v>273.80461103290565</v>
      </c>
      <c r="AO1724" s="68">
        <v>13.751133533355238</v>
      </c>
      <c r="AP1724" s="68">
        <v>55.814829190372329</v>
      </c>
      <c r="AQ1724" s="68">
        <v>931.91981953688787</v>
      </c>
      <c r="AR1724" s="68">
        <v>4.7683997669680158</v>
      </c>
      <c r="AS1724" s="68">
        <v>2151.1664109482172</v>
      </c>
      <c r="AT1724" s="68">
        <v>1343.6742912256718</v>
      </c>
      <c r="AU1724" s="68">
        <v>54.704965922435477</v>
      </c>
      <c r="AV1724" s="68">
        <v>0</v>
      </c>
      <c r="AW1724" s="68">
        <v>313.85264853498848</v>
      </c>
      <c r="AX1724" s="68">
        <v>151.47392385994181</v>
      </c>
      <c r="AY1724" s="68">
        <v>140.4754697005537</v>
      </c>
      <c r="AZ1724" s="68">
        <v>0</v>
      </c>
      <c r="BA1724" s="68">
        <v>41.023450116250665</v>
      </c>
      <c r="BB1724" s="68">
        <v>1459.27942302467</v>
      </c>
      <c r="BC1724" s="68">
        <v>2313.1913169349709</v>
      </c>
      <c r="BD1724" s="68">
        <v>203.08364373054573</v>
      </c>
      <c r="BE1724" s="68">
        <v>83.178055335936406</v>
      </c>
      <c r="BF1724" s="68">
        <v>78.037887337012535</v>
      </c>
      <c r="BG1724" s="68">
        <v>0</v>
      </c>
      <c r="BH1724" s="68">
        <v>7.2170512796956228</v>
      </c>
      <c r="BI1724" s="68">
        <v>31595.333961165008</v>
      </c>
      <c r="BJ1724" s="68">
        <v>0</v>
      </c>
      <c r="BK1724" s="68">
        <v>321.93036020147736</v>
      </c>
      <c r="BL1724" s="68">
        <v>0</v>
      </c>
      <c r="BM1724" s="68">
        <v>-226.32023877008501</v>
      </c>
      <c r="BN1724" s="68">
        <v>32.583378804512655</v>
      </c>
      <c r="BO1724" s="68">
        <v>50657.557026451097</v>
      </c>
    </row>
    <row r="1725" spans="1:67">
      <c r="A1725">
        <v>2014</v>
      </c>
      <c r="B1725" s="62" t="s">
        <v>638</v>
      </c>
      <c r="C1725" s="67" t="s">
        <v>703</v>
      </c>
      <c r="D1725" s="62" t="s">
        <v>725</v>
      </c>
      <c r="E1725" s="68">
        <v>80.308816603896872</v>
      </c>
      <c r="F1725" s="68">
        <v>19.635469502478525</v>
      </c>
      <c r="G1725" s="68">
        <v>5.7162018739638372</v>
      </c>
      <c r="H1725" s="68">
        <v>159.32606277505607</v>
      </c>
      <c r="I1725" s="68">
        <v>59.752644875838413</v>
      </c>
      <c r="J1725" s="68">
        <v>14.212863734834553</v>
      </c>
      <c r="K1725" s="68">
        <v>2.9645177588330616</v>
      </c>
      <c r="L1725" s="68">
        <v>27.23162699318101</v>
      </c>
      <c r="M1725" s="68">
        <v>2.0381947503850482</v>
      </c>
      <c r="N1725" s="68">
        <v>3.857476069338301</v>
      </c>
      <c r="O1725" s="68">
        <v>82.529498592262385</v>
      </c>
      <c r="P1725" s="68">
        <v>10.490592904131841</v>
      </c>
      <c r="Q1725" s="68">
        <v>38.508942859126314</v>
      </c>
      <c r="R1725" s="68">
        <v>38.040719044695358</v>
      </c>
      <c r="S1725" s="68">
        <v>19.110499673628318</v>
      </c>
      <c r="T1725" s="68">
        <v>31.488940481254303</v>
      </c>
      <c r="U1725" s="68">
        <v>270.573701906753</v>
      </c>
      <c r="V1725" s="68">
        <v>91.653806904125119</v>
      </c>
      <c r="W1725" s="68">
        <v>25.375687132667451</v>
      </c>
      <c r="X1725" s="68">
        <v>101.14354735154008</v>
      </c>
      <c r="Y1725" s="68">
        <v>19.5283078117683</v>
      </c>
      <c r="Z1725" s="68">
        <v>50.787653476533471</v>
      </c>
      <c r="AA1725" s="68">
        <v>1.720734834557613</v>
      </c>
      <c r="AB1725" s="68">
        <v>55.603739894465733</v>
      </c>
      <c r="AC1725" s="68">
        <v>7.5437612457858947</v>
      </c>
      <c r="AD1725" s="68">
        <v>0.95610875280764629</v>
      </c>
      <c r="AE1725" s="68">
        <v>322.0239410949838</v>
      </c>
      <c r="AF1725" s="68">
        <v>0.74194161607615339</v>
      </c>
      <c r="AG1725" s="68">
        <v>3.6868256206348078</v>
      </c>
      <c r="AH1725" s="68">
        <v>3.0197712657118205</v>
      </c>
      <c r="AI1725" s="68">
        <v>269.96835791352919</v>
      </c>
      <c r="AJ1725" s="68">
        <v>26.072805178255937</v>
      </c>
      <c r="AK1725" s="68">
        <v>229.49744720926691</v>
      </c>
      <c r="AL1725" s="68">
        <v>68.609449044442229</v>
      </c>
      <c r="AM1725" s="68">
        <v>45.901003649251358</v>
      </c>
      <c r="AN1725" s="68">
        <v>57.277126345378612</v>
      </c>
      <c r="AO1725" s="68">
        <v>4.5701899852856691</v>
      </c>
      <c r="AP1725" s="68">
        <v>3.3529095926581323</v>
      </c>
      <c r="AQ1725" s="68">
        <v>175.85855257510292</v>
      </c>
      <c r="AR1725" s="68">
        <v>10.363780021431435</v>
      </c>
      <c r="AS1725" s="68">
        <v>36.017727913498277</v>
      </c>
      <c r="AT1725" s="68">
        <v>263.19782350533404</v>
      </c>
      <c r="AU1725" s="68">
        <v>0.34912401936807658</v>
      </c>
      <c r="AV1725" s="68">
        <v>0</v>
      </c>
      <c r="AW1725" s="68">
        <v>9.3633518334616372</v>
      </c>
      <c r="AX1725" s="68">
        <v>41.229661035764124</v>
      </c>
      <c r="AY1725" s="68">
        <v>34.247663518051894</v>
      </c>
      <c r="AZ1725" s="68">
        <v>0</v>
      </c>
      <c r="BA1725" s="68">
        <v>2.8068177100984899</v>
      </c>
      <c r="BB1725" s="68">
        <v>260.04686189570793</v>
      </c>
      <c r="BC1725" s="68">
        <v>2.8128153285817666E-3</v>
      </c>
      <c r="BD1725" s="68">
        <v>45.176640892806546</v>
      </c>
      <c r="BE1725" s="68">
        <v>19.792700320159934</v>
      </c>
      <c r="BF1725" s="68">
        <v>45.347689747639002</v>
      </c>
      <c r="BG1725" s="68">
        <v>0</v>
      </c>
      <c r="BH1725" s="68">
        <v>0</v>
      </c>
      <c r="BI1725" s="68">
        <v>6478.3588797562716</v>
      </c>
      <c r="BJ1725" s="68">
        <v>0</v>
      </c>
      <c r="BK1725" s="68">
        <v>0</v>
      </c>
      <c r="BL1725" s="68">
        <v>0</v>
      </c>
      <c r="BM1725" s="68">
        <v>1071.7018438918431</v>
      </c>
      <c r="BN1725" s="68">
        <v>884.51123796485024</v>
      </c>
      <c r="BO1725" s="68">
        <v>11633.195055736101</v>
      </c>
    </row>
    <row r="1726" spans="1:67">
      <c r="A1726">
        <v>2014</v>
      </c>
      <c r="B1726" s="62" t="s">
        <v>639</v>
      </c>
      <c r="C1726" s="67" t="s">
        <v>704</v>
      </c>
      <c r="D1726" s="62" t="s">
        <v>725</v>
      </c>
      <c r="E1726" s="68">
        <v>15.712789435254662</v>
      </c>
      <c r="F1726" s="68">
        <v>1.8454524322182893</v>
      </c>
      <c r="G1726" s="68">
        <v>1.0752614289310292</v>
      </c>
      <c r="H1726" s="68">
        <v>38.856021633572631</v>
      </c>
      <c r="I1726" s="68">
        <v>15.363468804607193</v>
      </c>
      <c r="J1726" s="68">
        <v>2.7657880209300916</v>
      </c>
      <c r="K1726" s="68">
        <v>0.51222213505849068</v>
      </c>
      <c r="L1726" s="68">
        <v>6.4904517997352045</v>
      </c>
      <c r="M1726" s="68">
        <v>0.43152386021722566</v>
      </c>
      <c r="N1726" s="68">
        <v>0.52748433143221085</v>
      </c>
      <c r="O1726" s="68">
        <v>9.5330047479768236</v>
      </c>
      <c r="P1726" s="68">
        <v>1.7910787570513544</v>
      </c>
      <c r="Q1726" s="68">
        <v>6.2508468201203184</v>
      </c>
      <c r="R1726" s="68">
        <v>7.8043029823415937</v>
      </c>
      <c r="S1726" s="68">
        <v>3.4562473987308295</v>
      </c>
      <c r="T1726" s="68">
        <v>4.6544607921859358</v>
      </c>
      <c r="U1726" s="68">
        <v>7.4007831296308835</v>
      </c>
      <c r="V1726" s="68">
        <v>3.3211267027226601</v>
      </c>
      <c r="W1726" s="68">
        <v>2.6882299733892241</v>
      </c>
      <c r="X1726" s="68">
        <v>21.346024119388044</v>
      </c>
      <c r="Y1726" s="68">
        <v>0.73977778247583126</v>
      </c>
      <c r="Z1726" s="68">
        <v>6.4140458679729866</v>
      </c>
      <c r="AA1726" s="68">
        <v>0.34883855604201663</v>
      </c>
      <c r="AB1726" s="68">
        <v>9.8789133450599405</v>
      </c>
      <c r="AC1726" s="68">
        <v>2.346814633037273</v>
      </c>
      <c r="AD1726" s="68">
        <v>0.19384697149601524</v>
      </c>
      <c r="AE1726" s="68">
        <v>75.390573479842871</v>
      </c>
      <c r="AF1726" s="68">
        <v>0.18432600775625543</v>
      </c>
      <c r="AG1726" s="68">
        <v>0.91594518115740842</v>
      </c>
      <c r="AH1726" s="68">
        <v>0.75022396599004404</v>
      </c>
      <c r="AI1726" s="68">
        <v>79.880855612334159</v>
      </c>
      <c r="AJ1726" s="68">
        <v>6.5490226895042181</v>
      </c>
      <c r="AK1726" s="68">
        <v>39.936466048394074</v>
      </c>
      <c r="AL1726" s="68">
        <v>13.277131123678936</v>
      </c>
      <c r="AM1726" s="68">
        <v>12.797933632503968</v>
      </c>
      <c r="AN1726" s="68">
        <v>13.719073992645866</v>
      </c>
      <c r="AO1726" s="68">
        <v>1.0121276590678083</v>
      </c>
      <c r="AP1726" s="68">
        <v>0.82478389897457649</v>
      </c>
      <c r="AQ1726" s="68">
        <v>43.125594121960461</v>
      </c>
      <c r="AR1726" s="68">
        <v>2.6845846706733267</v>
      </c>
      <c r="AS1726" s="68">
        <v>9.2391150862273648</v>
      </c>
      <c r="AT1726" s="68">
        <v>1622.3403503561062</v>
      </c>
      <c r="AU1726" s="68">
        <v>2.1785640445569618</v>
      </c>
      <c r="AV1726" s="68">
        <v>0</v>
      </c>
      <c r="AW1726" s="68">
        <v>2.2645974568586742</v>
      </c>
      <c r="AX1726" s="68">
        <v>8.6415126907879571</v>
      </c>
      <c r="AY1726" s="68">
        <v>7.4930629631104093</v>
      </c>
      <c r="AZ1726" s="68">
        <v>0</v>
      </c>
      <c r="BA1726" s="68">
        <v>0.68012982213852569</v>
      </c>
      <c r="BB1726" s="68">
        <v>63.678923800924309</v>
      </c>
      <c r="BC1726" s="68">
        <v>0</v>
      </c>
      <c r="BD1726" s="68">
        <v>26.329261495918008</v>
      </c>
      <c r="BE1726" s="68">
        <v>5.1205065445207261</v>
      </c>
      <c r="BF1726" s="68">
        <v>11.278218510970969</v>
      </c>
      <c r="BG1726" s="68">
        <v>0</v>
      </c>
      <c r="BH1726" s="68">
        <v>0</v>
      </c>
      <c r="BI1726" s="68">
        <v>1993.4951541519233</v>
      </c>
      <c r="BJ1726" s="68">
        <v>0</v>
      </c>
      <c r="BK1726" s="68">
        <v>0</v>
      </c>
      <c r="BL1726" s="68">
        <v>0</v>
      </c>
      <c r="BM1726" s="68">
        <v>0</v>
      </c>
      <c r="BN1726" s="68">
        <v>-1.1394860575819621E-4</v>
      </c>
      <c r="BO1726" s="68">
        <v>4215.5367315214999</v>
      </c>
    </row>
    <row r="1727" spans="1:67">
      <c r="A1727">
        <v>2014</v>
      </c>
      <c r="B1727" s="62" t="s">
        <v>640</v>
      </c>
      <c r="C1727" s="67" t="s">
        <v>705</v>
      </c>
      <c r="D1727" s="62" t="s">
        <v>725</v>
      </c>
      <c r="E1727" s="68">
        <v>0</v>
      </c>
      <c r="F1727" s="68">
        <v>0</v>
      </c>
      <c r="G1727" s="68">
        <v>0</v>
      </c>
      <c r="H1727" s="68">
        <v>0</v>
      </c>
      <c r="I1727" s="68">
        <v>0</v>
      </c>
      <c r="J1727" s="68">
        <v>0</v>
      </c>
      <c r="K1727" s="68">
        <v>0</v>
      </c>
      <c r="L1727" s="68">
        <v>0</v>
      </c>
      <c r="M1727" s="68">
        <v>0</v>
      </c>
      <c r="N1727" s="68">
        <v>0</v>
      </c>
      <c r="O1727" s="68">
        <v>0</v>
      </c>
      <c r="P1727" s="68">
        <v>0</v>
      </c>
      <c r="Q1727" s="68">
        <v>0</v>
      </c>
      <c r="R1727" s="68">
        <v>0</v>
      </c>
      <c r="S1727" s="68">
        <v>0</v>
      </c>
      <c r="T1727" s="68">
        <v>0</v>
      </c>
      <c r="U1727" s="68">
        <v>0</v>
      </c>
      <c r="V1727" s="68">
        <v>0</v>
      </c>
      <c r="W1727" s="68">
        <v>0</v>
      </c>
      <c r="X1727" s="68">
        <v>0</v>
      </c>
      <c r="Y1727" s="68">
        <v>0</v>
      </c>
      <c r="Z1727" s="68">
        <v>0</v>
      </c>
      <c r="AA1727" s="68">
        <v>0</v>
      </c>
      <c r="AB1727" s="68">
        <v>0</v>
      </c>
      <c r="AC1727" s="68">
        <v>0</v>
      </c>
      <c r="AD1727" s="68">
        <v>0</v>
      </c>
      <c r="AE1727" s="68">
        <v>0</v>
      </c>
      <c r="AF1727" s="68">
        <v>0</v>
      </c>
      <c r="AG1727" s="68">
        <v>0</v>
      </c>
      <c r="AH1727" s="68">
        <v>0</v>
      </c>
      <c r="AI1727" s="68">
        <v>0</v>
      </c>
      <c r="AJ1727" s="68">
        <v>0</v>
      </c>
      <c r="AK1727" s="68">
        <v>0</v>
      </c>
      <c r="AL1727" s="68">
        <v>0</v>
      </c>
      <c r="AM1727" s="68">
        <v>0</v>
      </c>
      <c r="AN1727" s="68">
        <v>0</v>
      </c>
      <c r="AO1727" s="68">
        <v>0</v>
      </c>
      <c r="AP1727" s="68">
        <v>0</v>
      </c>
      <c r="AQ1727" s="68">
        <v>0</v>
      </c>
      <c r="AR1727" s="68">
        <v>0</v>
      </c>
      <c r="AS1727" s="68">
        <v>0</v>
      </c>
      <c r="AT1727" s="68">
        <v>0</v>
      </c>
      <c r="AU1727" s="68">
        <v>0</v>
      </c>
      <c r="AV1727" s="68">
        <v>0</v>
      </c>
      <c r="AW1727" s="68">
        <v>0</v>
      </c>
      <c r="AX1727" s="68">
        <v>0</v>
      </c>
      <c r="AY1727" s="68">
        <v>0</v>
      </c>
      <c r="AZ1727" s="68">
        <v>0</v>
      </c>
      <c r="BA1727" s="68">
        <v>0</v>
      </c>
      <c r="BB1727" s="68">
        <v>0</v>
      </c>
      <c r="BC1727" s="68">
        <v>0</v>
      </c>
      <c r="BD1727" s="68">
        <v>0</v>
      </c>
      <c r="BE1727" s="68">
        <v>0</v>
      </c>
      <c r="BF1727" s="68">
        <v>0</v>
      </c>
      <c r="BG1727" s="68">
        <v>0</v>
      </c>
      <c r="BH1727" s="68">
        <v>0</v>
      </c>
      <c r="BI1727" s="68">
        <v>0</v>
      </c>
      <c r="BJ1727" s="68">
        <v>0</v>
      </c>
      <c r="BK1727" s="68">
        <v>0</v>
      </c>
      <c r="BL1727" s="68">
        <v>0</v>
      </c>
      <c r="BM1727" s="68">
        <v>0</v>
      </c>
      <c r="BN1727" s="68">
        <v>0</v>
      </c>
      <c r="BO1727" s="68">
        <v>0</v>
      </c>
    </row>
    <row r="1728" spans="1:67">
      <c r="A1728">
        <v>2014</v>
      </c>
      <c r="B1728" s="62" t="s">
        <v>641</v>
      </c>
      <c r="C1728" s="67" t="s">
        <v>706</v>
      </c>
      <c r="D1728" s="62" t="s">
        <v>725</v>
      </c>
      <c r="E1728" s="68">
        <v>5.7455803278773319</v>
      </c>
      <c r="F1728" s="68">
        <v>0</v>
      </c>
      <c r="G1728" s="68">
        <v>0.32955477623989526</v>
      </c>
      <c r="H1728" s="68">
        <v>767.13316075094338</v>
      </c>
      <c r="I1728" s="68">
        <v>714.28664017254505</v>
      </c>
      <c r="J1728" s="68">
        <v>99.986051486302841</v>
      </c>
      <c r="K1728" s="68">
        <v>18.927732226005077</v>
      </c>
      <c r="L1728" s="68">
        <v>64.862003577371766</v>
      </c>
      <c r="M1728" s="68">
        <v>79.681648459901922</v>
      </c>
      <c r="N1728" s="68">
        <v>30.533325381773956</v>
      </c>
      <c r="O1728" s="68">
        <v>206.18258051712672</v>
      </c>
      <c r="P1728" s="68">
        <v>96.027277218880997</v>
      </c>
      <c r="Q1728" s="68">
        <v>101.3947816819331</v>
      </c>
      <c r="R1728" s="68">
        <v>161.25910750475137</v>
      </c>
      <c r="S1728" s="68">
        <v>153.03847408909718</v>
      </c>
      <c r="T1728" s="68">
        <v>127.90126070593833</v>
      </c>
      <c r="U1728" s="68">
        <v>239.89051859137501</v>
      </c>
      <c r="V1728" s="68">
        <v>142.756659036478</v>
      </c>
      <c r="W1728" s="68">
        <v>205.53100261854874</v>
      </c>
      <c r="X1728" s="68">
        <v>574.97856462267509</v>
      </c>
      <c r="Y1728" s="68">
        <v>40.25743282730415</v>
      </c>
      <c r="Z1728" s="68">
        <v>223.02766173558155</v>
      </c>
      <c r="AA1728" s="68">
        <v>46.61454516247472</v>
      </c>
      <c r="AB1728" s="68">
        <v>97.420087715809686</v>
      </c>
      <c r="AC1728" s="68">
        <v>29.214949915100188</v>
      </c>
      <c r="AD1728" s="68">
        <v>7.4403310695801848</v>
      </c>
      <c r="AE1728" s="68">
        <v>553.16664160387438</v>
      </c>
      <c r="AF1728" s="68">
        <v>163.23501507641808</v>
      </c>
      <c r="AG1728" s="68">
        <v>811.14069183939148</v>
      </c>
      <c r="AH1728" s="68">
        <v>664.38166751278209</v>
      </c>
      <c r="AI1728" s="68">
        <v>1710.3876702291411</v>
      </c>
      <c r="AJ1728" s="68">
        <v>28.519645372345131</v>
      </c>
      <c r="AK1728" s="68">
        <v>232.79550818286691</v>
      </c>
      <c r="AL1728" s="68">
        <v>393.65204397964118</v>
      </c>
      <c r="AM1728" s="68">
        <v>75.797904338643463</v>
      </c>
      <c r="AN1728" s="68">
        <v>378.95607982086915</v>
      </c>
      <c r="AO1728" s="68">
        <v>58.572922808404911</v>
      </c>
      <c r="AP1728" s="68">
        <v>184.10571197606038</v>
      </c>
      <c r="AQ1728" s="68">
        <v>305.78546359917334</v>
      </c>
      <c r="AR1728" s="68">
        <v>33.857558206321983</v>
      </c>
      <c r="AS1728" s="68">
        <v>549.4007227358469</v>
      </c>
      <c r="AT1728" s="68">
        <v>356.67394498154317</v>
      </c>
      <c r="AU1728" s="68">
        <v>7.1274404335625938</v>
      </c>
      <c r="AV1728" s="68">
        <v>0</v>
      </c>
      <c r="AW1728" s="68">
        <v>1189.2296791671615</v>
      </c>
      <c r="AX1728" s="68">
        <v>57.063045574915165</v>
      </c>
      <c r="AY1728" s="68">
        <v>150.06332925876117</v>
      </c>
      <c r="AZ1728" s="68">
        <v>0</v>
      </c>
      <c r="BA1728" s="68">
        <v>51.82682738458962</v>
      </c>
      <c r="BB1728" s="68">
        <v>1999.8083752267287</v>
      </c>
      <c r="BC1728" s="68">
        <v>1103.1877698163378</v>
      </c>
      <c r="BD1728" s="68">
        <v>351.20635204824868</v>
      </c>
      <c r="BE1728" s="68">
        <v>1237.0678369594491</v>
      </c>
      <c r="BF1728" s="68">
        <v>495.64364235413592</v>
      </c>
      <c r="BG1728" s="68">
        <v>0</v>
      </c>
      <c r="BH1728" s="68">
        <v>1.8703157263215708</v>
      </c>
      <c r="BI1728" s="68">
        <v>2908.5828580028447</v>
      </c>
      <c r="BJ1728" s="68">
        <v>0</v>
      </c>
      <c r="BK1728" s="68">
        <v>0</v>
      </c>
      <c r="BL1728" s="68">
        <v>3877.0234804772604</v>
      </c>
      <c r="BM1728" s="68">
        <v>-23.010962375412475</v>
      </c>
      <c r="BN1728" s="68">
        <v>-5.420692396000959E-4</v>
      </c>
      <c r="BO1728" s="68">
        <v>24141.539572420603</v>
      </c>
    </row>
    <row r="1729" spans="1:67">
      <c r="A1729">
        <v>2014</v>
      </c>
      <c r="B1729" s="62" t="s">
        <v>642</v>
      </c>
      <c r="C1729" s="67" t="s">
        <v>707</v>
      </c>
      <c r="D1729" s="62" t="s">
        <v>725</v>
      </c>
      <c r="E1729" s="68">
        <v>6.814514143155658</v>
      </c>
      <c r="F1729" s="68">
        <v>0</v>
      </c>
      <c r="G1729" s="68">
        <v>4.1410088168747101E-4</v>
      </c>
      <c r="H1729" s="68">
        <v>459.3212471896133</v>
      </c>
      <c r="I1729" s="68">
        <v>50.314366319464042</v>
      </c>
      <c r="J1729" s="68">
        <v>52.817324351188937</v>
      </c>
      <c r="K1729" s="68">
        <v>0.55970797352352597</v>
      </c>
      <c r="L1729" s="68">
        <v>24.318659699218642</v>
      </c>
      <c r="M1729" s="68">
        <v>9.8465753702513137</v>
      </c>
      <c r="N1729" s="68">
        <v>1.6647515083368909</v>
      </c>
      <c r="O1729" s="68">
        <v>53.105246453920309</v>
      </c>
      <c r="P1729" s="68">
        <v>5.1600542078576783</v>
      </c>
      <c r="Q1729" s="68">
        <v>14.340132455827005</v>
      </c>
      <c r="R1729" s="68">
        <v>15.37902112019866</v>
      </c>
      <c r="S1729" s="68">
        <v>45.23574516264928</v>
      </c>
      <c r="T1729" s="68">
        <v>15.919305068368146</v>
      </c>
      <c r="U1729" s="68">
        <v>197.03990976114505</v>
      </c>
      <c r="V1729" s="68">
        <v>39.295790842216725</v>
      </c>
      <c r="W1729" s="68">
        <v>48.165503789431575</v>
      </c>
      <c r="X1729" s="68">
        <v>199.91385253571167</v>
      </c>
      <c r="Y1729" s="68">
        <v>8.0539631219242747</v>
      </c>
      <c r="Z1729" s="68">
        <v>208.72584926580015</v>
      </c>
      <c r="AA1729" s="68">
        <v>2.1109038236993625</v>
      </c>
      <c r="AB1729" s="68">
        <v>144.77079219244683</v>
      </c>
      <c r="AC1729" s="68">
        <v>0</v>
      </c>
      <c r="AD1729" s="68">
        <v>4.5316033548205549E-2</v>
      </c>
      <c r="AE1729" s="68">
        <v>1048.7859933367504</v>
      </c>
      <c r="AF1729" s="68">
        <v>24.287030016199047</v>
      </c>
      <c r="AG1729" s="68">
        <v>120.68610598553968</v>
      </c>
      <c r="AH1729" s="68">
        <v>98.850467184025149</v>
      </c>
      <c r="AI1729" s="68">
        <v>98.064095663264752</v>
      </c>
      <c r="AJ1729" s="68">
        <v>3.2780843734359042</v>
      </c>
      <c r="AK1729" s="68">
        <v>6.3212427158232867</v>
      </c>
      <c r="AL1729" s="68">
        <v>25.930774136737103</v>
      </c>
      <c r="AM1729" s="68">
        <v>7.0433769873005794</v>
      </c>
      <c r="AN1729" s="68">
        <v>2.0045577763670237</v>
      </c>
      <c r="AO1729" s="68">
        <v>25.52278182916189</v>
      </c>
      <c r="AP1729" s="68">
        <v>26.921686270311952</v>
      </c>
      <c r="AQ1729" s="68">
        <v>111.07965737250254</v>
      </c>
      <c r="AR1729" s="68">
        <v>38.755027840829015</v>
      </c>
      <c r="AS1729" s="68">
        <v>195.3478986120808</v>
      </c>
      <c r="AT1729" s="68">
        <v>151.65826900100947</v>
      </c>
      <c r="AU1729" s="68">
        <v>4.6335528793976835</v>
      </c>
      <c r="AV1729" s="68">
        <v>0</v>
      </c>
      <c r="AW1729" s="68">
        <v>100.37029149697391</v>
      </c>
      <c r="AX1729" s="68">
        <v>57.920355595109292</v>
      </c>
      <c r="AY1729" s="68">
        <v>157.78937178633234</v>
      </c>
      <c r="AZ1729" s="68">
        <v>0</v>
      </c>
      <c r="BA1729" s="68">
        <v>7.9320798314349785</v>
      </c>
      <c r="BB1729" s="68">
        <v>178.44334680842758</v>
      </c>
      <c r="BC1729" s="68">
        <v>187.58538526171728</v>
      </c>
      <c r="BD1729" s="68">
        <v>192.62063445046351</v>
      </c>
      <c r="BE1729" s="68">
        <v>319.90865538320031</v>
      </c>
      <c r="BF1729" s="68">
        <v>2.1917800164046382</v>
      </c>
      <c r="BG1729" s="68">
        <v>0</v>
      </c>
      <c r="BH1729" s="68">
        <v>0.11790153848951046</v>
      </c>
      <c r="BI1729" s="68">
        <v>433.1110488386048</v>
      </c>
      <c r="BJ1729" s="68">
        <v>0</v>
      </c>
      <c r="BK1729" s="68">
        <v>0</v>
      </c>
      <c r="BL1729" s="68">
        <v>0</v>
      </c>
      <c r="BM1729" s="68">
        <v>-1.6622569324291283</v>
      </c>
      <c r="BN1729" s="68">
        <v>-9.0348942649143282E-5</v>
      </c>
      <c r="BO1729" s="68">
        <v>5228.418052196901</v>
      </c>
    </row>
    <row r="1730" spans="1:67">
      <c r="A1730">
        <v>2014</v>
      </c>
      <c r="B1730" s="62" t="s">
        <v>643</v>
      </c>
      <c r="C1730" s="67" t="s">
        <v>708</v>
      </c>
      <c r="D1730" s="62" t="s">
        <v>725</v>
      </c>
      <c r="E1730" s="68">
        <v>36.340951241644277</v>
      </c>
      <c r="F1730" s="68">
        <v>4.1078783143378095</v>
      </c>
      <c r="G1730" s="68">
        <v>0.11518809913875222</v>
      </c>
      <c r="H1730" s="68">
        <v>472.48268637408745</v>
      </c>
      <c r="I1730" s="68">
        <v>509.00323537178133</v>
      </c>
      <c r="J1730" s="68">
        <v>51.920091246019041</v>
      </c>
      <c r="K1730" s="68">
        <v>5.9839549850841918</v>
      </c>
      <c r="L1730" s="68">
        <v>35.621113857654926</v>
      </c>
      <c r="M1730" s="68">
        <v>17.275911923759725</v>
      </c>
      <c r="N1730" s="68">
        <v>13.157302594634068</v>
      </c>
      <c r="O1730" s="68">
        <v>81.351698770164504</v>
      </c>
      <c r="P1730" s="68">
        <v>109.19592765641247</v>
      </c>
      <c r="Q1730" s="68">
        <v>28.447135494102199</v>
      </c>
      <c r="R1730" s="68">
        <v>40.631023928824746</v>
      </c>
      <c r="S1730" s="68">
        <v>22.928556970558077</v>
      </c>
      <c r="T1730" s="68">
        <v>49.959185980720541</v>
      </c>
      <c r="U1730" s="68">
        <v>96.848896100204058</v>
      </c>
      <c r="V1730" s="68">
        <v>93.513810920113556</v>
      </c>
      <c r="W1730" s="68">
        <v>147.8574913014138</v>
      </c>
      <c r="X1730" s="68">
        <v>265.08002822089151</v>
      </c>
      <c r="Y1730" s="68">
        <v>34.947978629155095</v>
      </c>
      <c r="Z1730" s="68">
        <v>103.20980865347464</v>
      </c>
      <c r="AA1730" s="68">
        <v>6.0375644561500579</v>
      </c>
      <c r="AB1730" s="68">
        <v>15.642467903943103</v>
      </c>
      <c r="AC1730" s="68">
        <v>19.22754052979727</v>
      </c>
      <c r="AD1730" s="68">
        <v>0.10915727201457699</v>
      </c>
      <c r="AE1730" s="68">
        <v>5.4102834903384691</v>
      </c>
      <c r="AF1730" s="68">
        <v>78.237268701804268</v>
      </c>
      <c r="AG1730" s="68">
        <v>388.77340276959922</v>
      </c>
      <c r="AH1730" s="68">
        <v>318.43294784159076</v>
      </c>
      <c r="AI1730" s="68">
        <v>288.47116142553477</v>
      </c>
      <c r="AJ1730" s="68">
        <v>0</v>
      </c>
      <c r="AK1730" s="68">
        <v>63.271720775100235</v>
      </c>
      <c r="AL1730" s="68">
        <v>33.899420597678855</v>
      </c>
      <c r="AM1730" s="68">
        <v>22.401728999440998</v>
      </c>
      <c r="AN1730" s="68">
        <v>101.09183006914003</v>
      </c>
      <c r="AO1730" s="68">
        <v>78.060551703955042</v>
      </c>
      <c r="AP1730" s="68">
        <v>54.809284224027387</v>
      </c>
      <c r="AQ1730" s="68">
        <v>218.44615825678093</v>
      </c>
      <c r="AR1730" s="68">
        <v>5.0422576814318516</v>
      </c>
      <c r="AS1730" s="68">
        <v>572.37316122523009</v>
      </c>
      <c r="AT1730" s="68">
        <v>6.3115825208015934</v>
      </c>
      <c r="AU1730" s="68">
        <v>23.315177062096826</v>
      </c>
      <c r="AV1730" s="68">
        <v>0</v>
      </c>
      <c r="AW1730" s="68">
        <v>161.73233072937057</v>
      </c>
      <c r="AX1730" s="68">
        <v>17.027937322688658</v>
      </c>
      <c r="AY1730" s="68">
        <v>87.605437327531348</v>
      </c>
      <c r="AZ1730" s="68">
        <v>0</v>
      </c>
      <c r="BA1730" s="68">
        <v>5.2804844558434585</v>
      </c>
      <c r="BB1730" s="68">
        <v>1021.4515183947244</v>
      </c>
      <c r="BC1730" s="68">
        <v>334.5700125162769</v>
      </c>
      <c r="BD1730" s="68">
        <v>121.84023807689246</v>
      </c>
      <c r="BE1730" s="68">
        <v>163.45150756358282</v>
      </c>
      <c r="BF1730" s="68">
        <v>86.541531098972143</v>
      </c>
      <c r="BG1730" s="68">
        <v>0</v>
      </c>
      <c r="BH1730" s="68">
        <v>0.31459800532240051</v>
      </c>
      <c r="BI1730" s="68">
        <v>0</v>
      </c>
      <c r="BJ1730" s="68">
        <v>0</v>
      </c>
      <c r="BK1730" s="68">
        <v>1544.8317361831278</v>
      </c>
      <c r="BL1730" s="68">
        <v>52.55713472521284</v>
      </c>
      <c r="BM1730" s="68">
        <v>20.094488513994936</v>
      </c>
      <c r="BN1730" s="68">
        <v>8.0137315192341205</v>
      </c>
      <c r="BO1730" s="68">
        <v>8144.6572105734003</v>
      </c>
    </row>
    <row r="1731" spans="1:67">
      <c r="A1731">
        <v>2014</v>
      </c>
      <c r="B1731" s="62" t="s">
        <v>644</v>
      </c>
      <c r="C1731" s="67" t="s">
        <v>709</v>
      </c>
      <c r="D1731" s="62" t="s">
        <v>725</v>
      </c>
      <c r="E1731" s="68">
        <v>0</v>
      </c>
      <c r="F1731" s="68">
        <v>0</v>
      </c>
      <c r="G1731" s="68">
        <v>0</v>
      </c>
      <c r="H1731" s="68">
        <v>0</v>
      </c>
      <c r="I1731" s="68">
        <v>0</v>
      </c>
      <c r="J1731" s="68">
        <v>0</v>
      </c>
      <c r="K1731" s="68">
        <v>0</v>
      </c>
      <c r="L1731" s="68">
        <v>0</v>
      </c>
      <c r="M1731" s="68">
        <v>0</v>
      </c>
      <c r="N1731" s="68">
        <v>0</v>
      </c>
      <c r="O1731" s="68">
        <v>0</v>
      </c>
      <c r="P1731" s="68">
        <v>0</v>
      </c>
      <c r="Q1731" s="68">
        <v>0</v>
      </c>
      <c r="R1731" s="68">
        <v>0</v>
      </c>
      <c r="S1731" s="68">
        <v>0</v>
      </c>
      <c r="T1731" s="68">
        <v>0</v>
      </c>
      <c r="U1731" s="68">
        <v>0</v>
      </c>
      <c r="V1731" s="68">
        <v>0</v>
      </c>
      <c r="W1731" s="68">
        <v>0</v>
      </c>
      <c r="X1731" s="68">
        <v>0</v>
      </c>
      <c r="Y1731" s="68">
        <v>0</v>
      </c>
      <c r="Z1731" s="68">
        <v>0</v>
      </c>
      <c r="AA1731" s="68">
        <v>0</v>
      </c>
      <c r="AB1731" s="68">
        <v>0</v>
      </c>
      <c r="AC1731" s="68">
        <v>0</v>
      </c>
      <c r="AD1731" s="68">
        <v>0</v>
      </c>
      <c r="AE1731" s="68">
        <v>0</v>
      </c>
      <c r="AF1731" s="68">
        <v>0</v>
      </c>
      <c r="AG1731" s="68">
        <v>0</v>
      </c>
      <c r="AH1731" s="68">
        <v>0</v>
      </c>
      <c r="AI1731" s="68">
        <v>0</v>
      </c>
      <c r="AJ1731" s="68">
        <v>0</v>
      </c>
      <c r="AK1731" s="68">
        <v>0</v>
      </c>
      <c r="AL1731" s="68">
        <v>0</v>
      </c>
      <c r="AM1731" s="68">
        <v>0</v>
      </c>
      <c r="AN1731" s="68">
        <v>0</v>
      </c>
      <c r="AO1731" s="68">
        <v>0</v>
      </c>
      <c r="AP1731" s="68">
        <v>0</v>
      </c>
      <c r="AQ1731" s="68">
        <v>0</v>
      </c>
      <c r="AR1731" s="68">
        <v>0</v>
      </c>
      <c r="AS1731" s="68">
        <v>0</v>
      </c>
      <c r="AT1731" s="68">
        <v>0</v>
      </c>
      <c r="AU1731" s="68">
        <v>0</v>
      </c>
      <c r="AV1731" s="68">
        <v>0</v>
      </c>
      <c r="AW1731" s="68">
        <v>0</v>
      </c>
      <c r="AX1731" s="68">
        <v>0</v>
      </c>
      <c r="AY1731" s="68">
        <v>0</v>
      </c>
      <c r="AZ1731" s="68">
        <v>0</v>
      </c>
      <c r="BA1731" s="68">
        <v>0</v>
      </c>
      <c r="BB1731" s="68">
        <v>0</v>
      </c>
      <c r="BC1731" s="68">
        <v>0</v>
      </c>
      <c r="BD1731" s="68">
        <v>0</v>
      </c>
      <c r="BE1731" s="68">
        <v>0</v>
      </c>
      <c r="BF1731" s="68">
        <v>0</v>
      </c>
      <c r="BG1731" s="68">
        <v>0</v>
      </c>
      <c r="BH1731" s="68">
        <v>0</v>
      </c>
      <c r="BI1731" s="68">
        <v>0</v>
      </c>
      <c r="BJ1731" s="68">
        <v>0</v>
      </c>
      <c r="BK1731" s="68">
        <v>0</v>
      </c>
      <c r="BL1731" s="68">
        <v>0</v>
      </c>
      <c r="BM1731" s="68">
        <v>0</v>
      </c>
      <c r="BN1731" s="68">
        <v>0</v>
      </c>
      <c r="BO1731" s="68">
        <v>0</v>
      </c>
    </row>
    <row r="1732" spans="1:67">
      <c r="A1732">
        <v>2014</v>
      </c>
      <c r="B1732" s="62" t="s">
        <v>645</v>
      </c>
      <c r="C1732" s="67" t="s">
        <v>710</v>
      </c>
      <c r="D1732" s="62" t="s">
        <v>725</v>
      </c>
      <c r="E1732" s="68">
        <v>6.4421179417242147</v>
      </c>
      <c r="F1732" s="68">
        <v>0.13317731736491845</v>
      </c>
      <c r="G1732" s="68">
        <v>2.0834649682456518E-3</v>
      </c>
      <c r="H1732" s="68">
        <v>1.0422516682235194</v>
      </c>
      <c r="I1732" s="68">
        <v>57.699929882457617</v>
      </c>
      <c r="J1732" s="68">
        <v>2.628633527959876</v>
      </c>
      <c r="K1732" s="68">
        <v>0.23207519069842467</v>
      </c>
      <c r="L1732" s="68">
        <v>1.1993955342531006</v>
      </c>
      <c r="M1732" s="68">
        <v>2.263407534941948</v>
      </c>
      <c r="N1732" s="68">
        <v>0.91510776374473124</v>
      </c>
      <c r="O1732" s="68">
        <v>24.481061013340813</v>
      </c>
      <c r="P1732" s="68">
        <v>6.5528317906547864</v>
      </c>
      <c r="Q1732" s="68">
        <v>3.4419508640962686</v>
      </c>
      <c r="R1732" s="68">
        <v>2.7124728439589019</v>
      </c>
      <c r="S1732" s="68">
        <v>1.2326598908357322</v>
      </c>
      <c r="T1732" s="68">
        <v>18.229723026227315</v>
      </c>
      <c r="U1732" s="68">
        <v>156.94142261753896</v>
      </c>
      <c r="V1732" s="68">
        <v>46.618864307102662</v>
      </c>
      <c r="W1732" s="68">
        <v>16.352681579948829</v>
      </c>
      <c r="X1732" s="68">
        <v>21.135049640477781</v>
      </c>
      <c r="Y1732" s="68">
        <v>0.63441730854836964</v>
      </c>
      <c r="Z1732" s="68">
        <v>28.403293260174493</v>
      </c>
      <c r="AA1732" s="68">
        <v>0.28719577063544177</v>
      </c>
      <c r="AB1732" s="68">
        <v>19.219721078666193</v>
      </c>
      <c r="AC1732" s="68">
        <v>19.126654843047188</v>
      </c>
      <c r="AD1732" s="68">
        <v>3.7845996022361209E-4</v>
      </c>
      <c r="AE1732" s="68">
        <v>3.2568622689722124</v>
      </c>
      <c r="AF1732" s="68">
        <v>21.0095481070028</v>
      </c>
      <c r="AG1732" s="68">
        <v>104.39977831208088</v>
      </c>
      <c r="AH1732" s="68">
        <v>85.510811503806167</v>
      </c>
      <c r="AI1732" s="68">
        <v>21.555061951614768</v>
      </c>
      <c r="AJ1732" s="68">
        <v>4.1053270587632236</v>
      </c>
      <c r="AK1732" s="68">
        <v>5.1972216350015445</v>
      </c>
      <c r="AL1732" s="68">
        <v>5.8080982575075817</v>
      </c>
      <c r="AM1732" s="68">
        <v>2.890539425866228</v>
      </c>
      <c r="AN1732" s="68">
        <v>22.044607333242311</v>
      </c>
      <c r="AO1732" s="68">
        <v>11.219089800162319</v>
      </c>
      <c r="AP1732" s="68">
        <v>71.934695455603503</v>
      </c>
      <c r="AQ1732" s="68">
        <v>32.935372074268763</v>
      </c>
      <c r="AR1732" s="68">
        <v>3.1362607554560693</v>
      </c>
      <c r="AS1732" s="68">
        <v>381.40693297104292</v>
      </c>
      <c r="AT1732" s="68">
        <v>0.29941676529939742</v>
      </c>
      <c r="AU1732" s="68">
        <v>16.213242902933469</v>
      </c>
      <c r="AV1732" s="68">
        <v>0</v>
      </c>
      <c r="AW1732" s="68">
        <v>1.849740686770162</v>
      </c>
      <c r="AX1732" s="68">
        <v>10.620647502149669</v>
      </c>
      <c r="AY1732" s="68">
        <v>9.041274993708722</v>
      </c>
      <c r="AZ1732" s="68">
        <v>0</v>
      </c>
      <c r="BA1732" s="68">
        <v>1.4227887536778057</v>
      </c>
      <c r="BB1732" s="68">
        <v>109.15096700362486</v>
      </c>
      <c r="BC1732" s="68">
        <v>267.60130154719559</v>
      </c>
      <c r="BD1732" s="68">
        <v>72.679416488840701</v>
      </c>
      <c r="BE1732" s="68">
        <v>41.089629620764903</v>
      </c>
      <c r="BF1732" s="68">
        <v>16.663452086491741</v>
      </c>
      <c r="BG1732" s="68">
        <v>0</v>
      </c>
      <c r="BH1732" s="68">
        <v>0.20934241063441369</v>
      </c>
      <c r="BI1732" s="68">
        <v>105.01444017294794</v>
      </c>
      <c r="BJ1732" s="68">
        <v>0</v>
      </c>
      <c r="BK1732" s="68">
        <v>0</v>
      </c>
      <c r="BL1732" s="68">
        <v>0</v>
      </c>
      <c r="BM1732" s="68">
        <v>-252.22028870681743</v>
      </c>
      <c r="BN1732" s="68">
        <v>345.66319210713738</v>
      </c>
      <c r="BO1732" s="68">
        <v>1959.6373293673</v>
      </c>
    </row>
    <row r="1733" spans="1:67">
      <c r="A1733">
        <v>2014</v>
      </c>
      <c r="B1733" s="62" t="s">
        <v>646</v>
      </c>
      <c r="C1733" s="67" t="s">
        <v>711</v>
      </c>
      <c r="D1733" s="62" t="s">
        <v>725</v>
      </c>
      <c r="E1733" s="68">
        <v>261.27085886363903</v>
      </c>
      <c r="F1733" s="68">
        <v>0.16647969048846395</v>
      </c>
      <c r="G1733" s="68">
        <v>71.825332201950573</v>
      </c>
      <c r="H1733" s="68">
        <v>3272.9073215387157</v>
      </c>
      <c r="I1733" s="68">
        <v>4398.110510807941</v>
      </c>
      <c r="J1733" s="68">
        <v>796.32248845953495</v>
      </c>
      <c r="K1733" s="68">
        <v>69.324616909316674</v>
      </c>
      <c r="L1733" s="68">
        <v>524.16176311981133</v>
      </c>
      <c r="M1733" s="68">
        <v>265.85300034370476</v>
      </c>
      <c r="N1733" s="68">
        <v>429.33860456826619</v>
      </c>
      <c r="O1733" s="68">
        <v>1827.3092271136177</v>
      </c>
      <c r="P1733" s="68">
        <v>631.38749062353827</v>
      </c>
      <c r="Q1733" s="68">
        <v>1172.0251058129811</v>
      </c>
      <c r="R1733" s="68">
        <v>1047.1038756364781</v>
      </c>
      <c r="S1733" s="68">
        <v>512.03631438206367</v>
      </c>
      <c r="T1733" s="68">
        <v>1041.9833317758323</v>
      </c>
      <c r="U1733" s="68">
        <v>1077.4885304832319</v>
      </c>
      <c r="V1733" s="68">
        <v>757.18612719936323</v>
      </c>
      <c r="W1733" s="68">
        <v>929.93029360676496</v>
      </c>
      <c r="X1733" s="68">
        <v>3310.020652207224</v>
      </c>
      <c r="Y1733" s="68">
        <v>204.46978065765146</v>
      </c>
      <c r="Z1733" s="68">
        <v>1109.9383274236181</v>
      </c>
      <c r="AA1733" s="68">
        <v>213.28442086030893</v>
      </c>
      <c r="AB1733" s="68">
        <v>219.83537217593849</v>
      </c>
      <c r="AC1733" s="68">
        <v>79.510668602844376</v>
      </c>
      <c r="AD1733" s="68">
        <v>52.924289944637501</v>
      </c>
      <c r="AE1733" s="68">
        <v>3041.1611622954606</v>
      </c>
      <c r="AF1733" s="68">
        <v>2085.49127237936</v>
      </c>
      <c r="AG1733" s="68">
        <v>10363.137055556836</v>
      </c>
      <c r="AH1733" s="68">
        <v>8488.1431136457177</v>
      </c>
      <c r="AI1733" s="68">
        <v>2857.1597254674916</v>
      </c>
      <c r="AJ1733" s="68">
        <v>128.21118917030287</v>
      </c>
      <c r="AK1733" s="68">
        <v>903.81435973679345</v>
      </c>
      <c r="AL1733" s="68">
        <v>1196.7260660895727</v>
      </c>
      <c r="AM1733" s="68">
        <v>383.67990058200405</v>
      </c>
      <c r="AN1733" s="68">
        <v>2872.5590496837253</v>
      </c>
      <c r="AO1733" s="68">
        <v>372.07308017649979</v>
      </c>
      <c r="AP1733" s="68">
        <v>964.61270395171391</v>
      </c>
      <c r="AQ1733" s="68">
        <v>2349.3133900170842</v>
      </c>
      <c r="AR1733" s="68">
        <v>94.021223620332208</v>
      </c>
      <c r="AS1733" s="68">
        <v>2982.5659097854896</v>
      </c>
      <c r="AT1733" s="68">
        <v>841.56008779921876</v>
      </c>
      <c r="AU1733" s="68">
        <v>294.06190510217488</v>
      </c>
      <c r="AV1733" s="68">
        <v>0</v>
      </c>
      <c r="AW1733" s="68">
        <v>1538.1901913948464</v>
      </c>
      <c r="AX1733" s="68">
        <v>897.04113504453437</v>
      </c>
      <c r="AY1733" s="68">
        <v>463.93783685499159</v>
      </c>
      <c r="AZ1733" s="68">
        <v>0</v>
      </c>
      <c r="BA1733" s="68">
        <v>83.713540736023063</v>
      </c>
      <c r="BB1733" s="68">
        <v>5846.0367942333405</v>
      </c>
      <c r="BC1733" s="68">
        <v>1963.7988573469067</v>
      </c>
      <c r="BD1733" s="68">
        <v>1278.7929198316567</v>
      </c>
      <c r="BE1733" s="68">
        <v>1407.4559225720602</v>
      </c>
      <c r="BF1733" s="68">
        <v>2442.338050867269</v>
      </c>
      <c r="BG1733" s="68">
        <v>0</v>
      </c>
      <c r="BH1733" s="68">
        <v>2.4948193573421862</v>
      </c>
      <c r="BI1733" s="68">
        <v>131506.19874177166</v>
      </c>
      <c r="BJ1733" s="68">
        <v>0</v>
      </c>
      <c r="BK1733" s="68">
        <v>718.48503138710362</v>
      </c>
      <c r="BL1733" s="68">
        <v>0</v>
      </c>
      <c r="BM1733" s="68">
        <v>-620.46925781434106</v>
      </c>
      <c r="BN1733" s="68">
        <v>0.15925218074185357</v>
      </c>
      <c r="BO1733" s="68">
        <v>212022.17981583322</v>
      </c>
    </row>
    <row r="1734" spans="1:67">
      <c r="A1734">
        <v>2014</v>
      </c>
      <c r="B1734" s="62" t="s">
        <v>647</v>
      </c>
      <c r="C1734" s="67" t="s">
        <v>712</v>
      </c>
      <c r="D1734" s="62" t="s">
        <v>725</v>
      </c>
      <c r="E1734" s="68">
        <v>0</v>
      </c>
      <c r="F1734" s="68">
        <v>0</v>
      </c>
      <c r="G1734" s="68">
        <v>0</v>
      </c>
      <c r="H1734" s="68">
        <v>0</v>
      </c>
      <c r="I1734" s="68">
        <v>2.0045639575763018E-2</v>
      </c>
      <c r="J1734" s="68">
        <v>0</v>
      </c>
      <c r="K1734" s="68">
        <v>0</v>
      </c>
      <c r="L1734" s="68">
        <v>0</v>
      </c>
      <c r="M1734" s="68">
        <v>0</v>
      </c>
      <c r="N1734" s="68">
        <v>0</v>
      </c>
      <c r="O1734" s="68">
        <v>0</v>
      </c>
      <c r="P1734" s="68">
        <v>0</v>
      </c>
      <c r="Q1734" s="68">
        <v>0</v>
      </c>
      <c r="R1734" s="68">
        <v>0</v>
      </c>
      <c r="S1734" s="68">
        <v>0</v>
      </c>
      <c r="T1734" s="68">
        <v>0</v>
      </c>
      <c r="U1734" s="68">
        <v>0</v>
      </c>
      <c r="V1734" s="68">
        <v>0</v>
      </c>
      <c r="W1734" s="68">
        <v>0</v>
      </c>
      <c r="X1734" s="68">
        <v>0</v>
      </c>
      <c r="Y1734" s="68">
        <v>0</v>
      </c>
      <c r="Z1734" s="68">
        <v>0</v>
      </c>
      <c r="AA1734" s="68">
        <v>0</v>
      </c>
      <c r="AB1734" s="68">
        <v>0</v>
      </c>
      <c r="AC1734" s="68">
        <v>0</v>
      </c>
      <c r="AD1734" s="68">
        <v>0</v>
      </c>
      <c r="AE1734" s="68">
        <v>4.9499125838274745E-4</v>
      </c>
      <c r="AF1734" s="68">
        <v>3.2294554675717095</v>
      </c>
      <c r="AG1734" s="68">
        <v>16.047676664251782</v>
      </c>
      <c r="AH1734" s="68">
        <v>13.144183603616607</v>
      </c>
      <c r="AI1734" s="68">
        <v>0</v>
      </c>
      <c r="AJ1734" s="68">
        <v>0</v>
      </c>
      <c r="AK1734" s="68">
        <v>0</v>
      </c>
      <c r="AL1734" s="68">
        <v>0</v>
      </c>
      <c r="AM1734" s="68">
        <v>0</v>
      </c>
      <c r="AN1734" s="68">
        <v>0</v>
      </c>
      <c r="AO1734" s="68">
        <v>0</v>
      </c>
      <c r="AP1734" s="68">
        <v>0</v>
      </c>
      <c r="AQ1734" s="68">
        <v>0</v>
      </c>
      <c r="AR1734" s="68">
        <v>0</v>
      </c>
      <c r="AS1734" s="68">
        <v>0</v>
      </c>
      <c r="AT1734" s="68">
        <v>0</v>
      </c>
      <c r="AU1734" s="68">
        <v>0</v>
      </c>
      <c r="AV1734" s="68">
        <v>0</v>
      </c>
      <c r="AW1734" s="68">
        <v>3.2867973001243908E-3</v>
      </c>
      <c r="AX1734" s="68">
        <v>0</v>
      </c>
      <c r="AY1734" s="68">
        <v>0</v>
      </c>
      <c r="AZ1734" s="68">
        <v>0</v>
      </c>
      <c r="BA1734" s="68">
        <v>0</v>
      </c>
      <c r="BB1734" s="68">
        <v>6.159280103485415E-2</v>
      </c>
      <c r="BC1734" s="68">
        <v>0</v>
      </c>
      <c r="BD1734" s="68">
        <v>0</v>
      </c>
      <c r="BE1734" s="68">
        <v>0</v>
      </c>
      <c r="BF1734" s="68">
        <v>0</v>
      </c>
      <c r="BG1734" s="68">
        <v>0</v>
      </c>
      <c r="BH1734" s="68">
        <v>0</v>
      </c>
      <c r="BI1734" s="68">
        <v>233.18259528331544</v>
      </c>
      <c r="BJ1734" s="68">
        <v>0</v>
      </c>
      <c r="BK1734" s="68">
        <v>77470.990568375593</v>
      </c>
      <c r="BL1734" s="68">
        <v>0</v>
      </c>
      <c r="BM1734" s="68">
        <v>598.66195677245855</v>
      </c>
      <c r="BN1734" s="68">
        <v>-2.3653664684388787E-3</v>
      </c>
      <c r="BO1734" s="68">
        <v>78335.339491029503</v>
      </c>
    </row>
    <row r="1735" spans="1:67">
      <c r="A1735">
        <v>2014</v>
      </c>
      <c r="B1735" s="62" t="s">
        <v>648</v>
      </c>
      <c r="C1735" s="67" t="s">
        <v>713</v>
      </c>
      <c r="D1735" s="62" t="s">
        <v>725</v>
      </c>
      <c r="E1735" s="68">
        <v>0.13322565743293183</v>
      </c>
      <c r="F1735" s="68">
        <v>0</v>
      </c>
      <c r="G1735" s="68">
        <v>6.4093421538772199E-4</v>
      </c>
      <c r="H1735" s="68">
        <v>3.6741942058733448E-2</v>
      </c>
      <c r="I1735" s="68">
        <v>0.55181768186625302</v>
      </c>
      <c r="J1735" s="68">
        <v>0.28650374515960697</v>
      </c>
      <c r="K1735" s="68">
        <v>1.1164571358208771E-3</v>
      </c>
      <c r="L1735" s="68">
        <v>0.12431031446210962</v>
      </c>
      <c r="M1735" s="68">
        <v>0.33549230262810015</v>
      </c>
      <c r="N1735" s="68">
        <v>8.872871986705301E-2</v>
      </c>
      <c r="O1735" s="68">
        <v>5.0847528705702159E-2</v>
      </c>
      <c r="P1735" s="68">
        <v>4.7377104249337929E-2</v>
      </c>
      <c r="Q1735" s="68">
        <v>0.34359811060085105</v>
      </c>
      <c r="R1735" s="68">
        <v>0.53224241933232996</v>
      </c>
      <c r="S1735" s="68">
        <v>0.48210526832067407</v>
      </c>
      <c r="T1735" s="68">
        <v>1.7486870763345026</v>
      </c>
      <c r="U1735" s="68">
        <v>0.83454245441171915</v>
      </c>
      <c r="V1735" s="68">
        <v>0.88326361457154934</v>
      </c>
      <c r="W1735" s="68">
        <v>1.6233576417238431</v>
      </c>
      <c r="X1735" s="68">
        <v>5.9694099508168517</v>
      </c>
      <c r="Y1735" s="68">
        <v>2.0536888020705364E-3</v>
      </c>
      <c r="Z1735" s="68">
        <v>1.8295914698543383</v>
      </c>
      <c r="AA1735" s="68">
        <v>1.3806460273350279E-2</v>
      </c>
      <c r="AB1735" s="68">
        <v>14.908079045526083</v>
      </c>
      <c r="AC1735" s="68">
        <v>0</v>
      </c>
      <c r="AD1735" s="68">
        <v>0</v>
      </c>
      <c r="AE1735" s="68">
        <v>0.32225780370449153</v>
      </c>
      <c r="AF1735" s="68">
        <v>0.81820240220685958</v>
      </c>
      <c r="AG1735" s="68">
        <v>4.0657775678828791</v>
      </c>
      <c r="AH1735" s="68">
        <v>3.3301597459752923</v>
      </c>
      <c r="AI1735" s="68">
        <v>127.22716304412451</v>
      </c>
      <c r="AJ1735" s="68">
        <v>0</v>
      </c>
      <c r="AK1735" s="68">
        <v>1.0371170454231771</v>
      </c>
      <c r="AL1735" s="68">
        <v>0</v>
      </c>
      <c r="AM1735" s="68">
        <v>0.22515381437454549</v>
      </c>
      <c r="AN1735" s="68">
        <v>0</v>
      </c>
      <c r="AO1735" s="68">
        <v>5.9258513277157697E-3</v>
      </c>
      <c r="AP1735" s="68">
        <v>2.260642953871479</v>
      </c>
      <c r="AQ1735" s="68">
        <v>0</v>
      </c>
      <c r="AR1735" s="68">
        <v>1.5804235460062184</v>
      </c>
      <c r="AS1735" s="68">
        <v>42.16743063734431</v>
      </c>
      <c r="AT1735" s="68">
        <v>10.917989907329673</v>
      </c>
      <c r="AU1735" s="68">
        <v>6.2627325654384123</v>
      </c>
      <c r="AV1735" s="68">
        <v>0</v>
      </c>
      <c r="AW1735" s="68">
        <v>3.4073956518363975E-3</v>
      </c>
      <c r="AX1735" s="68">
        <v>0</v>
      </c>
      <c r="AY1735" s="68">
        <v>36.530150985276038</v>
      </c>
      <c r="AZ1735" s="68">
        <v>0</v>
      </c>
      <c r="BA1735" s="68">
        <v>3.5368570526448859E-2</v>
      </c>
      <c r="BB1735" s="68">
        <v>2.8943264253177134</v>
      </c>
      <c r="BC1735" s="68">
        <v>6.4634293889104883</v>
      </c>
      <c r="BD1735" s="68">
        <v>24.411604485110907</v>
      </c>
      <c r="BE1735" s="68">
        <v>0</v>
      </c>
      <c r="BF1735" s="68">
        <v>9.4345177994267395</v>
      </c>
      <c r="BG1735" s="68">
        <v>0</v>
      </c>
      <c r="BH1735" s="68">
        <v>2.2771226950438303E-2</v>
      </c>
      <c r="BI1735" s="68">
        <v>13438.187510551508</v>
      </c>
      <c r="BJ1735" s="68">
        <v>0</v>
      </c>
      <c r="BK1735" s="68">
        <v>46217.493381093896</v>
      </c>
      <c r="BL1735" s="68">
        <v>0</v>
      </c>
      <c r="BM1735" s="68">
        <v>8.7583475633597985</v>
      </c>
      <c r="BN1735" s="68">
        <v>-6.920492960489355E-4</v>
      </c>
      <c r="BO1735" s="68">
        <v>59975.282639909994</v>
      </c>
    </row>
    <row r="1736" spans="1:67">
      <c r="A1736">
        <v>2014</v>
      </c>
      <c r="B1736" s="62" t="s">
        <v>649</v>
      </c>
      <c r="C1736" s="67" t="s">
        <v>714</v>
      </c>
      <c r="D1736" s="62" t="s">
        <v>725</v>
      </c>
      <c r="E1736" s="68">
        <v>0</v>
      </c>
      <c r="F1736" s="68">
        <v>0</v>
      </c>
      <c r="G1736" s="68">
        <v>0</v>
      </c>
      <c r="H1736" s="68">
        <v>0</v>
      </c>
      <c r="I1736" s="68">
        <v>0</v>
      </c>
      <c r="J1736" s="68">
        <v>0</v>
      </c>
      <c r="K1736" s="68">
        <v>0</v>
      </c>
      <c r="L1736" s="68">
        <v>0</v>
      </c>
      <c r="M1736" s="68">
        <v>0</v>
      </c>
      <c r="N1736" s="68">
        <v>0</v>
      </c>
      <c r="O1736" s="68">
        <v>0</v>
      </c>
      <c r="P1736" s="68">
        <v>0</v>
      </c>
      <c r="Q1736" s="68">
        <v>0</v>
      </c>
      <c r="R1736" s="68">
        <v>0</v>
      </c>
      <c r="S1736" s="68">
        <v>0</v>
      </c>
      <c r="T1736" s="68">
        <v>0</v>
      </c>
      <c r="U1736" s="68">
        <v>0</v>
      </c>
      <c r="V1736" s="68">
        <v>0</v>
      </c>
      <c r="W1736" s="68">
        <v>0</v>
      </c>
      <c r="X1736" s="68">
        <v>0</v>
      </c>
      <c r="Y1736" s="68">
        <v>0</v>
      </c>
      <c r="Z1736" s="68">
        <v>0</v>
      </c>
      <c r="AA1736" s="68">
        <v>0</v>
      </c>
      <c r="AB1736" s="68">
        <v>0</v>
      </c>
      <c r="AC1736" s="68">
        <v>0</v>
      </c>
      <c r="AD1736" s="68">
        <v>0</v>
      </c>
      <c r="AE1736" s="68">
        <v>0</v>
      </c>
      <c r="AF1736" s="68">
        <v>0</v>
      </c>
      <c r="AG1736" s="68">
        <v>0</v>
      </c>
      <c r="AH1736" s="68">
        <v>0</v>
      </c>
      <c r="AI1736" s="68">
        <v>0</v>
      </c>
      <c r="AJ1736" s="68">
        <v>0</v>
      </c>
      <c r="AK1736" s="68">
        <v>0</v>
      </c>
      <c r="AL1736" s="68">
        <v>0</v>
      </c>
      <c r="AM1736" s="68">
        <v>0</v>
      </c>
      <c r="AN1736" s="68">
        <v>0</v>
      </c>
      <c r="AO1736" s="68">
        <v>0</v>
      </c>
      <c r="AP1736" s="68">
        <v>0</v>
      </c>
      <c r="AQ1736" s="68">
        <v>0</v>
      </c>
      <c r="AR1736" s="68">
        <v>0</v>
      </c>
      <c r="AS1736" s="68">
        <v>0</v>
      </c>
      <c r="AT1736" s="68">
        <v>0</v>
      </c>
      <c r="AU1736" s="68">
        <v>0</v>
      </c>
      <c r="AV1736" s="68">
        <v>0</v>
      </c>
      <c r="AW1736" s="68">
        <v>0</v>
      </c>
      <c r="AX1736" s="68">
        <v>0</v>
      </c>
      <c r="AY1736" s="68">
        <v>0</v>
      </c>
      <c r="AZ1736" s="68">
        <v>0</v>
      </c>
      <c r="BA1736" s="68">
        <v>0</v>
      </c>
      <c r="BB1736" s="68">
        <v>0</v>
      </c>
      <c r="BC1736" s="68">
        <v>0</v>
      </c>
      <c r="BD1736" s="68">
        <v>0</v>
      </c>
      <c r="BE1736" s="68">
        <v>0</v>
      </c>
      <c r="BF1736" s="68">
        <v>0</v>
      </c>
      <c r="BG1736" s="68">
        <v>0</v>
      </c>
      <c r="BH1736" s="68">
        <v>0</v>
      </c>
      <c r="BI1736" s="68">
        <v>12781.479991768909</v>
      </c>
      <c r="BJ1736" s="68">
        <v>0</v>
      </c>
      <c r="BK1736" s="68">
        <v>28960.909330549923</v>
      </c>
      <c r="BL1736" s="68">
        <v>0</v>
      </c>
      <c r="BM1736" s="68">
        <v>-163.87576717791393</v>
      </c>
      <c r="BN1736" s="68">
        <v>7.2958209784701467E-7</v>
      </c>
      <c r="BO1736" s="68">
        <v>41578.513555870501</v>
      </c>
    </row>
    <row r="1737" spans="1:67">
      <c r="A1737">
        <v>2014</v>
      </c>
      <c r="B1737" s="62" t="s">
        <v>650</v>
      </c>
      <c r="C1737" s="67" t="s">
        <v>715</v>
      </c>
      <c r="D1737" s="62" t="s">
        <v>725</v>
      </c>
      <c r="E1737" s="68">
        <v>5.0150921564199935</v>
      </c>
      <c r="F1737" s="68">
        <v>0.86753638296025348</v>
      </c>
      <c r="G1737" s="68">
        <v>1.438723313767547</v>
      </c>
      <c r="H1737" s="68">
        <v>29.7191415058427</v>
      </c>
      <c r="I1737" s="68">
        <v>31.79594442889822</v>
      </c>
      <c r="J1737" s="68">
        <v>4.0937957044822841</v>
      </c>
      <c r="K1737" s="68">
        <v>1.3990020817047748</v>
      </c>
      <c r="L1737" s="68">
        <v>11.311162578599022</v>
      </c>
      <c r="M1737" s="68">
        <v>1.0878635894932407</v>
      </c>
      <c r="N1737" s="68">
        <v>0.63974449962341351</v>
      </c>
      <c r="O1737" s="68">
        <v>11.288303489530714</v>
      </c>
      <c r="P1737" s="68">
        <v>2.0875751304536303</v>
      </c>
      <c r="Q1737" s="68">
        <v>5.6620907080226601</v>
      </c>
      <c r="R1737" s="68">
        <v>10.137868707394771</v>
      </c>
      <c r="S1737" s="68">
        <v>6.9356382359299387</v>
      </c>
      <c r="T1737" s="68">
        <v>6.9888392726814645</v>
      </c>
      <c r="U1737" s="68">
        <v>1.7892972893357233</v>
      </c>
      <c r="V1737" s="68">
        <v>5.8951947050071709</v>
      </c>
      <c r="W1737" s="68">
        <v>4.5073039133207926</v>
      </c>
      <c r="X1737" s="68">
        <v>47.354958053520043</v>
      </c>
      <c r="Y1737" s="68">
        <v>3.4963669747012411</v>
      </c>
      <c r="Z1737" s="68">
        <v>7.511215154972688</v>
      </c>
      <c r="AA1737" s="68">
        <v>40.489965266521381</v>
      </c>
      <c r="AB1737" s="68">
        <v>1.257797634172052</v>
      </c>
      <c r="AC1737" s="68">
        <v>0</v>
      </c>
      <c r="AD1737" s="68">
        <v>0.44902792916945838</v>
      </c>
      <c r="AE1737" s="68">
        <v>30.446673509364011</v>
      </c>
      <c r="AF1737" s="68">
        <v>20.465877389770121</v>
      </c>
      <c r="AG1737" s="68">
        <v>101.69819224917347</v>
      </c>
      <c r="AH1737" s="68">
        <v>83.298021205573718</v>
      </c>
      <c r="AI1737" s="68">
        <v>36.122507108062194</v>
      </c>
      <c r="AJ1737" s="68">
        <v>1.2682104809330283E-3</v>
      </c>
      <c r="AK1737" s="68">
        <v>19.259005215354797</v>
      </c>
      <c r="AL1737" s="68">
        <v>15.625924336466046</v>
      </c>
      <c r="AM1737" s="68">
        <v>4.5121869275101858</v>
      </c>
      <c r="AN1737" s="68">
        <v>320.15482080107114</v>
      </c>
      <c r="AO1737" s="68">
        <v>1.294062444454652</v>
      </c>
      <c r="AP1737" s="68">
        <v>73.023758250993239</v>
      </c>
      <c r="AQ1737" s="68">
        <v>7.1718389043441366</v>
      </c>
      <c r="AR1737" s="68">
        <v>0.69892194062271362</v>
      </c>
      <c r="AS1737" s="68">
        <v>246.46110540076987</v>
      </c>
      <c r="AT1737" s="68">
        <v>58.867847181206258</v>
      </c>
      <c r="AU1737" s="68">
        <v>10.799141286788453</v>
      </c>
      <c r="AV1737" s="68">
        <v>0</v>
      </c>
      <c r="AW1737" s="68">
        <v>58.122235038280365</v>
      </c>
      <c r="AX1737" s="68">
        <v>22.407588376999406</v>
      </c>
      <c r="AY1737" s="68">
        <v>29.511566098061028</v>
      </c>
      <c r="AZ1737" s="68">
        <v>0</v>
      </c>
      <c r="BA1737" s="68">
        <v>0.47905248282452312</v>
      </c>
      <c r="BB1737" s="68">
        <v>78.94093066713333</v>
      </c>
      <c r="BC1737" s="68">
        <v>240.83689774896953</v>
      </c>
      <c r="BD1737" s="68">
        <v>99.949673096687448</v>
      </c>
      <c r="BE1737" s="68">
        <v>159.37274252005864</v>
      </c>
      <c r="BF1737" s="68">
        <v>333.43230755445967</v>
      </c>
      <c r="BG1737" s="68">
        <v>0</v>
      </c>
      <c r="BH1737" s="68">
        <v>1.8477372294265959</v>
      </c>
      <c r="BI1737" s="68">
        <v>24259.837664913975</v>
      </c>
      <c r="BJ1737" s="68">
        <v>0</v>
      </c>
      <c r="BK1737" s="68">
        <v>809.48597885534423</v>
      </c>
      <c r="BL1737" s="68">
        <v>0</v>
      </c>
      <c r="BM1737" s="68">
        <v>3.8206515688405509</v>
      </c>
      <c r="BN1737" s="68">
        <v>6.4998790912795812E-4</v>
      </c>
      <c r="BO1737" s="68">
        <v>27371.1662772075</v>
      </c>
    </row>
    <row r="1738" spans="1:67">
      <c r="A1738">
        <v>2014</v>
      </c>
      <c r="B1738" s="62" t="s">
        <v>651</v>
      </c>
      <c r="C1738" s="67" t="s">
        <v>716</v>
      </c>
      <c r="D1738" s="62" t="s">
        <v>725</v>
      </c>
      <c r="E1738" s="68">
        <v>0</v>
      </c>
      <c r="F1738" s="68">
        <v>0</v>
      </c>
      <c r="G1738" s="68">
        <v>0</v>
      </c>
      <c r="H1738" s="68">
        <v>0</v>
      </c>
      <c r="I1738" s="68">
        <v>0</v>
      </c>
      <c r="J1738" s="68">
        <v>0</v>
      </c>
      <c r="K1738" s="68">
        <v>0</v>
      </c>
      <c r="L1738" s="68">
        <v>0</v>
      </c>
      <c r="M1738" s="68">
        <v>0</v>
      </c>
      <c r="N1738" s="68">
        <v>0</v>
      </c>
      <c r="O1738" s="68">
        <v>0</v>
      </c>
      <c r="P1738" s="68">
        <v>0</v>
      </c>
      <c r="Q1738" s="68">
        <v>0</v>
      </c>
      <c r="R1738" s="68">
        <v>0</v>
      </c>
      <c r="S1738" s="68">
        <v>0</v>
      </c>
      <c r="T1738" s="68">
        <v>0</v>
      </c>
      <c r="U1738" s="68">
        <v>0</v>
      </c>
      <c r="V1738" s="68">
        <v>0</v>
      </c>
      <c r="W1738" s="68">
        <v>0</v>
      </c>
      <c r="X1738" s="68">
        <v>0</v>
      </c>
      <c r="Y1738" s="68">
        <v>0</v>
      </c>
      <c r="Z1738" s="68">
        <v>0</v>
      </c>
      <c r="AA1738" s="68">
        <v>0</v>
      </c>
      <c r="AB1738" s="68">
        <v>0</v>
      </c>
      <c r="AC1738" s="68">
        <v>0</v>
      </c>
      <c r="AD1738" s="68">
        <v>0</v>
      </c>
      <c r="AE1738" s="68">
        <v>0</v>
      </c>
      <c r="AF1738" s="68">
        <v>0</v>
      </c>
      <c r="AG1738" s="68">
        <v>0</v>
      </c>
      <c r="AH1738" s="68">
        <v>0</v>
      </c>
      <c r="AI1738" s="68">
        <v>0</v>
      </c>
      <c r="AJ1738" s="68">
        <v>0</v>
      </c>
      <c r="AK1738" s="68">
        <v>0</v>
      </c>
      <c r="AL1738" s="68">
        <v>0</v>
      </c>
      <c r="AM1738" s="68">
        <v>0</v>
      </c>
      <c r="AN1738" s="68">
        <v>0</v>
      </c>
      <c r="AO1738" s="68">
        <v>0</v>
      </c>
      <c r="AP1738" s="68">
        <v>0</v>
      </c>
      <c r="AQ1738" s="68">
        <v>0</v>
      </c>
      <c r="AR1738" s="68">
        <v>0</v>
      </c>
      <c r="AS1738" s="68">
        <v>0</v>
      </c>
      <c r="AT1738" s="68">
        <v>0</v>
      </c>
      <c r="AU1738" s="68">
        <v>0</v>
      </c>
      <c r="AV1738" s="68">
        <v>0</v>
      </c>
      <c r="AW1738" s="68">
        <v>0</v>
      </c>
      <c r="AX1738" s="68">
        <v>0</v>
      </c>
      <c r="AY1738" s="68">
        <v>0</v>
      </c>
      <c r="AZ1738" s="68">
        <v>0</v>
      </c>
      <c r="BA1738" s="68">
        <v>0</v>
      </c>
      <c r="BB1738" s="68">
        <v>0</v>
      </c>
      <c r="BC1738" s="68">
        <v>0</v>
      </c>
      <c r="BD1738" s="68">
        <v>0</v>
      </c>
      <c r="BE1738" s="68">
        <v>0</v>
      </c>
      <c r="BF1738" s="68">
        <v>0</v>
      </c>
      <c r="BG1738" s="68">
        <v>0</v>
      </c>
      <c r="BH1738" s="68">
        <v>0</v>
      </c>
      <c r="BI1738" s="68">
        <v>6071.2441167318102</v>
      </c>
      <c r="BJ1738" s="68">
        <v>0</v>
      </c>
      <c r="BK1738" s="68">
        <v>0</v>
      </c>
      <c r="BL1738" s="68">
        <v>0</v>
      </c>
      <c r="BM1738" s="68">
        <v>0</v>
      </c>
      <c r="BN1738" s="68">
        <v>-2.3389690977637656E-4</v>
      </c>
      <c r="BO1738" s="68">
        <v>6071.2438828349004</v>
      </c>
    </row>
    <row r="1739" spans="1:67">
      <c r="A1739">
        <v>2014</v>
      </c>
      <c r="B1739" s="62" t="s">
        <v>652</v>
      </c>
      <c r="C1739" s="67" t="s">
        <v>717</v>
      </c>
      <c r="D1739" s="62" t="s">
        <v>725</v>
      </c>
      <c r="E1739" s="68">
        <v>0</v>
      </c>
      <c r="F1739" s="68">
        <v>0</v>
      </c>
      <c r="G1739" s="68">
        <v>0</v>
      </c>
      <c r="H1739" s="68">
        <v>0</v>
      </c>
      <c r="I1739" s="68">
        <v>0</v>
      </c>
      <c r="J1739" s="68">
        <v>0</v>
      </c>
      <c r="K1739" s="68">
        <v>0</v>
      </c>
      <c r="L1739" s="68">
        <v>0</v>
      </c>
      <c r="M1739" s="68">
        <v>0</v>
      </c>
      <c r="N1739" s="68">
        <v>0</v>
      </c>
      <c r="O1739" s="68">
        <v>0</v>
      </c>
      <c r="P1739" s="68">
        <v>0</v>
      </c>
      <c r="Q1739" s="68">
        <v>0</v>
      </c>
      <c r="R1739" s="68">
        <v>0</v>
      </c>
      <c r="S1739" s="68">
        <v>0</v>
      </c>
      <c r="T1739" s="68">
        <v>0</v>
      </c>
      <c r="U1739" s="68">
        <v>0</v>
      </c>
      <c r="V1739" s="68">
        <v>0</v>
      </c>
      <c r="W1739" s="68">
        <v>0</v>
      </c>
      <c r="X1739" s="68">
        <v>0</v>
      </c>
      <c r="Y1739" s="68">
        <v>0</v>
      </c>
      <c r="Z1739" s="68">
        <v>0</v>
      </c>
      <c r="AA1739" s="68">
        <v>0</v>
      </c>
      <c r="AB1739" s="68">
        <v>0</v>
      </c>
      <c r="AC1739" s="68">
        <v>0</v>
      </c>
      <c r="AD1739" s="68">
        <v>0</v>
      </c>
      <c r="AE1739" s="68">
        <v>0</v>
      </c>
      <c r="AF1739" s="68">
        <v>0</v>
      </c>
      <c r="AG1739" s="68">
        <v>0</v>
      </c>
      <c r="AH1739" s="68">
        <v>0</v>
      </c>
      <c r="AI1739" s="68">
        <v>0</v>
      </c>
      <c r="AJ1739" s="68">
        <v>0</v>
      </c>
      <c r="AK1739" s="68">
        <v>0</v>
      </c>
      <c r="AL1739" s="68">
        <v>0</v>
      </c>
      <c r="AM1739" s="68">
        <v>0</v>
      </c>
      <c r="AN1739" s="68">
        <v>0</v>
      </c>
      <c r="AO1739" s="68">
        <v>0</v>
      </c>
      <c r="AP1739" s="68">
        <v>0</v>
      </c>
      <c r="AQ1739" s="68">
        <v>0</v>
      </c>
      <c r="AR1739" s="68">
        <v>0</v>
      </c>
      <c r="AS1739" s="68">
        <v>0</v>
      </c>
      <c r="AT1739" s="68">
        <v>0</v>
      </c>
      <c r="AU1739" s="68">
        <v>0</v>
      </c>
      <c r="AV1739" s="68">
        <v>0</v>
      </c>
      <c r="AW1739" s="68">
        <v>0</v>
      </c>
      <c r="AX1739" s="68">
        <v>0</v>
      </c>
      <c r="AY1739" s="68">
        <v>0</v>
      </c>
      <c r="AZ1739" s="68">
        <v>0</v>
      </c>
      <c r="BA1739" s="68">
        <v>0</v>
      </c>
      <c r="BB1739" s="68">
        <v>0</v>
      </c>
      <c r="BC1739" s="68">
        <v>0</v>
      </c>
      <c r="BD1739" s="68">
        <v>0</v>
      </c>
      <c r="BE1739" s="68">
        <v>0</v>
      </c>
      <c r="BF1739" s="68">
        <v>0</v>
      </c>
      <c r="BG1739" s="68">
        <v>0</v>
      </c>
      <c r="BH1739" s="68">
        <v>0</v>
      </c>
      <c r="BI1739" s="68">
        <v>1.2790178904609772</v>
      </c>
      <c r="BJ1739" s="68">
        <v>0</v>
      </c>
      <c r="BK1739" s="68">
        <v>47.407469034003704</v>
      </c>
      <c r="BL1739" s="68">
        <v>0</v>
      </c>
      <c r="BM1739" s="68">
        <v>3.3759169171825808E-3</v>
      </c>
      <c r="BN1739" s="68">
        <v>-4.10281863594264E-7</v>
      </c>
      <c r="BO1739" s="68">
        <v>48.689862431100003</v>
      </c>
    </row>
    <row r="1740" spans="1:67">
      <c r="A1740">
        <v>2014</v>
      </c>
      <c r="B1740" s="62" t="s">
        <v>597</v>
      </c>
      <c r="C1740" s="67" t="s">
        <v>664</v>
      </c>
      <c r="D1740" s="62" t="s">
        <v>726</v>
      </c>
      <c r="E1740" s="68">
        <v>1338.6448501472266</v>
      </c>
      <c r="F1740" s="68">
        <v>1.4682818207596731</v>
      </c>
      <c r="G1740" s="68">
        <v>2.389599599597267</v>
      </c>
      <c r="H1740" s="68">
        <v>0.72675126174651283</v>
      </c>
      <c r="I1740" s="68">
        <v>7315.6914605307093</v>
      </c>
      <c r="J1740" s="68">
        <v>184.71136789173434</v>
      </c>
      <c r="K1740" s="68">
        <v>8.9357779329112148</v>
      </c>
      <c r="L1740" s="68">
        <v>0.41115135839540035</v>
      </c>
      <c r="M1740" s="68">
        <v>7.5434850834221009E-2</v>
      </c>
      <c r="N1740" s="68">
        <v>0.33826877323546761</v>
      </c>
      <c r="O1740" s="68">
        <v>38.65968719214689</v>
      </c>
      <c r="P1740" s="68">
        <v>5.7814188084082989</v>
      </c>
      <c r="Q1740" s="68">
        <v>7.8424672432565803</v>
      </c>
      <c r="R1740" s="68">
        <v>0.26343143237828798</v>
      </c>
      <c r="S1740" s="68">
        <v>0.24920358270755469</v>
      </c>
      <c r="T1740" s="68">
        <v>0.36475229509010521</v>
      </c>
      <c r="U1740" s="68">
        <v>0.99389521457355068</v>
      </c>
      <c r="V1740" s="68">
        <v>0.39315222930736027</v>
      </c>
      <c r="W1740" s="68">
        <v>0.38184822368766819</v>
      </c>
      <c r="X1740" s="68">
        <v>2.6783497217104455</v>
      </c>
      <c r="Y1740" s="68">
        <v>6.8826235434030075E-2</v>
      </c>
      <c r="Z1740" s="68">
        <v>14.308225885318386</v>
      </c>
      <c r="AA1740" s="68">
        <v>1.33332792147655E-2</v>
      </c>
      <c r="AB1740" s="68">
        <v>6.9962176182643159</v>
      </c>
      <c r="AC1740" s="68">
        <v>0.12905531344644547</v>
      </c>
      <c r="AD1740" s="68">
        <v>4.58963377056392E-3</v>
      </c>
      <c r="AE1740" s="68">
        <v>9.3840786262813083</v>
      </c>
      <c r="AF1740" s="68">
        <v>0.26986971090355966</v>
      </c>
      <c r="AG1740" s="68">
        <v>1.3434074574752546</v>
      </c>
      <c r="AH1740" s="68">
        <v>1.0993032476252396</v>
      </c>
      <c r="AI1740" s="68">
        <v>0.51964066993370228</v>
      </c>
      <c r="AJ1740" s="68">
        <v>1.1292535590438732E-2</v>
      </c>
      <c r="AK1740" s="68">
        <v>4.9808799244544157E-2</v>
      </c>
      <c r="AL1740" s="68">
        <v>0.10673963434240256</v>
      </c>
      <c r="AM1740" s="68">
        <v>9.7524835014665932E-3</v>
      </c>
      <c r="AN1740" s="68">
        <v>2.6571501313846562</v>
      </c>
      <c r="AO1740" s="68">
        <v>2.2239397596561149E-2</v>
      </c>
      <c r="AP1740" s="68">
        <v>7.0643859932858877E-2</v>
      </c>
      <c r="AQ1740" s="68">
        <v>0.13919486763271813</v>
      </c>
      <c r="AR1740" s="68">
        <v>2.6607553828400785E-3</v>
      </c>
      <c r="AS1740" s="68">
        <v>0.36980956836546708</v>
      </c>
      <c r="AT1740" s="68">
        <v>5.5037749064408351E-3</v>
      </c>
      <c r="AU1740" s="68">
        <v>1.6217908118103051E-2</v>
      </c>
      <c r="AV1740" s="68">
        <v>0</v>
      </c>
      <c r="AW1740" s="68">
        <v>2.56758178540923E-2</v>
      </c>
      <c r="AX1740" s="68">
        <v>1.8919923764999534E-2</v>
      </c>
      <c r="AY1740" s="68">
        <v>2.620557333706133E-2</v>
      </c>
      <c r="AZ1740" s="68">
        <v>0</v>
      </c>
      <c r="BA1740" s="68">
        <v>9.5891020432774497E-3</v>
      </c>
      <c r="BB1740" s="68">
        <v>0.49778883474751456</v>
      </c>
      <c r="BC1740" s="68">
        <v>0.84344804640800075</v>
      </c>
      <c r="BD1740" s="68">
        <v>0.12687503324518032</v>
      </c>
      <c r="BE1740" s="68">
        <v>1.127740436974918</v>
      </c>
      <c r="BF1740" s="68">
        <v>0.3063058937530535</v>
      </c>
      <c r="BG1740" s="68">
        <v>0</v>
      </c>
      <c r="BH1740" s="68">
        <v>4.4856890098713206E-4</v>
      </c>
      <c r="BI1740" s="68">
        <v>1697.7224730454918</v>
      </c>
      <c r="BJ1740" s="68">
        <v>0</v>
      </c>
      <c r="BK1740" s="68">
        <v>3.3843973493451777E-3</v>
      </c>
      <c r="BL1740" s="68">
        <v>5.0042980759292268</v>
      </c>
      <c r="BM1740" s="68">
        <v>12.288301688397389</v>
      </c>
      <c r="BN1740" s="68">
        <v>0</v>
      </c>
      <c r="BO1740" s="68">
        <v>0</v>
      </c>
    </row>
    <row r="1741" spans="1:67">
      <c r="A1741">
        <v>2014</v>
      </c>
      <c r="B1741" s="62" t="s">
        <v>598</v>
      </c>
      <c r="C1741" s="67" t="s">
        <v>665</v>
      </c>
      <c r="D1741" s="62" t="s">
        <v>726</v>
      </c>
      <c r="E1741" s="68">
        <v>6.2329685421212435</v>
      </c>
      <c r="F1741" s="68">
        <v>4.8844854697698166</v>
      </c>
      <c r="G1741" s="68">
        <v>1.6077012834722577E-2</v>
      </c>
      <c r="H1741" s="68">
        <v>0.26949628564067862</v>
      </c>
      <c r="I1741" s="68">
        <v>35.372632051484601</v>
      </c>
      <c r="J1741" s="68">
        <v>2.0996137768157355</v>
      </c>
      <c r="K1741" s="68">
        <v>29.581532814940463</v>
      </c>
      <c r="L1741" s="68">
        <v>0.11064171774133498</v>
      </c>
      <c r="M1741" s="68">
        <v>5.6112160164067167E-3</v>
      </c>
      <c r="N1741" s="68">
        <v>4.3706517413085878E-2</v>
      </c>
      <c r="O1741" s="68">
        <v>0.85448472909202278</v>
      </c>
      <c r="P1741" s="68">
        <v>0.9036802252280498</v>
      </c>
      <c r="Q1741" s="68">
        <v>14.509095552056356</v>
      </c>
      <c r="R1741" s="68">
        <v>7.2662784133471284E-2</v>
      </c>
      <c r="S1741" s="68">
        <v>0.33485463378423347</v>
      </c>
      <c r="T1741" s="68">
        <v>0.26842195160201987</v>
      </c>
      <c r="U1741" s="68">
        <v>0.19616084083356045</v>
      </c>
      <c r="V1741" s="68">
        <v>0.22359011288609076</v>
      </c>
      <c r="W1741" s="68">
        <v>0.19167545342462347</v>
      </c>
      <c r="X1741" s="68">
        <v>0.51142017023689768</v>
      </c>
      <c r="Y1741" s="68">
        <v>6.2124605602764164E-2</v>
      </c>
      <c r="Z1741" s="68">
        <v>1.3361815029333752</v>
      </c>
      <c r="AA1741" s="68">
        <v>7.2189689925508992E-3</v>
      </c>
      <c r="AB1741" s="68">
        <v>7.5219089986008736E-2</v>
      </c>
      <c r="AC1741" s="68">
        <v>5.7259766102112789E-3</v>
      </c>
      <c r="AD1741" s="68">
        <v>2.1625452704743934E-4</v>
      </c>
      <c r="AE1741" s="68">
        <v>1.6750267209750458</v>
      </c>
      <c r="AF1741" s="68">
        <v>0.10222646032173406</v>
      </c>
      <c r="AG1741" s="68">
        <v>0.50847969669456183</v>
      </c>
      <c r="AH1741" s="68">
        <v>0.41644045058703894</v>
      </c>
      <c r="AI1741" s="68">
        <v>3.2758704549082349E-2</v>
      </c>
      <c r="AJ1741" s="68">
        <v>1.5230653147245302E-3</v>
      </c>
      <c r="AK1741" s="68">
        <v>4.8520943996001615E-3</v>
      </c>
      <c r="AL1741" s="68">
        <v>8.4913713390073024E-3</v>
      </c>
      <c r="AM1741" s="68">
        <v>8.8109771349040549E-4</v>
      </c>
      <c r="AN1741" s="68">
        <v>2.6130686822649407E-2</v>
      </c>
      <c r="AO1741" s="68">
        <v>2.6504423425343059E-3</v>
      </c>
      <c r="AP1741" s="68">
        <v>1.0091000666474406E-2</v>
      </c>
      <c r="AQ1741" s="68">
        <v>7.2428870436835352E-2</v>
      </c>
      <c r="AR1741" s="68">
        <v>4.3959697448242606E-4</v>
      </c>
      <c r="AS1741" s="68">
        <v>6.4701778605987567E-2</v>
      </c>
      <c r="AT1741" s="68">
        <v>7.3985973205895495E-4</v>
      </c>
      <c r="AU1741" s="68">
        <v>2.0629188405673197E-3</v>
      </c>
      <c r="AV1741" s="68">
        <v>0</v>
      </c>
      <c r="AW1741" s="68">
        <v>1.187032073621604E-2</v>
      </c>
      <c r="AX1741" s="68">
        <v>1.784454868538059E-3</v>
      </c>
      <c r="AY1741" s="68">
        <v>1.859279749511342E-3</v>
      </c>
      <c r="AZ1741" s="68">
        <v>0</v>
      </c>
      <c r="BA1741" s="68">
        <v>1.1550482324402113E-3</v>
      </c>
      <c r="BB1741" s="68">
        <v>3.9789150156087479E-2</v>
      </c>
      <c r="BC1741" s="68">
        <v>6.4661477885572805E-2</v>
      </c>
      <c r="BD1741" s="68">
        <v>1.4215124015213659E-2</v>
      </c>
      <c r="BE1741" s="68">
        <v>1.9693077507517236E-2</v>
      </c>
      <c r="BF1741" s="68">
        <v>2.4217089458722592E-2</v>
      </c>
      <c r="BG1741" s="68">
        <v>0</v>
      </c>
      <c r="BH1741" s="68">
        <v>1.3989300328186961E-4</v>
      </c>
      <c r="BI1741" s="68">
        <v>27.429901244872141</v>
      </c>
      <c r="BJ1741" s="68">
        <v>0</v>
      </c>
      <c r="BK1741" s="68">
        <v>1.1328140962497664E-4</v>
      </c>
      <c r="BL1741" s="68">
        <v>0.18192103045865934</v>
      </c>
      <c r="BM1741" s="68">
        <v>4.982296743896563E-2</v>
      </c>
      <c r="BN1741" s="68">
        <v>0</v>
      </c>
      <c r="BO1741" s="68">
        <v>0</v>
      </c>
    </row>
    <row r="1742" spans="1:67">
      <c r="A1742">
        <v>2014</v>
      </c>
      <c r="B1742" s="62" t="s">
        <v>599</v>
      </c>
      <c r="C1742" s="67" t="s">
        <v>666</v>
      </c>
      <c r="D1742" s="62" t="s">
        <v>726</v>
      </c>
      <c r="E1742" s="68">
        <v>1.1294149966829561</v>
      </c>
      <c r="F1742" s="68">
        <v>6.296515234728263E-2</v>
      </c>
      <c r="G1742" s="68">
        <v>2.9523362335760943</v>
      </c>
      <c r="H1742" s="68">
        <v>9.6727342995270235E-3</v>
      </c>
      <c r="I1742" s="68">
        <v>19.488700310113536</v>
      </c>
      <c r="J1742" s="68">
        <v>1.8119590839082538</v>
      </c>
      <c r="K1742" s="68">
        <v>0.37497859965053187</v>
      </c>
      <c r="L1742" s="68">
        <v>4.114682123723714E-2</v>
      </c>
      <c r="M1742" s="68">
        <v>7.4659967627544194E-3</v>
      </c>
      <c r="N1742" s="68">
        <v>5.0081809683259742E-3</v>
      </c>
      <c r="O1742" s="68">
        <v>0.49209032002779779</v>
      </c>
      <c r="P1742" s="68">
        <v>0.33140748891238592</v>
      </c>
      <c r="Q1742" s="68">
        <v>0.20822859805134011</v>
      </c>
      <c r="R1742" s="68">
        <v>1.0855016330845985E-2</v>
      </c>
      <c r="S1742" s="68">
        <v>1.1164388337286951E-2</v>
      </c>
      <c r="T1742" s="68">
        <v>1.0420864062235123E-2</v>
      </c>
      <c r="U1742" s="68">
        <v>8.2904167560855432E-2</v>
      </c>
      <c r="V1742" s="68">
        <v>2.1837648126785063E-2</v>
      </c>
      <c r="W1742" s="68">
        <v>1.0136756117838621E-2</v>
      </c>
      <c r="X1742" s="68">
        <v>3.5085607967161467E-2</v>
      </c>
      <c r="Y1742" s="68">
        <v>1.2580790837922362E-3</v>
      </c>
      <c r="Z1742" s="68">
        <v>0.16133665811906395</v>
      </c>
      <c r="AA1742" s="68">
        <v>3.9205214496452589E-4</v>
      </c>
      <c r="AB1742" s="68">
        <v>1.6811016601083487E-2</v>
      </c>
      <c r="AC1742" s="68">
        <v>7.587286987548022E-3</v>
      </c>
      <c r="AD1742" s="68">
        <v>5.5687618598491262E-5</v>
      </c>
      <c r="AE1742" s="68">
        <v>2.0492332027528249E-2</v>
      </c>
      <c r="AF1742" s="68">
        <v>3.9674700755670984E-2</v>
      </c>
      <c r="AG1742" s="68">
        <v>0.19739956289889404</v>
      </c>
      <c r="AH1742" s="68">
        <v>0.16149699718751553</v>
      </c>
      <c r="AI1742" s="68">
        <v>1.1499215617154977E-2</v>
      </c>
      <c r="AJ1742" s="68">
        <v>1.4432039542786488E-3</v>
      </c>
      <c r="AK1742" s="68">
        <v>4.8791934301305774E-3</v>
      </c>
      <c r="AL1742" s="68">
        <v>6.3948075418491027E-3</v>
      </c>
      <c r="AM1742" s="68">
        <v>1.0107233019106794E-3</v>
      </c>
      <c r="AN1742" s="68">
        <v>0.46915328252215249</v>
      </c>
      <c r="AO1742" s="68">
        <v>3.7953190877613799E-3</v>
      </c>
      <c r="AP1742" s="68">
        <v>2.3007146466372783E-2</v>
      </c>
      <c r="AQ1742" s="68">
        <v>1.363165476066416E-2</v>
      </c>
      <c r="AR1742" s="68">
        <v>9.9646773420515068E-4</v>
      </c>
      <c r="AS1742" s="68">
        <v>0.13577345543494379</v>
      </c>
      <c r="AT1742" s="68">
        <v>3.4584438827969143E-4</v>
      </c>
      <c r="AU1742" s="68">
        <v>5.8180161257316634E-3</v>
      </c>
      <c r="AV1742" s="68">
        <v>0</v>
      </c>
      <c r="AW1742" s="68">
        <v>1.4221949686314263E-3</v>
      </c>
      <c r="AX1742" s="68">
        <v>3.5882946004856795E-3</v>
      </c>
      <c r="AY1742" s="68">
        <v>3.3223972662458747E-3</v>
      </c>
      <c r="AZ1742" s="68">
        <v>0</v>
      </c>
      <c r="BA1742" s="68">
        <v>9.6034666438970162E-4</v>
      </c>
      <c r="BB1742" s="68">
        <v>5.1708914686289867E-2</v>
      </c>
      <c r="BC1742" s="68">
        <v>0.16714489343250374</v>
      </c>
      <c r="BD1742" s="68">
        <v>2.4921748475338824E-2</v>
      </c>
      <c r="BE1742" s="68">
        <v>5.7096363503972222E-2</v>
      </c>
      <c r="BF1742" s="68">
        <v>9.9936265016400301E-3</v>
      </c>
      <c r="BG1742" s="68">
        <v>0</v>
      </c>
      <c r="BH1742" s="68">
        <v>7.1760509991901673E-5</v>
      </c>
      <c r="BI1742" s="68">
        <v>156.23984411786756</v>
      </c>
      <c r="BJ1742" s="68">
        <v>0</v>
      </c>
      <c r="BK1742" s="68">
        <v>1.4396320740730465E-4</v>
      </c>
      <c r="BL1742" s="68">
        <v>2.6544059794413034E-2</v>
      </c>
      <c r="BM1742" s="68">
        <v>5.4232565724390454E-3</v>
      </c>
      <c r="BN1742" s="68">
        <v>0</v>
      </c>
      <c r="BO1742" s="68">
        <v>0</v>
      </c>
    </row>
    <row r="1743" spans="1:67">
      <c r="A1743">
        <v>2014</v>
      </c>
      <c r="B1743" s="62" t="s">
        <v>600</v>
      </c>
      <c r="C1743" s="67" t="s">
        <v>111</v>
      </c>
      <c r="D1743" s="62" t="s">
        <v>726</v>
      </c>
      <c r="E1743" s="68">
        <v>13.012420467801729</v>
      </c>
      <c r="F1743" s="68">
        <v>0.28748383439823422</v>
      </c>
      <c r="G1743" s="68">
        <v>3.0522592944153191</v>
      </c>
      <c r="H1743" s="68">
        <v>162.58745446741298</v>
      </c>
      <c r="I1743" s="68">
        <v>20.905758910238845</v>
      </c>
      <c r="J1743" s="68">
        <v>3.8995029296162906</v>
      </c>
      <c r="K1743" s="68">
        <v>1.5090213267788049</v>
      </c>
      <c r="L1743" s="68">
        <v>4.9547645654295591</v>
      </c>
      <c r="M1743" s="68">
        <v>0.94614663456832981</v>
      </c>
      <c r="N1743" s="68">
        <v>2226.777708273627</v>
      </c>
      <c r="O1743" s="68">
        <v>474.23564298406279</v>
      </c>
      <c r="P1743" s="68">
        <v>4.0419739427514481</v>
      </c>
      <c r="Q1743" s="68">
        <v>17.170210053079252</v>
      </c>
      <c r="R1743" s="68">
        <v>73.728833985981424</v>
      </c>
      <c r="S1743" s="68">
        <v>500.29384530007633</v>
      </c>
      <c r="T1743" s="68">
        <v>8.7070071980296504</v>
      </c>
      <c r="U1743" s="68">
        <v>28.24348047017525</v>
      </c>
      <c r="V1743" s="68">
        <v>15.424417123291306</v>
      </c>
      <c r="W1743" s="68">
        <v>8.0888484666167262</v>
      </c>
      <c r="X1743" s="68">
        <v>26.635046958078377</v>
      </c>
      <c r="Y1743" s="68">
        <v>1.1999195807905958</v>
      </c>
      <c r="Z1743" s="68">
        <v>16.841403720237601</v>
      </c>
      <c r="AA1743" s="68">
        <v>0.62391335789409852</v>
      </c>
      <c r="AB1743" s="68">
        <v>65.271083129687099</v>
      </c>
      <c r="AC1743" s="68">
        <v>4.0276585461915806</v>
      </c>
      <c r="AD1743" s="68">
        <v>0.13641787557492929</v>
      </c>
      <c r="AE1743" s="68">
        <v>128.22239601446299</v>
      </c>
      <c r="AF1743" s="68">
        <v>1.4669011214234737</v>
      </c>
      <c r="AG1743" s="68">
        <v>7.2918696026951082</v>
      </c>
      <c r="AH1743" s="68">
        <v>5.9715030355620442</v>
      </c>
      <c r="AI1743" s="68">
        <v>111.62345078851317</v>
      </c>
      <c r="AJ1743" s="68">
        <v>0.30183431796200516</v>
      </c>
      <c r="AK1743" s="68">
        <v>17.647444414221294</v>
      </c>
      <c r="AL1743" s="68">
        <v>1.9641640955094444</v>
      </c>
      <c r="AM1743" s="68">
        <v>1.5054647747276231</v>
      </c>
      <c r="AN1743" s="68">
        <v>4.3232324937208295</v>
      </c>
      <c r="AO1743" s="68">
        <v>0.29140028081919189</v>
      </c>
      <c r="AP1743" s="68">
        <v>0.49624129917972304</v>
      </c>
      <c r="AQ1743" s="68">
        <v>2.9672970587004746</v>
      </c>
      <c r="AR1743" s="68">
        <v>1.4956002359075366E-2</v>
      </c>
      <c r="AS1743" s="68">
        <v>0.92848522231626485</v>
      </c>
      <c r="AT1743" s="68">
        <v>4.983059032761479E-3</v>
      </c>
      <c r="AU1743" s="68">
        <v>8.113230974596139E-2</v>
      </c>
      <c r="AV1743" s="68">
        <v>0</v>
      </c>
      <c r="AW1743" s="68">
        <v>1.2187076760438125</v>
      </c>
      <c r="AX1743" s="68">
        <v>0.24480099512512737</v>
      </c>
      <c r="AY1743" s="68">
        <v>0.44235830958326583</v>
      </c>
      <c r="AZ1743" s="68">
        <v>0</v>
      </c>
      <c r="BA1743" s="68">
        <v>0.15298748586780306</v>
      </c>
      <c r="BB1743" s="68">
        <v>10.97145141598844</v>
      </c>
      <c r="BC1743" s="68">
        <v>12.910948815965009</v>
      </c>
      <c r="BD1743" s="68">
        <v>1.2475905297143304</v>
      </c>
      <c r="BE1743" s="68">
        <v>5.4642494736954292</v>
      </c>
      <c r="BF1743" s="68">
        <v>3.3501626206582262</v>
      </c>
      <c r="BG1743" s="68">
        <v>0</v>
      </c>
      <c r="BH1743" s="68">
        <v>1.9080472987126E-2</v>
      </c>
      <c r="BI1743" s="68">
        <v>196.24170338438577</v>
      </c>
      <c r="BJ1743" s="68">
        <v>0</v>
      </c>
      <c r="BK1743" s="68">
        <v>3.6188878550788266E-3</v>
      </c>
      <c r="BL1743" s="68">
        <v>37.212453061842766</v>
      </c>
      <c r="BM1743" s="68">
        <v>7.8555574338684186</v>
      </c>
      <c r="BN1743" s="68">
        <v>0</v>
      </c>
      <c r="BO1743" s="68">
        <v>0</v>
      </c>
    </row>
    <row r="1744" spans="1:67">
      <c r="A1744">
        <v>2014</v>
      </c>
      <c r="B1744" s="62" t="s">
        <v>601</v>
      </c>
      <c r="C1744" s="67" t="s">
        <v>667</v>
      </c>
      <c r="D1744" s="62" t="s">
        <v>726</v>
      </c>
      <c r="E1744" s="68">
        <v>1002.780499482476</v>
      </c>
      <c r="F1744" s="68">
        <v>0.73441241926289957</v>
      </c>
      <c r="G1744" s="68">
        <v>42.427715507250291</v>
      </c>
      <c r="H1744" s="68">
        <v>67.859474037818487</v>
      </c>
      <c r="I1744" s="68">
        <v>3344.3186244127182</v>
      </c>
      <c r="J1744" s="68">
        <v>119.734113514806</v>
      </c>
      <c r="K1744" s="68">
        <v>2.8674902724862084</v>
      </c>
      <c r="L1744" s="68">
        <v>36.317815626477994</v>
      </c>
      <c r="M1744" s="68">
        <v>6.3946567997968842</v>
      </c>
      <c r="N1744" s="68">
        <v>26.504117391259111</v>
      </c>
      <c r="O1744" s="68">
        <v>429.27025942382994</v>
      </c>
      <c r="P1744" s="68">
        <v>68.883811425265449</v>
      </c>
      <c r="Q1744" s="68">
        <v>155.94365096659351</v>
      </c>
      <c r="R1744" s="68">
        <v>28.800448584520367</v>
      </c>
      <c r="S1744" s="68">
        <v>18.0940513394</v>
      </c>
      <c r="T1744" s="68">
        <v>12.893489030976978</v>
      </c>
      <c r="U1744" s="68">
        <v>38.999607486202095</v>
      </c>
      <c r="V1744" s="68">
        <v>17.22426937254426</v>
      </c>
      <c r="W1744" s="68">
        <v>7.6776837173288204</v>
      </c>
      <c r="X1744" s="68">
        <v>62.302018064435629</v>
      </c>
      <c r="Y1744" s="68">
        <v>1.3661424433241185</v>
      </c>
      <c r="Z1744" s="68">
        <v>33.803861383625325</v>
      </c>
      <c r="AA1744" s="68">
        <v>0.5608618624686581</v>
      </c>
      <c r="AB1744" s="68">
        <v>81.660435740160437</v>
      </c>
      <c r="AC1744" s="68">
        <v>14.599131626544171</v>
      </c>
      <c r="AD1744" s="68">
        <v>0.21447205398001595</v>
      </c>
      <c r="AE1744" s="68">
        <v>60.967986842323739</v>
      </c>
      <c r="AF1744" s="68">
        <v>33.050489294001103</v>
      </c>
      <c r="AG1744" s="68">
        <v>164.2762314650937</v>
      </c>
      <c r="AH1744" s="68">
        <v>134.52566527495628</v>
      </c>
      <c r="AI1744" s="68">
        <v>9.5196844125435636</v>
      </c>
      <c r="AJ1744" s="68">
        <v>0.10439717161110343</v>
      </c>
      <c r="AK1744" s="68">
        <v>2.3614414663322427</v>
      </c>
      <c r="AL1744" s="68">
        <v>5.931039529723968</v>
      </c>
      <c r="AM1744" s="68">
        <v>0.13786131218122274</v>
      </c>
      <c r="AN1744" s="68">
        <v>441.03557783666525</v>
      </c>
      <c r="AO1744" s="68">
        <v>1.3768847933823429</v>
      </c>
      <c r="AP1744" s="68">
        <v>2.403207576548223</v>
      </c>
      <c r="AQ1744" s="68">
        <v>3.1682002697527341</v>
      </c>
      <c r="AR1744" s="68">
        <v>3.9271003885889201E-2</v>
      </c>
      <c r="AS1744" s="68">
        <v>21.134144353921481</v>
      </c>
      <c r="AT1744" s="68">
        <v>5.2085349778849002E-2</v>
      </c>
      <c r="AU1744" s="68">
        <v>0.97204947988966772</v>
      </c>
      <c r="AV1744" s="68">
        <v>0</v>
      </c>
      <c r="AW1744" s="68">
        <v>0.37472960999977434</v>
      </c>
      <c r="AX1744" s="68">
        <v>0.84590038426976089</v>
      </c>
      <c r="AY1744" s="68">
        <v>1.1926508528980229</v>
      </c>
      <c r="AZ1744" s="68">
        <v>0</v>
      </c>
      <c r="BA1744" s="68">
        <v>0.93345260471239744</v>
      </c>
      <c r="BB1744" s="68">
        <v>26.752600004408215</v>
      </c>
      <c r="BC1744" s="68">
        <v>84.89104181411588</v>
      </c>
      <c r="BD1744" s="68">
        <v>4.4628748437651291</v>
      </c>
      <c r="BE1744" s="68">
        <v>52.724145222125998</v>
      </c>
      <c r="BF1744" s="68">
        <v>15.550050007632331</v>
      </c>
      <c r="BG1744" s="68">
        <v>0</v>
      </c>
      <c r="BH1744" s="68">
        <v>1.1838530798189695E-2</v>
      </c>
      <c r="BI1744" s="68">
        <v>11038.234468120661</v>
      </c>
      <c r="BJ1744" s="68">
        <v>0</v>
      </c>
      <c r="BK1744" s="68">
        <v>1.5699635006196019E-2</v>
      </c>
      <c r="BL1744" s="68">
        <v>18.381483745321425</v>
      </c>
      <c r="BM1744" s="68">
        <v>5.6800013180990385</v>
      </c>
      <c r="BN1744" s="68">
        <v>0</v>
      </c>
      <c r="BO1744" s="68">
        <v>0</v>
      </c>
    </row>
    <row r="1745" spans="1:67">
      <c r="A1745">
        <v>2014</v>
      </c>
      <c r="B1745" s="62" t="s">
        <v>602</v>
      </c>
      <c r="C1745" s="67" t="s">
        <v>668</v>
      </c>
      <c r="D1745" s="62" t="s">
        <v>726</v>
      </c>
      <c r="E1745" s="68">
        <v>47.383102269587475</v>
      </c>
      <c r="F1745" s="68">
        <v>6.3378193650805432</v>
      </c>
      <c r="G1745" s="68">
        <v>6.4123010788363702E-2</v>
      </c>
      <c r="H1745" s="68">
        <v>8.2648716708761878</v>
      </c>
      <c r="I1745" s="68">
        <v>84.416621160005022</v>
      </c>
      <c r="J1745" s="68">
        <v>2450.073417272391</v>
      </c>
      <c r="K1745" s="68">
        <v>10.938477515467699</v>
      </c>
      <c r="L1745" s="68">
        <v>211.37769137178014</v>
      </c>
      <c r="M1745" s="68">
        <v>13.40917151801453</v>
      </c>
      <c r="N1745" s="68">
        <v>15.314423923973571</v>
      </c>
      <c r="O1745" s="68">
        <v>32.00697942883609</v>
      </c>
      <c r="P1745" s="68">
        <v>3.1291068983732782</v>
      </c>
      <c r="Q1745" s="68">
        <v>137.0858425909569</v>
      </c>
      <c r="R1745" s="68">
        <v>10.563346783739195</v>
      </c>
      <c r="S1745" s="68">
        <v>30.510838778573184</v>
      </c>
      <c r="T1745" s="68">
        <v>27.084341059759005</v>
      </c>
      <c r="U1745" s="68">
        <v>114.31632812539415</v>
      </c>
      <c r="V1745" s="68">
        <v>48.332125828731932</v>
      </c>
      <c r="W1745" s="68">
        <v>32.539438895939689</v>
      </c>
      <c r="X1745" s="68">
        <v>1050.8234473360669</v>
      </c>
      <c r="Y1745" s="68">
        <v>10.074749974189771</v>
      </c>
      <c r="Z1745" s="68">
        <v>336.22975669872864</v>
      </c>
      <c r="AA1745" s="68">
        <v>0.13216637035842643</v>
      </c>
      <c r="AB1745" s="68">
        <v>36.549929217010153</v>
      </c>
      <c r="AC1745" s="68">
        <v>0.78913987118541973</v>
      </c>
      <c r="AD1745" s="68">
        <v>1.6316181924734483</v>
      </c>
      <c r="AE1745" s="68">
        <v>85.721898282350637</v>
      </c>
      <c r="AF1745" s="68">
        <v>33.613819098060908</v>
      </c>
      <c r="AG1745" s="68">
        <v>167.03823993747892</v>
      </c>
      <c r="AH1745" s="68">
        <v>136.8207123949332</v>
      </c>
      <c r="AI1745" s="68">
        <v>55.439418606580283</v>
      </c>
      <c r="AJ1745" s="68">
        <v>4.5641053287831725E-2</v>
      </c>
      <c r="AK1745" s="68">
        <v>0.14665195017943952</v>
      </c>
      <c r="AL1745" s="68">
        <v>3.2049072847832041</v>
      </c>
      <c r="AM1745" s="68">
        <v>3.9125764067699498</v>
      </c>
      <c r="AN1745" s="68">
        <v>123.08922109727212</v>
      </c>
      <c r="AO1745" s="68">
        <v>0.14695593442286051</v>
      </c>
      <c r="AP1745" s="68">
        <v>0.5431842821752022</v>
      </c>
      <c r="AQ1745" s="68">
        <v>1.0361496122940306</v>
      </c>
      <c r="AR1745" s="68">
        <v>1.5186935943231339E-2</v>
      </c>
      <c r="AS1745" s="68">
        <v>1.874493486386644</v>
      </c>
      <c r="AT1745" s="68">
        <v>4.2740063123657924E-3</v>
      </c>
      <c r="AU1745" s="68">
        <v>8.212106264389965E-2</v>
      </c>
      <c r="AV1745" s="68">
        <v>0</v>
      </c>
      <c r="AW1745" s="68">
        <v>1.6566572492803504</v>
      </c>
      <c r="AX1745" s="68">
        <v>3.7447027153270334</v>
      </c>
      <c r="AY1745" s="68">
        <v>13.35904700078749</v>
      </c>
      <c r="AZ1745" s="68">
        <v>0</v>
      </c>
      <c r="BA1745" s="68">
        <v>0.19006101824620569</v>
      </c>
      <c r="BB1745" s="68">
        <v>40.972865205905975</v>
      </c>
      <c r="BC1745" s="68">
        <v>116.06825902519779</v>
      </c>
      <c r="BD1745" s="68">
        <v>27.504796159607285</v>
      </c>
      <c r="BE1745" s="68">
        <v>252.34102681537971</v>
      </c>
      <c r="BF1745" s="68">
        <v>52.207760036094022</v>
      </c>
      <c r="BG1745" s="68">
        <v>0</v>
      </c>
      <c r="BH1745" s="68">
        <v>0.18345099827965694</v>
      </c>
      <c r="BI1745" s="68">
        <v>5330.7514246771398</v>
      </c>
      <c r="BJ1745" s="68">
        <v>0</v>
      </c>
      <c r="BK1745" s="68">
        <v>7.6026570906247305E-3</v>
      </c>
      <c r="BL1745" s="68">
        <v>20.331671165566704</v>
      </c>
      <c r="BM1745" s="68">
        <v>5.5054760228627018</v>
      </c>
      <c r="BN1745" s="68">
        <v>0</v>
      </c>
      <c r="BO1745" s="68">
        <v>0</v>
      </c>
    </row>
    <row r="1746" spans="1:67">
      <c r="A1746">
        <v>2014</v>
      </c>
      <c r="B1746" s="62" t="s">
        <v>603</v>
      </c>
      <c r="C1746" s="67" t="s">
        <v>669</v>
      </c>
      <c r="D1746" s="62" t="s">
        <v>726</v>
      </c>
      <c r="E1746" s="68">
        <v>13.402364180788563</v>
      </c>
      <c r="F1746" s="68">
        <v>0.12040904418797434</v>
      </c>
      <c r="G1746" s="68">
        <v>6.7571335419274223E-2</v>
      </c>
      <c r="H1746" s="68">
        <v>59.858537081098255</v>
      </c>
      <c r="I1746" s="68">
        <v>55.236895277585646</v>
      </c>
      <c r="J1746" s="68">
        <v>5.6673978685152386</v>
      </c>
      <c r="K1746" s="68">
        <v>125.37469916320701</v>
      </c>
      <c r="L1746" s="68">
        <v>18.316761324051225</v>
      </c>
      <c r="M1746" s="68">
        <v>1.0956210024429742</v>
      </c>
      <c r="N1746" s="68">
        <v>8.9500747804296505</v>
      </c>
      <c r="O1746" s="68">
        <v>13.604976740608711</v>
      </c>
      <c r="P1746" s="68">
        <v>1.9989120692417883</v>
      </c>
      <c r="Q1746" s="68">
        <v>10.681273418605041</v>
      </c>
      <c r="R1746" s="68">
        <v>15.244335332483518</v>
      </c>
      <c r="S1746" s="68">
        <v>7.8512753326516886</v>
      </c>
      <c r="T1746" s="68">
        <v>24.366413804681443</v>
      </c>
      <c r="U1746" s="68">
        <v>36.410536138731196</v>
      </c>
      <c r="V1746" s="68">
        <v>18.85701986318427</v>
      </c>
      <c r="W1746" s="68">
        <v>15.812100477498671</v>
      </c>
      <c r="X1746" s="68">
        <v>53.268339661072986</v>
      </c>
      <c r="Y1746" s="68">
        <v>8.6743943722762644</v>
      </c>
      <c r="Z1746" s="68">
        <v>317.50468115637455</v>
      </c>
      <c r="AA1746" s="68">
        <v>0.19625589218177797</v>
      </c>
      <c r="AB1746" s="68">
        <v>1.1701049404357049</v>
      </c>
      <c r="AC1746" s="68">
        <v>0.32066477835879431</v>
      </c>
      <c r="AD1746" s="68">
        <v>1.4263910120080785E-2</v>
      </c>
      <c r="AE1746" s="68">
        <v>359.01582467319696</v>
      </c>
      <c r="AF1746" s="68">
        <v>25.902753102887612</v>
      </c>
      <c r="AG1746" s="68">
        <v>128.71535239807457</v>
      </c>
      <c r="AH1746" s="68">
        <v>105.42626672689613</v>
      </c>
      <c r="AI1746" s="68">
        <v>2.5659338155443798</v>
      </c>
      <c r="AJ1746" s="68">
        <v>2.6524426971972197E-2</v>
      </c>
      <c r="AK1746" s="68">
        <v>6.7901041909887772E-2</v>
      </c>
      <c r="AL1746" s="68">
        <v>0.70432055997562626</v>
      </c>
      <c r="AM1746" s="68">
        <v>3.5587782950947951E-2</v>
      </c>
      <c r="AN1746" s="68">
        <v>0.98487669203272943</v>
      </c>
      <c r="AO1746" s="68">
        <v>5.9723934853883248E-2</v>
      </c>
      <c r="AP1746" s="68">
        <v>0.41178469628282921</v>
      </c>
      <c r="AQ1746" s="68">
        <v>16.653226474488893</v>
      </c>
      <c r="AR1746" s="68">
        <v>5.8445216363776781E-3</v>
      </c>
      <c r="AS1746" s="68">
        <v>0.62807174257947118</v>
      </c>
      <c r="AT1746" s="68">
        <v>1.8879048610878847E-3</v>
      </c>
      <c r="AU1746" s="68">
        <v>2.7503738911019093E-2</v>
      </c>
      <c r="AV1746" s="68">
        <v>0</v>
      </c>
      <c r="AW1746" s="68">
        <v>0.1268328119873961</v>
      </c>
      <c r="AX1746" s="68">
        <v>8.4745827727561826E-2</v>
      </c>
      <c r="AY1746" s="68">
        <v>0.12199399355650384</v>
      </c>
      <c r="AZ1746" s="68">
        <v>0</v>
      </c>
      <c r="BA1746" s="68">
        <v>0.19300697777062945</v>
      </c>
      <c r="BB1746" s="68">
        <v>2.2356041022278768</v>
      </c>
      <c r="BC1746" s="68">
        <v>1.7152827372353714</v>
      </c>
      <c r="BD1746" s="68">
        <v>0.42923085058443777</v>
      </c>
      <c r="BE1746" s="68">
        <v>1.7806994903489182</v>
      </c>
      <c r="BF1746" s="68">
        <v>3.848378717263623</v>
      </c>
      <c r="BG1746" s="68">
        <v>0</v>
      </c>
      <c r="BH1746" s="68">
        <v>1.7791099138756527E-3</v>
      </c>
      <c r="BI1746" s="68">
        <v>81.783155385248747</v>
      </c>
      <c r="BJ1746" s="68">
        <v>0</v>
      </c>
      <c r="BK1746" s="68">
        <v>1.103670536532971E-3</v>
      </c>
      <c r="BL1746" s="68">
        <v>24.554125072607338</v>
      </c>
      <c r="BM1746" s="68">
        <v>7.7747464828740771</v>
      </c>
      <c r="BN1746" s="68">
        <v>0</v>
      </c>
      <c r="BO1746" s="68">
        <v>0</v>
      </c>
    </row>
    <row r="1747" spans="1:67">
      <c r="A1747">
        <v>2014</v>
      </c>
      <c r="B1747" s="62" t="s">
        <v>604</v>
      </c>
      <c r="C1747" s="67" t="s">
        <v>670</v>
      </c>
      <c r="D1747" s="62" t="s">
        <v>726</v>
      </c>
      <c r="E1747" s="68">
        <v>67.765392277304599</v>
      </c>
      <c r="F1747" s="68">
        <v>2.3422642735141492</v>
      </c>
      <c r="G1747" s="68">
        <v>0.45982454210071766</v>
      </c>
      <c r="H1747" s="68">
        <v>9.3833014506696895</v>
      </c>
      <c r="I1747" s="68">
        <v>519.20188841890263</v>
      </c>
      <c r="J1747" s="68">
        <v>114.99972882353592</v>
      </c>
      <c r="K1747" s="68">
        <v>5.6370401706381861</v>
      </c>
      <c r="L1747" s="68">
        <v>1653.0943009717873</v>
      </c>
      <c r="M1747" s="68">
        <v>304.22119893845922</v>
      </c>
      <c r="N1747" s="68">
        <v>13.095021219395527</v>
      </c>
      <c r="O1747" s="68">
        <v>333.65887167944965</v>
      </c>
      <c r="P1747" s="68">
        <v>41.414076827980203</v>
      </c>
      <c r="Q1747" s="68">
        <v>112.72377449538624</v>
      </c>
      <c r="R1747" s="68">
        <v>200.46869436415386</v>
      </c>
      <c r="S1747" s="68">
        <v>25.354153659433656</v>
      </c>
      <c r="T1747" s="68">
        <v>80.647280865938896</v>
      </c>
      <c r="U1747" s="68">
        <v>323.96677945325234</v>
      </c>
      <c r="V1747" s="68">
        <v>120.90114005155944</v>
      </c>
      <c r="W1747" s="68">
        <v>60.429224392946239</v>
      </c>
      <c r="X1747" s="68">
        <v>304.20476826836796</v>
      </c>
      <c r="Y1747" s="68">
        <v>8.9230596343924944</v>
      </c>
      <c r="Z1747" s="68">
        <v>217.86885983842669</v>
      </c>
      <c r="AA1747" s="68">
        <v>2.3602121853080917</v>
      </c>
      <c r="AB1747" s="68">
        <v>11.637058200724358</v>
      </c>
      <c r="AC1747" s="68">
        <v>9.7387330368889256</v>
      </c>
      <c r="AD1747" s="68">
        <v>0.50430582588648454</v>
      </c>
      <c r="AE1747" s="68">
        <v>126.65584420603045</v>
      </c>
      <c r="AF1747" s="68">
        <v>106.8957747276323</v>
      </c>
      <c r="AG1747" s="68">
        <v>531.18666401185635</v>
      </c>
      <c r="AH1747" s="68">
        <v>435.0760740204646</v>
      </c>
      <c r="AI1747" s="68">
        <v>37.906538652389735</v>
      </c>
      <c r="AJ1747" s="68">
        <v>2.4733837673552792E-2</v>
      </c>
      <c r="AK1747" s="68">
        <v>0.89090104064665421</v>
      </c>
      <c r="AL1747" s="68">
        <v>19.74689829687939</v>
      </c>
      <c r="AM1747" s="68">
        <v>2.7879275478222438</v>
      </c>
      <c r="AN1747" s="68">
        <v>76.400819736543056</v>
      </c>
      <c r="AO1747" s="68">
        <v>17.804023209292211</v>
      </c>
      <c r="AP1747" s="68">
        <v>1.3877092259575929</v>
      </c>
      <c r="AQ1747" s="68">
        <v>3.0048257723610274</v>
      </c>
      <c r="AR1747" s="68">
        <v>0.15466017254320202</v>
      </c>
      <c r="AS1747" s="68">
        <v>186.84317410261986</v>
      </c>
      <c r="AT1747" s="68">
        <v>0.40469786321754381</v>
      </c>
      <c r="AU1747" s="68">
        <v>11.439854137403518</v>
      </c>
      <c r="AV1747" s="68">
        <v>0</v>
      </c>
      <c r="AW1747" s="68">
        <v>54.671845412203808</v>
      </c>
      <c r="AX1747" s="68">
        <v>3.0203743631586892</v>
      </c>
      <c r="AY1747" s="68">
        <v>52.241275289745978</v>
      </c>
      <c r="AZ1747" s="68">
        <v>0</v>
      </c>
      <c r="BA1747" s="68">
        <v>1.8517393386125156</v>
      </c>
      <c r="BB1747" s="68">
        <v>107.53479921447344</v>
      </c>
      <c r="BC1747" s="68">
        <v>369.3988146763736</v>
      </c>
      <c r="BD1747" s="68">
        <v>66.687726491462413</v>
      </c>
      <c r="BE1747" s="68">
        <v>118.51656118240246</v>
      </c>
      <c r="BF1747" s="68">
        <v>43.843604554755387</v>
      </c>
      <c r="BG1747" s="68">
        <v>0</v>
      </c>
      <c r="BH1747" s="68">
        <v>1.0874219312072249</v>
      </c>
      <c r="BI1747" s="68">
        <v>275.75349037821735</v>
      </c>
      <c r="BJ1747" s="68">
        <v>0</v>
      </c>
      <c r="BK1747" s="68">
        <v>2.7438542990428803E-3</v>
      </c>
      <c r="BL1747" s="68">
        <v>13.171228371223631</v>
      </c>
      <c r="BM1747" s="68">
        <v>5.3183692113001015</v>
      </c>
      <c r="BN1747" s="68">
        <v>0</v>
      </c>
      <c r="BO1747" s="68">
        <v>0</v>
      </c>
    </row>
    <row r="1748" spans="1:67">
      <c r="A1748">
        <v>2014</v>
      </c>
      <c r="B1748" s="62" t="s">
        <v>605</v>
      </c>
      <c r="C1748" s="67" t="s">
        <v>671</v>
      </c>
      <c r="D1748" s="62" t="s">
        <v>726</v>
      </c>
      <c r="E1748" s="68">
        <v>1.6985003124533797</v>
      </c>
      <c r="F1748" s="68">
        <v>0.18361846438764839</v>
      </c>
      <c r="G1748" s="68">
        <v>1.0991531538300047E-2</v>
      </c>
      <c r="H1748" s="68">
        <v>1.6586013076929451</v>
      </c>
      <c r="I1748" s="68">
        <v>16.013031290487863</v>
      </c>
      <c r="J1748" s="68">
        <v>53.581671418799992</v>
      </c>
      <c r="K1748" s="68">
        <v>0.86429056544848937</v>
      </c>
      <c r="L1748" s="68">
        <v>12.843924242599645</v>
      </c>
      <c r="M1748" s="68">
        <v>29.064337400581124</v>
      </c>
      <c r="N1748" s="68">
        <v>0.90119202974488</v>
      </c>
      <c r="O1748" s="68">
        <v>12.436513847676357</v>
      </c>
      <c r="P1748" s="68">
        <v>3.3079349662557362</v>
      </c>
      <c r="Q1748" s="68">
        <v>7.9407310295297062</v>
      </c>
      <c r="R1748" s="68">
        <v>2.8001552217939607</v>
      </c>
      <c r="S1748" s="68">
        <v>1.6884604904615452</v>
      </c>
      <c r="T1748" s="68">
        <v>4.2583107769070496</v>
      </c>
      <c r="U1748" s="68">
        <v>26.065679769250021</v>
      </c>
      <c r="V1748" s="68">
        <v>6.7536440793358192</v>
      </c>
      <c r="W1748" s="68">
        <v>3.2340891250989903</v>
      </c>
      <c r="X1748" s="68">
        <v>37.20185543772628</v>
      </c>
      <c r="Y1748" s="68">
        <v>0.90991295385425075</v>
      </c>
      <c r="Z1748" s="68">
        <v>15.898208808560614</v>
      </c>
      <c r="AA1748" s="68">
        <v>1.2032347901170073</v>
      </c>
      <c r="AB1748" s="68">
        <v>2.0420643401233427</v>
      </c>
      <c r="AC1748" s="68">
        <v>0.41514811077971531</v>
      </c>
      <c r="AD1748" s="68">
        <v>0.14059739286278375</v>
      </c>
      <c r="AE1748" s="68">
        <v>27.638355557979956</v>
      </c>
      <c r="AF1748" s="68">
        <v>6.2066359746434356</v>
      </c>
      <c r="AG1748" s="68">
        <v>30.843616894953893</v>
      </c>
      <c r="AH1748" s="68">
        <v>25.261779121891635</v>
      </c>
      <c r="AI1748" s="68">
        <v>12.820864978853873</v>
      </c>
      <c r="AJ1748" s="68">
        <v>6.0086364655417661E-2</v>
      </c>
      <c r="AK1748" s="68">
        <v>0.9752205496275802</v>
      </c>
      <c r="AL1748" s="68">
        <v>8.3104693493366337</v>
      </c>
      <c r="AM1748" s="68">
        <v>1.9681829623738401</v>
      </c>
      <c r="AN1748" s="68">
        <v>6.4714521525049653</v>
      </c>
      <c r="AO1748" s="68">
        <v>5.3116045132228749</v>
      </c>
      <c r="AP1748" s="68">
        <v>1.5592907223987793</v>
      </c>
      <c r="AQ1748" s="68">
        <v>2.4569358743178609</v>
      </c>
      <c r="AR1748" s="68">
        <v>0.72753736580455608</v>
      </c>
      <c r="AS1748" s="68">
        <v>107.9531785943002</v>
      </c>
      <c r="AT1748" s="68">
        <v>0.19717038380016197</v>
      </c>
      <c r="AU1748" s="68">
        <v>4.6603004032140607</v>
      </c>
      <c r="AV1748" s="68">
        <v>0</v>
      </c>
      <c r="AW1748" s="68">
        <v>15.088665686004774</v>
      </c>
      <c r="AX1748" s="68">
        <v>5.930073722858376</v>
      </c>
      <c r="AY1748" s="68">
        <v>15.587638251065709</v>
      </c>
      <c r="AZ1748" s="68">
        <v>0</v>
      </c>
      <c r="BA1748" s="68">
        <v>0.93661470620039322</v>
      </c>
      <c r="BB1748" s="68">
        <v>241.08327902877002</v>
      </c>
      <c r="BC1748" s="68">
        <v>47.074858674303009</v>
      </c>
      <c r="BD1748" s="68">
        <v>38.20506628885876</v>
      </c>
      <c r="BE1748" s="68">
        <v>43.122134080710687</v>
      </c>
      <c r="BF1748" s="68">
        <v>23.171105046417139</v>
      </c>
      <c r="BG1748" s="68">
        <v>0</v>
      </c>
      <c r="BH1748" s="68">
        <v>4.2456992722461305E-2</v>
      </c>
      <c r="BI1748" s="68">
        <v>65.197901032046644</v>
      </c>
      <c r="BJ1748" s="68">
        <v>0</v>
      </c>
      <c r="BK1748" s="68">
        <v>7.5044501659189983E-3</v>
      </c>
      <c r="BL1748" s="68">
        <v>16.446043463817638</v>
      </c>
      <c r="BM1748" s="68">
        <v>7.0424269205319767</v>
      </c>
      <c r="BN1748" s="68">
        <v>0</v>
      </c>
      <c r="BO1748" s="68">
        <v>0</v>
      </c>
    </row>
    <row r="1749" spans="1:67">
      <c r="A1749">
        <v>2014</v>
      </c>
      <c r="B1749" s="62" t="s">
        <v>606</v>
      </c>
      <c r="C1749" s="67" t="s">
        <v>672</v>
      </c>
      <c r="D1749" s="62" t="s">
        <v>726</v>
      </c>
      <c r="E1749" s="68">
        <v>269.29169733013077</v>
      </c>
      <c r="F1749" s="68">
        <v>2.2711358968079445</v>
      </c>
      <c r="G1749" s="68">
        <v>75.374916042041122</v>
      </c>
      <c r="H1749" s="68">
        <v>491.17881667363389</v>
      </c>
      <c r="I1749" s="68">
        <v>523.48018792029563</v>
      </c>
      <c r="J1749" s="68">
        <v>66.803856367968976</v>
      </c>
      <c r="K1749" s="68">
        <v>56.00029809545147</v>
      </c>
      <c r="L1749" s="68">
        <v>87.418046268462504</v>
      </c>
      <c r="M1749" s="68">
        <v>18.512536705341208</v>
      </c>
      <c r="N1749" s="68">
        <v>5666.8125963509956</v>
      </c>
      <c r="O1749" s="68">
        <v>635.609268596128</v>
      </c>
      <c r="P1749" s="68">
        <v>60.832344319764459</v>
      </c>
      <c r="Q1749" s="68">
        <v>249.99112580094646</v>
      </c>
      <c r="R1749" s="68">
        <v>309.72272118808598</v>
      </c>
      <c r="S1749" s="68">
        <v>163.60311488582994</v>
      </c>
      <c r="T1749" s="68">
        <v>79.444773519857563</v>
      </c>
      <c r="U1749" s="68">
        <v>60.740923275410772</v>
      </c>
      <c r="V1749" s="68">
        <v>44.2204365987877</v>
      </c>
      <c r="W1749" s="68">
        <v>52.436971125546663</v>
      </c>
      <c r="X1749" s="68">
        <v>112.97500877514418</v>
      </c>
      <c r="Y1749" s="68">
        <v>10.970716784251376</v>
      </c>
      <c r="Z1749" s="68">
        <v>89.804337460646863</v>
      </c>
      <c r="AA1749" s="68">
        <v>13.700713091270735</v>
      </c>
      <c r="AB1749" s="68">
        <v>1120.4294534228009</v>
      </c>
      <c r="AC1749" s="68">
        <v>63.091033193932603</v>
      </c>
      <c r="AD1749" s="68">
        <v>5.3303200633400305</v>
      </c>
      <c r="AE1749" s="68">
        <v>728.99155646659074</v>
      </c>
      <c r="AF1749" s="68">
        <v>33.201705245739277</v>
      </c>
      <c r="AG1749" s="68">
        <v>165.00077336331003</v>
      </c>
      <c r="AH1749" s="68">
        <v>135.13222780622584</v>
      </c>
      <c r="AI1749" s="68">
        <v>4945.8594206185353</v>
      </c>
      <c r="AJ1749" s="68">
        <v>7.0676181592116079</v>
      </c>
      <c r="AK1749" s="68">
        <v>807.77177223001775</v>
      </c>
      <c r="AL1749" s="68">
        <v>33.808676730740629</v>
      </c>
      <c r="AM1749" s="68">
        <v>66.87340106204671</v>
      </c>
      <c r="AN1749" s="68">
        <v>117.7465659641949</v>
      </c>
      <c r="AO1749" s="68">
        <v>7.5588019658673113</v>
      </c>
      <c r="AP1749" s="68">
        <v>5.3209907199504531</v>
      </c>
      <c r="AQ1749" s="68">
        <v>61.14854022318454</v>
      </c>
      <c r="AR1749" s="68">
        <v>0.33623870837966396</v>
      </c>
      <c r="AS1749" s="68">
        <v>8.9519141932095252</v>
      </c>
      <c r="AT1749" s="68">
        <v>1.561101128359154E-2</v>
      </c>
      <c r="AU1749" s="68">
        <v>2.2363166937028107</v>
      </c>
      <c r="AV1749" s="68">
        <v>0</v>
      </c>
      <c r="AW1749" s="68">
        <v>50.555821733668623</v>
      </c>
      <c r="AX1749" s="68">
        <v>4.467790747124484</v>
      </c>
      <c r="AY1749" s="68">
        <v>13.213733212752546</v>
      </c>
      <c r="AZ1749" s="68">
        <v>0</v>
      </c>
      <c r="BA1749" s="68">
        <v>3.9974506321950507</v>
      </c>
      <c r="BB1749" s="68">
        <v>418.30288630681031</v>
      </c>
      <c r="BC1749" s="68">
        <v>510.55911101552749</v>
      </c>
      <c r="BD1749" s="68">
        <v>29.088369345892396</v>
      </c>
      <c r="BE1749" s="68">
        <v>136.74941028301495</v>
      </c>
      <c r="BF1749" s="68">
        <v>85.913284575134739</v>
      </c>
      <c r="BG1749" s="68">
        <v>0</v>
      </c>
      <c r="BH1749" s="68">
        <v>0.81482215575603878</v>
      </c>
      <c r="BI1749" s="68">
        <v>5069.8423465681444</v>
      </c>
      <c r="BJ1749" s="68">
        <v>0</v>
      </c>
      <c r="BK1749" s="68">
        <v>2.5596134602087041E-3</v>
      </c>
      <c r="BL1749" s="68">
        <v>42.815823173760208</v>
      </c>
      <c r="BM1749" s="68">
        <v>10.927357094766901</v>
      </c>
      <c r="BN1749" s="68">
        <v>0</v>
      </c>
      <c r="BO1749" s="68">
        <v>0</v>
      </c>
    </row>
    <row r="1750" spans="1:67">
      <c r="A1750">
        <v>2014</v>
      </c>
      <c r="B1750" s="62" t="s">
        <v>607</v>
      </c>
      <c r="C1750" s="67" t="s">
        <v>673</v>
      </c>
      <c r="D1750" s="62" t="s">
        <v>726</v>
      </c>
      <c r="E1750" s="68">
        <v>1520.7804117789788</v>
      </c>
      <c r="F1750" s="68">
        <v>13.569825786531746</v>
      </c>
      <c r="G1750" s="68">
        <v>13.179582729249034</v>
      </c>
      <c r="H1750" s="68">
        <v>1757.5077185083394</v>
      </c>
      <c r="I1750" s="68">
        <v>1234.1898168960558</v>
      </c>
      <c r="J1750" s="68">
        <v>523.29218257275261</v>
      </c>
      <c r="K1750" s="68">
        <v>66.034544815769436</v>
      </c>
      <c r="L1750" s="68">
        <v>341.47828461647953</v>
      </c>
      <c r="M1750" s="68">
        <v>151.33169123167951</v>
      </c>
      <c r="N1750" s="68">
        <v>683.31215057576605</v>
      </c>
      <c r="O1750" s="68">
        <v>8535.6867334581093</v>
      </c>
      <c r="P1750" s="68">
        <v>794.45856212409421</v>
      </c>
      <c r="Q1750" s="68">
        <v>3956.0926839961357</v>
      </c>
      <c r="R1750" s="68">
        <v>571.48243403533399</v>
      </c>
      <c r="S1750" s="68">
        <v>346.05296130641364</v>
      </c>
      <c r="T1750" s="68">
        <v>289.56343229184768</v>
      </c>
      <c r="U1750" s="68">
        <v>907.85882221289694</v>
      </c>
      <c r="V1750" s="68">
        <v>395.66692284984367</v>
      </c>
      <c r="W1750" s="68">
        <v>165.01954692675287</v>
      </c>
      <c r="X1750" s="68">
        <v>959.38554549975788</v>
      </c>
      <c r="Y1750" s="68">
        <v>25.565161405049516</v>
      </c>
      <c r="Z1750" s="68">
        <v>681.37628833057238</v>
      </c>
      <c r="AA1750" s="68">
        <v>14.964886165857777</v>
      </c>
      <c r="AB1750" s="68">
        <v>2097.3607798831622</v>
      </c>
      <c r="AC1750" s="68">
        <v>373.40106616377034</v>
      </c>
      <c r="AD1750" s="68">
        <v>4.852110291239919</v>
      </c>
      <c r="AE1750" s="68">
        <v>1400.6333787192495</v>
      </c>
      <c r="AF1750" s="68">
        <v>63.315124948886918</v>
      </c>
      <c r="AG1750" s="68">
        <v>314.6474184157945</v>
      </c>
      <c r="AH1750" s="68">
        <v>257.6940821996771</v>
      </c>
      <c r="AI1750" s="68">
        <v>197.26170733625517</v>
      </c>
      <c r="AJ1750" s="68">
        <v>1.7272814624863093</v>
      </c>
      <c r="AK1750" s="68">
        <v>2.589741653564277</v>
      </c>
      <c r="AL1750" s="68">
        <v>61.684365394858503</v>
      </c>
      <c r="AM1750" s="68">
        <v>1.2092104691328731</v>
      </c>
      <c r="AN1750" s="68">
        <v>285.45127639408577</v>
      </c>
      <c r="AO1750" s="68">
        <v>32.36948945751994</v>
      </c>
      <c r="AP1750" s="68">
        <v>43.221461115344972</v>
      </c>
      <c r="AQ1750" s="68">
        <v>83.857993494241214</v>
      </c>
      <c r="AR1750" s="68">
        <v>0.17693682279825315</v>
      </c>
      <c r="AS1750" s="68">
        <v>61.319726409483472</v>
      </c>
      <c r="AT1750" s="68">
        <v>0.12861830083390347</v>
      </c>
      <c r="AU1750" s="68">
        <v>3.5441677957853504</v>
      </c>
      <c r="AV1750" s="68">
        <v>0</v>
      </c>
      <c r="AW1750" s="68">
        <v>5.2800755473605898</v>
      </c>
      <c r="AX1750" s="68">
        <v>18.553164353757428</v>
      </c>
      <c r="AY1750" s="68">
        <v>17.716164721744054</v>
      </c>
      <c r="AZ1750" s="68">
        <v>0</v>
      </c>
      <c r="BA1750" s="68">
        <v>12.940878155906587</v>
      </c>
      <c r="BB1750" s="68">
        <v>334.18013003444389</v>
      </c>
      <c r="BC1750" s="68">
        <v>121.10655876152573</v>
      </c>
      <c r="BD1750" s="68">
        <v>59.946562478861679</v>
      </c>
      <c r="BE1750" s="68">
        <v>202.41063184446438</v>
      </c>
      <c r="BF1750" s="68">
        <v>336.16959329286971</v>
      </c>
      <c r="BG1750" s="68">
        <v>0</v>
      </c>
      <c r="BH1750" s="68">
        <v>6.9285562910832085E-2</v>
      </c>
      <c r="BI1750" s="68">
        <v>1891.0655275142103</v>
      </c>
      <c r="BJ1750" s="68">
        <v>0</v>
      </c>
      <c r="BK1750" s="68">
        <v>6.2380686064148289E-2</v>
      </c>
      <c r="BL1750" s="68">
        <v>304.91763725833658</v>
      </c>
      <c r="BM1750" s="68">
        <v>101.63516025568408</v>
      </c>
      <c r="BN1750" s="68">
        <v>0</v>
      </c>
      <c r="BO1750" s="68">
        <v>0</v>
      </c>
    </row>
    <row r="1751" spans="1:67">
      <c r="A1751">
        <v>2014</v>
      </c>
      <c r="B1751" s="62" t="s">
        <v>608</v>
      </c>
      <c r="C1751" s="67" t="s">
        <v>674</v>
      </c>
      <c r="D1751" s="62" t="s">
        <v>726</v>
      </c>
      <c r="E1751" s="68">
        <v>38.117901432032006</v>
      </c>
      <c r="F1751" s="68">
        <v>1.8795295158549978</v>
      </c>
      <c r="G1751" s="68">
        <v>1.3379395937026741</v>
      </c>
      <c r="H1751" s="68">
        <v>21.427674765901312</v>
      </c>
      <c r="I1751" s="68">
        <v>57.654054714692819</v>
      </c>
      <c r="J1751" s="68">
        <v>10.562092032451785</v>
      </c>
      <c r="K1751" s="68">
        <v>1.1908741914171319</v>
      </c>
      <c r="L1751" s="68">
        <v>8.782913630145277</v>
      </c>
      <c r="M1751" s="68">
        <v>3.1556215842147557</v>
      </c>
      <c r="N1751" s="68">
        <v>9.7751585748901793</v>
      </c>
      <c r="O1751" s="68">
        <v>102.54875146418809</v>
      </c>
      <c r="P1751" s="68">
        <v>330.12771720652279</v>
      </c>
      <c r="Q1751" s="68">
        <v>45.577316403016567</v>
      </c>
      <c r="R1751" s="68">
        <v>7.4739450760165296</v>
      </c>
      <c r="S1751" s="68">
        <v>12.586432716685895</v>
      </c>
      <c r="T1751" s="68">
        <v>12.702631613258887</v>
      </c>
      <c r="U1751" s="68">
        <v>213.06894826243399</v>
      </c>
      <c r="V1751" s="68">
        <v>31.432949815241397</v>
      </c>
      <c r="W1751" s="68">
        <v>24.121947123919277</v>
      </c>
      <c r="X1751" s="68">
        <v>92.577870560035066</v>
      </c>
      <c r="Y1751" s="68">
        <v>2.8746532153795719</v>
      </c>
      <c r="Z1751" s="68">
        <v>23.369350411584584</v>
      </c>
      <c r="AA1751" s="68">
        <v>1.0704602186015739</v>
      </c>
      <c r="AB1751" s="68">
        <v>23.644991508783953</v>
      </c>
      <c r="AC1751" s="68">
        <v>3.9671279777047501</v>
      </c>
      <c r="AD1751" s="68">
        <v>8.9668936190938936E-2</v>
      </c>
      <c r="AE1751" s="68">
        <v>49.701244166465386</v>
      </c>
      <c r="AF1751" s="68">
        <v>2.9801911395911627</v>
      </c>
      <c r="AG1751" s="68">
        <v>14.820036584011417</v>
      </c>
      <c r="AH1751" s="68">
        <v>12.134736025469127</v>
      </c>
      <c r="AI1751" s="68">
        <v>17.922781016768685</v>
      </c>
      <c r="AJ1751" s="68">
        <v>0.64478574899292174</v>
      </c>
      <c r="AK1751" s="68">
        <v>0.47475913967621514</v>
      </c>
      <c r="AL1751" s="68">
        <v>4.7339886061673475</v>
      </c>
      <c r="AM1751" s="68">
        <v>0.10186970519657647</v>
      </c>
      <c r="AN1751" s="68">
        <v>4.7115831427637858</v>
      </c>
      <c r="AO1751" s="68">
        <v>0.49219168390896545</v>
      </c>
      <c r="AP1751" s="68">
        <v>1.5234874755969976</v>
      </c>
      <c r="AQ1751" s="68">
        <v>9.9098011474520291</v>
      </c>
      <c r="AR1751" s="68">
        <v>3.7147117504780267E-2</v>
      </c>
      <c r="AS1751" s="68">
        <v>3.7331858619020437</v>
      </c>
      <c r="AT1751" s="68">
        <v>1.3992967075137495E-2</v>
      </c>
      <c r="AU1751" s="68">
        <v>0.16964410639266286</v>
      </c>
      <c r="AV1751" s="68">
        <v>0</v>
      </c>
      <c r="AW1751" s="68">
        <v>0.40208160209416882</v>
      </c>
      <c r="AX1751" s="68">
        <v>0.77538207142885507</v>
      </c>
      <c r="AY1751" s="68">
        <v>0.55346180220067931</v>
      </c>
      <c r="AZ1751" s="68">
        <v>0</v>
      </c>
      <c r="BA1751" s="68">
        <v>1.4665497457535102</v>
      </c>
      <c r="BB1751" s="68">
        <v>8.5249815675008147</v>
      </c>
      <c r="BC1751" s="68">
        <v>222.75059686074738</v>
      </c>
      <c r="BD1751" s="68">
        <v>1.7989995636281233</v>
      </c>
      <c r="BE1751" s="68">
        <v>281.27465862670408</v>
      </c>
      <c r="BF1751" s="68">
        <v>5.6150147082632138</v>
      </c>
      <c r="BG1751" s="68">
        <v>0</v>
      </c>
      <c r="BH1751" s="68">
        <v>0.21216080956843625</v>
      </c>
      <c r="BI1751" s="68">
        <v>3555.2568445872748</v>
      </c>
      <c r="BJ1751" s="68">
        <v>0</v>
      </c>
      <c r="BK1751" s="68">
        <v>0.1579426731614666</v>
      </c>
      <c r="BL1751" s="68">
        <v>112.30809172680522</v>
      </c>
      <c r="BM1751" s="68">
        <v>17.511351270117551</v>
      </c>
      <c r="BN1751" s="68">
        <v>0</v>
      </c>
      <c r="BO1751" s="68">
        <v>0</v>
      </c>
    </row>
    <row r="1752" spans="1:67">
      <c r="A1752">
        <v>2014</v>
      </c>
      <c r="B1752" s="62" t="s">
        <v>609</v>
      </c>
      <c r="C1752" s="67" t="s">
        <v>675</v>
      </c>
      <c r="D1752" s="62" t="s">
        <v>726</v>
      </c>
      <c r="E1752" s="68">
        <v>109.29300395867445</v>
      </c>
      <c r="F1752" s="68">
        <v>16.719787511245826</v>
      </c>
      <c r="G1752" s="68">
        <v>1.6402869417553976</v>
      </c>
      <c r="H1752" s="68">
        <v>41.532284467895337</v>
      </c>
      <c r="I1752" s="68">
        <v>1228.5846553444119</v>
      </c>
      <c r="J1752" s="68">
        <v>240.26982746916292</v>
      </c>
      <c r="K1752" s="68">
        <v>29.435320997910264</v>
      </c>
      <c r="L1752" s="68">
        <v>94.356697052450968</v>
      </c>
      <c r="M1752" s="68">
        <v>62.668646669407394</v>
      </c>
      <c r="N1752" s="68">
        <v>22.565049127516424</v>
      </c>
      <c r="O1752" s="68">
        <v>303.15521098778083</v>
      </c>
      <c r="P1752" s="68">
        <v>24.207366419924618</v>
      </c>
      <c r="Q1752" s="68">
        <v>388.20110577957558</v>
      </c>
      <c r="R1752" s="68">
        <v>42.3101483871109</v>
      </c>
      <c r="S1752" s="68">
        <v>47.961107668714405</v>
      </c>
      <c r="T1752" s="68">
        <v>199.97079830744016</v>
      </c>
      <c r="U1752" s="68">
        <v>923.16399979115033</v>
      </c>
      <c r="V1752" s="68">
        <v>533.36767179690094</v>
      </c>
      <c r="W1752" s="68">
        <v>252.50845417106291</v>
      </c>
      <c r="X1752" s="68">
        <v>3616.8211592410171</v>
      </c>
      <c r="Y1752" s="68">
        <v>52.096809469030305</v>
      </c>
      <c r="Z1752" s="68">
        <v>507.21339777378853</v>
      </c>
      <c r="AA1752" s="68">
        <v>2.9144997690610914</v>
      </c>
      <c r="AB1752" s="68">
        <v>17.82490222024159</v>
      </c>
      <c r="AC1752" s="68">
        <v>1.1729510386515516</v>
      </c>
      <c r="AD1752" s="68">
        <v>2.3447844809485061</v>
      </c>
      <c r="AE1752" s="68">
        <v>1234.8611532929908</v>
      </c>
      <c r="AF1752" s="68">
        <v>145.12678717581844</v>
      </c>
      <c r="AG1752" s="68">
        <v>721.16933894141823</v>
      </c>
      <c r="AH1752" s="68">
        <v>590.67942253832564</v>
      </c>
      <c r="AI1752" s="68">
        <v>464.39503411244129</v>
      </c>
      <c r="AJ1752" s="68">
        <v>1.4220937692801436</v>
      </c>
      <c r="AK1752" s="68">
        <v>0.5436065644781527</v>
      </c>
      <c r="AL1752" s="68">
        <v>102.14830342869939</v>
      </c>
      <c r="AM1752" s="68">
        <v>0.59116109976344666</v>
      </c>
      <c r="AN1752" s="68">
        <v>67.083992745354465</v>
      </c>
      <c r="AO1752" s="68">
        <v>0.55562740260217391</v>
      </c>
      <c r="AP1752" s="68">
        <v>1.6069084444055917</v>
      </c>
      <c r="AQ1752" s="68">
        <v>15.60991571814189</v>
      </c>
      <c r="AR1752" s="68">
        <v>2.4154610343880081E-2</v>
      </c>
      <c r="AS1752" s="68">
        <v>7.4020389418218322</v>
      </c>
      <c r="AT1752" s="68">
        <v>1.1368950310010841E-2</v>
      </c>
      <c r="AU1752" s="68">
        <v>0.13382375052861845</v>
      </c>
      <c r="AV1752" s="68">
        <v>0</v>
      </c>
      <c r="AW1752" s="68">
        <v>0.69990332925515841</v>
      </c>
      <c r="AX1752" s="68">
        <v>0.63746461534304211</v>
      </c>
      <c r="AY1752" s="68">
        <v>1.256114861107368</v>
      </c>
      <c r="AZ1752" s="68">
        <v>0</v>
      </c>
      <c r="BA1752" s="68">
        <v>1.1606562937516931</v>
      </c>
      <c r="BB1752" s="68">
        <v>90.30160953796269</v>
      </c>
      <c r="BC1752" s="68">
        <v>64.902313968010674</v>
      </c>
      <c r="BD1752" s="68">
        <v>8.0773043529169808</v>
      </c>
      <c r="BE1752" s="68">
        <v>114.66779223513751</v>
      </c>
      <c r="BF1752" s="68">
        <v>19.786045604633347</v>
      </c>
      <c r="BG1752" s="68">
        <v>0</v>
      </c>
      <c r="BH1752" s="68">
        <v>5.8602756971909468E-2</v>
      </c>
      <c r="BI1752" s="68">
        <v>2337.5756678449648</v>
      </c>
      <c r="BJ1752" s="68">
        <v>0</v>
      </c>
      <c r="BK1752" s="68">
        <v>1.8882324359564412E-2</v>
      </c>
      <c r="BL1752" s="68">
        <v>312.08045180441098</v>
      </c>
      <c r="BM1752" s="68">
        <v>42.195236055292177</v>
      </c>
      <c r="BN1752" s="68">
        <v>0</v>
      </c>
      <c r="BO1752" s="68">
        <v>0</v>
      </c>
    </row>
    <row r="1753" spans="1:67">
      <c r="A1753">
        <v>2014</v>
      </c>
      <c r="B1753" s="62" t="s">
        <v>610</v>
      </c>
      <c r="C1753" s="67" t="s">
        <v>676</v>
      </c>
      <c r="D1753" s="62" t="s">
        <v>726</v>
      </c>
      <c r="E1753" s="68">
        <v>4.9414245837028092</v>
      </c>
      <c r="F1753" s="68">
        <v>0.14062746762817599</v>
      </c>
      <c r="G1753" s="68">
        <v>0.97840932146719162</v>
      </c>
      <c r="H1753" s="68">
        <v>70.049198208791935</v>
      </c>
      <c r="I1753" s="68">
        <v>214.77531314456641</v>
      </c>
      <c r="J1753" s="68">
        <v>12.820161616700807</v>
      </c>
      <c r="K1753" s="68">
        <v>4.0268174413047291</v>
      </c>
      <c r="L1753" s="68">
        <v>5.3373406119015394</v>
      </c>
      <c r="M1753" s="68">
        <v>1.7533455531595641</v>
      </c>
      <c r="N1753" s="68">
        <v>9.1081033325345881</v>
      </c>
      <c r="O1753" s="68">
        <v>31.516314472926648</v>
      </c>
      <c r="P1753" s="68">
        <v>6.8568739439710864</v>
      </c>
      <c r="Q1753" s="68">
        <v>19.172112539656354</v>
      </c>
      <c r="R1753" s="68">
        <v>239.90430544039279</v>
      </c>
      <c r="S1753" s="68">
        <v>8.6698498110900086</v>
      </c>
      <c r="T1753" s="68">
        <v>33.237947785035473</v>
      </c>
      <c r="U1753" s="68">
        <v>75.235108991222319</v>
      </c>
      <c r="V1753" s="68">
        <v>57.176796782134147</v>
      </c>
      <c r="W1753" s="68">
        <v>24.374443349582744</v>
      </c>
      <c r="X1753" s="68">
        <v>143.03955773516628</v>
      </c>
      <c r="Y1753" s="68">
        <v>4.0387119525439577</v>
      </c>
      <c r="Z1753" s="68">
        <v>50.965775740963302</v>
      </c>
      <c r="AA1753" s="68">
        <v>2.4251407852240812</v>
      </c>
      <c r="AB1753" s="68">
        <v>6.2590587187375011</v>
      </c>
      <c r="AC1753" s="68">
        <v>1.0416082069373926</v>
      </c>
      <c r="AD1753" s="68">
        <v>4.2767947188469692E-2</v>
      </c>
      <c r="AE1753" s="68">
        <v>1581.3614011382513</v>
      </c>
      <c r="AF1753" s="68">
        <v>9.1999188665853229</v>
      </c>
      <c r="AG1753" s="68">
        <v>45.723599275940899</v>
      </c>
      <c r="AH1753" s="68">
        <v>37.445021282021713</v>
      </c>
      <c r="AI1753" s="68">
        <v>16.525487443750684</v>
      </c>
      <c r="AJ1753" s="68">
        <v>0.43641951511624594</v>
      </c>
      <c r="AK1753" s="68">
        <v>0.23406745127556913</v>
      </c>
      <c r="AL1753" s="68">
        <v>4.9443854012507265</v>
      </c>
      <c r="AM1753" s="68">
        <v>6.8097396171973718E-2</v>
      </c>
      <c r="AN1753" s="68">
        <v>38.446272503614601</v>
      </c>
      <c r="AO1753" s="68">
        <v>0.18663341409460257</v>
      </c>
      <c r="AP1753" s="68">
        <v>0.43418747177882588</v>
      </c>
      <c r="AQ1753" s="68">
        <v>1.4296416999705792</v>
      </c>
      <c r="AR1753" s="68">
        <v>8.7186291771502791E-3</v>
      </c>
      <c r="AS1753" s="68">
        <v>1.3372198690292101</v>
      </c>
      <c r="AT1753" s="68">
        <v>5.0731692064836086E-3</v>
      </c>
      <c r="AU1753" s="68">
        <v>6.4307591806546494E-2</v>
      </c>
      <c r="AV1753" s="68">
        <v>0</v>
      </c>
      <c r="AW1753" s="68">
        <v>0.95793283785092853</v>
      </c>
      <c r="AX1753" s="68">
        <v>0.13958309004903274</v>
      </c>
      <c r="AY1753" s="68">
        <v>0.25425784063740714</v>
      </c>
      <c r="AZ1753" s="68">
        <v>0</v>
      </c>
      <c r="BA1753" s="68">
        <v>0.11206159731598569</v>
      </c>
      <c r="BB1753" s="68">
        <v>14.62252389355257</v>
      </c>
      <c r="BC1753" s="68">
        <v>2.8978359224368657</v>
      </c>
      <c r="BD1753" s="68">
        <v>0.68478510115299884</v>
      </c>
      <c r="BE1753" s="68">
        <v>6.3250067667863421</v>
      </c>
      <c r="BF1753" s="68">
        <v>3.301649585754753</v>
      </c>
      <c r="BG1753" s="68">
        <v>0</v>
      </c>
      <c r="BH1753" s="68">
        <v>4.0524623284426209E-3</v>
      </c>
      <c r="BI1753" s="68">
        <v>209.61903825799621</v>
      </c>
      <c r="BJ1753" s="68">
        <v>0</v>
      </c>
      <c r="BK1753" s="68">
        <v>7.539099243723606E-3</v>
      </c>
      <c r="BL1753" s="68">
        <v>78.726226402861698</v>
      </c>
      <c r="BM1753" s="68">
        <v>61.113902629662547</v>
      </c>
      <c r="BN1753" s="68">
        <v>0</v>
      </c>
      <c r="BO1753" s="68">
        <v>0</v>
      </c>
    </row>
    <row r="1754" spans="1:67">
      <c r="A1754">
        <v>2014</v>
      </c>
      <c r="B1754" s="62" t="s">
        <v>611</v>
      </c>
      <c r="C1754" s="67" t="s">
        <v>677</v>
      </c>
      <c r="D1754" s="62" t="s">
        <v>726</v>
      </c>
      <c r="E1754" s="68">
        <v>31.7817474481208</v>
      </c>
      <c r="F1754" s="68">
        <v>0.35575638130075948</v>
      </c>
      <c r="G1754" s="68">
        <v>0.27113896491900369</v>
      </c>
      <c r="H1754" s="68">
        <v>308.70107903559455</v>
      </c>
      <c r="I1754" s="68">
        <v>18.1167905273076</v>
      </c>
      <c r="J1754" s="68">
        <v>16.280834816946953</v>
      </c>
      <c r="K1754" s="68">
        <v>3.2301066644582725</v>
      </c>
      <c r="L1754" s="68">
        <v>14.055085249506453</v>
      </c>
      <c r="M1754" s="68">
        <v>3.598699973307633</v>
      </c>
      <c r="N1754" s="68">
        <v>18.876029481794355</v>
      </c>
      <c r="O1754" s="68">
        <v>28.634256101519892</v>
      </c>
      <c r="P1754" s="68">
        <v>2.057833135096848</v>
      </c>
      <c r="Q1754" s="68">
        <v>68.724070468290222</v>
      </c>
      <c r="R1754" s="68">
        <v>78.681058064203711</v>
      </c>
      <c r="S1754" s="68">
        <v>3021.4258998914875</v>
      </c>
      <c r="T1754" s="68">
        <v>1910.5338041026828</v>
      </c>
      <c r="U1754" s="68">
        <v>397.22606813308863</v>
      </c>
      <c r="V1754" s="68">
        <v>1469.2391675702283</v>
      </c>
      <c r="W1754" s="68">
        <v>1116.3357162568134</v>
      </c>
      <c r="X1754" s="68">
        <v>2452.5923868307395</v>
      </c>
      <c r="Y1754" s="68">
        <v>270.62296027615736</v>
      </c>
      <c r="Z1754" s="68">
        <v>635.7365116665103</v>
      </c>
      <c r="AA1754" s="68">
        <v>59.065219471486053</v>
      </c>
      <c r="AB1754" s="68">
        <v>10.69665989661269</v>
      </c>
      <c r="AC1754" s="68">
        <v>1.41046669182102</v>
      </c>
      <c r="AD1754" s="68">
        <v>3.0436825028511184E-2</v>
      </c>
      <c r="AE1754" s="68">
        <v>3141.9659807121607</v>
      </c>
      <c r="AF1754" s="68">
        <v>10.029407733004835</v>
      </c>
      <c r="AG1754" s="68">
        <v>49.841835870662521</v>
      </c>
      <c r="AH1754" s="68">
        <v>40.819513722892083</v>
      </c>
      <c r="AI1754" s="68">
        <v>8.9557097841284747</v>
      </c>
      <c r="AJ1754" s="68">
        <v>0.34323753339797247</v>
      </c>
      <c r="AK1754" s="68">
        <v>0.43007379910874782</v>
      </c>
      <c r="AL1754" s="68">
        <v>3.4669841735843154</v>
      </c>
      <c r="AM1754" s="68">
        <v>0.17717905932353825</v>
      </c>
      <c r="AN1754" s="68">
        <v>3.1295587093490225</v>
      </c>
      <c r="AO1754" s="68">
        <v>2.1460504804224478</v>
      </c>
      <c r="AP1754" s="68">
        <v>1.1817092797539022</v>
      </c>
      <c r="AQ1754" s="68">
        <v>2.9652996222587578</v>
      </c>
      <c r="AR1754" s="68">
        <v>1.5396697050228029E-2</v>
      </c>
      <c r="AS1754" s="68">
        <v>1.3445285683315478</v>
      </c>
      <c r="AT1754" s="68">
        <v>3.7488323640563759E-3</v>
      </c>
      <c r="AU1754" s="68">
        <v>5.4787833734803372E-2</v>
      </c>
      <c r="AV1754" s="68">
        <v>0</v>
      </c>
      <c r="AW1754" s="68">
        <v>0.39856034022819364</v>
      </c>
      <c r="AX1754" s="68">
        <v>0.18522163602426478</v>
      </c>
      <c r="AY1754" s="68">
        <v>0.71266862120474594</v>
      </c>
      <c r="AZ1754" s="68">
        <v>0</v>
      </c>
      <c r="BA1754" s="68">
        <v>0.18238099289352899</v>
      </c>
      <c r="BB1754" s="68">
        <v>10.897309292316049</v>
      </c>
      <c r="BC1754" s="68">
        <v>5.0084688112892923</v>
      </c>
      <c r="BD1754" s="68">
        <v>1.6008042582209168</v>
      </c>
      <c r="BE1754" s="68">
        <v>6.4524074792099277</v>
      </c>
      <c r="BF1754" s="68">
        <v>3.6929238126136137</v>
      </c>
      <c r="BG1754" s="68">
        <v>0</v>
      </c>
      <c r="BH1754" s="68">
        <v>3.8508858855014301E-3</v>
      </c>
      <c r="BI1754" s="68">
        <v>302.38528498034907</v>
      </c>
      <c r="BJ1754" s="68">
        <v>0</v>
      </c>
      <c r="BK1754" s="68">
        <v>9.5195694840857301E-3</v>
      </c>
      <c r="BL1754" s="68">
        <v>125.56946079373563</v>
      </c>
      <c r="BM1754" s="68">
        <v>25.820362003147622</v>
      </c>
      <c r="BN1754" s="68">
        <v>0</v>
      </c>
      <c r="BO1754" s="68">
        <v>0</v>
      </c>
    </row>
    <row r="1755" spans="1:67">
      <c r="A1755">
        <v>2014</v>
      </c>
      <c r="B1755" s="62" t="s">
        <v>612</v>
      </c>
      <c r="C1755" s="67" t="s">
        <v>678</v>
      </c>
      <c r="D1755" s="62" t="s">
        <v>726</v>
      </c>
      <c r="E1755" s="68">
        <v>54.179151824091647</v>
      </c>
      <c r="F1755" s="68">
        <v>5.9243380464038493</v>
      </c>
      <c r="G1755" s="68">
        <v>0.84555799082141525</v>
      </c>
      <c r="H1755" s="68">
        <v>524.27577923320609</v>
      </c>
      <c r="I1755" s="68">
        <v>454.51853643818026</v>
      </c>
      <c r="J1755" s="68">
        <v>63.691908273089496</v>
      </c>
      <c r="K1755" s="68">
        <v>16.383405303117588</v>
      </c>
      <c r="L1755" s="68">
        <v>16.537764634042126</v>
      </c>
      <c r="M1755" s="68">
        <v>5.6498018841432396</v>
      </c>
      <c r="N1755" s="68">
        <v>453.73218833904178</v>
      </c>
      <c r="O1755" s="68">
        <v>147.59387144068461</v>
      </c>
      <c r="P1755" s="68">
        <v>3.5461400097023459</v>
      </c>
      <c r="Q1755" s="68">
        <v>212.92729396636855</v>
      </c>
      <c r="R1755" s="68">
        <v>47.74660299414635</v>
      </c>
      <c r="S1755" s="68">
        <v>662.32139818909434</v>
      </c>
      <c r="T1755" s="68">
        <v>1699.0242894778339</v>
      </c>
      <c r="U1755" s="68">
        <v>1054.7750403258303</v>
      </c>
      <c r="V1755" s="68">
        <v>835.7366283834964</v>
      </c>
      <c r="W1755" s="68">
        <v>623.22317229417126</v>
      </c>
      <c r="X1755" s="68">
        <v>3241.7164977800194</v>
      </c>
      <c r="Y1755" s="68">
        <v>82.073402870265241</v>
      </c>
      <c r="Z1755" s="68">
        <v>391.27848275371116</v>
      </c>
      <c r="AA1755" s="68">
        <v>20.026191834081338</v>
      </c>
      <c r="AB1755" s="68">
        <v>59.784972186818486</v>
      </c>
      <c r="AC1755" s="68">
        <v>14.612253370687144</v>
      </c>
      <c r="AD1755" s="68">
        <v>0.3862591424499921</v>
      </c>
      <c r="AE1755" s="68">
        <v>2956.0828400881569</v>
      </c>
      <c r="AF1755" s="68">
        <v>57.11790039402338</v>
      </c>
      <c r="AG1755" s="68">
        <v>283.83778617386025</v>
      </c>
      <c r="AH1755" s="68">
        <v>232.47504613756647</v>
      </c>
      <c r="AI1755" s="68">
        <v>79.200811386680869</v>
      </c>
      <c r="AJ1755" s="68">
        <v>3.2544728942313519</v>
      </c>
      <c r="AK1755" s="68">
        <v>5.4284401874076424</v>
      </c>
      <c r="AL1755" s="68">
        <v>37.826857415295287</v>
      </c>
      <c r="AM1755" s="68">
        <v>1.128836353527723</v>
      </c>
      <c r="AN1755" s="68">
        <v>19.598222391446615</v>
      </c>
      <c r="AO1755" s="68">
        <v>6.06500343993432</v>
      </c>
      <c r="AP1755" s="68">
        <v>33.791726428963607</v>
      </c>
      <c r="AQ1755" s="68">
        <v>19.831335349161201</v>
      </c>
      <c r="AR1755" s="68">
        <v>3.2978677550470112E-2</v>
      </c>
      <c r="AS1755" s="68">
        <v>2.8156736493538079</v>
      </c>
      <c r="AT1755" s="68">
        <v>8.797867856994426E-3</v>
      </c>
      <c r="AU1755" s="68">
        <v>0.11669929552243241</v>
      </c>
      <c r="AV1755" s="68">
        <v>0</v>
      </c>
      <c r="AW1755" s="68">
        <v>1.8533382005314398</v>
      </c>
      <c r="AX1755" s="68">
        <v>1.1852810943987813</v>
      </c>
      <c r="AY1755" s="68">
        <v>4.2825973985950716</v>
      </c>
      <c r="AZ1755" s="68">
        <v>0</v>
      </c>
      <c r="BA1755" s="68">
        <v>0.82446593900041276</v>
      </c>
      <c r="BB1755" s="68">
        <v>63.530202820278788</v>
      </c>
      <c r="BC1755" s="68">
        <v>99.857864711904398</v>
      </c>
      <c r="BD1755" s="68">
        <v>14.582225536797472</v>
      </c>
      <c r="BE1755" s="68">
        <v>26.750939126012021</v>
      </c>
      <c r="BF1755" s="68">
        <v>40.330134593725489</v>
      </c>
      <c r="BG1755" s="68">
        <v>0</v>
      </c>
      <c r="BH1755" s="68">
        <v>8.3574583472750416E-2</v>
      </c>
      <c r="BI1755" s="68">
        <v>2199.3748854166984</v>
      </c>
      <c r="BJ1755" s="68">
        <v>0</v>
      </c>
      <c r="BK1755" s="68">
        <v>1.7738231102208863E-2</v>
      </c>
      <c r="BL1755" s="68">
        <v>1452.054721191887</v>
      </c>
      <c r="BM1755" s="68">
        <v>278.56966500044666</v>
      </c>
      <c r="BN1755" s="68">
        <v>0</v>
      </c>
      <c r="BO1755" s="68">
        <v>0</v>
      </c>
    </row>
    <row r="1756" spans="1:67">
      <c r="A1756">
        <v>2014</v>
      </c>
      <c r="B1756" s="62" t="s">
        <v>613</v>
      </c>
      <c r="C1756" s="67" t="s">
        <v>679</v>
      </c>
      <c r="D1756" s="62" t="s">
        <v>726</v>
      </c>
      <c r="E1756" s="68">
        <v>7.9672048911910123</v>
      </c>
      <c r="F1756" s="68">
        <v>16.808905080197299</v>
      </c>
      <c r="G1756" s="68">
        <v>0.56172608820018699</v>
      </c>
      <c r="H1756" s="68">
        <v>37.398179733856352</v>
      </c>
      <c r="I1756" s="68">
        <v>67.928313755455306</v>
      </c>
      <c r="J1756" s="68">
        <v>153.17223350600327</v>
      </c>
      <c r="K1756" s="68">
        <v>2.3252607614174776</v>
      </c>
      <c r="L1756" s="68">
        <v>12.123651506745535</v>
      </c>
      <c r="M1756" s="68">
        <v>32.140158189409561</v>
      </c>
      <c r="N1756" s="68">
        <v>17.188156313089038</v>
      </c>
      <c r="O1756" s="68">
        <v>79.891566976481656</v>
      </c>
      <c r="P1756" s="68">
        <v>3.7238951997726417</v>
      </c>
      <c r="Q1756" s="68">
        <v>162.95677982228875</v>
      </c>
      <c r="R1756" s="68">
        <v>21.020369102625942</v>
      </c>
      <c r="S1756" s="68">
        <v>95.405233784716629</v>
      </c>
      <c r="T1756" s="68">
        <v>267.28622559519334</v>
      </c>
      <c r="U1756" s="68">
        <v>24522.110308321226</v>
      </c>
      <c r="V1756" s="68">
        <v>2038.3662119577118</v>
      </c>
      <c r="W1756" s="68">
        <v>455.13300255600939</v>
      </c>
      <c r="X1756" s="68">
        <v>4669.7976213535412</v>
      </c>
      <c r="Y1756" s="68">
        <v>126.82596335291142</v>
      </c>
      <c r="Z1756" s="68">
        <v>1163.0159670047233</v>
      </c>
      <c r="AA1756" s="68">
        <v>69.929290665541473</v>
      </c>
      <c r="AB1756" s="68">
        <v>224.1190417972677</v>
      </c>
      <c r="AC1756" s="68">
        <v>1.8155891510259321</v>
      </c>
      <c r="AD1756" s="68">
        <v>7.8621900452332694E-2</v>
      </c>
      <c r="AE1756" s="68">
        <v>430.16470986716172</v>
      </c>
      <c r="AF1756" s="68">
        <v>47.378854529468924</v>
      </c>
      <c r="AG1756" s="68">
        <v>235.43984064175746</v>
      </c>
      <c r="AH1756" s="68">
        <v>192.8283557290749</v>
      </c>
      <c r="AI1756" s="68">
        <v>103.61725751422705</v>
      </c>
      <c r="AJ1756" s="68">
        <v>1.4085661041875632</v>
      </c>
      <c r="AK1756" s="68">
        <v>8.8799143854124818</v>
      </c>
      <c r="AL1756" s="68">
        <v>24.401195447977127</v>
      </c>
      <c r="AM1756" s="68">
        <v>1.4722233025728757</v>
      </c>
      <c r="AN1756" s="68">
        <v>12.082952526130549</v>
      </c>
      <c r="AO1756" s="68">
        <v>0.52570609074735142</v>
      </c>
      <c r="AP1756" s="68">
        <v>103.44844686457458</v>
      </c>
      <c r="AQ1756" s="68">
        <v>1915.4223583241878</v>
      </c>
      <c r="AR1756" s="68">
        <v>3.0519723123356743</v>
      </c>
      <c r="AS1756" s="68">
        <v>55.35175311922643</v>
      </c>
      <c r="AT1756" s="68">
        <v>0.33470072011501306</v>
      </c>
      <c r="AU1756" s="68">
        <v>2.7589622546194232</v>
      </c>
      <c r="AV1756" s="68">
        <v>0</v>
      </c>
      <c r="AW1756" s="68">
        <v>1.163182702583708</v>
      </c>
      <c r="AX1756" s="68">
        <v>123.74637594084433</v>
      </c>
      <c r="AY1756" s="68">
        <v>23.104912272157488</v>
      </c>
      <c r="AZ1756" s="68">
        <v>0</v>
      </c>
      <c r="BA1756" s="68">
        <v>0.22401155301194259</v>
      </c>
      <c r="BB1756" s="68">
        <v>70.463778508881788</v>
      </c>
      <c r="BC1756" s="68">
        <v>123.17131196737456</v>
      </c>
      <c r="BD1756" s="68">
        <v>33.677120395201925</v>
      </c>
      <c r="BE1756" s="68">
        <v>124.50059494823492</v>
      </c>
      <c r="BF1756" s="68">
        <v>30.14950131454701</v>
      </c>
      <c r="BG1756" s="68">
        <v>0</v>
      </c>
      <c r="BH1756" s="68">
        <v>0.18714937004901203</v>
      </c>
      <c r="BI1756" s="68">
        <v>4570.2427156565209</v>
      </c>
      <c r="BJ1756" s="68">
        <v>0</v>
      </c>
      <c r="BK1756" s="68">
        <v>0.10760508375557137</v>
      </c>
      <c r="BL1756" s="68">
        <v>7083.1855912631727</v>
      </c>
      <c r="BM1756" s="68">
        <v>66.687543689902995</v>
      </c>
      <c r="BN1756" s="68">
        <v>0</v>
      </c>
      <c r="BO1756" s="68">
        <v>0</v>
      </c>
    </row>
    <row r="1757" spans="1:67">
      <c r="A1757">
        <v>2014</v>
      </c>
      <c r="B1757" s="62" t="s">
        <v>614</v>
      </c>
      <c r="C1757" s="67" t="s">
        <v>680</v>
      </c>
      <c r="D1757" s="62" t="s">
        <v>726</v>
      </c>
      <c r="E1757" s="68">
        <v>5.1777135982216764</v>
      </c>
      <c r="F1757" s="68">
        <v>0.32183459680035148</v>
      </c>
      <c r="G1757" s="68">
        <v>0.2052201205635964</v>
      </c>
      <c r="H1757" s="68">
        <v>33.590146432494265</v>
      </c>
      <c r="I1757" s="68">
        <v>18.960501333911317</v>
      </c>
      <c r="J1757" s="68">
        <v>37.861153205418631</v>
      </c>
      <c r="K1757" s="68">
        <v>2.0612777111156961</v>
      </c>
      <c r="L1757" s="68">
        <v>6.6399674298154396</v>
      </c>
      <c r="M1757" s="68">
        <v>8.3849844032881329</v>
      </c>
      <c r="N1757" s="68">
        <v>3.386907605745622</v>
      </c>
      <c r="O1757" s="68">
        <v>33.566951306084199</v>
      </c>
      <c r="P1757" s="68">
        <v>1.4310123936375199</v>
      </c>
      <c r="Q1757" s="68">
        <v>105.42808372880683</v>
      </c>
      <c r="R1757" s="68">
        <v>12.575348041390168</v>
      </c>
      <c r="S1757" s="68">
        <v>197.94562089239446</v>
      </c>
      <c r="T1757" s="68">
        <v>218.90597910093047</v>
      </c>
      <c r="U1757" s="68">
        <v>3718.9762721430307</v>
      </c>
      <c r="V1757" s="68">
        <v>2492.8490696193971</v>
      </c>
      <c r="W1757" s="68">
        <v>502.59456482259935</v>
      </c>
      <c r="X1757" s="68">
        <v>1932.9453303168993</v>
      </c>
      <c r="Y1757" s="68">
        <v>105.27888134460468</v>
      </c>
      <c r="Z1757" s="68">
        <v>213.1685595543359</v>
      </c>
      <c r="AA1757" s="68">
        <v>69.965826977591362</v>
      </c>
      <c r="AB1757" s="68">
        <v>370.86370455714456</v>
      </c>
      <c r="AC1757" s="68">
        <v>0.75617479151050748</v>
      </c>
      <c r="AD1757" s="68">
        <v>6.8139153798114027E-2</v>
      </c>
      <c r="AE1757" s="68">
        <v>2662.8543933362025</v>
      </c>
      <c r="AF1757" s="68">
        <v>14.787121914260563</v>
      </c>
      <c r="AG1757" s="68">
        <v>73.491255642071664</v>
      </c>
      <c r="AH1757" s="68">
        <v>60.184333871852353</v>
      </c>
      <c r="AI1757" s="68">
        <v>205.55765244231279</v>
      </c>
      <c r="AJ1757" s="68">
        <v>1.1124240008989843</v>
      </c>
      <c r="AK1757" s="68">
        <v>14.658384117118784</v>
      </c>
      <c r="AL1757" s="68">
        <v>11.951751195502531</v>
      </c>
      <c r="AM1757" s="68">
        <v>5.1483412838929405</v>
      </c>
      <c r="AN1757" s="68">
        <v>67.753482903513543</v>
      </c>
      <c r="AO1757" s="68">
        <v>0.26130143743253564</v>
      </c>
      <c r="AP1757" s="68">
        <v>22.455253203773363</v>
      </c>
      <c r="AQ1757" s="68">
        <v>495.8329772782464</v>
      </c>
      <c r="AR1757" s="68">
        <v>0.1600841942275677</v>
      </c>
      <c r="AS1757" s="68">
        <v>3.6370806138203573</v>
      </c>
      <c r="AT1757" s="68">
        <v>1.2045911851834651E-2</v>
      </c>
      <c r="AU1757" s="68">
        <v>0.15864995151476266</v>
      </c>
      <c r="AV1757" s="68">
        <v>0</v>
      </c>
      <c r="AW1757" s="68">
        <v>0.34065801879629776</v>
      </c>
      <c r="AX1757" s="68">
        <v>2.1291814221840575</v>
      </c>
      <c r="AY1757" s="68">
        <v>2.4339228756501883</v>
      </c>
      <c r="AZ1757" s="68">
        <v>0</v>
      </c>
      <c r="BA1757" s="68">
        <v>0.16945481729381845</v>
      </c>
      <c r="BB1757" s="68">
        <v>52.690686987315758</v>
      </c>
      <c r="BC1757" s="68">
        <v>89.633677495905559</v>
      </c>
      <c r="BD1757" s="68">
        <v>17.39430046690191</v>
      </c>
      <c r="BE1757" s="68">
        <v>40.937152623821227</v>
      </c>
      <c r="BF1757" s="68">
        <v>9.4725356119038953</v>
      </c>
      <c r="BG1757" s="68">
        <v>0</v>
      </c>
      <c r="BH1757" s="68">
        <v>0.17247035820332379</v>
      </c>
      <c r="BI1757" s="68">
        <v>2355.7584725493084</v>
      </c>
      <c r="BJ1757" s="68">
        <v>0</v>
      </c>
      <c r="BK1757" s="68">
        <v>3.2431256267282771E-2</v>
      </c>
      <c r="BL1757" s="68">
        <v>1972.8092056653265</v>
      </c>
      <c r="BM1757" s="68">
        <v>38.005400194642817</v>
      </c>
      <c r="BN1757" s="68">
        <v>0</v>
      </c>
      <c r="BO1757" s="68">
        <v>0</v>
      </c>
    </row>
    <row r="1758" spans="1:67">
      <c r="A1758">
        <v>2014</v>
      </c>
      <c r="B1758" s="62" t="s">
        <v>615</v>
      </c>
      <c r="C1758" s="67" t="s">
        <v>681</v>
      </c>
      <c r="D1758" s="62" t="s">
        <v>726</v>
      </c>
      <c r="E1758" s="68">
        <v>69.305725997404963</v>
      </c>
      <c r="F1758" s="68">
        <v>0.65294289224013935</v>
      </c>
      <c r="G1758" s="68">
        <v>11.312558188573506</v>
      </c>
      <c r="H1758" s="68">
        <v>367.20539727959613</v>
      </c>
      <c r="I1758" s="68">
        <v>250.47473934098804</v>
      </c>
      <c r="J1758" s="68">
        <v>133.9622206402037</v>
      </c>
      <c r="K1758" s="68">
        <v>16.412564810908453</v>
      </c>
      <c r="L1758" s="68">
        <v>35.980511302251266</v>
      </c>
      <c r="M1758" s="68">
        <v>11.572752757902713</v>
      </c>
      <c r="N1758" s="68">
        <v>10.791057197904932</v>
      </c>
      <c r="O1758" s="68">
        <v>67.851822980432388</v>
      </c>
      <c r="P1758" s="68">
        <v>9.0456776195311797</v>
      </c>
      <c r="Q1758" s="68">
        <v>124.59547243693846</v>
      </c>
      <c r="R1758" s="68">
        <v>75.817204152624285</v>
      </c>
      <c r="S1758" s="68">
        <v>257.91602575270531</v>
      </c>
      <c r="T1758" s="68">
        <v>308.08047338662925</v>
      </c>
      <c r="U1758" s="68">
        <v>2163.6073873595969</v>
      </c>
      <c r="V1758" s="68">
        <v>751.1018834187297</v>
      </c>
      <c r="W1758" s="68">
        <v>1979.1506588037398</v>
      </c>
      <c r="X1758" s="68">
        <v>3787.9308919499231</v>
      </c>
      <c r="Y1758" s="68">
        <v>145.3261623525413</v>
      </c>
      <c r="Z1758" s="68">
        <v>229.77737008746777</v>
      </c>
      <c r="AA1758" s="68">
        <v>51.749753281380322</v>
      </c>
      <c r="AB1758" s="68">
        <v>24.961284365374791</v>
      </c>
      <c r="AC1758" s="68">
        <v>1.0818910389273295</v>
      </c>
      <c r="AD1758" s="68">
        <v>3.0875678865963643</v>
      </c>
      <c r="AE1758" s="68">
        <v>1161.8845566543512</v>
      </c>
      <c r="AF1758" s="68">
        <v>53.211969952026124</v>
      </c>
      <c r="AG1758" s="68">
        <v>264.44223048915467</v>
      </c>
      <c r="AH1758" s="68">
        <v>216.57394707576387</v>
      </c>
      <c r="AI1758" s="68">
        <v>1532.2378781700377</v>
      </c>
      <c r="AJ1758" s="68">
        <v>92.109504501792713</v>
      </c>
      <c r="AK1758" s="68">
        <v>4.1001235387075816</v>
      </c>
      <c r="AL1758" s="68">
        <v>485.57240219608684</v>
      </c>
      <c r="AM1758" s="68">
        <v>1.467968022376634</v>
      </c>
      <c r="AN1758" s="68">
        <v>6.7604440761119386</v>
      </c>
      <c r="AO1758" s="68">
        <v>9.6630661343975355</v>
      </c>
      <c r="AP1758" s="68">
        <v>17.591621027043562</v>
      </c>
      <c r="AQ1758" s="68">
        <v>67.359885191963571</v>
      </c>
      <c r="AR1758" s="68">
        <v>8.3712990624279698E-2</v>
      </c>
      <c r="AS1758" s="68">
        <v>5.2270983854204172</v>
      </c>
      <c r="AT1758" s="68">
        <v>2.606464926507767E-2</v>
      </c>
      <c r="AU1758" s="68">
        <v>0.22518711188812007</v>
      </c>
      <c r="AV1758" s="68">
        <v>0</v>
      </c>
      <c r="AW1758" s="68">
        <v>0.73106738259250637</v>
      </c>
      <c r="AX1758" s="68">
        <v>6.8521529100260619</v>
      </c>
      <c r="AY1758" s="68">
        <v>4.0068554461329944</v>
      </c>
      <c r="AZ1758" s="68">
        <v>0</v>
      </c>
      <c r="BA1758" s="68">
        <v>1.7338616014162234</v>
      </c>
      <c r="BB1758" s="68">
        <v>137.96695831831616</v>
      </c>
      <c r="BC1758" s="68">
        <v>10.548779760477469</v>
      </c>
      <c r="BD1758" s="68">
        <v>2.4410341222170295</v>
      </c>
      <c r="BE1758" s="68">
        <v>16.598769050302057</v>
      </c>
      <c r="BF1758" s="68">
        <v>17.546578711750929</v>
      </c>
      <c r="BG1758" s="68">
        <v>0</v>
      </c>
      <c r="BH1758" s="68">
        <v>9.1130176814069076E-3</v>
      </c>
      <c r="BI1758" s="68">
        <v>700.26255727809894</v>
      </c>
      <c r="BJ1758" s="68">
        <v>0</v>
      </c>
      <c r="BK1758" s="68">
        <v>9.1181265983113852E-2</v>
      </c>
      <c r="BL1758" s="68">
        <v>15390.783532829581</v>
      </c>
      <c r="BM1758" s="68">
        <v>2314.8463111821202</v>
      </c>
      <c r="BN1758" s="68">
        <v>0</v>
      </c>
      <c r="BO1758" s="68">
        <v>0</v>
      </c>
    </row>
    <row r="1759" spans="1:67">
      <c r="A1759">
        <v>2014</v>
      </c>
      <c r="B1759" s="62" t="s">
        <v>616</v>
      </c>
      <c r="C1759" s="67" t="s">
        <v>682</v>
      </c>
      <c r="D1759" s="62" t="s">
        <v>726</v>
      </c>
      <c r="E1759" s="68">
        <v>25.760761117965835</v>
      </c>
      <c r="F1759" s="68">
        <v>0.17326944769020905</v>
      </c>
      <c r="G1759" s="68">
        <v>3.098328565022983</v>
      </c>
      <c r="H1759" s="68">
        <v>185.71406060947433</v>
      </c>
      <c r="I1759" s="68">
        <v>297.0438467680604</v>
      </c>
      <c r="J1759" s="68">
        <v>43.414312793051359</v>
      </c>
      <c r="K1759" s="68">
        <v>2.8573386811914419</v>
      </c>
      <c r="L1759" s="68">
        <v>12.530960487892841</v>
      </c>
      <c r="M1759" s="68">
        <v>3.6993437667335951</v>
      </c>
      <c r="N1759" s="68">
        <v>3.9748113284730153</v>
      </c>
      <c r="O1759" s="68">
        <v>14.220829490889425</v>
      </c>
      <c r="P1759" s="68">
        <v>3.3508904527581844</v>
      </c>
      <c r="Q1759" s="68">
        <v>67.411145571084788</v>
      </c>
      <c r="R1759" s="68">
        <v>72.72144555594312</v>
      </c>
      <c r="S1759" s="68">
        <v>56.619748508616972</v>
      </c>
      <c r="T1759" s="68">
        <v>102.54563182342206</v>
      </c>
      <c r="U1759" s="68">
        <v>334.42237820583171</v>
      </c>
      <c r="V1759" s="68">
        <v>207.21912406566105</v>
      </c>
      <c r="W1759" s="68">
        <v>176.13549067868379</v>
      </c>
      <c r="X1759" s="68">
        <v>17096.125483188178</v>
      </c>
      <c r="Y1759" s="68">
        <v>49.841093407875164</v>
      </c>
      <c r="Z1759" s="68">
        <v>74.383520774245852</v>
      </c>
      <c r="AA1759" s="68">
        <v>18.381278895709698</v>
      </c>
      <c r="AB1759" s="68">
        <v>37.195194416499518</v>
      </c>
      <c r="AC1759" s="68">
        <v>0.99883759484230072</v>
      </c>
      <c r="AD1759" s="68">
        <v>17.28625972734207</v>
      </c>
      <c r="AE1759" s="68">
        <v>317.3851030129382</v>
      </c>
      <c r="AF1759" s="68">
        <v>181.29646627737708</v>
      </c>
      <c r="AG1759" s="68">
        <v>900.07589254512698</v>
      </c>
      <c r="AH1759" s="68">
        <v>737.22451265200232</v>
      </c>
      <c r="AI1759" s="68">
        <v>3599.0459573844942</v>
      </c>
      <c r="AJ1759" s="68">
        <v>2.2587010447885869</v>
      </c>
      <c r="AK1759" s="68">
        <v>3.2946154434569093</v>
      </c>
      <c r="AL1759" s="68">
        <v>376.9880916228517</v>
      </c>
      <c r="AM1759" s="68">
        <v>21.092757637875483</v>
      </c>
      <c r="AN1759" s="68">
        <v>5.6445882465528605</v>
      </c>
      <c r="AO1759" s="68">
        <v>6.9662450080723106</v>
      </c>
      <c r="AP1759" s="68">
        <v>22.250334348484593</v>
      </c>
      <c r="AQ1759" s="68">
        <v>493.77867090790261</v>
      </c>
      <c r="AR1759" s="68">
        <v>0.56002990410757503</v>
      </c>
      <c r="AS1759" s="68">
        <v>12.908494536160006</v>
      </c>
      <c r="AT1759" s="68">
        <v>0.27180346493722757</v>
      </c>
      <c r="AU1759" s="68">
        <v>0.60946648091217681</v>
      </c>
      <c r="AV1759" s="68">
        <v>0</v>
      </c>
      <c r="AW1759" s="68">
        <v>1.663104166397376</v>
      </c>
      <c r="AX1759" s="68">
        <v>0.63823524267404286</v>
      </c>
      <c r="AY1759" s="68">
        <v>2.3010743415759896</v>
      </c>
      <c r="AZ1759" s="68">
        <v>0</v>
      </c>
      <c r="BA1759" s="68">
        <v>0.58493363676805732</v>
      </c>
      <c r="BB1759" s="68">
        <v>399.33077800956204</v>
      </c>
      <c r="BC1759" s="68">
        <v>59.790201601553953</v>
      </c>
      <c r="BD1759" s="68">
        <v>7.7732055171126362</v>
      </c>
      <c r="BE1759" s="68">
        <v>30.311033864092845</v>
      </c>
      <c r="BF1759" s="68">
        <v>23.392761839339112</v>
      </c>
      <c r="BG1759" s="68">
        <v>0</v>
      </c>
      <c r="BH1759" s="68">
        <v>1.6834435968588732E-2</v>
      </c>
      <c r="BI1759" s="68">
        <v>3859.0048810622429</v>
      </c>
      <c r="BJ1759" s="68">
        <v>0</v>
      </c>
      <c r="BK1759" s="68">
        <v>0.16619153913154641</v>
      </c>
      <c r="BL1759" s="68">
        <v>6785.1717697532513</v>
      </c>
      <c r="BM1759" s="68">
        <v>65.556390036118046</v>
      </c>
      <c r="BN1759" s="68">
        <v>0</v>
      </c>
      <c r="BO1759" s="68">
        <v>0</v>
      </c>
    </row>
    <row r="1760" spans="1:67">
      <c r="A1760">
        <v>2014</v>
      </c>
      <c r="B1760" s="62" t="s">
        <v>617</v>
      </c>
      <c r="C1760" s="67" t="s">
        <v>683</v>
      </c>
      <c r="D1760" s="62" t="s">
        <v>726</v>
      </c>
      <c r="E1760" s="68">
        <v>3.5238708670530969</v>
      </c>
      <c r="F1760" s="68">
        <v>0.12817350722935489</v>
      </c>
      <c r="G1760" s="68">
        <v>13.462860331415877</v>
      </c>
      <c r="H1760" s="68">
        <v>15.825155923508293</v>
      </c>
      <c r="I1760" s="68">
        <v>37.698251129143372</v>
      </c>
      <c r="J1760" s="68">
        <v>14.952335343998772</v>
      </c>
      <c r="K1760" s="68">
        <v>0.83018554395302135</v>
      </c>
      <c r="L1760" s="68">
        <v>2.4048889241565514</v>
      </c>
      <c r="M1760" s="68">
        <v>2.2892170009705946</v>
      </c>
      <c r="N1760" s="68">
        <v>4.295776369810671</v>
      </c>
      <c r="O1760" s="68">
        <v>8.3477736338954962</v>
      </c>
      <c r="P1760" s="68">
        <v>0.51323674705190347</v>
      </c>
      <c r="Q1760" s="68">
        <v>21.954680510250128</v>
      </c>
      <c r="R1760" s="68">
        <v>14.1128495381869</v>
      </c>
      <c r="S1760" s="68">
        <v>37.468537899408418</v>
      </c>
      <c r="T1760" s="68">
        <v>55.997510773885608</v>
      </c>
      <c r="U1760" s="68">
        <v>319.62140899672602</v>
      </c>
      <c r="V1760" s="68">
        <v>207.03176227255483</v>
      </c>
      <c r="W1760" s="68">
        <v>118.44810168834211</v>
      </c>
      <c r="X1760" s="68">
        <v>387.87223956420758</v>
      </c>
      <c r="Y1760" s="68">
        <v>1041.6604738891513</v>
      </c>
      <c r="Z1760" s="68">
        <v>38.308489102308968</v>
      </c>
      <c r="AA1760" s="68">
        <v>2.5168289325405078</v>
      </c>
      <c r="AB1760" s="68">
        <v>7.4069165319053614</v>
      </c>
      <c r="AC1760" s="68">
        <v>0.51352632782417107</v>
      </c>
      <c r="AD1760" s="68">
        <v>0.26562225403724887</v>
      </c>
      <c r="AE1760" s="68">
        <v>103.0268482057128</v>
      </c>
      <c r="AF1760" s="68">
        <v>5.6822593423365415</v>
      </c>
      <c r="AG1760" s="68">
        <v>28.23971732436701</v>
      </c>
      <c r="AH1760" s="68">
        <v>23.126995736784114</v>
      </c>
      <c r="AI1760" s="68">
        <v>78.459586399519949</v>
      </c>
      <c r="AJ1760" s="68">
        <v>15.384071459498593</v>
      </c>
      <c r="AK1760" s="68">
        <v>292.00113857380273</v>
      </c>
      <c r="AL1760" s="68">
        <v>16.418966465671851</v>
      </c>
      <c r="AM1760" s="68">
        <v>5.6738713817374542</v>
      </c>
      <c r="AN1760" s="68">
        <v>9.4749843205193063</v>
      </c>
      <c r="AO1760" s="68">
        <v>0.40828335393038118</v>
      </c>
      <c r="AP1760" s="68">
        <v>1.8150072255087506</v>
      </c>
      <c r="AQ1760" s="68">
        <v>16.040756936286535</v>
      </c>
      <c r="AR1760" s="68">
        <v>3.5244093122087913E-2</v>
      </c>
      <c r="AS1760" s="68">
        <v>2.9921503632997863</v>
      </c>
      <c r="AT1760" s="68">
        <v>1.0317952089777717E-2</v>
      </c>
      <c r="AU1760" s="68">
        <v>0.12550385973994838</v>
      </c>
      <c r="AV1760" s="68">
        <v>0</v>
      </c>
      <c r="AW1760" s="68">
        <v>0.18010335481608278</v>
      </c>
      <c r="AX1760" s="68">
        <v>0.38503334888569207</v>
      </c>
      <c r="AY1760" s="68">
        <v>0.36435079254097075</v>
      </c>
      <c r="AZ1760" s="68">
        <v>0</v>
      </c>
      <c r="BA1760" s="68">
        <v>8.4239828451514412E-2</v>
      </c>
      <c r="BB1760" s="68">
        <v>9.8701755519775141</v>
      </c>
      <c r="BC1760" s="68">
        <v>7.4275950066705132</v>
      </c>
      <c r="BD1760" s="68">
        <v>1.4001802138394401</v>
      </c>
      <c r="BE1760" s="68">
        <v>3.9187721719649766</v>
      </c>
      <c r="BF1760" s="68">
        <v>9.9944909389082888</v>
      </c>
      <c r="BG1760" s="68">
        <v>0</v>
      </c>
      <c r="BH1760" s="68">
        <v>6.078558018901779E-3</v>
      </c>
      <c r="BI1760" s="68">
        <v>413.99005545127983</v>
      </c>
      <c r="BJ1760" s="68">
        <v>0</v>
      </c>
      <c r="BK1760" s="68">
        <v>5.4915022047200696E-2</v>
      </c>
      <c r="BL1760" s="68">
        <v>2401.4753259766535</v>
      </c>
      <c r="BM1760" s="68">
        <v>48.206014117820814</v>
      </c>
      <c r="BN1760" s="68">
        <v>0</v>
      </c>
      <c r="BO1760" s="68">
        <v>0</v>
      </c>
    </row>
    <row r="1761" spans="1:67">
      <c r="A1761">
        <v>2014</v>
      </c>
      <c r="B1761" s="62" t="s">
        <v>618</v>
      </c>
      <c r="C1761" s="67" t="s">
        <v>684</v>
      </c>
      <c r="D1761" s="62" t="s">
        <v>726</v>
      </c>
      <c r="E1761" s="68">
        <v>7.1101311221451473</v>
      </c>
      <c r="F1761" s="68">
        <v>0.28038654408078795</v>
      </c>
      <c r="G1761" s="68">
        <v>0.54870245942790574</v>
      </c>
      <c r="H1761" s="68">
        <v>24.727009359113733</v>
      </c>
      <c r="I1761" s="68">
        <v>31.234625536429821</v>
      </c>
      <c r="J1761" s="68">
        <v>78.964188741511151</v>
      </c>
      <c r="K1761" s="68">
        <v>3.4297744443221925</v>
      </c>
      <c r="L1761" s="68">
        <v>9.4690694286515225</v>
      </c>
      <c r="M1761" s="68">
        <v>4.5171834726621158</v>
      </c>
      <c r="N1761" s="68">
        <v>6.5041876469178375</v>
      </c>
      <c r="O1761" s="68">
        <v>28.952690781601589</v>
      </c>
      <c r="P1761" s="68">
        <v>4.0529895912942928</v>
      </c>
      <c r="Q1761" s="68">
        <v>36.795210396073855</v>
      </c>
      <c r="R1761" s="68">
        <v>15.050034587354331</v>
      </c>
      <c r="S1761" s="68">
        <v>36.312609343698469</v>
      </c>
      <c r="T1761" s="68">
        <v>43.139650717088458</v>
      </c>
      <c r="U1761" s="68">
        <v>450.92533725306947</v>
      </c>
      <c r="V1761" s="68">
        <v>63.682807732167127</v>
      </c>
      <c r="W1761" s="68">
        <v>48.892469948059421</v>
      </c>
      <c r="X1761" s="68">
        <v>165.54186016126712</v>
      </c>
      <c r="Y1761" s="68">
        <v>10.940633575109471</v>
      </c>
      <c r="Z1761" s="68">
        <v>316.41454419647704</v>
      </c>
      <c r="AA1761" s="68">
        <v>3.3830112837877411</v>
      </c>
      <c r="AB1761" s="68">
        <v>13.617042860838605</v>
      </c>
      <c r="AC1761" s="68">
        <v>22.824788712564075</v>
      </c>
      <c r="AD1761" s="68">
        <v>0.14077453464460454</v>
      </c>
      <c r="AE1761" s="68">
        <v>180.94720335059998</v>
      </c>
      <c r="AF1761" s="68">
        <v>18.423169871621688</v>
      </c>
      <c r="AG1761" s="68">
        <v>91.554197590405423</v>
      </c>
      <c r="AH1761" s="68">
        <v>74.990567113250776</v>
      </c>
      <c r="AI1761" s="68">
        <v>22.547504645857529</v>
      </c>
      <c r="AJ1761" s="68">
        <v>0.80411473937015154</v>
      </c>
      <c r="AK1761" s="68">
        <v>1.5354531876442721</v>
      </c>
      <c r="AL1761" s="68">
        <v>10.14855793844958</v>
      </c>
      <c r="AM1761" s="68">
        <v>3.5919251433875297</v>
      </c>
      <c r="AN1761" s="68">
        <v>64.494847321891484</v>
      </c>
      <c r="AO1761" s="68">
        <v>0.42601740945321714</v>
      </c>
      <c r="AP1761" s="68">
        <v>5.5474794621681438</v>
      </c>
      <c r="AQ1761" s="68">
        <v>6.1968100508775308</v>
      </c>
      <c r="AR1761" s="68">
        <v>0.166902481109655</v>
      </c>
      <c r="AS1761" s="68">
        <v>9.5868179594420972</v>
      </c>
      <c r="AT1761" s="68">
        <v>1.438503886685083E-2</v>
      </c>
      <c r="AU1761" s="68">
        <v>0.28619067002721899</v>
      </c>
      <c r="AV1761" s="68">
        <v>0</v>
      </c>
      <c r="AW1761" s="68">
        <v>8.136107882162964</v>
      </c>
      <c r="AX1761" s="68">
        <v>1.3529481877183216</v>
      </c>
      <c r="AY1761" s="68">
        <v>7.59488634035716</v>
      </c>
      <c r="AZ1761" s="68">
        <v>0</v>
      </c>
      <c r="BA1761" s="68">
        <v>2.281934772489755</v>
      </c>
      <c r="BB1761" s="68">
        <v>34.507376007681621</v>
      </c>
      <c r="BC1761" s="68">
        <v>47.580087987129765</v>
      </c>
      <c r="BD1761" s="68">
        <v>31.246418441680628</v>
      </c>
      <c r="BE1761" s="68">
        <v>126.59401384279565</v>
      </c>
      <c r="BF1761" s="68">
        <v>46.177094805169169</v>
      </c>
      <c r="BG1761" s="68">
        <v>0</v>
      </c>
      <c r="BH1761" s="68">
        <v>1.5670285761085739E-2</v>
      </c>
      <c r="BI1761" s="68">
        <v>4243.2129206328336</v>
      </c>
      <c r="BJ1761" s="68">
        <v>0</v>
      </c>
      <c r="BK1761" s="68">
        <v>1.2813658620249826E-2</v>
      </c>
      <c r="BL1761" s="68">
        <v>2333.5204467125591</v>
      </c>
      <c r="BM1761" s="68">
        <v>1217.0258148396854</v>
      </c>
      <c r="BN1761" s="68">
        <v>0</v>
      </c>
      <c r="BO1761" s="68">
        <v>0</v>
      </c>
    </row>
    <row r="1762" spans="1:67">
      <c r="A1762">
        <v>2014</v>
      </c>
      <c r="B1762" s="62" t="s">
        <v>619</v>
      </c>
      <c r="C1762" s="67" t="s">
        <v>685</v>
      </c>
      <c r="D1762" s="62" t="s">
        <v>726</v>
      </c>
      <c r="E1762" s="68">
        <v>0.1878305789716373</v>
      </c>
      <c r="F1762" s="68">
        <v>1.2381641176898205E-2</v>
      </c>
      <c r="G1762" s="68">
        <v>2.2193966688869256E-2</v>
      </c>
      <c r="H1762" s="68">
        <v>0.92425471868574127</v>
      </c>
      <c r="I1762" s="68">
        <v>0.9866340356809794</v>
      </c>
      <c r="J1762" s="68">
        <v>0.3700726526780026</v>
      </c>
      <c r="K1762" s="68">
        <v>4.2345667936192689E-2</v>
      </c>
      <c r="L1762" s="68">
        <v>9.222406344589984E-2</v>
      </c>
      <c r="M1762" s="68">
        <v>4.7449927695258805E-2</v>
      </c>
      <c r="N1762" s="68">
        <v>0.45517265590399081</v>
      </c>
      <c r="O1762" s="68">
        <v>0.41342152874305693</v>
      </c>
      <c r="P1762" s="68">
        <v>5.7713304412778103E-2</v>
      </c>
      <c r="Q1762" s="68">
        <v>0.55018659976265161</v>
      </c>
      <c r="R1762" s="68">
        <v>0.18435975071998578</v>
      </c>
      <c r="S1762" s="68">
        <v>1.0380293111506884</v>
      </c>
      <c r="T1762" s="68">
        <v>2.043373121872976</v>
      </c>
      <c r="U1762" s="68">
        <v>15.678253244713353</v>
      </c>
      <c r="V1762" s="68">
        <v>4.9495990658925777</v>
      </c>
      <c r="W1762" s="68">
        <v>3.3945219708040737</v>
      </c>
      <c r="X1762" s="68">
        <v>12.808873108178148</v>
      </c>
      <c r="Y1762" s="68">
        <v>0.925959218774008</v>
      </c>
      <c r="Z1762" s="68">
        <v>1.26863708076641</v>
      </c>
      <c r="AA1762" s="68">
        <v>0.17202529263514549</v>
      </c>
      <c r="AB1762" s="68">
        <v>0.60685493925901757</v>
      </c>
      <c r="AC1762" s="68">
        <v>4.6427798839200826E-2</v>
      </c>
      <c r="AD1762" s="68">
        <v>6.5165103823179235E-3</v>
      </c>
      <c r="AE1762" s="68">
        <v>6.7009707063564843</v>
      </c>
      <c r="AF1762" s="68">
        <v>0.20191394119820782</v>
      </c>
      <c r="AG1762" s="68">
        <v>1.0065026646917108</v>
      </c>
      <c r="AH1762" s="68">
        <v>0.82362478711738651</v>
      </c>
      <c r="AI1762" s="68">
        <v>2.5648086659845162</v>
      </c>
      <c r="AJ1762" s="68">
        <v>0.11776700251215153</v>
      </c>
      <c r="AK1762" s="68">
        <v>0.19999969066234732</v>
      </c>
      <c r="AL1762" s="68">
        <v>0.64387555913715611</v>
      </c>
      <c r="AM1762" s="68">
        <v>1.9464574126109621E-2</v>
      </c>
      <c r="AN1762" s="68">
        <v>0.17314094121005918</v>
      </c>
      <c r="AO1762" s="68">
        <v>3.4318402549784487E-2</v>
      </c>
      <c r="AP1762" s="68">
        <v>0.2115754144594528</v>
      </c>
      <c r="AQ1762" s="68">
        <v>1.379828535588322</v>
      </c>
      <c r="AR1762" s="68">
        <v>5.9672244382016435E-3</v>
      </c>
      <c r="AS1762" s="68">
        <v>0.5865464977795698</v>
      </c>
      <c r="AT1762" s="68">
        <v>1.216418048526631E-2</v>
      </c>
      <c r="AU1762" s="68">
        <v>2.5203261574535223E-2</v>
      </c>
      <c r="AV1762" s="68">
        <v>0</v>
      </c>
      <c r="AW1762" s="68">
        <v>1.4323726596710201E-2</v>
      </c>
      <c r="AX1762" s="68">
        <v>6.8098365003474728E-2</v>
      </c>
      <c r="AY1762" s="68">
        <v>3.3163410763031045E-2</v>
      </c>
      <c r="AZ1762" s="68">
        <v>0</v>
      </c>
      <c r="BA1762" s="68">
        <v>5.4171697999674737E-3</v>
      </c>
      <c r="BB1762" s="68">
        <v>0.52567957255741604</v>
      </c>
      <c r="BC1762" s="68">
        <v>0.67819105949610303</v>
      </c>
      <c r="BD1762" s="68">
        <v>0.15834306228001646</v>
      </c>
      <c r="BE1762" s="68">
        <v>0.22299594629471436</v>
      </c>
      <c r="BF1762" s="68">
        <v>0.11860480161210732</v>
      </c>
      <c r="BG1762" s="68">
        <v>0</v>
      </c>
      <c r="BH1762" s="68">
        <v>6.9356758570770789E-4</v>
      </c>
      <c r="BI1762" s="68">
        <v>20.430236617039547</v>
      </c>
      <c r="BJ1762" s="68">
        <v>0</v>
      </c>
      <c r="BK1762" s="68">
        <v>1.0922852838747785E-2</v>
      </c>
      <c r="BL1762" s="68">
        <v>39.82365307470841</v>
      </c>
      <c r="BM1762" s="68">
        <v>4.8591310736324056</v>
      </c>
      <c r="BN1762" s="68">
        <v>0</v>
      </c>
      <c r="BO1762" s="68">
        <v>0</v>
      </c>
    </row>
    <row r="1763" spans="1:67">
      <c r="A1763">
        <v>2014</v>
      </c>
      <c r="B1763" s="62" t="s">
        <v>620</v>
      </c>
      <c r="C1763" s="67" t="s">
        <v>686</v>
      </c>
      <c r="D1763" s="62" t="s">
        <v>726</v>
      </c>
      <c r="E1763" s="68">
        <v>4.8759260798959527</v>
      </c>
      <c r="F1763" s="68">
        <v>5.0189725799291714E-2</v>
      </c>
      <c r="G1763" s="68">
        <v>0.12049718307471036</v>
      </c>
      <c r="H1763" s="68">
        <v>9.8140619897977661</v>
      </c>
      <c r="I1763" s="68">
        <v>17.86973787231117</v>
      </c>
      <c r="J1763" s="68">
        <v>3.873427261882858</v>
      </c>
      <c r="K1763" s="68">
        <v>1.0979737734987935</v>
      </c>
      <c r="L1763" s="68">
        <v>4.6829332202895637</v>
      </c>
      <c r="M1763" s="68">
        <v>0.65778382159268922</v>
      </c>
      <c r="N1763" s="68">
        <v>3.1634265399935781</v>
      </c>
      <c r="O1763" s="68">
        <v>7.3435735540854665</v>
      </c>
      <c r="P1763" s="68">
        <v>0.74785244587651467</v>
      </c>
      <c r="Q1763" s="68">
        <v>5.9032049480310045</v>
      </c>
      <c r="R1763" s="68">
        <v>7.1900982781212432</v>
      </c>
      <c r="S1763" s="68">
        <v>12.608974318013262</v>
      </c>
      <c r="T1763" s="68">
        <v>4.9376068633737935</v>
      </c>
      <c r="U1763" s="68">
        <v>9.1865593909466501</v>
      </c>
      <c r="V1763" s="68">
        <v>6.9239826383460503</v>
      </c>
      <c r="W1763" s="68">
        <v>3.3712204905692205</v>
      </c>
      <c r="X1763" s="68">
        <v>15.748327060689242</v>
      </c>
      <c r="Y1763" s="68">
        <v>0.88997263169474405</v>
      </c>
      <c r="Z1763" s="68">
        <v>3.7076525908220841</v>
      </c>
      <c r="AA1763" s="68">
        <v>0.33867197884843325</v>
      </c>
      <c r="AB1763" s="68">
        <v>4.0530605350983899</v>
      </c>
      <c r="AC1763" s="68">
        <v>0.66992067461800575</v>
      </c>
      <c r="AD1763" s="68">
        <v>2.8357693241730264E-2</v>
      </c>
      <c r="AE1763" s="68">
        <v>11.974221525964746</v>
      </c>
      <c r="AF1763" s="68">
        <v>4.1008464202246504</v>
      </c>
      <c r="AG1763" s="68">
        <v>20.394662713821443</v>
      </c>
      <c r="AH1763" s="68">
        <v>16.694311500234441</v>
      </c>
      <c r="AI1763" s="68">
        <v>6.8083383442280345</v>
      </c>
      <c r="AJ1763" s="68">
        <v>0.10966919345939907</v>
      </c>
      <c r="AK1763" s="68">
        <v>0.25188187275799034</v>
      </c>
      <c r="AL1763" s="68">
        <v>1.6836851519467704</v>
      </c>
      <c r="AM1763" s="68">
        <v>0.64865171030652613</v>
      </c>
      <c r="AN1763" s="68">
        <v>15.642373809911081</v>
      </c>
      <c r="AO1763" s="68">
        <v>0.20310933030622907</v>
      </c>
      <c r="AP1763" s="68">
        <v>1.2740969615975994</v>
      </c>
      <c r="AQ1763" s="68">
        <v>3.6709772238856075</v>
      </c>
      <c r="AR1763" s="68">
        <v>8.3289346271399889E-2</v>
      </c>
      <c r="AS1763" s="68">
        <v>4.7784980437325171</v>
      </c>
      <c r="AT1763" s="68">
        <v>0.19154236452960988</v>
      </c>
      <c r="AU1763" s="68">
        <v>0.14932317808799306</v>
      </c>
      <c r="AV1763" s="68">
        <v>0</v>
      </c>
      <c r="AW1763" s="68">
        <v>1.5728863220273153</v>
      </c>
      <c r="AX1763" s="68">
        <v>0.26274011561127425</v>
      </c>
      <c r="AY1763" s="68">
        <v>0.51858177653720072</v>
      </c>
      <c r="AZ1763" s="68">
        <v>0</v>
      </c>
      <c r="BA1763" s="68">
        <v>0.2349488821329509</v>
      </c>
      <c r="BB1763" s="68">
        <v>18.113413955758119</v>
      </c>
      <c r="BC1763" s="68">
        <v>14.279867787980464</v>
      </c>
      <c r="BD1763" s="68">
        <v>9.328881812193913</v>
      </c>
      <c r="BE1763" s="68">
        <v>9.1185204331396008</v>
      </c>
      <c r="BF1763" s="68">
        <v>6.3070790472025209</v>
      </c>
      <c r="BG1763" s="68">
        <v>0</v>
      </c>
      <c r="BH1763" s="68">
        <v>4.282262333831429E-2</v>
      </c>
      <c r="BI1763" s="68">
        <v>53.235667730610942</v>
      </c>
      <c r="BJ1763" s="68">
        <v>0</v>
      </c>
      <c r="BK1763" s="68">
        <v>4.350083136764063E-3</v>
      </c>
      <c r="BL1763" s="68">
        <v>10.614362414807271</v>
      </c>
      <c r="BM1763" s="68">
        <v>1.4362696604369454</v>
      </c>
      <c r="BN1763" s="68">
        <v>0</v>
      </c>
      <c r="BO1763" s="68">
        <v>0</v>
      </c>
    </row>
    <row r="1764" spans="1:67">
      <c r="A1764">
        <v>2014</v>
      </c>
      <c r="B1764" s="62" t="s">
        <v>621</v>
      </c>
      <c r="C1764" s="67" t="s">
        <v>135</v>
      </c>
      <c r="D1764" s="62" t="s">
        <v>726</v>
      </c>
      <c r="E1764" s="68">
        <v>4.8347790454932607E-2</v>
      </c>
      <c r="F1764" s="68">
        <v>9.0141597117124328E-4</v>
      </c>
      <c r="G1764" s="68">
        <v>3.8337975154980582E-3</v>
      </c>
      <c r="H1764" s="68">
        <v>0.10444743291922504</v>
      </c>
      <c r="I1764" s="68">
        <v>0.17001622066284189</v>
      </c>
      <c r="J1764" s="68">
        <v>4.4727381527597032E-2</v>
      </c>
      <c r="K1764" s="68">
        <v>6.8238897617336021E-3</v>
      </c>
      <c r="L1764" s="68">
        <v>2.0661268656923578E-2</v>
      </c>
      <c r="M1764" s="68">
        <v>9.1109406812810035E-3</v>
      </c>
      <c r="N1764" s="68">
        <v>0.34236668654102131</v>
      </c>
      <c r="O1764" s="68">
        <v>0.20202613136992853</v>
      </c>
      <c r="P1764" s="68">
        <v>3.5407740933949154E-2</v>
      </c>
      <c r="Q1764" s="68">
        <v>9.5505232367230103E-2</v>
      </c>
      <c r="R1764" s="68">
        <v>5.1842123597947806E-2</v>
      </c>
      <c r="S1764" s="68">
        <v>0.10804776732709079</v>
      </c>
      <c r="T1764" s="68">
        <v>8.3771274900799719E-2</v>
      </c>
      <c r="U1764" s="68">
        <v>0.75082563508204014</v>
      </c>
      <c r="V1764" s="68">
        <v>0.33834671607695788</v>
      </c>
      <c r="W1764" s="68">
        <v>0.25886136814148902</v>
      </c>
      <c r="X1764" s="68">
        <v>0.60753570176122729</v>
      </c>
      <c r="Y1764" s="68">
        <v>2.4892618390970393E-2</v>
      </c>
      <c r="Z1764" s="68">
        <v>0.15576582011316414</v>
      </c>
      <c r="AA1764" s="68">
        <v>1.2241314779221897E-2</v>
      </c>
      <c r="AB1764" s="68">
        <v>0.11227121814971222</v>
      </c>
      <c r="AC1764" s="68">
        <v>3.0201975731578581E-2</v>
      </c>
      <c r="AD1764" s="68">
        <v>6.2916719691607603E-4</v>
      </c>
      <c r="AE1764" s="68">
        <v>0.47722699780883937</v>
      </c>
      <c r="AF1764" s="68">
        <v>4.2028092469712251E-2</v>
      </c>
      <c r="AG1764" s="68">
        <v>0.20888121026450396</v>
      </c>
      <c r="AH1764" s="68">
        <v>0.17104465224681714</v>
      </c>
      <c r="AI1764" s="68">
        <v>0.33074785982558935</v>
      </c>
      <c r="AJ1764" s="68">
        <v>1.3616407803163456E-2</v>
      </c>
      <c r="AK1764" s="68">
        <v>3.4487104277897765E-2</v>
      </c>
      <c r="AL1764" s="68">
        <v>6.0188308790971576E-2</v>
      </c>
      <c r="AM1764" s="68">
        <v>6.8609018004225537E-3</v>
      </c>
      <c r="AN1764" s="68">
        <v>0.10023167335628538</v>
      </c>
      <c r="AO1764" s="68">
        <v>1.3044737408301895E-2</v>
      </c>
      <c r="AP1764" s="68">
        <v>7.6045458827097595E-2</v>
      </c>
      <c r="AQ1764" s="68">
        <v>8.426923436151354E-2</v>
      </c>
      <c r="AR1764" s="68">
        <v>3.2406886238427893E-3</v>
      </c>
      <c r="AS1764" s="68">
        <v>0.3776846066101745</v>
      </c>
      <c r="AT1764" s="68">
        <v>9.0831719438826965E-4</v>
      </c>
      <c r="AU1764" s="68">
        <v>1.601450788739938E-2</v>
      </c>
      <c r="AV1764" s="68">
        <v>0</v>
      </c>
      <c r="AW1764" s="68">
        <v>9.4789391404436762E-3</v>
      </c>
      <c r="AX1764" s="68">
        <v>1.2047205891663294E-2</v>
      </c>
      <c r="AY1764" s="68">
        <v>1.2258383830344494E-2</v>
      </c>
      <c r="AZ1764" s="68">
        <v>0</v>
      </c>
      <c r="BA1764" s="68">
        <v>2.7396868820105148E-3</v>
      </c>
      <c r="BB1764" s="68">
        <v>0.18005111768151885</v>
      </c>
      <c r="BC1764" s="68">
        <v>0.3534731650473858</v>
      </c>
      <c r="BD1764" s="68">
        <v>9.7201120848550066E-2</v>
      </c>
      <c r="BE1764" s="68">
        <v>0.10512089153425989</v>
      </c>
      <c r="BF1764" s="68">
        <v>4.7246770043021809E-2</v>
      </c>
      <c r="BG1764" s="68">
        <v>0</v>
      </c>
      <c r="BH1764" s="68">
        <v>3.1392536589219084E-4</v>
      </c>
      <c r="BI1764" s="68">
        <v>2.0854023467343286</v>
      </c>
      <c r="BJ1764" s="68">
        <v>0</v>
      </c>
      <c r="BK1764" s="68">
        <v>2.6745901074259882E-4</v>
      </c>
      <c r="BL1764" s="68">
        <v>1.8058603526384152</v>
      </c>
      <c r="BM1764" s="68">
        <v>0.31303681403658401</v>
      </c>
      <c r="BN1764" s="68">
        <v>0</v>
      </c>
      <c r="BO1764" s="68">
        <v>0</v>
      </c>
    </row>
    <row r="1765" spans="1:67">
      <c r="A1765">
        <v>2014</v>
      </c>
      <c r="B1765" s="62" t="s">
        <v>622</v>
      </c>
      <c r="C1765" s="67" t="s">
        <v>687</v>
      </c>
      <c r="D1765" s="62" t="s">
        <v>726</v>
      </c>
      <c r="E1765" s="68">
        <v>0.20215181329675247</v>
      </c>
      <c r="F1765" s="68">
        <v>4.0731547831892685E-3</v>
      </c>
      <c r="G1765" s="68">
        <v>7.983584654754794E-3</v>
      </c>
      <c r="H1765" s="68">
        <v>0.50519968102412616</v>
      </c>
      <c r="I1765" s="68">
        <v>0.74108679318034332</v>
      </c>
      <c r="J1765" s="68">
        <v>0.2277388507564326</v>
      </c>
      <c r="K1765" s="68">
        <v>2.0192393754088524E-2</v>
      </c>
      <c r="L1765" s="68">
        <v>0.11368778951811387</v>
      </c>
      <c r="M1765" s="68">
        <v>4.3756223240494503E-2</v>
      </c>
      <c r="N1765" s="68">
        <v>2.3152871724804016</v>
      </c>
      <c r="O1765" s="68">
        <v>1.0705142924931796</v>
      </c>
      <c r="P1765" s="68">
        <v>0.12519096005441327</v>
      </c>
      <c r="Q1765" s="68">
        <v>0.36049579700115947</v>
      </c>
      <c r="R1765" s="68">
        <v>0.23270670267068161</v>
      </c>
      <c r="S1765" s="68">
        <v>1.6222628166584689</v>
      </c>
      <c r="T1765" s="68">
        <v>0.89505513654148228</v>
      </c>
      <c r="U1765" s="68">
        <v>2.7804001377331149</v>
      </c>
      <c r="V1765" s="68">
        <v>1.2730687694861205</v>
      </c>
      <c r="W1765" s="68">
        <v>0.75000146132454115</v>
      </c>
      <c r="X1765" s="68">
        <v>2.3219038761232671</v>
      </c>
      <c r="Y1765" s="68">
        <v>0.14115520991609748</v>
      </c>
      <c r="Z1765" s="68">
        <v>1.0457830565377537</v>
      </c>
      <c r="AA1765" s="68">
        <v>4.5957712135368228E-2</v>
      </c>
      <c r="AB1765" s="68">
        <v>0.30631049971917268</v>
      </c>
      <c r="AC1765" s="68">
        <v>0.13669765843042497</v>
      </c>
      <c r="AD1765" s="68">
        <v>2.3102135216665409E-3</v>
      </c>
      <c r="AE1765" s="68">
        <v>2.3261876715095795</v>
      </c>
      <c r="AF1765" s="68">
        <v>0.19521956291998627</v>
      </c>
      <c r="AG1765" s="68">
        <v>0.97462070663323608</v>
      </c>
      <c r="AH1765" s="68">
        <v>0.79528953880846287</v>
      </c>
      <c r="AI1765" s="68">
        <v>0.41590660104610577</v>
      </c>
      <c r="AJ1765" s="68">
        <v>2.8946880106780232E-2</v>
      </c>
      <c r="AK1765" s="68">
        <v>7.8020127720100585E-2</v>
      </c>
      <c r="AL1765" s="68">
        <v>0.11431277596760524</v>
      </c>
      <c r="AM1765" s="68">
        <v>2.5221113167305943E-2</v>
      </c>
      <c r="AN1765" s="68">
        <v>0.49887014821289116</v>
      </c>
      <c r="AO1765" s="68">
        <v>5.5657439976382214E-2</v>
      </c>
      <c r="AP1765" s="68">
        <v>0.30743243207321974</v>
      </c>
      <c r="AQ1765" s="68">
        <v>0.31544238657755563</v>
      </c>
      <c r="AR1765" s="68">
        <v>1.3593286838801214E-2</v>
      </c>
      <c r="AS1765" s="68">
        <v>1.5422719930556297</v>
      </c>
      <c r="AT1765" s="68">
        <v>1.2151337217030706E-2</v>
      </c>
      <c r="AU1765" s="68">
        <v>6.5320589663844061E-2</v>
      </c>
      <c r="AV1765" s="68">
        <v>0</v>
      </c>
      <c r="AW1765" s="68">
        <v>6.8754539360499745E-2</v>
      </c>
      <c r="AX1765" s="68">
        <v>5.222968093053651E-2</v>
      </c>
      <c r="AY1765" s="68">
        <v>5.7525711933502317E-2</v>
      </c>
      <c r="AZ1765" s="68">
        <v>0</v>
      </c>
      <c r="BA1765" s="68">
        <v>1.263936538161365E-2</v>
      </c>
      <c r="BB1765" s="68">
        <v>0.75933425974528768</v>
      </c>
      <c r="BC1765" s="68">
        <v>1.4657969977726037</v>
      </c>
      <c r="BD1765" s="68">
        <v>0.4285961212215238</v>
      </c>
      <c r="BE1765" s="68">
        <v>0.51165557153713304</v>
      </c>
      <c r="BF1765" s="68">
        <v>0.26583934467525705</v>
      </c>
      <c r="BG1765" s="68">
        <v>0</v>
      </c>
      <c r="BH1765" s="68">
        <v>1.1612735197751908E-3</v>
      </c>
      <c r="BI1765" s="68">
        <v>16.115110238431356</v>
      </c>
      <c r="BJ1765" s="68">
        <v>0</v>
      </c>
      <c r="BK1765" s="68">
        <v>1.2598989884342183E-3</v>
      </c>
      <c r="BL1765" s="68">
        <v>3.4191097309979912</v>
      </c>
      <c r="BM1765" s="68">
        <v>0.94223234829484082</v>
      </c>
      <c r="BN1765" s="68">
        <v>0</v>
      </c>
      <c r="BO1765" s="68">
        <v>0</v>
      </c>
    </row>
    <row r="1766" spans="1:67">
      <c r="A1766">
        <v>2014</v>
      </c>
      <c r="B1766" s="62" t="s">
        <v>623</v>
      </c>
      <c r="C1766" s="67" t="s">
        <v>688</v>
      </c>
      <c r="D1766" s="62" t="s">
        <v>726</v>
      </c>
      <c r="E1766" s="68">
        <v>0.28397448189926339</v>
      </c>
      <c r="F1766" s="68">
        <v>1.0397181593707458E-2</v>
      </c>
      <c r="G1766" s="68">
        <v>2.5937808563221417E-2</v>
      </c>
      <c r="H1766" s="68">
        <v>1.4135593712534402</v>
      </c>
      <c r="I1766" s="68">
        <v>2.2054089010036049</v>
      </c>
      <c r="J1766" s="68">
        <v>0.45913731129774327</v>
      </c>
      <c r="K1766" s="68">
        <v>0.11270168092967929</v>
      </c>
      <c r="L1766" s="68">
        <v>0.15606982954456419</v>
      </c>
      <c r="M1766" s="68">
        <v>6.5491060951881674E-2</v>
      </c>
      <c r="N1766" s="68">
        <v>5.1964467864110482</v>
      </c>
      <c r="O1766" s="68">
        <v>1.6310112212793331</v>
      </c>
      <c r="P1766" s="68">
        <v>0.11834100137466458</v>
      </c>
      <c r="Q1766" s="68">
        <v>0.53965248148594724</v>
      </c>
      <c r="R1766" s="68">
        <v>1.2321689688922741</v>
      </c>
      <c r="S1766" s="68">
        <v>2.2000516387561411</v>
      </c>
      <c r="T1766" s="68">
        <v>1.5623883536414667</v>
      </c>
      <c r="U1766" s="68">
        <v>5.9935919237434474</v>
      </c>
      <c r="V1766" s="68">
        <v>2.8515419805405862</v>
      </c>
      <c r="W1766" s="68">
        <v>2.917508344377072</v>
      </c>
      <c r="X1766" s="68">
        <v>11.792413956465662</v>
      </c>
      <c r="Y1766" s="68">
        <v>0.32065098978851247</v>
      </c>
      <c r="Z1766" s="68">
        <v>1.2762295214680308</v>
      </c>
      <c r="AA1766" s="68">
        <v>0.12071831553528478</v>
      </c>
      <c r="AB1766" s="68">
        <v>0.44374146185008112</v>
      </c>
      <c r="AC1766" s="68">
        <v>0.11811735898793679</v>
      </c>
      <c r="AD1766" s="68">
        <v>1.0792147690202243E-2</v>
      </c>
      <c r="AE1766" s="68">
        <v>10.354318880576567</v>
      </c>
      <c r="AF1766" s="68">
        <v>0.38962014854407789</v>
      </c>
      <c r="AG1766" s="68">
        <v>1.9449898716463476</v>
      </c>
      <c r="AH1766" s="68">
        <v>1.5894934509787162</v>
      </c>
      <c r="AI1766" s="68">
        <v>2.9983575397440481</v>
      </c>
      <c r="AJ1766" s="68">
        <v>0.12997576344051853</v>
      </c>
      <c r="AK1766" s="68">
        <v>0.13178191465226979</v>
      </c>
      <c r="AL1766" s="68">
        <v>0.72635275426767965</v>
      </c>
      <c r="AM1766" s="68">
        <v>3.3043839424438441E-2</v>
      </c>
      <c r="AN1766" s="68">
        <v>0.57926134802002571</v>
      </c>
      <c r="AO1766" s="68">
        <v>8.495842301970552E-2</v>
      </c>
      <c r="AP1766" s="68">
        <v>0.41496193265676129</v>
      </c>
      <c r="AQ1766" s="68">
        <v>0.74708718031598087</v>
      </c>
      <c r="AR1766" s="68">
        <v>1.7196202585554925E-2</v>
      </c>
      <c r="AS1766" s="68">
        <v>1.9483951126281469</v>
      </c>
      <c r="AT1766" s="68">
        <v>0.16809356087848321</v>
      </c>
      <c r="AU1766" s="68">
        <v>8.6288508159817479E-2</v>
      </c>
      <c r="AV1766" s="68">
        <v>0</v>
      </c>
      <c r="AW1766" s="68">
        <v>0.10285239472311028</v>
      </c>
      <c r="AX1766" s="68">
        <v>7.3082115892017824E-2</v>
      </c>
      <c r="AY1766" s="68">
        <v>6.4731788912755744E-2</v>
      </c>
      <c r="AZ1766" s="68">
        <v>0</v>
      </c>
      <c r="BA1766" s="68">
        <v>1.3556795728869383E-2</v>
      </c>
      <c r="BB1766" s="68">
        <v>1.231740102972569</v>
      </c>
      <c r="BC1766" s="68">
        <v>1.7855540396062084</v>
      </c>
      <c r="BD1766" s="68">
        <v>0.47881384269394683</v>
      </c>
      <c r="BE1766" s="68">
        <v>0.41474781292192114</v>
      </c>
      <c r="BF1766" s="68">
        <v>0.30746207076008397</v>
      </c>
      <c r="BG1766" s="68">
        <v>0</v>
      </c>
      <c r="BH1766" s="68">
        <v>1.4047259406671146E-3</v>
      </c>
      <c r="BI1766" s="68">
        <v>12.342595281523185</v>
      </c>
      <c r="BJ1766" s="68">
        <v>0</v>
      </c>
      <c r="BK1766" s="68">
        <v>4.2290949158042919E-3</v>
      </c>
      <c r="BL1766" s="68">
        <v>27.437163638365227</v>
      </c>
      <c r="BM1766" s="68">
        <v>4.1731830898039011</v>
      </c>
      <c r="BN1766" s="68">
        <v>0</v>
      </c>
      <c r="BO1766" s="68">
        <v>0</v>
      </c>
    </row>
    <row r="1767" spans="1:67">
      <c r="A1767">
        <v>2014</v>
      </c>
      <c r="B1767" s="62" t="s">
        <v>624</v>
      </c>
      <c r="C1767" s="67" t="s">
        <v>689</v>
      </c>
      <c r="D1767" s="62" t="s">
        <v>726</v>
      </c>
      <c r="E1767" s="68">
        <v>2.834515994636261</v>
      </c>
      <c r="F1767" s="68">
        <v>7.5916574149912402E-2</v>
      </c>
      <c r="G1767" s="68">
        <v>0.10592179342694212</v>
      </c>
      <c r="H1767" s="68">
        <v>3.5713626361635042</v>
      </c>
      <c r="I1767" s="68">
        <v>10.877237155259696</v>
      </c>
      <c r="J1767" s="68">
        <v>4.3671265153796321</v>
      </c>
      <c r="K1767" s="68">
        <v>0.31979655043241234</v>
      </c>
      <c r="L1767" s="68">
        <v>1.8788771369570201</v>
      </c>
      <c r="M1767" s="68">
        <v>0.50249269924085416</v>
      </c>
      <c r="N1767" s="68">
        <v>2.052884329295634</v>
      </c>
      <c r="O1767" s="68">
        <v>7.6590479742223652</v>
      </c>
      <c r="P1767" s="68">
        <v>2.5087172871242305</v>
      </c>
      <c r="Q1767" s="68">
        <v>4.2809733271464951</v>
      </c>
      <c r="R1767" s="68">
        <v>1.6687478117129124</v>
      </c>
      <c r="S1767" s="68">
        <v>3.5275709481583024</v>
      </c>
      <c r="T1767" s="68">
        <v>4.2486762946170931</v>
      </c>
      <c r="U1767" s="68">
        <v>34.88960841930303</v>
      </c>
      <c r="V1767" s="68">
        <v>8.2905405601956161</v>
      </c>
      <c r="W1767" s="68">
        <v>5.4364421265187639</v>
      </c>
      <c r="X1767" s="68">
        <v>79.489910210910821</v>
      </c>
      <c r="Y1767" s="68">
        <v>1.3636281271142412</v>
      </c>
      <c r="Z1767" s="68">
        <v>4.9454004934413964</v>
      </c>
      <c r="AA1767" s="68">
        <v>0.3317022741171447</v>
      </c>
      <c r="AB1767" s="68">
        <v>2.8735593201342033</v>
      </c>
      <c r="AC1767" s="68">
        <v>0.52596545860524668</v>
      </c>
      <c r="AD1767" s="68">
        <v>7.7694059288489728E-2</v>
      </c>
      <c r="AE1767" s="68">
        <v>15.284214561216922</v>
      </c>
      <c r="AF1767" s="68">
        <v>2.6663053972495239</v>
      </c>
      <c r="AG1767" s="68">
        <v>6.5763626061601634</v>
      </c>
      <c r="AH1767" s="68">
        <v>5.3876007991997028</v>
      </c>
      <c r="AI1767" s="68">
        <v>16.788496417824046</v>
      </c>
      <c r="AJ1767" s="68">
        <v>0.17085417859565408</v>
      </c>
      <c r="AK1767" s="68">
        <v>0.56545626024131668</v>
      </c>
      <c r="AL1767" s="68">
        <v>2.1243729771692799</v>
      </c>
      <c r="AM1767" s="68">
        <v>0.16288159033941191</v>
      </c>
      <c r="AN1767" s="68">
        <v>1.4522578060654165</v>
      </c>
      <c r="AO1767" s="68">
        <v>0.17940562393292164</v>
      </c>
      <c r="AP1767" s="68">
        <v>0.93482262323229781</v>
      </c>
      <c r="AQ1767" s="68">
        <v>4.7472108507823974</v>
      </c>
      <c r="AR1767" s="68">
        <v>3.6675185502085261E-2</v>
      </c>
      <c r="AS1767" s="68">
        <v>3.6645744733413128</v>
      </c>
      <c r="AT1767" s="68">
        <v>0.18452506389541118</v>
      </c>
      <c r="AU1767" s="68">
        <v>0.15584289528339029</v>
      </c>
      <c r="AV1767" s="68">
        <v>0</v>
      </c>
      <c r="AW1767" s="68">
        <v>0.16700559893651695</v>
      </c>
      <c r="AX1767" s="68">
        <v>0.27808301177077432</v>
      </c>
      <c r="AY1767" s="68">
        <v>0.23934636368368273</v>
      </c>
      <c r="AZ1767" s="68">
        <v>0</v>
      </c>
      <c r="BA1767" s="68">
        <v>4.9047905919652857E-2</v>
      </c>
      <c r="BB1767" s="68">
        <v>3.5999005096686956</v>
      </c>
      <c r="BC1767" s="68">
        <v>5.2749051357768373</v>
      </c>
      <c r="BD1767" s="68">
        <v>0.97251526330832783</v>
      </c>
      <c r="BE1767" s="68">
        <v>3.461160043060842</v>
      </c>
      <c r="BF1767" s="68">
        <v>0.89414793878792376</v>
      </c>
      <c r="BG1767" s="68">
        <v>0</v>
      </c>
      <c r="BH1767" s="68">
        <v>5.4080359506868047E-3</v>
      </c>
      <c r="BI1767" s="68">
        <v>108.8193595624907</v>
      </c>
      <c r="BJ1767" s="68">
        <v>0</v>
      </c>
      <c r="BK1767" s="68">
        <v>1.5241334270725477E-2</v>
      </c>
      <c r="BL1767" s="68">
        <v>73.806583387224492</v>
      </c>
      <c r="BM1767" s="68">
        <v>6.9479577438253095</v>
      </c>
      <c r="BN1767" s="68">
        <v>0</v>
      </c>
      <c r="BO1767" s="68">
        <v>0</v>
      </c>
    </row>
    <row r="1768" spans="1:67">
      <c r="A1768">
        <v>2014</v>
      </c>
      <c r="B1768" s="62" t="s">
        <v>625</v>
      </c>
      <c r="C1768" s="67" t="s">
        <v>690</v>
      </c>
      <c r="D1768" s="62" t="s">
        <v>726</v>
      </c>
      <c r="E1768" s="68">
        <v>35.260871188017049</v>
      </c>
      <c r="F1768" s="68">
        <v>0.80217579791733451</v>
      </c>
      <c r="G1768" s="68">
        <v>1.2775546363142616</v>
      </c>
      <c r="H1768" s="68">
        <v>37.355678515669901</v>
      </c>
      <c r="I1768" s="68">
        <v>115.47570191527427</v>
      </c>
      <c r="J1768" s="68">
        <v>49.300554106224318</v>
      </c>
      <c r="K1768" s="68">
        <v>3.2600425444901777</v>
      </c>
      <c r="L1768" s="68">
        <v>18.63912600906043</v>
      </c>
      <c r="M1768" s="68">
        <v>5.0083603400535788</v>
      </c>
      <c r="N1768" s="68">
        <v>51.9845195997285</v>
      </c>
      <c r="O1768" s="68">
        <v>98.750655122213857</v>
      </c>
      <c r="P1768" s="68">
        <v>32.345043649419466</v>
      </c>
      <c r="Q1768" s="68">
        <v>50.815144747692152</v>
      </c>
      <c r="R1768" s="68">
        <v>16.65701610088373</v>
      </c>
      <c r="S1768" s="68">
        <v>46.649552523407365</v>
      </c>
      <c r="T1768" s="68">
        <v>49.273528780468979</v>
      </c>
      <c r="U1768" s="68">
        <v>374.43350318122936</v>
      </c>
      <c r="V1768" s="68">
        <v>90.435030138653701</v>
      </c>
      <c r="W1768" s="68">
        <v>56.568791948602851</v>
      </c>
      <c r="X1768" s="68">
        <v>322.62167873269391</v>
      </c>
      <c r="Y1768" s="68">
        <v>16.807599643481918</v>
      </c>
      <c r="Z1768" s="68">
        <v>53.860357631375166</v>
      </c>
      <c r="AA1768" s="68">
        <v>3.2104050002355033</v>
      </c>
      <c r="AB1768" s="68">
        <v>32.975938641629206</v>
      </c>
      <c r="AC1768" s="68">
        <v>5.3178587960967167</v>
      </c>
      <c r="AD1768" s="68">
        <v>0.27150592330155554</v>
      </c>
      <c r="AE1768" s="68">
        <v>168.92450950731535</v>
      </c>
      <c r="AF1768" s="68">
        <v>7.5789263727580956</v>
      </c>
      <c r="AG1768" s="68">
        <v>45.026783040722343</v>
      </c>
      <c r="AH1768" s="68">
        <v>30.875909938271406</v>
      </c>
      <c r="AI1768" s="68">
        <v>64.597029586586842</v>
      </c>
      <c r="AJ1768" s="68">
        <v>1.516998048035854</v>
      </c>
      <c r="AK1768" s="68">
        <v>5.6363631807730128</v>
      </c>
      <c r="AL1768" s="68">
        <v>10.621229664909382</v>
      </c>
      <c r="AM1768" s="68">
        <v>0.79215668972865383</v>
      </c>
      <c r="AN1768" s="68">
        <v>15.838844226684293</v>
      </c>
      <c r="AO1768" s="68">
        <v>1.1480959169681944</v>
      </c>
      <c r="AP1768" s="68">
        <v>6.1397980845347959</v>
      </c>
      <c r="AQ1768" s="68">
        <v>33.152425541217696</v>
      </c>
      <c r="AR1768" s="68">
        <v>0.17596449611644052</v>
      </c>
      <c r="AS1768" s="68">
        <v>18.438783399745169</v>
      </c>
      <c r="AT1768" s="68">
        <v>0.76647142227880427</v>
      </c>
      <c r="AU1768" s="68">
        <v>0.81267528414633528</v>
      </c>
      <c r="AV1768" s="68">
        <v>0</v>
      </c>
      <c r="AW1768" s="68">
        <v>1.3322108945842914</v>
      </c>
      <c r="AX1768" s="68">
        <v>2.2098351065806576</v>
      </c>
      <c r="AY1768" s="68">
        <v>1.9469271596755626</v>
      </c>
      <c r="AZ1768" s="68">
        <v>0</v>
      </c>
      <c r="BA1768" s="68">
        <v>0.44722527267675416</v>
      </c>
      <c r="BB1768" s="68">
        <v>19.009497672153767</v>
      </c>
      <c r="BC1768" s="68">
        <v>43.079405107709277</v>
      </c>
      <c r="BD1768" s="68">
        <v>6.3899892220727237</v>
      </c>
      <c r="BE1768" s="68">
        <v>37.959348987624161</v>
      </c>
      <c r="BF1768" s="68">
        <v>8.3449728811364317</v>
      </c>
      <c r="BG1768" s="68">
        <v>0</v>
      </c>
      <c r="BH1768" s="68">
        <v>4.6438205837871165E-2</v>
      </c>
      <c r="BI1768" s="68">
        <v>942.05673753839324</v>
      </c>
      <c r="BJ1768" s="68">
        <v>0</v>
      </c>
      <c r="BK1768" s="68">
        <v>5.9083543918587153E-2</v>
      </c>
      <c r="BL1768" s="68">
        <v>493.02999394280994</v>
      </c>
      <c r="BM1768" s="68">
        <v>75.541499858469791</v>
      </c>
      <c r="BN1768" s="68">
        <v>0</v>
      </c>
      <c r="BO1768" s="68">
        <v>0</v>
      </c>
    </row>
    <row r="1769" spans="1:67">
      <c r="A1769">
        <v>2014</v>
      </c>
      <c r="B1769" s="62" t="s">
        <v>626</v>
      </c>
      <c r="C1769" s="67" t="s">
        <v>691</v>
      </c>
      <c r="D1769" s="62" t="s">
        <v>726</v>
      </c>
      <c r="E1769" s="68">
        <v>20.545998752948584</v>
      </c>
      <c r="F1769" s="68">
        <v>0.25556801781574429</v>
      </c>
      <c r="G1769" s="68">
        <v>0.83930517259592485</v>
      </c>
      <c r="H1769" s="68">
        <v>9.3425216115155791</v>
      </c>
      <c r="I1769" s="68">
        <v>77.916949425965925</v>
      </c>
      <c r="J1769" s="68">
        <v>18.775212930354066</v>
      </c>
      <c r="K1769" s="68">
        <v>1.3128346789165497</v>
      </c>
      <c r="L1769" s="68">
        <v>6.1457782006645107</v>
      </c>
      <c r="M1769" s="68">
        <v>1.6072295376793622</v>
      </c>
      <c r="N1769" s="68">
        <v>6.0681379805279683</v>
      </c>
      <c r="O1769" s="68">
        <v>23.572983691002648</v>
      </c>
      <c r="P1769" s="68">
        <v>5.3949323975032311</v>
      </c>
      <c r="Q1769" s="68">
        <v>11.988432272124008</v>
      </c>
      <c r="R1769" s="68">
        <v>4.6420214295622522</v>
      </c>
      <c r="S1769" s="68">
        <v>12.057590971996675</v>
      </c>
      <c r="T1769" s="68">
        <v>13.162488791478401</v>
      </c>
      <c r="U1769" s="68">
        <v>168.75347253196321</v>
      </c>
      <c r="V1769" s="68">
        <v>26.13684529982174</v>
      </c>
      <c r="W1769" s="68">
        <v>14.348616398617233</v>
      </c>
      <c r="X1769" s="68">
        <v>104.25253310817169</v>
      </c>
      <c r="Y1769" s="68">
        <v>3.7867849719183866</v>
      </c>
      <c r="Z1769" s="68">
        <v>18.926504152589722</v>
      </c>
      <c r="AA1769" s="68">
        <v>1.0044544797653028</v>
      </c>
      <c r="AB1769" s="68">
        <v>9.3240904774154227</v>
      </c>
      <c r="AC1769" s="68">
        <v>1.6699550646306522</v>
      </c>
      <c r="AD1769" s="68">
        <v>9.6757566782772739E-2</v>
      </c>
      <c r="AE1769" s="68">
        <v>43.429178314078612</v>
      </c>
      <c r="AF1769" s="68">
        <v>2.631221748663394</v>
      </c>
      <c r="AG1769" s="68">
        <v>13.113718166110289</v>
      </c>
      <c r="AH1769" s="68">
        <v>16.795775406215057</v>
      </c>
      <c r="AI1769" s="68">
        <v>20.110450766488732</v>
      </c>
      <c r="AJ1769" s="68">
        <v>0.35563429657028822</v>
      </c>
      <c r="AK1769" s="68">
        <v>1.7341323308460002</v>
      </c>
      <c r="AL1769" s="68">
        <v>2.5004085803563934</v>
      </c>
      <c r="AM1769" s="68">
        <v>0.31532862680734053</v>
      </c>
      <c r="AN1769" s="68">
        <v>10.222078383871025</v>
      </c>
      <c r="AO1769" s="68">
        <v>0.43835899555766933</v>
      </c>
      <c r="AP1769" s="68">
        <v>2.7402377538069822</v>
      </c>
      <c r="AQ1769" s="68">
        <v>15.662582286124621</v>
      </c>
      <c r="AR1769" s="68">
        <v>9.9546843958506909E-2</v>
      </c>
      <c r="AS1769" s="68">
        <v>10.314620421097008</v>
      </c>
      <c r="AT1769" s="68">
        <v>0.13193669048976064</v>
      </c>
      <c r="AU1769" s="68">
        <v>0.44354515768587749</v>
      </c>
      <c r="AV1769" s="68">
        <v>0</v>
      </c>
      <c r="AW1769" s="68">
        <v>0.50181880903486853</v>
      </c>
      <c r="AX1769" s="68">
        <v>1.1665130972510163</v>
      </c>
      <c r="AY1769" s="68">
        <v>0.77245718931444607</v>
      </c>
      <c r="AZ1769" s="68">
        <v>0</v>
      </c>
      <c r="BA1769" s="68">
        <v>0.14545538371388361</v>
      </c>
      <c r="BB1769" s="68">
        <v>7.4524957660257982</v>
      </c>
      <c r="BC1769" s="68">
        <v>15.536245578805538</v>
      </c>
      <c r="BD1769" s="68">
        <v>2.9939415837515102</v>
      </c>
      <c r="BE1769" s="68">
        <v>10.936709805463057</v>
      </c>
      <c r="BF1769" s="68">
        <v>2.8565816838861657</v>
      </c>
      <c r="BG1769" s="68">
        <v>0</v>
      </c>
      <c r="BH1769" s="68">
        <v>1.4894760751888718E-2</v>
      </c>
      <c r="BI1769" s="68">
        <v>416.22594474442383</v>
      </c>
      <c r="BJ1769" s="68">
        <v>0</v>
      </c>
      <c r="BK1769" s="68">
        <v>5.6166338940435356E-3</v>
      </c>
      <c r="BL1769" s="68">
        <v>143.21351408881566</v>
      </c>
      <c r="BM1769" s="68">
        <v>21.712994094359544</v>
      </c>
      <c r="BN1769" s="68">
        <v>0</v>
      </c>
      <c r="BO1769" s="68">
        <v>0</v>
      </c>
    </row>
    <row r="1770" spans="1:67">
      <c r="A1770">
        <v>2014</v>
      </c>
      <c r="B1770" s="62" t="s">
        <v>627</v>
      </c>
      <c r="C1770" s="67" t="s">
        <v>692</v>
      </c>
      <c r="D1770" s="62" t="s">
        <v>726</v>
      </c>
      <c r="E1770" s="68">
        <v>2.522735401943168</v>
      </c>
      <c r="F1770" s="68">
        <v>7.1053056774875362E-2</v>
      </c>
      <c r="G1770" s="68">
        <v>0.11883993018166575</v>
      </c>
      <c r="H1770" s="68">
        <v>3.9088010003947984</v>
      </c>
      <c r="I1770" s="68">
        <v>8.6745502603413005</v>
      </c>
      <c r="J1770" s="68">
        <v>5.029798403052907</v>
      </c>
      <c r="K1770" s="68">
        <v>0.22318140035578243</v>
      </c>
      <c r="L1770" s="68">
        <v>1.6022480779787598</v>
      </c>
      <c r="M1770" s="68">
        <v>0.40379372155886561</v>
      </c>
      <c r="N1770" s="68">
        <v>21.857751713916876</v>
      </c>
      <c r="O1770" s="68">
        <v>10.769134690424247</v>
      </c>
      <c r="P1770" s="68">
        <v>2.4304257118719717</v>
      </c>
      <c r="Q1770" s="68">
        <v>4.0014450098507552</v>
      </c>
      <c r="R1770" s="68">
        <v>1.7489636903839778</v>
      </c>
      <c r="S1770" s="68">
        <v>7.2127521304809639</v>
      </c>
      <c r="T1770" s="68">
        <v>3.8061118682506234</v>
      </c>
      <c r="U1770" s="68">
        <v>21.871294114023339</v>
      </c>
      <c r="V1770" s="68">
        <v>6.2077930056017481</v>
      </c>
      <c r="W1770" s="68">
        <v>3.8427012610975408</v>
      </c>
      <c r="X1770" s="68">
        <v>25.264111197728855</v>
      </c>
      <c r="Y1770" s="68">
        <v>2.0491442989284523</v>
      </c>
      <c r="Z1770" s="68">
        <v>4.2273440242141822</v>
      </c>
      <c r="AA1770" s="68">
        <v>0.19876352962562288</v>
      </c>
      <c r="AB1770" s="68">
        <v>2.6314177939283798</v>
      </c>
      <c r="AC1770" s="68">
        <v>0.39305311655714226</v>
      </c>
      <c r="AD1770" s="68">
        <v>2.3678135605431708E-2</v>
      </c>
      <c r="AE1770" s="68">
        <v>13.022113645368332</v>
      </c>
      <c r="AF1770" s="68">
        <v>0.75323778970657917</v>
      </c>
      <c r="AG1770" s="68">
        <v>3.7197216297942628</v>
      </c>
      <c r="AH1770" s="68">
        <v>3.0481532961297892</v>
      </c>
      <c r="AI1770" s="68">
        <v>5.9358465211121656</v>
      </c>
      <c r="AJ1770" s="68">
        <v>0.14666651781534204</v>
      </c>
      <c r="AK1770" s="68">
        <v>1.1465660953081505</v>
      </c>
      <c r="AL1770" s="68">
        <v>0.83555956651392882</v>
      </c>
      <c r="AM1770" s="68">
        <v>7.3230602169544995E-2</v>
      </c>
      <c r="AN1770" s="68">
        <v>1.1856177131646715</v>
      </c>
      <c r="AO1770" s="68">
        <v>9.2685400165335677E-2</v>
      </c>
      <c r="AP1770" s="68">
        <v>0.42454071071388838</v>
      </c>
      <c r="AQ1770" s="68">
        <v>1.8561183457847221</v>
      </c>
      <c r="AR1770" s="68">
        <v>1.5388025189902968E-2</v>
      </c>
      <c r="AS1770" s="68">
        <v>1.3218919940549267</v>
      </c>
      <c r="AT1770" s="68">
        <v>4.6729556422299381E-2</v>
      </c>
      <c r="AU1770" s="68">
        <v>5.847907671802182E-2</v>
      </c>
      <c r="AV1770" s="68">
        <v>0</v>
      </c>
      <c r="AW1770" s="68">
        <v>0.1377331304763722</v>
      </c>
      <c r="AX1770" s="68">
        <v>0.13092350973223499</v>
      </c>
      <c r="AY1770" s="68">
        <v>0.14632980808648552</v>
      </c>
      <c r="AZ1770" s="68">
        <v>0</v>
      </c>
      <c r="BA1770" s="68">
        <v>3.324361649768718E-2</v>
      </c>
      <c r="BB1770" s="68">
        <v>1.5979241303882037</v>
      </c>
      <c r="BC1770" s="68">
        <v>3.4049635307734203</v>
      </c>
      <c r="BD1770" s="68">
        <v>0.50916354994620183</v>
      </c>
      <c r="BE1770" s="68">
        <v>2.84336383676365</v>
      </c>
      <c r="BF1770" s="68">
        <v>0.70090798440268964</v>
      </c>
      <c r="BG1770" s="68">
        <v>0</v>
      </c>
      <c r="BH1770" s="68">
        <v>3.6279966184433465E-3</v>
      </c>
      <c r="BI1770" s="68">
        <v>60.14811717203785</v>
      </c>
      <c r="BJ1770" s="68">
        <v>0</v>
      </c>
      <c r="BK1770" s="68">
        <v>2.4404951481744434E-2</v>
      </c>
      <c r="BL1770" s="68">
        <v>33.104875877057509</v>
      </c>
      <c r="BM1770" s="68">
        <v>4.8319606640899879</v>
      </c>
      <c r="BN1770" s="68">
        <v>0</v>
      </c>
      <c r="BO1770" s="68">
        <v>0</v>
      </c>
    </row>
    <row r="1771" spans="1:67">
      <c r="A1771">
        <v>2014</v>
      </c>
      <c r="B1771" s="62" t="s">
        <v>628</v>
      </c>
      <c r="C1771" s="67" t="s">
        <v>693</v>
      </c>
      <c r="D1771" s="62" t="s">
        <v>726</v>
      </c>
      <c r="E1771" s="68">
        <v>0.20463673909026361</v>
      </c>
      <c r="F1771" s="68">
        <v>2.5601465311380863E-3</v>
      </c>
      <c r="G1771" s="68">
        <v>1.0920033015473177E-2</v>
      </c>
      <c r="H1771" s="68">
        <v>0.16386396815720083</v>
      </c>
      <c r="I1771" s="68">
        <v>0.77419903892998243</v>
      </c>
      <c r="J1771" s="68">
        <v>0.26662999367636525</v>
      </c>
      <c r="K1771" s="68">
        <v>1.2210084856114514E-2</v>
      </c>
      <c r="L1771" s="68">
        <v>8.5682695284578406E-2</v>
      </c>
      <c r="M1771" s="68">
        <v>2.0956610848119707E-2</v>
      </c>
      <c r="N1771" s="68">
        <v>0.35216988630293639</v>
      </c>
      <c r="O1771" s="68">
        <v>0.31206065082947232</v>
      </c>
      <c r="P1771" s="68">
        <v>7.660088398744537E-2</v>
      </c>
      <c r="Q1771" s="68">
        <v>0.17192001758084388</v>
      </c>
      <c r="R1771" s="68">
        <v>7.494411156076336E-2</v>
      </c>
      <c r="S1771" s="68">
        <v>0.18884629782954077</v>
      </c>
      <c r="T1771" s="68">
        <v>0.18640370407635135</v>
      </c>
      <c r="U1771" s="68">
        <v>0.95114248129418721</v>
      </c>
      <c r="V1771" s="68">
        <v>0.30179052128774381</v>
      </c>
      <c r="W1771" s="68">
        <v>0.25222115273563406</v>
      </c>
      <c r="X1771" s="68">
        <v>1.4859178718475865</v>
      </c>
      <c r="Y1771" s="68">
        <v>3.8768525486754198E-2</v>
      </c>
      <c r="Z1771" s="68">
        <v>0.21420528818246248</v>
      </c>
      <c r="AA1771" s="68">
        <v>1.4128694355933072E-2</v>
      </c>
      <c r="AB1771" s="68">
        <v>0.1178414313084605</v>
      </c>
      <c r="AC1771" s="68">
        <v>1.6200067887091302E-2</v>
      </c>
      <c r="AD1771" s="68">
        <v>2.3160973951855974E-3</v>
      </c>
      <c r="AE1771" s="68">
        <v>0.67334688249677144</v>
      </c>
      <c r="AF1771" s="68">
        <v>6.4848983656348905E-2</v>
      </c>
      <c r="AG1771" s="68">
        <v>0.32317709829506602</v>
      </c>
      <c r="AH1771" s="68">
        <v>0.26542095256940257</v>
      </c>
      <c r="AI1771" s="68">
        <v>0.53021403633553232</v>
      </c>
      <c r="AJ1771" s="68">
        <v>1.4634210479248169E-2</v>
      </c>
      <c r="AK1771" s="68">
        <v>0.10181213254441213</v>
      </c>
      <c r="AL1771" s="68">
        <v>7.3722062403268784E-2</v>
      </c>
      <c r="AM1771" s="68">
        <v>6.6736231909509999E-3</v>
      </c>
      <c r="AN1771" s="68">
        <v>0.16916807977081927</v>
      </c>
      <c r="AO1771" s="68">
        <v>8.6313711792219625E-3</v>
      </c>
      <c r="AP1771" s="68">
        <v>1.6917835838029853E-2</v>
      </c>
      <c r="AQ1771" s="68">
        <v>0.11384537030675328</v>
      </c>
      <c r="AR1771" s="68">
        <v>1.2003855690838562E-3</v>
      </c>
      <c r="AS1771" s="68">
        <v>5.8410983422351459E-2</v>
      </c>
      <c r="AT1771" s="68">
        <v>5.9032465152577766E-3</v>
      </c>
      <c r="AU1771" s="68">
        <v>2.6605682201732025E-3</v>
      </c>
      <c r="AV1771" s="68">
        <v>0</v>
      </c>
      <c r="AW1771" s="68">
        <v>3.0739832459569065E-2</v>
      </c>
      <c r="AX1771" s="68">
        <v>7.4520732291723443E-3</v>
      </c>
      <c r="AY1771" s="68">
        <v>8.1751460843324294E-3</v>
      </c>
      <c r="AZ1771" s="68">
        <v>0</v>
      </c>
      <c r="BA1771" s="68">
        <v>2.0985295278394358E-3</v>
      </c>
      <c r="BB1771" s="68">
        <v>0.17801828763797722</v>
      </c>
      <c r="BC1771" s="68">
        <v>0.24150805960561916</v>
      </c>
      <c r="BD1771" s="68">
        <v>4.6950981807711969E-2</v>
      </c>
      <c r="BE1771" s="68">
        <v>0.12004055626855865</v>
      </c>
      <c r="BF1771" s="68">
        <v>7.5752069558829016E-2</v>
      </c>
      <c r="BG1771" s="68">
        <v>0</v>
      </c>
      <c r="BH1771" s="68">
        <v>1.9440118982514152E-4</v>
      </c>
      <c r="BI1771" s="68">
        <v>4.7037054098119855</v>
      </c>
      <c r="BJ1771" s="68">
        <v>0</v>
      </c>
      <c r="BK1771" s="68">
        <v>8.1987670821530905E-5</v>
      </c>
      <c r="BL1771" s="68">
        <v>2.3930355542529753</v>
      </c>
      <c r="BM1771" s="68">
        <v>0.34395855108502016</v>
      </c>
      <c r="BN1771" s="68">
        <v>0</v>
      </c>
      <c r="BO1771" s="68">
        <v>0</v>
      </c>
    </row>
    <row r="1772" spans="1:67">
      <c r="A1772">
        <v>2014</v>
      </c>
      <c r="B1772" s="62" t="s">
        <v>629</v>
      </c>
      <c r="C1772" s="67" t="s">
        <v>694</v>
      </c>
      <c r="D1772" s="62" t="s">
        <v>726</v>
      </c>
      <c r="E1772" s="68">
        <v>34.291746285521597</v>
      </c>
      <c r="F1772" s="68">
        <v>2.8241603615926147E-2</v>
      </c>
      <c r="G1772" s="68">
        <v>0.34336717784307769</v>
      </c>
      <c r="H1772" s="68">
        <v>22.15550652997371</v>
      </c>
      <c r="I1772" s="68">
        <v>68.740109700209231</v>
      </c>
      <c r="J1772" s="68">
        <v>54.93073966954158</v>
      </c>
      <c r="K1772" s="68">
        <v>5.2173846146080676</v>
      </c>
      <c r="L1772" s="68">
        <v>10.923379862203182</v>
      </c>
      <c r="M1772" s="68">
        <v>4.8396567921762372</v>
      </c>
      <c r="N1772" s="68">
        <v>5.2765106280327911</v>
      </c>
      <c r="O1772" s="68">
        <v>40.276371267909227</v>
      </c>
      <c r="P1772" s="68">
        <v>5.3784091789612134</v>
      </c>
      <c r="Q1772" s="68">
        <v>26.408704688491266</v>
      </c>
      <c r="R1772" s="68">
        <v>24.372569998547629</v>
      </c>
      <c r="S1772" s="68">
        <v>40.796783797046565</v>
      </c>
      <c r="T1772" s="68">
        <v>75.078117840900077</v>
      </c>
      <c r="U1772" s="68">
        <v>538.64407747857263</v>
      </c>
      <c r="V1772" s="68">
        <v>233.04831107826038</v>
      </c>
      <c r="W1772" s="68">
        <v>182.91205473534197</v>
      </c>
      <c r="X1772" s="68">
        <v>455.25348636275396</v>
      </c>
      <c r="Y1772" s="68">
        <v>39.549964637200411</v>
      </c>
      <c r="Z1772" s="68">
        <v>191.87427156395316</v>
      </c>
      <c r="AA1772" s="68">
        <v>1.2168817686730775</v>
      </c>
      <c r="AB1772" s="68">
        <v>66.819527898170648</v>
      </c>
      <c r="AC1772" s="68">
        <v>0.91462012363259648</v>
      </c>
      <c r="AD1772" s="68">
        <v>9.9912117817824331E-2</v>
      </c>
      <c r="AE1772" s="68">
        <v>24.461671712300614</v>
      </c>
      <c r="AF1772" s="68">
        <v>11.645270752274955</v>
      </c>
      <c r="AG1772" s="68">
        <v>57.868756207906166</v>
      </c>
      <c r="AH1772" s="68">
        <v>47.398031716818139</v>
      </c>
      <c r="AI1772" s="68">
        <v>41.247280589050597</v>
      </c>
      <c r="AJ1772" s="68">
        <v>8.5180179212706778E-2</v>
      </c>
      <c r="AK1772" s="68">
        <v>15.249443244621521</v>
      </c>
      <c r="AL1772" s="68">
        <v>13.539897349937391</v>
      </c>
      <c r="AM1772" s="68">
        <v>4.110840141514263</v>
      </c>
      <c r="AN1772" s="68">
        <v>3.1217460745797858</v>
      </c>
      <c r="AO1772" s="68">
        <v>6.6075476307810828</v>
      </c>
      <c r="AP1772" s="68">
        <v>19.868322034752406</v>
      </c>
      <c r="AQ1772" s="68">
        <v>40.268509215731079</v>
      </c>
      <c r="AR1772" s="68">
        <v>1.1480687383848693</v>
      </c>
      <c r="AS1772" s="68">
        <v>443.38951324914257</v>
      </c>
      <c r="AT1772" s="68">
        <v>0.73416813068045461</v>
      </c>
      <c r="AU1772" s="68">
        <v>4.4650489377843323</v>
      </c>
      <c r="AV1772" s="68">
        <v>0</v>
      </c>
      <c r="AW1772" s="68">
        <v>173.67694209519246</v>
      </c>
      <c r="AX1772" s="68">
        <v>0.1825990397927382</v>
      </c>
      <c r="AY1772" s="68">
        <v>3.6722201454557215</v>
      </c>
      <c r="AZ1772" s="68">
        <v>0</v>
      </c>
      <c r="BA1772" s="68">
        <v>0.66502651340700614</v>
      </c>
      <c r="BB1772" s="68">
        <v>118.84907419826986</v>
      </c>
      <c r="BC1772" s="68">
        <v>322.56270997439873</v>
      </c>
      <c r="BD1772" s="68">
        <v>47.938322053421594</v>
      </c>
      <c r="BE1772" s="68">
        <v>43.136800367617809</v>
      </c>
      <c r="BF1772" s="68">
        <v>16.448465388105177</v>
      </c>
      <c r="BG1772" s="68">
        <v>0</v>
      </c>
      <c r="BH1772" s="68">
        <v>2.1223282002301764</v>
      </c>
      <c r="BI1772" s="68">
        <v>2324.8757471458484</v>
      </c>
      <c r="BJ1772" s="68">
        <v>0</v>
      </c>
      <c r="BK1772" s="68">
        <v>3.0772002323352116E-4</v>
      </c>
      <c r="BL1772" s="68">
        <v>4.1701887226222523</v>
      </c>
      <c r="BM1772" s="68">
        <v>0.10854067191578537</v>
      </c>
      <c r="BN1772" s="68">
        <v>0</v>
      </c>
      <c r="BO1772" s="68">
        <v>0</v>
      </c>
    </row>
    <row r="1773" spans="1:67">
      <c r="A1773">
        <v>2014</v>
      </c>
      <c r="B1773" s="62" t="s">
        <v>630</v>
      </c>
      <c r="C1773" s="67" t="s">
        <v>695</v>
      </c>
      <c r="D1773" s="62" t="s">
        <v>726</v>
      </c>
      <c r="E1773" s="68">
        <v>1.5129882477790839</v>
      </c>
      <c r="F1773" s="68">
        <v>1.5413012913878527E-2</v>
      </c>
      <c r="G1773" s="68">
        <v>0.55249544694223318</v>
      </c>
      <c r="H1773" s="68">
        <v>1.5976336779308662</v>
      </c>
      <c r="I1773" s="68">
        <v>5.1772542294212736</v>
      </c>
      <c r="J1773" s="68">
        <v>2.1583302875417258</v>
      </c>
      <c r="K1773" s="68">
        <v>0.16408468220993697</v>
      </c>
      <c r="L1773" s="68">
        <v>0.83818837737728313</v>
      </c>
      <c r="M1773" s="68">
        <v>0.2248028147078952</v>
      </c>
      <c r="N1773" s="68">
        <v>1.5836185361503861</v>
      </c>
      <c r="O1773" s="68">
        <v>5.4467690829394684</v>
      </c>
      <c r="P1773" s="68">
        <v>0.8126159843043097</v>
      </c>
      <c r="Q1773" s="68">
        <v>2.9983785794078903</v>
      </c>
      <c r="R1773" s="68">
        <v>0.798212394456003</v>
      </c>
      <c r="S1773" s="68">
        <v>2.1645474734339967</v>
      </c>
      <c r="T1773" s="68">
        <v>1.4155112352081187</v>
      </c>
      <c r="U1773" s="68">
        <v>5.9645717717321185</v>
      </c>
      <c r="V1773" s="68">
        <v>2.3028670176851387</v>
      </c>
      <c r="W1773" s="68">
        <v>2.146092925672709</v>
      </c>
      <c r="X1773" s="68">
        <v>10.775164742485014</v>
      </c>
      <c r="Y1773" s="68">
        <v>1.9017004166814286</v>
      </c>
      <c r="Z1773" s="68">
        <v>2.9506700773985366</v>
      </c>
      <c r="AA1773" s="68">
        <v>6.3530717526219541E-2</v>
      </c>
      <c r="AB1773" s="68">
        <v>2.0118364543859739</v>
      </c>
      <c r="AC1773" s="68">
        <v>0.29351465813257388</v>
      </c>
      <c r="AD1773" s="68">
        <v>5.8823581167985133E-2</v>
      </c>
      <c r="AE1773" s="68">
        <v>3.5198061982419233</v>
      </c>
      <c r="AF1773" s="68">
        <v>1.580341246021518</v>
      </c>
      <c r="AG1773" s="68">
        <v>7.8470049860077919</v>
      </c>
      <c r="AH1773" s="68">
        <v>6.4278693579512112</v>
      </c>
      <c r="AI1773" s="68">
        <v>19.226421470536863</v>
      </c>
      <c r="AJ1773" s="68">
        <v>1.0990691043632828</v>
      </c>
      <c r="AK1773" s="68">
        <v>12.038543161225029</v>
      </c>
      <c r="AL1773" s="68">
        <v>1.1699521272288158</v>
      </c>
      <c r="AM1773" s="68">
        <v>8.6337949164456917E-2</v>
      </c>
      <c r="AN1773" s="68">
        <v>0.75049636722805402</v>
      </c>
      <c r="AO1773" s="68">
        <v>0.15040149102015948</v>
      </c>
      <c r="AP1773" s="68">
        <v>0.39368547168439866</v>
      </c>
      <c r="AQ1773" s="68">
        <v>0.7679885635797723</v>
      </c>
      <c r="AR1773" s="68">
        <v>0.10812881378437447</v>
      </c>
      <c r="AS1773" s="68">
        <v>2.8668176865329151</v>
      </c>
      <c r="AT1773" s="68">
        <v>3.5059060494199365E-2</v>
      </c>
      <c r="AU1773" s="68">
        <v>8.0941651821073851E-2</v>
      </c>
      <c r="AV1773" s="68">
        <v>0</v>
      </c>
      <c r="AW1773" s="68">
        <v>0.59140105893482553</v>
      </c>
      <c r="AX1773" s="68">
        <v>0.11400393035231346</v>
      </c>
      <c r="AY1773" s="68">
        <v>9.2520606392258717E-2</v>
      </c>
      <c r="AZ1773" s="68">
        <v>0</v>
      </c>
      <c r="BA1773" s="68">
        <v>3.4133120955699467E-2</v>
      </c>
      <c r="BB1773" s="68">
        <v>2.2697736434097084</v>
      </c>
      <c r="BC1773" s="68">
        <v>5.712905760194948</v>
      </c>
      <c r="BD1773" s="68">
        <v>0.5700542076186651</v>
      </c>
      <c r="BE1773" s="68">
        <v>1.0406920526924688</v>
      </c>
      <c r="BF1773" s="68">
        <v>0.46669635398422976</v>
      </c>
      <c r="BG1773" s="68">
        <v>0</v>
      </c>
      <c r="BH1773" s="68">
        <v>7.6805774732891657E-3</v>
      </c>
      <c r="BI1773" s="68">
        <v>65.635901855243191</v>
      </c>
      <c r="BJ1773" s="68">
        <v>0</v>
      </c>
      <c r="BK1773" s="68">
        <v>3.0529599510326485E-3</v>
      </c>
      <c r="BL1773" s="68">
        <v>7.8675927632063614</v>
      </c>
      <c r="BM1773" s="68">
        <v>0.91394185696630958</v>
      </c>
      <c r="BN1773" s="68">
        <v>0</v>
      </c>
      <c r="BO1773" s="68">
        <v>0</v>
      </c>
    </row>
    <row r="1774" spans="1:67">
      <c r="A1774">
        <v>2014</v>
      </c>
      <c r="B1774" s="62" t="s">
        <v>631</v>
      </c>
      <c r="C1774" s="67" t="s">
        <v>696</v>
      </c>
      <c r="D1774" s="62" t="s">
        <v>726</v>
      </c>
      <c r="E1774" s="68">
        <v>5.4428094007044389E-2</v>
      </c>
      <c r="F1774" s="68">
        <v>1.071007384339137E-3</v>
      </c>
      <c r="G1774" s="68">
        <v>6.1968285852405164E-3</v>
      </c>
      <c r="H1774" s="68">
        <v>6.3546142037060563E-2</v>
      </c>
      <c r="I1774" s="68">
        <v>0.20684495571529102</v>
      </c>
      <c r="J1774" s="68">
        <v>9.2434823869298688E-2</v>
      </c>
      <c r="K1774" s="68">
        <v>8.1855771454004723E-3</v>
      </c>
      <c r="L1774" s="68">
        <v>2.6287726313457591E-2</v>
      </c>
      <c r="M1774" s="68">
        <v>1.075288774047407E-2</v>
      </c>
      <c r="N1774" s="68">
        <v>4.150483821872248E-2</v>
      </c>
      <c r="O1774" s="68">
        <v>0.10617126602835925</v>
      </c>
      <c r="P1774" s="68">
        <v>1.884800713305719E-2</v>
      </c>
      <c r="Q1774" s="68">
        <v>5.6205287817821192E-2</v>
      </c>
      <c r="R1774" s="68">
        <v>3.6765195552989016E-2</v>
      </c>
      <c r="S1774" s="68">
        <v>7.1432149841975739E-2</v>
      </c>
      <c r="T1774" s="68">
        <v>0.11270749926716367</v>
      </c>
      <c r="U1774" s="68">
        <v>0.71660909624137237</v>
      </c>
      <c r="V1774" s="68">
        <v>0.26945368107698792</v>
      </c>
      <c r="W1774" s="68">
        <v>0.19760886710777356</v>
      </c>
      <c r="X1774" s="68">
        <v>0.58656653957197957</v>
      </c>
      <c r="Y1774" s="68">
        <v>4.064301201902517E-2</v>
      </c>
      <c r="Z1774" s="68">
        <v>0.22044076657019851</v>
      </c>
      <c r="AA1774" s="68">
        <v>4.0129845565785027E-3</v>
      </c>
      <c r="AB1774" s="68">
        <v>8.9123992941013225E-2</v>
      </c>
      <c r="AC1774" s="68">
        <v>2.4668731001404397E-2</v>
      </c>
      <c r="AD1774" s="68">
        <v>1.0289268823139679E-3</v>
      </c>
      <c r="AE1774" s="68">
        <v>0.19129878877910961</v>
      </c>
      <c r="AF1774" s="68">
        <v>6.0659145667822531E-2</v>
      </c>
      <c r="AG1774" s="68">
        <v>0.30150897281078237</v>
      </c>
      <c r="AH1774" s="68">
        <v>0.24868345360671842</v>
      </c>
      <c r="AI1774" s="68">
        <v>0.28894000719730328</v>
      </c>
      <c r="AJ1774" s="68">
        <v>1.758758764846298E-2</v>
      </c>
      <c r="AK1774" s="68">
        <v>0.144118737440385</v>
      </c>
      <c r="AL1774" s="68">
        <v>3.9654373826042748E-2</v>
      </c>
      <c r="AM1774" s="68">
        <v>9.498916758840157E-3</v>
      </c>
      <c r="AN1774" s="68">
        <v>6.923310007783498E-2</v>
      </c>
      <c r="AO1774" s="68">
        <v>2.0725578502997624E-2</v>
      </c>
      <c r="AP1774" s="68">
        <v>0.10150848017823952</v>
      </c>
      <c r="AQ1774" s="68">
        <v>0.11090265397002584</v>
      </c>
      <c r="AR1774" s="68">
        <v>5.8293081027781888E-3</v>
      </c>
      <c r="AS1774" s="68">
        <v>0.8066502172813802</v>
      </c>
      <c r="AT1774" s="68">
        <v>3.6446121238564513E-2</v>
      </c>
      <c r="AU1774" s="68">
        <v>2.3457611614987744E-2</v>
      </c>
      <c r="AV1774" s="68">
        <v>0</v>
      </c>
      <c r="AW1774" s="68">
        <v>0.14295204268679487</v>
      </c>
      <c r="AX1774" s="68">
        <v>1.7750908389150791E-2</v>
      </c>
      <c r="AY1774" s="68">
        <v>1.8042477131144645E-2</v>
      </c>
      <c r="AZ1774" s="68">
        <v>0</v>
      </c>
      <c r="BA1774" s="68">
        <v>3.3985570000921086E-3</v>
      </c>
      <c r="BB1774" s="68">
        <v>0.29628056401209313</v>
      </c>
      <c r="BC1774" s="68">
        <v>0.65549250147124538</v>
      </c>
      <c r="BD1774" s="68">
        <v>0.135488022915042</v>
      </c>
      <c r="BE1774" s="68">
        <v>9.8293069009639689E-2</v>
      </c>
      <c r="BF1774" s="68">
        <v>5.3984548381162588E-2</v>
      </c>
      <c r="BG1774" s="68">
        <v>0</v>
      </c>
      <c r="BH1774" s="68">
        <v>1.9235577807634016E-3</v>
      </c>
      <c r="BI1774" s="68">
        <v>2.9414666856769953</v>
      </c>
      <c r="BJ1774" s="68">
        <v>0</v>
      </c>
      <c r="BK1774" s="68">
        <v>2.3320126867035066E-3</v>
      </c>
      <c r="BL1774" s="68">
        <v>0.27253139616670485</v>
      </c>
      <c r="BM1774" s="68">
        <v>4.1814843325009468E-2</v>
      </c>
      <c r="BN1774" s="68">
        <v>0</v>
      </c>
      <c r="BO1774" s="68">
        <v>0</v>
      </c>
    </row>
    <row r="1775" spans="1:67">
      <c r="A1775">
        <v>2014</v>
      </c>
      <c r="B1775" s="62" t="s">
        <v>632</v>
      </c>
      <c r="C1775" s="67" t="s">
        <v>697</v>
      </c>
      <c r="D1775" s="62" t="s">
        <v>726</v>
      </c>
      <c r="E1775" s="68">
        <v>16.58661312136984</v>
      </c>
      <c r="F1775" s="68">
        <v>3.9282958296378125E-3</v>
      </c>
      <c r="G1775" s="68">
        <v>0.78467305595189274</v>
      </c>
      <c r="H1775" s="68">
        <v>0.46559746199838292</v>
      </c>
      <c r="I1775" s="68">
        <v>57.933188755114379</v>
      </c>
      <c r="J1775" s="68">
        <v>1.3290830026184772</v>
      </c>
      <c r="K1775" s="68">
        <v>1.0738094400870177E-2</v>
      </c>
      <c r="L1775" s="68">
        <v>0.41863813548195294</v>
      </c>
      <c r="M1775" s="68">
        <v>4.2533246887451068E-2</v>
      </c>
      <c r="N1775" s="68">
        <v>4.6899216034329595E-2</v>
      </c>
      <c r="O1775" s="68">
        <v>2.0517841179612959</v>
      </c>
      <c r="P1775" s="68">
        <v>0.7381223967291759</v>
      </c>
      <c r="Q1775" s="68">
        <v>0.14747089808397104</v>
      </c>
      <c r="R1775" s="68">
        <v>0.20516984669555821</v>
      </c>
      <c r="S1775" s="68">
        <v>0.18058443860487106</v>
      </c>
      <c r="T1775" s="68">
        <v>0.18579974334625071</v>
      </c>
      <c r="U1775" s="68">
        <v>1.0191044278923951</v>
      </c>
      <c r="V1775" s="68">
        <v>0.3727694339523151</v>
      </c>
      <c r="W1775" s="68">
        <v>0.20667275946277011</v>
      </c>
      <c r="X1775" s="68">
        <v>1.0763677027648777</v>
      </c>
      <c r="Y1775" s="68">
        <v>3.1394049443555491E-2</v>
      </c>
      <c r="Z1775" s="68">
        <v>0.31629924799544551</v>
      </c>
      <c r="AA1775" s="68">
        <v>3.7527004106443551E-2</v>
      </c>
      <c r="AB1775" s="68">
        <v>0.19607974190368385</v>
      </c>
      <c r="AC1775" s="68">
        <v>0.10419035202697811</v>
      </c>
      <c r="AD1775" s="68">
        <v>6.1307165801804267E-3</v>
      </c>
      <c r="AE1775" s="68">
        <v>1.0995194396722991</v>
      </c>
      <c r="AF1775" s="68">
        <v>0.7150700750327843</v>
      </c>
      <c r="AG1775" s="68">
        <v>3.5533842945255945</v>
      </c>
      <c r="AH1775" s="68">
        <v>2.9273687844516192</v>
      </c>
      <c r="AI1775" s="68">
        <v>1.1344789893728882</v>
      </c>
      <c r="AJ1775" s="68">
        <v>8.2153788772816219E-2</v>
      </c>
      <c r="AK1775" s="68">
        <v>0.30808488919105181</v>
      </c>
      <c r="AL1775" s="68">
        <v>0.15929590634102339</v>
      </c>
      <c r="AM1775" s="68">
        <v>3.8354001754412531E-2</v>
      </c>
      <c r="AN1775" s="68">
        <v>7.8247115494886517</v>
      </c>
      <c r="AO1775" s="68">
        <v>9.9900336875528573E-2</v>
      </c>
      <c r="AP1775" s="68">
        <v>0.27122042490077147</v>
      </c>
      <c r="AQ1775" s="68">
        <v>0.44096685742233854</v>
      </c>
      <c r="AR1775" s="68">
        <v>2.1679350731644856E-2</v>
      </c>
      <c r="AS1775" s="68">
        <v>1.7601550481561485</v>
      </c>
      <c r="AT1775" s="68">
        <v>0.1166959338880255</v>
      </c>
      <c r="AU1775" s="68">
        <v>9.3093407447190357E-2</v>
      </c>
      <c r="AV1775" s="68">
        <v>0</v>
      </c>
      <c r="AW1775" s="68">
        <v>9.3589438727609844E-2</v>
      </c>
      <c r="AX1775" s="68">
        <v>5.2693692384242E-2</v>
      </c>
      <c r="AY1775" s="68">
        <v>0.1023418439322473</v>
      </c>
      <c r="AZ1775" s="68">
        <v>0</v>
      </c>
      <c r="BA1775" s="68">
        <v>2.2886626296644105E-2</v>
      </c>
      <c r="BB1775" s="68">
        <v>1.4357765495525536</v>
      </c>
      <c r="BC1775" s="68">
        <v>6.0820818247245265</v>
      </c>
      <c r="BD1775" s="68">
        <v>0.74326073575142604</v>
      </c>
      <c r="BE1775" s="68">
        <v>1.2697602313980685</v>
      </c>
      <c r="BF1775" s="68">
        <v>0.31384378716545475</v>
      </c>
      <c r="BG1775" s="68">
        <v>0</v>
      </c>
      <c r="BH1775" s="68">
        <v>5.2677869058975254E-3</v>
      </c>
      <c r="BI1775" s="68">
        <v>260.40909573292754</v>
      </c>
      <c r="BJ1775" s="68">
        <v>0</v>
      </c>
      <c r="BK1775" s="68">
        <v>2.8808690411328338E-4</v>
      </c>
      <c r="BL1775" s="68">
        <v>0.83134566759795991</v>
      </c>
      <c r="BM1775" s="68">
        <v>0.12700560436964009</v>
      </c>
      <c r="BN1775" s="68">
        <v>0</v>
      </c>
      <c r="BO1775" s="68">
        <v>0</v>
      </c>
    </row>
    <row r="1776" spans="1:67">
      <c r="A1776">
        <v>2014</v>
      </c>
      <c r="B1776" s="62" t="s">
        <v>633</v>
      </c>
      <c r="C1776" s="67" t="s">
        <v>698</v>
      </c>
      <c r="D1776" s="62" t="s">
        <v>726</v>
      </c>
      <c r="E1776" s="68">
        <v>0.61741721465429689</v>
      </c>
      <c r="F1776" s="68">
        <v>8.3525027696169166E-3</v>
      </c>
      <c r="G1776" s="68">
        <v>6.5088849164819653E-3</v>
      </c>
      <c r="H1776" s="68">
        <v>0.65138188056336555</v>
      </c>
      <c r="I1776" s="68">
        <v>2.1470410137600782</v>
      </c>
      <c r="J1776" s="68">
        <v>0.49017824386539871</v>
      </c>
      <c r="K1776" s="68">
        <v>5.8175175735026369E-2</v>
      </c>
      <c r="L1776" s="68">
        <v>0.3913254675241819</v>
      </c>
      <c r="M1776" s="68">
        <v>1.6962829711803757</v>
      </c>
      <c r="N1776" s="68">
        <v>0.26415776391129736</v>
      </c>
      <c r="O1776" s="68">
        <v>3.54242197509656</v>
      </c>
      <c r="P1776" s="68">
        <v>0.644931819417912</v>
      </c>
      <c r="Q1776" s="68">
        <v>1.4720068200334451</v>
      </c>
      <c r="R1776" s="68">
        <v>0.34273114362572427</v>
      </c>
      <c r="S1776" s="68">
        <v>0.20900824376836907</v>
      </c>
      <c r="T1776" s="68">
        <v>0.63207751667167689</v>
      </c>
      <c r="U1776" s="68">
        <v>4.3835868529604545</v>
      </c>
      <c r="V1776" s="68">
        <v>1.2686287217977554</v>
      </c>
      <c r="W1776" s="68">
        <v>0.58297435139416098</v>
      </c>
      <c r="X1776" s="68">
        <v>1.5546979661591633</v>
      </c>
      <c r="Y1776" s="68">
        <v>6.6028206307846615E-2</v>
      </c>
      <c r="Z1776" s="68">
        <v>1.1437832321209438</v>
      </c>
      <c r="AA1776" s="68">
        <v>8.2435572604048296E-2</v>
      </c>
      <c r="AB1776" s="68">
        <v>1.0335179543688784</v>
      </c>
      <c r="AC1776" s="68">
        <v>0.46804802469265072</v>
      </c>
      <c r="AD1776" s="68">
        <v>7.9834832583485331E-3</v>
      </c>
      <c r="AE1776" s="68">
        <v>1.9402601224743243</v>
      </c>
      <c r="AF1776" s="68">
        <v>0.69515224187075697</v>
      </c>
      <c r="AG1776" s="68">
        <v>3.4590846171170124</v>
      </c>
      <c r="AH1776" s="68">
        <v>2.8303476851537317</v>
      </c>
      <c r="AI1776" s="68">
        <v>1.2031945105980024</v>
      </c>
      <c r="AJ1776" s="68">
        <v>8.3366017436077203E-2</v>
      </c>
      <c r="AK1776" s="68">
        <v>0.1638263654624402</v>
      </c>
      <c r="AL1776" s="68">
        <v>0.6180230433688253</v>
      </c>
      <c r="AM1776" s="68">
        <v>0.1612973417097649</v>
      </c>
      <c r="AN1776" s="68">
        <v>0.72875316750547348</v>
      </c>
      <c r="AO1776" s="68">
        <v>0.51499687953472351</v>
      </c>
      <c r="AP1776" s="68">
        <v>1.3874648369537201</v>
      </c>
      <c r="AQ1776" s="68">
        <v>0.77011115179652445</v>
      </c>
      <c r="AR1776" s="68">
        <v>9.7860708980753344E-2</v>
      </c>
      <c r="AS1776" s="68">
        <v>13.002540496743613</v>
      </c>
      <c r="AT1776" s="68">
        <v>2.2707415434959084E-2</v>
      </c>
      <c r="AU1776" s="68">
        <v>0.55643196244180859</v>
      </c>
      <c r="AV1776" s="68">
        <v>0</v>
      </c>
      <c r="AW1776" s="68">
        <v>0.90806112361580404</v>
      </c>
      <c r="AX1776" s="68">
        <v>0.53213442948077505</v>
      </c>
      <c r="AY1776" s="68">
        <v>1.0432972655855071</v>
      </c>
      <c r="AZ1776" s="68">
        <v>0</v>
      </c>
      <c r="BA1776" s="68">
        <v>8.3123568675808057E-2</v>
      </c>
      <c r="BB1776" s="68">
        <v>15.903575690662906</v>
      </c>
      <c r="BC1776" s="68">
        <v>7.4522624056084563</v>
      </c>
      <c r="BD1776" s="68">
        <v>3.4782483548258432</v>
      </c>
      <c r="BE1776" s="68">
        <v>3.055382383129178</v>
      </c>
      <c r="BF1776" s="68">
        <v>1.6779512754586601</v>
      </c>
      <c r="BG1776" s="68">
        <v>0</v>
      </c>
      <c r="BH1776" s="68">
        <v>5.9834625936171018E-3</v>
      </c>
      <c r="BI1776" s="68">
        <v>5.1854449137864398</v>
      </c>
      <c r="BJ1776" s="68">
        <v>0</v>
      </c>
      <c r="BK1776" s="68">
        <v>1.3494826145120212E-2</v>
      </c>
      <c r="BL1776" s="68">
        <v>1.406695481299407</v>
      </c>
      <c r="BM1776" s="68">
        <v>0.24242153953044526</v>
      </c>
      <c r="BN1776" s="68">
        <v>0</v>
      </c>
      <c r="BO1776" s="68">
        <v>0</v>
      </c>
    </row>
    <row r="1777" spans="1:67">
      <c r="A1777">
        <v>2014</v>
      </c>
      <c r="B1777" s="62" t="s">
        <v>634</v>
      </c>
      <c r="C1777" s="67" t="s">
        <v>699</v>
      </c>
      <c r="D1777" s="62" t="s">
        <v>726</v>
      </c>
      <c r="E1777" s="68">
        <v>0.25676303167382464</v>
      </c>
      <c r="F1777" s="68">
        <v>4.5445532481410665E-3</v>
      </c>
      <c r="G1777" s="68">
        <v>7.7957151042412154E-3</v>
      </c>
      <c r="H1777" s="68">
        <v>0.12013967175317045</v>
      </c>
      <c r="I1777" s="68">
        <v>1.5308089660977209</v>
      </c>
      <c r="J1777" s="68">
        <v>0.11713674804267429</v>
      </c>
      <c r="K1777" s="68">
        <v>9.108155357923798E-3</v>
      </c>
      <c r="L1777" s="68">
        <v>4.6005756009793272E-2</v>
      </c>
      <c r="M1777" s="68">
        <v>7.6346335299146834E-2</v>
      </c>
      <c r="N1777" s="68">
        <v>3.1609045207208003E-2</v>
      </c>
      <c r="O1777" s="68">
        <v>0.55613636417829682</v>
      </c>
      <c r="P1777" s="68">
        <v>0.13926844544806311</v>
      </c>
      <c r="Q1777" s="68">
        <v>0.13978080327338394</v>
      </c>
      <c r="R1777" s="68">
        <v>7.8520224637242508E-2</v>
      </c>
      <c r="S1777" s="68">
        <v>8.3368543660603381E-2</v>
      </c>
      <c r="T1777" s="68">
        <v>0.42387249238689839</v>
      </c>
      <c r="U1777" s="68">
        <v>5.7129897784011545</v>
      </c>
      <c r="V1777" s="68">
        <v>1.179844537645</v>
      </c>
      <c r="W1777" s="68">
        <v>0.63898809586989491</v>
      </c>
      <c r="X1777" s="68">
        <v>1.431641327856193</v>
      </c>
      <c r="Y1777" s="68">
        <v>4.686775597364666E-2</v>
      </c>
      <c r="Z1777" s="68">
        <v>0.69969929080234161</v>
      </c>
      <c r="AA1777" s="68">
        <v>2.3146358360255019E-2</v>
      </c>
      <c r="AB1777" s="68">
        <v>0.39720340909987062</v>
      </c>
      <c r="AC1777" s="68">
        <v>0.35467838406658186</v>
      </c>
      <c r="AD1777" s="68">
        <v>1.3785056621150355E-3</v>
      </c>
      <c r="AE1777" s="68">
        <v>0.40778769930075365</v>
      </c>
      <c r="AF1777" s="68">
        <v>0.48254865728008178</v>
      </c>
      <c r="AG1777" s="68">
        <v>2.3987926997475459</v>
      </c>
      <c r="AH1777" s="68">
        <v>1.9660404549552211</v>
      </c>
      <c r="AI1777" s="68">
        <v>0.66867974962280397</v>
      </c>
      <c r="AJ1777" s="68">
        <v>9.2058169116581851E-2</v>
      </c>
      <c r="AK1777" s="68">
        <v>0.12745247331806037</v>
      </c>
      <c r="AL1777" s="68">
        <v>0.19387088829262886</v>
      </c>
      <c r="AM1777" s="68">
        <v>5.6322204675725879E-2</v>
      </c>
      <c r="AN1777" s="68">
        <v>1.3308663653053399</v>
      </c>
      <c r="AO1777" s="68">
        <v>0.42158405932967058</v>
      </c>
      <c r="AP1777" s="68">
        <v>42.84951390990777</v>
      </c>
      <c r="AQ1777" s="68">
        <v>6.5695113214274832</v>
      </c>
      <c r="AR1777" s="68">
        <v>5.8450513862064332E-2</v>
      </c>
      <c r="AS1777" s="68">
        <v>9.4319327873394911</v>
      </c>
      <c r="AT1777" s="68">
        <v>5.4317656453454646</v>
      </c>
      <c r="AU1777" s="68">
        <v>0.29960304196332155</v>
      </c>
      <c r="AV1777" s="68">
        <v>0</v>
      </c>
      <c r="AW1777" s="68">
        <v>3.8705043007439204</v>
      </c>
      <c r="AX1777" s="68">
        <v>0.21195774260188796</v>
      </c>
      <c r="AY1777" s="68">
        <v>15.182084667995394</v>
      </c>
      <c r="AZ1777" s="68">
        <v>0</v>
      </c>
      <c r="BA1777" s="68">
        <v>0.74559005029216219</v>
      </c>
      <c r="BB1777" s="68">
        <v>2.7836941576347742</v>
      </c>
      <c r="BC1777" s="68">
        <v>69.286252160849912</v>
      </c>
      <c r="BD1777" s="68">
        <v>5.5470628572420093</v>
      </c>
      <c r="BE1777" s="68">
        <v>8.5767335555051165</v>
      </c>
      <c r="BF1777" s="68">
        <v>0.37040494006008418</v>
      </c>
      <c r="BG1777" s="68">
        <v>0</v>
      </c>
      <c r="BH1777" s="68">
        <v>0.14234294229743932</v>
      </c>
      <c r="BI1777" s="68">
        <v>457.4347675742946</v>
      </c>
      <c r="BJ1777" s="68">
        <v>0</v>
      </c>
      <c r="BK1777" s="68">
        <v>0.81002727362741911</v>
      </c>
      <c r="BL1777" s="68">
        <v>2.4137307492644142</v>
      </c>
      <c r="BM1777" s="68">
        <v>0.29320776989251174</v>
      </c>
      <c r="BN1777" s="68">
        <v>0</v>
      </c>
      <c r="BO1777" s="68">
        <v>0</v>
      </c>
    </row>
    <row r="1778" spans="1:67">
      <c r="A1778">
        <v>2014</v>
      </c>
      <c r="B1778" s="62" t="s">
        <v>635</v>
      </c>
      <c r="C1778" s="67" t="s">
        <v>700</v>
      </c>
      <c r="D1778" s="62" t="s">
        <v>726</v>
      </c>
      <c r="E1778" s="68">
        <v>0.29882276260633711</v>
      </c>
      <c r="F1778" s="68">
        <v>9.8972710858027252E-2</v>
      </c>
      <c r="G1778" s="68">
        <v>0.15949526551892285</v>
      </c>
      <c r="H1778" s="68">
        <v>3.4056319601417631</v>
      </c>
      <c r="I1778" s="68">
        <v>8.1709829082412355</v>
      </c>
      <c r="J1778" s="68">
        <v>0.90625071145351077</v>
      </c>
      <c r="K1778" s="68">
        <v>0.13275193204901853</v>
      </c>
      <c r="L1778" s="68">
        <v>0.42679522272377773</v>
      </c>
      <c r="M1778" s="68">
        <v>0.56165816583369665</v>
      </c>
      <c r="N1778" s="68">
        <v>0.44002690263536159</v>
      </c>
      <c r="O1778" s="68">
        <v>2.3354880804053439</v>
      </c>
      <c r="P1778" s="68">
        <v>0.54495726411174783</v>
      </c>
      <c r="Q1778" s="68">
        <v>1.0822716855071057</v>
      </c>
      <c r="R1778" s="68">
        <v>1.2842637648362047</v>
      </c>
      <c r="S1778" s="68">
        <v>0.37925707447946638</v>
      </c>
      <c r="T1778" s="68">
        <v>1.6265178159922833</v>
      </c>
      <c r="U1778" s="68">
        <v>17.110735664121634</v>
      </c>
      <c r="V1778" s="68">
        <v>2.9741927855812706</v>
      </c>
      <c r="W1778" s="68">
        <v>1.4551691539955436</v>
      </c>
      <c r="X1778" s="68">
        <v>6.0279125263285014</v>
      </c>
      <c r="Y1778" s="68">
        <v>0.20540332471965012</v>
      </c>
      <c r="Z1778" s="68">
        <v>2.5668271806770839</v>
      </c>
      <c r="AA1778" s="68">
        <v>0.70532421395250533</v>
      </c>
      <c r="AB1778" s="68">
        <v>1.4534084107213978</v>
      </c>
      <c r="AC1778" s="68">
        <v>1.0701445202278173</v>
      </c>
      <c r="AD1778" s="68">
        <v>7.8390707849533753E-2</v>
      </c>
      <c r="AE1778" s="68">
        <v>21.344946327827067</v>
      </c>
      <c r="AF1778" s="68">
        <v>2.9154157634953215</v>
      </c>
      <c r="AG1778" s="68">
        <v>14.492504667629948</v>
      </c>
      <c r="AH1778" s="68">
        <v>11.872080304498597</v>
      </c>
      <c r="AI1778" s="68">
        <v>11.317914888565053</v>
      </c>
      <c r="AJ1778" s="68">
        <v>0.26254663492120789</v>
      </c>
      <c r="AK1778" s="68">
        <v>2.4822749786078102</v>
      </c>
      <c r="AL1778" s="68">
        <v>1.4279356477828433</v>
      </c>
      <c r="AM1778" s="68">
        <v>0.86979092455181184</v>
      </c>
      <c r="AN1778" s="68">
        <v>4.596466749979399</v>
      </c>
      <c r="AO1778" s="68">
        <v>0.77879774343852159</v>
      </c>
      <c r="AP1778" s="68">
        <v>7.6401854289342452</v>
      </c>
      <c r="AQ1778" s="68">
        <v>34.326613961531955</v>
      </c>
      <c r="AR1778" s="68">
        <v>0.21733502126550777</v>
      </c>
      <c r="AS1778" s="68">
        <v>28.005222427103021</v>
      </c>
      <c r="AT1778" s="68">
        <v>77.900623843797263</v>
      </c>
      <c r="AU1778" s="68">
        <v>2.8725826189197363</v>
      </c>
      <c r="AV1778" s="68">
        <v>0</v>
      </c>
      <c r="AW1778" s="68">
        <v>5.7304103176746848</v>
      </c>
      <c r="AX1778" s="68">
        <v>1.3486754334678286</v>
      </c>
      <c r="AY1778" s="68">
        <v>2.2488538583142352</v>
      </c>
      <c r="AZ1778" s="68">
        <v>0</v>
      </c>
      <c r="BA1778" s="68">
        <v>0.44278313362344646</v>
      </c>
      <c r="BB1778" s="68">
        <v>20.654106484077793</v>
      </c>
      <c r="BC1778" s="68">
        <v>35.968190992760604</v>
      </c>
      <c r="BD1778" s="68">
        <v>11.119872668548519</v>
      </c>
      <c r="BE1778" s="68">
        <v>6.809403706884626</v>
      </c>
      <c r="BF1778" s="68">
        <v>5.3461653991622669</v>
      </c>
      <c r="BG1778" s="68">
        <v>0</v>
      </c>
      <c r="BH1778" s="68">
        <v>4.4669796963775252E-2</v>
      </c>
      <c r="BI1778" s="68">
        <v>206.55910240182666</v>
      </c>
      <c r="BJ1778" s="68">
        <v>0</v>
      </c>
      <c r="BK1778" s="68">
        <v>5.3965613750833891E-2</v>
      </c>
      <c r="BL1778" s="68">
        <v>5.1197355907258686</v>
      </c>
      <c r="BM1778" s="68">
        <v>0.38878272798986235</v>
      </c>
      <c r="BN1778" s="68">
        <v>0</v>
      </c>
      <c r="BO1778" s="68">
        <v>0</v>
      </c>
    </row>
    <row r="1779" spans="1:67">
      <c r="A1779">
        <v>2014</v>
      </c>
      <c r="B1779" s="62" t="s">
        <v>636</v>
      </c>
      <c r="C1779" s="67" t="s">
        <v>701</v>
      </c>
      <c r="D1779" s="62" t="s">
        <v>726</v>
      </c>
      <c r="E1779" s="68">
        <v>0.95577351613618067</v>
      </c>
      <c r="F1779" s="68">
        <v>1.8491716471009091E-2</v>
      </c>
      <c r="G1779" s="68">
        <v>1.6524268019889304E-2</v>
      </c>
      <c r="H1779" s="68">
        <v>0.90515126083557829</v>
      </c>
      <c r="I1779" s="68">
        <v>3.4845828165337642</v>
      </c>
      <c r="J1779" s="68">
        <v>0.58291075795937763</v>
      </c>
      <c r="K1779" s="68">
        <v>5.0593801049897816E-2</v>
      </c>
      <c r="L1779" s="68">
        <v>0.30243845709198514</v>
      </c>
      <c r="M1779" s="68">
        <v>0.18435270048527883</v>
      </c>
      <c r="N1779" s="68">
        <v>0.44491089161888309</v>
      </c>
      <c r="O1779" s="68">
        <v>4.0686528498740993</v>
      </c>
      <c r="P1779" s="68">
        <v>0.73415742807312478</v>
      </c>
      <c r="Q1779" s="68">
        <v>1.6744421427578255</v>
      </c>
      <c r="R1779" s="68">
        <v>0.40141574436333782</v>
      </c>
      <c r="S1779" s="68">
        <v>0.3778381773819785</v>
      </c>
      <c r="T1779" s="68">
        <v>1.1265516766247541</v>
      </c>
      <c r="U1779" s="68">
        <v>15.296622161703013</v>
      </c>
      <c r="V1779" s="68">
        <v>2.9092582748530655</v>
      </c>
      <c r="W1779" s="68">
        <v>1.3142947276896173</v>
      </c>
      <c r="X1779" s="68">
        <v>4.4756711996660181</v>
      </c>
      <c r="Y1779" s="68">
        <v>0.13435738834009664</v>
      </c>
      <c r="Z1779" s="68">
        <v>1.9599032966138612</v>
      </c>
      <c r="AA1779" s="68">
        <v>6.5479339367075298E-2</v>
      </c>
      <c r="AB1779" s="68">
        <v>1.6029759341009235</v>
      </c>
      <c r="AC1779" s="68">
        <v>0.8739650621792765</v>
      </c>
      <c r="AD1779" s="68">
        <v>6.1283499448548098E-3</v>
      </c>
      <c r="AE1779" s="68">
        <v>1.644779809863937</v>
      </c>
      <c r="AF1779" s="68">
        <v>0.97203286135260969</v>
      </c>
      <c r="AG1779" s="68">
        <v>4.856286073415415</v>
      </c>
      <c r="AH1779" s="68">
        <v>3.9672881935491362</v>
      </c>
      <c r="AI1779" s="68">
        <v>1.6356387673980521</v>
      </c>
      <c r="AJ1779" s="68">
        <v>0.18659549265264069</v>
      </c>
      <c r="AK1779" s="68">
        <v>0.32281079955867942</v>
      </c>
      <c r="AL1779" s="68">
        <v>0.40803961310836873</v>
      </c>
      <c r="AM1779" s="68">
        <v>0.12609579158278283</v>
      </c>
      <c r="AN1779" s="68">
        <v>1.2827125564785105</v>
      </c>
      <c r="AO1779" s="68">
        <v>0.46368362706829325</v>
      </c>
      <c r="AP1779" s="68">
        <v>2.8690502526964847</v>
      </c>
      <c r="AQ1779" s="68">
        <v>2.1885304468950815</v>
      </c>
      <c r="AR1779" s="68">
        <v>0.1232999505589618</v>
      </c>
      <c r="AS1779" s="68">
        <v>14.7814403068354</v>
      </c>
      <c r="AT1779" s="68">
        <v>0.26663081446368997</v>
      </c>
      <c r="AU1779" s="68">
        <v>0.63410280956826104</v>
      </c>
      <c r="AV1779" s="68">
        <v>0</v>
      </c>
      <c r="AW1779" s="68">
        <v>0.18714499211375968</v>
      </c>
      <c r="AX1779" s="68">
        <v>0.46885487749913635</v>
      </c>
      <c r="AY1779" s="68">
        <v>0.39179033238129934</v>
      </c>
      <c r="AZ1779" s="68">
        <v>0</v>
      </c>
      <c r="BA1779" s="68">
        <v>6.517733158060357E-2</v>
      </c>
      <c r="BB1779" s="68">
        <v>4.8006019292216529</v>
      </c>
      <c r="BC1779" s="68">
        <v>10.975726275611178</v>
      </c>
      <c r="BD1779" s="68">
        <v>2.9519510350388325</v>
      </c>
      <c r="BE1779" s="68">
        <v>1.9909510817465326</v>
      </c>
      <c r="BF1779" s="68">
        <v>0.9666377622065534</v>
      </c>
      <c r="BG1779" s="68">
        <v>0</v>
      </c>
      <c r="BH1779" s="68">
        <v>8.6998894565418657E-3</v>
      </c>
      <c r="BI1779" s="68">
        <v>14.210606592628078</v>
      </c>
      <c r="BJ1779" s="68">
        <v>0</v>
      </c>
      <c r="BK1779" s="68">
        <v>8.3814275291067636E-2</v>
      </c>
      <c r="BL1779" s="68">
        <v>5.9186977826465421</v>
      </c>
      <c r="BM1779" s="68">
        <v>0.63338772361301576</v>
      </c>
      <c r="BN1779" s="68">
        <v>0</v>
      </c>
      <c r="BO1779" s="68">
        <v>0</v>
      </c>
    </row>
    <row r="1780" spans="1:67">
      <c r="A1780">
        <v>2014</v>
      </c>
      <c r="B1780" s="62" t="s">
        <v>637</v>
      </c>
      <c r="C1780" s="67" t="s">
        <v>702</v>
      </c>
      <c r="D1780" s="62" t="s">
        <v>726</v>
      </c>
      <c r="E1780" s="68">
        <v>9.2738567512473864</v>
      </c>
      <c r="F1780" s="68">
        <v>0.90278818478575418</v>
      </c>
      <c r="G1780" s="68">
        <v>0.48633333970490078</v>
      </c>
      <c r="H1780" s="68">
        <v>22.418374818742663</v>
      </c>
      <c r="I1780" s="68">
        <v>16.816468405595586</v>
      </c>
      <c r="J1780" s="68">
        <v>2.3519524940372869</v>
      </c>
      <c r="K1780" s="68">
        <v>0.44976638426295679</v>
      </c>
      <c r="L1780" s="68">
        <v>2.4379207699478234</v>
      </c>
      <c r="M1780" s="68">
        <v>0.36599270949844553</v>
      </c>
      <c r="N1780" s="68">
        <v>1.5026066691786344</v>
      </c>
      <c r="O1780" s="68">
        <v>8.3616003239757628</v>
      </c>
      <c r="P1780" s="68">
        <v>1.1922122874891774</v>
      </c>
      <c r="Q1780" s="68">
        <v>4.5228045529758649</v>
      </c>
      <c r="R1780" s="68">
        <v>5.5200920257633914</v>
      </c>
      <c r="S1780" s="68">
        <v>3.9864917398035415</v>
      </c>
      <c r="T1780" s="68">
        <v>4.8214557541834155</v>
      </c>
      <c r="U1780" s="68">
        <v>15.289397600755558</v>
      </c>
      <c r="V1780" s="68">
        <v>6.1182906553206449</v>
      </c>
      <c r="W1780" s="68">
        <v>3.4419041239371042</v>
      </c>
      <c r="X1780" s="68">
        <v>19.078536971816874</v>
      </c>
      <c r="Y1780" s="68">
        <v>1.6370768091797836</v>
      </c>
      <c r="Z1780" s="68">
        <v>4.4957299676246993</v>
      </c>
      <c r="AA1780" s="68">
        <v>0.32556151871825656</v>
      </c>
      <c r="AB1780" s="68">
        <v>4.0536550212684714</v>
      </c>
      <c r="AC1780" s="68">
        <v>0.651727729075123</v>
      </c>
      <c r="AD1780" s="68">
        <v>0.10024183965472828</v>
      </c>
      <c r="AE1780" s="68">
        <v>74.786226980660331</v>
      </c>
      <c r="AF1780" s="68">
        <v>3.4696280704176594</v>
      </c>
      <c r="AG1780" s="68">
        <v>17.249764850144153</v>
      </c>
      <c r="AH1780" s="68">
        <v>14.122343921369236</v>
      </c>
      <c r="AI1780" s="68">
        <v>23.992343458361724</v>
      </c>
      <c r="AJ1780" s="68">
        <v>1.3735220818633671</v>
      </c>
      <c r="AK1780" s="68">
        <v>11.374414182150399</v>
      </c>
      <c r="AL1780" s="68">
        <v>4.5708367772540415</v>
      </c>
      <c r="AM1780" s="68">
        <v>2.7885893028507454</v>
      </c>
      <c r="AN1780" s="68">
        <v>9.1332885701777542</v>
      </c>
      <c r="AO1780" s="68">
        <v>0.70788466659003546</v>
      </c>
      <c r="AP1780" s="68">
        <v>2.425553326765681</v>
      </c>
      <c r="AQ1780" s="68">
        <v>25.840680453111855</v>
      </c>
      <c r="AR1780" s="68">
        <v>0.59306008718322289</v>
      </c>
      <c r="AS1780" s="68">
        <v>47.706306972335355</v>
      </c>
      <c r="AT1780" s="68">
        <v>36.129860087918459</v>
      </c>
      <c r="AU1780" s="68">
        <v>1.303120608652772</v>
      </c>
      <c r="AV1780" s="68">
        <v>0</v>
      </c>
      <c r="AW1780" s="68">
        <v>6.5596885013077735</v>
      </c>
      <c r="AX1780" s="68">
        <v>4.7734353910171716</v>
      </c>
      <c r="AY1780" s="68">
        <v>4.2395255730059489</v>
      </c>
      <c r="AZ1780" s="68">
        <v>0</v>
      </c>
      <c r="BA1780" s="68">
        <v>0.90921327341477898</v>
      </c>
      <c r="BB1780" s="68">
        <v>41.382013297876227</v>
      </c>
      <c r="BC1780" s="68">
        <v>48.496479122600086</v>
      </c>
      <c r="BD1780" s="68">
        <v>7.2935962235167064</v>
      </c>
      <c r="BE1780" s="68">
        <v>3.3155316686376839</v>
      </c>
      <c r="BF1780" s="68">
        <v>4.3480906606060215</v>
      </c>
      <c r="BG1780" s="68">
        <v>0</v>
      </c>
      <c r="BH1780" s="68">
        <v>0.1368086634062651</v>
      </c>
      <c r="BI1780" s="68">
        <v>327.29420499236494</v>
      </c>
      <c r="BJ1780" s="68">
        <v>0</v>
      </c>
      <c r="BK1780" s="68">
        <v>2.2857441274427512</v>
      </c>
      <c r="BL1780" s="68">
        <v>4.4635558294117752</v>
      </c>
      <c r="BM1780" s="68">
        <v>0.3430787577577869</v>
      </c>
      <c r="BN1780" s="68">
        <v>0</v>
      </c>
      <c r="BO1780" s="68">
        <v>0</v>
      </c>
    </row>
    <row r="1781" spans="1:67">
      <c r="A1781">
        <v>2014</v>
      </c>
      <c r="B1781" s="62" t="s">
        <v>638</v>
      </c>
      <c r="C1781" s="67" t="s">
        <v>703</v>
      </c>
      <c r="D1781" s="62" t="s">
        <v>726</v>
      </c>
      <c r="E1781" s="68">
        <v>143.88989055506838</v>
      </c>
      <c r="F1781" s="68">
        <v>35.128221444739857</v>
      </c>
      <c r="G1781" s="68">
        <v>10.233236368171887</v>
      </c>
      <c r="H1781" s="68">
        <v>285.33595176203556</v>
      </c>
      <c r="I1781" s="68">
        <v>107.58928677237353</v>
      </c>
      <c r="J1781" s="68">
        <v>26.131251095558117</v>
      </c>
      <c r="K1781" s="68">
        <v>5.3206025547923881</v>
      </c>
      <c r="L1781" s="68">
        <v>48.869600506593123</v>
      </c>
      <c r="M1781" s="68">
        <v>3.6899205895848826</v>
      </c>
      <c r="N1781" s="68">
        <v>7.066231959569758</v>
      </c>
      <c r="O1781" s="68">
        <v>148.39515385123252</v>
      </c>
      <c r="P1781" s="68">
        <v>18.989879576046029</v>
      </c>
      <c r="Q1781" s="68">
        <v>69.295623683277697</v>
      </c>
      <c r="R1781" s="68">
        <v>68.178506400559257</v>
      </c>
      <c r="S1781" s="68">
        <v>34.498349807992042</v>
      </c>
      <c r="T1781" s="68">
        <v>56.707013777354518</v>
      </c>
      <c r="U1781" s="68">
        <v>486.0394014103444</v>
      </c>
      <c r="V1781" s="68">
        <v>164.57793584575839</v>
      </c>
      <c r="W1781" s="68">
        <v>45.887903471512942</v>
      </c>
      <c r="X1781" s="68">
        <v>182.88670198685881</v>
      </c>
      <c r="Y1781" s="68">
        <v>35.038637234116976</v>
      </c>
      <c r="Z1781" s="68">
        <v>91.322369102469537</v>
      </c>
      <c r="AA1781" s="68">
        <v>3.1014945833016605</v>
      </c>
      <c r="AB1781" s="68">
        <v>99.727904744643865</v>
      </c>
      <c r="AC1781" s="68">
        <v>13.590836662424479</v>
      </c>
      <c r="AD1781" s="68">
        <v>1.7131710433418987</v>
      </c>
      <c r="AE1781" s="68">
        <v>577.31242818677697</v>
      </c>
      <c r="AF1781" s="68">
        <v>1.4938121592778715</v>
      </c>
      <c r="AG1781" s="68">
        <v>7.4229891832068162</v>
      </c>
      <c r="AH1781" s="68">
        <v>6.0799539789350519</v>
      </c>
      <c r="AI1781" s="68">
        <v>483.46124390531509</v>
      </c>
      <c r="AJ1781" s="68">
        <v>46.668900145171442</v>
      </c>
      <c r="AK1781" s="68">
        <v>410.58982492680002</v>
      </c>
      <c r="AL1781" s="68">
        <v>122.85178067569346</v>
      </c>
      <c r="AM1781" s="68">
        <v>82.124360202493278</v>
      </c>
      <c r="AN1781" s="68">
        <v>102.74084250244346</v>
      </c>
      <c r="AO1781" s="68">
        <v>8.2262156433417903</v>
      </c>
      <c r="AP1781" s="68">
        <v>6.286062342517571</v>
      </c>
      <c r="AQ1781" s="68">
        <v>314.90915568397668</v>
      </c>
      <c r="AR1781" s="68">
        <v>18.549888829681585</v>
      </c>
      <c r="AS1781" s="68">
        <v>65.974290430022592</v>
      </c>
      <c r="AT1781" s="68">
        <v>470.92518227739703</v>
      </c>
      <c r="AU1781" s="68">
        <v>0.6871692152233515</v>
      </c>
      <c r="AV1781" s="68">
        <v>0</v>
      </c>
      <c r="AW1781" s="68">
        <v>16.827605997866815</v>
      </c>
      <c r="AX1781" s="68">
        <v>73.809389576921262</v>
      </c>
      <c r="AY1781" s="68">
        <v>61.322696148511277</v>
      </c>
      <c r="AZ1781" s="68">
        <v>0</v>
      </c>
      <c r="BA1781" s="68">
        <v>5.0329522230022485</v>
      </c>
      <c r="BB1781" s="68">
        <v>465.88629813662897</v>
      </c>
      <c r="BC1781" s="68">
        <v>1.4606990088239464</v>
      </c>
      <c r="BD1781" s="68">
        <v>81.136866072857913</v>
      </c>
      <c r="BE1781" s="68">
        <v>35.81052860597071</v>
      </c>
      <c r="BF1781" s="68">
        <v>81.300137920705197</v>
      </c>
      <c r="BG1781" s="68">
        <v>0</v>
      </c>
      <c r="BH1781" s="68">
        <v>1.7244932087953377E-3</v>
      </c>
      <c r="BI1781" s="68">
        <v>3722.3462396664718</v>
      </c>
      <c r="BJ1781" s="68">
        <v>0</v>
      </c>
      <c r="BK1781" s="68">
        <v>1.3402276339715729E-2</v>
      </c>
      <c r="BL1781" s="68">
        <v>3.9728323558261174</v>
      </c>
      <c r="BM1781" s="68">
        <v>0.76384084312107603</v>
      </c>
      <c r="BN1781" s="68">
        <v>0</v>
      </c>
      <c r="BO1781" s="68">
        <v>0</v>
      </c>
    </row>
    <row r="1782" spans="1:67">
      <c r="A1782">
        <v>2014</v>
      </c>
      <c r="B1782" s="62" t="s">
        <v>639</v>
      </c>
      <c r="C1782" s="67" t="s">
        <v>704</v>
      </c>
      <c r="D1782" s="62" t="s">
        <v>726</v>
      </c>
      <c r="E1782" s="68">
        <v>0.36675017212942579</v>
      </c>
      <c r="F1782" s="68">
        <v>6.994454424832329E-2</v>
      </c>
      <c r="G1782" s="68">
        <v>2.3863074887092502E-2</v>
      </c>
      <c r="H1782" s="68">
        <v>0.76046795190273286</v>
      </c>
      <c r="I1782" s="68">
        <v>0.49499023742791548</v>
      </c>
      <c r="J1782" s="68">
        <v>0.10043771255525205</v>
      </c>
      <c r="K1782" s="68">
        <v>1.5786183315352344E-2</v>
      </c>
      <c r="L1782" s="68">
        <v>0.11975205031530099</v>
      </c>
      <c r="M1782" s="68">
        <v>1.6746990397757539E-2</v>
      </c>
      <c r="N1782" s="68">
        <v>3.4239825150750407E-2</v>
      </c>
      <c r="O1782" s="68">
        <v>0.40552040683474871</v>
      </c>
      <c r="P1782" s="68">
        <v>6.3477946079653583E-2</v>
      </c>
      <c r="Q1782" s="68">
        <v>0.19081824262042871</v>
      </c>
      <c r="R1782" s="68">
        <v>0.18872575703508604</v>
      </c>
      <c r="S1782" s="68">
        <v>0.12213638738237566</v>
      </c>
      <c r="T1782" s="68">
        <v>0.20076900399545616</v>
      </c>
      <c r="U1782" s="68">
        <v>1.3847889070054293</v>
      </c>
      <c r="V1782" s="68">
        <v>0.46692161595395676</v>
      </c>
      <c r="W1782" s="68">
        <v>0.24121606417427344</v>
      </c>
      <c r="X1782" s="68">
        <v>0.70650840065857712</v>
      </c>
      <c r="Y1782" s="68">
        <v>8.7618670863334233E-2</v>
      </c>
      <c r="Z1782" s="68">
        <v>0.27571775818675132</v>
      </c>
      <c r="AA1782" s="68">
        <v>1.3304680691886818E-2</v>
      </c>
      <c r="AB1782" s="68">
        <v>0.25057093658385221</v>
      </c>
      <c r="AC1782" s="68">
        <v>6.2162616090171374E-2</v>
      </c>
      <c r="AD1782" s="68">
        <v>4.5203949304392461E-3</v>
      </c>
      <c r="AE1782" s="68">
        <v>1.8718592959877405</v>
      </c>
      <c r="AF1782" s="68">
        <v>9.0127762240130638E-2</v>
      </c>
      <c r="AG1782" s="68">
        <v>0.44822491261029279</v>
      </c>
      <c r="AH1782" s="68">
        <v>0.36684659817576232</v>
      </c>
      <c r="AI1782" s="68">
        <v>1.197886599019772</v>
      </c>
      <c r="AJ1782" s="68">
        <v>0.1070085540195069</v>
      </c>
      <c r="AK1782" s="68">
        <v>0.84577394968215613</v>
      </c>
      <c r="AL1782" s="68">
        <v>0.29693528657150542</v>
      </c>
      <c r="AM1782" s="68">
        <v>0.17580864742796581</v>
      </c>
      <c r="AN1782" s="68">
        <v>0.35929700927772756</v>
      </c>
      <c r="AO1782" s="68">
        <v>4.295458712182821E-2</v>
      </c>
      <c r="AP1782" s="68">
        <v>0.15631676424383492</v>
      </c>
      <c r="AQ1782" s="68">
        <v>0.8845396617490332</v>
      </c>
      <c r="AR1782" s="68">
        <v>4.331385881781092E-2</v>
      </c>
      <c r="AS1782" s="68">
        <v>1.2450244236460077</v>
      </c>
      <c r="AT1782" s="68">
        <v>1.1888287175843573</v>
      </c>
      <c r="AU1782" s="68">
        <v>4.1709697897514261E-2</v>
      </c>
      <c r="AV1782" s="68">
        <v>0</v>
      </c>
      <c r="AW1782" s="68">
        <v>0.11504331682527397</v>
      </c>
      <c r="AX1782" s="68">
        <v>0.19552543203846628</v>
      </c>
      <c r="AY1782" s="68">
        <v>0.16592504702636587</v>
      </c>
      <c r="AZ1782" s="68">
        <v>0</v>
      </c>
      <c r="BA1782" s="68">
        <v>2.1023826284553376E-2</v>
      </c>
      <c r="BB1782" s="68">
        <v>1.4719624529916084</v>
      </c>
      <c r="BC1782" s="68">
        <v>1.0116897757986469</v>
      </c>
      <c r="BD1782" s="68">
        <v>0.34979710952412035</v>
      </c>
      <c r="BE1782" s="68">
        <v>0.17863208727719762</v>
      </c>
      <c r="BF1782" s="68">
        <v>0.24009365937399918</v>
      </c>
      <c r="BG1782" s="68">
        <v>0</v>
      </c>
      <c r="BH1782" s="68">
        <v>1.816463108519871E-3</v>
      </c>
      <c r="BI1782" s="68">
        <v>10.612743840483503</v>
      </c>
      <c r="BJ1782" s="68">
        <v>0</v>
      </c>
      <c r="BK1782" s="68">
        <v>2.6619095374261079E-2</v>
      </c>
      <c r="BL1782" s="68">
        <v>0.71189188569545558</v>
      </c>
      <c r="BM1782" s="68">
        <v>0.11159434552835501</v>
      </c>
      <c r="BN1782" s="68">
        <v>0</v>
      </c>
      <c r="BO1782" s="68">
        <v>0</v>
      </c>
    </row>
    <row r="1783" spans="1:67">
      <c r="A1783">
        <v>2014</v>
      </c>
      <c r="B1783" s="62" t="s">
        <v>640</v>
      </c>
      <c r="C1783" s="67" t="s">
        <v>705</v>
      </c>
      <c r="D1783" s="62" t="s">
        <v>726</v>
      </c>
      <c r="E1783" s="68">
        <v>7.6144158455014932E-2</v>
      </c>
      <c r="F1783" s="68">
        <v>6.9722553362996393E-3</v>
      </c>
      <c r="G1783" s="68">
        <v>3.4795789982174584E-3</v>
      </c>
      <c r="H1783" s="68">
        <v>0.14526656515916844</v>
      </c>
      <c r="I1783" s="68">
        <v>0.3776751356360401</v>
      </c>
      <c r="J1783" s="68">
        <v>4.8097255823621912E-2</v>
      </c>
      <c r="K1783" s="68">
        <v>1.1906879536634798E-2</v>
      </c>
      <c r="L1783" s="68">
        <v>2.7480739666556418E-2</v>
      </c>
      <c r="M1783" s="68">
        <v>1.3481172590931923E-2</v>
      </c>
      <c r="N1783" s="68">
        <v>8.3137118487754735E-2</v>
      </c>
      <c r="O1783" s="68">
        <v>0.14800687719200967</v>
      </c>
      <c r="P1783" s="68">
        <v>3.3221175437993737E-2</v>
      </c>
      <c r="Q1783" s="68">
        <v>6.8395134788982834E-2</v>
      </c>
      <c r="R1783" s="68">
        <v>3.9296796799651097E-2</v>
      </c>
      <c r="S1783" s="68">
        <v>9.4354875340008915E-2</v>
      </c>
      <c r="T1783" s="68">
        <v>0.27808642800761629</v>
      </c>
      <c r="U1783" s="68">
        <v>0.92757159643263876</v>
      </c>
      <c r="V1783" s="68">
        <v>0.3147139898344265</v>
      </c>
      <c r="W1783" s="68">
        <v>0.16736601469708273</v>
      </c>
      <c r="X1783" s="68">
        <v>0.87317980209387647</v>
      </c>
      <c r="Y1783" s="68">
        <v>2.3288129152349242E-2</v>
      </c>
      <c r="Z1783" s="68">
        <v>0.19905545287013945</v>
      </c>
      <c r="AA1783" s="68">
        <v>7.8691793367327879E-3</v>
      </c>
      <c r="AB1783" s="68">
        <v>9.7803831238110636E-2</v>
      </c>
      <c r="AC1783" s="68">
        <v>6.8713215725089413E-2</v>
      </c>
      <c r="AD1783" s="68">
        <v>1.4207422239535805E-3</v>
      </c>
      <c r="AE1783" s="68">
        <v>0.53015168717344752</v>
      </c>
      <c r="AF1783" s="68">
        <v>0.10836510518738748</v>
      </c>
      <c r="AG1783" s="68">
        <v>0.5389848325341452</v>
      </c>
      <c r="AH1783" s="68">
        <v>0.4414401390905785</v>
      </c>
      <c r="AI1783" s="68">
        <v>0.29227659003368461</v>
      </c>
      <c r="AJ1783" s="68">
        <v>2.52717643373973E-2</v>
      </c>
      <c r="AK1783" s="68">
        <v>0.11478665696852448</v>
      </c>
      <c r="AL1783" s="68">
        <v>6.7265300157236002E-2</v>
      </c>
      <c r="AM1783" s="68">
        <v>2.5189311281273635E-2</v>
      </c>
      <c r="AN1783" s="68">
        <v>0.21795286923355889</v>
      </c>
      <c r="AO1783" s="68">
        <v>4.4263982816547816E-2</v>
      </c>
      <c r="AP1783" s="68">
        <v>0.24934204103405419</v>
      </c>
      <c r="AQ1783" s="68">
        <v>0.21296208172199849</v>
      </c>
      <c r="AR1783" s="68">
        <v>1.3745618918136858E-2</v>
      </c>
      <c r="AS1783" s="68">
        <v>1.2989334249767204</v>
      </c>
      <c r="AT1783" s="68">
        <v>7.8096350419965363E-2</v>
      </c>
      <c r="AU1783" s="68">
        <v>5.4981531913442377E-2</v>
      </c>
      <c r="AV1783" s="68">
        <v>0</v>
      </c>
      <c r="AW1783" s="68">
        <v>3.3860765406895414E-2</v>
      </c>
      <c r="AX1783" s="68">
        <v>4.9961350641234289E-2</v>
      </c>
      <c r="AY1783" s="68">
        <v>4.2797261380062943E-2</v>
      </c>
      <c r="AZ1783" s="68">
        <v>0</v>
      </c>
      <c r="BA1783" s="68">
        <v>6.4347314284518963E-3</v>
      </c>
      <c r="BB1783" s="68">
        <v>0.55486462607077203</v>
      </c>
      <c r="BC1783" s="68">
        <v>1.055371642178029</v>
      </c>
      <c r="BD1783" s="68">
        <v>0.28970627727515524</v>
      </c>
      <c r="BE1783" s="68">
        <v>0.17034412129042312</v>
      </c>
      <c r="BF1783" s="68">
        <v>0.12108866389521583</v>
      </c>
      <c r="BG1783" s="68">
        <v>0</v>
      </c>
      <c r="BH1783" s="68">
        <v>7.7685197360841097E-4</v>
      </c>
      <c r="BI1783" s="68">
        <v>2.1134414631739262</v>
      </c>
      <c r="BJ1783" s="68">
        <v>0</v>
      </c>
      <c r="BK1783" s="68">
        <v>3.4635882894079595E-4</v>
      </c>
      <c r="BL1783" s="68">
        <v>0.65836477850829223</v>
      </c>
      <c r="BM1783" s="68">
        <v>9.2467371277631674E-2</v>
      </c>
      <c r="BN1783" s="68">
        <v>0</v>
      </c>
      <c r="BO1783" s="68">
        <v>0</v>
      </c>
    </row>
    <row r="1784" spans="1:67">
      <c r="A1784">
        <v>2014</v>
      </c>
      <c r="B1784" s="62" t="s">
        <v>641</v>
      </c>
      <c r="C1784" s="67" t="s">
        <v>706</v>
      </c>
      <c r="D1784" s="62" t="s">
        <v>726</v>
      </c>
      <c r="E1784" s="68">
        <v>0.30893992999376207</v>
      </c>
      <c r="F1784" s="68">
        <v>7.3407554737721821E-3</v>
      </c>
      <c r="G1784" s="68">
        <v>1.4881952352108156E-2</v>
      </c>
      <c r="H1784" s="68">
        <v>0.9228051404925981</v>
      </c>
      <c r="I1784" s="68">
        <v>2.1347126781834427</v>
      </c>
      <c r="J1784" s="68">
        <v>0.22531678713949305</v>
      </c>
      <c r="K1784" s="68">
        <v>1.8087857758032011E-2</v>
      </c>
      <c r="L1784" s="68">
        <v>0.11903191117229936</v>
      </c>
      <c r="M1784" s="68">
        <v>0.1178463604711719</v>
      </c>
      <c r="N1784" s="68">
        <v>9.8616706486768191</v>
      </c>
      <c r="O1784" s="68">
        <v>2.8820097845579422</v>
      </c>
      <c r="P1784" s="68">
        <v>0.23430115370485183</v>
      </c>
      <c r="Q1784" s="68">
        <v>0.23508908129250011</v>
      </c>
      <c r="R1784" s="68">
        <v>0.44738371937893145</v>
      </c>
      <c r="S1784" s="68">
        <v>2.4362765527202255</v>
      </c>
      <c r="T1784" s="68">
        <v>0.72915662213326216</v>
      </c>
      <c r="U1784" s="68">
        <v>6.8600443886322804</v>
      </c>
      <c r="V1784" s="68">
        <v>1.922006778459683</v>
      </c>
      <c r="W1784" s="68">
        <v>0.82592900420561244</v>
      </c>
      <c r="X1784" s="68">
        <v>2.1044889372255731</v>
      </c>
      <c r="Y1784" s="68">
        <v>8.1803166651059703E-2</v>
      </c>
      <c r="Z1784" s="68">
        <v>1.1157834935931343</v>
      </c>
      <c r="AA1784" s="68">
        <v>4.1292889580447252E-2</v>
      </c>
      <c r="AB1784" s="68">
        <v>0.8059553472604668</v>
      </c>
      <c r="AC1784" s="68">
        <v>0.56100550004880223</v>
      </c>
      <c r="AD1784" s="68">
        <v>4.5988150545856936E-3</v>
      </c>
      <c r="AE1784" s="68">
        <v>1.3931878424919191</v>
      </c>
      <c r="AF1784" s="68">
        <v>0.75291058523307786</v>
      </c>
      <c r="AG1784" s="68">
        <v>3.7438170654389249</v>
      </c>
      <c r="AH1784" s="68">
        <v>3.0664238619925097</v>
      </c>
      <c r="AI1784" s="68">
        <v>1.1185710067450367</v>
      </c>
      <c r="AJ1784" s="68">
        <v>0.14265289304769518</v>
      </c>
      <c r="AK1784" s="68">
        <v>0.2999018775194916</v>
      </c>
      <c r="AL1784" s="68">
        <v>0.30057160111457831</v>
      </c>
      <c r="AM1784" s="68">
        <v>9.9044689768591154E-2</v>
      </c>
      <c r="AN1784" s="68">
        <v>1.0846967036126498</v>
      </c>
      <c r="AO1784" s="68">
        <v>0.35111829976214259</v>
      </c>
      <c r="AP1784" s="68">
        <v>2.087111196125691</v>
      </c>
      <c r="AQ1784" s="68">
        <v>1.2893649208255025</v>
      </c>
      <c r="AR1784" s="68">
        <v>9.2996321011153515E-2</v>
      </c>
      <c r="AS1784" s="68">
        <v>11.102501491701959</v>
      </c>
      <c r="AT1784" s="68">
        <v>4.6291963850553244E-2</v>
      </c>
      <c r="AU1784" s="68">
        <v>0.47227570781870737</v>
      </c>
      <c r="AV1784" s="68">
        <v>0</v>
      </c>
      <c r="AW1784" s="68">
        <v>0.1935601718080518</v>
      </c>
      <c r="AX1784" s="68">
        <v>0.33146542592863448</v>
      </c>
      <c r="AY1784" s="68">
        <v>0.28950133941121353</v>
      </c>
      <c r="AZ1784" s="68">
        <v>0</v>
      </c>
      <c r="BA1784" s="68">
        <v>4.5941561855786406E-2</v>
      </c>
      <c r="BB1784" s="68">
        <v>3.894152956813719</v>
      </c>
      <c r="BC1784" s="68">
        <v>8.2511813459678667</v>
      </c>
      <c r="BD1784" s="68">
        <v>2.2598329526369607</v>
      </c>
      <c r="BE1784" s="68">
        <v>1.3423618688825858</v>
      </c>
      <c r="BF1784" s="68">
        <v>0.74398001855595741</v>
      </c>
      <c r="BG1784" s="68">
        <v>0</v>
      </c>
      <c r="BH1784" s="68">
        <v>6.3563869191363143E-3</v>
      </c>
      <c r="BI1784" s="68">
        <v>8.9339049661064589</v>
      </c>
      <c r="BJ1784" s="68">
        <v>0</v>
      </c>
      <c r="BK1784" s="68">
        <v>2.1843340865048366E-2</v>
      </c>
      <c r="BL1784" s="68">
        <v>2.9364231369663401</v>
      </c>
      <c r="BM1784" s="68">
        <v>0.40555518329288875</v>
      </c>
      <c r="BN1784" s="68">
        <v>0</v>
      </c>
      <c r="BO1784" s="68">
        <v>0</v>
      </c>
    </row>
    <row r="1785" spans="1:67">
      <c r="A1785">
        <v>2014</v>
      </c>
      <c r="B1785" s="62" t="s">
        <v>642</v>
      </c>
      <c r="C1785" s="67" t="s">
        <v>707</v>
      </c>
      <c r="D1785" s="62" t="s">
        <v>726</v>
      </c>
      <c r="E1785" s="68">
        <v>0.37050520474670373</v>
      </c>
      <c r="F1785" s="68">
        <v>8.9228936749055302E-3</v>
      </c>
      <c r="G1785" s="68">
        <v>3.7905793042103718E-3</v>
      </c>
      <c r="H1785" s="68">
        <v>0.20779291143825748</v>
      </c>
      <c r="I1785" s="68">
        <v>3.0487471476933878</v>
      </c>
      <c r="J1785" s="68">
        <v>0.22770495651715311</v>
      </c>
      <c r="K1785" s="68">
        <v>2.012783925706885E-2</v>
      </c>
      <c r="L1785" s="68">
        <v>0.10429178176378304</v>
      </c>
      <c r="M1785" s="68">
        <v>0.17146379340998302</v>
      </c>
      <c r="N1785" s="68">
        <v>0.16633192572828759</v>
      </c>
      <c r="O1785" s="68">
        <v>1.2895260990084827</v>
      </c>
      <c r="P1785" s="68">
        <v>0.34704502897402961</v>
      </c>
      <c r="Q1785" s="68">
        <v>0.27030437354440029</v>
      </c>
      <c r="R1785" s="68">
        <v>0.1720442760227347</v>
      </c>
      <c r="S1785" s="68">
        <v>0.21761088752285121</v>
      </c>
      <c r="T1785" s="68">
        <v>1.1567250785847463</v>
      </c>
      <c r="U1785" s="68">
        <v>9.672486002976779</v>
      </c>
      <c r="V1785" s="68">
        <v>2.6799813875212153</v>
      </c>
      <c r="W1785" s="68">
        <v>1.1680163224302931</v>
      </c>
      <c r="X1785" s="68">
        <v>3.0201853042077289</v>
      </c>
      <c r="Y1785" s="68">
        <v>8.772563759858458E-2</v>
      </c>
      <c r="Z1785" s="68">
        <v>1.5632829734731748</v>
      </c>
      <c r="AA1785" s="68">
        <v>3.5109694238302881E-2</v>
      </c>
      <c r="AB1785" s="68">
        <v>0.98127757417575157</v>
      </c>
      <c r="AC1785" s="68">
        <v>0.91155757638306412</v>
      </c>
      <c r="AD1785" s="68">
        <v>1.878127007217937E-3</v>
      </c>
      <c r="AE1785" s="68">
        <v>0.95087555175452376</v>
      </c>
      <c r="AF1785" s="68">
        <v>1.0459108718579535</v>
      </c>
      <c r="AG1785" s="68">
        <v>5.1977527873611908</v>
      </c>
      <c r="AH1785" s="68">
        <v>4.2589503093824401</v>
      </c>
      <c r="AI1785" s="68">
        <v>1.472369456134532</v>
      </c>
      <c r="AJ1785" s="68">
        <v>0.2078967216476475</v>
      </c>
      <c r="AK1785" s="68">
        <v>0.27628602206199182</v>
      </c>
      <c r="AL1785" s="68">
        <v>0.37931759686192557</v>
      </c>
      <c r="AM1785" s="68">
        <v>0.14411738768622182</v>
      </c>
      <c r="AN1785" s="68">
        <v>1.1211398360241458</v>
      </c>
      <c r="AO1785" s="68">
        <v>0.54626057256141969</v>
      </c>
      <c r="AP1785" s="68">
        <v>3.4224433597714601</v>
      </c>
      <c r="AQ1785" s="68">
        <v>1.7596132091190819</v>
      </c>
      <c r="AR1785" s="68">
        <v>0.15022346987660964</v>
      </c>
      <c r="AS1785" s="68">
        <v>18.259491448327239</v>
      </c>
      <c r="AT1785" s="68">
        <v>1.812631635051519E-2</v>
      </c>
      <c r="AU1785" s="68">
        <v>0.77641666541254395</v>
      </c>
      <c r="AV1785" s="68">
        <v>0</v>
      </c>
      <c r="AW1785" s="68">
        <v>0.13183181809233083</v>
      </c>
      <c r="AX1785" s="68">
        <v>0.52414550717819863</v>
      </c>
      <c r="AY1785" s="68">
        <v>0.46217153041296632</v>
      </c>
      <c r="AZ1785" s="68">
        <v>0</v>
      </c>
      <c r="BA1785" s="68">
        <v>7.0132923136052183E-2</v>
      </c>
      <c r="BB1785" s="68">
        <v>5.7289589962517731</v>
      </c>
      <c r="BC1785" s="68">
        <v>12.855858253752871</v>
      </c>
      <c r="BD1785" s="68">
        <v>3.5316261108754894</v>
      </c>
      <c r="BE1785" s="68">
        <v>2.0722530741440903</v>
      </c>
      <c r="BF1785" s="68">
        <v>0.87088048489703263</v>
      </c>
      <c r="BG1785" s="68">
        <v>0</v>
      </c>
      <c r="BH1785" s="68">
        <v>1.0067244918507461E-2</v>
      </c>
      <c r="BI1785" s="68">
        <v>7.6125190327940881</v>
      </c>
      <c r="BJ1785" s="68">
        <v>0</v>
      </c>
      <c r="BK1785" s="68">
        <v>4.0512205980862429E-2</v>
      </c>
      <c r="BL1785" s="68">
        <v>4.0668459012448892</v>
      </c>
      <c r="BM1785" s="68">
        <v>0.48450765722409161</v>
      </c>
      <c r="BN1785" s="68">
        <v>0</v>
      </c>
      <c r="BO1785" s="68">
        <v>0</v>
      </c>
    </row>
    <row r="1786" spans="1:67">
      <c r="A1786">
        <v>2014</v>
      </c>
      <c r="B1786" s="62" t="s">
        <v>643</v>
      </c>
      <c r="C1786" s="67" t="s">
        <v>708</v>
      </c>
      <c r="D1786" s="62" t="s">
        <v>726</v>
      </c>
      <c r="E1786" s="68">
        <v>1.5337840718001012</v>
      </c>
      <c r="F1786" s="68">
        <v>3.5468748556697356E-2</v>
      </c>
      <c r="G1786" s="68">
        <v>8.9312690132126293E-3</v>
      </c>
      <c r="H1786" s="68">
        <v>0.64974725851290627</v>
      </c>
      <c r="I1786" s="68">
        <v>11.936491302446495</v>
      </c>
      <c r="J1786" s="68">
        <v>0.69021766394864126</v>
      </c>
      <c r="K1786" s="68">
        <v>5.9939399044814309E-2</v>
      </c>
      <c r="L1786" s="68">
        <v>0.36138873137680277</v>
      </c>
      <c r="M1786" s="68">
        <v>0.51462948771367745</v>
      </c>
      <c r="N1786" s="68">
        <v>0.27161016348217104</v>
      </c>
      <c r="O1786" s="68">
        <v>5.7537721320822772</v>
      </c>
      <c r="P1786" s="68">
        <v>2.5584994678837356</v>
      </c>
      <c r="Q1786" s="68">
        <v>1.1143535449791251</v>
      </c>
      <c r="R1786" s="68">
        <v>0.63728128853419297</v>
      </c>
      <c r="S1786" s="68">
        <v>0.36197185049996222</v>
      </c>
      <c r="T1786" s="68">
        <v>3.7333957902028159</v>
      </c>
      <c r="U1786" s="68">
        <v>32.637450466837798</v>
      </c>
      <c r="V1786" s="68">
        <v>9.5307326347481958</v>
      </c>
      <c r="W1786" s="68">
        <v>3.6381117709808857</v>
      </c>
      <c r="X1786" s="68">
        <v>5.2808507843287229</v>
      </c>
      <c r="Y1786" s="68">
        <v>0.18613927483483347</v>
      </c>
      <c r="Z1786" s="68">
        <v>5.8339894773298537</v>
      </c>
      <c r="AA1786" s="68">
        <v>7.72699709112811E-2</v>
      </c>
      <c r="AB1786" s="68">
        <v>4.0175009007346727</v>
      </c>
      <c r="AC1786" s="68">
        <v>3.8097855168410772</v>
      </c>
      <c r="AD1786" s="68">
        <v>2.1722681455738691E-3</v>
      </c>
      <c r="AE1786" s="68">
        <v>1.1586509378242855</v>
      </c>
      <c r="AF1786" s="68">
        <v>4.2230637451960611</v>
      </c>
      <c r="AG1786" s="68">
        <v>20.984862663284801</v>
      </c>
      <c r="AH1786" s="68">
        <v>17.189307803499723</v>
      </c>
      <c r="AI1786" s="68">
        <v>4.6859839821129681</v>
      </c>
      <c r="AJ1786" s="68">
        <v>0.82550017321304481</v>
      </c>
      <c r="AK1786" s="68">
        <v>1.0865202017175473</v>
      </c>
      <c r="AL1786" s="68">
        <v>1.2594223597479808</v>
      </c>
      <c r="AM1786" s="68">
        <v>0.58353852820583707</v>
      </c>
      <c r="AN1786" s="68">
        <v>4.5166942740996978</v>
      </c>
      <c r="AO1786" s="68">
        <v>2.2554349297170626</v>
      </c>
      <c r="AP1786" s="68">
        <v>14.198848391786042</v>
      </c>
      <c r="AQ1786" s="68">
        <v>6.7089969781562777</v>
      </c>
      <c r="AR1786" s="68">
        <v>0.62084213808785416</v>
      </c>
      <c r="AS1786" s="68">
        <v>75.457668165927032</v>
      </c>
      <c r="AT1786" s="68">
        <v>6.8621343196736795E-2</v>
      </c>
      <c r="AU1786" s="68">
        <v>3.2075927939087934</v>
      </c>
      <c r="AV1786" s="68">
        <v>0</v>
      </c>
      <c r="AW1786" s="68">
        <v>0.47631189376635485</v>
      </c>
      <c r="AX1786" s="68">
        <v>2.114034578104067</v>
      </c>
      <c r="AY1786" s="68">
        <v>1.838528171146824</v>
      </c>
      <c r="AZ1786" s="68">
        <v>0</v>
      </c>
      <c r="BA1786" s="68">
        <v>0.2901668322838078</v>
      </c>
      <c r="BB1786" s="68">
        <v>22.334052310941704</v>
      </c>
      <c r="BC1786" s="68">
        <v>53.778191334182033</v>
      </c>
      <c r="BD1786" s="68">
        <v>14.439321757692738</v>
      </c>
      <c r="BE1786" s="68">
        <v>9.2312240860121282</v>
      </c>
      <c r="BF1786" s="68">
        <v>3.4380130529110708</v>
      </c>
      <c r="BG1786" s="68">
        <v>0</v>
      </c>
      <c r="BH1786" s="68">
        <v>4.2216542751175153E-2</v>
      </c>
      <c r="BI1786" s="68">
        <v>34.319569769748057</v>
      </c>
      <c r="BJ1786" s="68">
        <v>0</v>
      </c>
      <c r="BK1786" s="68">
        <v>1.6504834901899534</v>
      </c>
      <c r="BL1786" s="68">
        <v>2.5227988763735016</v>
      </c>
      <c r="BM1786" s="68">
        <v>0.36042811114291801</v>
      </c>
      <c r="BN1786" s="68">
        <v>0</v>
      </c>
      <c r="BO1786" s="68">
        <v>0</v>
      </c>
    </row>
    <row r="1787" spans="1:67">
      <c r="A1787">
        <v>2014</v>
      </c>
      <c r="B1787" s="62" t="s">
        <v>644</v>
      </c>
      <c r="C1787" s="67" t="s">
        <v>709</v>
      </c>
      <c r="D1787" s="62" t="s">
        <v>726</v>
      </c>
      <c r="E1787" s="68">
        <v>5.9416198493654496E-2</v>
      </c>
      <c r="F1787" s="68">
        <v>1.3179620811323285E-3</v>
      </c>
      <c r="G1787" s="68">
        <v>8.3383688664022187E-4</v>
      </c>
      <c r="H1787" s="68">
        <v>2.8634390151686475E-2</v>
      </c>
      <c r="I1787" s="68">
        <v>0.46956436528353923</v>
      </c>
      <c r="J1787" s="68">
        <v>4.5543181811605153E-2</v>
      </c>
      <c r="K1787" s="68">
        <v>3.8656698894062617E-3</v>
      </c>
      <c r="L1787" s="68">
        <v>2.3108832333624364E-2</v>
      </c>
      <c r="M1787" s="68">
        <v>4.6913788647383381E-2</v>
      </c>
      <c r="N1787" s="68">
        <v>1.7598251268003514E-2</v>
      </c>
      <c r="O1787" s="68">
        <v>0.20326265215373457</v>
      </c>
      <c r="P1787" s="68">
        <v>5.5742912466692954E-2</v>
      </c>
      <c r="Q1787" s="68">
        <v>4.7577797505640861E-2</v>
      </c>
      <c r="R1787" s="68">
        <v>2.8715097982664257E-2</v>
      </c>
      <c r="S1787" s="68">
        <v>2.3931058702978333E-2</v>
      </c>
      <c r="T1787" s="68">
        <v>0.1462122224221053</v>
      </c>
      <c r="U1787" s="68">
        <v>1.2008706336357728</v>
      </c>
      <c r="V1787" s="68">
        <v>0.36467202985703612</v>
      </c>
      <c r="W1787" s="68">
        <v>0.15075207153810374</v>
      </c>
      <c r="X1787" s="68">
        <v>0.40842079453594665</v>
      </c>
      <c r="Y1787" s="68">
        <v>1.1500429073775589E-2</v>
      </c>
      <c r="Z1787" s="68">
        <v>0.22515091780587848</v>
      </c>
      <c r="AA1787" s="68">
        <v>5.4648378494200857E-3</v>
      </c>
      <c r="AB1787" s="68">
        <v>0.14125641511663156</v>
      </c>
      <c r="AC1787" s="68">
        <v>0.13069879007824067</v>
      </c>
      <c r="AD1787" s="68">
        <v>5.2749068258223957E-4</v>
      </c>
      <c r="AE1787" s="68">
        <v>0.13725871052293415</v>
      </c>
      <c r="AF1787" s="68">
        <v>0.15875490307200882</v>
      </c>
      <c r="AG1787" s="68">
        <v>0.78918408770863091</v>
      </c>
      <c r="AH1787" s="68">
        <v>0.64770936898331533</v>
      </c>
      <c r="AI1787" s="68">
        <v>0.22442115021499381</v>
      </c>
      <c r="AJ1787" s="68">
        <v>2.9777145808984638E-2</v>
      </c>
      <c r="AK1787" s="68">
        <v>4.5098460990311985E-2</v>
      </c>
      <c r="AL1787" s="68">
        <v>6.0896514136871818E-2</v>
      </c>
      <c r="AM1787" s="68">
        <v>2.2424215232249876E-2</v>
      </c>
      <c r="AN1787" s="68">
        <v>0.18219350225925646</v>
      </c>
      <c r="AO1787" s="68">
        <v>8.2812516008393483E-2</v>
      </c>
      <c r="AP1787" s="68">
        <v>0.50659687398991615</v>
      </c>
      <c r="AQ1787" s="68">
        <v>0.24717988347464509</v>
      </c>
      <c r="AR1787" s="68">
        <v>2.2056961293502757E-2</v>
      </c>
      <c r="AS1787" s="68">
        <v>2.6921954925057388</v>
      </c>
      <c r="AT1787" s="68">
        <v>6.2645609173122476E-3</v>
      </c>
      <c r="AU1787" s="68">
        <v>0.11448948814938592</v>
      </c>
      <c r="AV1787" s="68">
        <v>0</v>
      </c>
      <c r="AW1787" s="68">
        <v>3.6364743209228577E-2</v>
      </c>
      <c r="AX1787" s="68">
        <v>7.87526471759461E-2</v>
      </c>
      <c r="AY1787" s="68">
        <v>8.3884925097354568E-2</v>
      </c>
      <c r="AZ1787" s="68">
        <v>0</v>
      </c>
      <c r="BA1787" s="68">
        <v>1.1167077619018601E-2</v>
      </c>
      <c r="BB1787" s="68">
        <v>1.0163619565025579</v>
      </c>
      <c r="BC1787" s="68">
        <v>1.9166750413023514</v>
      </c>
      <c r="BD1787" s="68">
        <v>0.53929352800293873</v>
      </c>
      <c r="BE1787" s="68">
        <v>0.33371231678455071</v>
      </c>
      <c r="BF1787" s="68">
        <v>0.14981954504547307</v>
      </c>
      <c r="BG1787" s="68">
        <v>0</v>
      </c>
      <c r="BH1787" s="68">
        <v>1.5338617426649364E-3</v>
      </c>
      <c r="BI1787" s="68">
        <v>1.5071853147470318</v>
      </c>
      <c r="BJ1787" s="68">
        <v>0</v>
      </c>
      <c r="BK1787" s="68">
        <v>2.1302911700171083E-3</v>
      </c>
      <c r="BL1787" s="68">
        <v>0.34904623154819991</v>
      </c>
      <c r="BM1787" s="68">
        <v>5.1204942048923334E-2</v>
      </c>
      <c r="BN1787" s="68">
        <v>0</v>
      </c>
      <c r="BO1787" s="68">
        <v>0</v>
      </c>
    </row>
    <row r="1788" spans="1:67">
      <c r="A1788">
        <v>2014</v>
      </c>
      <c r="B1788" s="62" t="s">
        <v>645</v>
      </c>
      <c r="C1788" s="67" t="s">
        <v>710</v>
      </c>
      <c r="D1788" s="62" t="s">
        <v>726</v>
      </c>
      <c r="E1788" s="68">
        <v>38.276347770295757</v>
      </c>
      <c r="F1788" s="68">
        <v>0.78796780309655556</v>
      </c>
      <c r="G1788" s="68">
        <v>2.1123818749603247E-2</v>
      </c>
      <c r="H1788" s="68">
        <v>6.2222666362846786</v>
      </c>
      <c r="I1788" s="68">
        <v>341.83325784912654</v>
      </c>
      <c r="J1788" s="68">
        <v>15.639922667744168</v>
      </c>
      <c r="K1788" s="68">
        <v>1.379000485201306</v>
      </c>
      <c r="L1788" s="68">
        <v>7.1248052795912598</v>
      </c>
      <c r="M1788" s="68">
        <v>13.512435570679099</v>
      </c>
      <c r="N1788" s="68">
        <v>5.4374736409744067</v>
      </c>
      <c r="O1788" s="68">
        <v>144.82546871259473</v>
      </c>
      <c r="P1788" s="68">
        <v>38.785837589086654</v>
      </c>
      <c r="Q1788" s="68">
        <v>20.404730348013153</v>
      </c>
      <c r="R1788" s="68">
        <v>16.061800183729016</v>
      </c>
      <c r="S1788" s="68">
        <v>7.3310236260350248</v>
      </c>
      <c r="T1788" s="68">
        <v>107.8178467787165</v>
      </c>
      <c r="U1788" s="68">
        <v>928.14897815180575</v>
      </c>
      <c r="V1788" s="68">
        <v>275.69145713459693</v>
      </c>
      <c r="W1788" s="68">
        <v>96.811733453861336</v>
      </c>
      <c r="X1788" s="68">
        <v>125.4890199320553</v>
      </c>
      <c r="Y1788" s="68">
        <v>3.7706929627794397</v>
      </c>
      <c r="Z1788" s="68">
        <v>167.98897248565402</v>
      </c>
      <c r="AA1788" s="68">
        <v>1.7097922907196643</v>
      </c>
      <c r="AB1788" s="68">
        <v>113.63616428185372</v>
      </c>
      <c r="AC1788" s="68">
        <v>113.06199861272819</v>
      </c>
      <c r="AD1788" s="68">
        <v>3.6368048211604803E-3</v>
      </c>
      <c r="AE1788" s="68">
        <v>19.55955215203571</v>
      </c>
      <c r="AF1788" s="68">
        <v>124.2393685646596</v>
      </c>
      <c r="AG1788" s="68">
        <v>617.3656263249577</v>
      </c>
      <c r="AH1788" s="68">
        <v>505.66930164869922</v>
      </c>
      <c r="AI1788" s="68">
        <v>127.63538549778214</v>
      </c>
      <c r="AJ1788" s="68">
        <v>24.274467913209282</v>
      </c>
      <c r="AK1788" s="68">
        <v>30.747534796840448</v>
      </c>
      <c r="AL1788" s="68">
        <v>34.410942409642374</v>
      </c>
      <c r="AM1788" s="68">
        <v>17.096905839826594</v>
      </c>
      <c r="AN1788" s="68">
        <v>130.44627495266502</v>
      </c>
      <c r="AO1788" s="68">
        <v>66.344188664680232</v>
      </c>
      <c r="AP1788" s="68">
        <v>425.22007893713919</v>
      </c>
      <c r="AQ1788" s="68">
        <v>194.74009984693001</v>
      </c>
      <c r="AR1788" s="68">
        <v>18.542124831282479</v>
      </c>
      <c r="AS1788" s="68">
        <v>2255.0069274367402</v>
      </c>
      <c r="AT1788" s="68">
        <v>1.7760849316200651</v>
      </c>
      <c r="AU1788" s="68">
        <v>95.858529994121653</v>
      </c>
      <c r="AV1788" s="68">
        <v>0</v>
      </c>
      <c r="AW1788" s="68">
        <v>11.019478507899771</v>
      </c>
      <c r="AX1788" s="68">
        <v>62.808690674748405</v>
      </c>
      <c r="AY1788" s="68">
        <v>53.516620586964194</v>
      </c>
      <c r="AZ1788" s="68">
        <v>0</v>
      </c>
      <c r="BA1788" s="68">
        <v>8.4153151654795693</v>
      </c>
      <c r="BB1788" s="68">
        <v>646.38350593678069</v>
      </c>
      <c r="BC1788" s="68">
        <v>1582.0927610498361</v>
      </c>
      <c r="BD1788" s="68">
        <v>429.80043511337021</v>
      </c>
      <c r="BE1788" s="68">
        <v>243.10708219253365</v>
      </c>
      <c r="BF1788" s="68">
        <v>98.635067323653814</v>
      </c>
      <c r="BG1788" s="68">
        <v>0</v>
      </c>
      <c r="BH1788" s="68">
        <v>1.2376558673053584</v>
      </c>
      <c r="BI1788" s="68">
        <v>624.73428840160307</v>
      </c>
      <c r="BJ1788" s="68">
        <v>0</v>
      </c>
      <c r="BK1788" s="68">
        <v>1.9231470654741073E-3</v>
      </c>
      <c r="BL1788" s="68">
        <v>1.0616721077450704</v>
      </c>
      <c r="BM1788" s="68">
        <v>0.17514716863665289</v>
      </c>
      <c r="BN1788" s="68">
        <v>0</v>
      </c>
      <c r="BO1788" s="68">
        <v>0</v>
      </c>
    </row>
    <row r="1789" spans="1:67">
      <c r="A1789">
        <v>2014</v>
      </c>
      <c r="B1789" s="62" t="s">
        <v>646</v>
      </c>
      <c r="C1789" s="67" t="s">
        <v>711</v>
      </c>
      <c r="D1789" s="62" t="s">
        <v>726</v>
      </c>
      <c r="E1789" s="68">
        <v>7.679093965678673</v>
      </c>
      <c r="F1789" s="68">
        <v>7.814934342646529E-2</v>
      </c>
      <c r="G1789" s="68">
        <v>0.6420749886648196</v>
      </c>
      <c r="H1789" s="68">
        <v>15.537787322584482</v>
      </c>
      <c r="I1789" s="68">
        <v>43.381211820005433</v>
      </c>
      <c r="J1789" s="68">
        <v>5.7137679175055878</v>
      </c>
      <c r="K1789" s="68">
        <v>0.58165376650648559</v>
      </c>
      <c r="L1789" s="68">
        <v>3.5999511147084204</v>
      </c>
      <c r="M1789" s="68">
        <v>3.1191289515747229</v>
      </c>
      <c r="N1789" s="68">
        <v>0.88322342783763519</v>
      </c>
      <c r="O1789" s="68">
        <v>15.948004998898647</v>
      </c>
      <c r="P1789" s="68">
        <v>4.4248299000156495</v>
      </c>
      <c r="Q1789" s="68">
        <v>6.8420401045751209</v>
      </c>
      <c r="R1789" s="68">
        <v>5.4592658080820309</v>
      </c>
      <c r="S1789" s="68">
        <v>3.0354564107380657</v>
      </c>
      <c r="T1789" s="68">
        <v>13.154544014116532</v>
      </c>
      <c r="U1789" s="68">
        <v>78.380020750177309</v>
      </c>
      <c r="V1789" s="68">
        <v>25.254241962824544</v>
      </c>
      <c r="W1789" s="68">
        <v>11.44535033769543</v>
      </c>
      <c r="X1789" s="68">
        <v>48.370589965720555</v>
      </c>
      <c r="Y1789" s="68">
        <v>2.1159336970025371</v>
      </c>
      <c r="Z1789" s="68">
        <v>20.811213266719641</v>
      </c>
      <c r="AA1789" s="68">
        <v>1.8049108314872973</v>
      </c>
      <c r="AB1789" s="68">
        <v>9.0864848773524596</v>
      </c>
      <c r="AC1789" s="68">
        <v>8.540140419412575</v>
      </c>
      <c r="AD1789" s="68">
        <v>0.48251722080465786</v>
      </c>
      <c r="AE1789" s="68">
        <v>25.257318832909299</v>
      </c>
      <c r="AF1789" s="68">
        <v>24.778407715714923</v>
      </c>
      <c r="AG1789" s="68">
        <v>123.12728266517402</v>
      </c>
      <c r="AH1789" s="68">
        <v>100.85674034448458</v>
      </c>
      <c r="AI1789" s="68">
        <v>36.015538679596681</v>
      </c>
      <c r="AJ1789" s="68">
        <v>3.6787644619537221</v>
      </c>
      <c r="AK1789" s="68">
        <v>18.812955609196788</v>
      </c>
      <c r="AL1789" s="68">
        <v>11.086221650951334</v>
      </c>
      <c r="AM1789" s="68">
        <v>2.7203447151494933</v>
      </c>
      <c r="AN1789" s="68">
        <v>64.935683213887316</v>
      </c>
      <c r="AO1789" s="68">
        <v>7.883402987563473</v>
      </c>
      <c r="AP1789" s="68">
        <v>33.465293815328963</v>
      </c>
      <c r="AQ1789" s="68">
        <v>33.677058860117747</v>
      </c>
      <c r="AR1789" s="68">
        <v>1.6677487335479169</v>
      </c>
      <c r="AS1789" s="68">
        <v>179.6216328804384</v>
      </c>
      <c r="AT1789" s="68">
        <v>3.4992735551730756</v>
      </c>
      <c r="AU1789" s="68">
        <v>7.6654716254409534</v>
      </c>
      <c r="AV1789" s="68">
        <v>0</v>
      </c>
      <c r="AW1789" s="68">
        <v>16.175515345643081</v>
      </c>
      <c r="AX1789" s="68">
        <v>6.2300718014385463</v>
      </c>
      <c r="AY1789" s="68">
        <v>5.4802535216689128</v>
      </c>
      <c r="AZ1789" s="68">
        <v>0</v>
      </c>
      <c r="BA1789" s="68">
        <v>1.0601706682335348</v>
      </c>
      <c r="BB1789" s="68">
        <v>112.74116877670853</v>
      </c>
      <c r="BC1789" s="68">
        <v>182.83216954309751</v>
      </c>
      <c r="BD1789" s="68">
        <v>49.561896933518689</v>
      </c>
      <c r="BE1789" s="68">
        <v>27.365863059790907</v>
      </c>
      <c r="BF1789" s="68">
        <v>36.00090247793419</v>
      </c>
      <c r="BG1789" s="68">
        <v>0</v>
      </c>
      <c r="BH1789" s="68">
        <v>0.1203916034357454</v>
      </c>
      <c r="BI1789" s="68">
        <v>479.39880080883415</v>
      </c>
      <c r="BJ1789" s="68">
        <v>0</v>
      </c>
      <c r="BK1789" s="68">
        <v>0.1032274806874479</v>
      </c>
      <c r="BL1789" s="68">
        <v>18.267923617782234</v>
      </c>
      <c r="BM1789" s="68">
        <v>0.72752460168778221</v>
      </c>
      <c r="BN1789" s="68">
        <v>0</v>
      </c>
      <c r="BO1789" s="68">
        <v>0</v>
      </c>
    </row>
    <row r="1790" spans="1:67">
      <c r="A1790">
        <v>2014</v>
      </c>
      <c r="B1790" s="62" t="s">
        <v>647</v>
      </c>
      <c r="C1790" s="67" t="s">
        <v>712</v>
      </c>
      <c r="D1790" s="62" t="s">
        <v>726</v>
      </c>
      <c r="E1790" s="68">
        <v>6.6317980076778653</v>
      </c>
      <c r="F1790" s="68">
        <v>0.58134368653054325</v>
      </c>
      <c r="G1790" s="68">
        <v>0.34488533400958415</v>
      </c>
      <c r="H1790" s="68">
        <v>5.504750260734415</v>
      </c>
      <c r="I1790" s="68">
        <v>22.982372761586078</v>
      </c>
      <c r="J1790" s="68">
        <v>17.821724195134188</v>
      </c>
      <c r="K1790" s="68">
        <v>0.76646862592078535</v>
      </c>
      <c r="L1790" s="68">
        <v>7.4427007366830447</v>
      </c>
      <c r="M1790" s="68">
        <v>1.7344478429910515</v>
      </c>
      <c r="N1790" s="68">
        <v>3.3591778750787347</v>
      </c>
      <c r="O1790" s="68">
        <v>6.9328504389847492</v>
      </c>
      <c r="P1790" s="68">
        <v>1.1517638970554278</v>
      </c>
      <c r="Q1790" s="68">
        <v>3.714939480165302</v>
      </c>
      <c r="R1790" s="68">
        <v>2.5609682655815593</v>
      </c>
      <c r="S1790" s="68">
        <v>2.4999679498652188</v>
      </c>
      <c r="T1790" s="68">
        <v>2.2184899664059197</v>
      </c>
      <c r="U1790" s="68">
        <v>14.794153808884712</v>
      </c>
      <c r="V1790" s="68">
        <v>4.7257072925292603</v>
      </c>
      <c r="W1790" s="68">
        <v>1.9248545717240941</v>
      </c>
      <c r="X1790" s="68">
        <v>12.338233650089805</v>
      </c>
      <c r="Y1790" s="68">
        <v>0.72937180687817249</v>
      </c>
      <c r="Z1790" s="68">
        <v>6.4960227642035848</v>
      </c>
      <c r="AA1790" s="68">
        <v>0.12260475926946192</v>
      </c>
      <c r="AB1790" s="68">
        <v>2.9278632013044348</v>
      </c>
      <c r="AC1790" s="68">
        <v>0.94846865610572129</v>
      </c>
      <c r="AD1790" s="68">
        <v>4.5055186060045327E-2</v>
      </c>
      <c r="AE1790" s="68">
        <v>10.851411585815661</v>
      </c>
      <c r="AF1790" s="68">
        <v>1.8729362904679869</v>
      </c>
      <c r="AG1790" s="68">
        <v>9.3063911267846908</v>
      </c>
      <c r="AH1790" s="68">
        <v>7.6318828712505411</v>
      </c>
      <c r="AI1790" s="68">
        <v>9.0355430348288159</v>
      </c>
      <c r="AJ1790" s="68">
        <v>0.79975179824529841</v>
      </c>
      <c r="AK1790" s="68">
        <v>6.1079456266870293</v>
      </c>
      <c r="AL1790" s="68">
        <v>2.3173136215650478</v>
      </c>
      <c r="AM1790" s="68">
        <v>1.3270119831048683</v>
      </c>
      <c r="AN1790" s="68">
        <v>5.7599832181543134</v>
      </c>
      <c r="AO1790" s="68">
        <v>0.64380695807469934</v>
      </c>
      <c r="AP1790" s="68">
        <v>2.4286357580589968</v>
      </c>
      <c r="AQ1790" s="68">
        <v>5.7177011436236569</v>
      </c>
      <c r="AR1790" s="68">
        <v>0.36622441906228209</v>
      </c>
      <c r="AS1790" s="68">
        <v>15.309404113010203</v>
      </c>
      <c r="AT1790" s="68">
        <v>6.4052134422577884</v>
      </c>
      <c r="AU1790" s="68">
        <v>0.62984649194479869</v>
      </c>
      <c r="AV1790" s="68">
        <v>0</v>
      </c>
      <c r="AW1790" s="68">
        <v>1.0356691880152211</v>
      </c>
      <c r="AX1790" s="68">
        <v>1.4868481217576641</v>
      </c>
      <c r="AY1790" s="68">
        <v>1.7232256867834645</v>
      </c>
      <c r="AZ1790" s="68">
        <v>0</v>
      </c>
      <c r="BA1790" s="68">
        <v>0.16801402887834305</v>
      </c>
      <c r="BB1790" s="68">
        <v>17.040881101877343</v>
      </c>
      <c r="BC1790" s="68">
        <v>12.909710242457582</v>
      </c>
      <c r="BD1790" s="68">
        <v>5.3748825443025741</v>
      </c>
      <c r="BE1790" s="68">
        <v>5.8324070017215393</v>
      </c>
      <c r="BF1790" s="68">
        <v>3.4025265163975567</v>
      </c>
      <c r="BG1790" s="68">
        <v>0</v>
      </c>
      <c r="BH1790" s="68">
        <v>1.570998136220653E-2</v>
      </c>
      <c r="BI1790" s="68">
        <v>112.21077987819254</v>
      </c>
      <c r="BJ1790" s="68">
        <v>0</v>
      </c>
      <c r="BK1790" s="68">
        <v>8.9053354967234391E-2</v>
      </c>
      <c r="BL1790" s="68">
        <v>10.467598191349653</v>
      </c>
      <c r="BM1790" s="68">
        <v>5.3032381082942903</v>
      </c>
      <c r="BN1790" s="68">
        <v>0</v>
      </c>
      <c r="BO1790" s="68">
        <v>0</v>
      </c>
    </row>
    <row r="1791" spans="1:67">
      <c r="A1791">
        <v>2014</v>
      </c>
      <c r="B1791" s="62" t="s">
        <v>648</v>
      </c>
      <c r="C1791" s="67" t="s">
        <v>713</v>
      </c>
      <c r="D1791" s="62" t="s">
        <v>726</v>
      </c>
      <c r="E1791" s="68">
        <v>0.38244887738118172</v>
      </c>
      <c r="F1791" s="68">
        <v>5.0484157564824814E-3</v>
      </c>
      <c r="G1791" s="68">
        <v>1.5511852628910295E-2</v>
      </c>
      <c r="H1791" s="68">
        <v>0.31301300569208385</v>
      </c>
      <c r="I1791" s="68">
        <v>2.1263605998600146</v>
      </c>
      <c r="J1791" s="68">
        <v>0.20651823361437857</v>
      </c>
      <c r="K1791" s="68">
        <v>2.4785998249966225E-2</v>
      </c>
      <c r="L1791" s="68">
        <v>7.6130697407896686E-2</v>
      </c>
      <c r="M1791" s="68">
        <v>0.11570817571158139</v>
      </c>
      <c r="N1791" s="68">
        <v>3.8917230187487856E-2</v>
      </c>
      <c r="O1791" s="68">
        <v>0.7368395158327431</v>
      </c>
      <c r="P1791" s="68">
        <v>0.18801816805685345</v>
      </c>
      <c r="Q1791" s="68">
        <v>0.21671841799553879</v>
      </c>
      <c r="R1791" s="68">
        <v>0.12559269328655995</v>
      </c>
      <c r="S1791" s="68">
        <v>0.18170287624247805</v>
      </c>
      <c r="T1791" s="68">
        <v>0.59088227312183417</v>
      </c>
      <c r="U1791" s="68">
        <v>5.2227090531951648</v>
      </c>
      <c r="V1791" s="68">
        <v>1.5013804308020937</v>
      </c>
      <c r="W1791" s="68">
        <v>1.516580942041059</v>
      </c>
      <c r="X1791" s="68">
        <v>2.5637371392805308</v>
      </c>
      <c r="Y1791" s="68">
        <v>9.8340263605597306E-2</v>
      </c>
      <c r="Z1791" s="68">
        <v>0.84551107052796848</v>
      </c>
      <c r="AA1791" s="68">
        <v>4.1526311813183815E-2</v>
      </c>
      <c r="AB1791" s="68">
        <v>0.47358903740986197</v>
      </c>
      <c r="AC1791" s="68">
        <v>0.43302774639669939</v>
      </c>
      <c r="AD1791" s="68">
        <v>2.4399835513340519E-3</v>
      </c>
      <c r="AE1791" s="68">
        <v>0.81657044411377411</v>
      </c>
      <c r="AF1791" s="68">
        <v>0.53655371611149738</v>
      </c>
      <c r="AG1791" s="68">
        <v>2.6656109113933377</v>
      </c>
      <c r="AH1791" s="68">
        <v>2.1855851901745011</v>
      </c>
      <c r="AI1791" s="68">
        <v>1.4001311774973491</v>
      </c>
      <c r="AJ1791" s="68">
        <v>0.14686510896295121</v>
      </c>
      <c r="AK1791" s="68">
        <v>0.14733306499739526</v>
      </c>
      <c r="AL1791" s="68">
        <v>0.43121897417373711</v>
      </c>
      <c r="AM1791" s="68">
        <v>7.2257279444431194E-2</v>
      </c>
      <c r="AN1791" s="68">
        <v>0.64220040482729079</v>
      </c>
      <c r="AO1791" s="68">
        <v>0.27443183870293358</v>
      </c>
      <c r="AP1791" s="68">
        <v>1.6176255142045202</v>
      </c>
      <c r="AQ1791" s="68">
        <v>0.84291474828745272</v>
      </c>
      <c r="AR1791" s="68">
        <v>7.1890093513920006E-2</v>
      </c>
      <c r="AS1791" s="68">
        <v>8.7245480557731838</v>
      </c>
      <c r="AT1791" s="68">
        <v>1.459642541500181E-2</v>
      </c>
      <c r="AU1791" s="68">
        <v>0.37115574714123389</v>
      </c>
      <c r="AV1791" s="68">
        <v>0</v>
      </c>
      <c r="AW1791" s="68">
        <v>0.10059824290567886</v>
      </c>
      <c r="AX1791" s="68">
        <v>0.25627272075279395</v>
      </c>
      <c r="AY1791" s="68">
        <v>0.24188493808707182</v>
      </c>
      <c r="AZ1791" s="68">
        <v>0</v>
      </c>
      <c r="BA1791" s="68">
        <v>3.5666151045947461E-2</v>
      </c>
      <c r="BB1791" s="68">
        <v>3.1083117451647526</v>
      </c>
      <c r="BC1791" s="68">
        <v>6.1683823475608186</v>
      </c>
      <c r="BD1791" s="68">
        <v>1.7182696978046201</v>
      </c>
      <c r="BE1791" s="68">
        <v>1.0430576476361859</v>
      </c>
      <c r="BF1791" s="68">
        <v>0.46883717229145205</v>
      </c>
      <c r="BG1791" s="68">
        <v>0</v>
      </c>
      <c r="BH1791" s="68">
        <v>4.8282707226568545E-3</v>
      </c>
      <c r="BI1791" s="68">
        <v>6.5599597226342956</v>
      </c>
      <c r="BJ1791" s="68">
        <v>0</v>
      </c>
      <c r="BK1791" s="68">
        <v>0.33508557627401714</v>
      </c>
      <c r="BL1791" s="68">
        <v>7.6708645733946899</v>
      </c>
      <c r="BM1791" s="68">
        <v>1.1750632256222631</v>
      </c>
      <c r="BN1791" s="68">
        <v>0</v>
      </c>
      <c r="BO1791" s="68">
        <v>0</v>
      </c>
    </row>
    <row r="1792" spans="1:67">
      <c r="A1792">
        <v>2014</v>
      </c>
      <c r="B1792" s="62" t="s">
        <v>649</v>
      </c>
      <c r="C1792" s="67" t="s">
        <v>714</v>
      </c>
      <c r="D1792" s="62" t="s">
        <v>726</v>
      </c>
      <c r="E1792" s="68">
        <v>0.41598735685444244</v>
      </c>
      <c r="F1792" s="68">
        <v>2.9452937553027504E-2</v>
      </c>
      <c r="G1792" s="68">
        <v>1.5087511786400228E-2</v>
      </c>
      <c r="H1792" s="68">
        <v>0.34774810876241485</v>
      </c>
      <c r="I1792" s="68">
        <v>1.7882534964528141</v>
      </c>
      <c r="J1792" s="68">
        <v>0.50502148389176083</v>
      </c>
      <c r="K1792" s="68">
        <v>4.2875822099664729E-2</v>
      </c>
      <c r="L1792" s="68">
        <v>0.12070532694589894</v>
      </c>
      <c r="M1792" s="68">
        <v>0.10256555984409312</v>
      </c>
      <c r="N1792" s="68">
        <v>0.11508173497520324</v>
      </c>
      <c r="O1792" s="68">
        <v>1.0362051845572382</v>
      </c>
      <c r="P1792" s="68">
        <v>0.25751898964742259</v>
      </c>
      <c r="Q1792" s="68">
        <v>0.62375709495303944</v>
      </c>
      <c r="R1792" s="68">
        <v>0.16857364951764217</v>
      </c>
      <c r="S1792" s="68">
        <v>0.27953770089975549</v>
      </c>
      <c r="T1792" s="68">
        <v>0.76576929055437648</v>
      </c>
      <c r="U1792" s="68">
        <v>39.118542310250177</v>
      </c>
      <c r="V1792" s="68">
        <v>3.728707766886687</v>
      </c>
      <c r="W1792" s="68">
        <v>1.1418442801077435</v>
      </c>
      <c r="X1792" s="68">
        <v>8.0840598632773499</v>
      </c>
      <c r="Y1792" s="68">
        <v>0.21558954115708964</v>
      </c>
      <c r="Z1792" s="68">
        <v>2.7152937125685592</v>
      </c>
      <c r="AA1792" s="68">
        <v>0.12462171736284361</v>
      </c>
      <c r="AB1792" s="68">
        <v>0.72715719014156832</v>
      </c>
      <c r="AC1792" s="68">
        <v>0.27398660085556809</v>
      </c>
      <c r="AD1792" s="68">
        <v>2.8811834276014237E-3</v>
      </c>
      <c r="AE1792" s="68">
        <v>1.4586693554700814</v>
      </c>
      <c r="AF1792" s="68">
        <v>0.38846929450500084</v>
      </c>
      <c r="AG1792" s="68">
        <v>1.9309427445330982</v>
      </c>
      <c r="AH1792" s="68">
        <v>1.6715861656192632</v>
      </c>
      <c r="AI1792" s="68">
        <v>0.74384659957087673</v>
      </c>
      <c r="AJ1792" s="68">
        <v>6.0965809206269594E-2</v>
      </c>
      <c r="AK1792" s="68">
        <v>0.13533039336657579</v>
      </c>
      <c r="AL1792" s="68">
        <v>0.18518149828847102</v>
      </c>
      <c r="AM1792" s="68">
        <v>4.54717495504494E-2</v>
      </c>
      <c r="AN1792" s="68">
        <v>0.63977972789280124</v>
      </c>
      <c r="AO1792" s="68">
        <v>0.13387684940697583</v>
      </c>
      <c r="AP1792" s="68">
        <v>0.94040949207589053</v>
      </c>
      <c r="AQ1792" s="68">
        <v>3.2966505814668481</v>
      </c>
      <c r="AR1792" s="68">
        <v>3.9092318239350665E-2</v>
      </c>
      <c r="AS1792" s="68">
        <v>4.1935055204559175</v>
      </c>
      <c r="AT1792" s="68">
        <v>1.4214394291658033E-2</v>
      </c>
      <c r="AU1792" s="68">
        <v>0.17884964417309485</v>
      </c>
      <c r="AV1792" s="68">
        <v>0</v>
      </c>
      <c r="AW1792" s="68">
        <v>8.777212887373044E-2</v>
      </c>
      <c r="AX1792" s="68">
        <v>0.30621385053054279</v>
      </c>
      <c r="AY1792" s="68">
        <v>0.15343139144082873</v>
      </c>
      <c r="AZ1792" s="68">
        <v>0</v>
      </c>
      <c r="BA1792" s="68">
        <v>2.2853340709916674E-2</v>
      </c>
      <c r="BB1792" s="68">
        <v>1.576734803248387</v>
      </c>
      <c r="BC1792" s="68">
        <v>3.4566239633444233</v>
      </c>
      <c r="BD1792" s="68">
        <v>0.93941694941726395</v>
      </c>
      <c r="BE1792" s="68">
        <v>1.0346731012459141</v>
      </c>
      <c r="BF1792" s="68">
        <v>0.42321942750385044</v>
      </c>
      <c r="BG1792" s="68">
        <v>0</v>
      </c>
      <c r="BH1792" s="68">
        <v>2.7633513252418133E-3</v>
      </c>
      <c r="BI1792" s="68">
        <v>32.829863273962445</v>
      </c>
      <c r="BJ1792" s="68">
        <v>0</v>
      </c>
      <c r="BK1792" s="68">
        <v>6.7319777697608787E-2</v>
      </c>
      <c r="BL1792" s="68">
        <v>16.890129777280759</v>
      </c>
      <c r="BM1792" s="68">
        <v>2.1107563834875354</v>
      </c>
      <c r="BN1792" s="68">
        <v>0</v>
      </c>
      <c r="BO1792" s="68">
        <v>0</v>
      </c>
    </row>
    <row r="1793" spans="1:67">
      <c r="A1793">
        <v>2014</v>
      </c>
      <c r="B1793" s="62" t="s">
        <v>650</v>
      </c>
      <c r="C1793" s="67" t="s">
        <v>715</v>
      </c>
      <c r="D1793" s="62" t="s">
        <v>726</v>
      </c>
      <c r="E1793" s="68">
        <v>0.82656372378963228</v>
      </c>
      <c r="F1793" s="68">
        <v>4.999961186066184E-3</v>
      </c>
      <c r="G1793" s="68">
        <v>3.5296809330285395E-2</v>
      </c>
      <c r="H1793" s="68">
        <v>0.2057478785413559</v>
      </c>
      <c r="I1793" s="68">
        <v>3.4409031332904165</v>
      </c>
      <c r="J1793" s="68">
        <v>0.50974518048669093</v>
      </c>
      <c r="K1793" s="68">
        <v>3.3622738608970255E-2</v>
      </c>
      <c r="L1793" s="68">
        <v>0.109327095945705</v>
      </c>
      <c r="M1793" s="68">
        <v>5.405023272367096E-2</v>
      </c>
      <c r="N1793" s="68">
        <v>4.6908193919924193E-2</v>
      </c>
      <c r="O1793" s="68">
        <v>0.57760505684269947</v>
      </c>
      <c r="P1793" s="68">
        <v>0.15058118247508331</v>
      </c>
      <c r="Q1793" s="68">
        <v>0.20143060721561529</v>
      </c>
      <c r="R1793" s="68">
        <v>0.12816594211458882</v>
      </c>
      <c r="S1793" s="68">
        <v>0.12456564583846842</v>
      </c>
      <c r="T1793" s="68">
        <v>0.39912987909063613</v>
      </c>
      <c r="U1793" s="68">
        <v>4.3805314636414465</v>
      </c>
      <c r="V1793" s="68">
        <v>0.97885846000219057</v>
      </c>
      <c r="W1793" s="68">
        <v>0.50622702503919459</v>
      </c>
      <c r="X1793" s="68">
        <v>3.1705205502597749</v>
      </c>
      <c r="Y1793" s="68">
        <v>5.888154723762129E-2</v>
      </c>
      <c r="Z1793" s="68">
        <v>0.91432580344286896</v>
      </c>
      <c r="AA1793" s="68">
        <v>2.687437864108105E-2</v>
      </c>
      <c r="AB1793" s="68">
        <v>0.3400225755369059</v>
      </c>
      <c r="AC1793" s="68">
        <v>0.2866042949627432</v>
      </c>
      <c r="AD1793" s="68">
        <v>4.726057042008151E-3</v>
      </c>
      <c r="AE1793" s="68">
        <v>0.79333832569841101</v>
      </c>
      <c r="AF1793" s="68">
        <v>0.42806223942421717</v>
      </c>
      <c r="AG1793" s="68">
        <v>2.1261604179458122</v>
      </c>
      <c r="AH1793" s="68">
        <v>1.7650520255421345</v>
      </c>
      <c r="AI1793" s="68">
        <v>0.97367250035835518</v>
      </c>
      <c r="AJ1793" s="68">
        <v>7.2762621170428143E-2</v>
      </c>
      <c r="AK1793" s="68">
        <v>0.16122810082537964</v>
      </c>
      <c r="AL1793" s="68">
        <v>0.20528043399326928</v>
      </c>
      <c r="AM1793" s="68">
        <v>5.245680041611428E-2</v>
      </c>
      <c r="AN1793" s="68">
        <v>0.9570706333211153</v>
      </c>
      <c r="AO1793" s="68">
        <v>0.16850435158374538</v>
      </c>
      <c r="AP1793" s="68">
        <v>1.0934109009274429</v>
      </c>
      <c r="AQ1793" s="68">
        <v>0.74299508387884972</v>
      </c>
      <c r="AR1793" s="68">
        <v>4.4241917371761058E-2</v>
      </c>
      <c r="AS1793" s="68">
        <v>5.2455609368752043</v>
      </c>
      <c r="AT1793" s="68">
        <v>3.2785973544559185E-2</v>
      </c>
      <c r="AU1793" s="68">
        <v>0.22303962447532716</v>
      </c>
      <c r="AV1793" s="68">
        <v>0</v>
      </c>
      <c r="AW1793" s="68">
        <v>0.11223220244795554</v>
      </c>
      <c r="AX1793" s="68">
        <v>0.1608989443560444</v>
      </c>
      <c r="AY1793" s="68">
        <v>0.17522841846760445</v>
      </c>
      <c r="AZ1793" s="68">
        <v>0</v>
      </c>
      <c r="BA1793" s="68">
        <v>2.5905134738081904E-2</v>
      </c>
      <c r="BB1793" s="68">
        <v>1.8770694345726602</v>
      </c>
      <c r="BC1793" s="68">
        <v>4.2826599038500053</v>
      </c>
      <c r="BD1793" s="68">
        <v>1.1166305075425598</v>
      </c>
      <c r="BE1793" s="68">
        <v>0.8327209620094157</v>
      </c>
      <c r="BF1793" s="68">
        <v>0.4169321907134641</v>
      </c>
      <c r="BG1793" s="68">
        <v>0</v>
      </c>
      <c r="BH1793" s="68">
        <v>3.4271836058097174E-3</v>
      </c>
      <c r="BI1793" s="68">
        <v>20.752541685555869</v>
      </c>
      <c r="BJ1793" s="68">
        <v>0</v>
      </c>
      <c r="BK1793" s="68">
        <v>1.4512530489301841E-2</v>
      </c>
      <c r="BL1793" s="68">
        <v>3.6485114453001386</v>
      </c>
      <c r="BM1793" s="68">
        <v>0.72754628245376785</v>
      </c>
      <c r="BN1793" s="68">
        <v>0</v>
      </c>
      <c r="BO1793" s="68">
        <v>0</v>
      </c>
    </row>
    <row r="1794" spans="1:67">
      <c r="A1794">
        <v>2014</v>
      </c>
      <c r="B1794" s="62" t="s">
        <v>651</v>
      </c>
      <c r="C1794" s="67" t="s">
        <v>716</v>
      </c>
      <c r="D1794" s="62" t="s">
        <v>726</v>
      </c>
      <c r="E1794" s="68">
        <v>3.7306732118910308E-4</v>
      </c>
      <c r="F1794" s="68">
        <v>4.4739866495126659E-6</v>
      </c>
      <c r="G1794" s="68">
        <v>1.9505027666442719E-5</v>
      </c>
      <c r="H1794" s="68">
        <v>4.5140992793243982E-4</v>
      </c>
      <c r="I1794" s="68">
        <v>1.9562717722982526E-3</v>
      </c>
      <c r="J1794" s="68">
        <v>2.4191264148397333E-4</v>
      </c>
      <c r="K1794" s="68">
        <v>5.3688890281803789E-5</v>
      </c>
      <c r="L1794" s="68">
        <v>1.9820302075593136E-4</v>
      </c>
      <c r="M1794" s="68">
        <v>8.3078311669075307E-5</v>
      </c>
      <c r="N1794" s="68">
        <v>9.6646112283050434E-5</v>
      </c>
      <c r="O1794" s="68">
        <v>9.0798674463675347E-4</v>
      </c>
      <c r="P1794" s="68">
        <v>1.8739943734113714E-4</v>
      </c>
      <c r="Q1794" s="68">
        <v>3.4415355383278501E-4</v>
      </c>
      <c r="R1794" s="68">
        <v>1.9972515347515632E-4</v>
      </c>
      <c r="S1794" s="68">
        <v>3.3860828155080942E-4</v>
      </c>
      <c r="T1794" s="68">
        <v>4.8893499822621751E-4</v>
      </c>
      <c r="U1794" s="68">
        <v>2.2477825221554164E-3</v>
      </c>
      <c r="V1794" s="68">
        <v>8.0354791342080259E-4</v>
      </c>
      <c r="W1794" s="68">
        <v>4.8781594546632573E-4</v>
      </c>
      <c r="X1794" s="68">
        <v>1.7017516833015109E-3</v>
      </c>
      <c r="Y1794" s="68">
        <v>9.1549004655895014E-5</v>
      </c>
      <c r="Z1794" s="68">
        <v>6.0730748331327066E-4</v>
      </c>
      <c r="AA1794" s="68">
        <v>3.9117430033436851E-5</v>
      </c>
      <c r="AB1794" s="68">
        <v>4.4962710952826533E-4</v>
      </c>
      <c r="AC1794" s="68">
        <v>2.492514244385039E-4</v>
      </c>
      <c r="AD1794" s="68">
        <v>8.105079445692554E-6</v>
      </c>
      <c r="AE1794" s="68">
        <v>1.2524395798818454E-3</v>
      </c>
      <c r="AF1794" s="68">
        <v>4.3563311476323434E-4</v>
      </c>
      <c r="AG1794" s="68">
        <v>2.189582529403072E-3</v>
      </c>
      <c r="AH1794" s="68">
        <v>2.0321807590827747E-3</v>
      </c>
      <c r="AI1794" s="68">
        <v>1.0136339527697762E-3</v>
      </c>
      <c r="AJ1794" s="68">
        <v>7.7335690615914219E-5</v>
      </c>
      <c r="AK1794" s="68">
        <v>3.1313658897819824E-4</v>
      </c>
      <c r="AL1794" s="68">
        <v>1.9784619440975772E-4</v>
      </c>
      <c r="AM1794" s="68">
        <v>5.6951483390566681E-5</v>
      </c>
      <c r="AN1794" s="68">
        <v>9.7919705110632643E-4</v>
      </c>
      <c r="AO1794" s="68">
        <v>1.6674685717410956E-4</v>
      </c>
      <c r="AP1794" s="68">
        <v>8.6262278171065677E-4</v>
      </c>
      <c r="AQ1794" s="68">
        <v>7.1875831775227946E-4</v>
      </c>
      <c r="AR1794" s="68">
        <v>3.9163290003944942E-5</v>
      </c>
      <c r="AS1794" s="68">
        <v>4.4090580313372145E-3</v>
      </c>
      <c r="AT1794" s="68">
        <v>5.1404925022671692E-5</v>
      </c>
      <c r="AU1794" s="68">
        <v>1.8858793166490542E-4</v>
      </c>
      <c r="AV1794" s="68">
        <v>0</v>
      </c>
      <c r="AW1794" s="68">
        <v>2.1868737006723089E-4</v>
      </c>
      <c r="AX1794" s="68">
        <v>1.4372893865563269E-4</v>
      </c>
      <c r="AY1794" s="68">
        <v>1.3954308090279884E-4</v>
      </c>
      <c r="AZ1794" s="68">
        <v>0</v>
      </c>
      <c r="BA1794" s="68">
        <v>2.4641630202617999E-5</v>
      </c>
      <c r="BB1794" s="68">
        <v>2.0791632053270776E-3</v>
      </c>
      <c r="BC1794" s="68">
        <v>4.1486038808487983E-3</v>
      </c>
      <c r="BD1794" s="68">
        <v>1.0595223359642168E-3</v>
      </c>
      <c r="BE1794" s="68">
        <v>7.8871043301957742E-4</v>
      </c>
      <c r="BF1794" s="68">
        <v>5.8649921133268929E-4</v>
      </c>
      <c r="BG1794" s="68">
        <v>0</v>
      </c>
      <c r="BH1794" s="68">
        <v>3.1955246099324469E-6</v>
      </c>
      <c r="BI1794" s="68">
        <v>1.2006222596976569E-2</v>
      </c>
      <c r="BJ1794" s="68">
        <v>0</v>
      </c>
      <c r="BK1794" s="68">
        <v>8.0439079673092254E-6</v>
      </c>
      <c r="BL1794" s="68">
        <v>9.5857952329884576E-4</v>
      </c>
      <c r="BM1794" s="68">
        <v>1.5676203772215736E-4</v>
      </c>
      <c r="BN1794" s="68">
        <v>0</v>
      </c>
      <c r="BO1794" s="68">
        <v>0</v>
      </c>
    </row>
    <row r="1795" spans="1:67">
      <c r="A1795">
        <v>2014</v>
      </c>
      <c r="B1795" s="62" t="s">
        <v>652</v>
      </c>
      <c r="C1795" s="67" t="s">
        <v>717</v>
      </c>
      <c r="D1795" s="62" t="s">
        <v>726</v>
      </c>
      <c r="E1795" s="68">
        <v>0</v>
      </c>
      <c r="F1795" s="68">
        <v>0</v>
      </c>
      <c r="G1795" s="68">
        <v>0</v>
      </c>
      <c r="H1795" s="68">
        <v>0</v>
      </c>
      <c r="I1795" s="68">
        <v>0</v>
      </c>
      <c r="J1795" s="68">
        <v>0</v>
      </c>
      <c r="K1795" s="68">
        <v>0</v>
      </c>
      <c r="L1795" s="68">
        <v>0</v>
      </c>
      <c r="M1795" s="68">
        <v>0</v>
      </c>
      <c r="N1795" s="68">
        <v>0</v>
      </c>
      <c r="O1795" s="68">
        <v>0</v>
      </c>
      <c r="P1795" s="68">
        <v>0</v>
      </c>
      <c r="Q1795" s="68">
        <v>0</v>
      </c>
      <c r="R1795" s="68">
        <v>0</v>
      </c>
      <c r="S1795" s="68">
        <v>0</v>
      </c>
      <c r="T1795" s="68">
        <v>0</v>
      </c>
      <c r="U1795" s="68">
        <v>0</v>
      </c>
      <c r="V1795" s="68">
        <v>0</v>
      </c>
      <c r="W1795" s="68">
        <v>0</v>
      </c>
      <c r="X1795" s="68">
        <v>0</v>
      </c>
      <c r="Y1795" s="68">
        <v>0</v>
      </c>
      <c r="Z1795" s="68">
        <v>0</v>
      </c>
      <c r="AA1795" s="68">
        <v>0</v>
      </c>
      <c r="AB1795" s="68">
        <v>0</v>
      </c>
      <c r="AC1795" s="68">
        <v>0</v>
      </c>
      <c r="AD1795" s="68">
        <v>0</v>
      </c>
      <c r="AE1795" s="68">
        <v>0</v>
      </c>
      <c r="AF1795" s="68">
        <v>0</v>
      </c>
      <c r="AG1795" s="68">
        <v>0</v>
      </c>
      <c r="AH1795" s="68">
        <v>0</v>
      </c>
      <c r="AI1795" s="68">
        <v>0</v>
      </c>
      <c r="AJ1795" s="68">
        <v>0</v>
      </c>
      <c r="AK1795" s="68">
        <v>0</v>
      </c>
      <c r="AL1795" s="68">
        <v>0</v>
      </c>
      <c r="AM1795" s="68">
        <v>0</v>
      </c>
      <c r="AN1795" s="68">
        <v>0</v>
      </c>
      <c r="AO1795" s="68">
        <v>0</v>
      </c>
      <c r="AP1795" s="68">
        <v>0</v>
      </c>
      <c r="AQ1795" s="68">
        <v>0</v>
      </c>
      <c r="AR1795" s="68">
        <v>0</v>
      </c>
      <c r="AS1795" s="68">
        <v>0</v>
      </c>
      <c r="AT1795" s="68">
        <v>0</v>
      </c>
      <c r="AU1795" s="68">
        <v>0</v>
      </c>
      <c r="AV1795" s="68">
        <v>0</v>
      </c>
      <c r="AW1795" s="68">
        <v>0</v>
      </c>
      <c r="AX1795" s="68">
        <v>0</v>
      </c>
      <c r="AY1795" s="68">
        <v>0</v>
      </c>
      <c r="AZ1795" s="68">
        <v>0</v>
      </c>
      <c r="BA1795" s="68">
        <v>0</v>
      </c>
      <c r="BB1795" s="68">
        <v>0</v>
      </c>
      <c r="BC1795" s="68">
        <v>0</v>
      </c>
      <c r="BD1795" s="68">
        <v>0</v>
      </c>
      <c r="BE1795" s="68">
        <v>0</v>
      </c>
      <c r="BF1795" s="68">
        <v>0</v>
      </c>
      <c r="BG1795" s="68">
        <v>0</v>
      </c>
      <c r="BH1795" s="68">
        <v>0</v>
      </c>
      <c r="BI1795" s="68">
        <v>0</v>
      </c>
      <c r="BJ1795" s="68">
        <v>0</v>
      </c>
      <c r="BK1795" s="68">
        <v>0</v>
      </c>
      <c r="BL1795" s="68">
        <v>0</v>
      </c>
      <c r="BM1795" s="68">
        <v>0</v>
      </c>
      <c r="BN1795" s="68">
        <v>0</v>
      </c>
      <c r="BO1795" s="68">
        <v>0</v>
      </c>
    </row>
    <row r="1796" spans="1:67">
      <c r="A1796">
        <v>2014</v>
      </c>
      <c r="B1796" s="69" t="s">
        <v>727</v>
      </c>
      <c r="C1796" s="69" t="s">
        <v>728</v>
      </c>
      <c r="D1796" s="62" t="s">
        <v>729</v>
      </c>
      <c r="E1796" s="68">
        <v>23084.546821691736</v>
      </c>
      <c r="F1796" s="68">
        <v>369.87118827025921</v>
      </c>
      <c r="G1796" s="68">
        <v>1134.290685930313</v>
      </c>
      <c r="H1796" s="68">
        <v>22738.296735982727</v>
      </c>
      <c r="I1796" s="68">
        <v>97380.938286294462</v>
      </c>
      <c r="J1796" s="68">
        <v>13396.950861040956</v>
      </c>
      <c r="K1796" s="68">
        <v>2848.6036073524642</v>
      </c>
      <c r="L1796" s="68">
        <v>9474.7847080871197</v>
      </c>
      <c r="M1796" s="68">
        <v>2514.2611367652053</v>
      </c>
      <c r="N1796" s="68">
        <v>61253.647335040027</v>
      </c>
      <c r="O1796" s="68">
        <v>40452.139080229776</v>
      </c>
      <c r="P1796" s="68">
        <v>5114.2097332231833</v>
      </c>
      <c r="Q1796" s="68">
        <v>16793.813782141468</v>
      </c>
      <c r="R1796" s="68">
        <v>10385.35313711347</v>
      </c>
      <c r="S1796" s="68">
        <v>25574.45620997834</v>
      </c>
      <c r="T1796" s="68">
        <v>15906.625546870795</v>
      </c>
      <c r="U1796" s="68">
        <v>50449.835952941954</v>
      </c>
      <c r="V1796" s="68">
        <v>18708.830555805183</v>
      </c>
      <c r="W1796" s="68">
        <v>13948.224175241385</v>
      </c>
      <c r="X1796" s="68">
        <v>96021.88058751401</v>
      </c>
      <c r="Y1796" s="68">
        <v>4440.1378577211744</v>
      </c>
      <c r="Z1796" s="68">
        <v>16756.102166244014</v>
      </c>
      <c r="AA1796" s="68">
        <v>1167.5223048319319</v>
      </c>
      <c r="AB1796" s="68">
        <v>14984.527001714121</v>
      </c>
      <c r="AC1796" s="68">
        <v>2102.4978210675245</v>
      </c>
      <c r="AD1796" s="68">
        <v>237.68065286166478</v>
      </c>
      <c r="AE1796" s="68">
        <v>73315.538743626093</v>
      </c>
      <c r="AF1796" s="68">
        <v>6039.2864918392479</v>
      </c>
      <c r="AG1796" s="68">
        <v>30028.096044311616</v>
      </c>
      <c r="AH1796" s="68">
        <v>24597.599161340044</v>
      </c>
      <c r="AI1796" s="68">
        <v>48115.00921706474</v>
      </c>
      <c r="AJ1796" s="68">
        <v>641.5991439589601</v>
      </c>
      <c r="AK1796" s="68">
        <v>7882.4320933410891</v>
      </c>
      <c r="AL1796" s="68">
        <v>4788.975737803903</v>
      </c>
      <c r="AM1796" s="68">
        <v>1347.8065846493951</v>
      </c>
      <c r="AN1796" s="68">
        <v>13024.288766089763</v>
      </c>
      <c r="AO1796" s="68">
        <v>1056.9850494222778</v>
      </c>
      <c r="AP1796" s="68">
        <v>3212.1510164337524</v>
      </c>
      <c r="AQ1796" s="68">
        <v>12983.989333018731</v>
      </c>
      <c r="AR1796" s="68">
        <v>296.80330149951038</v>
      </c>
      <c r="AS1796" s="68">
        <v>14183.582139572925</v>
      </c>
      <c r="AT1796" s="68">
        <v>8689.1634683716911</v>
      </c>
      <c r="AU1796" s="68">
        <v>785.9431680297248</v>
      </c>
      <c r="AV1796" s="68">
        <v>0</v>
      </c>
      <c r="AW1796" s="68">
        <v>4909.8433733611091</v>
      </c>
      <c r="AX1796" s="68">
        <v>1884.5719714730867</v>
      </c>
      <c r="AY1796" s="68">
        <v>2234.3766747504824</v>
      </c>
      <c r="AZ1796" s="68">
        <v>0</v>
      </c>
      <c r="BA1796" s="68">
        <v>398.515207427348</v>
      </c>
      <c r="BB1796" s="68">
        <v>23858.27918442239</v>
      </c>
      <c r="BC1796" s="68">
        <v>24415.262640600249</v>
      </c>
      <c r="BD1796" s="68">
        <v>7042.7019291713541</v>
      </c>
      <c r="BE1796" s="68">
        <v>13462.503070779025</v>
      </c>
      <c r="BF1796" s="68">
        <v>7647.7090880780597</v>
      </c>
      <c r="BG1796" s="68">
        <v>0</v>
      </c>
      <c r="BH1796" s="68">
        <v>42.334432121621781</v>
      </c>
      <c r="BI1796" s="68">
        <v>789594.96388915065</v>
      </c>
      <c r="BJ1796" s="68">
        <v>0</v>
      </c>
      <c r="BK1796" s="68">
        <v>156268.19852584053</v>
      </c>
      <c r="BL1796" s="68">
        <v>267043.99249667313</v>
      </c>
      <c r="BM1796" s="68">
        <v>6723.811482721464</v>
      </c>
      <c r="BN1796" s="68">
        <v>0</v>
      </c>
      <c r="BO1796" s="68">
        <v>0</v>
      </c>
    </row>
    <row r="1797" spans="1:67">
      <c r="A1797">
        <v>2014</v>
      </c>
      <c r="B1797" s="70" t="s">
        <v>730</v>
      </c>
      <c r="C1797" s="70" t="s">
        <v>731</v>
      </c>
      <c r="D1797" s="62" t="s">
        <v>729</v>
      </c>
      <c r="E1797" s="68">
        <v>-356.48741116492215</v>
      </c>
      <c r="F1797" s="68">
        <v>-6.294058307637612</v>
      </c>
      <c r="G1797" s="68">
        <v>-175.81983362061396</v>
      </c>
      <c r="H1797" s="68">
        <v>-769.23118709700043</v>
      </c>
      <c r="I1797" s="68">
        <v>208.42195226827317</v>
      </c>
      <c r="J1797" s="68">
        <v>-69.25986898593608</v>
      </c>
      <c r="K1797" s="68">
        <v>-57.743445160118625</v>
      </c>
      <c r="L1797" s="68">
        <v>-155.10997807432244</v>
      </c>
      <c r="M1797" s="68">
        <v>-24.324168535423414</v>
      </c>
      <c r="N1797" s="68">
        <v>613.653515005293</v>
      </c>
      <c r="O1797" s="68">
        <v>-508.21061492626484</v>
      </c>
      <c r="P1797" s="68">
        <v>-7.8595833729515858</v>
      </c>
      <c r="Q1797" s="68">
        <v>-62.805832459954843</v>
      </c>
      <c r="R1797" s="68">
        <v>-613.93098003350235</v>
      </c>
      <c r="S1797" s="68">
        <v>-227.51962438288402</v>
      </c>
      <c r="T1797" s="68">
        <v>-101.84057011589906</v>
      </c>
      <c r="U1797" s="68">
        <v>-9.2247062415581436</v>
      </c>
      <c r="V1797" s="68">
        <v>-2.0806885905175259</v>
      </c>
      <c r="W1797" s="68">
        <v>-13.113986250198241</v>
      </c>
      <c r="X1797" s="68">
        <v>51.591645719159814</v>
      </c>
      <c r="Y1797" s="68">
        <v>-3.5640117879282247</v>
      </c>
      <c r="Z1797" s="68">
        <v>-69.388085218090495</v>
      </c>
      <c r="AA1797" s="68">
        <v>-30.851026785837906</v>
      </c>
      <c r="AB1797" s="68">
        <v>-2286.533064148226</v>
      </c>
      <c r="AC1797" s="68">
        <v>-59.47473051972851</v>
      </c>
      <c r="AD1797" s="68">
        <v>-12.294058482398091</v>
      </c>
      <c r="AE1797" s="68">
        <v>-1147.0287600092397</v>
      </c>
      <c r="AF1797" s="68">
        <v>-82.675632205717832</v>
      </c>
      <c r="AG1797" s="68">
        <v>-411.0707011582129</v>
      </c>
      <c r="AH1797" s="68">
        <v>-336.7293039804116</v>
      </c>
      <c r="AI1797" s="68">
        <v>-9298.7638259166215</v>
      </c>
      <c r="AJ1797" s="68">
        <v>-16.636304561435743</v>
      </c>
      <c r="AK1797" s="68">
        <v>-1972.9343765219501</v>
      </c>
      <c r="AL1797" s="68">
        <v>-70.855949322483539</v>
      </c>
      <c r="AM1797" s="68">
        <v>-107.15166034898053</v>
      </c>
      <c r="AN1797" s="68">
        <v>-243.07501390552204</v>
      </c>
      <c r="AO1797" s="68">
        <v>-14.019671421224551</v>
      </c>
      <c r="AP1797" s="68">
        <v>-27.866823322387983</v>
      </c>
      <c r="AQ1797" s="68">
        <v>-176.42282924880485</v>
      </c>
      <c r="AR1797" s="68">
        <v>-1.205919310215106</v>
      </c>
      <c r="AS1797" s="68">
        <v>-66.747326196914045</v>
      </c>
      <c r="AT1797" s="68">
        <v>-0.67447187488968452</v>
      </c>
      <c r="AU1797" s="68">
        <v>-7.3728123679440065</v>
      </c>
      <c r="AV1797" s="68">
        <v>0</v>
      </c>
      <c r="AW1797" s="68">
        <v>-112.74028788580432</v>
      </c>
      <c r="AX1797" s="68">
        <v>-9.461104041201077</v>
      </c>
      <c r="AY1797" s="68">
        <v>-40.791265918324463</v>
      </c>
      <c r="AZ1797" s="68">
        <v>0</v>
      </c>
      <c r="BA1797" s="68">
        <v>-7.6023201442954527</v>
      </c>
      <c r="BB1797" s="68">
        <v>-1026.0291930512499</v>
      </c>
      <c r="BC1797" s="68">
        <v>-1.1143534536295507</v>
      </c>
      <c r="BD1797" s="68">
        <v>-133.45747700411826</v>
      </c>
      <c r="BE1797" s="68">
        <v>-238.54867529411106</v>
      </c>
      <c r="BF1797" s="68">
        <v>-181.62422631241094</v>
      </c>
      <c r="BG1797" s="68">
        <v>0</v>
      </c>
      <c r="BH1797" s="68">
        <v>-1.6723953751468248</v>
      </c>
      <c r="BI1797" s="68">
        <v>86110.402611853337</v>
      </c>
      <c r="BJ1797" s="68">
        <v>0</v>
      </c>
      <c r="BK1797" s="68">
        <v>0</v>
      </c>
      <c r="BL1797" s="68">
        <v>2365.9178911192116</v>
      </c>
      <c r="BM1797" s="68">
        <v>0</v>
      </c>
      <c r="BN1797" s="68">
        <v>0</v>
      </c>
      <c r="BO1797" s="68">
        <v>0</v>
      </c>
    </row>
    <row r="1798" spans="1:67">
      <c r="A1798">
        <v>2014</v>
      </c>
      <c r="B1798" s="70" t="s">
        <v>732</v>
      </c>
      <c r="C1798" s="70" t="s">
        <v>733</v>
      </c>
      <c r="D1798" s="62" t="s">
        <v>729</v>
      </c>
      <c r="E1798" s="68">
        <v>0</v>
      </c>
      <c r="F1798" s="68">
        <v>0</v>
      </c>
      <c r="G1798" s="68">
        <v>0</v>
      </c>
      <c r="H1798" s="68">
        <v>0</v>
      </c>
      <c r="I1798" s="68">
        <v>0</v>
      </c>
      <c r="J1798" s="68">
        <v>0</v>
      </c>
      <c r="K1798" s="68">
        <v>0</v>
      </c>
      <c r="L1798" s="68">
        <v>0</v>
      </c>
      <c r="M1798" s="68">
        <v>0</v>
      </c>
      <c r="N1798" s="68">
        <v>0</v>
      </c>
      <c r="O1798" s="68">
        <v>0</v>
      </c>
      <c r="P1798" s="68">
        <v>0</v>
      </c>
      <c r="Q1798" s="68">
        <v>0</v>
      </c>
      <c r="R1798" s="68">
        <v>0</v>
      </c>
      <c r="S1798" s="68">
        <v>0</v>
      </c>
      <c r="T1798" s="68">
        <v>0</v>
      </c>
      <c r="U1798" s="68">
        <v>0</v>
      </c>
      <c r="V1798" s="68">
        <v>0</v>
      </c>
      <c r="W1798" s="68">
        <v>0</v>
      </c>
      <c r="X1798" s="68">
        <v>0</v>
      </c>
      <c r="Y1798" s="68">
        <v>0</v>
      </c>
      <c r="Z1798" s="68">
        <v>0</v>
      </c>
      <c r="AA1798" s="68">
        <v>0</v>
      </c>
      <c r="AB1798" s="68">
        <v>0</v>
      </c>
      <c r="AC1798" s="68">
        <v>0</v>
      </c>
      <c r="AD1798" s="68">
        <v>0</v>
      </c>
      <c r="AE1798" s="68">
        <v>0</v>
      </c>
      <c r="AF1798" s="68">
        <v>0</v>
      </c>
      <c r="AG1798" s="68">
        <v>0</v>
      </c>
      <c r="AH1798" s="68">
        <v>0</v>
      </c>
      <c r="AI1798" s="68">
        <v>0</v>
      </c>
      <c r="AJ1798" s="68">
        <v>0</v>
      </c>
      <c r="AK1798" s="68">
        <v>0</v>
      </c>
      <c r="AL1798" s="68">
        <v>0</v>
      </c>
      <c r="AM1798" s="68">
        <v>0</v>
      </c>
      <c r="AN1798" s="68">
        <v>0</v>
      </c>
      <c r="AO1798" s="68">
        <v>0</v>
      </c>
      <c r="AP1798" s="68">
        <v>0</v>
      </c>
      <c r="AQ1798" s="68">
        <v>0</v>
      </c>
      <c r="AR1798" s="68">
        <v>0</v>
      </c>
      <c r="AS1798" s="68">
        <v>0</v>
      </c>
      <c r="AT1798" s="68">
        <v>0</v>
      </c>
      <c r="AU1798" s="68">
        <v>0</v>
      </c>
      <c r="AV1798" s="68">
        <v>0</v>
      </c>
      <c r="AW1798" s="68">
        <v>0</v>
      </c>
      <c r="AX1798" s="68">
        <v>0</v>
      </c>
      <c r="AY1798" s="68">
        <v>0</v>
      </c>
      <c r="AZ1798" s="68">
        <v>0</v>
      </c>
      <c r="BA1798" s="68">
        <v>0</v>
      </c>
      <c r="BB1798" s="68">
        <v>0</v>
      </c>
      <c r="BC1798" s="68">
        <v>0</v>
      </c>
      <c r="BD1798" s="68">
        <v>0</v>
      </c>
      <c r="BE1798" s="68">
        <v>0</v>
      </c>
      <c r="BF1798" s="68">
        <v>0</v>
      </c>
      <c r="BG1798" s="68">
        <v>0</v>
      </c>
      <c r="BH1798" s="68">
        <v>0</v>
      </c>
      <c r="BI1798" s="68">
        <v>0</v>
      </c>
      <c r="BJ1798" s="68">
        <v>0</v>
      </c>
      <c r="BK1798" s="68">
        <v>0</v>
      </c>
      <c r="BL1798" s="68">
        <v>0</v>
      </c>
      <c r="BM1798" s="68">
        <v>0</v>
      </c>
      <c r="BN1798" s="68">
        <v>0</v>
      </c>
      <c r="BO1798" s="68">
        <v>0</v>
      </c>
    </row>
    <row r="1799" spans="1:67">
      <c r="A1799">
        <v>2014</v>
      </c>
      <c r="B1799" s="70" t="s">
        <v>734</v>
      </c>
      <c r="C1799" s="70" t="s">
        <v>735</v>
      </c>
      <c r="D1799" s="62" t="s">
        <v>729</v>
      </c>
      <c r="E1799" s="68">
        <v>0</v>
      </c>
      <c r="F1799" s="68">
        <v>0</v>
      </c>
      <c r="G1799" s="68">
        <v>0</v>
      </c>
      <c r="H1799" s="68">
        <v>0</v>
      </c>
      <c r="I1799" s="68">
        <v>0</v>
      </c>
      <c r="J1799" s="68">
        <v>0</v>
      </c>
      <c r="K1799" s="68">
        <v>0</v>
      </c>
      <c r="L1799" s="68">
        <v>0</v>
      </c>
      <c r="M1799" s="68">
        <v>0</v>
      </c>
      <c r="N1799" s="68">
        <v>0</v>
      </c>
      <c r="O1799" s="68">
        <v>0</v>
      </c>
      <c r="P1799" s="68">
        <v>0</v>
      </c>
      <c r="Q1799" s="68">
        <v>0</v>
      </c>
      <c r="R1799" s="68">
        <v>0</v>
      </c>
      <c r="S1799" s="68">
        <v>0</v>
      </c>
      <c r="T1799" s="68">
        <v>0</v>
      </c>
      <c r="U1799" s="68">
        <v>0</v>
      </c>
      <c r="V1799" s="68">
        <v>0</v>
      </c>
      <c r="W1799" s="68">
        <v>0</v>
      </c>
      <c r="X1799" s="68">
        <v>0</v>
      </c>
      <c r="Y1799" s="68">
        <v>0</v>
      </c>
      <c r="Z1799" s="68">
        <v>0</v>
      </c>
      <c r="AA1799" s="68">
        <v>0</v>
      </c>
      <c r="AB1799" s="68">
        <v>0</v>
      </c>
      <c r="AC1799" s="68">
        <v>0</v>
      </c>
      <c r="AD1799" s="68">
        <v>0</v>
      </c>
      <c r="AE1799" s="68">
        <v>0</v>
      </c>
      <c r="AF1799" s="68">
        <v>0</v>
      </c>
      <c r="AG1799" s="68">
        <v>0</v>
      </c>
      <c r="AH1799" s="68">
        <v>0</v>
      </c>
      <c r="AI1799" s="68">
        <v>0</v>
      </c>
      <c r="AJ1799" s="68">
        <v>0</v>
      </c>
      <c r="AK1799" s="68">
        <v>0</v>
      </c>
      <c r="AL1799" s="68">
        <v>0</v>
      </c>
      <c r="AM1799" s="68">
        <v>0</v>
      </c>
      <c r="AN1799" s="68">
        <v>0</v>
      </c>
      <c r="AO1799" s="68">
        <v>0</v>
      </c>
      <c r="AP1799" s="68">
        <v>0</v>
      </c>
      <c r="AQ1799" s="68">
        <v>0</v>
      </c>
      <c r="AR1799" s="68">
        <v>0</v>
      </c>
      <c r="AS1799" s="68">
        <v>0</v>
      </c>
      <c r="AT1799" s="68">
        <v>0</v>
      </c>
      <c r="AU1799" s="68">
        <v>0</v>
      </c>
      <c r="AV1799" s="68">
        <v>0</v>
      </c>
      <c r="AW1799" s="68">
        <v>0</v>
      </c>
      <c r="AX1799" s="68">
        <v>0</v>
      </c>
      <c r="AY1799" s="68">
        <v>0</v>
      </c>
      <c r="AZ1799" s="68">
        <v>0</v>
      </c>
      <c r="BA1799" s="68">
        <v>0</v>
      </c>
      <c r="BB1799" s="68">
        <v>0</v>
      </c>
      <c r="BC1799" s="68">
        <v>0</v>
      </c>
      <c r="BD1799" s="68">
        <v>0</v>
      </c>
      <c r="BE1799" s="68">
        <v>0</v>
      </c>
      <c r="BF1799" s="68">
        <v>0</v>
      </c>
      <c r="BG1799" s="68">
        <v>0</v>
      </c>
      <c r="BH1799" s="68">
        <v>0</v>
      </c>
      <c r="BI1799" s="68">
        <v>9777.0240740054451</v>
      </c>
      <c r="BJ1799" s="68">
        <v>0</v>
      </c>
      <c r="BK1799" s="68">
        <v>133.24029161705531</v>
      </c>
      <c r="BL1799" s="68">
        <v>0</v>
      </c>
      <c r="BM1799" s="68">
        <v>0</v>
      </c>
      <c r="BN1799" s="68">
        <v>0</v>
      </c>
      <c r="BO1799" s="68">
        <v>0</v>
      </c>
    </row>
    <row r="1800" spans="1:67">
      <c r="A1800">
        <v>2014</v>
      </c>
      <c r="B1800" s="70" t="s">
        <v>736</v>
      </c>
      <c r="C1800" s="70" t="s">
        <v>737</v>
      </c>
      <c r="D1800" s="62" t="s">
        <v>729</v>
      </c>
      <c r="E1800" s="68">
        <v>0</v>
      </c>
      <c r="F1800" s="68">
        <v>0</v>
      </c>
      <c r="G1800" s="68">
        <v>0</v>
      </c>
      <c r="H1800" s="68">
        <v>0</v>
      </c>
      <c r="I1800" s="68">
        <v>0</v>
      </c>
      <c r="J1800" s="68">
        <v>0</v>
      </c>
      <c r="K1800" s="68">
        <v>0</v>
      </c>
      <c r="L1800" s="68">
        <v>0</v>
      </c>
      <c r="M1800" s="68">
        <v>0</v>
      </c>
      <c r="N1800" s="68">
        <v>0</v>
      </c>
      <c r="O1800" s="68">
        <v>0</v>
      </c>
      <c r="P1800" s="68">
        <v>0</v>
      </c>
      <c r="Q1800" s="68">
        <v>0</v>
      </c>
      <c r="R1800" s="68">
        <v>0</v>
      </c>
      <c r="S1800" s="68">
        <v>0</v>
      </c>
      <c r="T1800" s="68">
        <v>0</v>
      </c>
      <c r="U1800" s="68">
        <v>0</v>
      </c>
      <c r="V1800" s="68">
        <v>0</v>
      </c>
      <c r="W1800" s="68">
        <v>0</v>
      </c>
      <c r="X1800" s="68">
        <v>0</v>
      </c>
      <c r="Y1800" s="68">
        <v>0</v>
      </c>
      <c r="Z1800" s="68">
        <v>0</v>
      </c>
      <c r="AA1800" s="68">
        <v>0</v>
      </c>
      <c r="AB1800" s="68">
        <v>0</v>
      </c>
      <c r="AC1800" s="68">
        <v>0</v>
      </c>
      <c r="AD1800" s="68">
        <v>0</v>
      </c>
      <c r="AE1800" s="68">
        <v>0</v>
      </c>
      <c r="AF1800" s="68">
        <v>0</v>
      </c>
      <c r="AG1800" s="68">
        <v>0</v>
      </c>
      <c r="AH1800" s="68">
        <v>0</v>
      </c>
      <c r="AI1800" s="68">
        <v>0</v>
      </c>
      <c r="AJ1800" s="68">
        <v>0</v>
      </c>
      <c r="AK1800" s="68">
        <v>0</v>
      </c>
      <c r="AL1800" s="68">
        <v>0</v>
      </c>
      <c r="AM1800" s="68">
        <v>0</v>
      </c>
      <c r="AN1800" s="68">
        <v>0</v>
      </c>
      <c r="AO1800" s="68">
        <v>0</v>
      </c>
      <c r="AP1800" s="68">
        <v>0</v>
      </c>
      <c r="AQ1800" s="68">
        <v>0</v>
      </c>
      <c r="AR1800" s="68">
        <v>0</v>
      </c>
      <c r="AS1800" s="68">
        <v>0</v>
      </c>
      <c r="AT1800" s="68">
        <v>0</v>
      </c>
      <c r="AU1800" s="68">
        <v>0</v>
      </c>
      <c r="AV1800" s="68">
        <v>0</v>
      </c>
      <c r="AW1800" s="68">
        <v>0</v>
      </c>
      <c r="AX1800" s="68">
        <v>0</v>
      </c>
      <c r="AY1800" s="68">
        <v>0</v>
      </c>
      <c r="AZ1800" s="68">
        <v>0</v>
      </c>
      <c r="BA1800" s="68">
        <v>0</v>
      </c>
      <c r="BB1800" s="68">
        <v>0</v>
      </c>
      <c r="BC1800" s="68">
        <v>0</v>
      </c>
      <c r="BD1800" s="68">
        <v>0</v>
      </c>
      <c r="BE1800" s="68">
        <v>0</v>
      </c>
      <c r="BF1800" s="68">
        <v>0</v>
      </c>
      <c r="BG1800" s="68">
        <v>0</v>
      </c>
      <c r="BH1800" s="68">
        <v>0</v>
      </c>
      <c r="BI1800" s="68">
        <v>-16299.499882322802</v>
      </c>
      <c r="BJ1800" s="68">
        <v>0</v>
      </c>
      <c r="BK1800" s="68">
        <v>0</v>
      </c>
      <c r="BL1800" s="68">
        <v>0</v>
      </c>
      <c r="BM1800" s="68">
        <v>0</v>
      </c>
      <c r="BN1800" s="68">
        <v>0</v>
      </c>
      <c r="BO1800" s="68">
        <v>0</v>
      </c>
    </row>
    <row r="1801" spans="1:67">
      <c r="A1801">
        <v>2014</v>
      </c>
      <c r="B1801" s="69" t="s">
        <v>738</v>
      </c>
      <c r="C1801" s="69" t="s">
        <v>739</v>
      </c>
      <c r="D1801" s="62" t="s">
        <v>729</v>
      </c>
      <c r="E1801" s="68">
        <v>38226.509980654577</v>
      </c>
      <c r="F1801" s="68">
        <v>1208.4811763552</v>
      </c>
      <c r="G1801" s="68">
        <v>1073.2861198762998</v>
      </c>
      <c r="H1801" s="68">
        <v>87945.989270339225</v>
      </c>
      <c r="I1801" s="68">
        <v>61882.910721668311</v>
      </c>
      <c r="J1801" s="68">
        <v>9914.3898237405956</v>
      </c>
      <c r="K1801" s="68">
        <v>2143.3433551981007</v>
      </c>
      <c r="L1801" s="68">
        <v>4347.1040080193015</v>
      </c>
      <c r="M1801" s="68">
        <v>1566.2710993401995</v>
      </c>
      <c r="N1801" s="68">
        <v>8836.999703880716</v>
      </c>
      <c r="O1801" s="68">
        <v>15131.56027474962</v>
      </c>
      <c r="P1801" s="68">
        <v>6222.0831993231996</v>
      </c>
      <c r="Q1801" s="68">
        <v>6265.5634784479007</v>
      </c>
      <c r="R1801" s="68">
        <v>10397.8697531214</v>
      </c>
      <c r="S1801" s="68">
        <v>12447.949204237806</v>
      </c>
      <c r="T1801" s="68">
        <v>6629.6267058768999</v>
      </c>
      <c r="U1801" s="68">
        <v>8946.0889445103003</v>
      </c>
      <c r="V1801" s="68">
        <v>6395.0006774609974</v>
      </c>
      <c r="W1801" s="68">
        <v>8536.5429799034009</v>
      </c>
      <c r="X1801" s="68">
        <v>36570.768925995668</v>
      </c>
      <c r="Y1801" s="68">
        <v>2773.8852917698991</v>
      </c>
      <c r="Z1801" s="68">
        <v>7941.2505843956988</v>
      </c>
      <c r="AA1801" s="68">
        <v>1413.6984173345004</v>
      </c>
      <c r="AB1801" s="68">
        <v>19600.597534501496</v>
      </c>
      <c r="AC1801" s="68">
        <v>5079.4156273135004</v>
      </c>
      <c r="AD1801" s="68">
        <v>358.81870877379998</v>
      </c>
      <c r="AE1801" s="68">
        <v>92543.986153851089</v>
      </c>
      <c r="AF1801" s="68">
        <v>12684.553109792594</v>
      </c>
      <c r="AG1801" s="68">
        <v>101612.40820920766</v>
      </c>
      <c r="AH1801" s="68">
        <v>91210.771377198602</v>
      </c>
      <c r="AI1801" s="68">
        <v>68002.503470825017</v>
      </c>
      <c r="AJ1801" s="68">
        <v>1065.8220771968004</v>
      </c>
      <c r="AK1801" s="68">
        <v>2613.1948092536009</v>
      </c>
      <c r="AL1801" s="68">
        <v>6866.8530837356975</v>
      </c>
      <c r="AM1801" s="68">
        <v>1446.9473073462004</v>
      </c>
      <c r="AN1801" s="68">
        <v>27516.407128758899</v>
      </c>
      <c r="AO1801" s="68">
        <v>1276.7822678852999</v>
      </c>
      <c r="AP1801" s="68">
        <v>2351.9766558981</v>
      </c>
      <c r="AQ1801" s="68">
        <v>23068.781849694893</v>
      </c>
      <c r="AR1801" s="68">
        <v>676.40662854379991</v>
      </c>
      <c r="AS1801" s="68">
        <v>36495.126743132198</v>
      </c>
      <c r="AT1801" s="68">
        <v>2944.5816647577012</v>
      </c>
      <c r="AU1801" s="68">
        <v>3434.4079315314993</v>
      </c>
      <c r="AV1801" s="68">
        <v>0</v>
      </c>
      <c r="AW1801" s="68">
        <v>19330.041177470102</v>
      </c>
      <c r="AX1801" s="68">
        <v>3341.4454954166008</v>
      </c>
      <c r="AY1801" s="68">
        <v>5936.6936997664998</v>
      </c>
      <c r="AZ1801" s="68">
        <v>0</v>
      </c>
      <c r="BA1801" s="68">
        <v>1566.0687152506</v>
      </c>
      <c r="BB1801" s="68">
        <v>188991.62732681329</v>
      </c>
      <c r="BC1801" s="68">
        <v>53744.985191408508</v>
      </c>
      <c r="BD1801" s="68">
        <v>53035.371083287995</v>
      </c>
      <c r="BE1801" s="68">
        <v>28220.919621870802</v>
      </c>
      <c r="BF1801" s="68">
        <v>19838.381070940301</v>
      </c>
      <c r="BG1801" s="68">
        <v>6071.2438828349004</v>
      </c>
      <c r="BH1801" s="68">
        <v>7.7579814763000083</v>
      </c>
      <c r="BI1801" s="68">
        <v>0</v>
      </c>
      <c r="BJ1801" s="68">
        <v>0</v>
      </c>
      <c r="BK1801" s="68">
        <v>0</v>
      </c>
      <c r="BL1801" s="68">
        <v>0</v>
      </c>
      <c r="BM1801" s="68">
        <v>0</v>
      </c>
      <c r="BN1801" s="68">
        <v>0</v>
      </c>
      <c r="BO1801" s="68">
        <v>0</v>
      </c>
    </row>
    <row r="1802" spans="1:67">
      <c r="A1802">
        <v>2014</v>
      </c>
      <c r="B1802" s="70" t="s">
        <v>740</v>
      </c>
      <c r="C1802" s="70" t="s">
        <v>741</v>
      </c>
      <c r="D1802" s="62" t="s">
        <v>729</v>
      </c>
      <c r="E1802" s="68">
        <v>380.70286347491037</v>
      </c>
      <c r="F1802" s="68">
        <v>6.2179084553336512</v>
      </c>
      <c r="G1802" s="68">
        <v>15.667093495807094</v>
      </c>
      <c r="H1802" s="68">
        <v>369.56909648085195</v>
      </c>
      <c r="I1802" s="68">
        <v>1288.5302503588039</v>
      </c>
      <c r="J1802" s="68">
        <v>317.09738838696467</v>
      </c>
      <c r="K1802" s="68">
        <v>33.410573986293549</v>
      </c>
      <c r="L1802" s="68">
        <v>235.46976641916882</v>
      </c>
      <c r="M1802" s="68">
        <v>61.233545223972285</v>
      </c>
      <c r="N1802" s="68">
        <v>882.10652360868119</v>
      </c>
      <c r="O1802" s="68">
        <v>975.88172238923755</v>
      </c>
      <c r="P1802" s="68">
        <v>119.53157027975492</v>
      </c>
      <c r="Q1802" s="68">
        <v>503.51556727451174</v>
      </c>
      <c r="R1802" s="68">
        <v>165.31144939294015</v>
      </c>
      <c r="S1802" s="68">
        <v>496.49865705770134</v>
      </c>
      <c r="T1802" s="68">
        <v>476.17765660626031</v>
      </c>
      <c r="U1802" s="68">
        <v>2394.6037091580288</v>
      </c>
      <c r="V1802" s="68">
        <v>753.20786935797742</v>
      </c>
      <c r="W1802" s="68">
        <v>488.31228533719661</v>
      </c>
      <c r="X1802" s="68">
        <v>3490.3529137301225</v>
      </c>
      <c r="Y1802" s="68">
        <v>177.67920784619216</v>
      </c>
      <c r="Z1802" s="68">
        <v>427.17627749624307</v>
      </c>
      <c r="AA1802" s="68">
        <v>27.319046811325833</v>
      </c>
      <c r="AB1802" s="68">
        <v>363.22758211074375</v>
      </c>
      <c r="AC1802" s="68">
        <v>44.175487010416852</v>
      </c>
      <c r="AD1802" s="68">
        <v>3.3285851549385561</v>
      </c>
      <c r="AE1802" s="68">
        <v>1469.0010912830717</v>
      </c>
      <c r="AF1802" s="68">
        <v>74.716764625001161</v>
      </c>
      <c r="AG1802" s="68">
        <v>371.27944893142137</v>
      </c>
      <c r="AH1802" s="68">
        <v>304.10420020900057</v>
      </c>
      <c r="AI1802" s="68">
        <v>1072.8327019168132</v>
      </c>
      <c r="AJ1802" s="68">
        <v>11.425045001952785</v>
      </c>
      <c r="AK1802" s="68">
        <v>111.7344708786697</v>
      </c>
      <c r="AL1802" s="68">
        <v>109.30716424119058</v>
      </c>
      <c r="AM1802" s="68">
        <v>11.114096434918771</v>
      </c>
      <c r="AN1802" s="68">
        <v>112.52004470075983</v>
      </c>
      <c r="AO1802" s="68">
        <v>8.4756843212424933</v>
      </c>
      <c r="AP1802" s="68">
        <v>19.650004497010823</v>
      </c>
      <c r="AQ1802" s="68">
        <v>225.24332476470522</v>
      </c>
      <c r="AR1802" s="68">
        <v>0.41984395156950816</v>
      </c>
      <c r="AS1802" s="68">
        <v>45.595703183044549</v>
      </c>
      <c r="AT1802" s="68">
        <v>0.1244127516606145</v>
      </c>
      <c r="AU1802" s="68">
        <v>2.5584462220652782</v>
      </c>
      <c r="AV1802" s="68">
        <v>0</v>
      </c>
      <c r="AW1802" s="68">
        <v>14.395306081761582</v>
      </c>
      <c r="AX1802" s="68">
        <v>11.861693188390113</v>
      </c>
      <c r="AY1802" s="68">
        <v>14.378107866207367</v>
      </c>
      <c r="AZ1802" s="68">
        <v>0</v>
      </c>
      <c r="BA1802" s="68">
        <v>2.6557289426741</v>
      </c>
      <c r="BB1802" s="68">
        <v>198.30259148631271</v>
      </c>
      <c r="BC1802" s="68">
        <v>176.20611203819595</v>
      </c>
      <c r="BD1802" s="68">
        <v>30.667123988192735</v>
      </c>
      <c r="BE1802" s="68">
        <v>133.63957243947794</v>
      </c>
      <c r="BF1802" s="68">
        <v>66.700356870186283</v>
      </c>
      <c r="BG1802" s="68">
        <v>0</v>
      </c>
      <c r="BH1802" s="68">
        <v>0.26984437671944039</v>
      </c>
      <c r="BI1802" s="68">
        <v>4290.405445811658</v>
      </c>
      <c r="BJ1802" s="68">
        <v>0</v>
      </c>
      <c r="BK1802" s="68">
        <v>0</v>
      </c>
      <c r="BL1802" s="68">
        <v>3269.4234301129532</v>
      </c>
      <c r="BM1802" s="68">
        <v>361.00313586245471</v>
      </c>
      <c r="BN1802" s="68">
        <v>0</v>
      </c>
      <c r="BO1802" s="68">
        <v>0</v>
      </c>
    </row>
    <row r="1803" spans="1:67">
      <c r="A1803">
        <v>2014</v>
      </c>
      <c r="B1803" s="71" t="s">
        <v>659</v>
      </c>
      <c r="C1803" s="72" t="s">
        <v>742</v>
      </c>
      <c r="D1803" s="62" t="s">
        <v>729</v>
      </c>
      <c r="E1803" s="68">
        <v>61335.2716477578</v>
      </c>
      <c r="F1803" s="68">
        <v>1578.2762103217999</v>
      </c>
      <c r="G1803" s="68">
        <v>2047.4240634408</v>
      </c>
      <c r="H1803" s="68">
        <v>110284.62383594812</v>
      </c>
      <c r="I1803" s="68">
        <v>160760.79999484782</v>
      </c>
      <c r="J1803" s="68">
        <v>23559.178149929401</v>
      </c>
      <c r="K1803" s="68">
        <v>4967.6140784831005</v>
      </c>
      <c r="L1803" s="68">
        <v>13902.248369630501</v>
      </c>
      <c r="M1803" s="68">
        <v>4117.4415849259003</v>
      </c>
      <c r="N1803" s="68">
        <v>71586.407590208502</v>
      </c>
      <c r="O1803" s="68">
        <v>56051.370012455402</v>
      </c>
      <c r="P1803" s="68">
        <v>11447.9649000222</v>
      </c>
      <c r="Q1803" s="68">
        <v>23500.086814434999</v>
      </c>
      <c r="R1803" s="68">
        <v>20334.603292337404</v>
      </c>
      <c r="S1803" s="68">
        <v>38291.384170459205</v>
      </c>
      <c r="T1803" s="68">
        <v>22910.5891693261</v>
      </c>
      <c r="U1803" s="68">
        <v>61781.304572518296</v>
      </c>
      <c r="V1803" s="68">
        <v>25854.9577585728</v>
      </c>
      <c r="W1803" s="68">
        <v>22959.965315602702</v>
      </c>
      <c r="X1803" s="68">
        <v>136134.59434760461</v>
      </c>
      <c r="Y1803" s="68">
        <v>7388.1382556454009</v>
      </c>
      <c r="Z1803" s="68">
        <v>25055.141031600902</v>
      </c>
      <c r="AA1803" s="68">
        <v>2577.6887493676004</v>
      </c>
      <c r="AB1803" s="68">
        <v>32661.818716915299</v>
      </c>
      <c r="AC1803" s="68">
        <v>7166.6141876967004</v>
      </c>
      <c r="AD1803" s="68">
        <v>587.53388698950005</v>
      </c>
      <c r="AE1803" s="68">
        <v>166181.49693642091</v>
      </c>
      <c r="AF1803" s="68">
        <v>18715.88068358383</v>
      </c>
      <c r="AG1803" s="68">
        <v>131600.71296754439</v>
      </c>
      <c r="AH1803" s="68">
        <v>115775.74514053355</v>
      </c>
      <c r="AI1803" s="68">
        <v>107891.58180691113</v>
      </c>
      <c r="AJ1803" s="68">
        <v>1702.2099625234002</v>
      </c>
      <c r="AK1803" s="68">
        <v>8634.4270085722001</v>
      </c>
      <c r="AL1803" s="68">
        <v>11694.280040154797</v>
      </c>
      <c r="AM1803" s="68">
        <v>2698.7163172409</v>
      </c>
      <c r="AN1803" s="68">
        <v>40410.140870438903</v>
      </c>
      <c r="AO1803" s="68">
        <v>2328.2233292153001</v>
      </c>
      <c r="AP1803" s="68">
        <v>5555.9108209770002</v>
      </c>
      <c r="AQ1803" s="68">
        <v>36101.591633821998</v>
      </c>
      <c r="AR1803" s="68">
        <v>972.42385272230001</v>
      </c>
      <c r="AS1803" s="68">
        <v>50657.557026451097</v>
      </c>
      <c r="AT1803" s="68">
        <v>11633.195055736101</v>
      </c>
      <c r="AU1803" s="68">
        <v>4215.5367315214999</v>
      </c>
      <c r="AV1803" s="68">
        <v>0</v>
      </c>
      <c r="AW1803" s="68">
        <v>24141.539572420603</v>
      </c>
      <c r="AX1803" s="68">
        <v>5228.418052196901</v>
      </c>
      <c r="AY1803" s="68">
        <v>8144.6572105734003</v>
      </c>
      <c r="AZ1803" s="68">
        <v>0</v>
      </c>
      <c r="BA1803" s="68">
        <v>1959.6373293673</v>
      </c>
      <c r="BB1803" s="68">
        <v>212022.17981583322</v>
      </c>
      <c r="BC1803" s="68">
        <v>78335.339491029503</v>
      </c>
      <c r="BD1803" s="68">
        <v>59975.282639909994</v>
      </c>
      <c r="BE1803" s="68">
        <v>41578.513555870501</v>
      </c>
      <c r="BF1803" s="68">
        <v>27371.1662772075</v>
      </c>
      <c r="BG1803" s="68">
        <v>6071.2438828349004</v>
      </c>
      <c r="BH1803" s="68">
        <v>48.689862431100003</v>
      </c>
      <c r="BI1803" s="68">
        <v>0</v>
      </c>
      <c r="BJ1803" s="68">
        <v>0</v>
      </c>
      <c r="BK1803" s="68">
        <v>0</v>
      </c>
      <c r="BL1803" s="68">
        <v>0</v>
      </c>
      <c r="BM1803" s="68">
        <v>0</v>
      </c>
      <c r="BN1803" s="68">
        <v>0</v>
      </c>
      <c r="BO1803" s="68">
        <v>0</v>
      </c>
    </row>
    <row r="1806" spans="1:67">
      <c r="M1806" t="s">
        <v>743</v>
      </c>
      <c r="N1806" t="s">
        <v>725</v>
      </c>
      <c r="O1806" s="48">
        <f>SUMIFS(O:O, A:A, 2014, D:D, "Domestic")</f>
        <v>28551.73680423406</v>
      </c>
      <c r="P1806" s="48">
        <f>SUMIFS(P:P, A:A, 2014, D:D, "Domestic")</f>
        <v>3618.9280715440673</v>
      </c>
    </row>
    <row r="1807" spans="1:67">
      <c r="N1807" t="s">
        <v>726</v>
      </c>
      <c r="O1807" s="48">
        <f>SUMIFS(O:O, A:A, 2014, D:D, "Imports")</f>
        <v>11900.400505918999</v>
      </c>
      <c r="P1807" s="48">
        <f>SUMIFS(P:P, A:A, 2014, D:D, "Imports")</f>
        <v>1495.2815143961329</v>
      </c>
    </row>
    <row r="1808" spans="1:67">
      <c r="N1808" t="s">
        <v>723</v>
      </c>
      <c r="O1808" s="48">
        <f>SUMIFS(BN:BN, A:A, 2014, B:B, "C20", D:D, "Domestic")</f>
        <v>12084.675701218799</v>
      </c>
      <c r="P1808" s="48">
        <f>SUMIFS(BN:BN, A:A, 2014, B:B, "C21", D:D, "Domestic")</f>
        <v>2094.7176054999404</v>
      </c>
    </row>
    <row r="1809" spans="13:16">
      <c r="O1809" s="15"/>
    </row>
    <row r="1810" spans="13:16">
      <c r="M1810" t="s">
        <v>744</v>
      </c>
      <c r="N1810" t="s">
        <v>725</v>
      </c>
      <c r="O1810" s="15">
        <f>O1806/SUM($O1806:$P1806)</f>
        <v>0.88750844642104909</v>
      </c>
      <c r="P1810" s="15">
        <f>P1806/SUM($O1806:$P1806)</f>
        <v>0.11249155357895084</v>
      </c>
    </row>
    <row r="1811" spans="13:16">
      <c r="N1811" t="s">
        <v>726</v>
      </c>
      <c r="O1811" s="15">
        <f t="shared" ref="O1811:P1812" si="0">O1807/SUM($O1807:$P1807)</f>
        <v>0.88837585782280637</v>
      </c>
      <c r="P1811" s="15">
        <f t="shared" si="0"/>
        <v>0.11162414217719366</v>
      </c>
    </row>
    <row r="1812" spans="13:16">
      <c r="N1812" t="s">
        <v>723</v>
      </c>
      <c r="O1812" s="15">
        <f t="shared" si="0"/>
        <v>0.85227029392665321</v>
      </c>
      <c r="P1812" s="15">
        <f t="shared" si="0"/>
        <v>0.14772970607334682</v>
      </c>
    </row>
  </sheetData>
  <autoFilter ref="A2:D1803" xr:uid="{00000000-0009-0000-0000-000001000000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0B67F-1A0D-498C-A753-75D8A305BCD5}">
  <sheetPr>
    <tabColor theme="9" tint="0.59999389629810485"/>
  </sheetPr>
  <dimension ref="B2:C46"/>
  <sheetViews>
    <sheetView workbookViewId="0">
      <selection activeCell="C7" sqref="C7:C46"/>
    </sheetView>
  </sheetViews>
  <sheetFormatPr defaultRowHeight="14.45"/>
  <cols>
    <col min="2" max="2" width="32.5703125" customWidth="1"/>
  </cols>
  <sheetData>
    <row r="2" spans="2:3">
      <c r="B2" t="s">
        <v>745</v>
      </c>
    </row>
    <row r="3" spans="2:3">
      <c r="B3" t="s">
        <v>746</v>
      </c>
    </row>
    <row r="4" spans="2:3">
      <c r="B4" t="s">
        <v>747</v>
      </c>
    </row>
    <row r="6" spans="2:3">
      <c r="B6" t="s">
        <v>748</v>
      </c>
      <c r="C6" t="s">
        <v>553</v>
      </c>
    </row>
    <row r="7" spans="2:3">
      <c r="B7" s="59">
        <v>0</v>
      </c>
      <c r="C7" s="60">
        <v>0</v>
      </c>
    </row>
    <row r="8" spans="2:3">
      <c r="B8" s="59" t="s">
        <v>70</v>
      </c>
      <c r="C8" s="60">
        <v>51781.940122629916</v>
      </c>
    </row>
    <row r="9" spans="2:3">
      <c r="B9" s="59" t="s">
        <v>56</v>
      </c>
      <c r="C9" s="60">
        <v>372.74286935033632</v>
      </c>
    </row>
    <row r="10" spans="2:3">
      <c r="B10" s="59" t="s">
        <v>66</v>
      </c>
      <c r="C10" s="60">
        <v>32154.769249516565</v>
      </c>
    </row>
    <row r="11" spans="2:3">
      <c r="B11" s="59" t="s">
        <v>77</v>
      </c>
      <c r="C11" s="60">
        <v>65475.679439569576</v>
      </c>
    </row>
    <row r="12" spans="2:3">
      <c r="B12" s="59" t="s">
        <v>94</v>
      </c>
      <c r="C12" s="60">
        <v>147757.19857438459</v>
      </c>
    </row>
    <row r="13" spans="2:3">
      <c r="B13" s="59" t="s">
        <v>98</v>
      </c>
      <c r="C13" s="60">
        <v>32688.442332921655</v>
      </c>
    </row>
    <row r="14" spans="2:3">
      <c r="B14" s="59" t="s">
        <v>105</v>
      </c>
      <c r="C14" s="60">
        <v>5264.1091935473669</v>
      </c>
    </row>
    <row r="15" spans="2:3">
      <c r="B15" s="59" t="s">
        <v>109</v>
      </c>
      <c r="C15" s="60">
        <v>21403.643745406102</v>
      </c>
    </row>
    <row r="16" spans="2:3">
      <c r="B16" s="59" t="s">
        <v>113</v>
      </c>
      <c r="C16" s="60">
        <v>21117.485233913252</v>
      </c>
    </row>
    <row r="17" spans="2:3">
      <c r="B17" s="59" t="s">
        <v>117</v>
      </c>
      <c r="C17" s="60">
        <v>69466.730459858649</v>
      </c>
    </row>
    <row r="18" spans="2:3">
      <c r="B18" s="59" t="s">
        <v>130</v>
      </c>
      <c r="C18" s="60">
        <v>18855.347760391105</v>
      </c>
    </row>
    <row r="19" spans="2:3">
      <c r="B19" s="59" t="s">
        <v>364</v>
      </c>
      <c r="C19" s="60">
        <v>7581.2258901488221</v>
      </c>
    </row>
    <row r="20" spans="2:3">
      <c r="B20" s="59" t="s">
        <v>367</v>
      </c>
      <c r="C20" s="60">
        <v>13068.781607740406</v>
      </c>
    </row>
    <row r="21" spans="2:3">
      <c r="B21" s="59" t="s">
        <v>384</v>
      </c>
      <c r="C21" s="60">
        <v>14339.799403734252</v>
      </c>
    </row>
    <row r="22" spans="2:3">
      <c r="B22" s="59" t="s">
        <v>387</v>
      </c>
      <c r="C22" s="60">
        <v>28944.701088998401</v>
      </c>
    </row>
    <row r="23" spans="2:3">
      <c r="B23" s="59" t="s">
        <v>142</v>
      </c>
      <c r="C23" s="60">
        <v>21330.838693467631</v>
      </c>
    </row>
    <row r="24" spans="2:3">
      <c r="B24" s="59" t="s">
        <v>145</v>
      </c>
      <c r="C24" s="60">
        <v>74346.132394397093</v>
      </c>
    </row>
    <row r="25" spans="2:3">
      <c r="B25" s="59" t="s">
        <v>152</v>
      </c>
      <c r="C25" s="60">
        <v>29474.981630882347</v>
      </c>
    </row>
    <row r="26" spans="2:3">
      <c r="B26" s="59" t="s">
        <v>156</v>
      </c>
      <c r="C26" s="60">
        <v>22662.632451474346</v>
      </c>
    </row>
    <row r="27" spans="2:3">
      <c r="B27" s="59" t="s">
        <v>160</v>
      </c>
      <c r="C27" s="60">
        <v>103923.99757206462</v>
      </c>
    </row>
    <row r="28" spans="2:3">
      <c r="B28" s="59" t="s">
        <v>164</v>
      </c>
      <c r="C28" s="60">
        <v>5283.0211364640872</v>
      </c>
    </row>
    <row r="29" spans="2:3">
      <c r="B29" s="59" t="s">
        <v>167</v>
      </c>
      <c r="C29" s="60">
        <v>23625.781339515586</v>
      </c>
    </row>
    <row r="30" spans="2:3">
      <c r="B30" s="59" t="s">
        <v>118</v>
      </c>
      <c r="C30" s="60">
        <v>19411.261932302674</v>
      </c>
    </row>
    <row r="31" spans="2:3">
      <c r="B31" s="59" t="s">
        <v>122</v>
      </c>
      <c r="C31" s="60">
        <v>600.04477169379493</v>
      </c>
    </row>
    <row r="32" spans="2:3">
      <c r="B32" s="59" t="s">
        <v>133</v>
      </c>
      <c r="C32" s="60">
        <v>877.06742455483482</v>
      </c>
    </row>
    <row r="33" spans="2:3">
      <c r="B33" s="59" t="s">
        <v>183</v>
      </c>
      <c r="C33" s="60">
        <v>143032.27212024608</v>
      </c>
    </row>
    <row r="34" spans="2:3">
      <c r="B34" s="59" t="s">
        <v>187</v>
      </c>
      <c r="C34" s="60">
        <v>150333.84463045787</v>
      </c>
    </row>
    <row r="35" spans="2:3">
      <c r="B35" s="59" t="s">
        <v>194</v>
      </c>
      <c r="C35" s="60">
        <v>58313.713968690448</v>
      </c>
    </row>
    <row r="36" spans="2:3">
      <c r="B36" s="59" t="s">
        <v>210</v>
      </c>
      <c r="C36" s="60">
        <v>35397.486993409111</v>
      </c>
    </row>
    <row r="37" spans="2:3">
      <c r="B37" s="59" t="s">
        <v>221</v>
      </c>
      <c r="C37" s="60">
        <v>44672.814981059128</v>
      </c>
    </row>
    <row r="38" spans="2:3">
      <c r="B38" s="59" t="s">
        <v>225</v>
      </c>
      <c r="C38" s="60">
        <v>1165.4045064273714</v>
      </c>
    </row>
    <row r="39" spans="2:3">
      <c r="B39" s="59" t="s">
        <v>229</v>
      </c>
      <c r="C39" s="60">
        <v>45334.255001238722</v>
      </c>
    </row>
    <row r="40" spans="2:3">
      <c r="B40" s="59" t="s">
        <v>233</v>
      </c>
      <c r="C40" s="60">
        <v>119879.44780982562</v>
      </c>
    </row>
    <row r="41" spans="2:3">
      <c r="B41" s="59" t="s">
        <v>240</v>
      </c>
      <c r="C41" s="60">
        <v>80040.55474974899</v>
      </c>
    </row>
    <row r="42" spans="2:3">
      <c r="B42" s="59" t="s">
        <v>250</v>
      </c>
      <c r="C42" s="60">
        <v>85024.257187025549</v>
      </c>
    </row>
    <row r="43" spans="2:3">
      <c r="B43" s="59" t="s">
        <v>254</v>
      </c>
      <c r="C43" s="60">
        <v>65134.711659085959</v>
      </c>
    </row>
    <row r="44" spans="2:3">
      <c r="B44" s="59" t="s">
        <v>261</v>
      </c>
      <c r="C44" s="60">
        <v>44604.778925109604</v>
      </c>
    </row>
    <row r="45" spans="2:3">
      <c r="B45" s="59" t="s">
        <v>268</v>
      </c>
      <c r="C45" s="60">
        <v>22640.661075782649</v>
      </c>
    </row>
    <row r="46" spans="2:3">
      <c r="B46" s="59" t="s">
        <v>275</v>
      </c>
      <c r="C46" s="60">
        <v>4155.8303124495596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D5673-4E93-4B42-B963-ABAC59746062}">
  <sheetPr>
    <tabColor theme="9" tint="0.59999389629810485"/>
  </sheetPr>
  <dimension ref="A1:E205"/>
  <sheetViews>
    <sheetView workbookViewId="0">
      <selection activeCell="I17" sqref="I17"/>
    </sheetView>
  </sheetViews>
  <sheetFormatPr defaultRowHeight="14.45"/>
  <cols>
    <col min="1" max="1" width="24.5703125" customWidth="1"/>
  </cols>
  <sheetData>
    <row r="1" spans="1:5">
      <c r="A1" t="s">
        <v>749</v>
      </c>
    </row>
    <row r="2" spans="1:5">
      <c r="A2" t="s">
        <v>750</v>
      </c>
    </row>
    <row r="3" spans="1:5">
      <c r="A3" t="s">
        <v>747</v>
      </c>
    </row>
    <row r="5" spans="1:5">
      <c r="A5" t="s">
        <v>751</v>
      </c>
      <c r="B5" t="s">
        <v>752</v>
      </c>
      <c r="C5" t="s">
        <v>726</v>
      </c>
      <c r="D5" t="s">
        <v>723</v>
      </c>
      <c r="E5" s="47" t="s">
        <v>753</v>
      </c>
    </row>
    <row r="6" spans="1:5">
      <c r="A6" t="s">
        <v>754</v>
      </c>
      <c r="B6">
        <v>1</v>
      </c>
      <c r="C6">
        <v>225.49530877993152</v>
      </c>
      <c r="D6">
        <v>1.1433192692365363E-3</v>
      </c>
      <c r="E6" s="47" t="str">
        <f>VLOOKUP(A6,'ISIC Code Mapping'!$A$2:$C$201, 3, FALSE)</f>
        <v>ISIC 01T03</v>
      </c>
    </row>
    <row r="7" spans="1:5">
      <c r="A7" t="s">
        <v>755</v>
      </c>
      <c r="B7">
        <v>2</v>
      </c>
      <c r="C7">
        <v>1086.2015171295604</v>
      </c>
      <c r="D7">
        <v>469.96864132309474</v>
      </c>
      <c r="E7" s="47" t="str">
        <f>VLOOKUP(A7,'ISIC Code Mapping'!$A$2:$C$201, 3, FALSE)</f>
        <v>ISIC 01T03</v>
      </c>
    </row>
    <row r="8" spans="1:5">
      <c r="A8" t="s">
        <v>756</v>
      </c>
      <c r="B8">
        <v>3</v>
      </c>
      <c r="C8">
        <v>2282.2793976622306</v>
      </c>
      <c r="D8">
        <v>440.93082554797292</v>
      </c>
      <c r="E8" s="47" t="str">
        <f>VLOOKUP(A8,'ISIC Code Mapping'!$A$2:$C$201, 3, FALSE)</f>
        <v>ISIC 01T03</v>
      </c>
    </row>
    <row r="9" spans="1:5">
      <c r="A9" t="s">
        <v>757</v>
      </c>
      <c r="B9">
        <v>4</v>
      </c>
      <c r="C9">
        <v>1173.4393776305894</v>
      </c>
      <c r="D9">
        <v>11016.020867524834</v>
      </c>
      <c r="E9" s="47" t="str">
        <f>VLOOKUP(A9,'ISIC Code Mapping'!$A$2:$C$201, 3, FALSE)</f>
        <v>ISIC 01T03</v>
      </c>
    </row>
    <row r="10" spans="1:5">
      <c r="A10" t="s">
        <v>758</v>
      </c>
      <c r="B10">
        <v>5</v>
      </c>
      <c r="C10">
        <v>2644.104478296952</v>
      </c>
      <c r="D10">
        <v>67.393375888962609</v>
      </c>
      <c r="E10" s="47" t="str">
        <f>VLOOKUP(A10,'ISIC Code Mapping'!$A$2:$C$201, 3, FALSE)</f>
        <v>ISIC 01T03</v>
      </c>
    </row>
    <row r="11" spans="1:5">
      <c r="A11" t="s">
        <v>759</v>
      </c>
      <c r="B11">
        <v>6</v>
      </c>
      <c r="C11">
        <v>2.4015287124063322E-2</v>
      </c>
      <c r="D11">
        <v>0.95454953185875202</v>
      </c>
      <c r="E11" s="47" t="str">
        <f>VLOOKUP(A11,'ISIC Code Mapping'!$A$2:$C$201, 3, FALSE)</f>
        <v>ISIC 01T03</v>
      </c>
    </row>
    <row r="12" spans="1:5">
      <c r="A12" t="s">
        <v>760</v>
      </c>
      <c r="B12">
        <v>7</v>
      </c>
      <c r="C12">
        <v>274.08663744290016</v>
      </c>
      <c r="D12">
        <v>85.839637120590083</v>
      </c>
      <c r="E12" s="47" t="str">
        <f>VLOOKUP(A12,'ISIC Code Mapping'!$A$2:$C$201, 3, FALSE)</f>
        <v>ISIC 01T03</v>
      </c>
    </row>
    <row r="13" spans="1:5">
      <c r="A13" t="s">
        <v>761</v>
      </c>
      <c r="B13">
        <v>8</v>
      </c>
      <c r="C13">
        <v>750.56567890187353</v>
      </c>
      <c r="D13">
        <v>712.22449529662447</v>
      </c>
      <c r="E13" s="47" t="str">
        <f>VLOOKUP(A13,'ISIC Code Mapping'!$A$2:$C$201, 3, FALSE)</f>
        <v>ISIC 01T03</v>
      </c>
    </row>
    <row r="14" spans="1:5">
      <c r="A14" t="s">
        <v>762</v>
      </c>
      <c r="B14">
        <v>9</v>
      </c>
      <c r="C14">
        <v>57.206117137933674</v>
      </c>
      <c r="D14">
        <v>913.01520758903985</v>
      </c>
      <c r="E14" s="47" t="str">
        <f>VLOOKUP(A14,'ISIC Code Mapping'!$A$2:$C$201, 3, FALSE)</f>
        <v>ISIC 01T03</v>
      </c>
    </row>
    <row r="15" spans="1:5">
      <c r="A15" t="s">
        <v>763</v>
      </c>
      <c r="B15">
        <v>10</v>
      </c>
      <c r="C15">
        <v>4.9706657380508386</v>
      </c>
      <c r="D15">
        <v>0</v>
      </c>
      <c r="E15" s="47" t="str">
        <f>VLOOKUP(A15,'ISIC Code Mapping'!$A$2:$C$201, 3, FALSE)</f>
        <v>ISIC 01T03</v>
      </c>
    </row>
    <row r="16" spans="1:5">
      <c r="A16" t="s">
        <v>764</v>
      </c>
      <c r="B16">
        <v>11</v>
      </c>
      <c r="C16">
        <v>30.489783347771624</v>
      </c>
      <c r="D16">
        <v>0</v>
      </c>
      <c r="E16" s="47" t="str">
        <f>VLOOKUP(A16,'ISIC Code Mapping'!$A$2:$C$201, 3, FALSE)</f>
        <v>ISIC 01T03</v>
      </c>
    </row>
    <row r="17" spans="1:5">
      <c r="A17" t="s">
        <v>765</v>
      </c>
      <c r="B17">
        <v>12</v>
      </c>
      <c r="C17">
        <v>39.873984424051514</v>
      </c>
      <c r="D17">
        <v>2.6638187391739585</v>
      </c>
      <c r="E17" s="47" t="str">
        <f>VLOOKUP(A17,'ISIC Code Mapping'!$A$2:$C$201, 3, FALSE)</f>
        <v>ISIC 01T03</v>
      </c>
    </row>
    <row r="18" spans="1:5">
      <c r="A18" t="s">
        <v>766</v>
      </c>
      <c r="B18">
        <v>13</v>
      </c>
      <c r="C18">
        <v>57.080486106604198</v>
      </c>
      <c r="D18">
        <v>185.5856777732329</v>
      </c>
      <c r="E18" s="47" t="str">
        <f>VLOOKUP(A18,'ISIC Code Mapping'!$A$2:$C$201, 3, FALSE)</f>
        <v>ISIC 01T03</v>
      </c>
    </row>
    <row r="19" spans="1:5">
      <c r="A19" t="s">
        <v>767</v>
      </c>
      <c r="B19">
        <v>14</v>
      </c>
      <c r="C19">
        <v>0</v>
      </c>
      <c r="D19">
        <v>0</v>
      </c>
      <c r="E19" s="47" t="str">
        <f>VLOOKUP(A19,'ISIC Code Mapping'!$A$2:$C$201, 3, FALSE)</f>
        <v>ISIC 01T03</v>
      </c>
    </row>
    <row r="20" spans="1:5">
      <c r="A20" t="s">
        <v>768</v>
      </c>
      <c r="B20">
        <v>15</v>
      </c>
      <c r="C20">
        <v>0.15736992032758074</v>
      </c>
      <c r="D20">
        <v>0.88039216895182193</v>
      </c>
      <c r="E20" s="47" t="str">
        <f>VLOOKUP(A20,'ISIC Code Mapping'!$A$2:$C$201, 3, FALSE)</f>
        <v>ISIC 01T03</v>
      </c>
    </row>
    <row r="21" spans="1:5">
      <c r="A21" t="s">
        <v>769</v>
      </c>
      <c r="B21">
        <v>16</v>
      </c>
      <c r="C21">
        <v>0</v>
      </c>
      <c r="D21">
        <v>0</v>
      </c>
      <c r="E21" s="47" t="str">
        <f>VLOOKUP(A21,'ISIC Code Mapping'!$A$2:$C$201, 3, FALSE)</f>
        <v>ISIC 01T03</v>
      </c>
    </row>
    <row r="22" spans="1:5">
      <c r="A22" t="s">
        <v>770</v>
      </c>
      <c r="B22">
        <v>17</v>
      </c>
      <c r="C22">
        <v>0</v>
      </c>
      <c r="D22">
        <v>0</v>
      </c>
      <c r="E22" s="47" t="str">
        <f>VLOOKUP(A22,'ISIC Code Mapping'!$A$2:$C$201, 3, FALSE)</f>
        <v>ISIC 01T03</v>
      </c>
    </row>
    <row r="23" spans="1:5">
      <c r="A23" t="s">
        <v>771</v>
      </c>
      <c r="B23">
        <v>18</v>
      </c>
      <c r="C23">
        <v>42.850364995296076</v>
      </c>
      <c r="D23">
        <v>121.85351957769537</v>
      </c>
      <c r="E23" s="47" t="str">
        <f>VLOOKUP(A23,'ISIC Code Mapping'!$A$2:$C$201, 3, FALSE)</f>
        <v>ISIC 01T03</v>
      </c>
    </row>
    <row r="24" spans="1:5">
      <c r="A24" t="s">
        <v>772</v>
      </c>
      <c r="B24">
        <v>19</v>
      </c>
      <c r="C24">
        <v>55.57411226617549</v>
      </c>
      <c r="D24">
        <v>362.43807931015277</v>
      </c>
      <c r="E24" s="47" t="str">
        <f>VLOOKUP(A24,'ISIC Code Mapping'!$A$2:$C$201, 3, FALSE)</f>
        <v>ISIC 01T03</v>
      </c>
    </row>
    <row r="25" spans="1:5">
      <c r="A25" t="s">
        <v>773</v>
      </c>
      <c r="B25">
        <v>20</v>
      </c>
      <c r="C25">
        <v>2.1467752218043699</v>
      </c>
      <c r="D25">
        <v>0</v>
      </c>
      <c r="E25" s="47" t="str">
        <f>VLOOKUP(A25,'ISIC Code Mapping'!$A$2:$C$201, 3, FALSE)</f>
        <v>ISIC 05</v>
      </c>
    </row>
    <row r="26" spans="1:5">
      <c r="A26" t="s">
        <v>774</v>
      </c>
      <c r="B26">
        <v>21</v>
      </c>
      <c r="C26">
        <v>2.2996121720246037E-3</v>
      </c>
      <c r="D26">
        <v>3.312945137864729E-3</v>
      </c>
      <c r="E26" s="47" t="str">
        <f>VLOOKUP(A26,'ISIC Code Mapping'!$A$2:$C$201, 3, FALSE)</f>
        <v>ISIC 05</v>
      </c>
    </row>
    <row r="27" spans="1:5">
      <c r="A27" t="s">
        <v>775</v>
      </c>
      <c r="B27">
        <v>22</v>
      </c>
      <c r="C27">
        <v>430.94854493692515</v>
      </c>
      <c r="D27">
        <v>0</v>
      </c>
      <c r="E27" s="47" t="str">
        <f>VLOOKUP(A27,'ISIC Code Mapping'!$A$2:$C$201, 3, FALSE)</f>
        <v>ISIC 05</v>
      </c>
    </row>
    <row r="28" spans="1:5">
      <c r="A28" t="s">
        <v>776</v>
      </c>
      <c r="B28">
        <v>23</v>
      </c>
      <c r="C28">
        <v>34.207345779570062</v>
      </c>
      <c r="D28">
        <v>1.8132838031162675E-2</v>
      </c>
      <c r="E28" s="47" t="str">
        <f>VLOOKUP(A28,'ISIC Code Mapping'!$A$2:$C$201, 3, FALSE)</f>
        <v>ISIC 05</v>
      </c>
    </row>
    <row r="29" spans="1:5">
      <c r="A29" t="s">
        <v>777</v>
      </c>
      <c r="B29">
        <v>24</v>
      </c>
      <c r="C29">
        <v>0</v>
      </c>
      <c r="D29">
        <v>0</v>
      </c>
      <c r="E29" s="47" t="str">
        <f>VLOOKUP(A29,'ISIC Code Mapping'!$A$2:$C$201, 3, FALSE)</f>
        <v>ISIC 05</v>
      </c>
    </row>
    <row r="30" spans="1:5">
      <c r="A30" t="s">
        <v>778</v>
      </c>
      <c r="B30">
        <v>25</v>
      </c>
      <c r="C30">
        <v>2.0811223880819436</v>
      </c>
      <c r="D30">
        <v>0</v>
      </c>
      <c r="E30" s="47" t="str">
        <f>VLOOKUP(A30,'ISIC Code Mapping'!$A$2:$C$201, 3, FALSE)</f>
        <v>ISIC 05</v>
      </c>
    </row>
    <row r="31" spans="1:5">
      <c r="A31" t="s">
        <v>779</v>
      </c>
      <c r="B31">
        <v>26</v>
      </c>
      <c r="C31">
        <v>0.12413896091751313</v>
      </c>
      <c r="D31">
        <v>0</v>
      </c>
      <c r="E31" s="47" t="str">
        <f>VLOOKUP(A31,'ISIC Code Mapping'!$A$2:$C$201, 3, FALSE)</f>
        <v>ISIC 05</v>
      </c>
    </row>
    <row r="32" spans="1:5">
      <c r="A32" t="s">
        <v>780</v>
      </c>
      <c r="B32">
        <v>27</v>
      </c>
      <c r="C32">
        <v>9.9819948499125219E-2</v>
      </c>
      <c r="D32">
        <v>0</v>
      </c>
      <c r="E32" s="47" t="str">
        <f>VLOOKUP(A32,'ISIC Code Mapping'!$A$2:$C$201, 3, FALSE)</f>
        <v>ISIC 05</v>
      </c>
    </row>
    <row r="33" spans="1:5">
      <c r="A33" t="s">
        <v>781</v>
      </c>
      <c r="B33">
        <v>28</v>
      </c>
      <c r="C33">
        <v>4.9630517674887622E-3</v>
      </c>
      <c r="D33">
        <v>19148.485261729955</v>
      </c>
      <c r="E33" s="47" t="str">
        <f>VLOOKUP(A33,'ISIC Code Mapping'!$A$2:$C$201, 3, FALSE)</f>
        <v>ISIC 06</v>
      </c>
    </row>
    <row r="34" spans="1:5">
      <c r="A34" t="s">
        <v>782</v>
      </c>
      <c r="B34">
        <v>29</v>
      </c>
      <c r="C34">
        <v>2932.1134830342958</v>
      </c>
      <c r="D34">
        <v>23.597489383766987</v>
      </c>
      <c r="E34" s="47" t="str">
        <f>VLOOKUP(A34,'ISIC Code Mapping'!$A$2:$C$201, 3, FALSE)</f>
        <v>ISIC 06</v>
      </c>
    </row>
    <row r="35" spans="1:5">
      <c r="A35" t="s">
        <v>783</v>
      </c>
      <c r="B35">
        <v>30</v>
      </c>
      <c r="C35">
        <v>263.33875913380882</v>
      </c>
      <c r="D35">
        <v>0.13510693176464725</v>
      </c>
      <c r="E35" s="47" t="str">
        <f>VLOOKUP(A35,'ISIC Code Mapping'!$A$2:$C$201, 3, FALSE)</f>
        <v>ISIC 06</v>
      </c>
    </row>
    <row r="36" spans="1:5">
      <c r="A36" t="s">
        <v>784</v>
      </c>
      <c r="B36">
        <v>31</v>
      </c>
      <c r="C36">
        <v>5.4442110551230612E-2</v>
      </c>
      <c r="D36">
        <v>1.3470092892774559E-2</v>
      </c>
      <c r="E36" s="47" t="str">
        <f>VLOOKUP(A36,'ISIC Code Mapping'!$A$2:$C$201, 3, FALSE)</f>
        <v>ISIC 06</v>
      </c>
    </row>
    <row r="37" spans="1:5">
      <c r="A37" t="s">
        <v>785</v>
      </c>
      <c r="B37">
        <v>32</v>
      </c>
      <c r="C37">
        <v>0</v>
      </c>
      <c r="D37">
        <v>0</v>
      </c>
      <c r="E37" s="47" t="str">
        <f>VLOOKUP(A37,'ISIC Code Mapping'!$A$2:$C$201, 3, FALSE)</f>
        <v>ISIC 07T08</v>
      </c>
    </row>
    <row r="38" spans="1:5">
      <c r="A38" t="s">
        <v>786</v>
      </c>
      <c r="B38">
        <v>33</v>
      </c>
      <c r="C38">
        <v>76.037710526678524</v>
      </c>
      <c r="D38">
        <v>108.88181008048377</v>
      </c>
      <c r="E38" s="47" t="str">
        <f>VLOOKUP(A38,'ISIC Code Mapping'!$A$2:$C$201, 3, FALSE)</f>
        <v>ISIC 07T08</v>
      </c>
    </row>
    <row r="39" spans="1:5">
      <c r="A39" t="s">
        <v>787</v>
      </c>
      <c r="B39">
        <v>34</v>
      </c>
      <c r="C39">
        <v>388.21370657501501</v>
      </c>
      <c r="D39">
        <v>2572.8670992614861</v>
      </c>
      <c r="E39" s="47" t="str">
        <f>VLOOKUP(A39,'ISIC Code Mapping'!$A$2:$C$201, 3, FALSE)</f>
        <v>ISIC 07T08</v>
      </c>
    </row>
    <row r="40" spans="1:5">
      <c r="A40" t="s">
        <v>788</v>
      </c>
      <c r="B40">
        <v>35</v>
      </c>
      <c r="C40">
        <v>0</v>
      </c>
      <c r="D40">
        <v>0</v>
      </c>
      <c r="E40" s="47" t="str">
        <f>VLOOKUP(A40,'ISIC Code Mapping'!$A$2:$C$201, 3, FALSE)</f>
        <v>ISIC 07T08</v>
      </c>
    </row>
    <row r="41" spans="1:5">
      <c r="A41" t="s">
        <v>789</v>
      </c>
      <c r="B41">
        <v>36</v>
      </c>
      <c r="C41">
        <v>6.6916516534837616</v>
      </c>
      <c r="D41">
        <v>7.988413478573142E-2</v>
      </c>
      <c r="E41" s="47" t="str">
        <f>VLOOKUP(A41,'ISIC Code Mapping'!$A$2:$C$201, 3, FALSE)</f>
        <v>ISIC 07T08</v>
      </c>
    </row>
    <row r="42" spans="1:5">
      <c r="A42" t="s">
        <v>790</v>
      </c>
      <c r="B42">
        <v>37</v>
      </c>
      <c r="C42">
        <v>6.3053941788804204</v>
      </c>
      <c r="D42">
        <v>709.49959498781652</v>
      </c>
      <c r="E42" s="47" t="str">
        <f>VLOOKUP(A42,'ISIC Code Mapping'!$A$2:$C$201, 3, FALSE)</f>
        <v>ISIC 07T08</v>
      </c>
    </row>
    <row r="43" spans="1:5">
      <c r="A43" t="s">
        <v>791</v>
      </c>
      <c r="B43">
        <v>38</v>
      </c>
      <c r="C43">
        <v>15.604635738222921</v>
      </c>
      <c r="D43">
        <v>2746.7409354942038</v>
      </c>
      <c r="E43" s="47" t="str">
        <f>VLOOKUP(A43,'ISIC Code Mapping'!$A$2:$C$201, 3, FALSE)</f>
        <v>ISIC 07T08</v>
      </c>
    </row>
    <row r="44" spans="1:5">
      <c r="A44" t="s">
        <v>792</v>
      </c>
      <c r="B44">
        <v>39</v>
      </c>
      <c r="C44">
        <v>63.950032467580741</v>
      </c>
      <c r="D44">
        <v>657.17607217626062</v>
      </c>
      <c r="E44" s="47" t="str">
        <f>VLOOKUP(A44,'ISIC Code Mapping'!$A$2:$C$201, 3, FALSE)</f>
        <v>ISIC 07T08</v>
      </c>
    </row>
    <row r="45" spans="1:5">
      <c r="A45" t="s">
        <v>793</v>
      </c>
      <c r="B45">
        <v>40</v>
      </c>
      <c r="C45">
        <v>9.1744953978432999</v>
      </c>
      <c r="D45">
        <v>81.530188944255585</v>
      </c>
      <c r="E45" s="47" t="str">
        <f>VLOOKUP(A45,'ISIC Code Mapping'!$A$2:$C$201, 3, FALSE)</f>
        <v>ISIC 07T08</v>
      </c>
    </row>
    <row r="46" spans="1:5">
      <c r="A46" t="s">
        <v>794</v>
      </c>
      <c r="B46">
        <v>41</v>
      </c>
      <c r="C46">
        <v>206.30380150771362</v>
      </c>
      <c r="D46">
        <v>112.41490183601229</v>
      </c>
      <c r="E46" s="47" t="str">
        <f>VLOOKUP(A46,'ISIC Code Mapping'!$A$2:$C$201, 3, FALSE)</f>
        <v>ISIC 07T08</v>
      </c>
    </row>
    <row r="47" spans="1:5">
      <c r="A47" t="s">
        <v>795</v>
      </c>
      <c r="B47">
        <v>42</v>
      </c>
      <c r="C47">
        <v>147.24791570659417</v>
      </c>
      <c r="D47">
        <v>172.31091489633801</v>
      </c>
      <c r="E47" s="47" t="str">
        <f>VLOOKUP(A47,'ISIC Code Mapping'!$A$2:$C$201, 3, FALSE)</f>
        <v>ISIC 07T08</v>
      </c>
    </row>
    <row r="48" spans="1:5">
      <c r="A48" t="s">
        <v>796</v>
      </c>
      <c r="B48">
        <v>43</v>
      </c>
      <c r="C48">
        <v>964.51952210138734</v>
      </c>
      <c r="D48">
        <v>1109.2125587546407</v>
      </c>
      <c r="E48" s="47" t="str">
        <f>VLOOKUP(A48,'ISIC Code Mapping'!$A$2:$C$201, 3, FALSE)</f>
        <v>ISIC 10T12</v>
      </c>
    </row>
    <row r="49" spans="1:5">
      <c r="A49" t="s">
        <v>797</v>
      </c>
      <c r="B49">
        <v>44</v>
      </c>
      <c r="C49">
        <v>1474.0739610953308</v>
      </c>
      <c r="D49">
        <v>494.71721609750784</v>
      </c>
      <c r="E49" s="47" t="str">
        <f>VLOOKUP(A49,'ISIC Code Mapping'!$A$2:$C$201, 3, FALSE)</f>
        <v>ISIC 10T12</v>
      </c>
    </row>
    <row r="50" spans="1:5">
      <c r="A50" t="s">
        <v>798</v>
      </c>
      <c r="B50">
        <v>45</v>
      </c>
      <c r="C50">
        <v>1354.6509070549466</v>
      </c>
      <c r="D50">
        <v>5.3165768304942853</v>
      </c>
      <c r="E50" s="47" t="str">
        <f>VLOOKUP(A50,'ISIC Code Mapping'!$A$2:$C$201, 3, FALSE)</f>
        <v>ISIC 10T12</v>
      </c>
    </row>
    <row r="51" spans="1:5">
      <c r="A51" t="s">
        <v>799</v>
      </c>
      <c r="B51">
        <v>46</v>
      </c>
      <c r="C51">
        <v>307.65762562632466</v>
      </c>
      <c r="D51">
        <v>210.17583786925098</v>
      </c>
      <c r="E51" s="47" t="str">
        <f>VLOOKUP(A51,'ISIC Code Mapping'!$A$2:$C$201, 3, FALSE)</f>
        <v>ISIC 10T12</v>
      </c>
    </row>
    <row r="52" spans="1:5">
      <c r="A52" t="s">
        <v>800</v>
      </c>
      <c r="B52">
        <v>47</v>
      </c>
      <c r="C52">
        <v>281.311474653917</v>
      </c>
      <c r="D52">
        <v>60.123129380482375</v>
      </c>
      <c r="E52" s="47" t="str">
        <f>VLOOKUP(A52,'ISIC Code Mapping'!$A$2:$C$201, 3, FALSE)</f>
        <v>ISIC 10T12</v>
      </c>
    </row>
    <row r="53" spans="1:5">
      <c r="A53" t="s">
        <v>185</v>
      </c>
      <c r="B53">
        <v>48</v>
      </c>
      <c r="C53">
        <v>1891.0309447821398</v>
      </c>
      <c r="D53">
        <v>225.15049711183326</v>
      </c>
      <c r="E53" s="47" t="str">
        <f>VLOOKUP(A53,'ISIC Code Mapping'!$A$2:$C$201, 3, FALSE)</f>
        <v>ISIC 10T12</v>
      </c>
    </row>
    <row r="54" spans="1:5">
      <c r="A54" t="s">
        <v>801</v>
      </c>
      <c r="B54">
        <v>49</v>
      </c>
      <c r="C54">
        <v>85.245965228420687</v>
      </c>
      <c r="D54">
        <v>1.8611368564122139</v>
      </c>
      <c r="E54" s="47" t="str">
        <f>VLOOKUP(A54,'ISIC Code Mapping'!$A$2:$C$201, 3, FALSE)</f>
        <v>ISIC 10T12</v>
      </c>
    </row>
    <row r="55" spans="1:5">
      <c r="A55" t="s">
        <v>205</v>
      </c>
      <c r="B55">
        <v>50</v>
      </c>
      <c r="C55">
        <v>83.568667649303464</v>
      </c>
      <c r="D55">
        <v>445.49035048052048</v>
      </c>
      <c r="E55" s="47" t="str">
        <f>VLOOKUP(A55,'ISIC Code Mapping'!$A$2:$C$201, 3, FALSE)</f>
        <v>ISIC 10T12</v>
      </c>
    </row>
    <row r="56" spans="1:5">
      <c r="A56" t="s">
        <v>802</v>
      </c>
      <c r="B56">
        <v>51</v>
      </c>
      <c r="C56">
        <v>5476.670027710873</v>
      </c>
      <c r="D56">
        <v>8442.5964031955154</v>
      </c>
      <c r="E56" s="47" t="str">
        <f>VLOOKUP(A56,'ISIC Code Mapping'!$A$2:$C$201, 3, FALSE)</f>
        <v>ISIC 10T12</v>
      </c>
    </row>
    <row r="57" spans="1:5">
      <c r="A57" t="s">
        <v>227</v>
      </c>
      <c r="B57">
        <v>52</v>
      </c>
      <c r="C57">
        <v>1600.9730247490954</v>
      </c>
      <c r="D57">
        <v>5517.274669094516</v>
      </c>
      <c r="E57" s="47" t="str">
        <f>VLOOKUP(A57,'ISIC Code Mapping'!$A$2:$C$201, 3, FALSE)</f>
        <v>ISIC 10T12</v>
      </c>
    </row>
    <row r="58" spans="1:5">
      <c r="A58" t="s">
        <v>803</v>
      </c>
      <c r="B58">
        <v>53</v>
      </c>
      <c r="C58">
        <v>569.44009404178337</v>
      </c>
      <c r="D58">
        <v>1119.6433145226995</v>
      </c>
      <c r="E58" s="47" t="str">
        <f>VLOOKUP(A58,'ISIC Code Mapping'!$A$2:$C$201, 3, FALSE)</f>
        <v>ISIC 10T12</v>
      </c>
    </row>
    <row r="59" spans="1:5">
      <c r="A59" t="s">
        <v>804</v>
      </c>
      <c r="B59">
        <v>54</v>
      </c>
      <c r="C59">
        <v>22.834403878446203</v>
      </c>
      <c r="D59">
        <v>314.23007067568841</v>
      </c>
      <c r="E59" s="47" t="str">
        <f>VLOOKUP(A59,'ISIC Code Mapping'!$A$2:$C$201, 3, FALSE)</f>
        <v>ISIC 10T12</v>
      </c>
    </row>
    <row r="60" spans="1:5">
      <c r="A60" t="s">
        <v>805</v>
      </c>
      <c r="B60">
        <v>55</v>
      </c>
      <c r="C60">
        <v>6292.7287675478819</v>
      </c>
      <c r="D60">
        <v>3100.4257794044729</v>
      </c>
      <c r="E60" s="47" t="str">
        <f>VLOOKUP(A60,'ISIC Code Mapping'!$A$2:$C$201, 3, FALSE)</f>
        <v>ISIC 13T15</v>
      </c>
    </row>
    <row r="61" spans="1:5">
      <c r="A61" t="s">
        <v>806</v>
      </c>
      <c r="B61">
        <v>56</v>
      </c>
      <c r="C61">
        <v>2091.3350094161783</v>
      </c>
      <c r="D61">
        <v>4163.689819047484</v>
      </c>
      <c r="E61" s="47" t="str">
        <f>VLOOKUP(A61,'ISIC Code Mapping'!$A$2:$C$201, 3, FALSE)</f>
        <v>ISIC 13T15</v>
      </c>
    </row>
    <row r="62" spans="1:5">
      <c r="A62" t="s">
        <v>807</v>
      </c>
      <c r="B62">
        <v>57</v>
      </c>
      <c r="C62">
        <v>1846.4065995241899</v>
      </c>
      <c r="D62">
        <v>1462.137634533924</v>
      </c>
      <c r="E62" s="47" t="str">
        <f>VLOOKUP(A62,'ISIC Code Mapping'!$A$2:$C$201, 3, FALSE)</f>
        <v>ISIC 13T15</v>
      </c>
    </row>
    <row r="63" spans="1:5">
      <c r="A63" t="s">
        <v>808</v>
      </c>
      <c r="B63">
        <v>58</v>
      </c>
      <c r="C63">
        <v>1430.8294212426022</v>
      </c>
      <c r="D63">
        <v>422.69161015022399</v>
      </c>
      <c r="E63" s="47" t="str">
        <f>VLOOKUP(A63,'ISIC Code Mapping'!$A$2:$C$201, 3, FALSE)</f>
        <v>ISIC 16</v>
      </c>
    </row>
    <row r="64" spans="1:5">
      <c r="A64" t="s">
        <v>809</v>
      </c>
      <c r="B64">
        <v>59</v>
      </c>
      <c r="C64">
        <v>0</v>
      </c>
      <c r="D64">
        <v>0</v>
      </c>
      <c r="E64" s="47" t="str">
        <f>VLOOKUP(A64,'ISIC Code Mapping'!$A$2:$C$201, 3, FALSE)</f>
        <v>ISIC 16</v>
      </c>
    </row>
    <row r="65" spans="1:5">
      <c r="A65" t="s">
        <v>810</v>
      </c>
      <c r="B65">
        <v>60</v>
      </c>
      <c r="C65">
        <v>409.84687868829491</v>
      </c>
      <c r="D65">
        <v>104.7375034539379</v>
      </c>
      <c r="E65" s="47" t="str">
        <f>VLOOKUP(A65,'ISIC Code Mapping'!$A$2:$C$201, 3, FALSE)</f>
        <v>ISIC 17T18</v>
      </c>
    </row>
    <row r="66" spans="1:5">
      <c r="A66" t="s">
        <v>811</v>
      </c>
      <c r="B66">
        <v>61</v>
      </c>
      <c r="C66">
        <v>0</v>
      </c>
      <c r="D66">
        <v>0</v>
      </c>
      <c r="E66" s="47" t="str">
        <f>VLOOKUP(A66,'ISIC Code Mapping'!$A$2:$C$201, 3, FALSE)</f>
        <v>ISIC 17T18</v>
      </c>
    </row>
    <row r="67" spans="1:5">
      <c r="A67" t="s">
        <v>315</v>
      </c>
      <c r="B67">
        <v>62</v>
      </c>
      <c r="C67">
        <v>5380.9107539987735</v>
      </c>
      <c r="D67">
        <v>2362.8306241261721</v>
      </c>
      <c r="E67" s="47" t="str">
        <f>VLOOKUP(A67,'ISIC Code Mapping'!$A$2:$C$201, 3, FALSE)</f>
        <v>ISIC 17T18</v>
      </c>
    </row>
    <row r="68" spans="1:5">
      <c r="A68" t="s">
        <v>812</v>
      </c>
      <c r="B68">
        <v>63</v>
      </c>
      <c r="C68">
        <v>1216.7111594582454</v>
      </c>
      <c r="D68">
        <v>1381.6586125006222</v>
      </c>
      <c r="E68" s="47" t="str">
        <f>VLOOKUP(A68,'ISIC Code Mapping'!$A$2:$C$201, 3, FALSE)</f>
        <v>ISIC 17T18</v>
      </c>
    </row>
    <row r="69" spans="1:5">
      <c r="A69" t="s">
        <v>813</v>
      </c>
      <c r="B69">
        <v>64</v>
      </c>
      <c r="C69">
        <v>78.869766537463136</v>
      </c>
      <c r="D69">
        <v>0.36447057082337692</v>
      </c>
      <c r="E69" s="47" t="str">
        <f>VLOOKUP(A69,'ISIC Code Mapping'!$A$2:$C$201, 3, FALSE)</f>
        <v>ISIC 19</v>
      </c>
    </row>
    <row r="70" spans="1:5">
      <c r="A70" t="s">
        <v>814</v>
      </c>
      <c r="B70">
        <v>65</v>
      </c>
      <c r="C70">
        <v>0</v>
      </c>
      <c r="D70">
        <v>0</v>
      </c>
      <c r="E70" s="47" t="str">
        <f>VLOOKUP(A70,'ISIC Code Mapping'!$A$2:$C$201, 3, FALSE)</f>
        <v>ISIC 19</v>
      </c>
    </row>
    <row r="71" spans="1:5">
      <c r="A71" t="s">
        <v>815</v>
      </c>
      <c r="B71">
        <v>66</v>
      </c>
      <c r="C71">
        <v>1.308912623768867E-2</v>
      </c>
      <c r="D71">
        <v>0</v>
      </c>
      <c r="E71" s="47" t="str">
        <f>VLOOKUP(A71,'ISIC Code Mapping'!$A$2:$C$201, 3, FALSE)</f>
        <v>ISIC 19</v>
      </c>
    </row>
    <row r="72" spans="1:5">
      <c r="A72" t="s">
        <v>816</v>
      </c>
      <c r="B72">
        <v>67</v>
      </c>
      <c r="C72">
        <v>463.83413727131818</v>
      </c>
      <c r="D72">
        <v>65.292915341009405</v>
      </c>
      <c r="E72" s="47" t="str">
        <f>VLOOKUP(A72,'ISIC Code Mapping'!$A$2:$C$201, 3, FALSE)</f>
        <v>ISIC 19</v>
      </c>
    </row>
    <row r="73" spans="1:5">
      <c r="A73" t="s">
        <v>817</v>
      </c>
      <c r="B73">
        <v>68</v>
      </c>
      <c r="C73">
        <v>0</v>
      </c>
      <c r="D73">
        <v>0</v>
      </c>
      <c r="E73" s="47" t="str">
        <f>VLOOKUP(A73,'ISIC Code Mapping'!$A$2:$C$201, 3, FALSE)</f>
        <v>ISIC 19</v>
      </c>
    </row>
    <row r="74" spans="1:5">
      <c r="A74" t="s">
        <v>818</v>
      </c>
      <c r="B74">
        <v>69</v>
      </c>
      <c r="C74">
        <v>8.704115792574442E-3</v>
      </c>
      <c r="D74">
        <v>0</v>
      </c>
      <c r="E74" s="47" t="str">
        <f>VLOOKUP(A74,'ISIC Code Mapping'!$A$2:$C$201, 3, FALSE)</f>
        <v>ISIC 19</v>
      </c>
    </row>
    <row r="75" spans="1:5">
      <c r="A75" t="s">
        <v>819</v>
      </c>
      <c r="B75">
        <v>70</v>
      </c>
      <c r="C75">
        <v>1987.5798069835539</v>
      </c>
      <c r="D75">
        <v>501.04824572906506</v>
      </c>
      <c r="E75" s="47" t="str">
        <f>VLOOKUP(A75,'ISIC Code Mapping'!$A$2:$C$201, 3, FALSE)</f>
        <v>ISIC 19</v>
      </c>
    </row>
    <row r="76" spans="1:5">
      <c r="A76" t="s">
        <v>820</v>
      </c>
      <c r="B76">
        <v>71</v>
      </c>
      <c r="C76">
        <v>125.70724249016646</v>
      </c>
      <c r="D76">
        <v>0</v>
      </c>
      <c r="E76" s="47" t="str">
        <f>VLOOKUP(A76,'ISIC Code Mapping'!$A$2:$C$201, 3, FALSE)</f>
        <v>ISIC 19</v>
      </c>
    </row>
    <row r="77" spans="1:5">
      <c r="A77" t="s">
        <v>821</v>
      </c>
      <c r="B77">
        <v>72</v>
      </c>
      <c r="C77">
        <v>0</v>
      </c>
      <c r="D77">
        <v>0</v>
      </c>
      <c r="E77" s="47" t="str">
        <f>VLOOKUP(A77,'ISIC Code Mapping'!$A$2:$C$201, 3, FALSE)</f>
        <v>ISIC 19</v>
      </c>
    </row>
    <row r="78" spans="1:5">
      <c r="A78" t="s">
        <v>822</v>
      </c>
      <c r="B78">
        <v>73</v>
      </c>
      <c r="C78">
        <v>1276.6525729440348</v>
      </c>
      <c r="D78">
        <v>2426.5240847712294</v>
      </c>
      <c r="E78" s="47" t="str">
        <f>VLOOKUP(A78,'ISIC Code Mapping'!$A$2:$C$201, 3, FALSE)</f>
        <v>ISIC 19</v>
      </c>
    </row>
    <row r="79" spans="1:5">
      <c r="A79" t="s">
        <v>823</v>
      </c>
      <c r="B79">
        <v>74</v>
      </c>
      <c r="C79">
        <v>4.116029536096899E-2</v>
      </c>
      <c r="D79">
        <v>0</v>
      </c>
      <c r="E79" s="47" t="str">
        <f>VLOOKUP(A79,'ISIC Code Mapping'!$A$2:$C$201, 3, FALSE)</f>
        <v>ISIC 19</v>
      </c>
    </row>
    <row r="80" spans="1:5">
      <c r="A80" t="s">
        <v>824</v>
      </c>
      <c r="B80">
        <v>75</v>
      </c>
      <c r="C80">
        <v>494.90295438076237</v>
      </c>
      <c r="D80">
        <v>75.260744028941701</v>
      </c>
      <c r="E80" s="47" t="str">
        <f>VLOOKUP(A80,'ISIC Code Mapping'!$A$2:$C$201, 3, FALSE)</f>
        <v>ISIC 19</v>
      </c>
    </row>
    <row r="81" spans="1:5">
      <c r="A81" t="s">
        <v>825</v>
      </c>
      <c r="B81">
        <v>76</v>
      </c>
      <c r="C81">
        <v>2.7751217601227247E-2</v>
      </c>
      <c r="D81">
        <v>0.24280294758817156</v>
      </c>
      <c r="E81" s="47" t="str">
        <f>VLOOKUP(A81,'ISIC Code Mapping'!$A$2:$C$201, 3, FALSE)</f>
        <v>ISIC 19</v>
      </c>
    </row>
    <row r="82" spans="1:5">
      <c r="A82" t="s">
        <v>826</v>
      </c>
      <c r="B82">
        <v>77</v>
      </c>
      <c r="C82">
        <v>0</v>
      </c>
      <c r="D82">
        <v>0</v>
      </c>
      <c r="E82" s="47" t="str">
        <f>VLOOKUP(A82,'ISIC Code Mapping'!$A$2:$C$201, 3, FALSE)</f>
        <v>ISIC 19</v>
      </c>
    </row>
    <row r="83" spans="1:5">
      <c r="A83" t="s">
        <v>827</v>
      </c>
      <c r="B83">
        <v>78</v>
      </c>
      <c r="C83">
        <v>589.66897150642421</v>
      </c>
      <c r="D83">
        <v>663.54015585277068</v>
      </c>
      <c r="E83" s="47" t="str">
        <f>VLOOKUP(A83,'ISIC Code Mapping'!$A$2:$C$201, 3, FALSE)</f>
        <v>ISIC 19</v>
      </c>
    </row>
    <row r="84" spans="1:5">
      <c r="A84" t="s">
        <v>828</v>
      </c>
      <c r="B84">
        <v>79</v>
      </c>
      <c r="C84">
        <v>61.937219927360509</v>
      </c>
      <c r="D84">
        <v>0</v>
      </c>
      <c r="E84" s="47" t="str">
        <f>VLOOKUP(A84,'ISIC Code Mapping'!$A$2:$C$201, 3, FALSE)</f>
        <v>ISIC 19</v>
      </c>
    </row>
    <row r="85" spans="1:5">
      <c r="A85" t="s">
        <v>829</v>
      </c>
      <c r="B85">
        <v>80</v>
      </c>
      <c r="C85">
        <v>7.074806426984698</v>
      </c>
      <c r="D85">
        <v>0.25795158280519997</v>
      </c>
      <c r="E85" s="47" t="str">
        <f>VLOOKUP(A85,'ISIC Code Mapping'!$A$2:$C$201, 3, FALSE)</f>
        <v>ISIC 19</v>
      </c>
    </row>
    <row r="86" spans="1:5">
      <c r="A86" t="s">
        <v>830</v>
      </c>
      <c r="B86">
        <v>81</v>
      </c>
      <c r="C86">
        <v>196.73026983565836</v>
      </c>
      <c r="D86">
        <v>0.15409325850558298</v>
      </c>
      <c r="E86" s="47" t="str">
        <f>VLOOKUP(A86,'ISIC Code Mapping'!$A$2:$C$201, 3, FALSE)</f>
        <v>ISIC 19</v>
      </c>
    </row>
    <row r="87" spans="1:5">
      <c r="A87" t="s">
        <v>831</v>
      </c>
      <c r="B87">
        <v>82</v>
      </c>
      <c r="C87">
        <v>108.16857047742104</v>
      </c>
      <c r="D87">
        <v>0.22268006780500546</v>
      </c>
      <c r="E87" s="47" t="str">
        <f>VLOOKUP(A87,'ISIC Code Mapping'!$A$2:$C$201, 3, FALSE)</f>
        <v>ISIC 19</v>
      </c>
    </row>
    <row r="88" spans="1:5">
      <c r="A88" t="s">
        <v>832</v>
      </c>
      <c r="B88">
        <v>83</v>
      </c>
      <c r="C88">
        <v>33.662368698370756</v>
      </c>
      <c r="D88">
        <v>10.871199399804825</v>
      </c>
      <c r="E88" s="47" t="str">
        <f>VLOOKUP(A88,'ISIC Code Mapping'!$A$2:$C$201, 3, FALSE)</f>
        <v>ISIC 19</v>
      </c>
    </row>
    <row r="89" spans="1:5">
      <c r="A89" t="s">
        <v>833</v>
      </c>
      <c r="B89">
        <v>84</v>
      </c>
      <c r="C89">
        <v>35.298238404693983</v>
      </c>
      <c r="D89">
        <v>0.648454831377555</v>
      </c>
      <c r="E89" s="47" t="str">
        <f>VLOOKUP(A89,'ISIC Code Mapping'!$A$2:$C$201, 3, FALSE)</f>
        <v>ISIC 19</v>
      </c>
    </row>
    <row r="90" spans="1:5">
      <c r="A90" t="s">
        <v>834</v>
      </c>
      <c r="B90">
        <v>85</v>
      </c>
      <c r="C90">
        <v>132.46802554371862</v>
      </c>
      <c r="D90">
        <v>0.24141306965562598</v>
      </c>
      <c r="E90" s="47" t="str">
        <f>VLOOKUP(A90,'ISIC Code Mapping'!$A$2:$C$201, 3, FALSE)</f>
        <v>ISIC 20</v>
      </c>
    </row>
    <row r="91" spans="1:5">
      <c r="A91" t="s">
        <v>835</v>
      </c>
      <c r="B91">
        <v>86</v>
      </c>
      <c r="C91">
        <v>8447.1418109027472</v>
      </c>
      <c r="D91">
        <v>3445.6171536161319</v>
      </c>
      <c r="E91" s="47" t="str">
        <f>VLOOKUP(A91,'ISIC Code Mapping'!$A$2:$C$201, 3, FALSE)</f>
        <v>ISIC 20</v>
      </c>
    </row>
    <row r="92" spans="1:5">
      <c r="A92" t="s">
        <v>836</v>
      </c>
      <c r="B92">
        <v>87</v>
      </c>
      <c r="C92">
        <v>0</v>
      </c>
      <c r="D92">
        <v>0</v>
      </c>
      <c r="E92" s="47" t="str">
        <f>VLOOKUP(A92,'ISIC Code Mapping'!$A$2:$C$201, 3, FALSE)</f>
        <v>ISIC 20</v>
      </c>
    </row>
    <row r="93" spans="1:5">
      <c r="A93" t="s">
        <v>837</v>
      </c>
      <c r="B93">
        <v>88</v>
      </c>
      <c r="C93">
        <v>25.092599110438631</v>
      </c>
      <c r="D93">
        <v>2.6749954173148236</v>
      </c>
      <c r="E93" s="47" t="str">
        <f>VLOOKUP(A93,'ISIC Code Mapping'!$A$2:$C$201, 3, FALSE)</f>
        <v>ISIC 20</v>
      </c>
    </row>
    <row r="94" spans="1:5">
      <c r="A94" t="s">
        <v>838</v>
      </c>
      <c r="B94">
        <v>89</v>
      </c>
      <c r="C94">
        <v>855.28992723807096</v>
      </c>
      <c r="D94">
        <v>627.38616373955574</v>
      </c>
      <c r="E94" s="47" t="str">
        <f>VLOOKUP(A94,'ISIC Code Mapping'!$A$2:$C$201, 3, FALSE)</f>
        <v>ISIC 20</v>
      </c>
    </row>
    <row r="95" spans="1:5">
      <c r="A95" t="s">
        <v>839</v>
      </c>
      <c r="B95">
        <v>90</v>
      </c>
      <c r="C95">
        <v>23938.560316431576</v>
      </c>
      <c r="D95">
        <v>15741.357245515692</v>
      </c>
      <c r="E95" s="47" t="str">
        <f>VLOOKUP(A95,'ISIC Code Mapping'!$A$2:$C$201, 3, FALSE)</f>
        <v>ISIC 20</v>
      </c>
    </row>
    <row r="96" spans="1:5">
      <c r="A96" t="s">
        <v>840</v>
      </c>
      <c r="B96">
        <v>91</v>
      </c>
      <c r="C96">
        <v>4.7874783202225511E-3</v>
      </c>
      <c r="D96">
        <v>0</v>
      </c>
      <c r="E96" s="47" t="str">
        <f>VLOOKUP(A96,'ISIC Code Mapping'!$A$2:$C$201, 3, FALSE)</f>
        <v>ISIC 20</v>
      </c>
    </row>
    <row r="97" spans="1:5">
      <c r="A97" t="s">
        <v>841</v>
      </c>
      <c r="B97">
        <v>92</v>
      </c>
      <c r="C97">
        <v>7.5454904517183774</v>
      </c>
      <c r="D97">
        <v>313.41566847916084</v>
      </c>
      <c r="E97" s="47" t="str">
        <f>VLOOKUP(A97,'ISIC Code Mapping'!$A$2:$C$201, 3, FALSE)</f>
        <v>ISIC 20</v>
      </c>
    </row>
    <row r="98" spans="1:5">
      <c r="A98" t="s">
        <v>842</v>
      </c>
      <c r="B98">
        <v>93</v>
      </c>
      <c r="C98">
        <v>60.601745634038004</v>
      </c>
      <c r="D98">
        <v>0</v>
      </c>
      <c r="E98" s="47" t="str">
        <f>VLOOKUP(A98,'ISIC Code Mapping'!$A$2:$C$201, 3, FALSE)</f>
        <v>ISIC 19</v>
      </c>
    </row>
    <row r="99" spans="1:5">
      <c r="A99" t="s">
        <v>843</v>
      </c>
      <c r="B99">
        <v>94</v>
      </c>
      <c r="C99">
        <v>2.9165613939255555E-2</v>
      </c>
      <c r="D99">
        <v>0</v>
      </c>
      <c r="E99" s="47" t="str">
        <f>VLOOKUP(A99,'ISIC Code Mapping'!$A$2:$C$201, 3, FALSE)</f>
        <v>ISIC 19</v>
      </c>
    </row>
    <row r="100" spans="1:5">
      <c r="A100" t="s">
        <v>844</v>
      </c>
      <c r="B100">
        <v>95</v>
      </c>
      <c r="C100">
        <v>7.041190683424368</v>
      </c>
      <c r="D100">
        <v>0</v>
      </c>
      <c r="E100" s="47" t="str">
        <f>VLOOKUP(A100,'ISIC Code Mapping'!$A$2:$C$201, 3, FALSE)</f>
        <v>ISIC 19</v>
      </c>
    </row>
    <row r="101" spans="1:5">
      <c r="A101" t="s">
        <v>845</v>
      </c>
      <c r="B101">
        <v>96</v>
      </c>
      <c r="C101">
        <v>18227.123883964625</v>
      </c>
      <c r="D101">
        <v>8654.0825192310804</v>
      </c>
      <c r="E101" s="47" t="str">
        <f>VLOOKUP(A101,'ISIC Code Mapping'!$A$2:$C$201, 3, FALSE)</f>
        <v>ISIC 22</v>
      </c>
    </row>
    <row r="102" spans="1:5">
      <c r="A102" t="s">
        <v>366</v>
      </c>
      <c r="B102">
        <v>97</v>
      </c>
      <c r="C102">
        <v>1199.4734671585898</v>
      </c>
      <c r="D102">
        <v>1757.9301296986744</v>
      </c>
      <c r="E102" s="47" t="str">
        <f>VLOOKUP(A102,'ISIC Code Mapping'!$A$2:$C$201, 3, FALSE)</f>
        <v>ISIC 231</v>
      </c>
    </row>
    <row r="103" spans="1:5">
      <c r="A103" t="s">
        <v>846</v>
      </c>
      <c r="B103">
        <v>98</v>
      </c>
      <c r="C103">
        <v>0</v>
      </c>
      <c r="D103">
        <v>0</v>
      </c>
      <c r="E103" s="47" t="str">
        <f>VLOOKUP(A103,'ISIC Code Mapping'!$A$2:$C$201, 3, FALSE)</f>
        <v>ISIC 231</v>
      </c>
    </row>
    <row r="104" spans="1:5">
      <c r="A104" t="s">
        <v>847</v>
      </c>
      <c r="B104">
        <v>99</v>
      </c>
      <c r="C104">
        <v>793.8774405494338</v>
      </c>
      <c r="D104">
        <v>1538.8055889159646</v>
      </c>
      <c r="E104" s="47" t="str">
        <f>VLOOKUP(A104,'ISIC Code Mapping'!$A$2:$C$201, 3, FALSE)</f>
        <v>ISIC 239</v>
      </c>
    </row>
    <row r="105" spans="1:5">
      <c r="A105" t="s">
        <v>848</v>
      </c>
      <c r="B105">
        <v>100</v>
      </c>
      <c r="C105">
        <v>1.9702267985427122</v>
      </c>
      <c r="D105">
        <v>32.85844358747017</v>
      </c>
      <c r="E105" s="47" t="str">
        <f>VLOOKUP(A105,'ISIC Code Mapping'!$A$2:$C$201, 3, FALSE)</f>
        <v>ISIC 239</v>
      </c>
    </row>
    <row r="106" spans="1:5">
      <c r="A106" t="s">
        <v>377</v>
      </c>
      <c r="B106">
        <v>101</v>
      </c>
      <c r="C106">
        <v>115.04872979026646</v>
      </c>
      <c r="D106">
        <v>558.6150108580473</v>
      </c>
      <c r="E106" s="47" t="str">
        <f>VLOOKUP(A106,'ISIC Code Mapping'!$A$2:$C$201, 3, FALSE)</f>
        <v>ISIC 239</v>
      </c>
    </row>
    <row r="107" spans="1:5">
      <c r="A107" t="s">
        <v>849</v>
      </c>
      <c r="B107">
        <v>102</v>
      </c>
      <c r="C107">
        <v>0</v>
      </c>
      <c r="D107">
        <v>0</v>
      </c>
      <c r="E107" s="47" t="str">
        <f>VLOOKUP(A107,'ISIC Code Mapping'!$A$2:$C$201, 3, FALSE)</f>
        <v>ISIC 239</v>
      </c>
    </row>
    <row r="108" spans="1:5">
      <c r="A108" t="s">
        <v>850</v>
      </c>
      <c r="B108">
        <v>103</v>
      </c>
      <c r="C108">
        <v>744.03641234871554</v>
      </c>
      <c r="D108">
        <v>566.21047163990431</v>
      </c>
      <c r="E108" s="47" t="str">
        <f>VLOOKUP(A108,'ISIC Code Mapping'!$A$2:$C$201, 3, FALSE)</f>
        <v>ISIC 239</v>
      </c>
    </row>
    <row r="109" spans="1:5">
      <c r="A109" t="s">
        <v>851</v>
      </c>
      <c r="B109">
        <v>104</v>
      </c>
      <c r="C109">
        <v>11341.821273738</v>
      </c>
      <c r="D109">
        <v>7217.3073683884568</v>
      </c>
      <c r="E109" s="47" t="str">
        <f>VLOOKUP(A109,'ISIC Code Mapping'!$A$2:$C$201, 3, FALSE)</f>
        <v>ISIC 241</v>
      </c>
    </row>
    <row r="110" spans="1:5">
      <c r="A110" t="s">
        <v>852</v>
      </c>
      <c r="B110">
        <v>105</v>
      </c>
      <c r="C110">
        <v>0</v>
      </c>
      <c r="D110">
        <v>0</v>
      </c>
      <c r="E110" s="47" t="str">
        <f>VLOOKUP(A110,'ISIC Code Mapping'!$A$2:$C$201, 3, FALSE)</f>
        <v>ISIC 241</v>
      </c>
    </row>
    <row r="111" spans="1:5">
      <c r="A111" t="s">
        <v>853</v>
      </c>
      <c r="B111">
        <v>106</v>
      </c>
      <c r="C111">
        <v>137.89101435267358</v>
      </c>
      <c r="D111">
        <v>6014.6826824035061</v>
      </c>
      <c r="E111" s="47" t="str">
        <f>VLOOKUP(A111,'ISIC Code Mapping'!$A$2:$C$201, 3, FALSE)</f>
        <v>ISIC 242</v>
      </c>
    </row>
    <row r="112" spans="1:5">
      <c r="A112" t="s">
        <v>854</v>
      </c>
      <c r="B112">
        <v>107</v>
      </c>
      <c r="C112">
        <v>0</v>
      </c>
      <c r="D112">
        <v>0</v>
      </c>
      <c r="E112" s="47" t="str">
        <f>VLOOKUP(A112,'ISIC Code Mapping'!$A$2:$C$201, 3, FALSE)</f>
        <v>ISIC 242</v>
      </c>
    </row>
    <row r="113" spans="1:5">
      <c r="A113" t="s">
        <v>855</v>
      </c>
      <c r="B113">
        <v>108</v>
      </c>
      <c r="C113">
        <v>4151.4132005276124</v>
      </c>
      <c r="D113">
        <v>1045.3532647584382</v>
      </c>
      <c r="E113" s="47" t="str">
        <f>VLOOKUP(A113,'ISIC Code Mapping'!$A$2:$C$201, 3, FALSE)</f>
        <v>ISIC 242</v>
      </c>
    </row>
    <row r="114" spans="1:5">
      <c r="A114" t="s">
        <v>856</v>
      </c>
      <c r="B114">
        <v>109</v>
      </c>
      <c r="C114">
        <v>0</v>
      </c>
      <c r="D114">
        <v>0</v>
      </c>
      <c r="E114" s="47" t="str">
        <f>VLOOKUP(A114,'ISIC Code Mapping'!$A$2:$C$201, 3, FALSE)</f>
        <v>ISIC 242</v>
      </c>
    </row>
    <row r="115" spans="1:5">
      <c r="A115" t="s">
        <v>857</v>
      </c>
      <c r="B115">
        <v>110</v>
      </c>
      <c r="C115">
        <v>168.07585274320101</v>
      </c>
      <c r="D115">
        <v>856.65438784855735</v>
      </c>
      <c r="E115" s="47" t="str">
        <f>VLOOKUP(A115,'ISIC Code Mapping'!$A$2:$C$201, 3, FALSE)</f>
        <v>ISIC 242</v>
      </c>
    </row>
    <row r="116" spans="1:5">
      <c r="A116" t="s">
        <v>858</v>
      </c>
      <c r="B116">
        <v>111</v>
      </c>
      <c r="C116">
        <v>0</v>
      </c>
      <c r="D116">
        <v>0</v>
      </c>
      <c r="E116" s="47" t="str">
        <f>VLOOKUP(A116,'ISIC Code Mapping'!$A$2:$C$201, 3, FALSE)</f>
        <v>ISIC 242</v>
      </c>
    </row>
    <row r="117" spans="1:5">
      <c r="A117" t="s">
        <v>859</v>
      </c>
      <c r="B117">
        <v>112</v>
      </c>
      <c r="C117">
        <v>2205.8550781348063</v>
      </c>
      <c r="D117">
        <v>2771.7826299981198</v>
      </c>
      <c r="E117" s="47" t="str">
        <f>VLOOKUP(A117,'ISIC Code Mapping'!$A$2:$C$201, 3, FALSE)</f>
        <v>ISIC 242</v>
      </c>
    </row>
    <row r="118" spans="1:5">
      <c r="A118" t="s">
        <v>860</v>
      </c>
      <c r="B118">
        <v>113</v>
      </c>
      <c r="C118">
        <v>0</v>
      </c>
      <c r="D118">
        <v>0</v>
      </c>
      <c r="E118" s="47" t="str">
        <f>VLOOKUP(A118,'ISIC Code Mapping'!$A$2:$C$201, 3, FALSE)</f>
        <v>ISIC 242</v>
      </c>
    </row>
    <row r="119" spans="1:5">
      <c r="A119" t="s">
        <v>861</v>
      </c>
      <c r="B119">
        <v>114</v>
      </c>
      <c r="C119">
        <v>607.54829731830887</v>
      </c>
      <c r="D119">
        <v>146.11220769991081</v>
      </c>
      <c r="E119" s="47" t="str">
        <f>VLOOKUP(A119,'ISIC Code Mapping'!$A$2:$C$201, 3, FALSE)</f>
        <v>ISIC 242</v>
      </c>
    </row>
    <row r="120" spans="1:5">
      <c r="A120" t="s">
        <v>862</v>
      </c>
      <c r="B120">
        <v>115</v>
      </c>
      <c r="C120">
        <v>0</v>
      </c>
      <c r="D120">
        <v>0</v>
      </c>
      <c r="E120" s="47" t="str">
        <f>VLOOKUP(A120,'ISIC Code Mapping'!$A$2:$C$201, 3, FALSE)</f>
        <v>ISIC 242</v>
      </c>
    </row>
    <row r="121" spans="1:5">
      <c r="A121" t="s">
        <v>863</v>
      </c>
      <c r="B121">
        <v>116</v>
      </c>
      <c r="C121">
        <v>0</v>
      </c>
      <c r="D121">
        <v>0</v>
      </c>
      <c r="E121" s="47" t="str">
        <f>VLOOKUP(A121,'ISIC Code Mapping'!$A$2:$C$201, 3, FALSE)</f>
        <v>ISIC 242</v>
      </c>
    </row>
    <row r="122" spans="1:5">
      <c r="A122" t="s">
        <v>864</v>
      </c>
      <c r="B122">
        <v>117</v>
      </c>
      <c r="C122">
        <v>12137.750400829174</v>
      </c>
      <c r="D122">
        <v>8010.7636194061206</v>
      </c>
      <c r="E122" s="47" t="str">
        <f>VLOOKUP(A122,'ISIC Code Mapping'!$A$2:$C$201, 3, FALSE)</f>
        <v>ISIC 25</v>
      </c>
    </row>
    <row r="123" spans="1:5">
      <c r="A123" t="s">
        <v>865</v>
      </c>
      <c r="B123">
        <v>118</v>
      </c>
      <c r="C123">
        <v>35699.044697891411</v>
      </c>
      <c r="D123">
        <v>11283.283736154726</v>
      </c>
      <c r="E123" s="47" t="str">
        <f>VLOOKUP(A123,'ISIC Code Mapping'!$A$2:$C$201, 3, FALSE)</f>
        <v>ISIC 28</v>
      </c>
    </row>
    <row r="124" spans="1:5">
      <c r="A124" t="s">
        <v>866</v>
      </c>
      <c r="B124">
        <v>119</v>
      </c>
      <c r="C124">
        <v>11510.031654196237</v>
      </c>
      <c r="D124">
        <v>11111.454318211408</v>
      </c>
      <c r="E124" s="47" t="str">
        <f>VLOOKUP(A124,'ISIC Code Mapping'!$A$2:$C$201, 3, FALSE)</f>
        <v>ISIC 26</v>
      </c>
    </row>
    <row r="125" spans="1:5">
      <c r="A125" t="s">
        <v>867</v>
      </c>
      <c r="B125">
        <v>120</v>
      </c>
      <c r="C125">
        <v>26901.147262722989</v>
      </c>
      <c r="D125">
        <v>23390.739316577979</v>
      </c>
      <c r="E125" s="47" t="str">
        <f>VLOOKUP(A125,'ISIC Code Mapping'!$A$2:$C$201, 3, FALSE)</f>
        <v>ISIC 27</v>
      </c>
    </row>
    <row r="126" spans="1:5">
      <c r="A126" t="s">
        <v>868</v>
      </c>
      <c r="B126">
        <v>121</v>
      </c>
      <c r="C126">
        <v>30370.327346094695</v>
      </c>
      <c r="D126">
        <v>39141.72532622693</v>
      </c>
      <c r="E126" s="47" t="str">
        <f>VLOOKUP(A126,'ISIC Code Mapping'!$A$2:$C$201, 3, FALSE)</f>
        <v>ISIC 26</v>
      </c>
    </row>
    <row r="127" spans="1:5">
      <c r="A127" t="s">
        <v>869</v>
      </c>
      <c r="B127">
        <v>122</v>
      </c>
      <c r="C127">
        <v>9554.338293566947</v>
      </c>
      <c r="D127">
        <v>9586.5166410490583</v>
      </c>
      <c r="E127" s="47" t="str">
        <f>VLOOKUP(A127,'ISIC Code Mapping'!$A$2:$C$201, 3, FALSE)</f>
        <v>ISIC 26</v>
      </c>
    </row>
    <row r="128" spans="1:5">
      <c r="A128" t="s">
        <v>870</v>
      </c>
      <c r="B128">
        <v>123</v>
      </c>
      <c r="C128">
        <v>42270.169779896547</v>
      </c>
      <c r="D128">
        <v>79963.517293179786</v>
      </c>
      <c r="E128" s="47" t="str">
        <f>VLOOKUP(A128,'ISIC Code Mapping'!$A$2:$C$201, 3, FALSE)</f>
        <v>ISIC 29</v>
      </c>
    </row>
    <row r="129" spans="1:5">
      <c r="A129" t="s">
        <v>871</v>
      </c>
      <c r="B129">
        <v>124</v>
      </c>
      <c r="C129">
        <v>4921.2965306285814</v>
      </c>
      <c r="D129">
        <v>3970.7385115753736</v>
      </c>
      <c r="E129" s="47" t="str">
        <f>VLOOKUP(A129,'ISIC Code Mapping'!$A$2:$C$201, 3, FALSE)</f>
        <v>ISIC 30</v>
      </c>
    </row>
    <row r="130" spans="1:5">
      <c r="A130" t="s">
        <v>872</v>
      </c>
      <c r="B130">
        <v>125</v>
      </c>
      <c r="C130">
        <v>5974.8148218206443</v>
      </c>
      <c r="D130">
        <v>11947.921544293658</v>
      </c>
      <c r="E130" s="47" t="str">
        <f>VLOOKUP(A130,'ISIC Code Mapping'!$A$2:$C$201, 3, FALSE)</f>
        <v>ISIC 31T33</v>
      </c>
    </row>
    <row r="131" spans="1:5">
      <c r="A131" t="s">
        <v>873</v>
      </c>
      <c r="B131">
        <v>126</v>
      </c>
      <c r="C131">
        <v>0</v>
      </c>
      <c r="D131">
        <v>0</v>
      </c>
      <c r="E131" s="47" t="str">
        <f>VLOOKUP(A131,'ISIC Code Mapping'!$A$2:$C$201, 3, FALSE)</f>
        <v>ISIC 36T39</v>
      </c>
    </row>
    <row r="132" spans="1:5">
      <c r="A132" t="s">
        <v>874</v>
      </c>
      <c r="B132">
        <v>127</v>
      </c>
      <c r="C132">
        <v>0</v>
      </c>
      <c r="D132">
        <v>0</v>
      </c>
      <c r="E132" s="47" t="str">
        <f>VLOOKUP(A132,'ISIC Code Mapping'!$A$2:$C$201, 3, FALSE)</f>
        <v>ISIC 36T39</v>
      </c>
    </row>
    <row r="133" spans="1:5">
      <c r="A133" t="s">
        <v>875</v>
      </c>
      <c r="B133">
        <v>128</v>
      </c>
      <c r="C133">
        <v>0</v>
      </c>
      <c r="D133">
        <v>0</v>
      </c>
      <c r="E133" s="47" t="str">
        <f>VLOOKUP(A133,'ISIC Code Mapping'!$A$2:$C$201, 3, FALSE)</f>
        <v>ISIC 351</v>
      </c>
    </row>
    <row r="134" spans="1:5">
      <c r="A134" t="s">
        <v>876</v>
      </c>
      <c r="B134">
        <v>129</v>
      </c>
      <c r="C134">
        <v>0</v>
      </c>
      <c r="D134">
        <v>0</v>
      </c>
      <c r="E134" s="47" t="str">
        <f>VLOOKUP(A134,'ISIC Code Mapping'!$A$2:$C$201, 3, FALSE)</f>
        <v>ISIC 351</v>
      </c>
    </row>
    <row r="135" spans="1:5">
      <c r="A135" t="s">
        <v>877</v>
      </c>
      <c r="B135">
        <v>130</v>
      </c>
      <c r="C135">
        <v>0</v>
      </c>
      <c r="D135">
        <v>0</v>
      </c>
      <c r="E135" s="47" t="str">
        <f>VLOOKUP(A135,'ISIC Code Mapping'!$A$2:$C$201, 3, FALSE)</f>
        <v>ISIC 351</v>
      </c>
    </row>
    <row r="136" spans="1:5">
      <c r="A136" t="s">
        <v>878</v>
      </c>
      <c r="B136">
        <v>131</v>
      </c>
      <c r="C136">
        <v>0</v>
      </c>
      <c r="D136">
        <v>0</v>
      </c>
      <c r="E136" s="47" t="str">
        <f>VLOOKUP(A136,'ISIC Code Mapping'!$A$2:$C$201, 3, FALSE)</f>
        <v>ISIC 351</v>
      </c>
    </row>
    <row r="137" spans="1:5">
      <c r="A137" t="s">
        <v>879</v>
      </c>
      <c r="B137">
        <v>132</v>
      </c>
      <c r="C137">
        <v>0</v>
      </c>
      <c r="D137">
        <v>0</v>
      </c>
      <c r="E137" s="47" t="str">
        <f>VLOOKUP(A137,'ISIC Code Mapping'!$A$2:$C$201, 3, FALSE)</f>
        <v>ISIC 351</v>
      </c>
    </row>
    <row r="138" spans="1:5">
      <c r="A138" t="s">
        <v>880</v>
      </c>
      <c r="B138">
        <v>133</v>
      </c>
      <c r="C138">
        <v>0</v>
      </c>
      <c r="D138">
        <v>0</v>
      </c>
      <c r="E138" s="47" t="str">
        <f>VLOOKUP(A138,'ISIC Code Mapping'!$A$2:$C$201, 3, FALSE)</f>
        <v>ISIC 351</v>
      </c>
    </row>
    <row r="139" spans="1:5">
      <c r="A139" t="s">
        <v>881</v>
      </c>
      <c r="B139">
        <v>134</v>
      </c>
      <c r="C139">
        <v>0</v>
      </c>
      <c r="D139">
        <v>0</v>
      </c>
      <c r="E139" s="47" t="str">
        <f>VLOOKUP(A139,'ISIC Code Mapping'!$A$2:$C$201, 3, FALSE)</f>
        <v>ISIC 351</v>
      </c>
    </row>
    <row r="140" spans="1:5">
      <c r="A140" t="s">
        <v>882</v>
      </c>
      <c r="B140">
        <v>135</v>
      </c>
      <c r="C140">
        <v>0</v>
      </c>
      <c r="D140">
        <v>0</v>
      </c>
      <c r="E140" s="47" t="str">
        <f>VLOOKUP(A140,'ISIC Code Mapping'!$A$2:$C$201, 3, FALSE)</f>
        <v>ISIC 351</v>
      </c>
    </row>
    <row r="141" spans="1:5">
      <c r="A141" t="s">
        <v>883</v>
      </c>
      <c r="B141">
        <v>136</v>
      </c>
      <c r="C141">
        <v>0</v>
      </c>
      <c r="D141">
        <v>0</v>
      </c>
      <c r="E141" s="47" t="str">
        <f>VLOOKUP(A141,'ISIC Code Mapping'!$A$2:$C$201, 3, FALSE)</f>
        <v>ISIC 351</v>
      </c>
    </row>
    <row r="142" spans="1:5">
      <c r="A142" t="s">
        <v>884</v>
      </c>
      <c r="B142">
        <v>137</v>
      </c>
      <c r="C142">
        <v>0</v>
      </c>
      <c r="D142">
        <v>0</v>
      </c>
      <c r="E142" s="47" t="str">
        <f>VLOOKUP(A142,'ISIC Code Mapping'!$A$2:$C$201, 3, FALSE)</f>
        <v>ISIC 351</v>
      </c>
    </row>
    <row r="143" spans="1:5">
      <c r="A143" t="s">
        <v>885</v>
      </c>
      <c r="B143">
        <v>138</v>
      </c>
      <c r="C143">
        <v>0</v>
      </c>
      <c r="D143">
        <v>0</v>
      </c>
      <c r="E143" s="47" t="str">
        <f>VLOOKUP(A143,'ISIC Code Mapping'!$A$2:$C$201, 3, FALSE)</f>
        <v>ISIC 351</v>
      </c>
    </row>
    <row r="144" spans="1:5">
      <c r="A144" t="s">
        <v>886</v>
      </c>
      <c r="B144">
        <v>139</v>
      </c>
      <c r="C144">
        <v>0</v>
      </c>
      <c r="D144">
        <v>0</v>
      </c>
      <c r="E144" s="47" t="str">
        <f>VLOOKUP(A144,'ISIC Code Mapping'!$A$2:$C$201, 3, FALSE)</f>
        <v>ISIC 351</v>
      </c>
    </row>
    <row r="145" spans="1:5">
      <c r="A145" t="s">
        <v>887</v>
      </c>
      <c r="B145">
        <v>140</v>
      </c>
      <c r="C145">
        <v>0</v>
      </c>
      <c r="D145">
        <v>0</v>
      </c>
      <c r="E145" s="47" t="str">
        <f>VLOOKUP(A145,'ISIC Code Mapping'!$A$2:$C$201, 3, FALSE)</f>
        <v>ISIC 351</v>
      </c>
    </row>
    <row r="146" spans="1:5">
      <c r="A146" t="s">
        <v>888</v>
      </c>
      <c r="B146">
        <v>141</v>
      </c>
      <c r="C146">
        <v>0</v>
      </c>
      <c r="D146">
        <v>0</v>
      </c>
      <c r="E146" s="47" t="str">
        <f>VLOOKUP(A146,'ISIC Code Mapping'!$A$2:$C$201, 3, FALSE)</f>
        <v>ISIC 351</v>
      </c>
    </row>
    <row r="147" spans="1:5">
      <c r="A147" t="s">
        <v>889</v>
      </c>
      <c r="B147">
        <v>142</v>
      </c>
      <c r="C147">
        <v>0</v>
      </c>
      <c r="D147">
        <v>0</v>
      </c>
      <c r="E147" s="47" t="str">
        <f>VLOOKUP(A147,'ISIC Code Mapping'!$A$2:$C$201, 3, FALSE)</f>
        <v>ISIC 352T353</v>
      </c>
    </row>
    <row r="148" spans="1:5">
      <c r="A148" t="s">
        <v>890</v>
      </c>
      <c r="B148">
        <v>143</v>
      </c>
      <c r="C148">
        <v>0</v>
      </c>
      <c r="D148">
        <v>0</v>
      </c>
      <c r="E148" s="47" t="str">
        <f>VLOOKUP(A148,'ISIC Code Mapping'!$A$2:$C$201, 3, FALSE)</f>
        <v>ISIC 352T353</v>
      </c>
    </row>
    <row r="149" spans="1:5">
      <c r="A149" t="s">
        <v>891</v>
      </c>
      <c r="B149">
        <v>144</v>
      </c>
      <c r="C149">
        <v>0</v>
      </c>
      <c r="D149">
        <v>0</v>
      </c>
      <c r="E149" s="47" t="str">
        <f>VLOOKUP(A149,'ISIC Code Mapping'!$A$2:$C$201, 3, FALSE)</f>
        <v>ISIC 352T353</v>
      </c>
    </row>
    <row r="150" spans="1:5">
      <c r="A150" t="s">
        <v>892</v>
      </c>
      <c r="B150">
        <v>145</v>
      </c>
      <c r="C150">
        <v>0</v>
      </c>
      <c r="D150">
        <v>0</v>
      </c>
      <c r="E150" s="47" t="str">
        <f>VLOOKUP(A150,'ISIC Code Mapping'!$A$2:$C$201, 3, FALSE)</f>
        <v>ISIC 352T353</v>
      </c>
    </row>
    <row r="151" spans="1:5">
      <c r="A151" t="s">
        <v>893</v>
      </c>
      <c r="B151">
        <v>146</v>
      </c>
      <c r="C151">
        <v>0</v>
      </c>
      <c r="D151">
        <v>0</v>
      </c>
      <c r="E151" s="47" t="str">
        <f>VLOOKUP(A151,'ISIC Code Mapping'!$A$2:$C$201, 3, FALSE)</f>
        <v>ISIC 352T353</v>
      </c>
    </row>
    <row r="152" spans="1:5">
      <c r="A152" t="s">
        <v>894</v>
      </c>
      <c r="B152">
        <v>147</v>
      </c>
      <c r="C152">
        <v>0</v>
      </c>
      <c r="D152">
        <v>0</v>
      </c>
      <c r="E152" s="47" t="str">
        <f>VLOOKUP(A152,'ISIC Code Mapping'!$A$2:$C$201, 3, FALSE)</f>
        <v>ISIC 352T353</v>
      </c>
    </row>
    <row r="153" spans="1:5">
      <c r="A153" t="s">
        <v>895</v>
      </c>
      <c r="B153">
        <v>148</v>
      </c>
      <c r="C153">
        <v>0</v>
      </c>
      <c r="D153">
        <v>0</v>
      </c>
      <c r="E153" s="47" t="str">
        <f>VLOOKUP(A153,'ISIC Code Mapping'!$A$2:$C$201, 3, FALSE)</f>
        <v>ISIC 36T39</v>
      </c>
    </row>
    <row r="154" spans="1:5">
      <c r="A154" t="s">
        <v>896</v>
      </c>
      <c r="B154">
        <v>149</v>
      </c>
      <c r="C154">
        <v>0</v>
      </c>
      <c r="D154">
        <v>0</v>
      </c>
      <c r="E154" s="47" t="str">
        <f>VLOOKUP(A154,'ISIC Code Mapping'!$A$2:$C$201, 3, FALSE)</f>
        <v>ISIC 36T39</v>
      </c>
    </row>
    <row r="155" spans="1:5">
      <c r="A155" t="s">
        <v>897</v>
      </c>
      <c r="B155">
        <v>150</v>
      </c>
      <c r="C155">
        <v>1376.5487260321406</v>
      </c>
      <c r="D155">
        <v>281.60900904207608</v>
      </c>
      <c r="E155" s="47" t="str">
        <f>VLOOKUP(A155,'ISIC Code Mapping'!$A$2:$C$201, 3, FALSE)</f>
        <v>ISIC 41T43</v>
      </c>
    </row>
    <row r="156" spans="1:5">
      <c r="A156" t="s">
        <v>898</v>
      </c>
      <c r="B156">
        <v>151</v>
      </c>
      <c r="C156">
        <v>0</v>
      </c>
      <c r="D156">
        <v>0</v>
      </c>
      <c r="E156" s="47" t="str">
        <f>VLOOKUP(A156,'ISIC Code Mapping'!$A$2:$C$201, 3, FALSE)</f>
        <v>ISIC 41T43</v>
      </c>
    </row>
    <row r="157" spans="1:5">
      <c r="A157" t="s">
        <v>899</v>
      </c>
      <c r="B157">
        <v>152</v>
      </c>
      <c r="C157">
        <v>243.53309092716728</v>
      </c>
      <c r="D157">
        <v>42.953798470775162</v>
      </c>
      <c r="E157" s="47" t="str">
        <f>VLOOKUP(A157,'ISIC Code Mapping'!$A$2:$C$201, 3, FALSE)</f>
        <v>ISIC 45T47</v>
      </c>
    </row>
    <row r="158" spans="1:5">
      <c r="A158" t="s">
        <v>900</v>
      </c>
      <c r="B158">
        <v>153</v>
      </c>
      <c r="C158">
        <v>38.543125211088409</v>
      </c>
      <c r="D158">
        <v>6.0112628906934651</v>
      </c>
      <c r="E158" s="47" t="str">
        <f>VLOOKUP(A158,'ISIC Code Mapping'!$A$2:$C$201, 3, FALSE)</f>
        <v>ISIC 45T47</v>
      </c>
    </row>
    <row r="159" spans="1:5">
      <c r="A159" t="s">
        <v>901</v>
      </c>
      <c r="B159">
        <v>154</v>
      </c>
      <c r="C159">
        <v>1669.5650031320311</v>
      </c>
      <c r="D159">
        <v>287.24964664820607</v>
      </c>
      <c r="E159" s="47" t="str">
        <f>VLOOKUP(A159,'ISIC Code Mapping'!$A$2:$C$201, 3, FALSE)</f>
        <v>ISIC 45T47</v>
      </c>
    </row>
    <row r="160" spans="1:5">
      <c r="A160" t="s">
        <v>902</v>
      </c>
      <c r="B160">
        <v>155</v>
      </c>
      <c r="C160">
        <v>1320.2915989414869</v>
      </c>
      <c r="D160">
        <v>180.56775333814511</v>
      </c>
      <c r="E160" s="47" t="str">
        <f>VLOOKUP(A160,'ISIC Code Mapping'!$A$2:$C$201, 3, FALSE)</f>
        <v>ISIC 45T47</v>
      </c>
    </row>
    <row r="161" spans="1:5">
      <c r="A161" t="s">
        <v>903</v>
      </c>
      <c r="B161">
        <v>156</v>
      </c>
      <c r="C161">
        <v>2638.3837257320533</v>
      </c>
      <c r="D161">
        <v>1625.0344922993513</v>
      </c>
      <c r="E161" s="47" t="str">
        <f>VLOOKUP(A161,'ISIC Code Mapping'!$A$2:$C$201, 3, FALSE)</f>
        <v>ISIC 55T56</v>
      </c>
    </row>
    <row r="162" spans="1:5">
      <c r="A162" t="s">
        <v>904</v>
      </c>
      <c r="B162">
        <v>157</v>
      </c>
      <c r="C162">
        <v>134.49039379179624</v>
      </c>
      <c r="D162">
        <v>133.38226384532842</v>
      </c>
      <c r="E162" s="47" t="str">
        <f>VLOOKUP(A162,'ISIC Code Mapping'!$A$2:$C$201, 3, FALSE)</f>
        <v>ISIC 49T53</v>
      </c>
    </row>
    <row r="163" spans="1:5">
      <c r="A163" t="s">
        <v>905</v>
      </c>
      <c r="B163">
        <v>158</v>
      </c>
      <c r="C163">
        <v>813.86800039255024</v>
      </c>
      <c r="D163">
        <v>683.54613548791076</v>
      </c>
      <c r="E163" s="47" t="str">
        <f>VLOOKUP(A163,'ISIC Code Mapping'!$A$2:$C$201, 3, FALSE)</f>
        <v>ISIC 49T53</v>
      </c>
    </row>
    <row r="164" spans="1:5">
      <c r="A164" t="s">
        <v>906</v>
      </c>
      <c r="B164">
        <v>159</v>
      </c>
      <c r="C164">
        <v>38.355884948071292</v>
      </c>
      <c r="D164">
        <v>50.498044966375154</v>
      </c>
      <c r="E164" s="47" t="str">
        <f>VLOOKUP(A164,'ISIC Code Mapping'!$A$2:$C$201, 3, FALSE)</f>
        <v>ISIC 49T53</v>
      </c>
    </row>
    <row r="165" spans="1:5">
      <c r="A165" t="s">
        <v>907</v>
      </c>
      <c r="B165">
        <v>160</v>
      </c>
      <c r="C165">
        <v>673.86013664252937</v>
      </c>
      <c r="D165">
        <v>510.33472903108174</v>
      </c>
      <c r="E165" s="47" t="str">
        <f>VLOOKUP(A165,'ISIC Code Mapping'!$A$2:$C$201, 3, FALSE)</f>
        <v>ISIC 49T53</v>
      </c>
    </row>
    <row r="166" spans="1:5">
      <c r="A166" t="s">
        <v>908</v>
      </c>
      <c r="B166">
        <v>161</v>
      </c>
      <c r="C166">
        <v>9.9694844185799489</v>
      </c>
      <c r="D166">
        <v>10.223833497059266</v>
      </c>
      <c r="E166" s="47" t="str">
        <f>VLOOKUP(A166,'ISIC Code Mapping'!$A$2:$C$201, 3, FALSE)</f>
        <v>ISIC 49T53</v>
      </c>
    </row>
    <row r="167" spans="1:5">
      <c r="A167" t="s">
        <v>909</v>
      </c>
      <c r="B167">
        <v>162</v>
      </c>
      <c r="C167">
        <v>1138.7538824512396</v>
      </c>
      <c r="D167">
        <v>441.18643756764124</v>
      </c>
      <c r="E167" s="47" t="str">
        <f>VLOOKUP(A167,'ISIC Code Mapping'!$A$2:$C$201, 3, FALSE)</f>
        <v>ISIC 49T53</v>
      </c>
    </row>
    <row r="168" spans="1:5">
      <c r="A168" t="s">
        <v>910</v>
      </c>
      <c r="B168">
        <v>163</v>
      </c>
      <c r="C168">
        <v>589.16864705623186</v>
      </c>
      <c r="D168">
        <v>542.53331700762283</v>
      </c>
      <c r="E168" s="47" t="str">
        <f>VLOOKUP(A168,'ISIC Code Mapping'!$A$2:$C$201, 3, FALSE)</f>
        <v>ISIC 49T53</v>
      </c>
    </row>
    <row r="169" spans="1:5">
      <c r="A169" t="s">
        <v>911</v>
      </c>
      <c r="B169">
        <v>164</v>
      </c>
      <c r="C169">
        <v>538.7983763894598</v>
      </c>
      <c r="D169">
        <v>837.4210359350302</v>
      </c>
      <c r="E169" s="47" t="str">
        <f>VLOOKUP(A169,'ISIC Code Mapping'!$A$2:$C$201, 3, FALSE)</f>
        <v>ISIC 61</v>
      </c>
    </row>
    <row r="170" spans="1:5">
      <c r="A170" t="s">
        <v>912</v>
      </c>
      <c r="B170">
        <v>165</v>
      </c>
      <c r="C170">
        <v>1491.3400192607621</v>
      </c>
      <c r="D170">
        <v>470.41017694672473</v>
      </c>
      <c r="E170" s="47" t="str">
        <f>VLOOKUP(A170,'ISIC Code Mapping'!$A$2:$C$201, 3, FALSE)</f>
        <v>ISIC 64T66</v>
      </c>
    </row>
    <row r="171" spans="1:5">
      <c r="A171" t="s">
        <v>913</v>
      </c>
      <c r="B171">
        <v>166</v>
      </c>
      <c r="C171">
        <v>737.29918406565548</v>
      </c>
      <c r="D171">
        <v>104.29633563672775</v>
      </c>
      <c r="E171" s="47" t="str">
        <f>VLOOKUP(A171,'ISIC Code Mapping'!$A$2:$C$201, 3, FALSE)</f>
        <v>ISIC 64T66</v>
      </c>
    </row>
    <row r="172" spans="1:5">
      <c r="A172" t="s">
        <v>914</v>
      </c>
      <c r="B172">
        <v>167</v>
      </c>
      <c r="C172">
        <v>437.73492712706724</v>
      </c>
      <c r="D172">
        <v>75.374995426965654</v>
      </c>
      <c r="E172" s="47" t="str">
        <f>VLOOKUP(A172,'ISIC Code Mapping'!$A$2:$C$201, 3, FALSE)</f>
        <v>ISIC 64T66</v>
      </c>
    </row>
    <row r="173" spans="1:5">
      <c r="A173" t="s">
        <v>915</v>
      </c>
      <c r="B173">
        <v>168</v>
      </c>
      <c r="C173">
        <v>2484.7228541368568</v>
      </c>
      <c r="D173">
        <v>417.01832913797864</v>
      </c>
      <c r="E173" s="47" t="str">
        <f>VLOOKUP(A173,'ISIC Code Mapping'!$A$2:$C$201, 3, FALSE)</f>
        <v>ISIC 68</v>
      </c>
    </row>
    <row r="174" spans="1:5">
      <c r="A174" t="s">
        <v>916</v>
      </c>
      <c r="B174">
        <v>169</v>
      </c>
      <c r="C174">
        <v>392.66594890782403</v>
      </c>
      <c r="D174">
        <v>63.697138433415994</v>
      </c>
      <c r="E174" s="47" t="str">
        <f>VLOOKUP(A174,'ISIC Code Mapping'!$A$2:$C$201, 3, FALSE)</f>
        <v>ISIC 69T82</v>
      </c>
    </row>
    <row r="175" spans="1:5">
      <c r="A175" t="s">
        <v>917</v>
      </c>
      <c r="B175">
        <v>170</v>
      </c>
      <c r="C175">
        <v>1211.3921640275958</v>
      </c>
      <c r="D175">
        <v>409.48961255836736</v>
      </c>
      <c r="E175" s="47" t="str">
        <f>VLOOKUP(A175,'ISIC Code Mapping'!$A$2:$C$201, 3, FALSE)</f>
        <v>ISIC 62T63</v>
      </c>
    </row>
    <row r="176" spans="1:5">
      <c r="A176" t="s">
        <v>918</v>
      </c>
      <c r="B176">
        <v>171</v>
      </c>
      <c r="C176">
        <v>380.79637483379804</v>
      </c>
      <c r="D176">
        <v>702.24040301404841</v>
      </c>
      <c r="E176" s="47" t="str">
        <f>VLOOKUP(A176,'ISIC Code Mapping'!$A$2:$C$201, 3, FALSE)</f>
        <v>ISIC 69T82</v>
      </c>
    </row>
    <row r="177" spans="1:5">
      <c r="A177" t="s">
        <v>919</v>
      </c>
      <c r="B177">
        <v>172</v>
      </c>
      <c r="C177">
        <v>6032.5210834065238</v>
      </c>
      <c r="D177">
        <v>1647.6386084441256</v>
      </c>
      <c r="E177" s="47" t="str">
        <f>VLOOKUP(A177,'ISIC Code Mapping'!$A$2:$C$201, 3, FALSE)</f>
        <v>ISIC 69T82</v>
      </c>
    </row>
    <row r="178" spans="1:5">
      <c r="A178" t="s">
        <v>920</v>
      </c>
      <c r="B178">
        <v>173</v>
      </c>
      <c r="C178">
        <v>486.17248461872612</v>
      </c>
      <c r="D178">
        <v>244.94849967508645</v>
      </c>
      <c r="E178" s="47" t="str">
        <f>VLOOKUP(A178,'ISIC Code Mapping'!$A$2:$C$201, 3, FALSE)</f>
        <v>ISIC 84</v>
      </c>
    </row>
    <row r="179" spans="1:5">
      <c r="A179" t="s">
        <v>921</v>
      </c>
      <c r="B179">
        <v>174</v>
      </c>
      <c r="C179">
        <v>388.05446572338815</v>
      </c>
      <c r="D179">
        <v>67.457935726517121</v>
      </c>
      <c r="E179" s="47" t="str">
        <f>VLOOKUP(A179,'ISIC Code Mapping'!$A$2:$C$201, 3, FALSE)</f>
        <v>ISIC 85</v>
      </c>
    </row>
    <row r="180" spans="1:5">
      <c r="A180" t="s">
        <v>922</v>
      </c>
      <c r="B180">
        <v>175</v>
      </c>
      <c r="C180">
        <v>1811.2496686617333</v>
      </c>
      <c r="D180">
        <v>268.82709276548388</v>
      </c>
      <c r="E180" s="47" t="str">
        <f>VLOOKUP(A180,'ISIC Code Mapping'!$A$2:$C$201, 3, FALSE)</f>
        <v>ISIC 86T88</v>
      </c>
    </row>
    <row r="181" spans="1:5">
      <c r="A181" t="s">
        <v>923</v>
      </c>
      <c r="B181">
        <v>176</v>
      </c>
      <c r="C181">
        <v>4.5836455028665597</v>
      </c>
      <c r="D181">
        <v>0</v>
      </c>
      <c r="E181" s="47" t="str">
        <f>VLOOKUP(A181,'ISIC Code Mapping'!$A$2:$C$201, 3, FALSE)</f>
        <v>ISIC 36T39</v>
      </c>
    </row>
    <row r="182" spans="1:5">
      <c r="A182" t="s">
        <v>924</v>
      </c>
      <c r="B182">
        <v>177</v>
      </c>
      <c r="C182">
        <v>5.9565632406209197</v>
      </c>
      <c r="D182">
        <v>0</v>
      </c>
      <c r="E182" s="47" t="str">
        <f>VLOOKUP(A182,'ISIC Code Mapping'!$A$2:$C$201, 3, FALSE)</f>
        <v>ISIC 36T39</v>
      </c>
    </row>
    <row r="183" spans="1:5">
      <c r="A183" t="s">
        <v>925</v>
      </c>
      <c r="B183">
        <v>178</v>
      </c>
      <c r="C183">
        <v>7.6762737946231283</v>
      </c>
      <c r="D183">
        <v>0</v>
      </c>
      <c r="E183" s="47" t="str">
        <f>VLOOKUP(A183,'ISIC Code Mapping'!$A$2:$C$201, 3, FALSE)</f>
        <v>ISIC 36T39</v>
      </c>
    </row>
    <row r="184" spans="1:5">
      <c r="A184" t="s">
        <v>926</v>
      </c>
      <c r="B184">
        <v>179</v>
      </c>
      <c r="C184">
        <v>10.387831139189082</v>
      </c>
      <c r="D184">
        <v>0</v>
      </c>
      <c r="E184" s="47" t="str">
        <f>VLOOKUP(A184,'ISIC Code Mapping'!$A$2:$C$201, 3, FALSE)</f>
        <v>ISIC 36T39</v>
      </c>
    </row>
    <row r="185" spans="1:5">
      <c r="A185" t="s">
        <v>927</v>
      </c>
      <c r="B185">
        <v>180</v>
      </c>
      <c r="C185">
        <v>1.5173796371107524</v>
      </c>
      <c r="D185">
        <v>0</v>
      </c>
      <c r="E185" s="47" t="str">
        <f>VLOOKUP(A185,'ISIC Code Mapping'!$A$2:$C$201, 3, FALSE)</f>
        <v>ISIC 36T39</v>
      </c>
    </row>
    <row r="186" spans="1:5">
      <c r="A186" t="s">
        <v>928</v>
      </c>
      <c r="B186">
        <v>181</v>
      </c>
      <c r="C186">
        <v>2.4043991629854489</v>
      </c>
      <c r="D186">
        <v>0</v>
      </c>
      <c r="E186" s="47" t="str">
        <f>VLOOKUP(A186,'ISIC Code Mapping'!$A$2:$C$201, 3, FALSE)</f>
        <v>ISIC 36T39</v>
      </c>
    </row>
    <row r="187" spans="1:5">
      <c r="A187" t="s">
        <v>929</v>
      </c>
      <c r="B187">
        <v>182</v>
      </c>
      <c r="C187">
        <v>3.9756650487504448</v>
      </c>
      <c r="D187">
        <v>0</v>
      </c>
      <c r="E187" s="47" t="str">
        <f>VLOOKUP(A187,'ISIC Code Mapping'!$A$2:$C$201, 3, FALSE)</f>
        <v>ISIC 36T39</v>
      </c>
    </row>
    <row r="188" spans="1:5">
      <c r="A188" t="s">
        <v>930</v>
      </c>
      <c r="B188">
        <v>183</v>
      </c>
      <c r="C188">
        <v>1.0856991690845754</v>
      </c>
      <c r="D188">
        <v>0</v>
      </c>
      <c r="E188" s="47" t="str">
        <f>VLOOKUP(A188,'ISIC Code Mapping'!$A$2:$C$201, 3, FALSE)</f>
        <v>ISIC 36T39</v>
      </c>
    </row>
    <row r="189" spans="1:5">
      <c r="A189" t="s">
        <v>931</v>
      </c>
      <c r="B189">
        <v>184</v>
      </c>
      <c r="C189">
        <v>0.13553170012284527</v>
      </c>
      <c r="D189">
        <v>0</v>
      </c>
      <c r="E189" s="47" t="str">
        <f>VLOOKUP(A189,'ISIC Code Mapping'!$A$2:$C$201, 3, FALSE)</f>
        <v>ISIC 36T39</v>
      </c>
    </row>
    <row r="190" spans="1:5">
      <c r="A190" t="s">
        <v>932</v>
      </c>
      <c r="B190">
        <v>185</v>
      </c>
      <c r="C190">
        <v>19.714260803963896</v>
      </c>
      <c r="D190">
        <v>0</v>
      </c>
      <c r="E190" s="47" t="str">
        <f>VLOOKUP(A190,'ISIC Code Mapping'!$A$2:$C$201, 3, FALSE)</f>
        <v>ISIC 36T39</v>
      </c>
    </row>
    <row r="191" spans="1:5">
      <c r="A191" t="s">
        <v>933</v>
      </c>
      <c r="B191">
        <v>186</v>
      </c>
      <c r="C191">
        <v>7.910220775554988</v>
      </c>
      <c r="D191">
        <v>0</v>
      </c>
      <c r="E191" s="47" t="str">
        <f>VLOOKUP(A191,'ISIC Code Mapping'!$A$2:$C$201, 3, FALSE)</f>
        <v>ISIC 36T39</v>
      </c>
    </row>
    <row r="192" spans="1:5">
      <c r="A192" t="s">
        <v>934</v>
      </c>
      <c r="B192">
        <v>187</v>
      </c>
      <c r="C192">
        <v>5.4022068592895076</v>
      </c>
      <c r="D192">
        <v>0</v>
      </c>
      <c r="E192" s="47" t="str">
        <f>VLOOKUP(A192,'ISIC Code Mapping'!$A$2:$C$201, 3, FALSE)</f>
        <v>ISIC 36T39</v>
      </c>
    </row>
    <row r="193" spans="1:5">
      <c r="A193" t="s">
        <v>935</v>
      </c>
      <c r="B193">
        <v>188</v>
      </c>
      <c r="C193">
        <v>18.246265508489913</v>
      </c>
      <c r="D193">
        <v>2.9112669200152208</v>
      </c>
      <c r="E193" s="47" t="str">
        <f>VLOOKUP(A193,'ISIC Code Mapping'!$A$2:$C$201, 3, FALSE)</f>
        <v>ISIC 36T39</v>
      </c>
    </row>
    <row r="194" spans="1:5">
      <c r="A194" t="s">
        <v>936</v>
      </c>
      <c r="B194">
        <v>189</v>
      </c>
      <c r="C194">
        <v>8.0322661121275285</v>
      </c>
      <c r="D194">
        <v>1.9188234670195627</v>
      </c>
      <c r="E194" s="47" t="str">
        <f>VLOOKUP(A194,'ISIC Code Mapping'!$A$2:$C$201, 3, FALSE)</f>
        <v>ISIC 36T39</v>
      </c>
    </row>
    <row r="195" spans="1:5">
      <c r="A195" t="s">
        <v>937</v>
      </c>
      <c r="B195">
        <v>190</v>
      </c>
      <c r="C195">
        <v>8.7776652945591742</v>
      </c>
      <c r="D195">
        <v>1.8341834674458659</v>
      </c>
      <c r="E195" s="47" t="str">
        <f>VLOOKUP(A195,'ISIC Code Mapping'!$A$2:$C$201, 3, FALSE)</f>
        <v>ISIC 36T39</v>
      </c>
    </row>
    <row r="196" spans="1:5">
      <c r="A196" t="s">
        <v>938</v>
      </c>
      <c r="B196">
        <v>191</v>
      </c>
      <c r="C196">
        <v>8.655641724359576</v>
      </c>
      <c r="D196">
        <v>1.638148796450954</v>
      </c>
      <c r="E196" s="47" t="str">
        <f>VLOOKUP(A196,'ISIC Code Mapping'!$A$2:$C$201, 3, FALSE)</f>
        <v>ISIC 36T39</v>
      </c>
    </row>
    <row r="197" spans="1:5">
      <c r="A197" t="s">
        <v>939</v>
      </c>
      <c r="B197">
        <v>192</v>
      </c>
      <c r="C197">
        <v>5.1281386257929444</v>
      </c>
      <c r="D197">
        <v>0.89091349524465346</v>
      </c>
      <c r="E197" s="47" t="str">
        <f>VLOOKUP(A197,'ISIC Code Mapping'!$A$2:$C$201, 3, FALSE)</f>
        <v>ISIC 36T39</v>
      </c>
    </row>
    <row r="198" spans="1:5">
      <c r="A198" t="s">
        <v>940</v>
      </c>
      <c r="B198">
        <v>193</v>
      </c>
      <c r="C198">
        <v>11.248979082679259</v>
      </c>
      <c r="D198">
        <v>2.3244417025163062</v>
      </c>
      <c r="E198" s="47" t="str">
        <f>VLOOKUP(A198,'ISIC Code Mapping'!$A$2:$C$201, 3, FALSE)</f>
        <v>ISIC 36T39</v>
      </c>
    </row>
    <row r="199" spans="1:5">
      <c r="A199" t="s">
        <v>941</v>
      </c>
      <c r="B199">
        <v>194</v>
      </c>
      <c r="C199">
        <v>2.0255073418011555</v>
      </c>
      <c r="D199">
        <v>0.37902583856179889</v>
      </c>
      <c r="E199" s="47" t="str">
        <f>VLOOKUP(A199,'ISIC Code Mapping'!$A$2:$C$201, 3, FALSE)</f>
        <v>ISIC 36T39</v>
      </c>
    </row>
    <row r="200" spans="1:5">
      <c r="A200" t="s">
        <v>942</v>
      </c>
      <c r="B200">
        <v>195</v>
      </c>
      <c r="C200">
        <v>2.7406558954585525</v>
      </c>
      <c r="D200">
        <v>0.50859664710870933</v>
      </c>
      <c r="E200" s="47" t="str">
        <f>VLOOKUP(A200,'ISIC Code Mapping'!$A$2:$C$201, 3, FALSE)</f>
        <v>ISIC 36T39</v>
      </c>
    </row>
    <row r="201" spans="1:5">
      <c r="A201" t="s">
        <v>943</v>
      </c>
      <c r="B201">
        <v>196</v>
      </c>
      <c r="C201">
        <v>591.67348770632293</v>
      </c>
      <c r="D201">
        <v>303.75341033173504</v>
      </c>
      <c r="E201" s="47" t="str">
        <f>VLOOKUP(A201,'ISIC Code Mapping'!$A$2:$C$201, 3, FALSE)</f>
        <v>ISIC 90T96</v>
      </c>
    </row>
    <row r="202" spans="1:5">
      <c r="A202" t="s">
        <v>944</v>
      </c>
      <c r="B202">
        <v>197</v>
      </c>
      <c r="C202">
        <v>309.75101370378832</v>
      </c>
      <c r="D202">
        <v>54.09734024227793</v>
      </c>
      <c r="E202" s="47" t="str">
        <f>VLOOKUP(A202,'ISIC Code Mapping'!$A$2:$C$201, 3, FALSE)</f>
        <v>ISIC 90T96</v>
      </c>
    </row>
    <row r="203" spans="1:5">
      <c r="A203" t="s">
        <v>945</v>
      </c>
      <c r="B203">
        <v>198</v>
      </c>
      <c r="C203">
        <v>253.51290038940411</v>
      </c>
      <c r="D203">
        <v>38.090329495864651</v>
      </c>
      <c r="E203" s="47" t="str">
        <f>VLOOKUP(A203,'ISIC Code Mapping'!$A$2:$C$201, 3, FALSE)</f>
        <v>ISIC 90T96</v>
      </c>
    </row>
    <row r="204" spans="1:5">
      <c r="A204" t="s">
        <v>946</v>
      </c>
      <c r="B204">
        <v>199</v>
      </c>
      <c r="C204">
        <v>34.819745730278932</v>
      </c>
      <c r="D204">
        <v>6.5061171413809564</v>
      </c>
      <c r="E204" s="47" t="str">
        <f>VLOOKUP(A204,'ISIC Code Mapping'!$A$2:$C$201, 3, FALSE)</f>
        <v>ISIC 97T98</v>
      </c>
    </row>
    <row r="205" spans="1:5">
      <c r="A205" t="s">
        <v>947</v>
      </c>
      <c r="B205">
        <v>200</v>
      </c>
      <c r="C205">
        <v>0</v>
      </c>
      <c r="D205">
        <v>0</v>
      </c>
      <c r="E205" s="47">
        <f>VLOOKUP(A205,'ISIC Code Mapping'!$A$2:$C$201, 3, FALSE)</f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2D9EA-C9B4-4023-9E3F-798692EBF117}">
  <sheetPr>
    <tabColor theme="9" tint="0.59999389629810485"/>
  </sheetPr>
  <dimension ref="B2:L15"/>
  <sheetViews>
    <sheetView workbookViewId="0">
      <selection activeCell="F15" sqref="F15"/>
    </sheetView>
  </sheetViews>
  <sheetFormatPr defaultRowHeight="14.45"/>
  <cols>
    <col min="2" max="2" width="12.42578125" customWidth="1"/>
    <col min="3" max="3" width="11.5703125" style="73" bestFit="1" customWidth="1"/>
    <col min="4" max="6" width="9.140625" style="73"/>
    <col min="7" max="7" width="2.5703125" style="73" customWidth="1"/>
    <col min="8" max="9" width="9.140625" style="73"/>
    <col min="12" max="12" width="12" customWidth="1"/>
    <col min="15" max="15" width="2.140625" customWidth="1"/>
    <col min="18" max="18" width="1.42578125" customWidth="1"/>
    <col min="21" max="21" width="1.42578125" customWidth="1"/>
    <col min="24" max="24" width="3" customWidth="1"/>
  </cols>
  <sheetData>
    <row r="2" spans="2:12">
      <c r="C2" s="139" t="s">
        <v>948</v>
      </c>
      <c r="D2" s="139"/>
      <c r="E2" s="139"/>
      <c r="H2" s="139" t="s">
        <v>744</v>
      </c>
      <c r="I2" s="139"/>
      <c r="J2" s="139"/>
    </row>
    <row r="3" spans="2:12">
      <c r="B3" s="58" t="str">
        <f>'EXIOBASE output'!B6</f>
        <v>ISIC code</v>
      </c>
      <c r="C3" s="74" t="s">
        <v>553</v>
      </c>
      <c r="D3" s="74" t="s">
        <v>726</v>
      </c>
      <c r="E3" s="74" t="s">
        <v>723</v>
      </c>
      <c r="F3" s="74" t="s">
        <v>949</v>
      </c>
      <c r="H3" s="75" t="s">
        <v>553</v>
      </c>
      <c r="I3" s="75" t="s">
        <v>950</v>
      </c>
      <c r="J3" s="1" t="s">
        <v>951</v>
      </c>
    </row>
    <row r="4" spans="2:12">
      <c r="B4" s="55" t="str">
        <f>'EXIOBASE output'!B9</f>
        <v>ISIC 05</v>
      </c>
      <c r="C4" s="78">
        <f>IF(ISERROR(VLOOKUP(B4,'EXIOBASE output'!$B$8:$C$46,2,FALSE)),"",VLOOKUP(B4,'EXIOBASE output'!$B$8:$C$46,2,FALSE))</f>
        <v>372.74286935033632</v>
      </c>
      <c r="D4" s="79">
        <f>SUMIFS('EXIOBASE imports exports'!C:C, 'EXIOBASE imports exports'!E:E, 'ISIC SPLIT DATA'!B4)</f>
        <v>469.61004684797018</v>
      </c>
      <c r="E4" s="79">
        <f>SUMIFS('EXIOBASE imports exports'!D:D, 'EXIOBASE imports exports'!E:E, 'ISIC SPLIT DATA'!B4)</f>
        <v>2.1445783169027403E-2</v>
      </c>
      <c r="F4" s="80" t="s">
        <v>952</v>
      </c>
      <c r="G4" s="80"/>
      <c r="H4" s="81">
        <f>C4/SUM(C$4:C$5)</f>
        <v>1.1459310751716995E-2</v>
      </c>
      <c r="I4" s="81">
        <f t="shared" ref="I4:J5" si="0">D4/SUM(D$4:D$5)</f>
        <v>0.12812945545406842</v>
      </c>
      <c r="J4" s="54">
        <f t="shared" si="0"/>
        <v>1.1185844158177568E-6</v>
      </c>
    </row>
    <row r="5" spans="2:12">
      <c r="B5" s="51" t="str">
        <f>'EXIOBASE output'!B10</f>
        <v>ISIC 06</v>
      </c>
      <c r="C5" s="82">
        <f>IF(ISERROR(VLOOKUP(B5,'EXIOBASE output'!$B$8:$C$46,2,FALSE)),"",VLOOKUP(B5,'EXIOBASE output'!$B$8:$C$46,2,FALSE))</f>
        <v>32154.769249516565</v>
      </c>
      <c r="D5" s="83">
        <f>SUMIFS('EXIOBASE imports exports'!C:C, 'EXIOBASE imports exports'!E:E, 'ISIC SPLIT DATA'!B5)</f>
        <v>3195.5116473304229</v>
      </c>
      <c r="E5" s="83">
        <f>SUMIFS('EXIOBASE imports exports'!D:D, 'EXIOBASE imports exports'!E:E, 'ISIC SPLIT DATA'!B5)</f>
        <v>19172.231328138379</v>
      </c>
      <c r="F5" s="84" t="s">
        <v>952</v>
      </c>
      <c r="G5" s="84"/>
      <c r="H5" s="85">
        <f>C5/SUM(C$4:C$5)</f>
        <v>0.98854068924828309</v>
      </c>
      <c r="I5" s="85">
        <f t="shared" si="0"/>
        <v>0.87187054454593149</v>
      </c>
      <c r="J5" s="50">
        <f t="shared" si="0"/>
        <v>0.99999888141558424</v>
      </c>
    </row>
    <row r="6" spans="2:12">
      <c r="B6" s="55" t="str">
        <f>'EXIOBASE output'!B17</f>
        <v>ISIC 20</v>
      </c>
      <c r="C6" s="78">
        <f>IF(ISERROR(VLOOKUP(B6,'EXIOBASE output'!$B$8:$C$46,2,FALSE)),"",VLOOKUP(B6,'EXIOBASE output'!$B$8:$C$46,2,FALSE))</f>
        <v>69466.730459858649</v>
      </c>
      <c r="D6" s="79">
        <f>SUMIFS('EXIOBASE imports exports'!C:C, 'EXIOBASE imports exports'!E:E, 'ISIC SPLIT DATA'!B6)</f>
        <v>33406.102957156589</v>
      </c>
      <c r="E6" s="79">
        <f>SUMIFS('EXIOBASE imports exports'!D:D, 'EXIOBASE imports exports'!E:E, 'ISIC SPLIT DATA'!B6)</f>
        <v>20130.692639837511</v>
      </c>
      <c r="F6" s="80" t="s">
        <v>952</v>
      </c>
      <c r="G6" s="80"/>
      <c r="H6" s="86" cm="1">
        <f t="array" ref="H6:J6">TRANSPOSE('MEX WIOD IO-tables'!O1810:O1812)</f>
        <v>0.88750844642104909</v>
      </c>
      <c r="I6" s="86">
        <v>0.88837585782280637</v>
      </c>
      <c r="J6" s="57">
        <v>0.85227029392665321</v>
      </c>
      <c r="K6" t="s">
        <v>953</v>
      </c>
      <c r="L6" s="48"/>
    </row>
    <row r="7" spans="2:12">
      <c r="B7" s="51" t="s">
        <v>126</v>
      </c>
      <c r="C7" s="82" t="str">
        <f>IF(ISERROR(VLOOKUP(B7,'EXIOBASE output'!$B$8:$C$46,2,FALSE)),"",VLOOKUP(B7,'EXIOBASE output'!$B$8:$C$46,2,FALSE))</f>
        <v/>
      </c>
      <c r="D7" s="83">
        <f>SUMIFS('EXIOBASE imports exports'!C:C, 'EXIOBASE imports exports'!E:E, 'ISIC SPLIT DATA'!B7)</f>
        <v>0</v>
      </c>
      <c r="E7" s="83">
        <f>SUMIFS('EXIOBASE imports exports'!D:D, 'EXIOBASE imports exports'!E:E, 'ISIC SPLIT DATA'!B7)</f>
        <v>0</v>
      </c>
      <c r="F7" s="84" t="s">
        <v>952</v>
      </c>
      <c r="G7" s="84"/>
      <c r="H7" s="87" cm="1">
        <f t="array" ref="H7:J7">TRANSPOSE('MEX WIOD IO-tables'!P1810:P1812)</f>
        <v>0.11249155357895084</v>
      </c>
      <c r="I7" s="87">
        <v>0.11162414217719366</v>
      </c>
      <c r="J7" s="56">
        <v>0.14772970607334682</v>
      </c>
      <c r="K7" t="s">
        <v>953</v>
      </c>
      <c r="L7" s="48"/>
    </row>
    <row r="8" spans="2:12">
      <c r="B8" s="55" t="str">
        <f>'EXIOBASE output'!B19</f>
        <v>ISIC 231</v>
      </c>
      <c r="C8" s="78">
        <f>IF(ISERROR(VLOOKUP(B8,'EXIOBASE output'!$B$8:$C$46,2,FALSE)),"",VLOOKUP(B8,'EXIOBASE output'!$B$8:$C$46,2,FALSE))</f>
        <v>7581.2258901488221</v>
      </c>
      <c r="D8" s="79">
        <f>SUMIFS('EXIOBASE imports exports'!C:C, 'EXIOBASE imports exports'!E:E, 'ISIC SPLIT DATA'!B8)</f>
        <v>1199.4734671585898</v>
      </c>
      <c r="E8" s="79">
        <f>SUMIFS('EXIOBASE imports exports'!D:D, 'EXIOBASE imports exports'!E:E, 'ISIC SPLIT DATA'!B8)</f>
        <v>1757.9301296986744</v>
      </c>
      <c r="F8" s="80" t="s">
        <v>952</v>
      </c>
      <c r="G8" s="80"/>
      <c r="H8" s="81">
        <f>C8/SUM(C$8:C$9)</f>
        <v>0.36712944975558714</v>
      </c>
      <c r="I8" s="81">
        <f t="shared" ref="I8:J9" si="1">D8/SUM(D$8:D$9)</f>
        <v>0.42021819983110165</v>
      </c>
      <c r="J8" s="54">
        <f t="shared" si="1"/>
        <v>0.39464852212347967</v>
      </c>
      <c r="L8" s="48"/>
    </row>
    <row r="9" spans="2:12">
      <c r="B9" s="51" t="str">
        <f>'EXIOBASE output'!B20</f>
        <v>ISIC 239</v>
      </c>
      <c r="C9" s="82">
        <f>IF(ISERROR(VLOOKUP(B9,'EXIOBASE output'!$B$8:$C$46,2,FALSE)),"",VLOOKUP(B9,'EXIOBASE output'!$B$8:$C$46,2,FALSE))</f>
        <v>13068.781607740406</v>
      </c>
      <c r="D9" s="83">
        <f>SUMIFS('EXIOBASE imports exports'!C:C, 'EXIOBASE imports exports'!E:E, 'ISIC SPLIT DATA'!B9)</f>
        <v>1654.9328094869584</v>
      </c>
      <c r="E9" s="83">
        <f>SUMIFS('EXIOBASE imports exports'!D:D, 'EXIOBASE imports exports'!E:E, 'ISIC SPLIT DATA'!B9)</f>
        <v>2696.4895150013863</v>
      </c>
      <c r="F9" s="84" t="s">
        <v>952</v>
      </c>
      <c r="G9" s="84"/>
      <c r="H9" s="85">
        <f>C9/SUM(C$8:C$9)</f>
        <v>0.63287055024441274</v>
      </c>
      <c r="I9" s="85">
        <f t="shared" si="1"/>
        <v>0.57978180016889835</v>
      </c>
      <c r="J9" s="50">
        <f t="shared" si="1"/>
        <v>0.60535147787652033</v>
      </c>
      <c r="L9" s="48"/>
    </row>
    <row r="10" spans="2:12">
      <c r="B10" s="49" t="s">
        <v>954</v>
      </c>
      <c r="C10" s="76" t="str">
        <f>IF(ISERROR(VLOOKUP(B10,'EXIOBASE output'!$B$8:$C$46,2,FALSE)),"",VLOOKUP(B10,'EXIOBASE output'!$B$8:$C$46,2,FALSE))</f>
        <v/>
      </c>
      <c r="D10" s="77">
        <f>SUMIFS('EXIOBASE imports exports'!C:C, 'EXIOBASE imports exports'!E:E, 'ISIC SPLIT DATA'!B10)</f>
        <v>0</v>
      </c>
      <c r="E10" s="77">
        <f>SUMIFS('EXIOBASE imports exports'!D:D, 'EXIOBASE imports exports'!E:E, 'ISIC SPLIT DATA'!B10)</f>
        <v>0</v>
      </c>
      <c r="F10" s="73" t="s">
        <v>952</v>
      </c>
      <c r="L10" s="48"/>
    </row>
    <row r="11" spans="2:12">
      <c r="B11" s="55" t="str">
        <f>'EXIOBASE output'!B21</f>
        <v>ISIC 241</v>
      </c>
      <c r="C11" s="78">
        <f>IF(ISERROR(VLOOKUP(B11,'EXIOBASE output'!$B$8:$C$46,2,FALSE)),"",VLOOKUP(B11,'EXIOBASE output'!$B$8:$C$46,2,FALSE))</f>
        <v>14339.799403734252</v>
      </c>
      <c r="D11" s="79">
        <f>SUMIFS('EXIOBASE imports exports'!C:C, 'EXIOBASE imports exports'!E:E, 'ISIC SPLIT DATA'!B11)</f>
        <v>11341.821273738</v>
      </c>
      <c r="E11" s="79">
        <f>SUMIFS('EXIOBASE imports exports'!D:D, 'EXIOBASE imports exports'!E:E, 'ISIC SPLIT DATA'!B11)</f>
        <v>7217.3073683884568</v>
      </c>
      <c r="F11" s="80" t="s">
        <v>952</v>
      </c>
      <c r="G11" s="80"/>
      <c r="H11" s="81">
        <f>C11/SUM(C$11:C$12)</f>
        <v>0.33129178436844536</v>
      </c>
      <c r="I11" s="81">
        <f t="shared" ref="I11:J12" si="2">D11/SUM(D$11:D$12)</f>
        <v>0.60936238889185745</v>
      </c>
      <c r="J11" s="54">
        <f t="shared" si="2"/>
        <v>0.39980890380094575</v>
      </c>
      <c r="L11" s="48"/>
    </row>
    <row r="12" spans="2:12">
      <c r="B12" s="51" t="str">
        <f>'EXIOBASE output'!B22</f>
        <v>ISIC 242</v>
      </c>
      <c r="C12" s="82">
        <f>IF(ISERROR(VLOOKUP(B12,'EXIOBASE output'!$B$8:$C$46,2,FALSE)),"",VLOOKUP(B12,'EXIOBASE output'!$B$8:$C$46,2,FALSE))</f>
        <v>28944.701088998401</v>
      </c>
      <c r="D12" s="83">
        <f>SUMIFS('EXIOBASE imports exports'!C:C, 'EXIOBASE imports exports'!E:E, 'ISIC SPLIT DATA'!B12)</f>
        <v>7270.7834430766025</v>
      </c>
      <c r="E12" s="83">
        <f>SUMIFS('EXIOBASE imports exports'!D:D, 'EXIOBASE imports exports'!E:E, 'ISIC SPLIT DATA'!B12)</f>
        <v>10834.585172708532</v>
      </c>
      <c r="F12" s="84" t="s">
        <v>952</v>
      </c>
      <c r="G12" s="84"/>
      <c r="H12" s="85">
        <f>C12/SUM(C$11:C$12)</f>
        <v>0.66870821563155469</v>
      </c>
      <c r="I12" s="85">
        <f t="shared" si="2"/>
        <v>0.39063761110814255</v>
      </c>
      <c r="J12" s="50">
        <f t="shared" si="2"/>
        <v>0.6001910961990542</v>
      </c>
      <c r="L12" s="48"/>
    </row>
    <row r="13" spans="2:12">
      <c r="B13" s="55" t="str">
        <f>'EXIOBASE output'!B30</f>
        <v>ISIC 351</v>
      </c>
      <c r="C13" s="78">
        <f>IF(ISERROR(VLOOKUP(B13,'EXIOBASE output'!$B$8:$C$46,2,FALSE)),"",VLOOKUP(B13,'EXIOBASE output'!$B$8:$C$46,2,FALSE))</f>
        <v>19411.261932302674</v>
      </c>
      <c r="D13" s="79">
        <f>SUMIFS('EXIOBASE imports exports'!C:C, 'EXIOBASE imports exports'!E:E, 'ISIC SPLIT DATA'!B13)</f>
        <v>0</v>
      </c>
      <c r="E13" s="79">
        <f>SUMIFS('EXIOBASE imports exports'!D:D, 'EXIOBASE imports exports'!E:E, 'ISIC SPLIT DATA'!B13)</f>
        <v>0</v>
      </c>
      <c r="F13" s="80" t="s">
        <v>952</v>
      </c>
      <c r="G13" s="80"/>
      <c r="H13" s="81">
        <f>C13/SUM(C$13:C$15)</f>
        <v>0.9292854394909732</v>
      </c>
      <c r="I13" s="81">
        <f t="shared" ref="I13:J15" si="3">D13/SUM(D$13:D$15)</f>
        <v>0</v>
      </c>
      <c r="J13" s="54">
        <f t="shared" si="3"/>
        <v>0</v>
      </c>
      <c r="L13" s="48"/>
    </row>
    <row r="14" spans="2:12">
      <c r="B14" s="53" t="str">
        <f>'EXIOBASE output'!B31</f>
        <v>ISIC 352T353</v>
      </c>
      <c r="C14" s="88">
        <f>IF(ISERROR(VLOOKUP(B14,'EXIOBASE output'!$B$8:$C$46,2,FALSE)),"",VLOOKUP(B14,'EXIOBASE output'!$B$8:$C$46,2,FALSE))</f>
        <v>600.04477169379493</v>
      </c>
      <c r="D14" s="77">
        <f>SUMIFS('EXIOBASE imports exports'!C:C, 'EXIOBASE imports exports'!E:E, 'ISIC SPLIT DATA'!B14)</f>
        <v>0</v>
      </c>
      <c r="E14" s="77">
        <f>SUMIFS('EXIOBASE imports exports'!D:D, 'EXIOBASE imports exports'!E:E, 'ISIC SPLIT DATA'!B14)</f>
        <v>0</v>
      </c>
      <c r="F14" s="73" t="s">
        <v>952</v>
      </c>
      <c r="H14" s="89">
        <f t="shared" ref="H14:H15" si="4">C14/SUM(C$13:C$15)</f>
        <v>2.8726255475940696E-2</v>
      </c>
      <c r="I14" s="89">
        <f t="shared" si="3"/>
        <v>0</v>
      </c>
      <c r="J14" s="52">
        <f t="shared" si="3"/>
        <v>0</v>
      </c>
      <c r="L14" s="48"/>
    </row>
    <row r="15" spans="2:12">
      <c r="B15" s="51" t="str">
        <f>'EXIOBASE output'!B32</f>
        <v>ISIC 36T39</v>
      </c>
      <c r="C15" s="82">
        <f>IF(ISERROR(VLOOKUP(B15,'EXIOBASE output'!$B$8:$C$46,2,FALSE)),"",VLOOKUP(B15,'EXIOBASE output'!$B$8:$C$46,2,FALSE))</f>
        <v>877.06742455483482</v>
      </c>
      <c r="D15" s="83">
        <f>SUMIFS('EXIOBASE imports exports'!C:C, 'EXIOBASE imports exports'!E:E, 'ISIC SPLIT DATA'!B15)</f>
        <v>135.60479641943027</v>
      </c>
      <c r="E15" s="83">
        <f>SUMIFS('EXIOBASE imports exports'!D:D, 'EXIOBASE imports exports'!E:E, 'ISIC SPLIT DATA'!B15)</f>
        <v>12.405400334363071</v>
      </c>
      <c r="F15" s="84" t="s">
        <v>952</v>
      </c>
      <c r="G15" s="84"/>
      <c r="H15" s="85">
        <f t="shared" si="4"/>
        <v>4.1988305033086031E-2</v>
      </c>
      <c r="I15" s="85">
        <f t="shared" si="3"/>
        <v>1</v>
      </c>
      <c r="J15" s="50">
        <f t="shared" si="3"/>
        <v>1</v>
      </c>
      <c r="L15" s="48"/>
    </row>
  </sheetData>
  <mergeCells count="2">
    <mergeCell ref="C2:E2"/>
    <mergeCell ref="H2:J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C5E71-0B88-460F-B13D-1C8238B6A6DA}">
  <sheetPr>
    <tabColor theme="9" tint="0.59999389629810485"/>
  </sheetPr>
  <dimension ref="B3:E14"/>
  <sheetViews>
    <sheetView workbookViewId="0">
      <selection activeCell="D22" sqref="D22"/>
    </sheetView>
  </sheetViews>
  <sheetFormatPr defaultRowHeight="14.45"/>
  <cols>
    <col min="3" max="5" width="12.5703125" customWidth="1"/>
  </cols>
  <sheetData>
    <row r="3" spans="2:5" ht="15" thickBot="1">
      <c r="C3" s="4" t="s">
        <v>955</v>
      </c>
      <c r="D3" s="4" t="s">
        <v>956</v>
      </c>
      <c r="E3" s="4" t="s">
        <v>951</v>
      </c>
    </row>
    <row r="4" spans="2:5">
      <c r="B4" s="101" t="s">
        <v>56</v>
      </c>
      <c r="C4" s="102">
        <f>'GaHEbIC-government'!C2/SUM('GaHEbIC-government'!C2:D2)</f>
        <v>1.1459310751716998E-2</v>
      </c>
      <c r="D4" s="102">
        <f>'GaHEbIC-household'!D2/SUM('GaHEbIC-household'!D2:E2)</f>
        <v>0.8503580974963908</v>
      </c>
      <c r="E4" s="103">
        <f>'ISIC SPLIT DATA'!J4</f>
        <v>1.1185844158177568E-6</v>
      </c>
    </row>
    <row r="5" spans="2:5" ht="15" thickBot="1">
      <c r="B5" s="104" t="s">
        <v>66</v>
      </c>
      <c r="C5" s="105">
        <f>'GaHEbIC-government'!D2/SUM('GaHEbIC-government'!C2:D2)</f>
        <v>0.98854068924828298</v>
      </c>
      <c r="D5" s="105">
        <f>'GaHEbIC-household'!E2/SUM('GaHEbIC-household'!D2:E2)</f>
        <v>0.14964190250360926</v>
      </c>
      <c r="E5" s="106">
        <f>'ISIC SPLIT DATA'!J5</f>
        <v>0.99999888141558424</v>
      </c>
    </row>
    <row r="6" spans="2:5">
      <c r="B6" s="101" t="s">
        <v>117</v>
      </c>
      <c r="C6" s="102">
        <f>'GaHEbIC-government'!L2/SUM('GaHEbIC-government'!L2:M2)</f>
        <v>1.6879964695498677E-2</v>
      </c>
      <c r="D6" s="102">
        <f>'GaHEbIC-household'!M2/SUM('GaHEbIC-household'!M2:N2)</f>
        <v>0.53454397614852966</v>
      </c>
      <c r="E6" s="103">
        <f>'ISIC SPLIT DATA'!J6</f>
        <v>0.85227029392665321</v>
      </c>
    </row>
    <row r="7" spans="2:5" ht="15" thickBot="1">
      <c r="B7" s="104" t="s">
        <v>126</v>
      </c>
      <c r="C7" s="105">
        <f>'GaHEbIC-government'!M2/SUM('GaHEbIC-government'!L2:M2)</f>
        <v>0.98312003530450132</v>
      </c>
      <c r="D7" s="105">
        <f>'GaHEbIC-household'!N2/SUM('GaHEbIC-household'!M2:N2)</f>
        <v>0.46545602385147039</v>
      </c>
      <c r="E7" s="106">
        <f>'ISIC SPLIT DATA'!J7</f>
        <v>0.14772970607334682</v>
      </c>
    </row>
    <row r="8" spans="2:5">
      <c r="B8" s="101" t="s">
        <v>364</v>
      </c>
      <c r="C8" s="102">
        <f>'GaHEbIC-government'!O2/SUM('GaHEbIC-government'!O2:P2)</f>
        <v>0.3671294497555872</v>
      </c>
      <c r="D8" s="102">
        <f>'GaHEbIC-household'!P2/SUM('GaHEbIC-household'!P2:Q2)</f>
        <v>0.88912664100419303</v>
      </c>
      <c r="E8" s="103">
        <f>'ISIC SPLIT DATA'!J8</f>
        <v>0.39464852212347967</v>
      </c>
    </row>
    <row r="9" spans="2:5" ht="15" thickBot="1">
      <c r="B9" s="104" t="s">
        <v>367</v>
      </c>
      <c r="C9" s="105">
        <f>'GaHEbIC-government'!P2/SUM('GaHEbIC-government'!O2:P2)</f>
        <v>0.63287055024441286</v>
      </c>
      <c r="D9" s="105">
        <f>'GaHEbIC-household'!Q2/SUM('GaHEbIC-household'!P2:Q2)</f>
        <v>0.11087335899580698</v>
      </c>
      <c r="E9" s="106">
        <f>'ISIC SPLIT DATA'!J9</f>
        <v>0.60535147787652033</v>
      </c>
    </row>
    <row r="10" spans="2:5">
      <c r="B10" s="101" t="s">
        <v>384</v>
      </c>
      <c r="C10" s="102">
        <f>'GaHEbIC-government'!Q2/SUM('GaHEbIC-government'!Q2:R2)</f>
        <v>0.33129178436844536</v>
      </c>
      <c r="D10" s="102">
        <f>'GaHEbIC-household'!R2/SUM('GaHEbIC-household'!R2:S2)</f>
        <v>5.704487677607787E-2</v>
      </c>
      <c r="E10" s="103">
        <f>'ISIC SPLIT DATA'!J11</f>
        <v>0.39980890380094575</v>
      </c>
    </row>
    <row r="11" spans="2:5" ht="15" thickBot="1">
      <c r="B11" s="104" t="s">
        <v>387</v>
      </c>
      <c r="C11" s="105">
        <f>'GaHEbIC-government'!R2/SUM('GaHEbIC-government'!Q2:R2)</f>
        <v>0.66870821563155469</v>
      </c>
      <c r="D11" s="105">
        <f>'GaHEbIC-household'!S2/SUM('GaHEbIC-household'!R2:S2)</f>
        <v>0.94295512322392216</v>
      </c>
      <c r="E11" s="106">
        <f>'ISIC SPLIT DATA'!J12</f>
        <v>0.6001910961990542</v>
      </c>
    </row>
    <row r="12" spans="2:5">
      <c r="B12" s="101" t="s">
        <v>118</v>
      </c>
      <c r="C12" s="102">
        <f>'GaHEbIC-government'!Z2/SUM('GaHEbIC-government'!Z2:AB2)</f>
        <v>0.48500735657672078</v>
      </c>
      <c r="D12" s="102">
        <f>'GaHEbIC-household'!AA2/SUM('GaHEbIC-household'!AA2:AC2)</f>
        <v>1.8363177037200992E-6</v>
      </c>
      <c r="E12" s="103">
        <f>'ISIC SPLIT DATA'!J13</f>
        <v>0</v>
      </c>
    </row>
    <row r="13" spans="2:5">
      <c r="B13" s="107" t="s">
        <v>122</v>
      </c>
      <c r="C13" s="108">
        <f>'GaHEbIC-government'!AA2/SUM('GaHEbIC-government'!Z2:AB2)</f>
        <v>1.4992643423279294E-2</v>
      </c>
      <c r="D13" s="108">
        <f>'GaHEbIC-household'!AB2/SUM('GaHEbIC-household'!AA2:AC2)</f>
        <v>0.93168424662751026</v>
      </c>
      <c r="E13" s="109">
        <f>'ISIC SPLIT DATA'!J14</f>
        <v>0</v>
      </c>
    </row>
    <row r="14" spans="2:5" ht="15" thickBot="1">
      <c r="B14" s="104" t="s">
        <v>133</v>
      </c>
      <c r="C14" s="105">
        <f>'GaHEbIC-government'!AB2/SUM('GaHEbIC-government'!Z2:AB2)</f>
        <v>0.5</v>
      </c>
      <c r="D14" s="105">
        <f>'GaHEbIC-household'!AC2/SUM('GaHEbIC-household'!AA2:AC2)</f>
        <v>6.8313917054786052E-2</v>
      </c>
      <c r="E14" s="106">
        <f>'ISIC SPLIT DATA'!J15</f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B013F-CEF6-4E05-8758-E85B20B17162}">
  <sheetPr>
    <tabColor theme="9" tint="0.59999389629810485"/>
  </sheetPr>
  <dimension ref="A1:C201"/>
  <sheetViews>
    <sheetView workbookViewId="0">
      <selection activeCell="J30" sqref="J30"/>
    </sheetView>
  </sheetViews>
  <sheetFormatPr defaultRowHeight="14.45"/>
  <cols>
    <col min="1" max="1" width="31.28515625" customWidth="1"/>
    <col min="2" max="2" width="20.140625" customWidth="1"/>
    <col min="3" max="3" width="17.42578125" customWidth="1"/>
  </cols>
  <sheetData>
    <row r="1" spans="1:3">
      <c r="B1" s="1" t="s">
        <v>957</v>
      </c>
      <c r="C1" s="1" t="s">
        <v>753</v>
      </c>
    </row>
    <row r="2" spans="1:3">
      <c r="A2" s="120" t="s">
        <v>754</v>
      </c>
      <c r="B2" s="120">
        <v>1</v>
      </c>
      <c r="C2" t="s">
        <v>70</v>
      </c>
    </row>
    <row r="3" spans="1:3">
      <c r="A3" s="120" t="s">
        <v>755</v>
      </c>
      <c r="B3" s="120">
        <v>2</v>
      </c>
      <c r="C3" t="s">
        <v>70</v>
      </c>
    </row>
    <row r="4" spans="1:3">
      <c r="A4" s="120" t="s">
        <v>756</v>
      </c>
      <c r="B4" s="120">
        <v>3</v>
      </c>
      <c r="C4" t="s">
        <v>70</v>
      </c>
    </row>
    <row r="5" spans="1:3">
      <c r="A5" s="120" t="s">
        <v>757</v>
      </c>
      <c r="B5" s="120">
        <v>4</v>
      </c>
      <c r="C5" t="s">
        <v>70</v>
      </c>
    </row>
    <row r="6" spans="1:3">
      <c r="A6" s="120" t="s">
        <v>758</v>
      </c>
      <c r="B6" s="120">
        <v>5</v>
      </c>
      <c r="C6" t="s">
        <v>70</v>
      </c>
    </row>
    <row r="7" spans="1:3">
      <c r="A7" s="120" t="s">
        <v>759</v>
      </c>
      <c r="B7" s="120">
        <v>6</v>
      </c>
      <c r="C7" t="s">
        <v>70</v>
      </c>
    </row>
    <row r="8" spans="1:3">
      <c r="A8" s="120" t="s">
        <v>760</v>
      </c>
      <c r="B8" s="120">
        <v>7</v>
      </c>
      <c r="C8" t="s">
        <v>70</v>
      </c>
    </row>
    <row r="9" spans="1:3">
      <c r="A9" s="120" t="s">
        <v>761</v>
      </c>
      <c r="B9" s="120">
        <v>8</v>
      </c>
      <c r="C9" t="s">
        <v>70</v>
      </c>
    </row>
    <row r="10" spans="1:3">
      <c r="A10" s="120" t="s">
        <v>762</v>
      </c>
      <c r="B10" s="120">
        <v>9</v>
      </c>
      <c r="C10" t="s">
        <v>70</v>
      </c>
    </row>
    <row r="11" spans="1:3">
      <c r="A11" s="120" t="s">
        <v>763</v>
      </c>
      <c r="B11" s="120">
        <v>10</v>
      </c>
      <c r="C11" t="s">
        <v>70</v>
      </c>
    </row>
    <row r="12" spans="1:3">
      <c r="A12" s="120" t="s">
        <v>764</v>
      </c>
      <c r="B12" s="120">
        <v>11</v>
      </c>
      <c r="C12" t="s">
        <v>70</v>
      </c>
    </row>
    <row r="13" spans="1:3">
      <c r="A13" s="120" t="s">
        <v>765</v>
      </c>
      <c r="B13" s="120">
        <v>12</v>
      </c>
      <c r="C13" t="s">
        <v>70</v>
      </c>
    </row>
    <row r="14" spans="1:3">
      <c r="A14" s="120" t="s">
        <v>766</v>
      </c>
      <c r="B14" s="120">
        <v>13</v>
      </c>
      <c r="C14" t="s">
        <v>70</v>
      </c>
    </row>
    <row r="15" spans="1:3">
      <c r="A15" s="120" t="s">
        <v>767</v>
      </c>
      <c r="B15" s="120">
        <v>14</v>
      </c>
      <c r="C15" t="s">
        <v>70</v>
      </c>
    </row>
    <row r="16" spans="1:3">
      <c r="A16" s="120" t="s">
        <v>768</v>
      </c>
      <c r="B16" s="120">
        <v>15</v>
      </c>
      <c r="C16" t="s">
        <v>70</v>
      </c>
    </row>
    <row r="17" spans="1:3">
      <c r="A17" s="120" t="s">
        <v>769</v>
      </c>
      <c r="B17" s="120">
        <v>16</v>
      </c>
      <c r="C17" t="s">
        <v>70</v>
      </c>
    </row>
    <row r="18" spans="1:3">
      <c r="A18" s="120" t="s">
        <v>770</v>
      </c>
      <c r="B18" s="120">
        <v>17</v>
      </c>
      <c r="C18" t="s">
        <v>70</v>
      </c>
    </row>
    <row r="19" spans="1:3" ht="29.1">
      <c r="A19" s="120" t="s">
        <v>771</v>
      </c>
      <c r="B19" s="120">
        <v>18</v>
      </c>
      <c r="C19" t="s">
        <v>70</v>
      </c>
    </row>
    <row r="20" spans="1:3" ht="29.1">
      <c r="A20" s="120" t="s">
        <v>772</v>
      </c>
      <c r="B20" s="120">
        <v>19</v>
      </c>
      <c r="C20" t="s">
        <v>70</v>
      </c>
    </row>
    <row r="21" spans="1:3">
      <c r="A21" s="120" t="s">
        <v>773</v>
      </c>
      <c r="B21" s="120">
        <v>20</v>
      </c>
      <c r="C21" t="s">
        <v>56</v>
      </c>
    </row>
    <row r="22" spans="1:3">
      <c r="A22" s="120" t="s">
        <v>774</v>
      </c>
      <c r="B22" s="120">
        <v>21</v>
      </c>
      <c r="C22" t="s">
        <v>56</v>
      </c>
    </row>
    <row r="23" spans="1:3">
      <c r="A23" s="120" t="s">
        <v>775</v>
      </c>
      <c r="B23" s="120">
        <v>22</v>
      </c>
      <c r="C23" t="s">
        <v>56</v>
      </c>
    </row>
    <row r="24" spans="1:3">
      <c r="A24" s="120" t="s">
        <v>776</v>
      </c>
      <c r="B24" s="120">
        <v>23</v>
      </c>
      <c r="C24" t="s">
        <v>56</v>
      </c>
    </row>
    <row r="25" spans="1:3">
      <c r="A25" s="120" t="s">
        <v>777</v>
      </c>
      <c r="B25" s="120">
        <v>24</v>
      </c>
      <c r="C25" t="s">
        <v>56</v>
      </c>
    </row>
    <row r="26" spans="1:3">
      <c r="A26" s="120" t="s">
        <v>778</v>
      </c>
      <c r="B26" s="120">
        <v>25</v>
      </c>
      <c r="C26" t="s">
        <v>56</v>
      </c>
    </row>
    <row r="27" spans="1:3">
      <c r="A27" s="120" t="s">
        <v>779</v>
      </c>
      <c r="B27" s="120">
        <v>26</v>
      </c>
      <c r="C27" t="s">
        <v>56</v>
      </c>
    </row>
    <row r="28" spans="1:3">
      <c r="A28" s="120" t="s">
        <v>780</v>
      </c>
      <c r="B28" s="120">
        <v>27</v>
      </c>
      <c r="C28" t="s">
        <v>56</v>
      </c>
    </row>
    <row r="29" spans="1:3" ht="43.5">
      <c r="A29" s="120" t="s">
        <v>781</v>
      </c>
      <c r="B29" s="120">
        <v>28</v>
      </c>
      <c r="C29" t="s">
        <v>66</v>
      </c>
    </row>
    <row r="30" spans="1:3" ht="43.5">
      <c r="A30" s="120" t="s">
        <v>782</v>
      </c>
      <c r="B30" s="120">
        <v>29</v>
      </c>
      <c r="C30" t="s">
        <v>66</v>
      </c>
    </row>
    <row r="31" spans="1:3">
      <c r="A31" s="120" t="s">
        <v>783</v>
      </c>
      <c r="B31" s="120">
        <v>30</v>
      </c>
      <c r="C31" t="s">
        <v>66</v>
      </c>
    </row>
    <row r="32" spans="1:3">
      <c r="A32" s="120" t="s">
        <v>784</v>
      </c>
      <c r="B32" s="120">
        <v>31</v>
      </c>
      <c r="C32" t="s">
        <v>66</v>
      </c>
    </row>
    <row r="33" spans="1:3">
      <c r="A33" s="120" t="s">
        <v>785</v>
      </c>
      <c r="B33" s="120">
        <v>32</v>
      </c>
      <c r="C33" t="s">
        <v>77</v>
      </c>
    </row>
    <row r="34" spans="1:3">
      <c r="A34" s="120" t="s">
        <v>786</v>
      </c>
      <c r="B34" s="120">
        <v>33</v>
      </c>
      <c r="C34" t="s">
        <v>77</v>
      </c>
    </row>
    <row r="35" spans="1:3">
      <c r="A35" s="120" t="s">
        <v>787</v>
      </c>
      <c r="B35" s="120">
        <v>34</v>
      </c>
      <c r="C35" t="s">
        <v>77</v>
      </c>
    </row>
    <row r="36" spans="1:3">
      <c r="A36" s="120" t="s">
        <v>788</v>
      </c>
      <c r="B36" s="120">
        <v>35</v>
      </c>
      <c r="C36" t="s">
        <v>77</v>
      </c>
    </row>
    <row r="37" spans="1:3">
      <c r="A37" s="120" t="s">
        <v>789</v>
      </c>
      <c r="B37" s="120">
        <v>36</v>
      </c>
      <c r="C37" t="s">
        <v>77</v>
      </c>
    </row>
    <row r="38" spans="1:3" ht="29.1">
      <c r="A38" s="120" t="s">
        <v>790</v>
      </c>
      <c r="B38" s="120">
        <v>37</v>
      </c>
      <c r="C38" t="s">
        <v>77</v>
      </c>
    </row>
    <row r="39" spans="1:3" ht="29.1">
      <c r="A39" s="120" t="s">
        <v>791</v>
      </c>
      <c r="B39" s="120">
        <v>38</v>
      </c>
      <c r="C39" t="s">
        <v>77</v>
      </c>
    </row>
    <row r="40" spans="1:3" ht="29.1">
      <c r="A40" s="120" t="s">
        <v>792</v>
      </c>
      <c r="B40" s="120">
        <v>39</v>
      </c>
      <c r="C40" t="s">
        <v>77</v>
      </c>
    </row>
    <row r="41" spans="1:3">
      <c r="A41" s="120" t="s">
        <v>793</v>
      </c>
      <c r="B41" s="120">
        <v>40</v>
      </c>
      <c r="C41" t="s">
        <v>77</v>
      </c>
    </row>
    <row r="42" spans="1:3">
      <c r="A42" s="120" t="s">
        <v>794</v>
      </c>
      <c r="B42" s="120">
        <v>41</v>
      </c>
      <c r="C42" t="s">
        <v>77</v>
      </c>
    </row>
    <row r="43" spans="1:3" ht="43.5">
      <c r="A43" s="120" t="s">
        <v>795</v>
      </c>
      <c r="B43" s="120">
        <v>42</v>
      </c>
      <c r="C43" t="s">
        <v>77</v>
      </c>
    </row>
    <row r="44" spans="1:3">
      <c r="A44" s="120" t="s">
        <v>796</v>
      </c>
      <c r="B44" s="120">
        <v>43</v>
      </c>
      <c r="C44" t="s">
        <v>94</v>
      </c>
    </row>
    <row r="45" spans="1:3">
      <c r="A45" s="120" t="s">
        <v>797</v>
      </c>
      <c r="B45" s="120">
        <v>44</v>
      </c>
      <c r="C45" t="s">
        <v>94</v>
      </c>
    </row>
    <row r="46" spans="1:3">
      <c r="A46" s="120" t="s">
        <v>798</v>
      </c>
      <c r="B46" s="120">
        <v>45</v>
      </c>
      <c r="C46" t="s">
        <v>94</v>
      </c>
    </row>
    <row r="47" spans="1:3">
      <c r="A47" s="120" t="s">
        <v>799</v>
      </c>
      <c r="B47" s="120">
        <v>46</v>
      </c>
      <c r="C47" t="s">
        <v>94</v>
      </c>
    </row>
    <row r="48" spans="1:3">
      <c r="A48" s="120" t="s">
        <v>800</v>
      </c>
      <c r="B48" s="120">
        <v>47</v>
      </c>
      <c r="C48" t="s">
        <v>94</v>
      </c>
    </row>
    <row r="49" spans="1:3">
      <c r="A49" s="120" t="s">
        <v>185</v>
      </c>
      <c r="B49" s="120">
        <v>48</v>
      </c>
      <c r="C49" t="s">
        <v>94</v>
      </c>
    </row>
    <row r="50" spans="1:3">
      <c r="A50" s="120" t="s">
        <v>801</v>
      </c>
      <c r="B50" s="120">
        <v>49</v>
      </c>
      <c r="C50" t="s">
        <v>94</v>
      </c>
    </row>
    <row r="51" spans="1:3">
      <c r="A51" s="120" t="s">
        <v>205</v>
      </c>
      <c r="B51" s="120">
        <v>50</v>
      </c>
      <c r="C51" t="s">
        <v>94</v>
      </c>
    </row>
    <row r="52" spans="1:3">
      <c r="A52" s="120" t="s">
        <v>802</v>
      </c>
      <c r="B52" s="120">
        <v>51</v>
      </c>
      <c r="C52" t="s">
        <v>94</v>
      </c>
    </row>
    <row r="53" spans="1:3">
      <c r="A53" s="120" t="s">
        <v>227</v>
      </c>
      <c r="B53" s="120">
        <v>52</v>
      </c>
      <c r="C53" t="s">
        <v>94</v>
      </c>
    </row>
    <row r="54" spans="1:3">
      <c r="A54" s="120" t="s">
        <v>803</v>
      </c>
      <c r="B54" s="120">
        <v>53</v>
      </c>
      <c r="C54" t="s">
        <v>94</v>
      </c>
    </row>
    <row r="55" spans="1:3">
      <c r="A55" s="120" t="s">
        <v>804</v>
      </c>
      <c r="B55" s="120">
        <v>54</v>
      </c>
      <c r="C55" t="s">
        <v>94</v>
      </c>
    </row>
    <row r="56" spans="1:3">
      <c r="A56" s="120" t="s">
        <v>805</v>
      </c>
      <c r="B56" s="120">
        <v>55</v>
      </c>
      <c r="C56" t="s">
        <v>98</v>
      </c>
    </row>
    <row r="57" spans="1:3">
      <c r="A57" s="120" t="s">
        <v>806</v>
      </c>
      <c r="B57" s="120">
        <v>56</v>
      </c>
      <c r="C57" t="s">
        <v>98</v>
      </c>
    </row>
    <row r="58" spans="1:3">
      <c r="A58" s="120" t="s">
        <v>807</v>
      </c>
      <c r="B58" s="120">
        <v>57</v>
      </c>
      <c r="C58" t="s">
        <v>98</v>
      </c>
    </row>
    <row r="59" spans="1:3" ht="43.5">
      <c r="A59" s="120" t="s">
        <v>808</v>
      </c>
      <c r="B59" s="120">
        <v>58</v>
      </c>
      <c r="C59" t="s">
        <v>105</v>
      </c>
    </row>
    <row r="60" spans="1:3" ht="43.5">
      <c r="A60" s="120" t="s">
        <v>809</v>
      </c>
      <c r="B60" s="120">
        <v>59</v>
      </c>
      <c r="C60" t="s">
        <v>105</v>
      </c>
    </row>
    <row r="61" spans="1:3">
      <c r="A61" s="120" t="s">
        <v>810</v>
      </c>
      <c r="B61" s="120">
        <v>60</v>
      </c>
      <c r="C61" t="s">
        <v>109</v>
      </c>
    </row>
    <row r="62" spans="1:3" ht="43.5">
      <c r="A62" s="120" t="s">
        <v>811</v>
      </c>
      <c r="B62" s="120">
        <v>61</v>
      </c>
      <c r="C62" t="s">
        <v>109</v>
      </c>
    </row>
    <row r="63" spans="1:3">
      <c r="A63" s="120" t="s">
        <v>315</v>
      </c>
      <c r="B63" s="120">
        <v>62</v>
      </c>
      <c r="C63" t="s">
        <v>109</v>
      </c>
    </row>
    <row r="64" spans="1:3" ht="29.1">
      <c r="A64" s="120" t="s">
        <v>812</v>
      </c>
      <c r="B64" s="120">
        <v>63</v>
      </c>
      <c r="C64" t="s">
        <v>109</v>
      </c>
    </row>
    <row r="65" spans="1:3">
      <c r="A65" s="120" t="s">
        <v>813</v>
      </c>
      <c r="B65" s="120">
        <v>64</v>
      </c>
      <c r="C65" t="s">
        <v>113</v>
      </c>
    </row>
    <row r="66" spans="1:3">
      <c r="A66" s="120" t="s">
        <v>814</v>
      </c>
      <c r="B66" s="120">
        <v>65</v>
      </c>
      <c r="C66" t="s">
        <v>113</v>
      </c>
    </row>
    <row r="67" spans="1:3">
      <c r="A67" s="120" t="s">
        <v>815</v>
      </c>
      <c r="B67" s="120">
        <v>66</v>
      </c>
      <c r="C67" t="s">
        <v>113</v>
      </c>
    </row>
    <row r="68" spans="1:3">
      <c r="A68" s="120" t="s">
        <v>816</v>
      </c>
      <c r="B68" s="120">
        <v>67</v>
      </c>
      <c r="C68" t="s">
        <v>113</v>
      </c>
    </row>
    <row r="69" spans="1:3">
      <c r="A69" s="120" t="s">
        <v>817</v>
      </c>
      <c r="B69" s="120">
        <v>68</v>
      </c>
      <c r="C69" t="s">
        <v>113</v>
      </c>
    </row>
    <row r="70" spans="1:3">
      <c r="A70" s="120" t="s">
        <v>818</v>
      </c>
      <c r="B70" s="120">
        <v>69</v>
      </c>
      <c r="C70" t="s">
        <v>113</v>
      </c>
    </row>
    <row r="71" spans="1:3">
      <c r="A71" s="120" t="s">
        <v>819</v>
      </c>
      <c r="B71" s="120">
        <v>70</v>
      </c>
      <c r="C71" t="s">
        <v>113</v>
      </c>
    </row>
    <row r="72" spans="1:3">
      <c r="A72" s="120" t="s">
        <v>820</v>
      </c>
      <c r="B72" s="120">
        <v>71</v>
      </c>
      <c r="C72" t="s">
        <v>113</v>
      </c>
    </row>
    <row r="73" spans="1:3">
      <c r="A73" s="120" t="s">
        <v>821</v>
      </c>
      <c r="B73" s="120">
        <v>72</v>
      </c>
      <c r="C73" t="s">
        <v>113</v>
      </c>
    </row>
    <row r="74" spans="1:3">
      <c r="A74" s="120" t="s">
        <v>822</v>
      </c>
      <c r="B74" s="120">
        <v>73</v>
      </c>
      <c r="C74" t="s">
        <v>113</v>
      </c>
    </row>
    <row r="75" spans="1:3">
      <c r="A75" s="120" t="s">
        <v>823</v>
      </c>
      <c r="B75" s="120">
        <v>74</v>
      </c>
      <c r="C75" t="s">
        <v>113</v>
      </c>
    </row>
    <row r="76" spans="1:3">
      <c r="A76" s="120" t="s">
        <v>824</v>
      </c>
      <c r="B76" s="120">
        <v>75</v>
      </c>
      <c r="C76" t="s">
        <v>113</v>
      </c>
    </row>
    <row r="77" spans="1:3">
      <c r="A77" s="120" t="s">
        <v>825</v>
      </c>
      <c r="B77" s="120">
        <v>76</v>
      </c>
      <c r="C77" t="s">
        <v>113</v>
      </c>
    </row>
    <row r="78" spans="1:3">
      <c r="A78" s="120" t="s">
        <v>826</v>
      </c>
      <c r="B78" s="120">
        <v>77</v>
      </c>
      <c r="C78" t="s">
        <v>113</v>
      </c>
    </row>
    <row r="79" spans="1:3">
      <c r="A79" s="120" t="s">
        <v>827</v>
      </c>
      <c r="B79" s="120">
        <v>78</v>
      </c>
      <c r="C79" t="s">
        <v>113</v>
      </c>
    </row>
    <row r="80" spans="1:3">
      <c r="A80" s="120" t="s">
        <v>828</v>
      </c>
      <c r="B80" s="120">
        <v>79</v>
      </c>
      <c r="C80" t="s">
        <v>113</v>
      </c>
    </row>
    <row r="81" spans="1:3">
      <c r="A81" s="120" t="s">
        <v>829</v>
      </c>
      <c r="B81" s="120">
        <v>80</v>
      </c>
      <c r="C81" t="s">
        <v>113</v>
      </c>
    </row>
    <row r="82" spans="1:3">
      <c r="A82" s="120" t="s">
        <v>830</v>
      </c>
      <c r="B82" s="120">
        <v>81</v>
      </c>
      <c r="C82" t="s">
        <v>113</v>
      </c>
    </row>
    <row r="83" spans="1:3">
      <c r="A83" s="120" t="s">
        <v>831</v>
      </c>
      <c r="B83" s="120">
        <v>82</v>
      </c>
      <c r="C83" t="s">
        <v>113</v>
      </c>
    </row>
    <row r="84" spans="1:3">
      <c r="A84" s="120" t="s">
        <v>832</v>
      </c>
      <c r="B84" s="120">
        <v>83</v>
      </c>
      <c r="C84" t="s">
        <v>113</v>
      </c>
    </row>
    <row r="85" spans="1:3">
      <c r="A85" s="120" t="s">
        <v>833</v>
      </c>
      <c r="B85" s="120">
        <v>84</v>
      </c>
      <c r="C85" t="s">
        <v>113</v>
      </c>
    </row>
    <row r="86" spans="1:3">
      <c r="A86" s="120" t="s">
        <v>834</v>
      </c>
      <c r="B86" s="120">
        <v>85</v>
      </c>
      <c r="C86" t="s">
        <v>117</v>
      </c>
    </row>
    <row r="87" spans="1:3">
      <c r="A87" s="120" t="s">
        <v>835</v>
      </c>
      <c r="B87" s="120">
        <v>86</v>
      </c>
      <c r="C87" t="s">
        <v>117</v>
      </c>
    </row>
    <row r="88" spans="1:3" ht="43.5">
      <c r="A88" s="120" t="s">
        <v>836</v>
      </c>
      <c r="B88" s="120">
        <v>87</v>
      </c>
      <c r="C88" t="s">
        <v>117</v>
      </c>
    </row>
    <row r="89" spans="1:3">
      <c r="A89" s="120" t="s">
        <v>837</v>
      </c>
      <c r="B89" s="120">
        <v>88</v>
      </c>
      <c r="C89" t="s">
        <v>117</v>
      </c>
    </row>
    <row r="90" spans="1:3">
      <c r="A90" s="120" t="s">
        <v>838</v>
      </c>
      <c r="B90" s="120">
        <v>89</v>
      </c>
      <c r="C90" t="s">
        <v>117</v>
      </c>
    </row>
    <row r="91" spans="1:3">
      <c r="A91" s="120" t="s">
        <v>839</v>
      </c>
      <c r="B91" s="120">
        <v>90</v>
      </c>
      <c r="C91" t="s">
        <v>117</v>
      </c>
    </row>
    <row r="92" spans="1:3">
      <c r="A92" s="120" t="s">
        <v>840</v>
      </c>
      <c r="B92" s="120">
        <v>91</v>
      </c>
      <c r="C92" t="s">
        <v>117</v>
      </c>
    </row>
    <row r="93" spans="1:3">
      <c r="A93" s="120" t="s">
        <v>841</v>
      </c>
      <c r="B93" s="120">
        <v>92</v>
      </c>
      <c r="C93" t="s">
        <v>117</v>
      </c>
    </row>
    <row r="94" spans="1:3">
      <c r="A94" s="120" t="s">
        <v>842</v>
      </c>
      <c r="B94" s="120">
        <v>93</v>
      </c>
      <c r="C94" t="s">
        <v>113</v>
      </c>
    </row>
    <row r="95" spans="1:3">
      <c r="A95" s="120" t="s">
        <v>843</v>
      </c>
      <c r="B95" s="120">
        <v>94</v>
      </c>
      <c r="C95" t="s">
        <v>113</v>
      </c>
    </row>
    <row r="96" spans="1:3">
      <c r="A96" s="120" t="s">
        <v>844</v>
      </c>
      <c r="B96" s="120">
        <v>95</v>
      </c>
      <c r="C96" t="s">
        <v>113</v>
      </c>
    </row>
    <row r="97" spans="1:3">
      <c r="A97" s="120" t="s">
        <v>845</v>
      </c>
      <c r="B97" s="120">
        <v>96</v>
      </c>
      <c r="C97" t="s">
        <v>130</v>
      </c>
    </row>
    <row r="98" spans="1:3">
      <c r="A98" s="120" t="s">
        <v>366</v>
      </c>
      <c r="B98" s="120">
        <v>97</v>
      </c>
      <c r="C98" t="s">
        <v>364</v>
      </c>
    </row>
    <row r="99" spans="1:3" ht="43.5">
      <c r="A99" s="120" t="s">
        <v>846</v>
      </c>
      <c r="B99" s="120">
        <v>98</v>
      </c>
      <c r="C99" t="s">
        <v>364</v>
      </c>
    </row>
    <row r="100" spans="1:3">
      <c r="A100" s="120" t="s">
        <v>847</v>
      </c>
      <c r="B100" s="120">
        <v>99</v>
      </c>
      <c r="C100" t="s">
        <v>367</v>
      </c>
    </row>
    <row r="101" spans="1:3" ht="29.1">
      <c r="A101" s="120" t="s">
        <v>848</v>
      </c>
      <c r="B101" s="120">
        <v>100</v>
      </c>
      <c r="C101" t="s">
        <v>367</v>
      </c>
    </row>
    <row r="102" spans="1:3">
      <c r="A102" s="120" t="s">
        <v>377</v>
      </c>
      <c r="B102" s="120">
        <v>101</v>
      </c>
      <c r="C102" t="s">
        <v>367</v>
      </c>
    </row>
    <row r="103" spans="1:3" ht="29.1">
      <c r="A103" s="120" t="s">
        <v>849</v>
      </c>
      <c r="B103" s="120">
        <v>102</v>
      </c>
      <c r="C103" t="s">
        <v>367</v>
      </c>
    </row>
    <row r="104" spans="1:3" ht="29.1">
      <c r="A104" s="120" t="s">
        <v>850</v>
      </c>
      <c r="B104" s="120">
        <v>103</v>
      </c>
      <c r="C104" t="s">
        <v>367</v>
      </c>
    </row>
    <row r="105" spans="1:3" ht="29.1">
      <c r="A105" s="120" t="s">
        <v>851</v>
      </c>
      <c r="B105" s="120">
        <v>104</v>
      </c>
      <c r="C105" t="s">
        <v>384</v>
      </c>
    </row>
    <row r="106" spans="1:3" ht="43.5">
      <c r="A106" s="120" t="s">
        <v>852</v>
      </c>
      <c r="B106" s="120">
        <v>105</v>
      </c>
      <c r="C106" t="s">
        <v>384</v>
      </c>
    </row>
    <row r="107" spans="1:3">
      <c r="A107" s="120" t="s">
        <v>853</v>
      </c>
      <c r="B107" s="120">
        <v>106</v>
      </c>
      <c r="C107" t="s">
        <v>387</v>
      </c>
    </row>
    <row r="108" spans="1:3" ht="57.95">
      <c r="A108" s="120" t="s">
        <v>854</v>
      </c>
      <c r="B108" s="120">
        <v>107</v>
      </c>
      <c r="C108" t="s">
        <v>387</v>
      </c>
    </row>
    <row r="109" spans="1:3">
      <c r="A109" s="120" t="s">
        <v>855</v>
      </c>
      <c r="B109" s="120">
        <v>108</v>
      </c>
      <c r="C109" t="s">
        <v>387</v>
      </c>
    </row>
    <row r="110" spans="1:3" ht="57.95">
      <c r="A110" s="120" t="s">
        <v>856</v>
      </c>
      <c r="B110" s="120">
        <v>109</v>
      </c>
      <c r="C110" t="s">
        <v>387</v>
      </c>
    </row>
    <row r="111" spans="1:3" ht="29.1">
      <c r="A111" s="120" t="s">
        <v>857</v>
      </c>
      <c r="B111" s="120">
        <v>110</v>
      </c>
      <c r="C111" t="s">
        <v>387</v>
      </c>
    </row>
    <row r="112" spans="1:3" ht="43.5">
      <c r="A112" s="120" t="s">
        <v>858</v>
      </c>
      <c r="B112" s="120">
        <v>111</v>
      </c>
      <c r="C112" t="s">
        <v>387</v>
      </c>
    </row>
    <row r="113" spans="1:3">
      <c r="A113" s="120" t="s">
        <v>859</v>
      </c>
      <c r="B113" s="120">
        <v>112</v>
      </c>
      <c r="C113" t="s">
        <v>387</v>
      </c>
    </row>
    <row r="114" spans="1:3" ht="43.5">
      <c r="A114" s="120" t="s">
        <v>860</v>
      </c>
      <c r="B114" s="120">
        <v>113</v>
      </c>
      <c r="C114" t="s">
        <v>387</v>
      </c>
    </row>
    <row r="115" spans="1:3">
      <c r="A115" s="120" t="s">
        <v>861</v>
      </c>
      <c r="B115" s="120">
        <v>114</v>
      </c>
      <c r="C115" t="s">
        <v>387</v>
      </c>
    </row>
    <row r="116" spans="1:3" ht="72.599999999999994">
      <c r="A116" s="120" t="s">
        <v>862</v>
      </c>
      <c r="B116" s="120">
        <v>115</v>
      </c>
      <c r="C116" t="s">
        <v>387</v>
      </c>
    </row>
    <row r="117" spans="1:3">
      <c r="A117" s="120" t="s">
        <v>863</v>
      </c>
      <c r="B117" s="120">
        <v>116</v>
      </c>
      <c r="C117" t="s">
        <v>387</v>
      </c>
    </row>
    <row r="118" spans="1:3" ht="29.1">
      <c r="A118" s="120" t="s">
        <v>864</v>
      </c>
      <c r="B118" s="120">
        <v>117</v>
      </c>
      <c r="C118" t="s">
        <v>142</v>
      </c>
    </row>
    <row r="119" spans="1:3" ht="29.1">
      <c r="A119" s="120" t="s">
        <v>865</v>
      </c>
      <c r="B119" s="120">
        <v>118</v>
      </c>
      <c r="C119" t="s">
        <v>156</v>
      </c>
    </row>
    <row r="120" spans="1:3" ht="29.1">
      <c r="A120" s="120" t="s">
        <v>866</v>
      </c>
      <c r="B120" s="120">
        <v>119</v>
      </c>
      <c r="C120" t="s">
        <v>145</v>
      </c>
    </row>
    <row r="121" spans="1:3" ht="29.1">
      <c r="A121" s="120" t="s">
        <v>867</v>
      </c>
      <c r="B121" s="120">
        <v>120</v>
      </c>
      <c r="C121" t="s">
        <v>152</v>
      </c>
    </row>
    <row r="122" spans="1:3" ht="43.5">
      <c r="A122" s="120" t="s">
        <v>868</v>
      </c>
      <c r="B122" s="120">
        <v>121</v>
      </c>
      <c r="C122" t="s">
        <v>145</v>
      </c>
    </row>
    <row r="123" spans="1:3" ht="43.5">
      <c r="A123" s="120" t="s">
        <v>869</v>
      </c>
      <c r="B123" s="120">
        <v>122</v>
      </c>
      <c r="C123" t="s">
        <v>145</v>
      </c>
    </row>
    <row r="124" spans="1:3" ht="29.1">
      <c r="A124" s="120" t="s">
        <v>870</v>
      </c>
      <c r="B124" s="120">
        <v>123</v>
      </c>
      <c r="C124" t="s">
        <v>160</v>
      </c>
    </row>
    <row r="125" spans="1:3">
      <c r="A125" s="120" t="s">
        <v>871</v>
      </c>
      <c r="B125" s="120">
        <v>124</v>
      </c>
      <c r="C125" t="s">
        <v>164</v>
      </c>
    </row>
    <row r="126" spans="1:3" ht="29.1">
      <c r="A126" s="120" t="s">
        <v>872</v>
      </c>
      <c r="B126" s="120">
        <v>125</v>
      </c>
      <c r="C126" t="s">
        <v>167</v>
      </c>
    </row>
    <row r="127" spans="1:3">
      <c r="A127" s="120" t="s">
        <v>873</v>
      </c>
      <c r="B127" s="120">
        <v>126</v>
      </c>
      <c r="C127" t="s">
        <v>133</v>
      </c>
    </row>
    <row r="128" spans="1:3" ht="29.1">
      <c r="A128" s="120" t="s">
        <v>874</v>
      </c>
      <c r="B128" s="120">
        <v>127</v>
      </c>
      <c r="C128" t="s">
        <v>133</v>
      </c>
    </row>
    <row r="129" spans="1:3">
      <c r="A129" s="120" t="s">
        <v>875</v>
      </c>
      <c r="B129" s="120">
        <v>128</v>
      </c>
      <c r="C129" t="s">
        <v>118</v>
      </c>
    </row>
    <row r="130" spans="1:3">
      <c r="A130" s="120" t="s">
        <v>876</v>
      </c>
      <c r="B130" s="120">
        <v>129</v>
      </c>
      <c r="C130" t="s">
        <v>118</v>
      </c>
    </row>
    <row r="131" spans="1:3">
      <c r="A131" s="120" t="s">
        <v>877</v>
      </c>
      <c r="B131" s="120">
        <v>130</v>
      </c>
      <c r="C131" t="s">
        <v>118</v>
      </c>
    </row>
    <row r="132" spans="1:3">
      <c r="A132" s="120" t="s">
        <v>878</v>
      </c>
      <c r="B132" s="120">
        <v>131</v>
      </c>
      <c r="C132" t="s">
        <v>118</v>
      </c>
    </row>
    <row r="133" spans="1:3">
      <c r="A133" s="120" t="s">
        <v>879</v>
      </c>
      <c r="B133" s="120">
        <v>132</v>
      </c>
      <c r="C133" t="s">
        <v>118</v>
      </c>
    </row>
    <row r="134" spans="1:3" ht="29.1">
      <c r="A134" s="120" t="s">
        <v>880</v>
      </c>
      <c r="B134" s="120">
        <v>133</v>
      </c>
      <c r="C134" t="s">
        <v>118</v>
      </c>
    </row>
    <row r="135" spans="1:3">
      <c r="A135" s="120" t="s">
        <v>881</v>
      </c>
      <c r="B135" s="120">
        <v>134</v>
      </c>
      <c r="C135" t="s">
        <v>118</v>
      </c>
    </row>
    <row r="136" spans="1:3">
      <c r="A136" s="120" t="s">
        <v>882</v>
      </c>
      <c r="B136" s="120">
        <v>135</v>
      </c>
      <c r="C136" t="s">
        <v>118</v>
      </c>
    </row>
    <row r="137" spans="1:3">
      <c r="A137" s="120" t="s">
        <v>883</v>
      </c>
      <c r="B137" s="120">
        <v>136</v>
      </c>
      <c r="C137" t="s">
        <v>118</v>
      </c>
    </row>
    <row r="138" spans="1:3">
      <c r="A138" s="120" t="s">
        <v>884</v>
      </c>
      <c r="B138" s="120">
        <v>137</v>
      </c>
      <c r="C138" t="s">
        <v>118</v>
      </c>
    </row>
    <row r="139" spans="1:3">
      <c r="A139" s="120" t="s">
        <v>885</v>
      </c>
      <c r="B139" s="120">
        <v>138</v>
      </c>
      <c r="C139" t="s">
        <v>118</v>
      </c>
    </row>
    <row r="140" spans="1:3">
      <c r="A140" s="120" t="s">
        <v>886</v>
      </c>
      <c r="B140" s="120">
        <v>139</v>
      </c>
      <c r="C140" t="s">
        <v>118</v>
      </c>
    </row>
    <row r="141" spans="1:3">
      <c r="A141" s="120" t="s">
        <v>887</v>
      </c>
      <c r="B141" s="120">
        <v>140</v>
      </c>
      <c r="C141" t="s">
        <v>118</v>
      </c>
    </row>
    <row r="142" spans="1:3" ht="29.1">
      <c r="A142" s="120" t="s">
        <v>888</v>
      </c>
      <c r="B142" s="120">
        <v>141</v>
      </c>
      <c r="C142" t="s">
        <v>118</v>
      </c>
    </row>
    <row r="143" spans="1:3">
      <c r="A143" s="120" t="s">
        <v>889</v>
      </c>
      <c r="B143" s="120">
        <v>142</v>
      </c>
      <c r="C143" t="s">
        <v>122</v>
      </c>
    </row>
    <row r="144" spans="1:3">
      <c r="A144" s="120" t="s">
        <v>890</v>
      </c>
      <c r="B144" s="120">
        <v>143</v>
      </c>
      <c r="C144" t="s">
        <v>122</v>
      </c>
    </row>
    <row r="145" spans="1:3">
      <c r="A145" s="120" t="s">
        <v>891</v>
      </c>
      <c r="B145" s="120">
        <v>144</v>
      </c>
      <c r="C145" t="s">
        <v>122</v>
      </c>
    </row>
    <row r="146" spans="1:3">
      <c r="A146" s="120" t="s">
        <v>892</v>
      </c>
      <c r="B146" s="120">
        <v>145</v>
      </c>
      <c r="C146" t="s">
        <v>122</v>
      </c>
    </row>
    <row r="147" spans="1:3">
      <c r="A147" s="120" t="s">
        <v>893</v>
      </c>
      <c r="B147" s="120">
        <v>146</v>
      </c>
      <c r="C147" t="s">
        <v>122</v>
      </c>
    </row>
    <row r="148" spans="1:3" ht="29.1">
      <c r="A148" s="120" t="s">
        <v>894</v>
      </c>
      <c r="B148" s="120">
        <v>147</v>
      </c>
      <c r="C148" t="s">
        <v>122</v>
      </c>
    </row>
    <row r="149" spans="1:3" ht="29.1">
      <c r="A149" s="120" t="s">
        <v>895</v>
      </c>
      <c r="B149" s="120">
        <v>148</v>
      </c>
      <c r="C149" t="s">
        <v>133</v>
      </c>
    </row>
    <row r="150" spans="1:3" ht="29.1">
      <c r="A150" s="120" t="s">
        <v>896</v>
      </c>
      <c r="B150" s="120">
        <v>149</v>
      </c>
      <c r="C150" t="s">
        <v>133</v>
      </c>
    </row>
    <row r="151" spans="1:3">
      <c r="A151" s="120" t="s">
        <v>897</v>
      </c>
      <c r="B151" s="120">
        <v>150</v>
      </c>
      <c r="C151" t="s">
        <v>183</v>
      </c>
    </row>
    <row r="152" spans="1:3" ht="57.95">
      <c r="A152" s="120" t="s">
        <v>898</v>
      </c>
      <c r="B152" s="120">
        <v>151</v>
      </c>
      <c r="C152" t="s">
        <v>183</v>
      </c>
    </row>
    <row r="153" spans="1:3" ht="57.95">
      <c r="A153" s="120" t="s">
        <v>899</v>
      </c>
      <c r="B153" s="120">
        <v>152</v>
      </c>
      <c r="C153" t="s">
        <v>187</v>
      </c>
    </row>
    <row r="154" spans="1:3">
      <c r="A154" s="120" t="s">
        <v>900</v>
      </c>
      <c r="B154" s="120">
        <v>153</v>
      </c>
      <c r="C154" t="s">
        <v>187</v>
      </c>
    </row>
    <row r="155" spans="1:3" ht="43.5">
      <c r="A155" s="120" t="s">
        <v>901</v>
      </c>
      <c r="B155" s="120">
        <v>154</v>
      </c>
      <c r="C155" t="s">
        <v>187</v>
      </c>
    </row>
    <row r="156" spans="1:3" ht="57.95">
      <c r="A156" s="120" t="s">
        <v>902</v>
      </c>
      <c r="B156" s="120">
        <v>155</v>
      </c>
      <c r="C156" t="s">
        <v>187</v>
      </c>
    </row>
    <row r="157" spans="1:3">
      <c r="A157" s="120" t="s">
        <v>903</v>
      </c>
      <c r="B157" s="120">
        <v>156</v>
      </c>
      <c r="C157" t="s">
        <v>210</v>
      </c>
    </row>
    <row r="158" spans="1:3">
      <c r="A158" s="120" t="s">
        <v>904</v>
      </c>
      <c r="B158" s="120">
        <v>157</v>
      </c>
      <c r="C158" t="s">
        <v>194</v>
      </c>
    </row>
    <row r="159" spans="1:3">
      <c r="A159" s="120" t="s">
        <v>905</v>
      </c>
      <c r="B159" s="120">
        <v>158</v>
      </c>
      <c r="C159" t="s">
        <v>194</v>
      </c>
    </row>
    <row r="160" spans="1:3" ht="29.1">
      <c r="A160" s="120" t="s">
        <v>906</v>
      </c>
      <c r="B160" s="120">
        <v>159</v>
      </c>
      <c r="C160" t="s">
        <v>194</v>
      </c>
    </row>
    <row r="161" spans="1:3" ht="29.1">
      <c r="A161" s="120" t="s">
        <v>907</v>
      </c>
      <c r="B161" s="120">
        <v>160</v>
      </c>
      <c r="C161" t="s">
        <v>194</v>
      </c>
    </row>
    <row r="162" spans="1:3" ht="29.1">
      <c r="A162" s="120" t="s">
        <v>908</v>
      </c>
      <c r="B162" s="120">
        <v>161</v>
      </c>
      <c r="C162" t="s">
        <v>194</v>
      </c>
    </row>
    <row r="163" spans="1:3">
      <c r="A163" s="120" t="s">
        <v>909</v>
      </c>
      <c r="B163" s="120">
        <v>162</v>
      </c>
      <c r="C163" t="s">
        <v>194</v>
      </c>
    </row>
    <row r="164" spans="1:3" ht="29.1">
      <c r="A164" s="120" t="s">
        <v>910</v>
      </c>
      <c r="B164" s="120">
        <v>163</v>
      </c>
      <c r="C164" t="s">
        <v>194</v>
      </c>
    </row>
    <row r="165" spans="1:3" ht="29.1">
      <c r="A165" s="120" t="s">
        <v>911</v>
      </c>
      <c r="B165" s="120">
        <v>164</v>
      </c>
      <c r="C165" t="s">
        <v>221</v>
      </c>
    </row>
    <row r="166" spans="1:3" ht="43.5">
      <c r="A166" s="120" t="s">
        <v>912</v>
      </c>
      <c r="B166" s="120">
        <v>165</v>
      </c>
      <c r="C166" t="s">
        <v>229</v>
      </c>
    </row>
    <row r="167" spans="1:3" ht="43.5">
      <c r="A167" s="120" t="s">
        <v>913</v>
      </c>
      <c r="B167" s="120">
        <v>166</v>
      </c>
      <c r="C167" t="s">
        <v>229</v>
      </c>
    </row>
    <row r="168" spans="1:3" ht="29.1">
      <c r="A168" s="120" t="s">
        <v>914</v>
      </c>
      <c r="B168" s="120">
        <v>167</v>
      </c>
      <c r="C168" t="s">
        <v>229</v>
      </c>
    </row>
    <row r="169" spans="1:3">
      <c r="A169" s="120" t="s">
        <v>915</v>
      </c>
      <c r="B169" s="120">
        <v>168</v>
      </c>
      <c r="C169" t="s">
        <v>233</v>
      </c>
    </row>
    <row r="170" spans="1:3" ht="43.5">
      <c r="A170" s="120" t="s">
        <v>916</v>
      </c>
      <c r="B170" s="120">
        <v>169</v>
      </c>
      <c r="C170" t="s">
        <v>240</v>
      </c>
    </row>
    <row r="171" spans="1:3">
      <c r="A171" s="120" t="s">
        <v>917</v>
      </c>
      <c r="B171" s="120">
        <v>170</v>
      </c>
      <c r="C171" t="s">
        <v>225</v>
      </c>
    </row>
    <row r="172" spans="1:3" ht="29.1">
      <c r="A172" s="120" t="s">
        <v>918</v>
      </c>
      <c r="B172" s="120">
        <v>171</v>
      </c>
      <c r="C172" t="s">
        <v>240</v>
      </c>
    </row>
    <row r="173" spans="1:3">
      <c r="A173" s="120" t="s">
        <v>919</v>
      </c>
      <c r="B173" s="120">
        <v>172</v>
      </c>
      <c r="C173" t="s">
        <v>240</v>
      </c>
    </row>
    <row r="174" spans="1:3" ht="43.5">
      <c r="A174" s="120" t="s">
        <v>920</v>
      </c>
      <c r="B174" s="120">
        <v>173</v>
      </c>
      <c r="C174" t="s">
        <v>250</v>
      </c>
    </row>
    <row r="175" spans="1:3">
      <c r="A175" s="120" t="s">
        <v>921</v>
      </c>
      <c r="B175" s="120">
        <v>174</v>
      </c>
      <c r="C175" t="s">
        <v>254</v>
      </c>
    </row>
    <row r="176" spans="1:3">
      <c r="A176" s="120" t="s">
        <v>922</v>
      </c>
      <c r="B176" s="120">
        <v>175</v>
      </c>
      <c r="C176" t="s">
        <v>261</v>
      </c>
    </row>
    <row r="177" spans="1:3" ht="29.1">
      <c r="A177" s="120" t="s">
        <v>923</v>
      </c>
      <c r="B177" s="120">
        <v>176</v>
      </c>
      <c r="C177" t="s">
        <v>133</v>
      </c>
    </row>
    <row r="178" spans="1:3" ht="29.1">
      <c r="A178" s="120" t="s">
        <v>924</v>
      </c>
      <c r="B178" s="120">
        <v>177</v>
      </c>
      <c r="C178" t="s">
        <v>133</v>
      </c>
    </row>
    <row r="179" spans="1:3" ht="29.1">
      <c r="A179" s="120" t="s">
        <v>925</v>
      </c>
      <c r="B179" s="120">
        <v>178</v>
      </c>
      <c r="C179" t="s">
        <v>133</v>
      </c>
    </row>
    <row r="180" spans="1:3" ht="29.1">
      <c r="A180" s="120" t="s">
        <v>926</v>
      </c>
      <c r="B180" s="120">
        <v>179</v>
      </c>
      <c r="C180" t="s">
        <v>133</v>
      </c>
    </row>
    <row r="181" spans="1:3" ht="29.1">
      <c r="A181" s="120" t="s">
        <v>927</v>
      </c>
      <c r="B181" s="120">
        <v>180</v>
      </c>
      <c r="C181" t="s">
        <v>133</v>
      </c>
    </row>
    <row r="182" spans="1:3" ht="29.1">
      <c r="A182" s="120" t="s">
        <v>928</v>
      </c>
      <c r="B182" s="120">
        <v>181</v>
      </c>
      <c r="C182" t="s">
        <v>133</v>
      </c>
    </row>
    <row r="183" spans="1:3" ht="29.1">
      <c r="A183" s="120" t="s">
        <v>929</v>
      </c>
      <c r="B183" s="120">
        <v>182</v>
      </c>
      <c r="C183" t="s">
        <v>133</v>
      </c>
    </row>
    <row r="184" spans="1:3" ht="29.1">
      <c r="A184" s="120" t="s">
        <v>930</v>
      </c>
      <c r="B184" s="120">
        <v>183</v>
      </c>
      <c r="C184" t="s">
        <v>133</v>
      </c>
    </row>
    <row r="185" spans="1:3" ht="29.1">
      <c r="A185" s="120" t="s">
        <v>931</v>
      </c>
      <c r="B185" s="120">
        <v>184</v>
      </c>
      <c r="C185" t="s">
        <v>133</v>
      </c>
    </row>
    <row r="186" spans="1:3" ht="29.1">
      <c r="A186" s="120" t="s">
        <v>932</v>
      </c>
      <c r="B186" s="120">
        <v>185</v>
      </c>
      <c r="C186" t="s">
        <v>133</v>
      </c>
    </row>
    <row r="187" spans="1:3" ht="29.1">
      <c r="A187" s="120" t="s">
        <v>933</v>
      </c>
      <c r="B187" s="120">
        <v>186</v>
      </c>
      <c r="C187" t="s">
        <v>133</v>
      </c>
    </row>
    <row r="188" spans="1:3" ht="43.5">
      <c r="A188" s="120" t="s">
        <v>934</v>
      </c>
      <c r="B188" s="120">
        <v>187</v>
      </c>
      <c r="C188" t="s">
        <v>133</v>
      </c>
    </row>
    <row r="189" spans="1:3" ht="29.1">
      <c r="A189" s="120" t="s">
        <v>935</v>
      </c>
      <c r="B189" s="120">
        <v>188</v>
      </c>
      <c r="C189" t="s">
        <v>133</v>
      </c>
    </row>
    <row r="190" spans="1:3" ht="29.1">
      <c r="A190" s="120" t="s">
        <v>936</v>
      </c>
      <c r="B190" s="120">
        <v>189</v>
      </c>
      <c r="C190" t="s">
        <v>133</v>
      </c>
    </row>
    <row r="191" spans="1:3">
      <c r="A191" s="120" t="s">
        <v>937</v>
      </c>
      <c r="B191" s="120">
        <v>190</v>
      </c>
      <c r="C191" t="s">
        <v>133</v>
      </c>
    </row>
    <row r="192" spans="1:3">
      <c r="A192" s="120" t="s">
        <v>938</v>
      </c>
      <c r="B192" s="120">
        <v>191</v>
      </c>
      <c r="C192" t="s">
        <v>133</v>
      </c>
    </row>
    <row r="193" spans="1:3">
      <c r="A193" s="120" t="s">
        <v>939</v>
      </c>
      <c r="B193" s="120">
        <v>192</v>
      </c>
      <c r="C193" t="s">
        <v>133</v>
      </c>
    </row>
    <row r="194" spans="1:3" ht="29.1">
      <c r="A194" s="120" t="s">
        <v>940</v>
      </c>
      <c r="B194" s="120">
        <v>193</v>
      </c>
      <c r="C194" t="s">
        <v>133</v>
      </c>
    </row>
    <row r="195" spans="1:3">
      <c r="A195" s="120" t="s">
        <v>941</v>
      </c>
      <c r="B195" s="120">
        <v>194</v>
      </c>
      <c r="C195" t="s">
        <v>133</v>
      </c>
    </row>
    <row r="196" spans="1:3">
      <c r="A196" s="120" t="s">
        <v>942</v>
      </c>
      <c r="B196" s="120">
        <v>195</v>
      </c>
      <c r="C196" t="s">
        <v>133</v>
      </c>
    </row>
    <row r="197" spans="1:3" ht="29.1">
      <c r="A197" s="120" t="s">
        <v>943</v>
      </c>
      <c r="B197" s="120">
        <v>196</v>
      </c>
      <c r="C197" t="s">
        <v>268</v>
      </c>
    </row>
    <row r="198" spans="1:3" ht="29.1">
      <c r="A198" s="120" t="s">
        <v>944</v>
      </c>
      <c r="B198" s="120">
        <v>197</v>
      </c>
      <c r="C198" t="s">
        <v>268</v>
      </c>
    </row>
    <row r="199" spans="1:3">
      <c r="A199" s="120" t="s">
        <v>945</v>
      </c>
      <c r="B199" s="120">
        <v>198</v>
      </c>
      <c r="C199" t="s">
        <v>268</v>
      </c>
    </row>
    <row r="200" spans="1:3" ht="29.1">
      <c r="A200" s="120" t="s">
        <v>946</v>
      </c>
      <c r="B200" s="120">
        <v>199</v>
      </c>
      <c r="C200" t="s">
        <v>275</v>
      </c>
    </row>
    <row r="201" spans="1:3" ht="29.1">
      <c r="A201" s="120" t="s">
        <v>947</v>
      </c>
      <c r="B201" s="120">
        <v>200</v>
      </c>
    </row>
  </sheetData>
  <pageMargins left="0.7" right="0.7" top="0.75" bottom="0.75" header="0.3" footer="0.3"/>
  <pageSetup orientation="portrait" horizontalDpi="1200" verticalDpi="1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9D4D0-FCFD-4C52-BA10-452D85716BEA}">
  <sheetPr>
    <tabColor theme="9" tint="0.59999389629810485"/>
  </sheetPr>
  <dimension ref="A1:BG59"/>
  <sheetViews>
    <sheetView topLeftCell="AO8" workbookViewId="0">
      <selection activeCell="A11" sqref="A11:XFD11"/>
    </sheetView>
  </sheetViews>
  <sheetFormatPr defaultRowHeight="14.45"/>
  <cols>
    <col min="1" max="1" width="27.42578125" customWidth="1"/>
    <col min="2" max="2" width="2.42578125" customWidth="1"/>
  </cols>
  <sheetData>
    <row r="1" spans="1:59" hidden="1">
      <c r="A1" s="127" t="e">
        <f ca="1">DotStatQuery(B1)</f>
        <v>#NAME?</v>
      </c>
      <c r="B1" s="127" t="s">
        <v>958</v>
      </c>
    </row>
    <row r="2" spans="1:59" ht="24">
      <c r="A2" s="128" t="s">
        <v>959</v>
      </c>
    </row>
    <row r="3" spans="1:59">
      <c r="A3" s="140" t="s">
        <v>960</v>
      </c>
      <c r="B3" s="141"/>
      <c r="C3" s="147" t="s">
        <v>961</v>
      </c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48"/>
      <c r="AK3" s="148"/>
      <c r="AL3" s="148"/>
      <c r="AM3" s="148"/>
      <c r="AN3" s="148"/>
      <c r="AO3" s="148"/>
      <c r="AP3" s="148"/>
      <c r="AQ3" s="148"/>
      <c r="AR3" s="148"/>
      <c r="AS3" s="148"/>
      <c r="AT3" s="148"/>
      <c r="AU3" s="148"/>
      <c r="AV3" s="148"/>
      <c r="AW3" s="148"/>
      <c r="AX3" s="148"/>
      <c r="AY3" s="148"/>
      <c r="AZ3" s="148"/>
      <c r="BA3" s="148"/>
      <c r="BB3" s="148"/>
      <c r="BC3" s="148"/>
      <c r="BD3" s="149"/>
    </row>
    <row r="4" spans="1:59">
      <c r="A4" s="140" t="s">
        <v>962</v>
      </c>
      <c r="B4" s="141"/>
      <c r="C4" s="142" t="s">
        <v>963</v>
      </c>
      <c r="D4" s="143"/>
      <c r="E4" s="143"/>
      <c r="F4" s="143"/>
      <c r="G4" s="143"/>
      <c r="H4" s="143"/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3"/>
      <c r="AE4" s="143"/>
      <c r="AF4" s="143"/>
      <c r="AG4" s="143"/>
      <c r="AH4" s="143"/>
      <c r="AI4" s="143"/>
      <c r="AJ4" s="143"/>
      <c r="AK4" s="143"/>
      <c r="AL4" s="143"/>
      <c r="AM4" s="143"/>
      <c r="AN4" s="143"/>
      <c r="AO4" s="143"/>
      <c r="AP4" s="143"/>
      <c r="AQ4" s="143"/>
      <c r="AR4" s="143"/>
      <c r="AS4" s="143"/>
      <c r="AT4" s="143"/>
      <c r="AU4" s="143"/>
      <c r="AV4" s="143"/>
      <c r="AW4" s="143"/>
      <c r="AX4" s="143"/>
      <c r="AY4" s="143"/>
      <c r="AZ4" s="143"/>
      <c r="BA4" s="143"/>
      <c r="BB4" s="143"/>
      <c r="BC4" s="143"/>
      <c r="BD4" s="144"/>
    </row>
    <row r="5" spans="1:59">
      <c r="A5" s="140" t="s">
        <v>964</v>
      </c>
      <c r="B5" s="141"/>
      <c r="C5" s="142" t="s">
        <v>965</v>
      </c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143"/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3"/>
      <c r="AB5" s="143"/>
      <c r="AC5" s="143"/>
      <c r="AD5" s="143"/>
      <c r="AE5" s="143"/>
      <c r="AF5" s="143"/>
      <c r="AG5" s="143"/>
      <c r="AH5" s="143"/>
      <c r="AI5" s="143"/>
      <c r="AJ5" s="143"/>
      <c r="AK5" s="143"/>
      <c r="AL5" s="143"/>
      <c r="AM5" s="143"/>
      <c r="AN5" s="143"/>
      <c r="AO5" s="143"/>
      <c r="AP5" s="143"/>
      <c r="AQ5" s="143"/>
      <c r="AR5" s="143"/>
      <c r="AS5" s="143"/>
      <c r="AT5" s="143"/>
      <c r="AU5" s="143"/>
      <c r="AV5" s="143"/>
      <c r="AW5" s="143"/>
      <c r="AX5" s="143"/>
      <c r="AY5" s="143"/>
      <c r="AZ5" s="143"/>
      <c r="BA5" s="143"/>
      <c r="BB5" s="143"/>
      <c r="BC5" s="143"/>
      <c r="BD5" s="144"/>
      <c r="BE5" t="s">
        <v>966</v>
      </c>
      <c r="BF5" t="s">
        <v>966</v>
      </c>
      <c r="BG5" s="97" t="s">
        <v>966</v>
      </c>
    </row>
    <row r="6" spans="1:59">
      <c r="A6" s="140" t="s">
        <v>967</v>
      </c>
      <c r="B6" s="141"/>
      <c r="C6" s="142" t="s">
        <v>968</v>
      </c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  <c r="AA6" s="143"/>
      <c r="AB6" s="143"/>
      <c r="AC6" s="143"/>
      <c r="AD6" s="143"/>
      <c r="AE6" s="143"/>
      <c r="AF6" s="143"/>
      <c r="AG6" s="143"/>
      <c r="AH6" s="143"/>
      <c r="AI6" s="143"/>
      <c r="AJ6" s="143"/>
      <c r="AK6" s="143"/>
      <c r="AL6" s="143"/>
      <c r="AM6" s="143"/>
      <c r="AN6" s="143"/>
      <c r="AO6" s="143"/>
      <c r="AP6" s="143"/>
      <c r="AQ6" s="143"/>
      <c r="AR6" s="143"/>
      <c r="AS6" s="143"/>
      <c r="AT6" s="143"/>
      <c r="AU6" s="143"/>
      <c r="AV6" s="143"/>
      <c r="AW6" s="143"/>
      <c r="AX6" s="143"/>
      <c r="AY6" s="143"/>
      <c r="AZ6" s="143"/>
      <c r="BA6" s="143"/>
      <c r="BB6" s="143"/>
      <c r="BC6" s="143"/>
      <c r="BD6" s="144"/>
      <c r="BG6" s="97"/>
    </row>
    <row r="7" spans="1:59" ht="180">
      <c r="A7" s="145" t="s">
        <v>969</v>
      </c>
      <c r="B7" s="146"/>
      <c r="C7" s="129" t="s">
        <v>65</v>
      </c>
      <c r="D7" s="129" t="s">
        <v>73</v>
      </c>
      <c r="E7" s="129" t="s">
        <v>80</v>
      </c>
      <c r="F7" s="129" t="s">
        <v>86</v>
      </c>
      <c r="G7" s="129" t="s">
        <v>89</v>
      </c>
      <c r="H7" s="129" t="s">
        <v>93</v>
      </c>
      <c r="I7" s="129" t="s">
        <v>97</v>
      </c>
      <c r="J7" s="129" t="s">
        <v>104</v>
      </c>
      <c r="K7" s="129" t="s">
        <v>108</v>
      </c>
      <c r="L7" s="129" t="s">
        <v>112</v>
      </c>
      <c r="M7" s="129" t="s">
        <v>116</v>
      </c>
      <c r="N7" s="129" t="s">
        <v>125</v>
      </c>
      <c r="O7" s="129" t="s">
        <v>132</v>
      </c>
      <c r="P7" s="129" t="s">
        <v>136</v>
      </c>
      <c r="Q7" s="129" t="s">
        <v>138</v>
      </c>
      <c r="R7" s="129" t="s">
        <v>141</v>
      </c>
      <c r="S7" s="129" t="s">
        <v>144</v>
      </c>
      <c r="T7" s="129" t="s">
        <v>151</v>
      </c>
      <c r="U7" s="129" t="s">
        <v>155</v>
      </c>
      <c r="V7" s="129" t="s">
        <v>159</v>
      </c>
      <c r="W7" s="129" t="s">
        <v>163</v>
      </c>
      <c r="X7" s="129" t="s">
        <v>166</v>
      </c>
      <c r="Y7" s="129" t="s">
        <v>173</v>
      </c>
      <c r="Z7" s="129" t="s">
        <v>179</v>
      </c>
      <c r="AA7" s="129" t="s">
        <v>182</v>
      </c>
      <c r="AB7" s="129" t="s">
        <v>186</v>
      </c>
      <c r="AC7" s="129" t="s">
        <v>190</v>
      </c>
      <c r="AD7" s="129" t="s">
        <v>197</v>
      </c>
      <c r="AE7" s="129" t="s">
        <v>200</v>
      </c>
      <c r="AF7" s="129" t="s">
        <v>203</v>
      </c>
      <c r="AG7" s="129" t="s">
        <v>206</v>
      </c>
      <c r="AH7" s="129" t="s">
        <v>209</v>
      </c>
      <c r="AI7" s="129" t="s">
        <v>216</v>
      </c>
      <c r="AJ7" s="129" t="s">
        <v>220</v>
      </c>
      <c r="AK7" s="129" t="s">
        <v>224</v>
      </c>
      <c r="AL7" s="129" t="s">
        <v>228</v>
      </c>
      <c r="AM7" s="129" t="s">
        <v>232</v>
      </c>
      <c r="AN7" s="129" t="s">
        <v>236</v>
      </c>
      <c r="AO7" s="129" t="s">
        <v>243</v>
      </c>
      <c r="AP7" s="129" t="s">
        <v>249</v>
      </c>
      <c r="AQ7" s="129" t="s">
        <v>253</v>
      </c>
      <c r="AR7" s="129" t="s">
        <v>260</v>
      </c>
      <c r="AS7" s="129" t="s">
        <v>264</v>
      </c>
      <c r="AT7" s="129" t="s">
        <v>271</v>
      </c>
      <c r="AU7" s="129" t="s">
        <v>274</v>
      </c>
      <c r="AV7" s="129" t="s">
        <v>290</v>
      </c>
      <c r="AW7" s="129" t="s">
        <v>299</v>
      </c>
      <c r="AX7" s="129" t="s">
        <v>287</v>
      </c>
      <c r="AY7" s="129" t="s">
        <v>284</v>
      </c>
      <c r="AZ7" s="129" t="s">
        <v>296</v>
      </c>
      <c r="BA7" s="129" t="s">
        <v>59</v>
      </c>
      <c r="BB7" s="130" t="s">
        <v>62</v>
      </c>
      <c r="BC7" s="129" t="s">
        <v>281</v>
      </c>
      <c r="BD7" s="129" t="s">
        <v>293</v>
      </c>
      <c r="BE7" s="136" t="s">
        <v>970</v>
      </c>
      <c r="BF7" s="136" t="s">
        <v>971</v>
      </c>
      <c r="BG7" s="97"/>
    </row>
    <row r="8" spans="1:59">
      <c r="A8" s="131" t="s">
        <v>972</v>
      </c>
      <c r="B8" s="132" t="s">
        <v>952</v>
      </c>
      <c r="C8" s="132" t="s">
        <v>952</v>
      </c>
      <c r="D8" s="132" t="s">
        <v>952</v>
      </c>
      <c r="E8" s="132" t="s">
        <v>952</v>
      </c>
      <c r="F8" s="132" t="s">
        <v>952</v>
      </c>
      <c r="G8" s="132" t="s">
        <v>952</v>
      </c>
      <c r="H8" s="132" t="s">
        <v>952</v>
      </c>
      <c r="I8" s="132" t="s">
        <v>952</v>
      </c>
      <c r="J8" s="132" t="s">
        <v>952</v>
      </c>
      <c r="K8" s="132" t="s">
        <v>952</v>
      </c>
      <c r="L8" s="132" t="s">
        <v>952</v>
      </c>
      <c r="M8" s="132" t="s">
        <v>952</v>
      </c>
      <c r="N8" s="132" t="s">
        <v>952</v>
      </c>
      <c r="O8" s="132" t="s">
        <v>952</v>
      </c>
      <c r="P8" s="132" t="s">
        <v>952</v>
      </c>
      <c r="Q8" s="132" t="s">
        <v>952</v>
      </c>
      <c r="R8" s="132" t="s">
        <v>952</v>
      </c>
      <c r="S8" s="132" t="s">
        <v>952</v>
      </c>
      <c r="T8" s="132" t="s">
        <v>952</v>
      </c>
      <c r="U8" s="132" t="s">
        <v>952</v>
      </c>
      <c r="V8" s="132" t="s">
        <v>952</v>
      </c>
      <c r="W8" s="132" t="s">
        <v>952</v>
      </c>
      <c r="X8" s="132" t="s">
        <v>952</v>
      </c>
      <c r="Y8" s="132" t="s">
        <v>952</v>
      </c>
      <c r="Z8" s="132" t="s">
        <v>952</v>
      </c>
      <c r="AA8" s="132" t="s">
        <v>952</v>
      </c>
      <c r="AB8" s="132" t="s">
        <v>952</v>
      </c>
      <c r="AC8" s="132" t="s">
        <v>952</v>
      </c>
      <c r="AD8" s="132" t="s">
        <v>952</v>
      </c>
      <c r="AE8" s="132" t="s">
        <v>952</v>
      </c>
      <c r="AF8" s="132" t="s">
        <v>952</v>
      </c>
      <c r="AG8" s="132" t="s">
        <v>952</v>
      </c>
      <c r="AH8" s="132" t="s">
        <v>952</v>
      </c>
      <c r="AI8" s="132" t="s">
        <v>952</v>
      </c>
      <c r="AJ8" s="132" t="s">
        <v>952</v>
      </c>
      <c r="AK8" s="132" t="s">
        <v>952</v>
      </c>
      <c r="AL8" s="132" t="s">
        <v>952</v>
      </c>
      <c r="AM8" s="132" t="s">
        <v>952</v>
      </c>
      <c r="AN8" s="132" t="s">
        <v>952</v>
      </c>
      <c r="AO8" s="132" t="s">
        <v>952</v>
      </c>
      <c r="AP8" s="132" t="s">
        <v>952</v>
      </c>
      <c r="AQ8" s="132" t="s">
        <v>952</v>
      </c>
      <c r="AR8" s="132" t="s">
        <v>952</v>
      </c>
      <c r="AS8" s="132" t="s">
        <v>952</v>
      </c>
      <c r="AT8" s="132" t="s">
        <v>952</v>
      </c>
      <c r="AU8" s="132" t="s">
        <v>952</v>
      </c>
      <c r="AV8" s="132" t="s">
        <v>952</v>
      </c>
      <c r="AW8" s="132" t="s">
        <v>952</v>
      </c>
      <c r="AX8" s="132" t="s">
        <v>952</v>
      </c>
      <c r="AY8" s="132" t="s">
        <v>952</v>
      </c>
      <c r="AZ8" s="132" t="s">
        <v>952</v>
      </c>
      <c r="BA8" s="132" t="s">
        <v>952</v>
      </c>
      <c r="BB8" s="132" t="s">
        <v>952</v>
      </c>
      <c r="BC8" s="132" t="s">
        <v>952</v>
      </c>
      <c r="BD8" s="132" t="s">
        <v>952</v>
      </c>
      <c r="BG8" s="97"/>
    </row>
    <row r="9" spans="1:59" ht="20.100000000000001">
      <c r="A9" s="133" t="s">
        <v>973</v>
      </c>
      <c r="B9" s="132" t="s">
        <v>952</v>
      </c>
      <c r="C9" s="134">
        <v>4520</v>
      </c>
      <c r="D9" s="134">
        <v>15.1</v>
      </c>
      <c r="E9" s="134">
        <v>1</v>
      </c>
      <c r="F9" s="134">
        <v>3.3</v>
      </c>
      <c r="G9" s="134">
        <v>2.6</v>
      </c>
      <c r="H9" s="134">
        <v>28802.400000000001</v>
      </c>
      <c r="I9" s="134">
        <v>523.5</v>
      </c>
      <c r="J9" s="134">
        <v>838.1</v>
      </c>
      <c r="K9" s="134">
        <v>16.8</v>
      </c>
      <c r="L9" s="134">
        <v>0.7</v>
      </c>
      <c r="M9" s="134">
        <v>144.6</v>
      </c>
      <c r="N9" s="134">
        <v>58.7</v>
      </c>
      <c r="O9" s="134">
        <v>362.1</v>
      </c>
      <c r="P9" s="134">
        <v>63</v>
      </c>
      <c r="Q9" s="134">
        <v>2.2000000000000002</v>
      </c>
      <c r="R9" s="134">
        <v>1.8</v>
      </c>
      <c r="S9" s="134">
        <v>30.8</v>
      </c>
      <c r="T9" s="134">
        <v>1.7</v>
      </c>
      <c r="U9" s="134">
        <v>1.4</v>
      </c>
      <c r="V9" s="134">
        <v>10</v>
      </c>
      <c r="W9" s="134">
        <v>0.4</v>
      </c>
      <c r="X9" s="134">
        <v>37.799999999999997</v>
      </c>
      <c r="Y9" s="134">
        <v>2.8</v>
      </c>
      <c r="Z9" s="134">
        <v>3.5</v>
      </c>
      <c r="AA9" s="134">
        <v>199.4</v>
      </c>
      <c r="AB9" s="134">
        <v>1160.5</v>
      </c>
      <c r="AC9" s="134">
        <v>6.1</v>
      </c>
      <c r="AD9" s="134">
        <v>0.2</v>
      </c>
      <c r="AE9" s="134">
        <v>0.3</v>
      </c>
      <c r="AF9" s="134">
        <v>2.2999999999999998</v>
      </c>
      <c r="AG9" s="134">
        <v>0.4</v>
      </c>
      <c r="AH9" s="134">
        <v>427.8</v>
      </c>
      <c r="AI9" s="134">
        <v>0.8</v>
      </c>
      <c r="AJ9" s="134">
        <v>1</v>
      </c>
      <c r="AK9" s="134">
        <v>0.2</v>
      </c>
      <c r="AL9" s="134">
        <v>3.3</v>
      </c>
      <c r="AM9" s="134">
        <v>10.9</v>
      </c>
      <c r="AN9" s="134">
        <v>2.5</v>
      </c>
      <c r="AO9" s="134">
        <v>1.9</v>
      </c>
      <c r="AP9" s="134">
        <v>12.1</v>
      </c>
      <c r="AQ9" s="134">
        <v>30.8</v>
      </c>
      <c r="AR9" s="134">
        <v>12.9</v>
      </c>
      <c r="AS9" s="134">
        <v>1.1000000000000001</v>
      </c>
      <c r="AT9" s="134">
        <v>1.6</v>
      </c>
      <c r="AU9" s="134">
        <v>0</v>
      </c>
      <c r="AV9" s="134">
        <v>20788.2</v>
      </c>
      <c r="AW9" s="134">
        <v>45.2</v>
      </c>
      <c r="AX9" s="134">
        <v>16</v>
      </c>
      <c r="AY9" s="134">
        <v>3852.4</v>
      </c>
      <c r="AZ9" s="134">
        <v>-165.3</v>
      </c>
      <c r="BA9" s="134">
        <v>92.8</v>
      </c>
      <c r="BB9" s="134">
        <v>159.5</v>
      </c>
      <c r="BC9" s="134">
        <v>9452.6</v>
      </c>
      <c r="BD9" s="134">
        <v>-9832</v>
      </c>
      <c r="BE9" s="137">
        <f>SUM(C9:AU9)</f>
        <v>37320.400000000016</v>
      </c>
      <c r="BF9" s="137">
        <f>SUM(C9:BC9)</f>
        <v>71561.800000000017</v>
      </c>
      <c r="BG9" s="98" t="s">
        <v>571</v>
      </c>
    </row>
    <row r="10" spans="1:59">
      <c r="A10" s="133" t="s">
        <v>974</v>
      </c>
      <c r="B10" s="132" t="s">
        <v>952</v>
      </c>
      <c r="C10" s="135">
        <v>0.7</v>
      </c>
      <c r="D10" s="135">
        <v>27.2</v>
      </c>
      <c r="E10" s="135">
        <v>0</v>
      </c>
      <c r="F10" s="135">
        <v>0</v>
      </c>
      <c r="G10" s="135">
        <v>0.1</v>
      </c>
      <c r="H10" s="135">
        <v>486.4</v>
      </c>
      <c r="I10" s="135">
        <v>1</v>
      </c>
      <c r="J10" s="135">
        <v>0.1</v>
      </c>
      <c r="K10" s="135">
        <v>0.2</v>
      </c>
      <c r="L10" s="135">
        <v>0.1</v>
      </c>
      <c r="M10" s="135">
        <v>0.3</v>
      </c>
      <c r="N10" s="135">
        <v>0.6</v>
      </c>
      <c r="O10" s="135">
        <v>0.1</v>
      </c>
      <c r="P10" s="135">
        <v>0.1</v>
      </c>
      <c r="Q10" s="135">
        <v>0.1</v>
      </c>
      <c r="R10" s="135">
        <v>0.1</v>
      </c>
      <c r="S10" s="135">
        <v>0.3</v>
      </c>
      <c r="T10" s="135">
        <v>0.1</v>
      </c>
      <c r="U10" s="135">
        <v>0.1</v>
      </c>
      <c r="V10" s="135">
        <v>0.4</v>
      </c>
      <c r="W10" s="135">
        <v>0</v>
      </c>
      <c r="X10" s="135">
        <v>1.4</v>
      </c>
      <c r="Y10" s="135">
        <v>0</v>
      </c>
      <c r="Z10" s="135">
        <v>0</v>
      </c>
      <c r="AA10" s="135">
        <v>0.5</v>
      </c>
      <c r="AB10" s="135">
        <v>17.399999999999999</v>
      </c>
      <c r="AC10" s="135">
        <v>0.1</v>
      </c>
      <c r="AD10" s="135">
        <v>0</v>
      </c>
      <c r="AE10" s="135">
        <v>0.1</v>
      </c>
      <c r="AF10" s="135">
        <v>0</v>
      </c>
      <c r="AG10" s="135">
        <v>0</v>
      </c>
      <c r="AH10" s="135">
        <v>23.3</v>
      </c>
      <c r="AI10" s="135">
        <v>0</v>
      </c>
      <c r="AJ10" s="135">
        <v>0.1</v>
      </c>
      <c r="AK10" s="135">
        <v>0</v>
      </c>
      <c r="AL10" s="135">
        <v>0.1</v>
      </c>
      <c r="AM10" s="135">
        <v>0.1</v>
      </c>
      <c r="AN10" s="135">
        <v>0.1</v>
      </c>
      <c r="AO10" s="135">
        <v>0</v>
      </c>
      <c r="AP10" s="135">
        <v>0.3</v>
      </c>
      <c r="AQ10" s="135">
        <v>0</v>
      </c>
      <c r="AR10" s="135">
        <v>1.7</v>
      </c>
      <c r="AS10" s="135">
        <v>0.5</v>
      </c>
      <c r="AT10" s="135">
        <v>0</v>
      </c>
      <c r="AU10" s="135">
        <v>0</v>
      </c>
      <c r="AV10" s="135">
        <v>1751.8</v>
      </c>
      <c r="AW10" s="135">
        <v>4.5999999999999996</v>
      </c>
      <c r="AX10" s="135">
        <v>0</v>
      </c>
      <c r="AY10" s="135">
        <v>4.5</v>
      </c>
      <c r="AZ10" s="135">
        <v>-1.3</v>
      </c>
      <c r="BA10" s="135">
        <v>6</v>
      </c>
      <c r="BB10" s="135">
        <v>11.8</v>
      </c>
      <c r="BC10" s="135">
        <v>143</v>
      </c>
      <c r="BD10" s="135">
        <v>-26.9</v>
      </c>
      <c r="BE10" s="137">
        <f t="shared" ref="BE10:BE59" si="0">SUM(C10:AU10)</f>
        <v>563.70000000000016</v>
      </c>
      <c r="BF10" s="137">
        <f t="shared" ref="BF10:BF59" si="1">SUM(C10:BC10)</f>
        <v>2484.1</v>
      </c>
      <c r="BG10" s="98" t="s">
        <v>975</v>
      </c>
    </row>
    <row r="11" spans="1:59" ht="20.100000000000001">
      <c r="A11" s="133" t="s">
        <v>976</v>
      </c>
      <c r="B11" s="132" t="s">
        <v>952</v>
      </c>
      <c r="C11" s="134">
        <v>14.6</v>
      </c>
      <c r="D11" s="134">
        <v>5.9</v>
      </c>
      <c r="E11" s="134">
        <v>4368.6000000000004</v>
      </c>
      <c r="F11" s="134">
        <v>13</v>
      </c>
      <c r="G11" s="134">
        <v>10.3</v>
      </c>
      <c r="H11" s="134">
        <v>15.7</v>
      </c>
      <c r="I11" s="134">
        <v>1.9</v>
      </c>
      <c r="J11" s="134">
        <v>1.5</v>
      </c>
      <c r="K11" s="134">
        <v>2.8</v>
      </c>
      <c r="L11" s="134">
        <v>17591.7</v>
      </c>
      <c r="M11" s="134">
        <v>5708.8</v>
      </c>
      <c r="N11" s="134">
        <v>1318.5</v>
      </c>
      <c r="O11" s="134">
        <v>3.1</v>
      </c>
      <c r="P11" s="134">
        <v>8</v>
      </c>
      <c r="Q11" s="134">
        <v>983.2</v>
      </c>
      <c r="R11" s="134">
        <v>4.3</v>
      </c>
      <c r="S11" s="134">
        <v>2.7</v>
      </c>
      <c r="T11" s="134">
        <v>10.7</v>
      </c>
      <c r="U11" s="134">
        <v>2.2999999999999998</v>
      </c>
      <c r="V11" s="134">
        <v>8.6999999999999993</v>
      </c>
      <c r="W11" s="134">
        <v>0.5</v>
      </c>
      <c r="X11" s="134">
        <v>76.599999999999994</v>
      </c>
      <c r="Y11" s="134">
        <v>1042.9000000000001</v>
      </c>
      <c r="Z11" s="134">
        <v>1.8</v>
      </c>
      <c r="AA11" s="134">
        <v>32.1</v>
      </c>
      <c r="AB11" s="134">
        <v>35.200000000000003</v>
      </c>
      <c r="AC11" s="134">
        <v>219.7</v>
      </c>
      <c r="AD11" s="134">
        <v>1</v>
      </c>
      <c r="AE11" s="134">
        <v>48</v>
      </c>
      <c r="AF11" s="134">
        <v>4.3</v>
      </c>
      <c r="AG11" s="134">
        <v>5.4</v>
      </c>
      <c r="AH11" s="134">
        <v>3</v>
      </c>
      <c r="AI11" s="134">
        <v>0.7</v>
      </c>
      <c r="AJ11" s="134">
        <v>0.4</v>
      </c>
      <c r="AK11" s="134">
        <v>0.1</v>
      </c>
      <c r="AL11" s="134">
        <v>1.9</v>
      </c>
      <c r="AM11" s="134">
        <v>3</v>
      </c>
      <c r="AN11" s="134">
        <v>5.4</v>
      </c>
      <c r="AO11" s="134">
        <v>7.7</v>
      </c>
      <c r="AP11" s="134">
        <v>18.8</v>
      </c>
      <c r="AQ11" s="134">
        <v>1.3</v>
      </c>
      <c r="AR11" s="134">
        <v>5.4</v>
      </c>
      <c r="AS11" s="134">
        <v>0.4</v>
      </c>
      <c r="AT11" s="134">
        <v>5.3</v>
      </c>
      <c r="AU11" s="134">
        <v>0</v>
      </c>
      <c r="AV11" s="134">
        <v>381.7</v>
      </c>
      <c r="AW11" s="134">
        <v>0.5</v>
      </c>
      <c r="AX11" s="134">
        <v>0.3</v>
      </c>
      <c r="AY11" s="134">
        <v>11.5</v>
      </c>
      <c r="AZ11" s="134">
        <v>0</v>
      </c>
      <c r="BA11" s="134">
        <v>7.1</v>
      </c>
      <c r="BB11" s="134">
        <v>0</v>
      </c>
      <c r="BC11" s="134">
        <v>24959.9</v>
      </c>
      <c r="BD11" s="134">
        <v>-10105.299999999999</v>
      </c>
      <c r="BE11" s="137">
        <f t="shared" si="0"/>
        <v>31597.200000000004</v>
      </c>
      <c r="BF11" s="137">
        <f t="shared" si="1"/>
        <v>56958.200000000004</v>
      </c>
      <c r="BG11" s="99" t="s">
        <v>560</v>
      </c>
    </row>
    <row r="12" spans="1:59" ht="20.100000000000001">
      <c r="A12" s="133" t="s">
        <v>977</v>
      </c>
      <c r="B12" s="132" t="s">
        <v>952</v>
      </c>
      <c r="C12" s="135">
        <v>65.3</v>
      </c>
      <c r="D12" s="135">
        <v>23.7</v>
      </c>
      <c r="E12" s="135">
        <v>7</v>
      </c>
      <c r="F12" s="135">
        <v>281</v>
      </c>
      <c r="G12" s="135">
        <v>2.7</v>
      </c>
      <c r="H12" s="135">
        <v>360.2</v>
      </c>
      <c r="I12" s="135">
        <v>10.8</v>
      </c>
      <c r="J12" s="135">
        <v>0.3</v>
      </c>
      <c r="K12" s="135">
        <v>22.6</v>
      </c>
      <c r="L12" s="135">
        <v>11.5</v>
      </c>
      <c r="M12" s="135">
        <v>798.7</v>
      </c>
      <c r="N12" s="135">
        <v>19.2</v>
      </c>
      <c r="O12" s="135">
        <v>37.1</v>
      </c>
      <c r="P12" s="135">
        <v>2620.8000000000002</v>
      </c>
      <c r="Q12" s="135">
        <v>9162.5</v>
      </c>
      <c r="R12" s="135">
        <v>14.7</v>
      </c>
      <c r="S12" s="135">
        <v>40.9</v>
      </c>
      <c r="T12" s="135">
        <v>30.7</v>
      </c>
      <c r="U12" s="135">
        <v>22.4</v>
      </c>
      <c r="V12" s="135">
        <v>54.5</v>
      </c>
      <c r="W12" s="135">
        <v>3.2</v>
      </c>
      <c r="X12" s="135">
        <v>7.5</v>
      </c>
      <c r="Y12" s="135">
        <v>185.7</v>
      </c>
      <c r="Z12" s="135">
        <v>2.2000000000000002</v>
      </c>
      <c r="AA12" s="135">
        <v>1557.9</v>
      </c>
      <c r="AB12" s="135">
        <v>10.199999999999999</v>
      </c>
      <c r="AC12" s="135">
        <v>6</v>
      </c>
      <c r="AD12" s="135">
        <v>0</v>
      </c>
      <c r="AE12" s="135">
        <v>0.6</v>
      </c>
      <c r="AF12" s="135">
        <v>2.1</v>
      </c>
      <c r="AG12" s="135">
        <v>0.1</v>
      </c>
      <c r="AH12" s="135">
        <v>2.2000000000000002</v>
      </c>
      <c r="AI12" s="135">
        <v>0.4</v>
      </c>
      <c r="AJ12" s="135">
        <v>0.2</v>
      </c>
      <c r="AK12" s="135">
        <v>0.1</v>
      </c>
      <c r="AL12" s="135">
        <v>0.2</v>
      </c>
      <c r="AM12" s="135">
        <v>0.8</v>
      </c>
      <c r="AN12" s="135">
        <v>1.5</v>
      </c>
      <c r="AO12" s="135">
        <v>2.4</v>
      </c>
      <c r="AP12" s="135">
        <v>3.4</v>
      </c>
      <c r="AQ12" s="135">
        <v>0.6</v>
      </c>
      <c r="AR12" s="135">
        <v>3.5</v>
      </c>
      <c r="AS12" s="135">
        <v>0.6</v>
      </c>
      <c r="AT12" s="135">
        <v>0.5</v>
      </c>
      <c r="AU12" s="135">
        <v>0</v>
      </c>
      <c r="AV12" s="135">
        <v>66.400000000000006</v>
      </c>
      <c r="AW12" s="135">
        <v>0.1</v>
      </c>
      <c r="AX12" s="135">
        <v>0.1</v>
      </c>
      <c r="AY12" s="135">
        <v>32.1</v>
      </c>
      <c r="AZ12" s="135">
        <v>0.2</v>
      </c>
      <c r="BA12" s="135">
        <v>0.6</v>
      </c>
      <c r="BB12" s="135">
        <v>0.8</v>
      </c>
      <c r="BC12" s="135">
        <v>4143.7</v>
      </c>
      <c r="BD12" s="135">
        <v>-969.5</v>
      </c>
      <c r="BE12" s="137">
        <f t="shared" si="0"/>
        <v>15378.500000000005</v>
      </c>
      <c r="BF12" s="137">
        <f t="shared" si="1"/>
        <v>19622.500000000007</v>
      </c>
      <c r="BG12" s="98" t="s">
        <v>572</v>
      </c>
    </row>
    <row r="13" spans="1:59" ht="20.100000000000001">
      <c r="A13" s="133" t="s">
        <v>978</v>
      </c>
      <c r="B13" s="132" t="s">
        <v>952</v>
      </c>
      <c r="C13" s="134">
        <v>1.8</v>
      </c>
      <c r="D13" s="134">
        <v>0.1</v>
      </c>
      <c r="E13" s="134">
        <v>1007.9</v>
      </c>
      <c r="F13" s="134">
        <v>41.1</v>
      </c>
      <c r="G13" s="134">
        <v>140.80000000000001</v>
      </c>
      <c r="H13" s="134">
        <v>15.2</v>
      </c>
      <c r="I13" s="134">
        <v>2.1</v>
      </c>
      <c r="J13" s="134">
        <v>0.2</v>
      </c>
      <c r="K13" s="134">
        <v>2</v>
      </c>
      <c r="L13" s="134">
        <v>1.5</v>
      </c>
      <c r="M13" s="134">
        <v>5.3</v>
      </c>
      <c r="N13" s="134">
        <v>1.9</v>
      </c>
      <c r="O13" s="134">
        <v>2.6</v>
      </c>
      <c r="P13" s="134">
        <v>2.6</v>
      </c>
      <c r="Q13" s="134">
        <v>2.2000000000000002</v>
      </c>
      <c r="R13" s="134">
        <v>4.2</v>
      </c>
      <c r="S13" s="134">
        <v>3.6</v>
      </c>
      <c r="T13" s="134">
        <v>2.5</v>
      </c>
      <c r="U13" s="134">
        <v>2.7</v>
      </c>
      <c r="V13" s="134">
        <v>20.9</v>
      </c>
      <c r="W13" s="134">
        <v>0.6</v>
      </c>
      <c r="X13" s="134">
        <v>2.9</v>
      </c>
      <c r="Y13" s="134">
        <v>0.4</v>
      </c>
      <c r="Z13" s="134">
        <v>0.5</v>
      </c>
      <c r="AA13" s="134">
        <v>30.5</v>
      </c>
      <c r="AB13" s="134">
        <v>50.9</v>
      </c>
      <c r="AC13" s="134">
        <v>6.9</v>
      </c>
      <c r="AD13" s="134">
        <v>0.6</v>
      </c>
      <c r="AE13" s="134">
        <v>15.5</v>
      </c>
      <c r="AF13" s="134">
        <v>3.1</v>
      </c>
      <c r="AG13" s="134">
        <v>3</v>
      </c>
      <c r="AH13" s="134">
        <v>6.3</v>
      </c>
      <c r="AI13" s="134">
        <v>3.7</v>
      </c>
      <c r="AJ13" s="134">
        <v>4.0999999999999996</v>
      </c>
      <c r="AK13" s="134">
        <v>2.2000000000000002</v>
      </c>
      <c r="AL13" s="134">
        <v>8.6999999999999993</v>
      </c>
      <c r="AM13" s="134">
        <v>7.1</v>
      </c>
      <c r="AN13" s="134">
        <v>8.4</v>
      </c>
      <c r="AO13" s="134">
        <v>4</v>
      </c>
      <c r="AP13" s="134">
        <v>16</v>
      </c>
      <c r="AQ13" s="134">
        <v>2.6</v>
      </c>
      <c r="AR13" s="134">
        <v>2.5</v>
      </c>
      <c r="AS13" s="134">
        <v>2.9</v>
      </c>
      <c r="AT13" s="134">
        <v>3.7</v>
      </c>
      <c r="AU13" s="134">
        <v>0</v>
      </c>
      <c r="AV13" s="134">
        <v>65.7</v>
      </c>
      <c r="AW13" s="134">
        <v>4</v>
      </c>
      <c r="AX13" s="134">
        <v>0.1</v>
      </c>
      <c r="AY13" s="134">
        <v>6409.5</v>
      </c>
      <c r="AZ13" s="134">
        <v>0.1</v>
      </c>
      <c r="BA13" s="134">
        <v>0.1</v>
      </c>
      <c r="BB13" s="134">
        <v>8.6999999999999993</v>
      </c>
      <c r="BC13" s="134">
        <v>2.6</v>
      </c>
      <c r="BD13" s="134">
        <v>-26.3</v>
      </c>
      <c r="BE13" s="137">
        <f t="shared" si="0"/>
        <v>1448.3</v>
      </c>
      <c r="BF13" s="137">
        <f t="shared" si="1"/>
        <v>7939.1000000000013</v>
      </c>
      <c r="BG13" s="98"/>
    </row>
    <row r="14" spans="1:59" ht="20.100000000000001">
      <c r="A14" s="133" t="s">
        <v>979</v>
      </c>
      <c r="B14" s="132" t="s">
        <v>952</v>
      </c>
      <c r="C14" s="135">
        <v>3668.5</v>
      </c>
      <c r="D14" s="135">
        <v>46.1</v>
      </c>
      <c r="E14" s="135">
        <v>20.5</v>
      </c>
      <c r="F14" s="135">
        <v>16.100000000000001</v>
      </c>
      <c r="G14" s="135">
        <v>4.2</v>
      </c>
      <c r="H14" s="135">
        <v>11139.7</v>
      </c>
      <c r="I14" s="135">
        <v>258.7</v>
      </c>
      <c r="J14" s="135">
        <v>3.3</v>
      </c>
      <c r="K14" s="135">
        <v>102.8</v>
      </c>
      <c r="L14" s="135">
        <v>41</v>
      </c>
      <c r="M14" s="135">
        <v>230.4</v>
      </c>
      <c r="N14" s="135">
        <v>134.30000000000001</v>
      </c>
      <c r="O14" s="135">
        <v>43</v>
      </c>
      <c r="P14" s="135">
        <v>27.4</v>
      </c>
      <c r="Q14" s="135">
        <v>32.1</v>
      </c>
      <c r="R14" s="135">
        <v>31.6</v>
      </c>
      <c r="S14" s="135">
        <v>53.3</v>
      </c>
      <c r="T14" s="135">
        <v>23.4</v>
      </c>
      <c r="U14" s="135">
        <v>21.9</v>
      </c>
      <c r="V14" s="135">
        <v>113.5</v>
      </c>
      <c r="W14" s="135">
        <v>9.1999999999999993</v>
      </c>
      <c r="X14" s="135">
        <v>23.1</v>
      </c>
      <c r="Y14" s="135">
        <v>16.3</v>
      </c>
      <c r="Z14" s="135">
        <v>3.6</v>
      </c>
      <c r="AA14" s="135">
        <v>61.6</v>
      </c>
      <c r="AB14" s="135">
        <v>241.1</v>
      </c>
      <c r="AC14" s="135">
        <v>82.4</v>
      </c>
      <c r="AD14" s="135">
        <v>0.3</v>
      </c>
      <c r="AE14" s="135">
        <v>12.9</v>
      </c>
      <c r="AF14" s="135">
        <v>17.2</v>
      </c>
      <c r="AG14" s="135">
        <v>1.4</v>
      </c>
      <c r="AH14" s="135">
        <v>2694</v>
      </c>
      <c r="AI14" s="135">
        <v>10.8</v>
      </c>
      <c r="AJ14" s="135">
        <v>7.6</v>
      </c>
      <c r="AK14" s="135">
        <v>2.5</v>
      </c>
      <c r="AL14" s="135">
        <v>38.9</v>
      </c>
      <c r="AM14" s="135">
        <v>15.1</v>
      </c>
      <c r="AN14" s="135">
        <v>74</v>
      </c>
      <c r="AO14" s="135">
        <v>52.6</v>
      </c>
      <c r="AP14" s="135">
        <v>583.79999999999995</v>
      </c>
      <c r="AQ14" s="135">
        <v>60.7</v>
      </c>
      <c r="AR14" s="135">
        <v>155.4</v>
      </c>
      <c r="AS14" s="135">
        <v>37.799999999999997</v>
      </c>
      <c r="AT14" s="135">
        <v>12.6</v>
      </c>
      <c r="AU14" s="135">
        <v>0</v>
      </c>
      <c r="AV14" s="135">
        <v>110847.8</v>
      </c>
      <c r="AW14" s="135">
        <v>129.5</v>
      </c>
      <c r="AX14" s="135">
        <v>3.7</v>
      </c>
      <c r="AY14" s="135">
        <v>196.3</v>
      </c>
      <c r="AZ14" s="135">
        <v>13766.5</v>
      </c>
      <c r="BA14" s="135">
        <v>407.5</v>
      </c>
      <c r="BB14" s="135">
        <v>705.6</v>
      </c>
      <c r="BC14" s="135">
        <v>12054.7</v>
      </c>
      <c r="BD14" s="135">
        <v>-16532.5</v>
      </c>
      <c r="BE14" s="137">
        <f t="shared" si="0"/>
        <v>20226.699999999997</v>
      </c>
      <c r="BF14" s="137">
        <f t="shared" si="1"/>
        <v>158338.30000000002</v>
      </c>
      <c r="BG14" s="98" t="s">
        <v>573</v>
      </c>
    </row>
    <row r="15" spans="1:59" ht="20.100000000000001">
      <c r="A15" s="133" t="s">
        <v>980</v>
      </c>
      <c r="B15" s="132" t="s">
        <v>952</v>
      </c>
      <c r="C15" s="134">
        <v>105</v>
      </c>
      <c r="D15" s="134">
        <v>14.1</v>
      </c>
      <c r="E15" s="134">
        <v>23</v>
      </c>
      <c r="F15" s="134">
        <v>6.8</v>
      </c>
      <c r="G15" s="134">
        <v>2.2999999999999998</v>
      </c>
      <c r="H15" s="134">
        <v>80</v>
      </c>
      <c r="I15" s="134">
        <v>3970</v>
      </c>
      <c r="J15" s="134">
        <v>4.3</v>
      </c>
      <c r="K15" s="134">
        <v>540</v>
      </c>
      <c r="L15" s="134">
        <v>25.2</v>
      </c>
      <c r="M15" s="134">
        <v>89.5</v>
      </c>
      <c r="N15" s="134">
        <v>7.7</v>
      </c>
      <c r="O15" s="134">
        <v>158</v>
      </c>
      <c r="P15" s="134">
        <v>22.4</v>
      </c>
      <c r="Q15" s="134">
        <v>16.2</v>
      </c>
      <c r="R15" s="134">
        <v>46.4</v>
      </c>
      <c r="S15" s="134">
        <v>80.900000000000006</v>
      </c>
      <c r="T15" s="134">
        <v>23.2</v>
      </c>
      <c r="U15" s="134">
        <v>26.4</v>
      </c>
      <c r="V15" s="134">
        <v>3320.1</v>
      </c>
      <c r="W15" s="134">
        <v>21</v>
      </c>
      <c r="X15" s="134">
        <v>559.20000000000005</v>
      </c>
      <c r="Y15" s="134">
        <v>5.9</v>
      </c>
      <c r="Z15" s="134">
        <v>6.1</v>
      </c>
      <c r="AA15" s="134">
        <v>54.9</v>
      </c>
      <c r="AB15" s="134">
        <v>232.4</v>
      </c>
      <c r="AC15" s="134">
        <v>163.4</v>
      </c>
      <c r="AD15" s="134">
        <v>10.199999999999999</v>
      </c>
      <c r="AE15" s="134">
        <v>11.1</v>
      </c>
      <c r="AF15" s="134">
        <v>8</v>
      </c>
      <c r="AG15" s="134">
        <v>4.7</v>
      </c>
      <c r="AH15" s="134">
        <v>235.4</v>
      </c>
      <c r="AI15" s="134">
        <v>12.4</v>
      </c>
      <c r="AJ15" s="134">
        <v>4</v>
      </c>
      <c r="AK15" s="134">
        <v>0.4</v>
      </c>
      <c r="AL15" s="134">
        <v>5.3</v>
      </c>
      <c r="AM15" s="134">
        <v>49</v>
      </c>
      <c r="AN15" s="134">
        <v>6.9</v>
      </c>
      <c r="AO15" s="134">
        <v>33.700000000000003</v>
      </c>
      <c r="AP15" s="134">
        <v>154.5</v>
      </c>
      <c r="AQ15" s="134">
        <v>51.8</v>
      </c>
      <c r="AR15" s="134">
        <v>140.4</v>
      </c>
      <c r="AS15" s="134">
        <v>6.4</v>
      </c>
      <c r="AT15" s="134">
        <v>64.2</v>
      </c>
      <c r="AU15" s="134">
        <v>0</v>
      </c>
      <c r="AV15" s="134">
        <v>13651.2</v>
      </c>
      <c r="AW15" s="134">
        <v>30.1</v>
      </c>
      <c r="AX15" s="134">
        <v>0.8</v>
      </c>
      <c r="AY15" s="134">
        <v>85.1</v>
      </c>
      <c r="AZ15" s="134">
        <v>1718.6</v>
      </c>
      <c r="BA15" s="134">
        <v>212.3</v>
      </c>
      <c r="BB15" s="134">
        <v>606.29999999999995</v>
      </c>
      <c r="BC15" s="134">
        <v>7387.5</v>
      </c>
      <c r="BD15" s="134">
        <v>-12590.8</v>
      </c>
      <c r="BE15" s="137">
        <f t="shared" si="0"/>
        <v>10402.799999999997</v>
      </c>
      <c r="BF15" s="137">
        <f t="shared" si="1"/>
        <v>34094.699999999997</v>
      </c>
      <c r="BG15" s="98" t="s">
        <v>574</v>
      </c>
    </row>
    <row r="16" spans="1:59" ht="20.100000000000001">
      <c r="A16" s="133" t="s">
        <v>981</v>
      </c>
      <c r="B16" s="132" t="s">
        <v>952</v>
      </c>
      <c r="C16" s="135">
        <v>48.6</v>
      </c>
      <c r="D16" s="135">
        <v>6.3</v>
      </c>
      <c r="E16" s="135">
        <v>5.7</v>
      </c>
      <c r="F16" s="135">
        <v>49.8</v>
      </c>
      <c r="G16" s="135">
        <v>69.099999999999994</v>
      </c>
      <c r="H16" s="135">
        <v>327.60000000000002</v>
      </c>
      <c r="I16" s="135">
        <v>73.599999999999994</v>
      </c>
      <c r="J16" s="135">
        <v>450.7</v>
      </c>
      <c r="K16" s="135">
        <v>45.7</v>
      </c>
      <c r="L16" s="135">
        <v>3.3</v>
      </c>
      <c r="M16" s="135">
        <v>97.3</v>
      </c>
      <c r="N16" s="135">
        <v>111.9</v>
      </c>
      <c r="O16" s="135">
        <v>47.2</v>
      </c>
      <c r="P16" s="135">
        <v>85.1</v>
      </c>
      <c r="Q16" s="135">
        <v>45.3</v>
      </c>
      <c r="R16" s="135">
        <v>144.9</v>
      </c>
      <c r="S16" s="135">
        <v>133.9</v>
      </c>
      <c r="T16" s="135">
        <v>60.7</v>
      </c>
      <c r="U16" s="135">
        <v>40.5</v>
      </c>
      <c r="V16" s="135">
        <v>366.2</v>
      </c>
      <c r="W16" s="135">
        <v>7.2</v>
      </c>
      <c r="X16" s="135">
        <v>886.9</v>
      </c>
      <c r="Y16" s="135">
        <v>33.1</v>
      </c>
      <c r="Z16" s="135">
        <v>56.8</v>
      </c>
      <c r="AA16" s="135">
        <v>1271.8</v>
      </c>
      <c r="AB16" s="135">
        <v>273.60000000000002</v>
      </c>
      <c r="AC16" s="135">
        <v>3.6</v>
      </c>
      <c r="AD16" s="135">
        <v>0.1</v>
      </c>
      <c r="AE16" s="135">
        <v>5.7</v>
      </c>
      <c r="AF16" s="135">
        <v>0.9</v>
      </c>
      <c r="AG16" s="135">
        <v>1.7</v>
      </c>
      <c r="AH16" s="135">
        <v>8.6</v>
      </c>
      <c r="AI16" s="135">
        <v>1</v>
      </c>
      <c r="AJ16" s="135">
        <v>0.4</v>
      </c>
      <c r="AK16" s="135">
        <v>0.1</v>
      </c>
      <c r="AL16" s="135">
        <v>2</v>
      </c>
      <c r="AM16" s="135">
        <v>3.9</v>
      </c>
      <c r="AN16" s="135">
        <v>2.2999999999999998</v>
      </c>
      <c r="AO16" s="135">
        <v>32.700000000000003</v>
      </c>
      <c r="AP16" s="135">
        <v>9.5</v>
      </c>
      <c r="AQ16" s="135">
        <v>1.9</v>
      </c>
      <c r="AR16" s="135">
        <v>5.9</v>
      </c>
      <c r="AS16" s="135">
        <v>0.8</v>
      </c>
      <c r="AT16" s="135">
        <v>0.7</v>
      </c>
      <c r="AU16" s="135">
        <v>0</v>
      </c>
      <c r="AV16" s="135">
        <v>628.70000000000005</v>
      </c>
      <c r="AW16" s="135">
        <v>2.2000000000000002</v>
      </c>
      <c r="AX16" s="135">
        <v>0.3</v>
      </c>
      <c r="AY16" s="135">
        <v>31.4</v>
      </c>
      <c r="AZ16" s="135">
        <v>49.8</v>
      </c>
      <c r="BA16" s="135">
        <v>19.5</v>
      </c>
      <c r="BB16" s="135">
        <v>26.7</v>
      </c>
      <c r="BC16" s="135">
        <v>386.5</v>
      </c>
      <c r="BD16" s="135">
        <v>-1640.6</v>
      </c>
      <c r="BE16" s="137">
        <f t="shared" si="0"/>
        <v>4824.5999999999995</v>
      </c>
      <c r="BF16" s="137">
        <f t="shared" si="1"/>
        <v>5969.6999999999989</v>
      </c>
      <c r="BG16" s="98" t="s">
        <v>575</v>
      </c>
    </row>
    <row r="17" spans="1:59" ht="20.100000000000001">
      <c r="A17" s="133" t="s">
        <v>982</v>
      </c>
      <c r="B17" s="132" t="s">
        <v>952</v>
      </c>
      <c r="C17" s="134">
        <v>122.5</v>
      </c>
      <c r="D17" s="134">
        <v>0.9</v>
      </c>
      <c r="E17" s="134">
        <v>8.6999999999999993</v>
      </c>
      <c r="F17" s="134">
        <v>9.6</v>
      </c>
      <c r="G17" s="134">
        <v>131.30000000000001</v>
      </c>
      <c r="H17" s="134">
        <v>1333.9</v>
      </c>
      <c r="I17" s="134">
        <v>361.4</v>
      </c>
      <c r="J17" s="134">
        <v>45.2</v>
      </c>
      <c r="K17" s="134">
        <v>4466.3999999999996</v>
      </c>
      <c r="L17" s="134">
        <v>24.1</v>
      </c>
      <c r="M17" s="134">
        <v>198.4</v>
      </c>
      <c r="N17" s="134">
        <v>168.6</v>
      </c>
      <c r="O17" s="134">
        <v>210.7</v>
      </c>
      <c r="P17" s="134">
        <v>243.2</v>
      </c>
      <c r="Q17" s="134">
        <v>36.700000000000003</v>
      </c>
      <c r="R17" s="134">
        <v>264.5</v>
      </c>
      <c r="S17" s="134">
        <v>615.79999999999995</v>
      </c>
      <c r="T17" s="134">
        <v>200.5</v>
      </c>
      <c r="U17" s="134">
        <v>102.1</v>
      </c>
      <c r="V17" s="134">
        <v>625.5</v>
      </c>
      <c r="W17" s="134">
        <v>16.100000000000001</v>
      </c>
      <c r="X17" s="134">
        <v>541.1</v>
      </c>
      <c r="Y17" s="134">
        <v>9.1999999999999993</v>
      </c>
      <c r="Z17" s="134">
        <v>23.6</v>
      </c>
      <c r="AA17" s="134">
        <v>65.2</v>
      </c>
      <c r="AB17" s="134">
        <v>2089.5</v>
      </c>
      <c r="AC17" s="134">
        <v>90.1</v>
      </c>
      <c r="AD17" s="134">
        <v>2.2000000000000002</v>
      </c>
      <c r="AE17" s="134">
        <v>6.1</v>
      </c>
      <c r="AF17" s="134">
        <v>46.5</v>
      </c>
      <c r="AG17" s="134">
        <v>19.600000000000001</v>
      </c>
      <c r="AH17" s="134">
        <v>416.4</v>
      </c>
      <c r="AI17" s="134">
        <v>14.5</v>
      </c>
      <c r="AJ17" s="134">
        <v>16.7</v>
      </c>
      <c r="AK17" s="134">
        <v>19.899999999999999</v>
      </c>
      <c r="AL17" s="134">
        <v>498.7</v>
      </c>
      <c r="AM17" s="134">
        <v>341.3</v>
      </c>
      <c r="AN17" s="134">
        <v>153.80000000000001</v>
      </c>
      <c r="AO17" s="134">
        <v>660.8</v>
      </c>
      <c r="AP17" s="134">
        <v>833.6</v>
      </c>
      <c r="AQ17" s="134">
        <v>426.8</v>
      </c>
      <c r="AR17" s="134">
        <v>213.2</v>
      </c>
      <c r="AS17" s="134">
        <v>38.5</v>
      </c>
      <c r="AT17" s="134">
        <v>22.4</v>
      </c>
      <c r="AU17" s="134">
        <v>0</v>
      </c>
      <c r="AV17" s="134">
        <v>6635.6</v>
      </c>
      <c r="AW17" s="134">
        <v>14.3</v>
      </c>
      <c r="AX17" s="134">
        <v>163.1</v>
      </c>
      <c r="AY17" s="134">
        <v>74.900000000000006</v>
      </c>
      <c r="AZ17" s="134">
        <v>743.2</v>
      </c>
      <c r="BA17" s="134">
        <v>50.5</v>
      </c>
      <c r="BB17" s="134">
        <v>84</v>
      </c>
      <c r="BC17" s="134">
        <v>2063.1</v>
      </c>
      <c r="BD17" s="134">
        <v>-7779.2</v>
      </c>
      <c r="BE17" s="137">
        <f t="shared" si="0"/>
        <v>15735.800000000003</v>
      </c>
      <c r="BF17" s="137">
        <f t="shared" si="1"/>
        <v>25564.5</v>
      </c>
      <c r="BG17" s="98" t="s">
        <v>576</v>
      </c>
    </row>
    <row r="18" spans="1:59" ht="20.100000000000001">
      <c r="A18" s="133" t="s">
        <v>983</v>
      </c>
      <c r="B18" s="132" t="s">
        <v>952</v>
      </c>
      <c r="C18" s="135">
        <v>901.5</v>
      </c>
      <c r="D18" s="135">
        <v>374.2</v>
      </c>
      <c r="E18" s="135">
        <v>697</v>
      </c>
      <c r="F18" s="135">
        <v>777.5</v>
      </c>
      <c r="G18" s="135">
        <v>618.29999999999995</v>
      </c>
      <c r="H18" s="135">
        <v>933.6</v>
      </c>
      <c r="I18" s="135">
        <v>113.6</v>
      </c>
      <c r="J18" s="135">
        <v>92.6</v>
      </c>
      <c r="K18" s="135">
        <v>171.2</v>
      </c>
      <c r="L18" s="135">
        <v>10833.2</v>
      </c>
      <c r="M18" s="135">
        <v>2250.1</v>
      </c>
      <c r="N18" s="135">
        <v>95.1</v>
      </c>
      <c r="O18" s="135">
        <v>222.5</v>
      </c>
      <c r="P18" s="135">
        <v>363</v>
      </c>
      <c r="Q18" s="135">
        <v>603.20000000000005</v>
      </c>
      <c r="R18" s="135">
        <v>242.8</v>
      </c>
      <c r="S18" s="135">
        <v>100.6</v>
      </c>
      <c r="T18" s="135">
        <v>153.69999999999999</v>
      </c>
      <c r="U18" s="135">
        <v>80.400000000000006</v>
      </c>
      <c r="V18" s="135">
        <v>378.4</v>
      </c>
      <c r="W18" s="135">
        <v>22</v>
      </c>
      <c r="X18" s="135">
        <v>180.8</v>
      </c>
      <c r="Y18" s="135">
        <v>3599.9</v>
      </c>
      <c r="Z18" s="135">
        <v>111.1</v>
      </c>
      <c r="AA18" s="135">
        <v>1861.1</v>
      </c>
      <c r="AB18" s="135">
        <v>2130.1</v>
      </c>
      <c r="AC18" s="135">
        <v>13365.5</v>
      </c>
      <c r="AD18" s="135">
        <v>59.1</v>
      </c>
      <c r="AE18" s="135">
        <v>2939.5</v>
      </c>
      <c r="AF18" s="135">
        <v>255.7</v>
      </c>
      <c r="AG18" s="135">
        <v>328.3</v>
      </c>
      <c r="AH18" s="135">
        <v>179.7</v>
      </c>
      <c r="AI18" s="135">
        <v>43.6</v>
      </c>
      <c r="AJ18" s="135">
        <v>22.2</v>
      </c>
      <c r="AK18" s="135">
        <v>7.6</v>
      </c>
      <c r="AL18" s="135">
        <v>129.1</v>
      </c>
      <c r="AM18" s="135">
        <v>187</v>
      </c>
      <c r="AN18" s="135">
        <v>332.2</v>
      </c>
      <c r="AO18" s="135">
        <v>470.6</v>
      </c>
      <c r="AP18" s="135">
        <v>1159.2</v>
      </c>
      <c r="AQ18" s="135">
        <v>81.3</v>
      </c>
      <c r="AR18" s="135">
        <v>326</v>
      </c>
      <c r="AS18" s="135">
        <v>26.1</v>
      </c>
      <c r="AT18" s="135">
        <v>322.39999999999998</v>
      </c>
      <c r="AU18" s="135">
        <v>0</v>
      </c>
      <c r="AV18" s="135">
        <v>23564.7</v>
      </c>
      <c r="AW18" s="135">
        <v>30.6</v>
      </c>
      <c r="AX18" s="135">
        <v>0.6</v>
      </c>
      <c r="AY18" s="135">
        <v>25.2</v>
      </c>
      <c r="AZ18" s="135">
        <v>2647.7</v>
      </c>
      <c r="BA18" s="135">
        <v>188.9</v>
      </c>
      <c r="BB18" s="135">
        <v>351.8</v>
      </c>
      <c r="BC18" s="135">
        <v>5809.5</v>
      </c>
      <c r="BD18" s="135">
        <v>-30479.9</v>
      </c>
      <c r="BE18" s="137">
        <f t="shared" si="0"/>
        <v>48142.599999999984</v>
      </c>
      <c r="BF18" s="137">
        <f t="shared" si="1"/>
        <v>80761.599999999991</v>
      </c>
      <c r="BG18" s="98" t="s">
        <v>577</v>
      </c>
    </row>
    <row r="19" spans="1:59" ht="20.100000000000001">
      <c r="A19" s="133" t="s">
        <v>984</v>
      </c>
      <c r="B19" s="132" t="s">
        <v>952</v>
      </c>
      <c r="C19" s="134">
        <v>2713.1</v>
      </c>
      <c r="D19" s="134">
        <v>8.1</v>
      </c>
      <c r="E19" s="134">
        <v>1577.1</v>
      </c>
      <c r="F19" s="134">
        <v>471.4</v>
      </c>
      <c r="G19" s="134">
        <v>75</v>
      </c>
      <c r="H19" s="134">
        <v>2885.2</v>
      </c>
      <c r="I19" s="134">
        <v>879</v>
      </c>
      <c r="J19" s="134">
        <v>92.4</v>
      </c>
      <c r="K19" s="134">
        <v>1013.9</v>
      </c>
      <c r="L19" s="134">
        <v>1983.4</v>
      </c>
      <c r="M19" s="134">
        <v>9181.1</v>
      </c>
      <c r="N19" s="134">
        <v>1722</v>
      </c>
      <c r="O19" s="134">
        <v>5104</v>
      </c>
      <c r="P19" s="134">
        <v>778.5</v>
      </c>
      <c r="Q19" s="134">
        <v>512.20000000000005</v>
      </c>
      <c r="R19" s="134">
        <v>447.5</v>
      </c>
      <c r="S19" s="134">
        <v>641.5</v>
      </c>
      <c r="T19" s="134">
        <v>772.3</v>
      </c>
      <c r="U19" s="134">
        <v>230.4</v>
      </c>
      <c r="V19" s="134">
        <v>2804.3</v>
      </c>
      <c r="W19" s="134">
        <v>36</v>
      </c>
      <c r="X19" s="134">
        <v>851.1</v>
      </c>
      <c r="Y19" s="134">
        <v>1026.2</v>
      </c>
      <c r="Z19" s="134">
        <v>127</v>
      </c>
      <c r="AA19" s="134">
        <v>565.79999999999995</v>
      </c>
      <c r="AB19" s="134">
        <v>668.2</v>
      </c>
      <c r="AC19" s="134">
        <v>1273.5999999999999</v>
      </c>
      <c r="AD19" s="134">
        <v>4.4000000000000004</v>
      </c>
      <c r="AE19" s="134">
        <v>14.6</v>
      </c>
      <c r="AF19" s="134">
        <v>92.7</v>
      </c>
      <c r="AG19" s="134">
        <v>14.4</v>
      </c>
      <c r="AH19" s="134">
        <v>578.70000000000005</v>
      </c>
      <c r="AI19" s="134">
        <v>142.69999999999999</v>
      </c>
      <c r="AJ19" s="134">
        <v>20.8</v>
      </c>
      <c r="AK19" s="134">
        <v>9.1</v>
      </c>
      <c r="AL19" s="134">
        <v>15.2</v>
      </c>
      <c r="AM19" s="134">
        <v>285.7</v>
      </c>
      <c r="AN19" s="134">
        <v>391</v>
      </c>
      <c r="AO19" s="134">
        <v>585</v>
      </c>
      <c r="AP19" s="134">
        <v>506.1</v>
      </c>
      <c r="AQ19" s="134">
        <v>177.3</v>
      </c>
      <c r="AR19" s="134">
        <v>907.8</v>
      </c>
      <c r="AS19" s="134">
        <v>157.6</v>
      </c>
      <c r="AT19" s="134">
        <v>191.9</v>
      </c>
      <c r="AU19" s="134">
        <v>0</v>
      </c>
      <c r="AV19" s="134">
        <v>20394.7</v>
      </c>
      <c r="AW19" s="134">
        <v>27.6</v>
      </c>
      <c r="AX19" s="134">
        <v>15.3</v>
      </c>
      <c r="AY19" s="134">
        <v>116.6</v>
      </c>
      <c r="AZ19" s="134">
        <v>2646.4</v>
      </c>
      <c r="BA19" s="134">
        <v>65.400000000000006</v>
      </c>
      <c r="BB19" s="134">
        <v>115.4</v>
      </c>
      <c r="BC19" s="134">
        <v>10479.700000000001</v>
      </c>
      <c r="BD19" s="134">
        <v>-32761.9</v>
      </c>
      <c r="BE19" s="137">
        <f t="shared" si="0"/>
        <v>42535.299999999988</v>
      </c>
      <c r="BF19" s="137">
        <f t="shared" si="1"/>
        <v>76396.399999999965</v>
      </c>
      <c r="BG19" s="98" t="s">
        <v>562</v>
      </c>
    </row>
    <row r="20" spans="1:59" ht="30">
      <c r="A20" s="133" t="s">
        <v>985</v>
      </c>
      <c r="B20" s="132" t="s">
        <v>952</v>
      </c>
      <c r="C20" s="135">
        <v>128</v>
      </c>
      <c r="D20" s="135">
        <v>0.5</v>
      </c>
      <c r="E20" s="135">
        <v>8.1999999999999993</v>
      </c>
      <c r="F20" s="135">
        <v>3.4</v>
      </c>
      <c r="G20" s="135">
        <v>1.4</v>
      </c>
      <c r="H20" s="135">
        <v>177.4</v>
      </c>
      <c r="I20" s="135">
        <v>9.8000000000000007</v>
      </c>
      <c r="J20" s="135">
        <v>3.5</v>
      </c>
      <c r="K20" s="135">
        <v>11.4</v>
      </c>
      <c r="L20" s="135">
        <v>15</v>
      </c>
      <c r="M20" s="135">
        <v>54.3</v>
      </c>
      <c r="N20" s="135">
        <v>1547.6</v>
      </c>
      <c r="O20" s="135">
        <v>26.5</v>
      </c>
      <c r="P20" s="135">
        <v>8.4</v>
      </c>
      <c r="Q20" s="135">
        <v>7.6</v>
      </c>
      <c r="R20" s="135">
        <v>9.8000000000000007</v>
      </c>
      <c r="S20" s="135">
        <v>32.799999999999997</v>
      </c>
      <c r="T20" s="135">
        <v>8.9</v>
      </c>
      <c r="U20" s="135">
        <v>12.4</v>
      </c>
      <c r="V20" s="135">
        <v>41.6</v>
      </c>
      <c r="W20" s="135">
        <v>2.4</v>
      </c>
      <c r="X20" s="135">
        <v>101.6</v>
      </c>
      <c r="Y20" s="135">
        <v>6.6</v>
      </c>
      <c r="Z20" s="135">
        <v>0.9</v>
      </c>
      <c r="AA20" s="135">
        <v>16.5</v>
      </c>
      <c r="AB20" s="135">
        <v>23.3</v>
      </c>
      <c r="AC20" s="135">
        <v>14.4</v>
      </c>
      <c r="AD20" s="135">
        <v>0.1</v>
      </c>
      <c r="AE20" s="135">
        <v>2.1</v>
      </c>
      <c r="AF20" s="135">
        <v>6.7</v>
      </c>
      <c r="AG20" s="135">
        <v>0.4</v>
      </c>
      <c r="AH20" s="135">
        <v>7.2</v>
      </c>
      <c r="AI20" s="135">
        <v>2.6</v>
      </c>
      <c r="AJ20" s="135">
        <v>1.9</v>
      </c>
      <c r="AK20" s="135">
        <v>0.4</v>
      </c>
      <c r="AL20" s="135">
        <v>10.9</v>
      </c>
      <c r="AM20" s="135">
        <v>13.1</v>
      </c>
      <c r="AN20" s="135">
        <v>68.7</v>
      </c>
      <c r="AO20" s="135">
        <v>17.3</v>
      </c>
      <c r="AP20" s="135">
        <v>219.7</v>
      </c>
      <c r="AQ20" s="135">
        <v>12.8</v>
      </c>
      <c r="AR20" s="135">
        <v>2524.1999999999998</v>
      </c>
      <c r="AS20" s="135">
        <v>6.4</v>
      </c>
      <c r="AT20" s="135">
        <v>9.9</v>
      </c>
      <c r="AU20" s="135">
        <v>0</v>
      </c>
      <c r="AV20" s="135">
        <v>9861</v>
      </c>
      <c r="AW20" s="135">
        <v>29</v>
      </c>
      <c r="AX20" s="135">
        <v>891.1</v>
      </c>
      <c r="AY20" s="135">
        <v>44.3</v>
      </c>
      <c r="AZ20" s="135">
        <v>1290.7</v>
      </c>
      <c r="BA20" s="135">
        <v>52.6</v>
      </c>
      <c r="BB20" s="135">
        <v>86.2</v>
      </c>
      <c r="BC20" s="135">
        <v>1618</v>
      </c>
      <c r="BD20" s="135">
        <v>-5045.8</v>
      </c>
      <c r="BE20" s="137">
        <f t="shared" si="0"/>
        <v>5178.5999999999985</v>
      </c>
      <c r="BF20" s="137">
        <f t="shared" si="1"/>
        <v>19051.499999999996</v>
      </c>
      <c r="BG20" s="98" t="s">
        <v>986</v>
      </c>
    </row>
    <row r="21" spans="1:59" ht="20.100000000000001">
      <c r="A21" s="133" t="s">
        <v>987</v>
      </c>
      <c r="B21" s="132" t="s">
        <v>952</v>
      </c>
      <c r="C21" s="134">
        <v>184</v>
      </c>
      <c r="D21" s="134">
        <v>0.6</v>
      </c>
      <c r="E21" s="134">
        <v>16.7</v>
      </c>
      <c r="F21" s="134">
        <v>9.8000000000000007</v>
      </c>
      <c r="G21" s="134">
        <v>19.5</v>
      </c>
      <c r="H21" s="134">
        <v>1594.6</v>
      </c>
      <c r="I21" s="134">
        <v>287</v>
      </c>
      <c r="J21" s="134">
        <v>11.5</v>
      </c>
      <c r="K21" s="134">
        <v>345.9</v>
      </c>
      <c r="L21" s="134">
        <v>40.799999999999997</v>
      </c>
      <c r="M21" s="134">
        <v>371.6</v>
      </c>
      <c r="N21" s="134">
        <v>66</v>
      </c>
      <c r="O21" s="134">
        <v>615.5</v>
      </c>
      <c r="P21" s="134">
        <v>119.1</v>
      </c>
      <c r="Q21" s="134">
        <v>58.1</v>
      </c>
      <c r="R21" s="134">
        <v>257.10000000000002</v>
      </c>
      <c r="S21" s="134">
        <v>1156.8</v>
      </c>
      <c r="T21" s="134">
        <v>542.1</v>
      </c>
      <c r="U21" s="134">
        <v>293.39999999999998</v>
      </c>
      <c r="V21" s="134">
        <v>8091.1</v>
      </c>
      <c r="W21" s="134">
        <v>102.1</v>
      </c>
      <c r="X21" s="134">
        <v>870.4</v>
      </c>
      <c r="Y21" s="134">
        <v>22.2</v>
      </c>
      <c r="Z21" s="134">
        <v>60.5</v>
      </c>
      <c r="AA21" s="134">
        <v>1716</v>
      </c>
      <c r="AB21" s="134">
        <v>2739.9</v>
      </c>
      <c r="AC21" s="134">
        <v>591.1</v>
      </c>
      <c r="AD21" s="134">
        <v>5</v>
      </c>
      <c r="AE21" s="134">
        <v>164.3</v>
      </c>
      <c r="AF21" s="134">
        <v>150.80000000000001</v>
      </c>
      <c r="AG21" s="134">
        <v>33.6</v>
      </c>
      <c r="AH21" s="134">
        <v>371.3</v>
      </c>
      <c r="AI21" s="134">
        <v>4.7</v>
      </c>
      <c r="AJ21" s="134">
        <v>3.5</v>
      </c>
      <c r="AK21" s="134">
        <v>0.8</v>
      </c>
      <c r="AL21" s="134">
        <v>17.8</v>
      </c>
      <c r="AM21" s="134">
        <v>21.5</v>
      </c>
      <c r="AN21" s="134">
        <v>14.7</v>
      </c>
      <c r="AO21" s="134">
        <v>74.900000000000006</v>
      </c>
      <c r="AP21" s="134">
        <v>170.3</v>
      </c>
      <c r="AQ21" s="134">
        <v>16.600000000000001</v>
      </c>
      <c r="AR21" s="134">
        <v>298.7</v>
      </c>
      <c r="AS21" s="134">
        <v>38.299999999999997</v>
      </c>
      <c r="AT21" s="134">
        <v>67.3</v>
      </c>
      <c r="AU21" s="134">
        <v>0</v>
      </c>
      <c r="AV21" s="134">
        <v>8586.5</v>
      </c>
      <c r="AW21" s="134">
        <v>2.9</v>
      </c>
      <c r="AX21" s="134">
        <v>1.6</v>
      </c>
      <c r="AY21" s="134">
        <v>184.2</v>
      </c>
      <c r="AZ21" s="134">
        <v>871</v>
      </c>
      <c r="BA21" s="134">
        <v>3.6</v>
      </c>
      <c r="BB21" s="134">
        <v>15.1</v>
      </c>
      <c r="BC21" s="134">
        <v>6925.7</v>
      </c>
      <c r="BD21" s="134">
        <v>-16566.2</v>
      </c>
      <c r="BE21" s="137">
        <f t="shared" si="0"/>
        <v>21637.499999999996</v>
      </c>
      <c r="BF21" s="137">
        <f t="shared" si="1"/>
        <v>38228.099999999991</v>
      </c>
      <c r="BG21" s="98" t="s">
        <v>578</v>
      </c>
    </row>
    <row r="22" spans="1:59" ht="20.100000000000001">
      <c r="A22" s="133" t="s">
        <v>988</v>
      </c>
      <c r="B22" s="132" t="s">
        <v>952</v>
      </c>
      <c r="C22" s="135">
        <v>62.5</v>
      </c>
      <c r="D22" s="135">
        <v>9.1999999999999993</v>
      </c>
      <c r="E22" s="135">
        <v>17.3</v>
      </c>
      <c r="F22" s="135">
        <v>32.799999999999997</v>
      </c>
      <c r="G22" s="135">
        <v>140.5</v>
      </c>
      <c r="H22" s="135">
        <v>1124.2</v>
      </c>
      <c r="I22" s="135">
        <v>20.5</v>
      </c>
      <c r="J22" s="135">
        <v>2.6</v>
      </c>
      <c r="K22" s="135">
        <v>16.899999999999999</v>
      </c>
      <c r="L22" s="135">
        <v>32.799999999999997</v>
      </c>
      <c r="M22" s="135">
        <v>165.4</v>
      </c>
      <c r="N22" s="135">
        <v>11.7</v>
      </c>
      <c r="O22" s="135">
        <v>121.4</v>
      </c>
      <c r="P22" s="135">
        <v>2400.4</v>
      </c>
      <c r="Q22" s="135">
        <v>82.7</v>
      </c>
      <c r="R22" s="135">
        <v>141.4</v>
      </c>
      <c r="S22" s="135">
        <v>160.19999999999999</v>
      </c>
      <c r="T22" s="135">
        <v>180.9</v>
      </c>
      <c r="U22" s="135">
        <v>52.5</v>
      </c>
      <c r="V22" s="135">
        <v>2346.4</v>
      </c>
      <c r="W22" s="135">
        <v>9.1</v>
      </c>
      <c r="X22" s="135">
        <v>116</v>
      </c>
      <c r="Y22" s="135">
        <v>36.9</v>
      </c>
      <c r="Z22" s="135">
        <v>21.3</v>
      </c>
      <c r="AA22" s="135">
        <v>8825.2999999999993</v>
      </c>
      <c r="AB22" s="135">
        <v>288.7</v>
      </c>
      <c r="AC22" s="135">
        <v>69.5</v>
      </c>
      <c r="AD22" s="135">
        <v>0.3</v>
      </c>
      <c r="AE22" s="135">
        <v>4.8</v>
      </c>
      <c r="AF22" s="135">
        <v>16.399999999999999</v>
      </c>
      <c r="AG22" s="135">
        <v>0.9</v>
      </c>
      <c r="AH22" s="135">
        <v>214</v>
      </c>
      <c r="AI22" s="135">
        <v>2.8</v>
      </c>
      <c r="AJ22" s="135">
        <v>2.8</v>
      </c>
      <c r="AK22" s="135">
        <v>0.9</v>
      </c>
      <c r="AL22" s="135">
        <v>9.1999999999999993</v>
      </c>
      <c r="AM22" s="135">
        <v>22.2</v>
      </c>
      <c r="AN22" s="135">
        <v>22</v>
      </c>
      <c r="AO22" s="135">
        <v>20.100000000000001</v>
      </c>
      <c r="AP22" s="135">
        <v>64.8</v>
      </c>
      <c r="AQ22" s="135">
        <v>6.9</v>
      </c>
      <c r="AR22" s="135">
        <v>56.8</v>
      </c>
      <c r="AS22" s="135">
        <v>3.2</v>
      </c>
      <c r="AT22" s="135">
        <v>16.899999999999999</v>
      </c>
      <c r="AU22" s="135">
        <v>0</v>
      </c>
      <c r="AV22" s="135">
        <v>2240</v>
      </c>
      <c r="AW22" s="135">
        <v>3</v>
      </c>
      <c r="AX22" s="135">
        <v>0.8</v>
      </c>
      <c r="AY22" s="135">
        <v>87.9</v>
      </c>
      <c r="AZ22" s="135">
        <v>196.7</v>
      </c>
      <c r="BA22" s="135">
        <v>1.3</v>
      </c>
      <c r="BB22" s="135">
        <v>5.6</v>
      </c>
      <c r="BC22" s="135">
        <v>3255.4</v>
      </c>
      <c r="BD22" s="135">
        <v>-3187.5</v>
      </c>
      <c r="BE22" s="137">
        <f t="shared" si="0"/>
        <v>16954.100000000002</v>
      </c>
      <c r="BF22" s="137">
        <f t="shared" si="1"/>
        <v>22744.800000000003</v>
      </c>
      <c r="BG22" s="99" t="s">
        <v>564</v>
      </c>
    </row>
    <row r="23" spans="1:59">
      <c r="A23" s="133" t="s">
        <v>989</v>
      </c>
      <c r="B23" s="132" t="s">
        <v>952</v>
      </c>
      <c r="C23" s="134">
        <v>138.6</v>
      </c>
      <c r="D23" s="134">
        <v>1.5</v>
      </c>
      <c r="E23" s="134">
        <v>38.799999999999997</v>
      </c>
      <c r="F23" s="134">
        <v>26.3</v>
      </c>
      <c r="G23" s="134">
        <v>58.9</v>
      </c>
      <c r="H23" s="134">
        <v>163.69999999999999</v>
      </c>
      <c r="I23" s="134">
        <v>21.4</v>
      </c>
      <c r="J23" s="134">
        <v>3.7</v>
      </c>
      <c r="K23" s="134">
        <v>55.3</v>
      </c>
      <c r="L23" s="134">
        <v>49.3</v>
      </c>
      <c r="M23" s="134">
        <v>62.7</v>
      </c>
      <c r="N23" s="134">
        <v>9.8000000000000007</v>
      </c>
      <c r="O23" s="134">
        <v>133.6</v>
      </c>
      <c r="P23" s="134">
        <v>158.6</v>
      </c>
      <c r="Q23" s="134">
        <v>6564.8</v>
      </c>
      <c r="R23" s="134">
        <v>6210.8</v>
      </c>
      <c r="S23" s="134">
        <v>954.9</v>
      </c>
      <c r="T23" s="134">
        <v>3749.4</v>
      </c>
      <c r="U23" s="134">
        <v>2640.7</v>
      </c>
      <c r="V23" s="134">
        <v>11431.2</v>
      </c>
      <c r="W23" s="134">
        <v>806.5</v>
      </c>
      <c r="X23" s="134">
        <v>885.8</v>
      </c>
      <c r="Y23" s="134">
        <v>112.1</v>
      </c>
      <c r="Z23" s="134">
        <v>33.6</v>
      </c>
      <c r="AA23" s="134">
        <v>4275.7</v>
      </c>
      <c r="AB23" s="134">
        <v>298.5</v>
      </c>
      <c r="AC23" s="134">
        <v>49</v>
      </c>
      <c r="AD23" s="134">
        <v>0.8</v>
      </c>
      <c r="AE23" s="134">
        <v>34.1</v>
      </c>
      <c r="AF23" s="134">
        <v>56.6</v>
      </c>
      <c r="AG23" s="134">
        <v>4.4000000000000004</v>
      </c>
      <c r="AH23" s="134">
        <v>44.8</v>
      </c>
      <c r="AI23" s="134">
        <v>26.1</v>
      </c>
      <c r="AJ23" s="134">
        <v>7.6</v>
      </c>
      <c r="AK23" s="134">
        <v>17.2</v>
      </c>
      <c r="AL23" s="134">
        <v>20.399999999999999</v>
      </c>
      <c r="AM23" s="134">
        <v>20.9</v>
      </c>
      <c r="AN23" s="134">
        <v>29.2</v>
      </c>
      <c r="AO23" s="134">
        <v>58.6</v>
      </c>
      <c r="AP23" s="134">
        <v>71.400000000000006</v>
      </c>
      <c r="AQ23" s="134">
        <v>8.9</v>
      </c>
      <c r="AR23" s="134">
        <v>23.8</v>
      </c>
      <c r="AS23" s="134">
        <v>6.5</v>
      </c>
      <c r="AT23" s="134">
        <v>20.9</v>
      </c>
      <c r="AU23" s="134">
        <v>0</v>
      </c>
      <c r="AV23" s="134">
        <v>533.6</v>
      </c>
      <c r="AW23" s="134">
        <v>11.1</v>
      </c>
      <c r="AX23" s="134">
        <v>1.2</v>
      </c>
      <c r="AY23" s="134">
        <v>3001.1</v>
      </c>
      <c r="AZ23" s="134">
        <v>-36.1</v>
      </c>
      <c r="BA23" s="134">
        <v>2.2000000000000002</v>
      </c>
      <c r="BB23" s="134">
        <v>12.3</v>
      </c>
      <c r="BC23" s="134">
        <v>18156.7</v>
      </c>
      <c r="BD23" s="134">
        <v>-17597.7</v>
      </c>
      <c r="BE23" s="137">
        <f t="shared" si="0"/>
        <v>39387.4</v>
      </c>
      <c r="BF23" s="137">
        <f t="shared" si="1"/>
        <v>61069.5</v>
      </c>
      <c r="BG23" s="99" t="s">
        <v>566</v>
      </c>
    </row>
    <row r="24" spans="1:59">
      <c r="A24" s="133" t="s">
        <v>990</v>
      </c>
      <c r="B24" s="132" t="s">
        <v>952</v>
      </c>
      <c r="C24" s="135">
        <v>259.8</v>
      </c>
      <c r="D24" s="135">
        <v>0.7</v>
      </c>
      <c r="E24" s="135">
        <v>296.60000000000002</v>
      </c>
      <c r="F24" s="135">
        <v>174.8</v>
      </c>
      <c r="G24" s="135">
        <v>227.1</v>
      </c>
      <c r="H24" s="135">
        <v>831</v>
      </c>
      <c r="I24" s="135">
        <v>64.599999999999994</v>
      </c>
      <c r="J24" s="135">
        <v>13.2</v>
      </c>
      <c r="K24" s="135">
        <v>24.5</v>
      </c>
      <c r="L24" s="135">
        <v>210.4</v>
      </c>
      <c r="M24" s="135">
        <v>141.19999999999999</v>
      </c>
      <c r="N24" s="135">
        <v>8.5</v>
      </c>
      <c r="O24" s="135">
        <v>240.8</v>
      </c>
      <c r="P24" s="135">
        <v>115.6</v>
      </c>
      <c r="Q24" s="135">
        <v>1542.9</v>
      </c>
      <c r="R24" s="135">
        <v>2557.6999999999998</v>
      </c>
      <c r="S24" s="135">
        <v>1097.7</v>
      </c>
      <c r="T24" s="135">
        <v>1126.0999999999999</v>
      </c>
      <c r="U24" s="135">
        <v>1102.7</v>
      </c>
      <c r="V24" s="135">
        <v>9633.5</v>
      </c>
      <c r="W24" s="135">
        <v>188.3</v>
      </c>
      <c r="X24" s="135">
        <v>442.8</v>
      </c>
      <c r="Y24" s="135">
        <v>57.1</v>
      </c>
      <c r="Z24" s="135">
        <v>143</v>
      </c>
      <c r="AA24" s="135">
        <v>5601.7</v>
      </c>
      <c r="AB24" s="135">
        <v>573.79999999999995</v>
      </c>
      <c r="AC24" s="135">
        <v>82.9</v>
      </c>
      <c r="AD24" s="135">
        <v>0.6</v>
      </c>
      <c r="AE24" s="135">
        <v>11.3</v>
      </c>
      <c r="AF24" s="135">
        <v>132.4</v>
      </c>
      <c r="AG24" s="135">
        <v>2.6</v>
      </c>
      <c r="AH24" s="135">
        <v>104.5</v>
      </c>
      <c r="AI24" s="135">
        <v>112.3</v>
      </c>
      <c r="AJ24" s="135">
        <v>40.6</v>
      </c>
      <c r="AK24" s="135">
        <v>1.6</v>
      </c>
      <c r="AL24" s="135">
        <v>14.4</v>
      </c>
      <c r="AM24" s="135">
        <v>51.5</v>
      </c>
      <c r="AN24" s="135">
        <v>23.5</v>
      </c>
      <c r="AO24" s="135">
        <v>136.5</v>
      </c>
      <c r="AP24" s="135">
        <v>115.6</v>
      </c>
      <c r="AQ24" s="135">
        <v>94.1</v>
      </c>
      <c r="AR24" s="135">
        <v>74.400000000000006</v>
      </c>
      <c r="AS24" s="135">
        <v>20.2</v>
      </c>
      <c r="AT24" s="135">
        <v>79.400000000000006</v>
      </c>
      <c r="AU24" s="135">
        <v>0</v>
      </c>
      <c r="AV24" s="135">
        <v>5898.3</v>
      </c>
      <c r="AW24" s="135">
        <v>8.8000000000000007</v>
      </c>
      <c r="AX24" s="135">
        <v>2.1</v>
      </c>
      <c r="AY24" s="135">
        <v>2685.7</v>
      </c>
      <c r="AZ24" s="135">
        <v>807</v>
      </c>
      <c r="BA24" s="135">
        <v>3</v>
      </c>
      <c r="BB24" s="135">
        <v>8.6</v>
      </c>
      <c r="BC24" s="135">
        <v>9308</v>
      </c>
      <c r="BD24" s="135">
        <v>-19993</v>
      </c>
      <c r="BE24" s="137">
        <f t="shared" si="0"/>
        <v>27774.499999999996</v>
      </c>
      <c r="BF24" s="137">
        <f t="shared" si="1"/>
        <v>46495.999999999993</v>
      </c>
      <c r="BG24" s="98" t="s">
        <v>579</v>
      </c>
    </row>
    <row r="25" spans="1:59" ht="20.100000000000001">
      <c r="A25" s="133" t="s">
        <v>991</v>
      </c>
      <c r="B25" s="132" t="s">
        <v>952</v>
      </c>
      <c r="C25" s="134">
        <v>23.5</v>
      </c>
      <c r="D25" s="134">
        <v>3.8</v>
      </c>
      <c r="E25" s="134">
        <v>31.1</v>
      </c>
      <c r="F25" s="134">
        <v>92</v>
      </c>
      <c r="G25" s="134">
        <v>36.799999999999997</v>
      </c>
      <c r="H25" s="134">
        <v>143.5</v>
      </c>
      <c r="I25" s="134">
        <v>65.599999999999994</v>
      </c>
      <c r="J25" s="134">
        <v>16.8</v>
      </c>
      <c r="K25" s="134">
        <v>137.19999999999999</v>
      </c>
      <c r="L25" s="134">
        <v>69.7</v>
      </c>
      <c r="M25" s="134">
        <v>136.1</v>
      </c>
      <c r="N25" s="134">
        <v>44.7</v>
      </c>
      <c r="O25" s="134">
        <v>114.5</v>
      </c>
      <c r="P25" s="134">
        <v>77.400000000000006</v>
      </c>
      <c r="Q25" s="134">
        <v>189.4</v>
      </c>
      <c r="R25" s="134">
        <v>278.2</v>
      </c>
      <c r="S25" s="134">
        <v>35289.9</v>
      </c>
      <c r="T25" s="134">
        <v>1498.9</v>
      </c>
      <c r="U25" s="134">
        <v>520.79999999999995</v>
      </c>
      <c r="V25" s="134">
        <v>7060.1</v>
      </c>
      <c r="W25" s="134">
        <v>100.9</v>
      </c>
      <c r="X25" s="134">
        <v>1283.5</v>
      </c>
      <c r="Y25" s="134">
        <v>104.4</v>
      </c>
      <c r="Z25" s="134">
        <v>70.599999999999994</v>
      </c>
      <c r="AA25" s="134">
        <v>797.9</v>
      </c>
      <c r="AB25" s="134">
        <v>909.2</v>
      </c>
      <c r="AC25" s="134">
        <v>48</v>
      </c>
      <c r="AD25" s="134">
        <v>0.7</v>
      </c>
      <c r="AE25" s="134">
        <v>36.700000000000003</v>
      </c>
      <c r="AF25" s="134">
        <v>922.5</v>
      </c>
      <c r="AG25" s="134">
        <v>9.1</v>
      </c>
      <c r="AH25" s="134">
        <v>188.8</v>
      </c>
      <c r="AI25" s="134">
        <v>327</v>
      </c>
      <c r="AJ25" s="134">
        <v>2921</v>
      </c>
      <c r="AK25" s="134">
        <v>286.39999999999998</v>
      </c>
      <c r="AL25" s="134">
        <v>48.8</v>
      </c>
      <c r="AM25" s="134">
        <v>228.9</v>
      </c>
      <c r="AN25" s="134">
        <v>279.8</v>
      </c>
      <c r="AO25" s="134">
        <v>328.9</v>
      </c>
      <c r="AP25" s="134">
        <v>438.8</v>
      </c>
      <c r="AQ25" s="134">
        <v>209.3</v>
      </c>
      <c r="AR25" s="134">
        <v>178.7</v>
      </c>
      <c r="AS25" s="134">
        <v>37.9</v>
      </c>
      <c r="AT25" s="134">
        <v>39.1</v>
      </c>
      <c r="AU25" s="134">
        <v>0</v>
      </c>
      <c r="AV25" s="134">
        <v>15638.8</v>
      </c>
      <c r="AW25" s="134">
        <v>15</v>
      </c>
      <c r="AX25" s="134">
        <v>14.4</v>
      </c>
      <c r="AY25" s="134">
        <v>14443</v>
      </c>
      <c r="AZ25" s="134">
        <v>2002.1</v>
      </c>
      <c r="BA25" s="134">
        <v>79.599999999999994</v>
      </c>
      <c r="BB25" s="134">
        <v>208.5</v>
      </c>
      <c r="BC25" s="134">
        <v>71271.3</v>
      </c>
      <c r="BD25" s="134">
        <v>-72976.5</v>
      </c>
      <c r="BE25" s="137">
        <f t="shared" si="0"/>
        <v>55626.900000000016</v>
      </c>
      <c r="BF25" s="137">
        <f t="shared" si="1"/>
        <v>159299.60000000003</v>
      </c>
      <c r="BG25" s="98" t="s">
        <v>580</v>
      </c>
    </row>
    <row r="26" spans="1:59">
      <c r="A26" s="133" t="s">
        <v>992</v>
      </c>
      <c r="B26" s="132" t="s">
        <v>952</v>
      </c>
      <c r="C26" s="135">
        <v>98.1</v>
      </c>
      <c r="D26" s="135">
        <v>5</v>
      </c>
      <c r="E26" s="135">
        <v>66.5</v>
      </c>
      <c r="F26" s="135">
        <v>144.6</v>
      </c>
      <c r="G26" s="135">
        <v>32.4</v>
      </c>
      <c r="H26" s="135">
        <v>80.7</v>
      </c>
      <c r="I26" s="135">
        <v>25.5</v>
      </c>
      <c r="J26" s="135">
        <v>37.700000000000003</v>
      </c>
      <c r="K26" s="135">
        <v>15.5</v>
      </c>
      <c r="L26" s="135">
        <v>41.4</v>
      </c>
      <c r="M26" s="135">
        <v>39.799999999999997</v>
      </c>
      <c r="N26" s="135">
        <v>8.8000000000000007</v>
      </c>
      <c r="O26" s="135">
        <v>134.69999999999999</v>
      </c>
      <c r="P26" s="135">
        <v>55.8</v>
      </c>
      <c r="Q26" s="135">
        <v>247.4</v>
      </c>
      <c r="R26" s="135">
        <v>313.39999999999998</v>
      </c>
      <c r="S26" s="135">
        <v>3651.7</v>
      </c>
      <c r="T26" s="135">
        <v>3478.3</v>
      </c>
      <c r="U26" s="135">
        <v>705.6</v>
      </c>
      <c r="V26" s="135">
        <v>6030.8</v>
      </c>
      <c r="W26" s="135">
        <v>103.1</v>
      </c>
      <c r="X26" s="135">
        <v>359.7</v>
      </c>
      <c r="Y26" s="135">
        <v>687.8</v>
      </c>
      <c r="Z26" s="135">
        <v>16.8</v>
      </c>
      <c r="AA26" s="135">
        <v>2185.6</v>
      </c>
      <c r="AB26" s="135">
        <v>564.1</v>
      </c>
      <c r="AC26" s="135">
        <v>229.8</v>
      </c>
      <c r="AD26" s="135">
        <v>0.6</v>
      </c>
      <c r="AE26" s="135">
        <v>29.4</v>
      </c>
      <c r="AF26" s="135">
        <v>18.399999999999999</v>
      </c>
      <c r="AG26" s="135">
        <v>9</v>
      </c>
      <c r="AH26" s="135">
        <v>41.4</v>
      </c>
      <c r="AI26" s="135">
        <v>82.2</v>
      </c>
      <c r="AJ26" s="135">
        <v>232.2</v>
      </c>
      <c r="AK26" s="135">
        <v>2.9</v>
      </c>
      <c r="AL26" s="135">
        <v>6</v>
      </c>
      <c r="AM26" s="135">
        <v>161.5</v>
      </c>
      <c r="AN26" s="135">
        <v>23.7</v>
      </c>
      <c r="AO26" s="135">
        <v>39.5</v>
      </c>
      <c r="AP26" s="135">
        <v>48.1</v>
      </c>
      <c r="AQ26" s="135">
        <v>25</v>
      </c>
      <c r="AR26" s="135">
        <v>25</v>
      </c>
      <c r="AS26" s="135">
        <v>8.1999999999999993</v>
      </c>
      <c r="AT26" s="135">
        <v>16.600000000000001</v>
      </c>
      <c r="AU26" s="135">
        <v>0</v>
      </c>
      <c r="AV26" s="135">
        <v>7198.1</v>
      </c>
      <c r="AW26" s="135">
        <v>4.5999999999999996</v>
      </c>
      <c r="AX26" s="135">
        <v>2.1</v>
      </c>
      <c r="AY26" s="135">
        <v>4150.3</v>
      </c>
      <c r="AZ26" s="135">
        <v>1039.9000000000001</v>
      </c>
      <c r="BA26" s="135">
        <v>30.5</v>
      </c>
      <c r="BB26" s="135">
        <v>58.9</v>
      </c>
      <c r="BC26" s="135">
        <v>20377.7</v>
      </c>
      <c r="BD26" s="135">
        <v>-25361</v>
      </c>
      <c r="BE26" s="137">
        <f t="shared" si="0"/>
        <v>20130.300000000003</v>
      </c>
      <c r="BF26" s="137">
        <f t="shared" si="1"/>
        <v>52992.4</v>
      </c>
      <c r="BG26" s="98" t="s">
        <v>581</v>
      </c>
    </row>
    <row r="27" spans="1:59" ht="20.100000000000001">
      <c r="A27" s="133" t="s">
        <v>993</v>
      </c>
      <c r="B27" s="132" t="s">
        <v>952</v>
      </c>
      <c r="C27" s="134">
        <v>109</v>
      </c>
      <c r="D27" s="134">
        <v>5.5</v>
      </c>
      <c r="E27" s="134">
        <v>265.39999999999998</v>
      </c>
      <c r="F27" s="134">
        <v>172.6</v>
      </c>
      <c r="G27" s="134">
        <v>148.80000000000001</v>
      </c>
      <c r="H27" s="134">
        <v>586.4</v>
      </c>
      <c r="I27" s="134">
        <v>191.1</v>
      </c>
      <c r="J27" s="134">
        <v>15.7</v>
      </c>
      <c r="K27" s="134">
        <v>106.7</v>
      </c>
      <c r="L27" s="134">
        <v>135.1</v>
      </c>
      <c r="M27" s="134">
        <v>94.4</v>
      </c>
      <c r="N27" s="134">
        <v>23.1</v>
      </c>
      <c r="O27" s="134">
        <v>134.19999999999999</v>
      </c>
      <c r="P27" s="134">
        <v>125.5</v>
      </c>
      <c r="Q27" s="134">
        <v>313.60000000000002</v>
      </c>
      <c r="R27" s="134">
        <v>306.39999999999998</v>
      </c>
      <c r="S27" s="134">
        <v>2031.7</v>
      </c>
      <c r="T27" s="134">
        <v>731.3</v>
      </c>
      <c r="U27" s="134">
        <v>3134.4</v>
      </c>
      <c r="V27" s="134">
        <v>5590.7</v>
      </c>
      <c r="W27" s="134">
        <v>184.3</v>
      </c>
      <c r="X27" s="134">
        <v>511.5</v>
      </c>
      <c r="Y27" s="134">
        <v>40.5</v>
      </c>
      <c r="Z27" s="134">
        <v>32.700000000000003</v>
      </c>
      <c r="AA27" s="134">
        <v>1679.8</v>
      </c>
      <c r="AB27" s="134">
        <v>969.8</v>
      </c>
      <c r="AC27" s="134">
        <v>1298.3</v>
      </c>
      <c r="AD27" s="134">
        <v>26.3</v>
      </c>
      <c r="AE27" s="134">
        <v>32.700000000000003</v>
      </c>
      <c r="AF27" s="134">
        <v>390.4</v>
      </c>
      <c r="AG27" s="134">
        <v>3.8</v>
      </c>
      <c r="AH27" s="134">
        <v>31.9</v>
      </c>
      <c r="AI27" s="134">
        <v>25.8</v>
      </c>
      <c r="AJ27" s="134">
        <v>20.100000000000001</v>
      </c>
      <c r="AK27" s="134">
        <v>15.4</v>
      </c>
      <c r="AL27" s="134">
        <v>18.600000000000001</v>
      </c>
      <c r="AM27" s="134">
        <v>24.1</v>
      </c>
      <c r="AN27" s="134">
        <v>19.399999999999999</v>
      </c>
      <c r="AO27" s="134">
        <v>90.8</v>
      </c>
      <c r="AP27" s="134">
        <v>109.6</v>
      </c>
      <c r="AQ27" s="134">
        <v>16.399999999999999</v>
      </c>
      <c r="AR27" s="134">
        <v>39.200000000000003</v>
      </c>
      <c r="AS27" s="134">
        <v>12.8</v>
      </c>
      <c r="AT27" s="134">
        <v>73.099999999999994</v>
      </c>
      <c r="AU27" s="134">
        <v>0</v>
      </c>
      <c r="AV27" s="134">
        <v>1299.7</v>
      </c>
      <c r="AW27" s="134">
        <v>18.3</v>
      </c>
      <c r="AX27" s="134">
        <v>4.5</v>
      </c>
      <c r="AY27" s="134">
        <v>24551.9</v>
      </c>
      <c r="AZ27" s="134">
        <v>2611.3000000000002</v>
      </c>
      <c r="BA27" s="134">
        <v>3.3</v>
      </c>
      <c r="BB27" s="134">
        <v>12</v>
      </c>
      <c r="BC27" s="134">
        <v>17998.400000000001</v>
      </c>
      <c r="BD27" s="134">
        <v>-41095.4</v>
      </c>
      <c r="BE27" s="137">
        <f t="shared" si="0"/>
        <v>19888.899999999994</v>
      </c>
      <c r="BF27" s="137">
        <f t="shared" si="1"/>
        <v>66388.3</v>
      </c>
      <c r="BG27" s="98" t="s">
        <v>582</v>
      </c>
    </row>
    <row r="28" spans="1:59" ht="20.100000000000001">
      <c r="A28" s="133" t="s">
        <v>994</v>
      </c>
      <c r="B28" s="132" t="s">
        <v>952</v>
      </c>
      <c r="C28" s="135">
        <v>77.8</v>
      </c>
      <c r="D28" s="135">
        <v>2.4</v>
      </c>
      <c r="E28" s="135">
        <v>36.299999999999997</v>
      </c>
      <c r="F28" s="135">
        <v>85.8</v>
      </c>
      <c r="G28" s="135">
        <v>31.5</v>
      </c>
      <c r="H28" s="135">
        <v>302.7</v>
      </c>
      <c r="I28" s="135">
        <v>97</v>
      </c>
      <c r="J28" s="135">
        <v>11.7</v>
      </c>
      <c r="K28" s="135">
        <v>35.9</v>
      </c>
      <c r="L28" s="135">
        <v>40.299999999999997</v>
      </c>
      <c r="M28" s="135">
        <v>87.6</v>
      </c>
      <c r="N28" s="135">
        <v>32.4</v>
      </c>
      <c r="O28" s="135">
        <v>67.900000000000006</v>
      </c>
      <c r="P28" s="135">
        <v>74.2</v>
      </c>
      <c r="Q28" s="135">
        <v>117</v>
      </c>
      <c r="R28" s="135">
        <v>149</v>
      </c>
      <c r="S28" s="135">
        <v>475.1</v>
      </c>
      <c r="T28" s="135">
        <v>272.2</v>
      </c>
      <c r="U28" s="135">
        <v>323.89999999999998</v>
      </c>
      <c r="V28" s="135">
        <v>25652.1</v>
      </c>
      <c r="W28" s="135">
        <v>154.19999999999999</v>
      </c>
      <c r="X28" s="135">
        <v>193.9</v>
      </c>
      <c r="Y28" s="135">
        <v>56.9</v>
      </c>
      <c r="Z28" s="135">
        <v>30.6</v>
      </c>
      <c r="AA28" s="135">
        <v>815.8</v>
      </c>
      <c r="AB28" s="135">
        <v>907.8</v>
      </c>
      <c r="AC28" s="135">
        <v>1579.3</v>
      </c>
      <c r="AD28" s="135">
        <v>1.6</v>
      </c>
      <c r="AE28" s="135">
        <v>51.7</v>
      </c>
      <c r="AF28" s="135">
        <v>49.4</v>
      </c>
      <c r="AG28" s="135">
        <v>15.3</v>
      </c>
      <c r="AH28" s="135">
        <v>82.4</v>
      </c>
      <c r="AI28" s="135">
        <v>66.3</v>
      </c>
      <c r="AJ28" s="135">
        <v>75.3</v>
      </c>
      <c r="AK28" s="135">
        <v>6.7</v>
      </c>
      <c r="AL28" s="135">
        <v>15.4</v>
      </c>
      <c r="AM28" s="135">
        <v>132.80000000000001</v>
      </c>
      <c r="AN28" s="135">
        <v>80.3</v>
      </c>
      <c r="AO28" s="135">
        <v>137.19999999999999</v>
      </c>
      <c r="AP28" s="135">
        <v>113.3</v>
      </c>
      <c r="AQ28" s="135">
        <v>34.299999999999997</v>
      </c>
      <c r="AR28" s="135">
        <v>53.8</v>
      </c>
      <c r="AS28" s="135">
        <v>18.600000000000001</v>
      </c>
      <c r="AT28" s="135">
        <v>66.099999999999994</v>
      </c>
      <c r="AU28" s="135">
        <v>0</v>
      </c>
      <c r="AV28" s="135">
        <v>27996.6</v>
      </c>
      <c r="AW28" s="135">
        <v>16</v>
      </c>
      <c r="AX28" s="135">
        <v>10.5</v>
      </c>
      <c r="AY28" s="135">
        <v>13564.8</v>
      </c>
      <c r="AZ28" s="135">
        <v>4034.9</v>
      </c>
      <c r="BA28" s="135">
        <v>43.4</v>
      </c>
      <c r="BB28" s="135">
        <v>116.9</v>
      </c>
      <c r="BC28" s="135">
        <v>141741.6</v>
      </c>
      <c r="BD28" s="135">
        <v>-42624.3</v>
      </c>
      <c r="BE28" s="137">
        <f t="shared" si="0"/>
        <v>32711.799999999996</v>
      </c>
      <c r="BF28" s="137">
        <f t="shared" si="1"/>
        <v>220236.5</v>
      </c>
      <c r="BG28" s="98" t="s">
        <v>583</v>
      </c>
    </row>
    <row r="29" spans="1:59" ht="20.100000000000001">
      <c r="A29" s="133" t="s">
        <v>995</v>
      </c>
      <c r="B29" s="132" t="s">
        <v>952</v>
      </c>
      <c r="C29" s="134">
        <v>5.6</v>
      </c>
      <c r="D29" s="134">
        <v>72</v>
      </c>
      <c r="E29" s="134">
        <v>2.4</v>
      </c>
      <c r="F29" s="134">
        <v>4.4000000000000004</v>
      </c>
      <c r="G29" s="134">
        <v>1.9</v>
      </c>
      <c r="H29" s="134">
        <v>20.3</v>
      </c>
      <c r="I29" s="134">
        <v>2.7</v>
      </c>
      <c r="J29" s="134">
        <v>0.3</v>
      </c>
      <c r="K29" s="134">
        <v>3</v>
      </c>
      <c r="L29" s="134">
        <v>3.1</v>
      </c>
      <c r="M29" s="134">
        <v>5.5</v>
      </c>
      <c r="N29" s="134">
        <v>1</v>
      </c>
      <c r="O29" s="134">
        <v>7.3</v>
      </c>
      <c r="P29" s="134">
        <v>2.2000000000000002</v>
      </c>
      <c r="Q29" s="134">
        <v>184.4</v>
      </c>
      <c r="R29" s="134">
        <v>68.900000000000006</v>
      </c>
      <c r="S29" s="134">
        <v>55.7</v>
      </c>
      <c r="T29" s="134">
        <v>77.3</v>
      </c>
      <c r="U29" s="134">
        <v>22.2</v>
      </c>
      <c r="V29" s="134">
        <v>517.4</v>
      </c>
      <c r="W29" s="134">
        <v>2620.8000000000002</v>
      </c>
      <c r="X29" s="134">
        <v>204.6</v>
      </c>
      <c r="Y29" s="134">
        <v>2.4</v>
      </c>
      <c r="Z29" s="134">
        <v>0.6</v>
      </c>
      <c r="AA29" s="134">
        <v>60.3</v>
      </c>
      <c r="AB29" s="134">
        <v>45</v>
      </c>
      <c r="AC29" s="134">
        <v>243.2</v>
      </c>
      <c r="AD29" s="134">
        <v>7.5</v>
      </c>
      <c r="AE29" s="134">
        <v>214.3</v>
      </c>
      <c r="AF29" s="134">
        <v>2.8</v>
      </c>
      <c r="AG29" s="134">
        <v>27.7</v>
      </c>
      <c r="AH29" s="134">
        <v>10.199999999999999</v>
      </c>
      <c r="AI29" s="134">
        <v>4.2</v>
      </c>
      <c r="AJ29" s="134">
        <v>2.6</v>
      </c>
      <c r="AK29" s="134">
        <v>0.4</v>
      </c>
      <c r="AL29" s="134">
        <v>1.1000000000000001</v>
      </c>
      <c r="AM29" s="134">
        <v>1.5</v>
      </c>
      <c r="AN29" s="134">
        <v>46.8</v>
      </c>
      <c r="AO29" s="134">
        <v>2.7</v>
      </c>
      <c r="AP29" s="134">
        <v>240.6</v>
      </c>
      <c r="AQ29" s="134">
        <v>1</v>
      </c>
      <c r="AR29" s="134">
        <v>2.2999999999999998</v>
      </c>
      <c r="AS29" s="134">
        <v>0.7</v>
      </c>
      <c r="AT29" s="134">
        <v>4.4000000000000004</v>
      </c>
      <c r="AU29" s="134">
        <v>0</v>
      </c>
      <c r="AV29" s="134">
        <v>1109.9000000000001</v>
      </c>
      <c r="AW29" s="134">
        <v>7.2</v>
      </c>
      <c r="AX29" s="134">
        <v>4.9000000000000004</v>
      </c>
      <c r="AY29" s="134">
        <v>6083.8</v>
      </c>
      <c r="AZ29" s="134">
        <v>893</v>
      </c>
      <c r="BA29" s="134">
        <v>0.9</v>
      </c>
      <c r="BB29" s="134">
        <v>1.7</v>
      </c>
      <c r="BC29" s="134">
        <v>6449.7</v>
      </c>
      <c r="BD29" s="134">
        <v>-8545</v>
      </c>
      <c r="BE29" s="137">
        <f t="shared" si="0"/>
        <v>4805.3</v>
      </c>
      <c r="BF29" s="137">
        <f t="shared" si="1"/>
        <v>19356.400000000001</v>
      </c>
      <c r="BG29" s="98" t="s">
        <v>584</v>
      </c>
    </row>
    <row r="30" spans="1:59" ht="30">
      <c r="A30" s="133" t="s">
        <v>996</v>
      </c>
      <c r="B30" s="132" t="s">
        <v>952</v>
      </c>
      <c r="C30" s="135">
        <v>49.1</v>
      </c>
      <c r="D30" s="135">
        <v>4</v>
      </c>
      <c r="E30" s="135">
        <v>48.7</v>
      </c>
      <c r="F30" s="135">
        <v>96.9</v>
      </c>
      <c r="G30" s="135">
        <v>76</v>
      </c>
      <c r="H30" s="135">
        <v>276</v>
      </c>
      <c r="I30" s="135">
        <v>190.3</v>
      </c>
      <c r="J30" s="135">
        <v>19.7</v>
      </c>
      <c r="K30" s="135">
        <v>91.3</v>
      </c>
      <c r="L30" s="135">
        <v>25.8</v>
      </c>
      <c r="M30" s="135">
        <v>78.099999999999994</v>
      </c>
      <c r="N30" s="135">
        <v>26.5</v>
      </c>
      <c r="O30" s="135">
        <v>94.4</v>
      </c>
      <c r="P30" s="135">
        <v>79.2</v>
      </c>
      <c r="Q30" s="135">
        <v>96.3</v>
      </c>
      <c r="R30" s="135">
        <v>136.19999999999999</v>
      </c>
      <c r="S30" s="135">
        <v>1008.6</v>
      </c>
      <c r="T30" s="135">
        <v>167.6</v>
      </c>
      <c r="U30" s="135">
        <v>171.1</v>
      </c>
      <c r="V30" s="135">
        <v>875.8</v>
      </c>
      <c r="W30" s="135">
        <v>45.7</v>
      </c>
      <c r="X30" s="135">
        <v>672.3</v>
      </c>
      <c r="Y30" s="135">
        <v>33.200000000000003</v>
      </c>
      <c r="Z30" s="135">
        <v>20.399999999999999</v>
      </c>
      <c r="AA30" s="135">
        <v>478.1</v>
      </c>
      <c r="AB30" s="135">
        <v>286.2</v>
      </c>
      <c r="AC30" s="135">
        <v>98.3</v>
      </c>
      <c r="AD30" s="135">
        <v>1.5</v>
      </c>
      <c r="AE30" s="135">
        <v>14.1</v>
      </c>
      <c r="AF30" s="135">
        <v>25.8</v>
      </c>
      <c r="AG30" s="135">
        <v>5.2</v>
      </c>
      <c r="AH30" s="135">
        <v>201</v>
      </c>
      <c r="AI30" s="135">
        <v>106.4</v>
      </c>
      <c r="AJ30" s="135">
        <v>31.2</v>
      </c>
      <c r="AK30" s="135">
        <v>8.1999999999999993</v>
      </c>
      <c r="AL30" s="135">
        <v>137</v>
      </c>
      <c r="AM30" s="135">
        <v>98.8</v>
      </c>
      <c r="AN30" s="135">
        <v>275.7</v>
      </c>
      <c r="AO30" s="135">
        <v>172.5</v>
      </c>
      <c r="AP30" s="135">
        <v>208.7</v>
      </c>
      <c r="AQ30" s="135">
        <v>142.69999999999999</v>
      </c>
      <c r="AR30" s="135">
        <v>796</v>
      </c>
      <c r="AS30" s="135">
        <v>119.2</v>
      </c>
      <c r="AT30" s="135">
        <v>44.6</v>
      </c>
      <c r="AU30" s="135">
        <v>0</v>
      </c>
      <c r="AV30" s="135">
        <v>7718.2</v>
      </c>
      <c r="AW30" s="135">
        <v>8.8000000000000007</v>
      </c>
      <c r="AX30" s="135">
        <v>4.7</v>
      </c>
      <c r="AY30" s="135">
        <v>2179.9</v>
      </c>
      <c r="AZ30" s="135">
        <v>1113.8</v>
      </c>
      <c r="BA30" s="135">
        <v>195.3</v>
      </c>
      <c r="BB30" s="135">
        <v>473.8</v>
      </c>
      <c r="BC30" s="135">
        <v>12584.2</v>
      </c>
      <c r="BD30" s="135">
        <v>-9479.7000000000007</v>
      </c>
      <c r="BE30" s="137">
        <f t="shared" si="0"/>
        <v>7634.3999999999987</v>
      </c>
      <c r="BF30" s="137">
        <f t="shared" si="1"/>
        <v>31913.1</v>
      </c>
      <c r="BG30" s="98" t="s">
        <v>585</v>
      </c>
    </row>
    <row r="31" spans="1:59" ht="20.100000000000001">
      <c r="A31" s="133" t="s">
        <v>997</v>
      </c>
      <c r="B31" s="132" t="s">
        <v>952</v>
      </c>
      <c r="C31" s="134">
        <v>283.10000000000002</v>
      </c>
      <c r="D31" s="134">
        <v>10.8</v>
      </c>
      <c r="E31" s="134">
        <v>157.4</v>
      </c>
      <c r="F31" s="134">
        <v>843.9</v>
      </c>
      <c r="G31" s="134">
        <v>73.599999999999994</v>
      </c>
      <c r="H31" s="134">
        <v>2515.1</v>
      </c>
      <c r="I31" s="134">
        <v>682.4</v>
      </c>
      <c r="J31" s="134">
        <v>122.7</v>
      </c>
      <c r="K31" s="134">
        <v>494.2</v>
      </c>
      <c r="L31" s="134">
        <v>41.1</v>
      </c>
      <c r="M31" s="134">
        <v>544.4</v>
      </c>
      <c r="N31" s="134">
        <v>131.1</v>
      </c>
      <c r="O31" s="134">
        <v>990.3</v>
      </c>
      <c r="P31" s="134">
        <v>1802.2</v>
      </c>
      <c r="Q31" s="134">
        <v>1296.8</v>
      </c>
      <c r="R31" s="134">
        <v>985.8</v>
      </c>
      <c r="S31" s="134">
        <v>751.9</v>
      </c>
      <c r="T31" s="134">
        <v>576.9</v>
      </c>
      <c r="U31" s="134">
        <v>329.1</v>
      </c>
      <c r="V31" s="134">
        <v>1840.6</v>
      </c>
      <c r="W31" s="134">
        <v>104.1</v>
      </c>
      <c r="X31" s="134">
        <v>464.3</v>
      </c>
      <c r="Y31" s="134">
        <v>93.4</v>
      </c>
      <c r="Z31" s="134">
        <v>1141.8</v>
      </c>
      <c r="AA31" s="134">
        <v>146.80000000000001</v>
      </c>
      <c r="AB31" s="134">
        <v>3379.3</v>
      </c>
      <c r="AC31" s="134">
        <v>233</v>
      </c>
      <c r="AD31" s="134">
        <v>2.4</v>
      </c>
      <c r="AE31" s="134">
        <v>47.2</v>
      </c>
      <c r="AF31" s="134">
        <v>205.2</v>
      </c>
      <c r="AG31" s="134">
        <v>21.1</v>
      </c>
      <c r="AH31" s="134">
        <v>533</v>
      </c>
      <c r="AI31" s="134">
        <v>183.2</v>
      </c>
      <c r="AJ31" s="134">
        <v>87</v>
      </c>
      <c r="AK31" s="134">
        <v>22.6</v>
      </c>
      <c r="AL31" s="134">
        <v>290.10000000000002</v>
      </c>
      <c r="AM31" s="134">
        <v>505.1</v>
      </c>
      <c r="AN31" s="134">
        <v>483.8</v>
      </c>
      <c r="AO31" s="134">
        <v>544.4</v>
      </c>
      <c r="AP31" s="134">
        <v>1774.1</v>
      </c>
      <c r="AQ31" s="134">
        <v>847.4</v>
      </c>
      <c r="AR31" s="134">
        <v>656</v>
      </c>
      <c r="AS31" s="134">
        <v>128.6</v>
      </c>
      <c r="AT31" s="134">
        <v>199.1</v>
      </c>
      <c r="AU31" s="134">
        <v>0</v>
      </c>
      <c r="AV31" s="134">
        <v>4854</v>
      </c>
      <c r="AW31" s="134">
        <v>32.5</v>
      </c>
      <c r="AX31" s="134">
        <v>0.2</v>
      </c>
      <c r="AY31" s="134">
        <v>18.600000000000001</v>
      </c>
      <c r="AZ31" s="134">
        <v>13.5</v>
      </c>
      <c r="BA31" s="134">
        <v>4.3</v>
      </c>
      <c r="BB31" s="134">
        <v>0</v>
      </c>
      <c r="BC31" s="134">
        <v>412.8</v>
      </c>
      <c r="BD31" s="134">
        <v>-249.3</v>
      </c>
      <c r="BE31" s="137">
        <f t="shared" si="0"/>
        <v>26566.399999999991</v>
      </c>
      <c r="BF31" s="137">
        <f t="shared" si="1"/>
        <v>31902.299999999988</v>
      </c>
      <c r="BG31" s="99" t="s">
        <v>569</v>
      </c>
    </row>
    <row r="32" spans="1:59" ht="30">
      <c r="A32" s="133" t="s">
        <v>998</v>
      </c>
      <c r="B32" s="132" t="s">
        <v>952</v>
      </c>
      <c r="C32" s="135">
        <v>516.70000000000005</v>
      </c>
      <c r="D32" s="135">
        <v>2.1</v>
      </c>
      <c r="E32" s="135">
        <v>59.4</v>
      </c>
      <c r="F32" s="135">
        <v>58.1</v>
      </c>
      <c r="G32" s="135">
        <v>13.6</v>
      </c>
      <c r="H32" s="135">
        <v>266.39999999999998</v>
      </c>
      <c r="I32" s="135">
        <v>31.1</v>
      </c>
      <c r="J32" s="135">
        <v>3.3</v>
      </c>
      <c r="K32" s="135">
        <v>36.6</v>
      </c>
      <c r="L32" s="135">
        <v>3</v>
      </c>
      <c r="M32" s="135">
        <v>80.5</v>
      </c>
      <c r="N32" s="135">
        <v>18.399999999999999</v>
      </c>
      <c r="O32" s="135">
        <v>38.799999999999997</v>
      </c>
      <c r="P32" s="135">
        <v>23.6</v>
      </c>
      <c r="Q32" s="135">
        <v>38.5</v>
      </c>
      <c r="R32" s="135">
        <v>73.400000000000006</v>
      </c>
      <c r="S32" s="135">
        <v>83.7</v>
      </c>
      <c r="T32" s="135">
        <v>73.099999999999994</v>
      </c>
      <c r="U32" s="135">
        <v>16.399999999999999</v>
      </c>
      <c r="V32" s="135">
        <v>140.5</v>
      </c>
      <c r="W32" s="135">
        <v>3.4</v>
      </c>
      <c r="X32" s="135">
        <v>37.200000000000003</v>
      </c>
      <c r="Y32" s="135">
        <v>14.1</v>
      </c>
      <c r="Z32" s="135">
        <v>292.5</v>
      </c>
      <c r="AA32" s="135">
        <v>253.9</v>
      </c>
      <c r="AB32" s="135">
        <v>432.6</v>
      </c>
      <c r="AC32" s="135">
        <v>61</v>
      </c>
      <c r="AD32" s="135">
        <v>1.3</v>
      </c>
      <c r="AE32" s="135">
        <v>4</v>
      </c>
      <c r="AF32" s="135">
        <v>96.4</v>
      </c>
      <c r="AG32" s="135">
        <v>3.3</v>
      </c>
      <c r="AH32" s="135">
        <v>198.7</v>
      </c>
      <c r="AI32" s="135">
        <v>5.6</v>
      </c>
      <c r="AJ32" s="135">
        <v>1.3</v>
      </c>
      <c r="AK32" s="135">
        <v>1.2</v>
      </c>
      <c r="AL32" s="135">
        <v>59.6</v>
      </c>
      <c r="AM32" s="135">
        <v>175.3</v>
      </c>
      <c r="AN32" s="135">
        <v>64.5</v>
      </c>
      <c r="AO32" s="135">
        <v>92.1</v>
      </c>
      <c r="AP32" s="135">
        <v>234.6</v>
      </c>
      <c r="AQ32" s="135">
        <v>248.4</v>
      </c>
      <c r="AR32" s="135">
        <v>196.6</v>
      </c>
      <c r="AS32" s="135">
        <v>25.7</v>
      </c>
      <c r="AT32" s="135">
        <v>34.1</v>
      </c>
      <c r="AU32" s="135">
        <v>0</v>
      </c>
      <c r="AV32" s="135">
        <v>3042.7</v>
      </c>
      <c r="AW32" s="135">
        <v>319.3</v>
      </c>
      <c r="AX32" s="135">
        <v>0.2</v>
      </c>
      <c r="AY32" s="135">
        <v>37.200000000000003</v>
      </c>
      <c r="AZ32" s="135">
        <v>3.9</v>
      </c>
      <c r="BA32" s="135">
        <v>0.5</v>
      </c>
      <c r="BB32" s="135">
        <v>0.3</v>
      </c>
      <c r="BC32" s="135">
        <v>28.2</v>
      </c>
      <c r="BD32" s="135">
        <v>-57.6</v>
      </c>
      <c r="BE32" s="137">
        <f t="shared" si="0"/>
        <v>4114.6000000000004</v>
      </c>
      <c r="BF32" s="137">
        <f t="shared" si="1"/>
        <v>7546.9</v>
      </c>
      <c r="BG32" s="99" t="s">
        <v>570</v>
      </c>
    </row>
    <row r="33" spans="1:59">
      <c r="A33" s="133" t="s">
        <v>999</v>
      </c>
      <c r="B33" s="132" t="s">
        <v>952</v>
      </c>
      <c r="C33" s="134">
        <v>5.6</v>
      </c>
      <c r="D33" s="134">
        <v>2.5</v>
      </c>
      <c r="E33" s="134">
        <v>92.8</v>
      </c>
      <c r="F33" s="134">
        <v>148.1</v>
      </c>
      <c r="G33" s="134">
        <v>145.5</v>
      </c>
      <c r="H33" s="134">
        <v>195.4</v>
      </c>
      <c r="I33" s="134">
        <v>21.5</v>
      </c>
      <c r="J33" s="134">
        <v>7.6</v>
      </c>
      <c r="K33" s="134">
        <v>46.4</v>
      </c>
      <c r="L33" s="134">
        <v>6.4</v>
      </c>
      <c r="M33" s="134">
        <v>40.200000000000003</v>
      </c>
      <c r="N33" s="134">
        <v>24</v>
      </c>
      <c r="O33" s="134">
        <v>28.8</v>
      </c>
      <c r="P33" s="134">
        <v>30.8</v>
      </c>
      <c r="Q33" s="134">
        <v>37.200000000000003</v>
      </c>
      <c r="R33" s="134">
        <v>55.3</v>
      </c>
      <c r="S33" s="134">
        <v>31.7</v>
      </c>
      <c r="T33" s="134">
        <v>29.1</v>
      </c>
      <c r="U33" s="134">
        <v>18.7</v>
      </c>
      <c r="V33" s="134">
        <v>165.2</v>
      </c>
      <c r="W33" s="134">
        <v>9.1999999999999993</v>
      </c>
      <c r="X33" s="134">
        <v>32.799999999999997</v>
      </c>
      <c r="Y33" s="134">
        <v>115</v>
      </c>
      <c r="Z33" s="134">
        <v>158</v>
      </c>
      <c r="AA33" s="134">
        <v>7479.5</v>
      </c>
      <c r="AB33" s="134">
        <v>358.3</v>
      </c>
      <c r="AC33" s="134">
        <v>259.5</v>
      </c>
      <c r="AD33" s="134">
        <v>7.5</v>
      </c>
      <c r="AE33" s="134">
        <v>30.6</v>
      </c>
      <c r="AF33" s="134">
        <v>93</v>
      </c>
      <c r="AG33" s="134">
        <v>23.4</v>
      </c>
      <c r="AH33" s="134">
        <v>228.5</v>
      </c>
      <c r="AI33" s="134">
        <v>31.5</v>
      </c>
      <c r="AJ33" s="134">
        <v>9.6</v>
      </c>
      <c r="AK33" s="134">
        <v>7.7</v>
      </c>
      <c r="AL33" s="134">
        <v>165.4</v>
      </c>
      <c r="AM33" s="134">
        <v>517.9</v>
      </c>
      <c r="AN33" s="134">
        <v>118.8</v>
      </c>
      <c r="AO33" s="134">
        <v>75</v>
      </c>
      <c r="AP33" s="134">
        <v>475.3</v>
      </c>
      <c r="AQ33" s="134">
        <v>236.7</v>
      </c>
      <c r="AR33" s="134">
        <v>318.60000000000002</v>
      </c>
      <c r="AS33" s="134">
        <v>48.5</v>
      </c>
      <c r="AT33" s="134">
        <v>54</v>
      </c>
      <c r="AU33" s="134">
        <v>0</v>
      </c>
      <c r="AV33" s="134">
        <v>223.1</v>
      </c>
      <c r="AW33" s="134">
        <v>62</v>
      </c>
      <c r="AX33" s="134">
        <v>744.7</v>
      </c>
      <c r="AY33" s="134">
        <v>139925.4</v>
      </c>
      <c r="AZ33" s="134">
        <v>0.1</v>
      </c>
      <c r="BA33" s="134">
        <v>6.9</v>
      </c>
      <c r="BB33" s="134">
        <v>14.4</v>
      </c>
      <c r="BC33" s="134">
        <v>22.8</v>
      </c>
      <c r="BD33" s="134">
        <v>-142.19999999999999</v>
      </c>
      <c r="BE33" s="137">
        <f t="shared" si="0"/>
        <v>11987.099999999999</v>
      </c>
      <c r="BF33" s="137">
        <f t="shared" si="1"/>
        <v>152986.49999999997</v>
      </c>
      <c r="BG33" s="97" t="s">
        <v>586</v>
      </c>
    </row>
    <row r="34" spans="1:59" ht="20.100000000000001">
      <c r="A34" s="133" t="s">
        <v>1000</v>
      </c>
      <c r="B34" s="132" t="s">
        <v>952</v>
      </c>
      <c r="C34" s="135">
        <v>5419.8</v>
      </c>
      <c r="D34" s="135">
        <v>274.5</v>
      </c>
      <c r="E34" s="135">
        <v>1802.4</v>
      </c>
      <c r="F34" s="135">
        <v>956.7</v>
      </c>
      <c r="G34" s="135">
        <v>629.4</v>
      </c>
      <c r="H34" s="135">
        <v>19032.8</v>
      </c>
      <c r="I34" s="135">
        <v>3183.3</v>
      </c>
      <c r="J34" s="135">
        <v>512.4</v>
      </c>
      <c r="K34" s="135">
        <v>2971.2</v>
      </c>
      <c r="L34" s="135">
        <v>7322.2</v>
      </c>
      <c r="M34" s="135">
        <v>7204.2</v>
      </c>
      <c r="N34" s="135">
        <v>2241</v>
      </c>
      <c r="O34" s="135">
        <v>3768.2</v>
      </c>
      <c r="P34" s="135">
        <v>2141.6</v>
      </c>
      <c r="Q34" s="135">
        <v>4060.1</v>
      </c>
      <c r="R34" s="135">
        <v>3300.9</v>
      </c>
      <c r="S34" s="135">
        <v>12431.5</v>
      </c>
      <c r="T34" s="135">
        <v>4015.7</v>
      </c>
      <c r="U34" s="135">
        <v>3337.6</v>
      </c>
      <c r="V34" s="135">
        <v>23062.2</v>
      </c>
      <c r="W34" s="135">
        <v>1798.9</v>
      </c>
      <c r="X34" s="135">
        <v>3278.2</v>
      </c>
      <c r="Y34" s="135">
        <v>2599.1</v>
      </c>
      <c r="Z34" s="135">
        <v>332.9</v>
      </c>
      <c r="AA34" s="135">
        <v>10201.1</v>
      </c>
      <c r="AB34" s="135">
        <v>5487.9</v>
      </c>
      <c r="AC34" s="135">
        <v>8186.5</v>
      </c>
      <c r="AD34" s="135">
        <v>57.5</v>
      </c>
      <c r="AE34" s="135">
        <v>1561.8</v>
      </c>
      <c r="AF34" s="135">
        <v>765.5</v>
      </c>
      <c r="AG34" s="135">
        <v>207.4</v>
      </c>
      <c r="AH34" s="135">
        <v>2554.6999999999998</v>
      </c>
      <c r="AI34" s="135">
        <v>392.1</v>
      </c>
      <c r="AJ34" s="135">
        <v>843.9</v>
      </c>
      <c r="AK34" s="135">
        <v>105.9</v>
      </c>
      <c r="AL34" s="135">
        <v>409.2</v>
      </c>
      <c r="AM34" s="135">
        <v>800.2</v>
      </c>
      <c r="AN34" s="135">
        <v>868.1</v>
      </c>
      <c r="AO34" s="135">
        <v>1221.5</v>
      </c>
      <c r="AP34" s="135">
        <v>2262.1</v>
      </c>
      <c r="AQ34" s="135">
        <v>603.5</v>
      </c>
      <c r="AR34" s="135">
        <v>3096.8</v>
      </c>
      <c r="AS34" s="135">
        <v>277.89999999999998</v>
      </c>
      <c r="AT34" s="135">
        <v>475.8</v>
      </c>
      <c r="AU34" s="135">
        <v>0</v>
      </c>
      <c r="AV34" s="135">
        <v>120307.2</v>
      </c>
      <c r="AW34" s="135">
        <v>183.7</v>
      </c>
      <c r="AX34" s="135">
        <v>578</v>
      </c>
      <c r="AY34" s="135">
        <v>25897.4</v>
      </c>
      <c r="AZ34" s="135">
        <v>-684.4</v>
      </c>
      <c r="BA34" s="135">
        <v>761.1</v>
      </c>
      <c r="BB34" s="135">
        <v>1019.7</v>
      </c>
      <c r="BC34" s="135">
        <v>51939.9</v>
      </c>
      <c r="BD34" s="135">
        <v>-69196.399999999994</v>
      </c>
      <c r="BE34" s="137">
        <f t="shared" si="0"/>
        <v>156056.19999999998</v>
      </c>
      <c r="BF34" s="137">
        <f t="shared" si="1"/>
        <v>356058.8</v>
      </c>
      <c r="BG34" s="97"/>
    </row>
    <row r="35" spans="1:59" ht="20.100000000000001">
      <c r="A35" s="133" t="s">
        <v>1001</v>
      </c>
      <c r="B35" s="132" t="s">
        <v>952</v>
      </c>
      <c r="C35" s="134">
        <v>1369.3</v>
      </c>
      <c r="D35" s="134">
        <v>70.900000000000006</v>
      </c>
      <c r="E35" s="134">
        <v>569.1</v>
      </c>
      <c r="F35" s="134">
        <v>249.9</v>
      </c>
      <c r="G35" s="134">
        <v>165.3</v>
      </c>
      <c r="H35" s="134">
        <v>5606.8</v>
      </c>
      <c r="I35" s="134">
        <v>532.20000000000005</v>
      </c>
      <c r="J35" s="134">
        <v>156.30000000000001</v>
      </c>
      <c r="K35" s="134">
        <v>722.9</v>
      </c>
      <c r="L35" s="134">
        <v>2477.9</v>
      </c>
      <c r="M35" s="134">
        <v>2092.3000000000002</v>
      </c>
      <c r="N35" s="134">
        <v>446.2</v>
      </c>
      <c r="O35" s="134">
        <v>818.5</v>
      </c>
      <c r="P35" s="134">
        <v>866.2</v>
      </c>
      <c r="Q35" s="134">
        <v>1999.6</v>
      </c>
      <c r="R35" s="134">
        <v>1045</v>
      </c>
      <c r="S35" s="134">
        <v>2584.1</v>
      </c>
      <c r="T35" s="134">
        <v>1063.4000000000001</v>
      </c>
      <c r="U35" s="134">
        <v>896.3</v>
      </c>
      <c r="V35" s="134">
        <v>4762.3</v>
      </c>
      <c r="W35" s="134">
        <v>519.4</v>
      </c>
      <c r="X35" s="134">
        <v>732.5</v>
      </c>
      <c r="Y35" s="134">
        <v>710.2</v>
      </c>
      <c r="Z35" s="134">
        <v>81.3</v>
      </c>
      <c r="AA35" s="134">
        <v>3384</v>
      </c>
      <c r="AB35" s="134">
        <v>2308.6999999999998</v>
      </c>
      <c r="AC35" s="134">
        <v>2286</v>
      </c>
      <c r="AD35" s="134">
        <v>13.2</v>
      </c>
      <c r="AE35" s="134">
        <v>433</v>
      </c>
      <c r="AF35" s="134">
        <v>197.4</v>
      </c>
      <c r="AG35" s="134">
        <v>55.8</v>
      </c>
      <c r="AH35" s="134">
        <v>537.29999999999995</v>
      </c>
      <c r="AI35" s="134">
        <v>93.8</v>
      </c>
      <c r="AJ35" s="134">
        <v>171.1</v>
      </c>
      <c r="AK35" s="134">
        <v>27</v>
      </c>
      <c r="AL35" s="134">
        <v>101.4</v>
      </c>
      <c r="AM35" s="134">
        <v>176.1</v>
      </c>
      <c r="AN35" s="134">
        <v>246.1</v>
      </c>
      <c r="AO35" s="134">
        <v>468.1</v>
      </c>
      <c r="AP35" s="134">
        <v>672.2</v>
      </c>
      <c r="AQ35" s="134">
        <v>210</v>
      </c>
      <c r="AR35" s="134">
        <v>560.70000000000005</v>
      </c>
      <c r="AS35" s="134">
        <v>63.8</v>
      </c>
      <c r="AT35" s="134">
        <v>115.1</v>
      </c>
      <c r="AU35" s="134">
        <v>0</v>
      </c>
      <c r="AV35" s="134">
        <v>44498.5</v>
      </c>
      <c r="AW35" s="134">
        <v>45.1</v>
      </c>
      <c r="AX35" s="134">
        <v>76.900000000000006</v>
      </c>
      <c r="AY35" s="134">
        <v>7982.6</v>
      </c>
      <c r="AZ35" s="134">
        <v>-37</v>
      </c>
      <c r="BA35" s="134">
        <v>966.1</v>
      </c>
      <c r="BB35" s="134">
        <v>1361.3</v>
      </c>
      <c r="BC35" s="134">
        <v>14447.7</v>
      </c>
      <c r="BD35" s="134">
        <v>-11733.8</v>
      </c>
      <c r="BE35" s="137">
        <f t="shared" si="0"/>
        <v>42658.7</v>
      </c>
      <c r="BF35" s="137">
        <f t="shared" si="1"/>
        <v>111999.90000000001</v>
      </c>
      <c r="BG35" s="97"/>
    </row>
    <row r="36" spans="1:59">
      <c r="A36" s="133" t="s">
        <v>1002</v>
      </c>
      <c r="B36" s="132" t="s">
        <v>952</v>
      </c>
      <c r="C36" s="135">
        <v>30.6</v>
      </c>
      <c r="D36" s="135">
        <v>43.5</v>
      </c>
      <c r="E36" s="135">
        <v>14.9</v>
      </c>
      <c r="F36" s="135">
        <v>5.8</v>
      </c>
      <c r="G36" s="135">
        <v>3.9</v>
      </c>
      <c r="H36" s="135">
        <v>120.6</v>
      </c>
      <c r="I36" s="135">
        <v>13.4</v>
      </c>
      <c r="J36" s="135">
        <v>3.5</v>
      </c>
      <c r="K36" s="135">
        <v>16.7</v>
      </c>
      <c r="L36" s="135">
        <v>50</v>
      </c>
      <c r="M36" s="135">
        <v>41.3</v>
      </c>
      <c r="N36" s="135">
        <v>10.4</v>
      </c>
      <c r="O36" s="135">
        <v>19.3</v>
      </c>
      <c r="P36" s="135">
        <v>19.600000000000001</v>
      </c>
      <c r="Q36" s="135">
        <v>45.1</v>
      </c>
      <c r="R36" s="135">
        <v>24</v>
      </c>
      <c r="S36" s="135">
        <v>96.6</v>
      </c>
      <c r="T36" s="135">
        <v>27.9</v>
      </c>
      <c r="U36" s="135">
        <v>23.9</v>
      </c>
      <c r="V36" s="135">
        <v>128.1</v>
      </c>
      <c r="W36" s="135">
        <v>12.1</v>
      </c>
      <c r="X36" s="135">
        <v>19.100000000000001</v>
      </c>
      <c r="Y36" s="135">
        <v>27.1</v>
      </c>
      <c r="Z36" s="135">
        <v>1.9</v>
      </c>
      <c r="AA36" s="135">
        <v>78.3</v>
      </c>
      <c r="AB36" s="135">
        <v>149.4</v>
      </c>
      <c r="AC36" s="135">
        <v>56.9</v>
      </c>
      <c r="AD36" s="135">
        <v>2.4</v>
      </c>
      <c r="AE36" s="135">
        <v>16.5</v>
      </c>
      <c r="AF36" s="135">
        <v>5.3</v>
      </c>
      <c r="AG36" s="135">
        <v>1.1000000000000001</v>
      </c>
      <c r="AH36" s="135">
        <v>12.1</v>
      </c>
      <c r="AI36" s="135">
        <v>2.2000000000000002</v>
      </c>
      <c r="AJ36" s="135">
        <v>6.5</v>
      </c>
      <c r="AK36" s="135">
        <v>0.8</v>
      </c>
      <c r="AL36" s="135">
        <v>2.9</v>
      </c>
      <c r="AM36" s="135">
        <v>3.7</v>
      </c>
      <c r="AN36" s="135">
        <v>4.3</v>
      </c>
      <c r="AO36" s="135">
        <v>6.6</v>
      </c>
      <c r="AP36" s="135">
        <v>11.6</v>
      </c>
      <c r="AQ36" s="135">
        <v>3.2</v>
      </c>
      <c r="AR36" s="135">
        <v>12</v>
      </c>
      <c r="AS36" s="135">
        <v>1.3</v>
      </c>
      <c r="AT36" s="135">
        <v>2.2999999999999998</v>
      </c>
      <c r="AU36" s="135">
        <v>0</v>
      </c>
      <c r="AV36" s="135">
        <v>994.9</v>
      </c>
      <c r="AW36" s="135">
        <v>0.9</v>
      </c>
      <c r="AX36" s="135">
        <v>1.9</v>
      </c>
      <c r="AY36" s="135">
        <v>193.1</v>
      </c>
      <c r="AZ36" s="135">
        <v>-1.6</v>
      </c>
      <c r="BA36" s="135">
        <v>221.9</v>
      </c>
      <c r="BB36" s="135">
        <v>244.3</v>
      </c>
      <c r="BC36" s="135">
        <v>276.7</v>
      </c>
      <c r="BD36" s="135">
        <v>-1392.9</v>
      </c>
      <c r="BE36" s="137">
        <f t="shared" si="0"/>
        <v>1178.6999999999998</v>
      </c>
      <c r="BF36" s="137">
        <f t="shared" si="1"/>
        <v>3110.8</v>
      </c>
      <c r="BG36" s="97"/>
    </row>
    <row r="37" spans="1:59">
      <c r="A37" s="133" t="s">
        <v>1003</v>
      </c>
      <c r="B37" s="132" t="s">
        <v>952</v>
      </c>
      <c r="C37" s="134">
        <v>21.7</v>
      </c>
      <c r="D37" s="134">
        <v>2.7</v>
      </c>
      <c r="E37" s="134">
        <v>105.3</v>
      </c>
      <c r="F37" s="134">
        <v>11.5</v>
      </c>
      <c r="G37" s="134">
        <v>3.5</v>
      </c>
      <c r="H37" s="134">
        <v>103.3</v>
      </c>
      <c r="I37" s="134">
        <v>19.8</v>
      </c>
      <c r="J37" s="134">
        <v>3.1</v>
      </c>
      <c r="K37" s="134">
        <v>18.899999999999999</v>
      </c>
      <c r="L37" s="134">
        <v>50.7</v>
      </c>
      <c r="M37" s="134">
        <v>47.4</v>
      </c>
      <c r="N37" s="134">
        <v>32</v>
      </c>
      <c r="O37" s="134">
        <v>34.9</v>
      </c>
      <c r="P37" s="134">
        <v>20.7</v>
      </c>
      <c r="Q37" s="134">
        <v>36.299999999999997</v>
      </c>
      <c r="R37" s="134">
        <v>29.2</v>
      </c>
      <c r="S37" s="134">
        <v>179.2</v>
      </c>
      <c r="T37" s="134">
        <v>32.6</v>
      </c>
      <c r="U37" s="134">
        <v>32.299999999999997</v>
      </c>
      <c r="V37" s="134">
        <v>161.80000000000001</v>
      </c>
      <c r="W37" s="134">
        <v>22.1</v>
      </c>
      <c r="X37" s="134">
        <v>21.8</v>
      </c>
      <c r="Y37" s="134">
        <v>12.7</v>
      </c>
      <c r="Z37" s="134">
        <v>1.8</v>
      </c>
      <c r="AA37" s="134">
        <v>101.6</v>
      </c>
      <c r="AB37" s="134">
        <v>87.2</v>
      </c>
      <c r="AC37" s="134">
        <v>62.2</v>
      </c>
      <c r="AD37" s="134">
        <v>0.4</v>
      </c>
      <c r="AE37" s="134">
        <v>17.2</v>
      </c>
      <c r="AF37" s="134">
        <v>7.6</v>
      </c>
      <c r="AG37" s="134">
        <v>1.6</v>
      </c>
      <c r="AH37" s="134">
        <v>9.9</v>
      </c>
      <c r="AI37" s="134">
        <v>36.1</v>
      </c>
      <c r="AJ37" s="134">
        <v>8.4</v>
      </c>
      <c r="AK37" s="134">
        <v>1.9</v>
      </c>
      <c r="AL37" s="134">
        <v>91.4</v>
      </c>
      <c r="AM37" s="134">
        <v>22.3</v>
      </c>
      <c r="AN37" s="134">
        <v>69.099999999999994</v>
      </c>
      <c r="AO37" s="134">
        <v>68.599999999999994</v>
      </c>
      <c r="AP37" s="134">
        <v>222.5</v>
      </c>
      <c r="AQ37" s="134">
        <v>20.3</v>
      </c>
      <c r="AR37" s="134">
        <v>15.5</v>
      </c>
      <c r="AS37" s="134">
        <v>3.2</v>
      </c>
      <c r="AT37" s="134">
        <v>2.6</v>
      </c>
      <c r="AU37" s="134">
        <v>0</v>
      </c>
      <c r="AV37" s="134">
        <v>10289.700000000001</v>
      </c>
      <c r="AW37" s="134">
        <v>2.6</v>
      </c>
      <c r="AX37" s="134">
        <v>1.4</v>
      </c>
      <c r="AY37" s="134">
        <v>158.80000000000001</v>
      </c>
      <c r="AZ37" s="134">
        <v>4.2</v>
      </c>
      <c r="BA37" s="134">
        <v>560.6</v>
      </c>
      <c r="BB37" s="134">
        <v>813</v>
      </c>
      <c r="BC37" s="134">
        <v>304</v>
      </c>
      <c r="BD37" s="134">
        <v>-1609.8</v>
      </c>
      <c r="BE37" s="137">
        <f t="shared" si="0"/>
        <v>1854.9</v>
      </c>
      <c r="BF37" s="137">
        <f t="shared" si="1"/>
        <v>13989.2</v>
      </c>
      <c r="BG37" s="97"/>
    </row>
    <row r="38" spans="1:59" ht="20.100000000000001">
      <c r="A38" s="133" t="s">
        <v>1004</v>
      </c>
      <c r="B38" s="132" t="s">
        <v>952</v>
      </c>
      <c r="C38" s="135">
        <v>121</v>
      </c>
      <c r="D38" s="135">
        <v>13.8</v>
      </c>
      <c r="E38" s="135">
        <v>60.8</v>
      </c>
      <c r="F38" s="135">
        <v>22.7</v>
      </c>
      <c r="G38" s="135">
        <v>14.7</v>
      </c>
      <c r="H38" s="135">
        <v>849.1</v>
      </c>
      <c r="I38" s="135">
        <v>76.7</v>
      </c>
      <c r="J38" s="135">
        <v>14.6</v>
      </c>
      <c r="K38" s="135">
        <v>105.5</v>
      </c>
      <c r="L38" s="135">
        <v>224.4</v>
      </c>
      <c r="M38" s="135">
        <v>240.4</v>
      </c>
      <c r="N38" s="135">
        <v>197.8</v>
      </c>
      <c r="O38" s="135">
        <v>127.6</v>
      </c>
      <c r="P38" s="135">
        <v>150.9</v>
      </c>
      <c r="Q38" s="135">
        <v>177.5</v>
      </c>
      <c r="R38" s="135">
        <v>140</v>
      </c>
      <c r="S38" s="135">
        <v>320.60000000000002</v>
      </c>
      <c r="T38" s="135">
        <v>167</v>
      </c>
      <c r="U38" s="135">
        <v>157.19999999999999</v>
      </c>
      <c r="V38" s="135">
        <v>648.20000000000005</v>
      </c>
      <c r="W38" s="135">
        <v>52</v>
      </c>
      <c r="X38" s="135">
        <v>198.5</v>
      </c>
      <c r="Y38" s="135">
        <v>66</v>
      </c>
      <c r="Z38" s="135">
        <v>7.7</v>
      </c>
      <c r="AA38" s="135">
        <v>283.2</v>
      </c>
      <c r="AB38" s="135">
        <v>1843.2</v>
      </c>
      <c r="AC38" s="135">
        <v>1542.4</v>
      </c>
      <c r="AD38" s="135">
        <v>256.89999999999998</v>
      </c>
      <c r="AE38" s="135">
        <v>2284.1</v>
      </c>
      <c r="AF38" s="135">
        <v>317.60000000000002</v>
      </c>
      <c r="AG38" s="135">
        <v>72.400000000000006</v>
      </c>
      <c r="AH38" s="135">
        <v>70.900000000000006</v>
      </c>
      <c r="AI38" s="135">
        <v>30</v>
      </c>
      <c r="AJ38" s="135">
        <v>20.2</v>
      </c>
      <c r="AK38" s="135">
        <v>19.2</v>
      </c>
      <c r="AL38" s="135">
        <v>169.9</v>
      </c>
      <c r="AM38" s="135">
        <v>18.399999999999999</v>
      </c>
      <c r="AN38" s="135">
        <v>63.2</v>
      </c>
      <c r="AO38" s="135">
        <v>91.7</v>
      </c>
      <c r="AP38" s="135">
        <v>131</v>
      </c>
      <c r="AQ38" s="135">
        <v>60.4</v>
      </c>
      <c r="AR38" s="135">
        <v>50.8</v>
      </c>
      <c r="AS38" s="135">
        <v>6.9</v>
      </c>
      <c r="AT38" s="135">
        <v>11.2</v>
      </c>
      <c r="AU38" s="135">
        <v>0</v>
      </c>
      <c r="AV38" s="135">
        <v>5312</v>
      </c>
      <c r="AW38" s="135">
        <v>16.5</v>
      </c>
      <c r="AX38" s="135">
        <v>7.1</v>
      </c>
      <c r="AY38" s="135">
        <v>782.6</v>
      </c>
      <c r="AZ38" s="135">
        <v>-2.6</v>
      </c>
      <c r="BA38" s="135">
        <v>24.4</v>
      </c>
      <c r="BB38" s="135">
        <v>14</v>
      </c>
      <c r="BC38" s="135">
        <v>1014.7</v>
      </c>
      <c r="BD38" s="135">
        <v>-2633.5</v>
      </c>
      <c r="BE38" s="137">
        <f t="shared" si="0"/>
        <v>11498.300000000001</v>
      </c>
      <c r="BF38" s="137">
        <f t="shared" si="1"/>
        <v>18667.000000000004</v>
      </c>
      <c r="BG38" s="97"/>
    </row>
    <row r="39" spans="1:59" ht="20.100000000000001">
      <c r="A39" s="133" t="s">
        <v>1005</v>
      </c>
      <c r="B39" s="132" t="s">
        <v>952</v>
      </c>
      <c r="C39" s="134">
        <v>0.5</v>
      </c>
      <c r="D39" s="134">
        <v>0.1</v>
      </c>
      <c r="E39" s="134">
        <v>5.8</v>
      </c>
      <c r="F39" s="134">
        <v>12.2</v>
      </c>
      <c r="G39" s="134">
        <v>0.1</v>
      </c>
      <c r="H39" s="134">
        <v>64.7</v>
      </c>
      <c r="I39" s="134">
        <v>9.8000000000000007</v>
      </c>
      <c r="J39" s="134">
        <v>3.5</v>
      </c>
      <c r="K39" s="134">
        <v>6.7</v>
      </c>
      <c r="L39" s="134">
        <v>3.4</v>
      </c>
      <c r="M39" s="134">
        <v>24</v>
      </c>
      <c r="N39" s="134">
        <v>17.5</v>
      </c>
      <c r="O39" s="134">
        <v>7.7</v>
      </c>
      <c r="P39" s="134">
        <v>14</v>
      </c>
      <c r="Q39" s="134">
        <v>19.3</v>
      </c>
      <c r="R39" s="134">
        <v>25.6</v>
      </c>
      <c r="S39" s="134">
        <v>13.7</v>
      </c>
      <c r="T39" s="134">
        <v>10</v>
      </c>
      <c r="U39" s="134">
        <v>39</v>
      </c>
      <c r="V39" s="134">
        <v>127.4</v>
      </c>
      <c r="W39" s="134">
        <v>4.7</v>
      </c>
      <c r="X39" s="134">
        <v>9.1</v>
      </c>
      <c r="Y39" s="134">
        <v>0.6</v>
      </c>
      <c r="Z39" s="134">
        <v>2.2000000000000002</v>
      </c>
      <c r="AA39" s="134">
        <v>22.4</v>
      </c>
      <c r="AB39" s="134">
        <v>160.69999999999999</v>
      </c>
      <c r="AC39" s="134">
        <v>30.2</v>
      </c>
      <c r="AD39" s="134">
        <v>0.1</v>
      </c>
      <c r="AE39" s="134">
        <v>1.5</v>
      </c>
      <c r="AF39" s="134">
        <v>20.8</v>
      </c>
      <c r="AG39" s="134">
        <v>50.8</v>
      </c>
      <c r="AH39" s="134">
        <v>24.4</v>
      </c>
      <c r="AI39" s="134">
        <v>15.1</v>
      </c>
      <c r="AJ39" s="134">
        <v>216.7</v>
      </c>
      <c r="AK39" s="134">
        <v>1.5</v>
      </c>
      <c r="AL39" s="134">
        <v>299.89999999999998</v>
      </c>
      <c r="AM39" s="134">
        <v>290.2</v>
      </c>
      <c r="AN39" s="134">
        <v>89.1</v>
      </c>
      <c r="AO39" s="134">
        <v>67.5</v>
      </c>
      <c r="AP39" s="134">
        <v>89.7</v>
      </c>
      <c r="AQ39" s="134">
        <v>49.6</v>
      </c>
      <c r="AR39" s="134">
        <v>27.8</v>
      </c>
      <c r="AS39" s="134">
        <v>8.1999999999999993</v>
      </c>
      <c r="AT39" s="134">
        <v>14.4</v>
      </c>
      <c r="AU39" s="134">
        <v>0</v>
      </c>
      <c r="AV39" s="134">
        <v>1094.4000000000001</v>
      </c>
      <c r="AW39" s="134">
        <v>5.3</v>
      </c>
      <c r="AX39" s="134">
        <v>0</v>
      </c>
      <c r="AY39" s="134">
        <v>2.7</v>
      </c>
      <c r="AZ39" s="134">
        <v>0.1</v>
      </c>
      <c r="BA39" s="134">
        <v>17.5</v>
      </c>
      <c r="BB39" s="134">
        <v>21.4</v>
      </c>
      <c r="BC39" s="134">
        <v>1.1000000000000001</v>
      </c>
      <c r="BD39" s="134">
        <v>-38.9</v>
      </c>
      <c r="BE39" s="137">
        <f t="shared" si="0"/>
        <v>1902.1999999999998</v>
      </c>
      <c r="BF39" s="137">
        <f t="shared" si="1"/>
        <v>3044.7</v>
      </c>
      <c r="BG39" s="97"/>
    </row>
    <row r="40" spans="1:59" ht="20.100000000000001">
      <c r="A40" s="133" t="s">
        <v>1006</v>
      </c>
      <c r="B40" s="132" t="s">
        <v>952</v>
      </c>
      <c r="C40" s="135">
        <v>7.9</v>
      </c>
      <c r="D40" s="135">
        <v>5.4</v>
      </c>
      <c r="E40" s="135">
        <v>65.400000000000006</v>
      </c>
      <c r="F40" s="135">
        <v>16.8</v>
      </c>
      <c r="G40" s="135">
        <v>7.7</v>
      </c>
      <c r="H40" s="135">
        <v>88.8</v>
      </c>
      <c r="I40" s="135">
        <v>16.600000000000001</v>
      </c>
      <c r="J40" s="135">
        <v>24.8</v>
      </c>
      <c r="K40" s="135">
        <v>19.899999999999999</v>
      </c>
      <c r="L40" s="135">
        <v>13</v>
      </c>
      <c r="M40" s="135">
        <v>51.8</v>
      </c>
      <c r="N40" s="135">
        <v>42</v>
      </c>
      <c r="O40" s="135">
        <v>39.700000000000003</v>
      </c>
      <c r="P40" s="135">
        <v>16.3</v>
      </c>
      <c r="Q40" s="135">
        <v>54.8</v>
      </c>
      <c r="R40" s="135">
        <v>92.2</v>
      </c>
      <c r="S40" s="135">
        <v>113</v>
      </c>
      <c r="T40" s="135">
        <v>34.5</v>
      </c>
      <c r="U40" s="135">
        <v>86.9</v>
      </c>
      <c r="V40" s="135">
        <v>221.2</v>
      </c>
      <c r="W40" s="135">
        <v>9.4</v>
      </c>
      <c r="X40" s="135">
        <v>48.9</v>
      </c>
      <c r="Y40" s="135">
        <v>3.8</v>
      </c>
      <c r="Z40" s="135">
        <v>15.9</v>
      </c>
      <c r="AA40" s="135">
        <v>278.8</v>
      </c>
      <c r="AB40" s="135">
        <v>336.3</v>
      </c>
      <c r="AC40" s="135">
        <v>565.9</v>
      </c>
      <c r="AD40" s="135">
        <v>27.2</v>
      </c>
      <c r="AE40" s="135">
        <v>182.6</v>
      </c>
      <c r="AF40" s="135">
        <v>246.3</v>
      </c>
      <c r="AG40" s="135">
        <v>58.5</v>
      </c>
      <c r="AH40" s="135">
        <v>32.5</v>
      </c>
      <c r="AI40" s="135">
        <v>98.4</v>
      </c>
      <c r="AJ40" s="135">
        <v>160.6</v>
      </c>
      <c r="AK40" s="135">
        <v>26.6</v>
      </c>
      <c r="AL40" s="135">
        <v>151.4</v>
      </c>
      <c r="AM40" s="135">
        <v>71.8</v>
      </c>
      <c r="AN40" s="135">
        <v>206.9</v>
      </c>
      <c r="AO40" s="135">
        <v>235.6</v>
      </c>
      <c r="AP40" s="135">
        <v>898.1</v>
      </c>
      <c r="AQ40" s="135">
        <v>126.4</v>
      </c>
      <c r="AR40" s="135">
        <v>152.6</v>
      </c>
      <c r="AS40" s="135">
        <v>31.5</v>
      </c>
      <c r="AT40" s="135">
        <v>59.9</v>
      </c>
      <c r="AU40" s="135">
        <v>0</v>
      </c>
      <c r="AV40" s="135">
        <v>26058.6</v>
      </c>
      <c r="AW40" s="135">
        <v>179.8</v>
      </c>
      <c r="AX40" s="135">
        <v>40</v>
      </c>
      <c r="AY40" s="135">
        <v>98</v>
      </c>
      <c r="AZ40" s="135">
        <v>0.5</v>
      </c>
      <c r="BA40" s="135">
        <v>3752.8</v>
      </c>
      <c r="BB40" s="135">
        <v>10201.1</v>
      </c>
      <c r="BC40" s="135">
        <v>46.1</v>
      </c>
      <c r="BD40" s="135">
        <v>-3851.8</v>
      </c>
      <c r="BE40" s="137">
        <f t="shared" si="0"/>
        <v>5044.6000000000004</v>
      </c>
      <c r="BF40" s="137">
        <f t="shared" si="1"/>
        <v>45421.499999999993</v>
      </c>
      <c r="BG40" s="97"/>
    </row>
    <row r="41" spans="1:59" ht="30">
      <c r="A41" s="133" t="s">
        <v>1007</v>
      </c>
      <c r="B41" s="132" t="s">
        <v>952</v>
      </c>
      <c r="C41" s="134">
        <v>15.2</v>
      </c>
      <c r="D41" s="134">
        <v>0.5</v>
      </c>
      <c r="E41" s="134">
        <v>23.2</v>
      </c>
      <c r="F41" s="134">
        <v>2.2999999999999998</v>
      </c>
      <c r="G41" s="134">
        <v>1.7</v>
      </c>
      <c r="H41" s="134">
        <v>253.6</v>
      </c>
      <c r="I41" s="134">
        <v>12.3</v>
      </c>
      <c r="J41" s="134">
        <v>1.1000000000000001</v>
      </c>
      <c r="K41" s="134">
        <v>19.399999999999999</v>
      </c>
      <c r="L41" s="134">
        <v>11.4</v>
      </c>
      <c r="M41" s="134">
        <v>42.1</v>
      </c>
      <c r="N41" s="134">
        <v>82.2</v>
      </c>
      <c r="O41" s="134">
        <v>9.1</v>
      </c>
      <c r="P41" s="134">
        <v>9.9</v>
      </c>
      <c r="Q41" s="134">
        <v>26.4</v>
      </c>
      <c r="R41" s="134">
        <v>20.5</v>
      </c>
      <c r="S41" s="134">
        <v>35</v>
      </c>
      <c r="T41" s="134">
        <v>13.6</v>
      </c>
      <c r="U41" s="134">
        <v>73.2</v>
      </c>
      <c r="V41" s="134">
        <v>145</v>
      </c>
      <c r="W41" s="134">
        <v>2.2000000000000002</v>
      </c>
      <c r="X41" s="134">
        <v>16.600000000000001</v>
      </c>
      <c r="Y41" s="134">
        <v>5.6</v>
      </c>
      <c r="Z41" s="134">
        <v>6.2</v>
      </c>
      <c r="AA41" s="134">
        <v>120</v>
      </c>
      <c r="AB41" s="134">
        <v>493.9</v>
      </c>
      <c r="AC41" s="134">
        <v>38.200000000000003</v>
      </c>
      <c r="AD41" s="134">
        <v>0.7</v>
      </c>
      <c r="AE41" s="134">
        <v>18.5</v>
      </c>
      <c r="AF41" s="134">
        <v>25.3</v>
      </c>
      <c r="AG41" s="134">
        <v>5.9</v>
      </c>
      <c r="AH41" s="134">
        <v>54.1</v>
      </c>
      <c r="AI41" s="134">
        <v>437.8</v>
      </c>
      <c r="AJ41" s="134">
        <v>7.9</v>
      </c>
      <c r="AK41" s="134">
        <v>3.7</v>
      </c>
      <c r="AL41" s="134">
        <v>87</v>
      </c>
      <c r="AM41" s="134">
        <v>251.1</v>
      </c>
      <c r="AN41" s="134">
        <v>152.69999999999999</v>
      </c>
      <c r="AO41" s="134">
        <v>66.099999999999994</v>
      </c>
      <c r="AP41" s="134">
        <v>866.6</v>
      </c>
      <c r="AQ41" s="134">
        <v>117.8</v>
      </c>
      <c r="AR41" s="134">
        <v>88.1</v>
      </c>
      <c r="AS41" s="134">
        <v>19.5</v>
      </c>
      <c r="AT41" s="134">
        <v>8.5</v>
      </c>
      <c r="AU41" s="134">
        <v>0</v>
      </c>
      <c r="AV41" s="134">
        <v>5675.3</v>
      </c>
      <c r="AW41" s="134">
        <v>193.3</v>
      </c>
      <c r="AX41" s="134">
        <v>35.9</v>
      </c>
      <c r="AY41" s="134">
        <v>410.6</v>
      </c>
      <c r="AZ41" s="134">
        <v>32.200000000000003</v>
      </c>
      <c r="BA41" s="134">
        <v>64.900000000000006</v>
      </c>
      <c r="BB41" s="134">
        <v>107.2</v>
      </c>
      <c r="BC41" s="134">
        <v>929.6</v>
      </c>
      <c r="BD41" s="134">
        <v>-1353.6</v>
      </c>
      <c r="BE41" s="137">
        <f t="shared" si="0"/>
        <v>3691.7</v>
      </c>
      <c r="BF41" s="137">
        <f t="shared" si="1"/>
        <v>11140.7</v>
      </c>
      <c r="BG41" s="97"/>
    </row>
    <row r="42" spans="1:59">
      <c r="A42" s="133" t="s">
        <v>1008</v>
      </c>
      <c r="B42" s="132" t="s">
        <v>952</v>
      </c>
      <c r="C42" s="135">
        <v>25.2</v>
      </c>
      <c r="D42" s="135">
        <v>3.5</v>
      </c>
      <c r="E42" s="135">
        <v>32.9</v>
      </c>
      <c r="F42" s="135">
        <v>17.8</v>
      </c>
      <c r="G42" s="135">
        <v>17</v>
      </c>
      <c r="H42" s="135">
        <v>333.8</v>
      </c>
      <c r="I42" s="135">
        <v>64.400000000000006</v>
      </c>
      <c r="J42" s="135">
        <v>13.3</v>
      </c>
      <c r="K42" s="135">
        <v>43.4</v>
      </c>
      <c r="L42" s="135">
        <v>29.3</v>
      </c>
      <c r="M42" s="135">
        <v>70.7</v>
      </c>
      <c r="N42" s="135">
        <v>38</v>
      </c>
      <c r="O42" s="135">
        <v>42.2</v>
      </c>
      <c r="P42" s="135">
        <v>53</v>
      </c>
      <c r="Q42" s="135">
        <v>117.5</v>
      </c>
      <c r="R42" s="135">
        <v>114</v>
      </c>
      <c r="S42" s="135">
        <v>484.4</v>
      </c>
      <c r="T42" s="135">
        <v>83.3</v>
      </c>
      <c r="U42" s="135">
        <v>106</v>
      </c>
      <c r="V42" s="135">
        <v>575.4</v>
      </c>
      <c r="W42" s="135">
        <v>39.799999999999997</v>
      </c>
      <c r="X42" s="135">
        <v>107.5</v>
      </c>
      <c r="Y42" s="135">
        <v>31.2</v>
      </c>
      <c r="Z42" s="135">
        <v>11.3</v>
      </c>
      <c r="AA42" s="135">
        <v>1066.8</v>
      </c>
      <c r="AB42" s="135">
        <v>766.8</v>
      </c>
      <c r="AC42" s="135">
        <v>274.5</v>
      </c>
      <c r="AD42" s="135">
        <v>4.9000000000000004</v>
      </c>
      <c r="AE42" s="135">
        <v>185</v>
      </c>
      <c r="AF42" s="135">
        <v>87.9</v>
      </c>
      <c r="AG42" s="135">
        <v>16</v>
      </c>
      <c r="AH42" s="135">
        <v>101.6</v>
      </c>
      <c r="AI42" s="135">
        <v>85.8</v>
      </c>
      <c r="AJ42" s="135">
        <v>515.5</v>
      </c>
      <c r="AK42" s="135">
        <v>25.4</v>
      </c>
      <c r="AL42" s="135">
        <v>461.3</v>
      </c>
      <c r="AM42" s="135">
        <v>489.9</v>
      </c>
      <c r="AN42" s="135">
        <v>341.1</v>
      </c>
      <c r="AO42" s="135">
        <v>299.2</v>
      </c>
      <c r="AP42" s="135">
        <v>1059.0999999999999</v>
      </c>
      <c r="AQ42" s="135">
        <v>208.3</v>
      </c>
      <c r="AR42" s="135">
        <v>221.7</v>
      </c>
      <c r="AS42" s="135">
        <v>29.9</v>
      </c>
      <c r="AT42" s="135">
        <v>101.1</v>
      </c>
      <c r="AU42" s="135">
        <v>0</v>
      </c>
      <c r="AV42" s="135">
        <v>14445.8</v>
      </c>
      <c r="AW42" s="135">
        <v>23.1</v>
      </c>
      <c r="AX42" s="135">
        <v>2.2000000000000002</v>
      </c>
      <c r="AY42" s="135">
        <v>83</v>
      </c>
      <c r="AZ42" s="135">
        <v>2.8</v>
      </c>
      <c r="BA42" s="135">
        <v>281.10000000000002</v>
      </c>
      <c r="BB42" s="135">
        <v>370.8</v>
      </c>
      <c r="BC42" s="135">
        <v>263.7</v>
      </c>
      <c r="BD42" s="135">
        <v>-900.5</v>
      </c>
      <c r="BE42" s="137">
        <f t="shared" si="0"/>
        <v>8796.6999999999989</v>
      </c>
      <c r="BF42" s="137">
        <f t="shared" si="1"/>
        <v>24269.199999999997</v>
      </c>
      <c r="BG42" s="97"/>
    </row>
    <row r="43" spans="1:59" ht="20.100000000000001">
      <c r="A43" s="133" t="s">
        <v>1009</v>
      </c>
      <c r="B43" s="132" t="s">
        <v>952</v>
      </c>
      <c r="C43" s="134">
        <v>2.5</v>
      </c>
      <c r="D43" s="134">
        <v>0.1</v>
      </c>
      <c r="E43" s="134">
        <v>23.8</v>
      </c>
      <c r="F43" s="134">
        <v>13.9</v>
      </c>
      <c r="G43" s="134">
        <v>0.9</v>
      </c>
      <c r="H43" s="134">
        <v>35.4</v>
      </c>
      <c r="I43" s="134">
        <v>4.7</v>
      </c>
      <c r="J43" s="134">
        <v>1</v>
      </c>
      <c r="K43" s="134">
        <v>4.9000000000000004</v>
      </c>
      <c r="L43" s="134">
        <v>3.7</v>
      </c>
      <c r="M43" s="134">
        <v>11.4</v>
      </c>
      <c r="N43" s="134">
        <v>2.2999999999999998</v>
      </c>
      <c r="O43" s="134">
        <v>4.5999999999999996</v>
      </c>
      <c r="P43" s="134">
        <v>4.4000000000000004</v>
      </c>
      <c r="Q43" s="134">
        <v>16.8</v>
      </c>
      <c r="R43" s="134">
        <v>8.4</v>
      </c>
      <c r="S43" s="134">
        <v>54.6</v>
      </c>
      <c r="T43" s="134">
        <v>8.6999999999999993</v>
      </c>
      <c r="U43" s="134">
        <v>24.4</v>
      </c>
      <c r="V43" s="134">
        <v>90.4</v>
      </c>
      <c r="W43" s="134">
        <v>2</v>
      </c>
      <c r="X43" s="134">
        <v>7.6</v>
      </c>
      <c r="Y43" s="134">
        <v>2.2999999999999998</v>
      </c>
      <c r="Z43" s="134">
        <v>6.2</v>
      </c>
      <c r="AA43" s="134">
        <v>29.1</v>
      </c>
      <c r="AB43" s="134">
        <v>66.3</v>
      </c>
      <c r="AC43" s="134">
        <v>32.799999999999997</v>
      </c>
      <c r="AD43" s="134">
        <v>0.2</v>
      </c>
      <c r="AE43" s="134">
        <v>6.5</v>
      </c>
      <c r="AF43" s="134">
        <v>6.9</v>
      </c>
      <c r="AG43" s="134">
        <v>1.3</v>
      </c>
      <c r="AH43" s="134">
        <v>17.3</v>
      </c>
      <c r="AI43" s="134">
        <v>14.6</v>
      </c>
      <c r="AJ43" s="134">
        <v>55</v>
      </c>
      <c r="AK43" s="134">
        <v>13.5</v>
      </c>
      <c r="AL43" s="134">
        <v>271.8</v>
      </c>
      <c r="AM43" s="134">
        <v>40.200000000000003</v>
      </c>
      <c r="AN43" s="134">
        <v>19.3</v>
      </c>
      <c r="AO43" s="134">
        <v>6.5</v>
      </c>
      <c r="AP43" s="134">
        <v>179.8</v>
      </c>
      <c r="AQ43" s="134">
        <v>40</v>
      </c>
      <c r="AR43" s="134">
        <v>55.2</v>
      </c>
      <c r="AS43" s="134">
        <v>7.5</v>
      </c>
      <c r="AT43" s="134">
        <v>6.9</v>
      </c>
      <c r="AU43" s="134">
        <v>0</v>
      </c>
      <c r="AV43" s="134">
        <v>109.1</v>
      </c>
      <c r="AW43" s="134">
        <v>13</v>
      </c>
      <c r="AX43" s="134">
        <v>18.899999999999999</v>
      </c>
      <c r="AY43" s="134">
        <v>1716.2</v>
      </c>
      <c r="AZ43" s="134">
        <v>0.4</v>
      </c>
      <c r="BA43" s="134">
        <v>8.6999999999999993</v>
      </c>
      <c r="BB43" s="134">
        <v>5.0999999999999996</v>
      </c>
      <c r="BC43" s="134">
        <v>25</v>
      </c>
      <c r="BD43" s="134">
        <v>-295.2</v>
      </c>
      <c r="BE43" s="137">
        <f t="shared" si="0"/>
        <v>1205.7</v>
      </c>
      <c r="BF43" s="137">
        <f t="shared" si="1"/>
        <v>3102.1</v>
      </c>
      <c r="BG43" s="97"/>
    </row>
    <row r="44" spans="1:59" ht="20.100000000000001">
      <c r="A44" s="133" t="s">
        <v>1010</v>
      </c>
      <c r="B44" s="132" t="s">
        <v>952</v>
      </c>
      <c r="C44" s="135">
        <v>310.3</v>
      </c>
      <c r="D44" s="135">
        <v>24.4</v>
      </c>
      <c r="E44" s="135">
        <v>61</v>
      </c>
      <c r="F44" s="135">
        <v>186.2</v>
      </c>
      <c r="G44" s="135">
        <v>55.7</v>
      </c>
      <c r="H44" s="135">
        <v>559.4</v>
      </c>
      <c r="I44" s="135">
        <v>158.4</v>
      </c>
      <c r="J44" s="135">
        <v>7.5</v>
      </c>
      <c r="K44" s="135">
        <v>66.3</v>
      </c>
      <c r="L44" s="135">
        <v>25.7</v>
      </c>
      <c r="M44" s="135">
        <v>230.7</v>
      </c>
      <c r="N44" s="135">
        <v>77.2</v>
      </c>
      <c r="O44" s="135">
        <v>92.1</v>
      </c>
      <c r="P44" s="135">
        <v>96.8</v>
      </c>
      <c r="Q44" s="135">
        <v>166.6</v>
      </c>
      <c r="R44" s="135">
        <v>254.8</v>
      </c>
      <c r="S44" s="135">
        <v>397.5</v>
      </c>
      <c r="T44" s="135">
        <v>79.5</v>
      </c>
      <c r="U44" s="135">
        <v>174.1</v>
      </c>
      <c r="V44" s="135">
        <v>743.2</v>
      </c>
      <c r="W44" s="135">
        <v>76.599999999999994</v>
      </c>
      <c r="X44" s="135">
        <v>68.5</v>
      </c>
      <c r="Y44" s="135">
        <v>131.6</v>
      </c>
      <c r="Z44" s="135">
        <v>75.599999999999994</v>
      </c>
      <c r="AA44" s="135">
        <v>1710.1</v>
      </c>
      <c r="AB44" s="135">
        <v>3053.4</v>
      </c>
      <c r="AC44" s="135">
        <v>383.2</v>
      </c>
      <c r="AD44" s="135">
        <v>10.7</v>
      </c>
      <c r="AE44" s="135">
        <v>93.8</v>
      </c>
      <c r="AF44" s="135">
        <v>89.1</v>
      </c>
      <c r="AG44" s="135">
        <v>12.7</v>
      </c>
      <c r="AH44" s="135">
        <v>379.4</v>
      </c>
      <c r="AI44" s="135">
        <v>64.2</v>
      </c>
      <c r="AJ44" s="135">
        <v>689.5</v>
      </c>
      <c r="AK44" s="135">
        <v>72.8</v>
      </c>
      <c r="AL44" s="135">
        <v>6615</v>
      </c>
      <c r="AM44" s="135">
        <v>1413.1</v>
      </c>
      <c r="AN44" s="135">
        <v>2155.9</v>
      </c>
      <c r="AO44" s="135">
        <v>381.9</v>
      </c>
      <c r="AP44" s="135">
        <v>1869.7</v>
      </c>
      <c r="AQ44" s="135">
        <v>163.30000000000001</v>
      </c>
      <c r="AR44" s="135">
        <v>233.2</v>
      </c>
      <c r="AS44" s="135">
        <v>143.69999999999999</v>
      </c>
      <c r="AT44" s="135">
        <v>35.9</v>
      </c>
      <c r="AU44" s="135">
        <v>0</v>
      </c>
      <c r="AV44" s="135">
        <v>56807.3</v>
      </c>
      <c r="AW44" s="135">
        <v>423.2</v>
      </c>
      <c r="AX44" s="135">
        <v>386.4</v>
      </c>
      <c r="AY44" s="135">
        <v>11.7</v>
      </c>
      <c r="AZ44" s="135">
        <v>161.1</v>
      </c>
      <c r="BA44" s="135">
        <v>248.4</v>
      </c>
      <c r="BB44" s="135">
        <v>317.60000000000002</v>
      </c>
      <c r="BC44" s="135">
        <v>1424.1</v>
      </c>
      <c r="BD44" s="135">
        <v>-8725.1</v>
      </c>
      <c r="BE44" s="137">
        <f t="shared" si="0"/>
        <v>23690.300000000007</v>
      </c>
      <c r="BF44" s="137">
        <f t="shared" si="1"/>
        <v>83470.100000000006</v>
      </c>
      <c r="BG44" s="97"/>
    </row>
    <row r="45" spans="1:59">
      <c r="A45" s="133" t="s">
        <v>1011</v>
      </c>
      <c r="B45" s="132" t="s">
        <v>952</v>
      </c>
      <c r="C45" s="134">
        <v>5.4</v>
      </c>
      <c r="D45" s="134">
        <v>3</v>
      </c>
      <c r="E45" s="134">
        <v>177.6</v>
      </c>
      <c r="F45" s="134">
        <v>22.4</v>
      </c>
      <c r="G45" s="134">
        <v>24</v>
      </c>
      <c r="H45" s="134">
        <v>831.5</v>
      </c>
      <c r="I45" s="134">
        <v>218.6</v>
      </c>
      <c r="J45" s="134">
        <v>17.399999999999999</v>
      </c>
      <c r="K45" s="134">
        <v>142.69999999999999</v>
      </c>
      <c r="L45" s="134">
        <v>12.8</v>
      </c>
      <c r="M45" s="134">
        <v>128.9</v>
      </c>
      <c r="N45" s="134">
        <v>100.3</v>
      </c>
      <c r="O45" s="134">
        <v>171.5</v>
      </c>
      <c r="P45" s="134">
        <v>156.6</v>
      </c>
      <c r="Q45" s="134">
        <v>135.9</v>
      </c>
      <c r="R45" s="134">
        <v>227.6</v>
      </c>
      <c r="S45" s="134">
        <v>351.9</v>
      </c>
      <c r="T45" s="134">
        <v>161.4</v>
      </c>
      <c r="U45" s="134">
        <v>163.5</v>
      </c>
      <c r="V45" s="134">
        <v>661.7</v>
      </c>
      <c r="W45" s="134">
        <v>30</v>
      </c>
      <c r="X45" s="134">
        <v>678.1</v>
      </c>
      <c r="Y45" s="134">
        <v>15.7</v>
      </c>
      <c r="Z45" s="134">
        <v>14</v>
      </c>
      <c r="AA45" s="134">
        <v>641.5</v>
      </c>
      <c r="AB45" s="134">
        <v>4317.6000000000004</v>
      </c>
      <c r="AC45" s="134">
        <v>616.79999999999995</v>
      </c>
      <c r="AD45" s="134">
        <v>37.1</v>
      </c>
      <c r="AE45" s="134">
        <v>152.4</v>
      </c>
      <c r="AF45" s="134">
        <v>736.3</v>
      </c>
      <c r="AG45" s="134">
        <v>55.7</v>
      </c>
      <c r="AH45" s="134">
        <v>438.5</v>
      </c>
      <c r="AI45" s="134">
        <v>719</v>
      </c>
      <c r="AJ45" s="134">
        <v>1149.0999999999999</v>
      </c>
      <c r="AK45" s="134">
        <v>203</v>
      </c>
      <c r="AL45" s="134">
        <v>2157.6999999999998</v>
      </c>
      <c r="AM45" s="134">
        <v>3684.4</v>
      </c>
      <c r="AN45" s="134">
        <v>1226</v>
      </c>
      <c r="AO45" s="134">
        <v>877.8</v>
      </c>
      <c r="AP45" s="134">
        <v>1913.7</v>
      </c>
      <c r="AQ45" s="134">
        <v>409.7</v>
      </c>
      <c r="AR45" s="134">
        <v>733.8</v>
      </c>
      <c r="AS45" s="134">
        <v>273.89999999999998</v>
      </c>
      <c r="AT45" s="134">
        <v>786</v>
      </c>
      <c r="AU45" s="134">
        <v>0</v>
      </c>
      <c r="AV45" s="134">
        <v>99600.6</v>
      </c>
      <c r="AW45" s="134">
        <v>613.9</v>
      </c>
      <c r="AX45" s="134">
        <v>11.9</v>
      </c>
      <c r="AY45" s="134">
        <v>96</v>
      </c>
      <c r="AZ45" s="134">
        <v>2.7</v>
      </c>
      <c r="BA45" s="134">
        <v>807.6</v>
      </c>
      <c r="BB45" s="134">
        <v>1104.8</v>
      </c>
      <c r="BC45" s="134">
        <v>110.3</v>
      </c>
      <c r="BD45" s="134">
        <v>-950.5</v>
      </c>
      <c r="BE45" s="137">
        <f t="shared" si="0"/>
        <v>25582.500000000004</v>
      </c>
      <c r="BF45" s="137">
        <f t="shared" si="1"/>
        <v>127930.3</v>
      </c>
      <c r="BG45" s="97"/>
    </row>
    <row r="46" spans="1:59" ht="20.100000000000001">
      <c r="A46" s="133" t="s">
        <v>1012</v>
      </c>
      <c r="B46" s="132" t="s">
        <v>952</v>
      </c>
      <c r="C46" s="135">
        <v>32.1</v>
      </c>
      <c r="D46" s="135">
        <v>18.7</v>
      </c>
      <c r="E46" s="135">
        <v>1651.5</v>
      </c>
      <c r="F46" s="135">
        <v>321.7</v>
      </c>
      <c r="G46" s="135">
        <v>290.89999999999998</v>
      </c>
      <c r="H46" s="135">
        <v>1574.3</v>
      </c>
      <c r="I46" s="135">
        <v>124.1</v>
      </c>
      <c r="J46" s="135">
        <v>25</v>
      </c>
      <c r="K46" s="135">
        <v>145.5</v>
      </c>
      <c r="L46" s="135">
        <v>701.1</v>
      </c>
      <c r="M46" s="135">
        <v>687.5</v>
      </c>
      <c r="N46" s="135">
        <v>146.1</v>
      </c>
      <c r="O46" s="135">
        <v>138.80000000000001</v>
      </c>
      <c r="P46" s="135">
        <v>190.9</v>
      </c>
      <c r="Q46" s="135">
        <v>394.9</v>
      </c>
      <c r="R46" s="135">
        <v>210.7</v>
      </c>
      <c r="S46" s="135">
        <v>518.4</v>
      </c>
      <c r="T46" s="135">
        <v>217.4</v>
      </c>
      <c r="U46" s="135">
        <v>407.1</v>
      </c>
      <c r="V46" s="135">
        <v>1489.7</v>
      </c>
      <c r="W46" s="135">
        <v>31.6</v>
      </c>
      <c r="X46" s="135">
        <v>167.1</v>
      </c>
      <c r="Y46" s="135">
        <v>185.7</v>
      </c>
      <c r="Z46" s="135">
        <v>51.7</v>
      </c>
      <c r="AA46" s="135">
        <v>1513.5</v>
      </c>
      <c r="AB46" s="135">
        <v>6063.2</v>
      </c>
      <c r="AC46" s="135">
        <v>539.20000000000005</v>
      </c>
      <c r="AD46" s="135">
        <v>12.6</v>
      </c>
      <c r="AE46" s="135">
        <v>144</v>
      </c>
      <c r="AF46" s="135">
        <v>248</v>
      </c>
      <c r="AG46" s="135">
        <v>64.2</v>
      </c>
      <c r="AH46" s="135">
        <v>680.5</v>
      </c>
      <c r="AI46" s="135">
        <v>667.6</v>
      </c>
      <c r="AJ46" s="135">
        <v>515.70000000000005</v>
      </c>
      <c r="AK46" s="135">
        <v>92.7</v>
      </c>
      <c r="AL46" s="135">
        <v>5601.9</v>
      </c>
      <c r="AM46" s="135">
        <v>1429.1</v>
      </c>
      <c r="AN46" s="135">
        <v>851.1</v>
      </c>
      <c r="AO46" s="135">
        <v>1494.2</v>
      </c>
      <c r="AP46" s="135">
        <v>4042.2</v>
      </c>
      <c r="AQ46" s="135">
        <v>482.1</v>
      </c>
      <c r="AR46" s="135">
        <v>866.6</v>
      </c>
      <c r="AS46" s="135">
        <v>220.5</v>
      </c>
      <c r="AT46" s="135">
        <v>165</v>
      </c>
      <c r="AU46" s="135">
        <v>0</v>
      </c>
      <c r="AV46" s="135">
        <v>4267.8999999999996</v>
      </c>
      <c r="AW46" s="135">
        <v>444.8</v>
      </c>
      <c r="AX46" s="135">
        <v>1376.8</v>
      </c>
      <c r="AY46" s="135">
        <v>186.1</v>
      </c>
      <c r="AZ46" s="135">
        <v>17.899999999999999</v>
      </c>
      <c r="BA46" s="135">
        <v>116.2</v>
      </c>
      <c r="BB46" s="135">
        <v>173.8</v>
      </c>
      <c r="BC46" s="135">
        <v>805.1</v>
      </c>
      <c r="BD46" s="135">
        <v>-3687</v>
      </c>
      <c r="BE46" s="137">
        <f t="shared" si="0"/>
        <v>35416.399999999994</v>
      </c>
      <c r="BF46" s="137">
        <f t="shared" si="1"/>
        <v>42805</v>
      </c>
      <c r="BG46" s="97"/>
    </row>
    <row r="47" spans="1:59" ht="20.100000000000001">
      <c r="A47" s="133" t="s">
        <v>1013</v>
      </c>
      <c r="B47" s="132" t="s">
        <v>952</v>
      </c>
      <c r="C47" s="134">
        <v>59.3</v>
      </c>
      <c r="D47" s="134">
        <v>57.8</v>
      </c>
      <c r="E47" s="134">
        <v>325.10000000000002</v>
      </c>
      <c r="F47" s="134">
        <v>717.8</v>
      </c>
      <c r="G47" s="134">
        <v>350.7</v>
      </c>
      <c r="H47" s="134">
        <v>2842.4</v>
      </c>
      <c r="I47" s="134">
        <v>559.6</v>
      </c>
      <c r="J47" s="134">
        <v>40.4</v>
      </c>
      <c r="K47" s="134">
        <v>463.5</v>
      </c>
      <c r="L47" s="134">
        <v>202.3</v>
      </c>
      <c r="M47" s="134">
        <v>993.7</v>
      </c>
      <c r="N47" s="134">
        <v>961.6</v>
      </c>
      <c r="O47" s="134">
        <v>1015.4</v>
      </c>
      <c r="P47" s="134">
        <v>966</v>
      </c>
      <c r="Q47" s="134">
        <v>505.2</v>
      </c>
      <c r="R47" s="134">
        <v>807.2</v>
      </c>
      <c r="S47" s="134">
        <v>1119.4000000000001</v>
      </c>
      <c r="T47" s="134">
        <v>755.8</v>
      </c>
      <c r="U47" s="134">
        <v>443.6</v>
      </c>
      <c r="V47" s="134">
        <v>4295.5</v>
      </c>
      <c r="W47" s="134">
        <v>234.5</v>
      </c>
      <c r="X47" s="134">
        <v>334.8</v>
      </c>
      <c r="Y47" s="134">
        <v>166.8</v>
      </c>
      <c r="Z47" s="134">
        <v>89.9</v>
      </c>
      <c r="AA47" s="134">
        <v>1529.1</v>
      </c>
      <c r="AB47" s="134">
        <v>8966.2999999999993</v>
      </c>
      <c r="AC47" s="134">
        <v>1755.2</v>
      </c>
      <c r="AD47" s="134">
        <v>175.3</v>
      </c>
      <c r="AE47" s="134">
        <v>905.9</v>
      </c>
      <c r="AF47" s="134">
        <v>1016.4</v>
      </c>
      <c r="AG47" s="134">
        <v>277.3</v>
      </c>
      <c r="AH47" s="134">
        <v>1610.8</v>
      </c>
      <c r="AI47" s="134">
        <v>1204.7</v>
      </c>
      <c r="AJ47" s="134">
        <v>570</v>
      </c>
      <c r="AK47" s="134">
        <v>441.4</v>
      </c>
      <c r="AL47" s="134">
        <v>6146.2</v>
      </c>
      <c r="AM47" s="134">
        <v>632</v>
      </c>
      <c r="AN47" s="134">
        <v>1536.4</v>
      </c>
      <c r="AO47" s="134">
        <v>1388.7</v>
      </c>
      <c r="AP47" s="134">
        <v>1710.8</v>
      </c>
      <c r="AQ47" s="134">
        <v>660.6</v>
      </c>
      <c r="AR47" s="134">
        <v>1056.3</v>
      </c>
      <c r="AS47" s="134">
        <v>780.8</v>
      </c>
      <c r="AT47" s="134">
        <v>236.6</v>
      </c>
      <c r="AU47" s="134">
        <v>0</v>
      </c>
      <c r="AV47" s="134">
        <v>3423.4</v>
      </c>
      <c r="AW47" s="134">
        <v>232.6</v>
      </c>
      <c r="AX47" s="134">
        <v>13.5</v>
      </c>
      <c r="AY47" s="134">
        <v>804.7</v>
      </c>
      <c r="AZ47" s="134">
        <v>18.899999999999999</v>
      </c>
      <c r="BA47" s="134">
        <v>228</v>
      </c>
      <c r="BB47" s="134">
        <v>290.3</v>
      </c>
      <c r="BC47" s="134">
        <v>265.10000000000002</v>
      </c>
      <c r="BD47" s="134">
        <v>-1078.5</v>
      </c>
      <c r="BE47" s="137">
        <f t="shared" si="0"/>
        <v>50909.100000000006</v>
      </c>
      <c r="BF47" s="137">
        <f t="shared" si="1"/>
        <v>56185.600000000006</v>
      </c>
      <c r="BG47" s="97"/>
    </row>
    <row r="48" spans="1:59" ht="30">
      <c r="A48" s="133" t="s">
        <v>1014</v>
      </c>
      <c r="B48" s="132" t="s">
        <v>952</v>
      </c>
      <c r="C48" s="135">
        <v>10.5</v>
      </c>
      <c r="D48" s="135">
        <v>0.5</v>
      </c>
      <c r="E48" s="135">
        <v>8</v>
      </c>
      <c r="F48" s="135">
        <v>3.1</v>
      </c>
      <c r="G48" s="135">
        <v>2</v>
      </c>
      <c r="H48" s="135">
        <v>47</v>
      </c>
      <c r="I48" s="135">
        <v>7</v>
      </c>
      <c r="J48" s="135">
        <v>1.5</v>
      </c>
      <c r="K48" s="135">
        <v>6.2</v>
      </c>
      <c r="L48" s="135">
        <v>24.3</v>
      </c>
      <c r="M48" s="135">
        <v>16.2</v>
      </c>
      <c r="N48" s="135">
        <v>4.5999999999999996</v>
      </c>
      <c r="O48" s="135">
        <v>7.1</v>
      </c>
      <c r="P48" s="135">
        <v>4.9000000000000004</v>
      </c>
      <c r="Q48" s="135">
        <v>9.8000000000000007</v>
      </c>
      <c r="R48" s="135">
        <v>6.7</v>
      </c>
      <c r="S48" s="135">
        <v>20.8</v>
      </c>
      <c r="T48" s="135">
        <v>8.6</v>
      </c>
      <c r="U48" s="135">
        <v>7.7</v>
      </c>
      <c r="V48" s="135">
        <v>41.7</v>
      </c>
      <c r="W48" s="135">
        <v>2.4</v>
      </c>
      <c r="X48" s="135">
        <v>7.3</v>
      </c>
      <c r="Y48" s="135">
        <v>62.4</v>
      </c>
      <c r="Z48" s="135">
        <v>1.4</v>
      </c>
      <c r="AA48" s="135">
        <v>18.899999999999999</v>
      </c>
      <c r="AB48" s="135">
        <v>41.3</v>
      </c>
      <c r="AC48" s="135">
        <v>393.6</v>
      </c>
      <c r="AD48" s="135">
        <v>0.6</v>
      </c>
      <c r="AE48" s="135">
        <v>7.1</v>
      </c>
      <c r="AF48" s="135">
        <v>2.2999999999999998</v>
      </c>
      <c r="AG48" s="135">
        <v>0.6</v>
      </c>
      <c r="AH48" s="135">
        <v>5</v>
      </c>
      <c r="AI48" s="135">
        <v>2.1</v>
      </c>
      <c r="AJ48" s="135">
        <v>1.3</v>
      </c>
      <c r="AK48" s="135">
        <v>0.3</v>
      </c>
      <c r="AL48" s="135">
        <v>114.8</v>
      </c>
      <c r="AM48" s="135">
        <v>2.7</v>
      </c>
      <c r="AN48" s="135">
        <v>3.4</v>
      </c>
      <c r="AO48" s="135">
        <v>3.6</v>
      </c>
      <c r="AP48" s="135">
        <v>10.199999999999999</v>
      </c>
      <c r="AQ48" s="135">
        <v>2.8</v>
      </c>
      <c r="AR48" s="135">
        <v>7.6</v>
      </c>
      <c r="AS48" s="135">
        <v>1.1000000000000001</v>
      </c>
      <c r="AT48" s="135">
        <v>1.1000000000000001</v>
      </c>
      <c r="AU48" s="135">
        <v>0</v>
      </c>
      <c r="AV48" s="135">
        <v>519.4</v>
      </c>
      <c r="AW48" s="135">
        <v>538.5</v>
      </c>
      <c r="AX48" s="135">
        <v>68807.899999999994</v>
      </c>
      <c r="AY48" s="135">
        <v>48.7</v>
      </c>
      <c r="AZ48" s="135">
        <v>0</v>
      </c>
      <c r="BA48" s="135">
        <v>137.9</v>
      </c>
      <c r="BB48" s="135">
        <v>0</v>
      </c>
      <c r="BC48" s="135">
        <v>0</v>
      </c>
      <c r="BD48" s="135">
        <v>-788.7</v>
      </c>
      <c r="BE48" s="137">
        <f t="shared" si="0"/>
        <v>932.1</v>
      </c>
      <c r="BF48" s="137">
        <f t="shared" si="1"/>
        <v>70984.499999999985</v>
      </c>
      <c r="BG48" s="97"/>
    </row>
    <row r="49" spans="1:59">
      <c r="A49" s="133" t="s">
        <v>1015</v>
      </c>
      <c r="B49" s="132" t="s">
        <v>952</v>
      </c>
      <c r="C49" s="134">
        <v>1.1000000000000001</v>
      </c>
      <c r="D49" s="134">
        <v>0.1</v>
      </c>
      <c r="E49" s="134">
        <v>0.6</v>
      </c>
      <c r="F49" s="134">
        <v>0.4</v>
      </c>
      <c r="G49" s="134">
        <v>0.3</v>
      </c>
      <c r="H49" s="134">
        <v>7.7</v>
      </c>
      <c r="I49" s="134">
        <v>2</v>
      </c>
      <c r="J49" s="134">
        <v>0.1</v>
      </c>
      <c r="K49" s="134">
        <v>4.9000000000000004</v>
      </c>
      <c r="L49" s="134">
        <v>1.2</v>
      </c>
      <c r="M49" s="134">
        <v>2.1</v>
      </c>
      <c r="N49" s="134">
        <v>1.2</v>
      </c>
      <c r="O49" s="134">
        <v>4.3</v>
      </c>
      <c r="P49" s="134">
        <v>1.1000000000000001</v>
      </c>
      <c r="Q49" s="134">
        <v>0.9</v>
      </c>
      <c r="R49" s="134">
        <v>1.1000000000000001</v>
      </c>
      <c r="S49" s="134">
        <v>3.6</v>
      </c>
      <c r="T49" s="134">
        <v>7.1</v>
      </c>
      <c r="U49" s="134">
        <v>5.3</v>
      </c>
      <c r="V49" s="134">
        <v>14.9</v>
      </c>
      <c r="W49" s="134">
        <v>0.7</v>
      </c>
      <c r="X49" s="134">
        <v>2.2000000000000002</v>
      </c>
      <c r="Y49" s="134">
        <v>5.5</v>
      </c>
      <c r="Z49" s="134">
        <v>0.1</v>
      </c>
      <c r="AA49" s="134">
        <v>3.7</v>
      </c>
      <c r="AB49" s="134">
        <v>10.1</v>
      </c>
      <c r="AC49" s="134">
        <v>33.200000000000003</v>
      </c>
      <c r="AD49" s="134">
        <v>0</v>
      </c>
      <c r="AE49" s="134">
        <v>1.2</v>
      </c>
      <c r="AF49" s="134">
        <v>0.7</v>
      </c>
      <c r="AG49" s="134">
        <v>0.3</v>
      </c>
      <c r="AH49" s="134">
        <v>1.5</v>
      </c>
      <c r="AI49" s="134">
        <v>1.6</v>
      </c>
      <c r="AJ49" s="134">
        <v>0.4</v>
      </c>
      <c r="AK49" s="134">
        <v>0.2</v>
      </c>
      <c r="AL49" s="134">
        <v>16.3</v>
      </c>
      <c r="AM49" s="134">
        <v>4.2</v>
      </c>
      <c r="AN49" s="134">
        <v>7.5</v>
      </c>
      <c r="AO49" s="134">
        <v>1.9</v>
      </c>
      <c r="AP49" s="134">
        <v>196.4</v>
      </c>
      <c r="AQ49" s="134">
        <v>70.7</v>
      </c>
      <c r="AR49" s="134">
        <v>11.8</v>
      </c>
      <c r="AS49" s="134">
        <v>1.6</v>
      </c>
      <c r="AT49" s="134">
        <v>0.9</v>
      </c>
      <c r="AU49" s="134">
        <v>0</v>
      </c>
      <c r="AV49" s="134">
        <v>9271.6</v>
      </c>
      <c r="AW49" s="134">
        <v>2868</v>
      </c>
      <c r="AX49" s="134">
        <v>38078.1</v>
      </c>
      <c r="AY49" s="134">
        <v>19.5</v>
      </c>
      <c r="AZ49" s="134">
        <v>0.3</v>
      </c>
      <c r="BA49" s="134">
        <v>775.3</v>
      </c>
      <c r="BB49" s="134">
        <v>398.2</v>
      </c>
      <c r="BC49" s="134">
        <v>10</v>
      </c>
      <c r="BD49" s="134">
        <v>-902.6</v>
      </c>
      <c r="BE49" s="137">
        <f t="shared" si="0"/>
        <v>432.70000000000005</v>
      </c>
      <c r="BF49" s="137">
        <f t="shared" si="1"/>
        <v>51853.700000000004</v>
      </c>
      <c r="BG49" s="97"/>
    </row>
    <row r="50" spans="1:59" ht="20.100000000000001">
      <c r="A50" s="133" t="s">
        <v>1016</v>
      </c>
      <c r="B50" s="132" t="s">
        <v>952</v>
      </c>
      <c r="C50" s="135">
        <v>4.5</v>
      </c>
      <c r="D50" s="135">
        <v>0.2</v>
      </c>
      <c r="E50" s="135">
        <v>1.8</v>
      </c>
      <c r="F50" s="135">
        <v>1.2</v>
      </c>
      <c r="G50" s="135">
        <v>0.9</v>
      </c>
      <c r="H50" s="135">
        <v>14.8</v>
      </c>
      <c r="I50" s="135">
        <v>4.2</v>
      </c>
      <c r="J50" s="135">
        <v>0.3</v>
      </c>
      <c r="K50" s="135">
        <v>2.8</v>
      </c>
      <c r="L50" s="135">
        <v>6.8</v>
      </c>
      <c r="M50" s="135">
        <v>7</v>
      </c>
      <c r="N50" s="135">
        <v>2.2000000000000002</v>
      </c>
      <c r="O50" s="135">
        <v>3.8</v>
      </c>
      <c r="P50" s="135">
        <v>1.6</v>
      </c>
      <c r="Q50" s="135">
        <v>2.2999999999999998</v>
      </c>
      <c r="R50" s="135">
        <v>2.4</v>
      </c>
      <c r="S50" s="135">
        <v>15.4</v>
      </c>
      <c r="T50" s="135">
        <v>4.5</v>
      </c>
      <c r="U50" s="135">
        <v>2.7</v>
      </c>
      <c r="V50" s="135">
        <v>21.2</v>
      </c>
      <c r="W50" s="135">
        <v>1</v>
      </c>
      <c r="X50" s="135">
        <v>9.8000000000000007</v>
      </c>
      <c r="Y50" s="135">
        <v>3</v>
      </c>
      <c r="Z50" s="135">
        <v>0.4</v>
      </c>
      <c r="AA50" s="135">
        <v>12.2</v>
      </c>
      <c r="AB50" s="135">
        <v>8.6999999999999993</v>
      </c>
      <c r="AC50" s="135">
        <v>9.6</v>
      </c>
      <c r="AD50" s="135">
        <v>0.2</v>
      </c>
      <c r="AE50" s="135">
        <v>2.8</v>
      </c>
      <c r="AF50" s="135">
        <v>1.2</v>
      </c>
      <c r="AG50" s="135">
        <v>0.3</v>
      </c>
      <c r="AH50" s="135">
        <v>3</v>
      </c>
      <c r="AI50" s="135">
        <v>1</v>
      </c>
      <c r="AJ50" s="135">
        <v>1.4</v>
      </c>
      <c r="AK50" s="135">
        <v>0.3</v>
      </c>
      <c r="AL50" s="135">
        <v>2.1</v>
      </c>
      <c r="AM50" s="135">
        <v>2.1</v>
      </c>
      <c r="AN50" s="135">
        <v>1.9</v>
      </c>
      <c r="AO50" s="135">
        <v>2</v>
      </c>
      <c r="AP50" s="135">
        <v>3.7</v>
      </c>
      <c r="AQ50" s="135">
        <v>1.1000000000000001</v>
      </c>
      <c r="AR50" s="135">
        <v>192.2</v>
      </c>
      <c r="AS50" s="135">
        <v>0.7</v>
      </c>
      <c r="AT50" s="135">
        <v>0.8</v>
      </c>
      <c r="AU50" s="135">
        <v>0</v>
      </c>
      <c r="AV50" s="135">
        <v>10090.799999999999</v>
      </c>
      <c r="AW50" s="135">
        <v>2589.5</v>
      </c>
      <c r="AX50" s="135">
        <v>28558.6</v>
      </c>
      <c r="AY50" s="135">
        <v>93.5</v>
      </c>
      <c r="AZ50" s="135">
        <v>-0.2</v>
      </c>
      <c r="BA50" s="135">
        <v>180.4</v>
      </c>
      <c r="BB50" s="135">
        <v>264.10000000000002</v>
      </c>
      <c r="BC50" s="135">
        <v>17.8</v>
      </c>
      <c r="BD50" s="135">
        <v>-396</v>
      </c>
      <c r="BE50" s="137">
        <f t="shared" si="0"/>
        <v>362.1</v>
      </c>
      <c r="BF50" s="137">
        <f t="shared" si="1"/>
        <v>42156.600000000006</v>
      </c>
      <c r="BG50" s="97"/>
    </row>
    <row r="51" spans="1:59" ht="20.100000000000001">
      <c r="A51" s="133" t="s">
        <v>1017</v>
      </c>
      <c r="B51" s="132" t="s">
        <v>952</v>
      </c>
      <c r="C51" s="134">
        <v>2.7</v>
      </c>
      <c r="D51" s="134">
        <v>0.2</v>
      </c>
      <c r="E51" s="134">
        <v>2.9</v>
      </c>
      <c r="F51" s="134">
        <v>1.7</v>
      </c>
      <c r="G51" s="134">
        <v>5.3</v>
      </c>
      <c r="H51" s="134">
        <v>13</v>
      </c>
      <c r="I51" s="134">
        <v>2.6</v>
      </c>
      <c r="J51" s="134">
        <v>0.2</v>
      </c>
      <c r="K51" s="134">
        <v>2.2999999999999998</v>
      </c>
      <c r="L51" s="134">
        <v>3.9</v>
      </c>
      <c r="M51" s="134">
        <v>5.4</v>
      </c>
      <c r="N51" s="134">
        <v>1.7</v>
      </c>
      <c r="O51" s="134">
        <v>2.5</v>
      </c>
      <c r="P51" s="134">
        <v>1.8</v>
      </c>
      <c r="Q51" s="134">
        <v>1.7</v>
      </c>
      <c r="R51" s="134">
        <v>2.1</v>
      </c>
      <c r="S51" s="134">
        <v>8.3000000000000007</v>
      </c>
      <c r="T51" s="134">
        <v>2.8</v>
      </c>
      <c r="U51" s="134">
        <v>4.4000000000000004</v>
      </c>
      <c r="V51" s="134">
        <v>15.9</v>
      </c>
      <c r="W51" s="134">
        <v>0.9</v>
      </c>
      <c r="X51" s="134">
        <v>2.6</v>
      </c>
      <c r="Y51" s="134">
        <v>1.5</v>
      </c>
      <c r="Z51" s="134">
        <v>0.4</v>
      </c>
      <c r="AA51" s="134">
        <v>14.7</v>
      </c>
      <c r="AB51" s="134">
        <v>25.8</v>
      </c>
      <c r="AC51" s="134">
        <v>7.5</v>
      </c>
      <c r="AD51" s="134">
        <v>0.4</v>
      </c>
      <c r="AE51" s="134">
        <v>7.3</v>
      </c>
      <c r="AF51" s="134">
        <v>1.6</v>
      </c>
      <c r="AG51" s="134">
        <v>1.2</v>
      </c>
      <c r="AH51" s="134">
        <v>90.6</v>
      </c>
      <c r="AI51" s="134">
        <v>87.5</v>
      </c>
      <c r="AJ51" s="134">
        <v>2.2000000000000002</v>
      </c>
      <c r="AK51" s="134">
        <v>0.9</v>
      </c>
      <c r="AL51" s="134">
        <v>10.6</v>
      </c>
      <c r="AM51" s="134">
        <v>3.5</v>
      </c>
      <c r="AN51" s="134">
        <v>4.2</v>
      </c>
      <c r="AO51" s="134">
        <v>4.8</v>
      </c>
      <c r="AP51" s="134">
        <v>68.3</v>
      </c>
      <c r="AQ51" s="134">
        <v>19.399999999999999</v>
      </c>
      <c r="AR51" s="134">
        <v>6.7</v>
      </c>
      <c r="AS51" s="134">
        <v>97.9</v>
      </c>
      <c r="AT51" s="134">
        <v>24.4</v>
      </c>
      <c r="AU51" s="134">
        <v>0</v>
      </c>
      <c r="AV51" s="134">
        <v>4607.5</v>
      </c>
      <c r="AW51" s="134">
        <v>1840</v>
      </c>
      <c r="AX51" s="134">
        <v>517.4</v>
      </c>
      <c r="AY51" s="134">
        <v>46</v>
      </c>
      <c r="AZ51" s="134">
        <v>0.4</v>
      </c>
      <c r="BA51" s="134">
        <v>408.5</v>
      </c>
      <c r="BB51" s="134">
        <v>619.29999999999995</v>
      </c>
      <c r="BC51" s="134">
        <v>175</v>
      </c>
      <c r="BD51" s="134">
        <v>-911.5</v>
      </c>
      <c r="BE51" s="137">
        <f t="shared" si="0"/>
        <v>566.29999999999995</v>
      </c>
      <c r="BF51" s="137">
        <f t="shared" si="1"/>
        <v>8780.4</v>
      </c>
      <c r="BG51" s="97"/>
    </row>
    <row r="52" spans="1:59" ht="20.100000000000001">
      <c r="A52" s="133" t="s">
        <v>1018</v>
      </c>
      <c r="B52" s="132" t="s">
        <v>952</v>
      </c>
      <c r="C52" s="135">
        <v>2.8</v>
      </c>
      <c r="D52" s="135">
        <v>0.1</v>
      </c>
      <c r="E52" s="135">
        <v>1.2</v>
      </c>
      <c r="F52" s="135">
        <v>1.4</v>
      </c>
      <c r="G52" s="135">
        <v>2</v>
      </c>
      <c r="H52" s="135">
        <v>107.6</v>
      </c>
      <c r="I52" s="135">
        <v>4.8</v>
      </c>
      <c r="J52" s="135">
        <v>3.5</v>
      </c>
      <c r="K52" s="135">
        <v>20.100000000000001</v>
      </c>
      <c r="L52" s="135">
        <v>2.7</v>
      </c>
      <c r="M52" s="135">
        <v>38.9</v>
      </c>
      <c r="N52" s="135">
        <v>2.1</v>
      </c>
      <c r="O52" s="135">
        <v>43.3</v>
      </c>
      <c r="P52" s="135">
        <v>56</v>
      </c>
      <c r="Q52" s="135">
        <v>6.6</v>
      </c>
      <c r="R52" s="135">
        <v>68.7</v>
      </c>
      <c r="S52" s="135">
        <v>38.799999999999997</v>
      </c>
      <c r="T52" s="135">
        <v>64.599999999999994</v>
      </c>
      <c r="U52" s="135">
        <v>6.7</v>
      </c>
      <c r="V52" s="135">
        <v>19.399999999999999</v>
      </c>
      <c r="W52" s="135">
        <v>1.5</v>
      </c>
      <c r="X52" s="135">
        <v>6</v>
      </c>
      <c r="Y52" s="135">
        <v>35.700000000000003</v>
      </c>
      <c r="Z52" s="135">
        <v>2.1</v>
      </c>
      <c r="AA52" s="135">
        <v>28.6</v>
      </c>
      <c r="AB52" s="135">
        <v>34.799999999999997</v>
      </c>
      <c r="AC52" s="135">
        <v>42.2</v>
      </c>
      <c r="AD52" s="135">
        <v>0</v>
      </c>
      <c r="AE52" s="135">
        <v>6.5</v>
      </c>
      <c r="AF52" s="135">
        <v>15.7</v>
      </c>
      <c r="AG52" s="135">
        <v>2.5</v>
      </c>
      <c r="AH52" s="135">
        <v>31.9</v>
      </c>
      <c r="AI52" s="135">
        <v>16.399999999999999</v>
      </c>
      <c r="AJ52" s="135">
        <v>12.1</v>
      </c>
      <c r="AK52" s="135">
        <v>8.5</v>
      </c>
      <c r="AL52" s="135">
        <v>38.200000000000003</v>
      </c>
      <c r="AM52" s="135">
        <v>42.2</v>
      </c>
      <c r="AN52" s="135">
        <v>46.2</v>
      </c>
      <c r="AO52" s="135">
        <v>64.8</v>
      </c>
      <c r="AP52" s="135">
        <v>231.5</v>
      </c>
      <c r="AQ52" s="135">
        <v>24.5</v>
      </c>
      <c r="AR52" s="135">
        <v>141.5</v>
      </c>
      <c r="AS52" s="135">
        <v>22.1</v>
      </c>
      <c r="AT52" s="135">
        <v>18.5</v>
      </c>
      <c r="AU52" s="135">
        <v>0</v>
      </c>
      <c r="AV52" s="135">
        <v>9209.2000000000007</v>
      </c>
      <c r="AW52" s="135">
        <v>3428.1</v>
      </c>
      <c r="AX52" s="135">
        <v>26.3</v>
      </c>
      <c r="AY52" s="135">
        <v>40.4</v>
      </c>
      <c r="AZ52" s="135">
        <v>0.8</v>
      </c>
      <c r="BA52" s="135">
        <v>257.60000000000002</v>
      </c>
      <c r="BB52" s="135">
        <v>344.6</v>
      </c>
      <c r="BC52" s="135">
        <v>10.9</v>
      </c>
      <c r="BD52" s="135">
        <v>-401.5</v>
      </c>
      <c r="BE52" s="137">
        <f t="shared" si="0"/>
        <v>1365.3000000000002</v>
      </c>
      <c r="BF52" s="137">
        <f t="shared" si="1"/>
        <v>14683.199999999999</v>
      </c>
      <c r="BG52" s="97"/>
    </row>
    <row r="53" spans="1:59" ht="50.1">
      <c r="A53" s="133" t="s">
        <v>1019</v>
      </c>
      <c r="B53" s="132" t="s">
        <v>952</v>
      </c>
      <c r="C53" s="134">
        <v>0</v>
      </c>
      <c r="D53" s="134">
        <v>0</v>
      </c>
      <c r="E53" s="134">
        <v>0</v>
      </c>
      <c r="F53" s="134">
        <v>0</v>
      </c>
      <c r="G53" s="134">
        <v>0</v>
      </c>
      <c r="H53" s="134">
        <v>0</v>
      </c>
      <c r="I53" s="134">
        <v>0</v>
      </c>
      <c r="J53" s="134">
        <v>0</v>
      </c>
      <c r="K53" s="134">
        <v>0</v>
      </c>
      <c r="L53" s="134">
        <v>0</v>
      </c>
      <c r="M53" s="134">
        <v>0</v>
      </c>
      <c r="N53" s="134">
        <v>0</v>
      </c>
      <c r="O53" s="134">
        <v>0</v>
      </c>
      <c r="P53" s="134">
        <v>0</v>
      </c>
      <c r="Q53" s="134">
        <v>0</v>
      </c>
      <c r="R53" s="134">
        <v>0</v>
      </c>
      <c r="S53" s="134">
        <v>0</v>
      </c>
      <c r="T53" s="134">
        <v>0</v>
      </c>
      <c r="U53" s="134">
        <v>0</v>
      </c>
      <c r="V53" s="134">
        <v>0</v>
      </c>
      <c r="W53" s="134">
        <v>0</v>
      </c>
      <c r="X53" s="134">
        <v>0</v>
      </c>
      <c r="Y53" s="134">
        <v>0</v>
      </c>
      <c r="Z53" s="134">
        <v>0</v>
      </c>
      <c r="AA53" s="134">
        <v>0</v>
      </c>
      <c r="AB53" s="134">
        <v>0</v>
      </c>
      <c r="AC53" s="134">
        <v>0</v>
      </c>
      <c r="AD53" s="134">
        <v>0</v>
      </c>
      <c r="AE53" s="134">
        <v>0</v>
      </c>
      <c r="AF53" s="134">
        <v>0</v>
      </c>
      <c r="AG53" s="134">
        <v>0</v>
      </c>
      <c r="AH53" s="134">
        <v>0</v>
      </c>
      <c r="AI53" s="134">
        <v>0</v>
      </c>
      <c r="AJ53" s="134">
        <v>0</v>
      </c>
      <c r="AK53" s="134">
        <v>0</v>
      </c>
      <c r="AL53" s="134">
        <v>0</v>
      </c>
      <c r="AM53" s="134">
        <v>0</v>
      </c>
      <c r="AN53" s="134">
        <v>0</v>
      </c>
      <c r="AO53" s="134">
        <v>0</v>
      </c>
      <c r="AP53" s="134">
        <v>0</v>
      </c>
      <c r="AQ53" s="134">
        <v>0</v>
      </c>
      <c r="AR53" s="134">
        <v>0</v>
      </c>
      <c r="AS53" s="134">
        <v>0</v>
      </c>
      <c r="AT53" s="134">
        <v>0</v>
      </c>
      <c r="AU53" s="134">
        <v>0</v>
      </c>
      <c r="AV53" s="134">
        <v>5199.7</v>
      </c>
      <c r="AW53" s="134">
        <v>0</v>
      </c>
      <c r="AX53" s="134">
        <v>0</v>
      </c>
      <c r="AY53" s="134">
        <v>0</v>
      </c>
      <c r="AZ53" s="134">
        <v>0</v>
      </c>
      <c r="BA53" s="134">
        <v>0</v>
      </c>
      <c r="BB53" s="134">
        <v>0</v>
      </c>
      <c r="BC53" s="134">
        <v>0</v>
      </c>
      <c r="BD53" s="134">
        <v>0</v>
      </c>
      <c r="BE53" s="137">
        <f t="shared" si="0"/>
        <v>0</v>
      </c>
      <c r="BF53" s="137">
        <f t="shared" si="1"/>
        <v>5199.7</v>
      </c>
      <c r="BG53" s="97"/>
    </row>
    <row r="54" spans="1:59" ht="39.950000000000003">
      <c r="A54" s="133" t="s">
        <v>1020</v>
      </c>
      <c r="B54" s="132" t="s">
        <v>952</v>
      </c>
      <c r="C54" s="135">
        <v>0</v>
      </c>
      <c r="D54" s="135">
        <v>0</v>
      </c>
      <c r="E54" s="135">
        <v>0</v>
      </c>
      <c r="F54" s="135">
        <v>0</v>
      </c>
      <c r="G54" s="135">
        <v>0</v>
      </c>
      <c r="H54" s="135">
        <v>0</v>
      </c>
      <c r="I54" s="135">
        <v>0</v>
      </c>
      <c r="J54" s="135">
        <v>0</v>
      </c>
      <c r="K54" s="135">
        <v>0</v>
      </c>
      <c r="L54" s="135">
        <v>0</v>
      </c>
      <c r="M54" s="135">
        <v>0</v>
      </c>
      <c r="N54" s="135">
        <v>0</v>
      </c>
      <c r="O54" s="135">
        <v>0</v>
      </c>
      <c r="P54" s="135">
        <v>0</v>
      </c>
      <c r="Q54" s="135">
        <v>0</v>
      </c>
      <c r="R54" s="135">
        <v>0</v>
      </c>
      <c r="S54" s="135">
        <v>0</v>
      </c>
      <c r="T54" s="135">
        <v>0</v>
      </c>
      <c r="U54" s="135">
        <v>0</v>
      </c>
      <c r="V54" s="135">
        <v>0</v>
      </c>
      <c r="W54" s="135">
        <v>0</v>
      </c>
      <c r="X54" s="135">
        <v>0</v>
      </c>
      <c r="Y54" s="135">
        <v>0</v>
      </c>
      <c r="Z54" s="135">
        <v>0</v>
      </c>
      <c r="AA54" s="135">
        <v>0</v>
      </c>
      <c r="AB54" s="135">
        <v>0</v>
      </c>
      <c r="AC54" s="135">
        <v>0</v>
      </c>
      <c r="AD54" s="135">
        <v>0</v>
      </c>
      <c r="AE54" s="135">
        <v>0</v>
      </c>
      <c r="AF54" s="135">
        <v>0</v>
      </c>
      <c r="AG54" s="135">
        <v>0</v>
      </c>
      <c r="AH54" s="135">
        <v>0</v>
      </c>
      <c r="AI54" s="135">
        <v>0</v>
      </c>
      <c r="AJ54" s="135">
        <v>0</v>
      </c>
      <c r="AK54" s="135">
        <v>0</v>
      </c>
      <c r="AL54" s="135">
        <v>0</v>
      </c>
      <c r="AM54" s="135">
        <v>0</v>
      </c>
      <c r="AN54" s="135">
        <v>0</v>
      </c>
      <c r="AO54" s="135">
        <v>0</v>
      </c>
      <c r="AP54" s="135">
        <v>0</v>
      </c>
      <c r="AQ54" s="135">
        <v>0</v>
      </c>
      <c r="AR54" s="135">
        <v>0</v>
      </c>
      <c r="AS54" s="135">
        <v>0</v>
      </c>
      <c r="AT54" s="135">
        <v>0</v>
      </c>
      <c r="AU54" s="135">
        <v>0</v>
      </c>
      <c r="AV54" s="135">
        <v>0</v>
      </c>
      <c r="AW54" s="135">
        <v>0</v>
      </c>
      <c r="AX54" s="135">
        <v>0</v>
      </c>
      <c r="AY54" s="135">
        <v>0</v>
      </c>
      <c r="AZ54" s="135">
        <v>0</v>
      </c>
      <c r="BA54" s="135">
        <v>530.20000000000005</v>
      </c>
      <c r="BB54" s="135">
        <v>0</v>
      </c>
      <c r="BC54" s="135">
        <v>0</v>
      </c>
      <c r="BD54" s="135">
        <v>-530.20000000000005</v>
      </c>
      <c r="BE54" s="137">
        <f t="shared" si="0"/>
        <v>0</v>
      </c>
      <c r="BF54" s="137">
        <f t="shared" si="1"/>
        <v>530.20000000000005</v>
      </c>
      <c r="BG54" s="97"/>
    </row>
    <row r="55" spans="1:59" ht="50.1">
      <c r="A55" s="133" t="s">
        <v>1021</v>
      </c>
      <c r="B55" s="132" t="s">
        <v>952</v>
      </c>
      <c r="C55" s="134">
        <v>153.1</v>
      </c>
      <c r="D55" s="134">
        <v>-4</v>
      </c>
      <c r="E55" s="134">
        <v>155.1</v>
      </c>
      <c r="F55" s="134">
        <v>-11.6</v>
      </c>
      <c r="G55" s="134">
        <v>1.4</v>
      </c>
      <c r="H55" s="134">
        <v>567.6</v>
      </c>
      <c r="I55" s="134">
        <v>244.4</v>
      </c>
      <c r="J55" s="134">
        <v>5</v>
      </c>
      <c r="K55" s="134">
        <v>168.7</v>
      </c>
      <c r="L55" s="134">
        <v>-263.5</v>
      </c>
      <c r="M55" s="134">
        <v>310.89999999999998</v>
      </c>
      <c r="N55" s="134">
        <v>229.5</v>
      </c>
      <c r="O55" s="134">
        <v>156.5</v>
      </c>
      <c r="P55" s="134">
        <v>-25.8</v>
      </c>
      <c r="Q55" s="134">
        <v>24</v>
      </c>
      <c r="R55" s="134">
        <v>103.3</v>
      </c>
      <c r="S55" s="134">
        <v>826.4</v>
      </c>
      <c r="T55" s="134">
        <v>178.7</v>
      </c>
      <c r="U55" s="134">
        <v>185.8</v>
      </c>
      <c r="V55" s="134">
        <v>10139.6</v>
      </c>
      <c r="W55" s="134">
        <v>83.1</v>
      </c>
      <c r="X55" s="134">
        <v>229.6</v>
      </c>
      <c r="Y55" s="134">
        <v>-103.3</v>
      </c>
      <c r="Z55" s="134">
        <v>-44.8</v>
      </c>
      <c r="AA55" s="134">
        <v>842.4</v>
      </c>
      <c r="AB55" s="134">
        <v>1030.7</v>
      </c>
      <c r="AC55" s="134">
        <v>219.5</v>
      </c>
      <c r="AD55" s="134">
        <v>16.3</v>
      </c>
      <c r="AE55" s="134">
        <v>52.3</v>
      </c>
      <c r="AF55" s="134">
        <v>106</v>
      </c>
      <c r="AG55" s="134">
        <v>8.8000000000000007</v>
      </c>
      <c r="AH55" s="134">
        <v>279.5</v>
      </c>
      <c r="AI55" s="134">
        <v>145.80000000000001</v>
      </c>
      <c r="AJ55" s="134">
        <v>200.3</v>
      </c>
      <c r="AK55" s="134">
        <v>30</v>
      </c>
      <c r="AL55" s="134">
        <v>946.3</v>
      </c>
      <c r="AM55" s="134">
        <v>367.7</v>
      </c>
      <c r="AN55" s="134">
        <v>202.7</v>
      </c>
      <c r="AO55" s="134">
        <v>230</v>
      </c>
      <c r="AP55" s="134">
        <v>777.9</v>
      </c>
      <c r="AQ55" s="134">
        <v>98.2</v>
      </c>
      <c r="AR55" s="134">
        <v>397.3</v>
      </c>
      <c r="AS55" s="134">
        <v>87.9</v>
      </c>
      <c r="AT55" s="134">
        <v>48.8</v>
      </c>
      <c r="AU55" s="134">
        <v>0</v>
      </c>
      <c r="AV55" s="134">
        <v>37166.400000000001</v>
      </c>
      <c r="AW55" s="134">
        <v>471.9</v>
      </c>
      <c r="AX55" s="134">
        <v>1979.2</v>
      </c>
      <c r="AY55" s="134">
        <v>6458.5</v>
      </c>
      <c r="AZ55" s="134">
        <v>0</v>
      </c>
      <c r="BA55" s="134">
        <v>0</v>
      </c>
      <c r="BB55" s="134">
        <v>1513.1</v>
      </c>
      <c r="BC55" s="134">
        <v>0</v>
      </c>
      <c r="BD55" s="134">
        <v>0</v>
      </c>
      <c r="BE55" s="137">
        <f t="shared" si="0"/>
        <v>19398.100000000002</v>
      </c>
      <c r="BF55" s="137">
        <f t="shared" si="1"/>
        <v>66987.199999999997</v>
      </c>
      <c r="BG55" s="97"/>
    </row>
    <row r="56" spans="1:59" ht="20.100000000000001">
      <c r="A56" s="133" t="s">
        <v>1022</v>
      </c>
      <c r="B56" s="132" t="s">
        <v>952</v>
      </c>
      <c r="C56" s="135">
        <v>21698.3</v>
      </c>
      <c r="D56" s="135">
        <v>1158.0999999999999</v>
      </c>
      <c r="E56" s="135">
        <v>13942.3</v>
      </c>
      <c r="F56" s="135">
        <v>6117.6</v>
      </c>
      <c r="G56" s="135">
        <v>3642.2</v>
      </c>
      <c r="H56" s="135">
        <v>87711.3</v>
      </c>
      <c r="I56" s="135">
        <v>13165.2</v>
      </c>
      <c r="J56" s="135">
        <v>2633.2</v>
      </c>
      <c r="K56" s="135">
        <v>12757.7</v>
      </c>
      <c r="L56" s="135">
        <v>42132.9</v>
      </c>
      <c r="M56" s="135">
        <v>32853.1</v>
      </c>
      <c r="N56" s="135">
        <v>10228</v>
      </c>
      <c r="O56" s="135">
        <v>15446.2</v>
      </c>
      <c r="P56" s="135">
        <v>14033.8</v>
      </c>
      <c r="Q56" s="135">
        <v>29974.2</v>
      </c>
      <c r="R56" s="135">
        <v>19230.599999999999</v>
      </c>
      <c r="S56" s="135">
        <v>68100.2</v>
      </c>
      <c r="T56" s="135">
        <v>20728.900000000001</v>
      </c>
      <c r="U56" s="135">
        <v>16052.3</v>
      </c>
      <c r="V56" s="135">
        <v>134484.29999999999</v>
      </c>
      <c r="W56" s="135">
        <v>7475.3</v>
      </c>
      <c r="X56" s="135">
        <v>15290.9</v>
      </c>
      <c r="Y56" s="135">
        <v>11268.5</v>
      </c>
      <c r="Z56" s="135">
        <v>3018</v>
      </c>
      <c r="AA56" s="135">
        <v>61913.7</v>
      </c>
      <c r="AB56" s="135">
        <v>53938.2</v>
      </c>
      <c r="AC56" s="135">
        <v>37150.5</v>
      </c>
      <c r="AD56" s="135">
        <v>750.8</v>
      </c>
      <c r="AE56" s="135">
        <v>9811.5</v>
      </c>
      <c r="AF56" s="135">
        <v>6497.9</v>
      </c>
      <c r="AG56" s="135">
        <v>1433.4</v>
      </c>
      <c r="AH56" s="135">
        <v>13768.5</v>
      </c>
      <c r="AI56" s="135">
        <v>5327</v>
      </c>
      <c r="AJ56" s="135">
        <v>8662</v>
      </c>
      <c r="AK56" s="135">
        <v>1490.4</v>
      </c>
      <c r="AL56" s="135">
        <v>25213.200000000001</v>
      </c>
      <c r="AM56" s="135">
        <v>12623.8</v>
      </c>
      <c r="AN56" s="135">
        <v>10624.3</v>
      </c>
      <c r="AO56" s="135">
        <v>10623</v>
      </c>
      <c r="AP56" s="135">
        <v>24799.4</v>
      </c>
      <c r="AQ56" s="135">
        <v>6107.5</v>
      </c>
      <c r="AR56" s="135">
        <v>14947</v>
      </c>
      <c r="AS56" s="135">
        <v>2827.6</v>
      </c>
      <c r="AT56" s="135">
        <v>3466.6</v>
      </c>
      <c r="AU56" s="135">
        <v>0</v>
      </c>
      <c r="AV56" s="135">
        <v>763926.2</v>
      </c>
      <c r="AW56" s="135">
        <v>14940.7</v>
      </c>
      <c r="AX56" s="135">
        <v>142401.9</v>
      </c>
      <c r="AY56" s="135">
        <v>266927.90000000002</v>
      </c>
      <c r="AZ56" s="135">
        <v>35764.300000000003</v>
      </c>
      <c r="BA56" s="135">
        <v>11827.6</v>
      </c>
      <c r="BB56" s="135">
        <v>22268.7</v>
      </c>
      <c r="BC56" s="135">
        <v>459100.4</v>
      </c>
      <c r="BD56" s="135">
        <v>-497044</v>
      </c>
      <c r="BE56" s="137">
        <f t="shared" si="0"/>
        <v>915119.40000000014</v>
      </c>
      <c r="BF56" s="137">
        <f t="shared" si="1"/>
        <v>2632277.1</v>
      </c>
      <c r="BG56" s="97"/>
    </row>
    <row r="57" spans="1:59">
      <c r="A57" s="133" t="s">
        <v>1023</v>
      </c>
      <c r="B57" s="132" t="s">
        <v>952</v>
      </c>
      <c r="C57" s="134">
        <v>40031.5</v>
      </c>
      <c r="D57" s="134">
        <v>1299.3</v>
      </c>
      <c r="E57" s="134">
        <v>32910.800000000003</v>
      </c>
      <c r="F57" s="134">
        <v>12535.2</v>
      </c>
      <c r="G57" s="134">
        <v>4270.7</v>
      </c>
      <c r="H57" s="134">
        <v>54094.6</v>
      </c>
      <c r="I57" s="134">
        <v>8338.9</v>
      </c>
      <c r="J57" s="134">
        <v>1696.3</v>
      </c>
      <c r="K57" s="134">
        <v>5027.6000000000004</v>
      </c>
      <c r="L57" s="134">
        <v>8149.1</v>
      </c>
      <c r="M57" s="134">
        <v>10781.2</v>
      </c>
      <c r="N57" s="134">
        <v>3778.1</v>
      </c>
      <c r="O57" s="134">
        <v>6215.9</v>
      </c>
      <c r="P57" s="134">
        <v>5523.7</v>
      </c>
      <c r="Q57" s="134">
        <v>13497.9</v>
      </c>
      <c r="R57" s="134">
        <v>7272.4</v>
      </c>
      <c r="S57" s="134">
        <v>18222.8</v>
      </c>
      <c r="T57" s="134">
        <v>6902.4</v>
      </c>
      <c r="U57" s="134">
        <v>9240.9</v>
      </c>
      <c r="V57" s="134">
        <v>43128.3</v>
      </c>
      <c r="W57" s="134">
        <v>3336.4</v>
      </c>
      <c r="X57" s="134">
        <v>7142.7</v>
      </c>
      <c r="Y57" s="134">
        <v>20384.400000000001</v>
      </c>
      <c r="Z57" s="134">
        <v>4471.3</v>
      </c>
      <c r="AA57" s="134">
        <v>90930.5</v>
      </c>
      <c r="AB57" s="134">
        <v>232924.3</v>
      </c>
      <c r="AC57" s="134">
        <v>63115.6</v>
      </c>
      <c r="AD57" s="134">
        <v>967.2</v>
      </c>
      <c r="AE57" s="134">
        <v>2567.9</v>
      </c>
      <c r="AF57" s="134">
        <v>9536</v>
      </c>
      <c r="AG57" s="134">
        <v>1572.4</v>
      </c>
      <c r="AH57" s="134">
        <v>27801.8</v>
      </c>
      <c r="AI57" s="134">
        <v>4460.1000000000004</v>
      </c>
      <c r="AJ57" s="134">
        <v>14706.6</v>
      </c>
      <c r="AK57" s="134">
        <v>1316.8</v>
      </c>
      <c r="AL57" s="134">
        <v>49532</v>
      </c>
      <c r="AM57" s="134">
        <v>114355.8</v>
      </c>
      <c r="AN57" s="134">
        <v>28493.5</v>
      </c>
      <c r="AO57" s="134">
        <v>44484.1</v>
      </c>
      <c r="AP57" s="134">
        <v>45396.6</v>
      </c>
      <c r="AQ57" s="134">
        <v>44843.3</v>
      </c>
      <c r="AR57" s="134">
        <v>26813.8</v>
      </c>
      <c r="AS57" s="134">
        <v>5041.2</v>
      </c>
      <c r="AT57" s="134">
        <v>10814.9</v>
      </c>
      <c r="AU57" s="134">
        <v>5199.7</v>
      </c>
      <c r="AV57" s="134">
        <v>0</v>
      </c>
      <c r="AW57" s="134">
        <v>0</v>
      </c>
      <c r="AX57" s="134">
        <v>0</v>
      </c>
      <c r="AY57" s="134">
        <v>0</v>
      </c>
      <c r="AZ57" s="134">
        <v>0</v>
      </c>
      <c r="BA57" s="134">
        <v>0</v>
      </c>
      <c r="BB57" s="134">
        <v>0</v>
      </c>
      <c r="BC57" s="134">
        <v>0</v>
      </c>
      <c r="BD57" s="134">
        <v>0</v>
      </c>
      <c r="BE57" s="137">
        <f t="shared" si="0"/>
        <v>1153126.5</v>
      </c>
      <c r="BF57" s="137">
        <f t="shared" si="1"/>
        <v>1153126.5</v>
      </c>
      <c r="BG57" s="97"/>
    </row>
    <row r="58" spans="1:59">
      <c r="A58" s="133" t="s">
        <v>1024</v>
      </c>
      <c r="B58" s="132" t="s">
        <v>952</v>
      </c>
      <c r="C58" s="135">
        <v>61729.8</v>
      </c>
      <c r="D58" s="135">
        <v>2457.4</v>
      </c>
      <c r="E58" s="135">
        <v>46853.1</v>
      </c>
      <c r="F58" s="135">
        <v>18652.900000000001</v>
      </c>
      <c r="G58" s="135">
        <v>7912.9</v>
      </c>
      <c r="H58" s="135">
        <v>141805.9</v>
      </c>
      <c r="I58" s="135">
        <v>21504.1</v>
      </c>
      <c r="J58" s="135">
        <v>4329.5</v>
      </c>
      <c r="K58" s="135">
        <v>17785.3</v>
      </c>
      <c r="L58" s="135">
        <v>50282</v>
      </c>
      <c r="M58" s="135">
        <v>43634.400000000001</v>
      </c>
      <c r="N58" s="135">
        <v>14006.1</v>
      </c>
      <c r="O58" s="135">
        <v>21662.1</v>
      </c>
      <c r="P58" s="135">
        <v>19557.5</v>
      </c>
      <c r="Q58" s="135">
        <v>43472.1</v>
      </c>
      <c r="R58" s="135">
        <v>26503</v>
      </c>
      <c r="S58" s="135">
        <v>86323</v>
      </c>
      <c r="T58" s="135">
        <v>27631.3</v>
      </c>
      <c r="U58" s="135">
        <v>25293.3</v>
      </c>
      <c r="V58" s="135">
        <v>177612.6</v>
      </c>
      <c r="W58" s="135">
        <v>10811.6</v>
      </c>
      <c r="X58" s="135">
        <v>22433.7</v>
      </c>
      <c r="Y58" s="135">
        <v>31652.9</v>
      </c>
      <c r="Z58" s="135">
        <v>7489.3</v>
      </c>
      <c r="AA58" s="135">
        <v>152844.29999999999</v>
      </c>
      <c r="AB58" s="135">
        <v>286862.5</v>
      </c>
      <c r="AC58" s="135">
        <v>100266</v>
      </c>
      <c r="AD58" s="135">
        <v>1718</v>
      </c>
      <c r="AE58" s="135">
        <v>12379.5</v>
      </c>
      <c r="AF58" s="135">
        <v>16033.9</v>
      </c>
      <c r="AG58" s="135">
        <v>3005.9</v>
      </c>
      <c r="AH58" s="135">
        <v>41570.300000000003</v>
      </c>
      <c r="AI58" s="135">
        <v>9787.1</v>
      </c>
      <c r="AJ58" s="135">
        <v>23368.6</v>
      </c>
      <c r="AK58" s="135">
        <v>2807.3</v>
      </c>
      <c r="AL58" s="135">
        <v>74745.2</v>
      </c>
      <c r="AM58" s="135">
        <v>126979.7</v>
      </c>
      <c r="AN58" s="135">
        <v>39117.800000000003</v>
      </c>
      <c r="AO58" s="135">
        <v>55107.1</v>
      </c>
      <c r="AP58" s="135">
        <v>70196</v>
      </c>
      <c r="AQ58" s="135">
        <v>50950.8</v>
      </c>
      <c r="AR58" s="135">
        <v>41760.800000000003</v>
      </c>
      <c r="AS58" s="135">
        <v>7868.8</v>
      </c>
      <c r="AT58" s="135">
        <v>14281.5</v>
      </c>
      <c r="AU58" s="135">
        <v>5199.7</v>
      </c>
      <c r="AV58" s="135">
        <v>0</v>
      </c>
      <c r="AW58" s="135">
        <v>0</v>
      </c>
      <c r="AX58" s="135">
        <v>0</v>
      </c>
      <c r="AY58" s="135">
        <v>0</v>
      </c>
      <c r="AZ58" s="135">
        <v>0</v>
      </c>
      <c r="BA58" s="135">
        <v>0</v>
      </c>
      <c r="BB58" s="135">
        <v>0</v>
      </c>
      <c r="BC58" s="135">
        <v>0</v>
      </c>
      <c r="BD58" s="135">
        <v>0</v>
      </c>
      <c r="BE58" s="137">
        <f t="shared" si="0"/>
        <v>2068246.6</v>
      </c>
      <c r="BF58" s="137">
        <f t="shared" si="1"/>
        <v>2068246.6</v>
      </c>
      <c r="BG58" s="97"/>
    </row>
    <row r="59" spans="1:59">
      <c r="A59" s="110" t="s">
        <v>1025</v>
      </c>
      <c r="BE59" s="137">
        <f t="shared" si="0"/>
        <v>0</v>
      </c>
      <c r="BF59" s="137">
        <f t="shared" si="1"/>
        <v>0</v>
      </c>
      <c r="BG59" s="97"/>
    </row>
  </sheetData>
  <mergeCells count="9">
    <mergeCell ref="A6:B6"/>
    <mergeCell ref="C6:BD6"/>
    <mergeCell ref="A7:B7"/>
    <mergeCell ref="A3:B3"/>
    <mergeCell ref="C3:BD3"/>
    <mergeCell ref="A4:B4"/>
    <mergeCell ref="C4:BD4"/>
    <mergeCell ref="A5:B5"/>
    <mergeCell ref="C5:BD5"/>
  </mergeCells>
  <hyperlinks>
    <hyperlink ref="A2" r:id="rId1" display="http://stats.oecd.org/OECDStat_Metadata/ShowMetadata.ashx?Dataset=IOTS_2021&amp;ShowOnWeb=true&amp;Lang=en" xr:uid="{8876E7D2-A7C8-4B58-B2C3-043DC82EC49F}"/>
    <hyperlink ref="C3" r:id="rId2" display="http://stats.oecd.org/OECDStat_Metadata/ShowMetadata.ashx?Dataset=IOTS_2021&amp;Coords=[VAR].[TTL]&amp;ShowOnWeb=true&amp;Lang=en" xr:uid="{965F21A5-3158-47E4-917C-101EA996DF1A}"/>
    <hyperlink ref="BB7" r:id="rId3" display="http://stats.oecd.org/OECDStat_Metadata/ShowMetadata.ashx?Dataset=IOTS_2021&amp;Coords=[COL].[CONS_NONRES]&amp;ShowOnWeb=true&amp;Lang=en" xr:uid="{53129E4C-A024-48B9-AB2F-D125F9F5BA32}"/>
    <hyperlink ref="A59" r:id="rId4" display="https://stats-2.oecd.org/index.aspx?DatasetCode=IOTS_2021" xr:uid="{01574BDB-2FC6-4A6D-ADED-D18DDA074016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A1:AX50"/>
  <sheetViews>
    <sheetView topLeftCell="A2" workbookViewId="0">
      <selection sqref="A1:XFD1048576"/>
    </sheetView>
  </sheetViews>
  <sheetFormatPr defaultColWidth="9.140625" defaultRowHeight="12.6"/>
  <cols>
    <col min="1" max="1" width="27.42578125" style="19" customWidth="1"/>
    <col min="2" max="2" width="2.42578125" style="19" customWidth="1"/>
    <col min="3" max="3" width="9.28515625" style="19" bestFit="1" customWidth="1"/>
    <col min="4" max="4" width="9.28515625" style="30" bestFit="1" customWidth="1"/>
    <col min="5" max="11" width="9.28515625" style="19" bestFit="1" customWidth="1"/>
    <col min="12" max="12" width="9.28515625" style="30" bestFit="1" customWidth="1"/>
    <col min="13" max="13" width="9.28515625" style="19" bestFit="1" customWidth="1"/>
    <col min="14" max="15" width="9.28515625" style="30" bestFit="1" customWidth="1"/>
    <col min="16" max="22" width="9.28515625" style="19" bestFit="1" customWidth="1"/>
    <col min="23" max="23" width="9.28515625" style="30" bestFit="1" customWidth="1"/>
    <col min="24" max="26" width="9.5703125" style="19" bestFit="1" customWidth="1"/>
    <col min="27" max="30" width="9.28515625" style="19" bestFit="1" customWidth="1"/>
    <col min="31" max="36" width="9.5703125" style="19" bestFit="1" customWidth="1"/>
    <col min="37" max="38" width="9.28515625" style="19" bestFit="1" customWidth="1"/>
    <col min="39" max="39" width="10.42578125" style="90" bestFit="1" customWidth="1"/>
    <col min="40" max="40" width="9.28515625" style="90" bestFit="1" customWidth="1"/>
    <col min="41" max="41" width="9.5703125" style="90" bestFit="1" customWidth="1"/>
    <col min="42" max="42" width="9.5703125" style="19" bestFit="1" customWidth="1"/>
    <col min="43" max="45" width="9.28515625" style="19" bestFit="1" customWidth="1"/>
    <col min="46" max="46" width="9.5703125" style="90" bestFit="1" customWidth="1"/>
    <col min="47" max="47" width="10.140625" style="19" bestFit="1" customWidth="1"/>
    <col min="48" max="49" width="14" style="90" bestFit="1" customWidth="1"/>
    <col min="50" max="50" width="49" style="97" customWidth="1"/>
    <col min="51" max="16384" width="9.140625" style="19"/>
  </cols>
  <sheetData>
    <row r="1" spans="1:50" hidden="1">
      <c r="A1" s="18" t="e">
        <f ca="1">DotStatQuery(B1)</f>
        <v>#NAME?</v>
      </c>
      <c r="B1" s="18" t="s">
        <v>958</v>
      </c>
    </row>
    <row r="2" spans="1:50" ht="23.1">
      <c r="A2" s="20" t="s">
        <v>1026</v>
      </c>
      <c r="AV2" s="90" t="s">
        <v>966</v>
      </c>
      <c r="AW2" s="90" t="s">
        <v>966</v>
      </c>
      <c r="AX2" s="97" t="s">
        <v>966</v>
      </c>
    </row>
    <row r="3" spans="1:50">
      <c r="A3" s="150" t="s">
        <v>960</v>
      </c>
      <c r="B3" s="151"/>
      <c r="C3" s="157" t="s">
        <v>961</v>
      </c>
      <c r="D3" s="158"/>
      <c r="E3" s="158"/>
      <c r="F3" s="158"/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8"/>
      <c r="AC3" s="158"/>
      <c r="AD3" s="158"/>
      <c r="AE3" s="158"/>
      <c r="AF3" s="158"/>
      <c r="AG3" s="158"/>
      <c r="AH3" s="158"/>
      <c r="AI3" s="158"/>
      <c r="AJ3" s="158"/>
      <c r="AK3" s="158"/>
      <c r="AL3" s="158"/>
      <c r="AM3" s="158"/>
      <c r="AN3" s="158"/>
      <c r="AO3" s="158"/>
      <c r="AP3" s="158"/>
      <c r="AQ3" s="158"/>
      <c r="AR3" s="158"/>
      <c r="AS3" s="158"/>
      <c r="AT3" s="158"/>
      <c r="AU3" s="159"/>
    </row>
    <row r="4" spans="1:50">
      <c r="A4" s="150" t="s">
        <v>962</v>
      </c>
      <c r="B4" s="151"/>
      <c r="C4" s="152" t="s">
        <v>747</v>
      </c>
      <c r="D4" s="153"/>
      <c r="E4" s="153"/>
      <c r="F4" s="153"/>
      <c r="G4" s="153"/>
      <c r="H4" s="153"/>
      <c r="I4" s="153"/>
      <c r="J4" s="153"/>
      <c r="K4" s="153"/>
      <c r="L4" s="153"/>
      <c r="M4" s="153"/>
      <c r="N4" s="153"/>
      <c r="O4" s="153"/>
      <c r="P4" s="153"/>
      <c r="Q4" s="153"/>
      <c r="R4" s="153"/>
      <c r="S4" s="153"/>
      <c r="T4" s="153"/>
      <c r="U4" s="153"/>
      <c r="V4" s="153"/>
      <c r="W4" s="153"/>
      <c r="X4" s="153"/>
      <c r="Y4" s="153"/>
      <c r="Z4" s="153"/>
      <c r="AA4" s="153"/>
      <c r="AB4" s="153"/>
      <c r="AC4" s="153"/>
      <c r="AD4" s="153"/>
      <c r="AE4" s="153"/>
      <c r="AF4" s="153"/>
      <c r="AG4" s="153"/>
      <c r="AH4" s="153"/>
      <c r="AI4" s="153"/>
      <c r="AJ4" s="153"/>
      <c r="AK4" s="153"/>
      <c r="AL4" s="153"/>
      <c r="AM4" s="153"/>
      <c r="AN4" s="153"/>
      <c r="AO4" s="153"/>
      <c r="AP4" s="153"/>
      <c r="AQ4" s="153"/>
      <c r="AR4" s="153"/>
      <c r="AS4" s="153"/>
      <c r="AT4" s="153"/>
      <c r="AU4" s="154"/>
    </row>
    <row r="5" spans="1:50">
      <c r="A5" s="150" t="s">
        <v>964</v>
      </c>
      <c r="B5" s="151"/>
      <c r="C5" s="152" t="s">
        <v>1027</v>
      </c>
      <c r="D5" s="153"/>
      <c r="E5" s="153"/>
      <c r="F5" s="153"/>
      <c r="G5" s="153"/>
      <c r="H5" s="153"/>
      <c r="I5" s="153"/>
      <c r="J5" s="153"/>
      <c r="K5" s="153"/>
      <c r="L5" s="153"/>
      <c r="M5" s="153"/>
      <c r="N5" s="153"/>
      <c r="O5" s="153"/>
      <c r="P5" s="153"/>
      <c r="Q5" s="153"/>
      <c r="R5" s="153"/>
      <c r="S5" s="153"/>
      <c r="T5" s="153"/>
      <c r="U5" s="153"/>
      <c r="V5" s="153"/>
      <c r="W5" s="153"/>
      <c r="X5" s="153"/>
      <c r="Y5" s="153"/>
      <c r="Z5" s="153"/>
      <c r="AA5" s="153"/>
      <c r="AB5" s="153"/>
      <c r="AC5" s="153"/>
      <c r="AD5" s="153"/>
      <c r="AE5" s="153"/>
      <c r="AF5" s="153"/>
      <c r="AG5" s="153"/>
      <c r="AH5" s="153"/>
      <c r="AI5" s="153"/>
      <c r="AJ5" s="153"/>
      <c r="AK5" s="153"/>
      <c r="AL5" s="153"/>
      <c r="AM5" s="153"/>
      <c r="AN5" s="153"/>
      <c r="AO5" s="153"/>
      <c r="AP5" s="153"/>
      <c r="AQ5" s="153"/>
      <c r="AR5" s="153"/>
      <c r="AS5" s="153"/>
      <c r="AT5" s="153"/>
      <c r="AU5" s="154"/>
    </row>
    <row r="6" spans="1:50">
      <c r="A6" s="150" t="s">
        <v>967</v>
      </c>
      <c r="B6" s="151"/>
      <c r="C6" s="152" t="s">
        <v>968</v>
      </c>
      <c r="D6" s="153"/>
      <c r="E6" s="153"/>
      <c r="F6" s="153"/>
      <c r="G6" s="153"/>
      <c r="H6" s="153"/>
      <c r="I6" s="153"/>
      <c r="J6" s="153"/>
      <c r="K6" s="153"/>
      <c r="L6" s="153"/>
      <c r="M6" s="153"/>
      <c r="N6" s="153"/>
      <c r="O6" s="153"/>
      <c r="P6" s="153"/>
      <c r="Q6" s="153"/>
      <c r="R6" s="153"/>
      <c r="S6" s="153"/>
      <c r="T6" s="153"/>
      <c r="U6" s="153"/>
      <c r="V6" s="153"/>
      <c r="W6" s="153"/>
      <c r="X6" s="153"/>
      <c r="Y6" s="153"/>
      <c r="Z6" s="153"/>
      <c r="AA6" s="153"/>
      <c r="AB6" s="153"/>
      <c r="AC6" s="153"/>
      <c r="AD6" s="153"/>
      <c r="AE6" s="153"/>
      <c r="AF6" s="153"/>
      <c r="AG6" s="153"/>
      <c r="AH6" s="153"/>
      <c r="AI6" s="153"/>
      <c r="AJ6" s="153"/>
      <c r="AK6" s="153"/>
      <c r="AL6" s="153"/>
      <c r="AM6" s="153"/>
      <c r="AN6" s="153"/>
      <c r="AO6" s="153"/>
      <c r="AP6" s="153"/>
      <c r="AQ6" s="153"/>
      <c r="AR6" s="153"/>
      <c r="AS6" s="153"/>
      <c r="AT6" s="153"/>
      <c r="AU6" s="154"/>
    </row>
    <row r="7" spans="1:50" ht="99.95">
      <c r="A7" s="155" t="s">
        <v>1028</v>
      </c>
      <c r="B7" s="156"/>
      <c r="C7" s="21" t="s">
        <v>69</v>
      </c>
      <c r="D7" s="31" t="s">
        <v>76</v>
      </c>
      <c r="E7" s="21" t="s">
        <v>83</v>
      </c>
      <c r="F7" s="21" t="s">
        <v>89</v>
      </c>
      <c r="G7" s="21" t="s">
        <v>93</v>
      </c>
      <c r="H7" s="21" t="s">
        <v>101</v>
      </c>
      <c r="I7" s="21" t="s">
        <v>104</v>
      </c>
      <c r="J7" s="21" t="s">
        <v>108</v>
      </c>
      <c r="K7" s="21" t="s">
        <v>112</v>
      </c>
      <c r="L7" s="31" t="s">
        <v>121</v>
      </c>
      <c r="M7" s="21" t="s">
        <v>129</v>
      </c>
      <c r="N7" s="31" t="s">
        <v>136</v>
      </c>
      <c r="O7" s="31" t="s">
        <v>138</v>
      </c>
      <c r="P7" s="21" t="s">
        <v>141</v>
      </c>
      <c r="Q7" s="21" t="s">
        <v>148</v>
      </c>
      <c r="R7" s="21" t="s">
        <v>151</v>
      </c>
      <c r="S7" s="21" t="s">
        <v>155</v>
      </c>
      <c r="T7" s="21" t="s">
        <v>159</v>
      </c>
      <c r="U7" s="21" t="s">
        <v>163</v>
      </c>
      <c r="V7" s="21" t="s">
        <v>170</v>
      </c>
      <c r="W7" s="31" t="s">
        <v>176</v>
      </c>
      <c r="X7" s="21" t="s">
        <v>182</v>
      </c>
      <c r="Y7" s="21" t="s">
        <v>186</v>
      </c>
      <c r="Z7" s="21" t="s">
        <v>193</v>
      </c>
      <c r="AA7" s="21" t="s">
        <v>213</v>
      </c>
      <c r="AB7" s="21" t="s">
        <v>216</v>
      </c>
      <c r="AC7" s="21" t="s">
        <v>220</v>
      </c>
      <c r="AD7" s="21" t="s">
        <v>224</v>
      </c>
      <c r="AE7" s="21" t="s">
        <v>228</v>
      </c>
      <c r="AF7" s="21" t="s">
        <v>232</v>
      </c>
      <c r="AG7" s="21" t="s">
        <v>239</v>
      </c>
      <c r="AH7" s="21" t="s">
        <v>246</v>
      </c>
      <c r="AI7" s="21" t="s">
        <v>253</v>
      </c>
      <c r="AJ7" s="21" t="s">
        <v>257</v>
      </c>
      <c r="AK7" s="21" t="s">
        <v>267</v>
      </c>
      <c r="AL7" s="21" t="s">
        <v>278</v>
      </c>
      <c r="AM7" s="94" t="s">
        <v>290</v>
      </c>
      <c r="AN7" s="94" t="s">
        <v>299</v>
      </c>
      <c r="AO7" s="94" t="s">
        <v>287</v>
      </c>
      <c r="AP7" s="21" t="s">
        <v>284</v>
      </c>
      <c r="AQ7" s="21" t="s">
        <v>296</v>
      </c>
      <c r="AR7" s="21" t="s">
        <v>59</v>
      </c>
      <c r="AS7" s="21" t="s">
        <v>62</v>
      </c>
      <c r="AT7" s="94" t="s">
        <v>281</v>
      </c>
      <c r="AU7" s="21" t="s">
        <v>293</v>
      </c>
      <c r="AV7" s="94" t="s">
        <v>970</v>
      </c>
      <c r="AW7" s="94" t="s">
        <v>971</v>
      </c>
    </row>
    <row r="8" spans="1:50" ht="12.95">
      <c r="A8" s="22" t="s">
        <v>1029</v>
      </c>
      <c r="B8" s="23" t="s">
        <v>952</v>
      </c>
      <c r="C8" s="23" t="s">
        <v>952</v>
      </c>
      <c r="D8" s="32" t="s">
        <v>952</v>
      </c>
      <c r="E8" s="23" t="s">
        <v>952</v>
      </c>
      <c r="F8" s="23" t="s">
        <v>952</v>
      </c>
      <c r="G8" s="23" t="s">
        <v>952</v>
      </c>
      <c r="H8" s="23" t="s">
        <v>952</v>
      </c>
      <c r="I8" s="23" t="s">
        <v>952</v>
      </c>
      <c r="J8" s="23" t="s">
        <v>952</v>
      </c>
      <c r="K8" s="23" t="s">
        <v>952</v>
      </c>
      <c r="L8" s="32" t="s">
        <v>952</v>
      </c>
      <c r="M8" s="23" t="s">
        <v>952</v>
      </c>
      <c r="N8" s="32" t="s">
        <v>952</v>
      </c>
      <c r="O8" s="32" t="s">
        <v>952</v>
      </c>
      <c r="P8" s="23" t="s">
        <v>952</v>
      </c>
      <c r="Q8" s="23" t="s">
        <v>952</v>
      </c>
      <c r="R8" s="23" t="s">
        <v>952</v>
      </c>
      <c r="S8" s="23" t="s">
        <v>952</v>
      </c>
      <c r="T8" s="23" t="s">
        <v>952</v>
      </c>
      <c r="U8" s="23" t="s">
        <v>952</v>
      </c>
      <c r="V8" s="23" t="s">
        <v>952</v>
      </c>
      <c r="W8" s="32" t="s">
        <v>952</v>
      </c>
      <c r="X8" s="23" t="s">
        <v>952</v>
      </c>
      <c r="Y8" s="23" t="s">
        <v>952</v>
      </c>
      <c r="Z8" s="23" t="s">
        <v>952</v>
      </c>
      <c r="AA8" s="23" t="s">
        <v>952</v>
      </c>
      <c r="AB8" s="23" t="s">
        <v>952</v>
      </c>
      <c r="AC8" s="23" t="s">
        <v>952</v>
      </c>
      <c r="AD8" s="23" t="s">
        <v>952</v>
      </c>
      <c r="AE8" s="23" t="s">
        <v>952</v>
      </c>
      <c r="AF8" s="23" t="s">
        <v>952</v>
      </c>
      <c r="AG8" s="23" t="s">
        <v>952</v>
      </c>
      <c r="AH8" s="23" t="s">
        <v>952</v>
      </c>
      <c r="AI8" s="23" t="s">
        <v>952</v>
      </c>
      <c r="AJ8" s="23" t="s">
        <v>952</v>
      </c>
      <c r="AK8" s="23" t="s">
        <v>952</v>
      </c>
      <c r="AL8" s="23" t="s">
        <v>952</v>
      </c>
      <c r="AM8" s="92" t="s">
        <v>952</v>
      </c>
      <c r="AN8" s="92" t="s">
        <v>952</v>
      </c>
      <c r="AO8" s="92" t="s">
        <v>952</v>
      </c>
      <c r="AP8" s="23" t="s">
        <v>952</v>
      </c>
      <c r="AQ8" s="23" t="s">
        <v>952</v>
      </c>
      <c r="AR8" s="23" t="s">
        <v>952</v>
      </c>
      <c r="AS8" s="23" t="s">
        <v>952</v>
      </c>
      <c r="AT8" s="92" t="s">
        <v>952</v>
      </c>
      <c r="AU8" s="23" t="s">
        <v>952</v>
      </c>
    </row>
    <row r="9" spans="1:50" ht="20.100000000000001">
      <c r="A9" s="24" t="s">
        <v>1030</v>
      </c>
      <c r="B9" s="23" t="s">
        <v>952</v>
      </c>
      <c r="C9" s="35">
        <v>5034.6000000000004</v>
      </c>
      <c r="D9" s="29">
        <v>8.1</v>
      </c>
      <c r="E9" s="35">
        <v>22.4</v>
      </c>
      <c r="F9" s="35">
        <v>8.1999999999999993</v>
      </c>
      <c r="G9" s="35">
        <v>30244.9</v>
      </c>
      <c r="H9" s="35">
        <v>425.8</v>
      </c>
      <c r="I9" s="35">
        <v>494.3</v>
      </c>
      <c r="J9" s="35">
        <v>325.3</v>
      </c>
      <c r="K9" s="35">
        <v>39.799999999999997</v>
      </c>
      <c r="L9" s="29">
        <v>539.6</v>
      </c>
      <c r="M9" s="35">
        <v>153.5</v>
      </c>
      <c r="N9" s="29">
        <v>8.8000000000000007</v>
      </c>
      <c r="O9" s="29">
        <v>19.5</v>
      </c>
      <c r="P9" s="35">
        <v>9.6999999999999993</v>
      </c>
      <c r="Q9" s="35">
        <v>7.4</v>
      </c>
      <c r="R9" s="35">
        <v>6.9</v>
      </c>
      <c r="S9" s="35">
        <v>6.8</v>
      </c>
      <c r="T9" s="35">
        <v>25.1</v>
      </c>
      <c r="U9" s="35">
        <v>0.5</v>
      </c>
      <c r="V9" s="35">
        <v>132.5</v>
      </c>
      <c r="W9" s="29">
        <v>35.9</v>
      </c>
      <c r="X9" s="35">
        <v>177.3</v>
      </c>
      <c r="Y9" s="35">
        <v>643.1</v>
      </c>
      <c r="Z9" s="35">
        <v>45</v>
      </c>
      <c r="AA9" s="35">
        <v>1104.2</v>
      </c>
      <c r="AB9" s="35">
        <v>11.6</v>
      </c>
      <c r="AC9" s="35">
        <v>0.9</v>
      </c>
      <c r="AD9" s="35">
        <v>0.9</v>
      </c>
      <c r="AE9" s="35">
        <v>12.9</v>
      </c>
      <c r="AF9" s="35">
        <v>38.1</v>
      </c>
      <c r="AG9" s="35">
        <v>146</v>
      </c>
      <c r="AH9" s="35">
        <v>329.5</v>
      </c>
      <c r="AI9" s="35">
        <v>82.2</v>
      </c>
      <c r="AJ9" s="35">
        <v>98.1</v>
      </c>
      <c r="AK9" s="35">
        <v>59.3</v>
      </c>
      <c r="AL9" s="35">
        <v>0</v>
      </c>
      <c r="AM9" s="93">
        <v>13946.3</v>
      </c>
      <c r="AN9" s="93">
        <v>54.1</v>
      </c>
      <c r="AO9" s="93">
        <v>1362.5</v>
      </c>
      <c r="AP9" s="35">
        <v>1460.9</v>
      </c>
      <c r="AQ9" s="35">
        <v>278.39999999999998</v>
      </c>
      <c r="AR9" s="35">
        <v>82.1</v>
      </c>
      <c r="AS9" s="35">
        <v>156.4</v>
      </c>
      <c r="AT9" s="93">
        <v>8986.1</v>
      </c>
      <c r="AU9" s="35">
        <v>-7160.2</v>
      </c>
      <c r="AV9" s="91">
        <f>SUM(C9:AL9)</f>
        <v>40298.700000000019</v>
      </c>
      <c r="AW9" s="91">
        <f>SUM(C9:AT9)</f>
        <v>66625.500000000015</v>
      </c>
      <c r="AX9" s="98" t="s">
        <v>571</v>
      </c>
    </row>
    <row r="10" spans="1:50" s="30" customFormat="1" ht="20.100000000000001">
      <c r="A10" s="27" t="s">
        <v>1031</v>
      </c>
      <c r="B10" s="28" t="s">
        <v>952</v>
      </c>
      <c r="C10" s="29">
        <v>48.3</v>
      </c>
      <c r="D10" s="29">
        <v>285.3</v>
      </c>
      <c r="E10" s="29">
        <v>18.3</v>
      </c>
      <c r="F10" s="29">
        <v>222.5</v>
      </c>
      <c r="G10" s="29">
        <v>102.8</v>
      </c>
      <c r="H10" s="29">
        <v>8.1999999999999993</v>
      </c>
      <c r="I10" s="29">
        <v>2.6</v>
      </c>
      <c r="J10" s="29">
        <v>36.5</v>
      </c>
      <c r="K10" s="29">
        <v>14436</v>
      </c>
      <c r="L10" s="29">
        <v>519.6</v>
      </c>
      <c r="M10" s="29">
        <v>30.8</v>
      </c>
      <c r="N10" s="29">
        <v>110.4</v>
      </c>
      <c r="O10" s="29">
        <v>396.5</v>
      </c>
      <c r="P10" s="29">
        <v>12.2</v>
      </c>
      <c r="Q10" s="29">
        <v>8.8000000000000007</v>
      </c>
      <c r="R10" s="29">
        <v>8.5</v>
      </c>
      <c r="S10" s="29">
        <v>13.2</v>
      </c>
      <c r="T10" s="29">
        <v>110.5</v>
      </c>
      <c r="U10" s="29">
        <v>4.9000000000000004</v>
      </c>
      <c r="V10" s="29">
        <v>13.2</v>
      </c>
      <c r="W10" s="29">
        <v>1621.1</v>
      </c>
      <c r="X10" s="29">
        <v>42.5</v>
      </c>
      <c r="Y10" s="29">
        <v>70.3</v>
      </c>
      <c r="Z10" s="29">
        <v>267.8</v>
      </c>
      <c r="AA10" s="29">
        <v>58.4</v>
      </c>
      <c r="AB10" s="29">
        <v>3.7</v>
      </c>
      <c r="AC10" s="29">
        <v>5.5</v>
      </c>
      <c r="AD10" s="29">
        <v>0.3</v>
      </c>
      <c r="AE10" s="29">
        <v>15.4</v>
      </c>
      <c r="AF10" s="29">
        <v>37</v>
      </c>
      <c r="AG10" s="29">
        <v>26.8</v>
      </c>
      <c r="AH10" s="29">
        <v>48</v>
      </c>
      <c r="AI10" s="29">
        <v>23.9</v>
      </c>
      <c r="AJ10" s="29">
        <v>45.1</v>
      </c>
      <c r="AK10" s="29">
        <v>37.4</v>
      </c>
      <c r="AL10" s="29">
        <v>0</v>
      </c>
      <c r="AM10" s="93">
        <v>423.8</v>
      </c>
      <c r="AN10" s="93">
        <v>0.8</v>
      </c>
      <c r="AO10" s="93">
        <v>11.6</v>
      </c>
      <c r="AP10" s="29">
        <v>353.4</v>
      </c>
      <c r="AQ10" s="29">
        <v>220.8</v>
      </c>
      <c r="AR10" s="29">
        <v>3</v>
      </c>
      <c r="AS10" s="29">
        <v>0</v>
      </c>
      <c r="AT10" s="93">
        <v>17201.7</v>
      </c>
      <c r="AU10" s="29">
        <v>-836.4</v>
      </c>
      <c r="AV10" s="91">
        <f t="shared" ref="AV10:AV50" si="0">SUM(C10:AL10)</f>
        <v>18692.3</v>
      </c>
      <c r="AW10" s="91">
        <f t="shared" ref="AW10:AW50" si="1">SUM(C10:AT10)</f>
        <v>36907.399999999994</v>
      </c>
      <c r="AX10" s="99" t="s">
        <v>560</v>
      </c>
    </row>
    <row r="11" spans="1:50" ht="20.100000000000001">
      <c r="A11" s="24" t="s">
        <v>1032</v>
      </c>
      <c r="B11" s="23" t="s">
        <v>952</v>
      </c>
      <c r="C11" s="35">
        <v>56.1</v>
      </c>
      <c r="D11" s="29">
        <v>19.8</v>
      </c>
      <c r="E11" s="35">
        <v>613.29999999999995</v>
      </c>
      <c r="F11" s="35">
        <v>59.5</v>
      </c>
      <c r="G11" s="35">
        <v>40.700000000000003</v>
      </c>
      <c r="H11" s="35">
        <v>6.9</v>
      </c>
      <c r="I11" s="35">
        <v>2.6</v>
      </c>
      <c r="J11" s="35">
        <v>46.4</v>
      </c>
      <c r="K11" s="35">
        <v>970.2</v>
      </c>
      <c r="L11" s="29">
        <v>766.3</v>
      </c>
      <c r="M11" s="35">
        <v>13.4</v>
      </c>
      <c r="N11" s="29">
        <v>1704.9</v>
      </c>
      <c r="O11" s="29">
        <v>6761.2</v>
      </c>
      <c r="P11" s="35">
        <v>235.1</v>
      </c>
      <c r="Q11" s="35">
        <v>38.700000000000003</v>
      </c>
      <c r="R11" s="35">
        <v>64</v>
      </c>
      <c r="S11" s="35">
        <v>45.8</v>
      </c>
      <c r="T11" s="35">
        <v>55.1</v>
      </c>
      <c r="U11" s="35">
        <v>3.4</v>
      </c>
      <c r="V11" s="35">
        <v>145.9</v>
      </c>
      <c r="W11" s="29">
        <v>106.3</v>
      </c>
      <c r="X11" s="35">
        <v>1805.4</v>
      </c>
      <c r="Y11" s="35">
        <v>47.5</v>
      </c>
      <c r="Z11" s="35">
        <v>62.5</v>
      </c>
      <c r="AA11" s="35">
        <v>4.5999999999999996</v>
      </c>
      <c r="AB11" s="35">
        <v>0.5</v>
      </c>
      <c r="AC11" s="35">
        <v>0.5</v>
      </c>
      <c r="AD11" s="35">
        <v>0.1</v>
      </c>
      <c r="AE11" s="35">
        <v>3</v>
      </c>
      <c r="AF11" s="35">
        <v>82.1</v>
      </c>
      <c r="AG11" s="35">
        <v>13.9</v>
      </c>
      <c r="AH11" s="35">
        <v>76.099999999999994</v>
      </c>
      <c r="AI11" s="35">
        <v>3</v>
      </c>
      <c r="AJ11" s="35">
        <v>2.1</v>
      </c>
      <c r="AK11" s="35">
        <v>7.8</v>
      </c>
      <c r="AL11" s="35">
        <v>0</v>
      </c>
      <c r="AM11" s="93">
        <v>72.900000000000006</v>
      </c>
      <c r="AN11" s="93">
        <v>0</v>
      </c>
      <c r="AO11" s="93">
        <v>2.7</v>
      </c>
      <c r="AP11" s="35">
        <v>76.7</v>
      </c>
      <c r="AQ11" s="35">
        <v>2.9</v>
      </c>
      <c r="AR11" s="35">
        <v>0.2</v>
      </c>
      <c r="AS11" s="35">
        <v>0.7</v>
      </c>
      <c r="AT11" s="93">
        <v>3605.8</v>
      </c>
      <c r="AU11" s="35">
        <v>-989.3</v>
      </c>
      <c r="AV11" s="91">
        <f t="shared" si="0"/>
        <v>13864.699999999999</v>
      </c>
      <c r="AW11" s="91">
        <f t="shared" si="1"/>
        <v>17626.600000000002</v>
      </c>
      <c r="AX11" s="98" t="s">
        <v>572</v>
      </c>
    </row>
    <row r="12" spans="1:50" ht="20.100000000000001">
      <c r="A12" s="24" t="s">
        <v>978</v>
      </c>
      <c r="B12" s="23" t="s">
        <v>952</v>
      </c>
      <c r="C12" s="36">
        <v>665.7</v>
      </c>
      <c r="D12" s="29">
        <v>3004.1</v>
      </c>
      <c r="E12" s="36">
        <v>870.4</v>
      </c>
      <c r="F12" s="36">
        <v>2312.6999999999998</v>
      </c>
      <c r="G12" s="36">
        <v>171.5</v>
      </c>
      <c r="H12" s="36">
        <v>0.4</v>
      </c>
      <c r="I12" s="36">
        <v>7.1</v>
      </c>
      <c r="J12" s="36">
        <v>55.1</v>
      </c>
      <c r="K12" s="36">
        <v>162.9</v>
      </c>
      <c r="L12" s="29">
        <v>53.5</v>
      </c>
      <c r="M12" s="36">
        <v>74.2</v>
      </c>
      <c r="N12" s="29">
        <v>53.9</v>
      </c>
      <c r="O12" s="29">
        <v>26.3</v>
      </c>
      <c r="P12" s="36">
        <v>3.9</v>
      </c>
      <c r="Q12" s="36">
        <v>1.1000000000000001</v>
      </c>
      <c r="R12" s="36">
        <v>0.6</v>
      </c>
      <c r="S12" s="36">
        <v>37.9</v>
      </c>
      <c r="T12" s="36">
        <v>7.6</v>
      </c>
      <c r="U12" s="36">
        <v>1</v>
      </c>
      <c r="V12" s="36">
        <v>34</v>
      </c>
      <c r="W12" s="29">
        <v>401.7</v>
      </c>
      <c r="X12" s="36">
        <v>1271</v>
      </c>
      <c r="Y12" s="36">
        <v>8.8000000000000007</v>
      </c>
      <c r="Z12" s="36">
        <v>54.6</v>
      </c>
      <c r="AA12" s="36">
        <v>1.9</v>
      </c>
      <c r="AB12" s="36">
        <v>0.4</v>
      </c>
      <c r="AC12" s="36">
        <v>0.7</v>
      </c>
      <c r="AD12" s="36">
        <v>0.1</v>
      </c>
      <c r="AE12" s="36">
        <v>5.3</v>
      </c>
      <c r="AF12" s="36">
        <v>4.0999999999999996</v>
      </c>
      <c r="AG12" s="36">
        <v>30.8</v>
      </c>
      <c r="AH12" s="36">
        <v>174.3</v>
      </c>
      <c r="AI12" s="36">
        <v>32.200000000000003</v>
      </c>
      <c r="AJ12" s="36">
        <v>2.9</v>
      </c>
      <c r="AK12" s="36">
        <v>1.4</v>
      </c>
      <c r="AL12" s="36">
        <v>0</v>
      </c>
      <c r="AM12" s="93">
        <v>50.8</v>
      </c>
      <c r="AN12" s="93">
        <v>0</v>
      </c>
      <c r="AO12" s="93">
        <v>1577.9</v>
      </c>
      <c r="AP12" s="36">
        <v>189.1</v>
      </c>
      <c r="AQ12" s="36">
        <v>0.4</v>
      </c>
      <c r="AR12" s="36">
        <v>0.1</v>
      </c>
      <c r="AS12" s="36">
        <v>1.5</v>
      </c>
      <c r="AT12" s="93">
        <v>2.2999999999999998</v>
      </c>
      <c r="AU12" s="36">
        <v>-18.5</v>
      </c>
      <c r="AV12" s="91">
        <f t="shared" si="0"/>
        <v>9534.0999999999967</v>
      </c>
      <c r="AW12" s="91">
        <f t="shared" si="1"/>
        <v>11356.199999999995</v>
      </c>
      <c r="AX12" s="98"/>
    </row>
    <row r="13" spans="1:50" ht="20.100000000000001">
      <c r="A13" s="24" t="s">
        <v>979</v>
      </c>
      <c r="B13" s="23" t="s">
        <v>952</v>
      </c>
      <c r="C13" s="35">
        <v>3366</v>
      </c>
      <c r="D13" s="29">
        <v>6.6</v>
      </c>
      <c r="E13" s="35">
        <v>12.3</v>
      </c>
      <c r="F13" s="35">
        <v>7.3</v>
      </c>
      <c r="G13" s="35">
        <v>14358.9</v>
      </c>
      <c r="H13" s="35">
        <v>395.2</v>
      </c>
      <c r="I13" s="35">
        <v>12.6</v>
      </c>
      <c r="J13" s="35">
        <v>106.7</v>
      </c>
      <c r="K13" s="35">
        <v>105.9</v>
      </c>
      <c r="L13" s="29">
        <v>1117.4000000000001</v>
      </c>
      <c r="M13" s="35">
        <v>103.5</v>
      </c>
      <c r="N13" s="29">
        <v>50.5</v>
      </c>
      <c r="O13" s="29">
        <v>48.5</v>
      </c>
      <c r="P13" s="35">
        <v>32.799999999999997</v>
      </c>
      <c r="Q13" s="35">
        <v>72.8</v>
      </c>
      <c r="R13" s="35">
        <v>34.299999999999997</v>
      </c>
      <c r="S13" s="35">
        <v>26.2</v>
      </c>
      <c r="T13" s="35">
        <v>168.3</v>
      </c>
      <c r="U13" s="35">
        <v>15.6</v>
      </c>
      <c r="V13" s="35">
        <v>60.8</v>
      </c>
      <c r="W13" s="29">
        <v>36.1</v>
      </c>
      <c r="X13" s="35">
        <v>177.2</v>
      </c>
      <c r="Y13" s="35">
        <v>747.3</v>
      </c>
      <c r="Z13" s="35">
        <v>106.7</v>
      </c>
      <c r="AA13" s="35">
        <v>3483.3</v>
      </c>
      <c r="AB13" s="35">
        <v>25.6</v>
      </c>
      <c r="AC13" s="35">
        <v>9.9</v>
      </c>
      <c r="AD13" s="35">
        <v>2.9</v>
      </c>
      <c r="AE13" s="35">
        <v>41.8</v>
      </c>
      <c r="AF13" s="35">
        <v>53</v>
      </c>
      <c r="AG13" s="35">
        <v>144.5</v>
      </c>
      <c r="AH13" s="35">
        <v>711.9</v>
      </c>
      <c r="AI13" s="35">
        <v>192.6</v>
      </c>
      <c r="AJ13" s="35">
        <v>526.4</v>
      </c>
      <c r="AK13" s="35">
        <v>184.9</v>
      </c>
      <c r="AL13" s="35">
        <v>0</v>
      </c>
      <c r="AM13" s="93">
        <v>111396.9</v>
      </c>
      <c r="AN13" s="93">
        <v>213</v>
      </c>
      <c r="AO13" s="93">
        <v>783.2</v>
      </c>
      <c r="AP13" s="35">
        <v>206.4</v>
      </c>
      <c r="AQ13" s="35">
        <v>69.400000000000006</v>
      </c>
      <c r="AR13" s="35">
        <v>334.5</v>
      </c>
      <c r="AS13" s="35">
        <v>677.1</v>
      </c>
      <c r="AT13" s="93">
        <v>10294</v>
      </c>
      <c r="AU13" s="35">
        <v>-13905.7</v>
      </c>
      <c r="AV13" s="91">
        <f t="shared" si="0"/>
        <v>26546.3</v>
      </c>
      <c r="AW13" s="91">
        <f t="shared" si="1"/>
        <v>150520.79999999999</v>
      </c>
      <c r="AX13" s="98" t="s">
        <v>573</v>
      </c>
    </row>
    <row r="14" spans="1:50" ht="30">
      <c r="A14" s="24" t="s">
        <v>1033</v>
      </c>
      <c r="B14" s="23" t="s">
        <v>952</v>
      </c>
      <c r="C14" s="36">
        <v>99.8</v>
      </c>
      <c r="D14" s="29">
        <v>19</v>
      </c>
      <c r="E14" s="36">
        <v>29.3</v>
      </c>
      <c r="F14" s="36">
        <v>23.5</v>
      </c>
      <c r="G14" s="36">
        <v>121.2</v>
      </c>
      <c r="H14" s="36">
        <v>5021</v>
      </c>
      <c r="I14" s="36">
        <v>20.399999999999999</v>
      </c>
      <c r="J14" s="36">
        <v>131.4</v>
      </c>
      <c r="K14" s="36">
        <v>35.700000000000003</v>
      </c>
      <c r="L14" s="29">
        <v>521.29999999999995</v>
      </c>
      <c r="M14" s="36">
        <v>246.3</v>
      </c>
      <c r="N14" s="29">
        <v>69.2</v>
      </c>
      <c r="O14" s="29">
        <v>20.2</v>
      </c>
      <c r="P14" s="36">
        <v>53.5</v>
      </c>
      <c r="Q14" s="36">
        <v>126.2</v>
      </c>
      <c r="R14" s="36">
        <v>52.9</v>
      </c>
      <c r="S14" s="36">
        <v>45.1</v>
      </c>
      <c r="T14" s="36">
        <v>1292.0999999999999</v>
      </c>
      <c r="U14" s="36">
        <v>51.2</v>
      </c>
      <c r="V14" s="36">
        <v>815</v>
      </c>
      <c r="W14" s="29">
        <v>40.9</v>
      </c>
      <c r="X14" s="36">
        <v>284.39999999999998</v>
      </c>
      <c r="Y14" s="36">
        <v>512.79999999999995</v>
      </c>
      <c r="Z14" s="36">
        <v>200.4</v>
      </c>
      <c r="AA14" s="36">
        <v>217.5</v>
      </c>
      <c r="AB14" s="36">
        <v>67.599999999999994</v>
      </c>
      <c r="AC14" s="36">
        <v>12.1</v>
      </c>
      <c r="AD14" s="36">
        <v>3</v>
      </c>
      <c r="AE14" s="36">
        <v>124.3</v>
      </c>
      <c r="AF14" s="36">
        <v>25.6</v>
      </c>
      <c r="AG14" s="36">
        <v>214.4</v>
      </c>
      <c r="AH14" s="36">
        <v>467.1</v>
      </c>
      <c r="AI14" s="36">
        <v>65.7</v>
      </c>
      <c r="AJ14" s="36">
        <v>376.4</v>
      </c>
      <c r="AK14" s="36">
        <v>141.4</v>
      </c>
      <c r="AL14" s="36">
        <v>0</v>
      </c>
      <c r="AM14" s="93">
        <v>14868.1</v>
      </c>
      <c r="AN14" s="93">
        <v>42.9</v>
      </c>
      <c r="AO14" s="93">
        <v>164.2</v>
      </c>
      <c r="AP14" s="36">
        <v>107.3</v>
      </c>
      <c r="AQ14" s="36">
        <v>46.9</v>
      </c>
      <c r="AR14" s="36">
        <v>88.7</v>
      </c>
      <c r="AS14" s="36">
        <v>386.5</v>
      </c>
      <c r="AT14" s="93">
        <v>6050.2</v>
      </c>
      <c r="AU14" s="36">
        <v>-10454.6</v>
      </c>
      <c r="AV14" s="91">
        <f t="shared" si="0"/>
        <v>11547.899999999998</v>
      </c>
      <c r="AW14" s="91">
        <f t="shared" si="1"/>
        <v>33302.700000000004</v>
      </c>
      <c r="AX14" s="98" t="s">
        <v>574</v>
      </c>
    </row>
    <row r="15" spans="1:50" ht="20.100000000000001">
      <c r="A15" s="24" t="s">
        <v>1034</v>
      </c>
      <c r="B15" s="23" t="s">
        <v>952</v>
      </c>
      <c r="C15" s="35">
        <v>39.9</v>
      </c>
      <c r="D15" s="29">
        <v>12.1</v>
      </c>
      <c r="E15" s="35">
        <v>30</v>
      </c>
      <c r="F15" s="35">
        <v>8.6</v>
      </c>
      <c r="G15" s="35">
        <v>65.2</v>
      </c>
      <c r="H15" s="35">
        <v>20</v>
      </c>
      <c r="I15" s="35">
        <v>586.70000000000005</v>
      </c>
      <c r="J15" s="35">
        <v>124.3</v>
      </c>
      <c r="K15" s="35">
        <v>15</v>
      </c>
      <c r="L15" s="29">
        <v>63.2</v>
      </c>
      <c r="M15" s="35">
        <v>32</v>
      </c>
      <c r="N15" s="29">
        <v>66.099999999999994</v>
      </c>
      <c r="O15" s="29">
        <v>9.9</v>
      </c>
      <c r="P15" s="35">
        <v>60</v>
      </c>
      <c r="Q15" s="35">
        <v>55.9</v>
      </c>
      <c r="R15" s="35">
        <v>29.4</v>
      </c>
      <c r="S15" s="35">
        <v>31.2</v>
      </c>
      <c r="T15" s="35">
        <v>320.5</v>
      </c>
      <c r="U15" s="35">
        <v>15</v>
      </c>
      <c r="V15" s="35">
        <v>1225</v>
      </c>
      <c r="W15" s="29">
        <v>40.799999999999997</v>
      </c>
      <c r="X15" s="35">
        <v>1711.9</v>
      </c>
      <c r="Y15" s="35">
        <v>107.4</v>
      </c>
      <c r="Z15" s="35">
        <v>50.5</v>
      </c>
      <c r="AA15" s="35">
        <v>25.2</v>
      </c>
      <c r="AB15" s="35">
        <v>16.5</v>
      </c>
      <c r="AC15" s="35">
        <v>3.8</v>
      </c>
      <c r="AD15" s="35">
        <v>1.3</v>
      </c>
      <c r="AE15" s="35">
        <v>9.9</v>
      </c>
      <c r="AF15" s="35">
        <v>339.5</v>
      </c>
      <c r="AG15" s="35">
        <v>50.1</v>
      </c>
      <c r="AH15" s="35">
        <v>37.700000000000003</v>
      </c>
      <c r="AI15" s="35">
        <v>18.600000000000001</v>
      </c>
      <c r="AJ15" s="35">
        <v>7.6</v>
      </c>
      <c r="AK15" s="35">
        <v>34.799999999999997</v>
      </c>
      <c r="AL15" s="35">
        <v>0</v>
      </c>
      <c r="AM15" s="93">
        <v>395</v>
      </c>
      <c r="AN15" s="93">
        <v>0.6</v>
      </c>
      <c r="AO15" s="93">
        <v>4.8</v>
      </c>
      <c r="AP15" s="35">
        <v>41.9</v>
      </c>
      <c r="AQ15" s="35">
        <v>8.3000000000000007</v>
      </c>
      <c r="AR15" s="35">
        <v>9.9</v>
      </c>
      <c r="AS15" s="35">
        <v>17.399999999999999</v>
      </c>
      <c r="AT15" s="93">
        <v>302.10000000000002</v>
      </c>
      <c r="AU15" s="35">
        <v>-1534.4</v>
      </c>
      <c r="AV15" s="91">
        <f t="shared" si="0"/>
        <v>5265.6000000000013</v>
      </c>
      <c r="AW15" s="91">
        <f t="shared" si="1"/>
        <v>6045.6000000000013</v>
      </c>
      <c r="AX15" s="98" t="s">
        <v>575</v>
      </c>
    </row>
    <row r="16" spans="1:50" ht="20.100000000000001">
      <c r="A16" s="24" t="s">
        <v>982</v>
      </c>
      <c r="B16" s="23" t="s">
        <v>952</v>
      </c>
      <c r="C16" s="36">
        <v>95.1</v>
      </c>
      <c r="D16" s="29">
        <v>12.6</v>
      </c>
      <c r="E16" s="36">
        <v>39.6</v>
      </c>
      <c r="F16" s="36">
        <v>11.6</v>
      </c>
      <c r="G16" s="36">
        <v>1611</v>
      </c>
      <c r="H16" s="36">
        <v>372.5</v>
      </c>
      <c r="I16" s="36">
        <v>61.1</v>
      </c>
      <c r="J16" s="36">
        <v>4351.7</v>
      </c>
      <c r="K16" s="36">
        <v>77.8</v>
      </c>
      <c r="L16" s="29">
        <v>774.6</v>
      </c>
      <c r="M16" s="36">
        <v>237.2</v>
      </c>
      <c r="N16" s="29">
        <v>258.60000000000002</v>
      </c>
      <c r="O16" s="29">
        <v>62.6</v>
      </c>
      <c r="P16" s="36">
        <v>120.9</v>
      </c>
      <c r="Q16" s="36">
        <v>367.2</v>
      </c>
      <c r="R16" s="36">
        <v>155</v>
      </c>
      <c r="S16" s="36">
        <v>112.1</v>
      </c>
      <c r="T16" s="36">
        <v>726.8</v>
      </c>
      <c r="U16" s="36">
        <v>46</v>
      </c>
      <c r="V16" s="36">
        <v>356.7</v>
      </c>
      <c r="W16" s="29">
        <v>75.5</v>
      </c>
      <c r="X16" s="36">
        <v>271.7</v>
      </c>
      <c r="Y16" s="36">
        <v>1072</v>
      </c>
      <c r="Z16" s="36">
        <v>323.60000000000002</v>
      </c>
      <c r="AA16" s="36">
        <v>280.5</v>
      </c>
      <c r="AB16" s="36">
        <v>466.3</v>
      </c>
      <c r="AC16" s="36">
        <v>102</v>
      </c>
      <c r="AD16" s="36">
        <v>37</v>
      </c>
      <c r="AE16" s="36">
        <v>798.1</v>
      </c>
      <c r="AF16" s="36">
        <v>162.69999999999999</v>
      </c>
      <c r="AG16" s="36">
        <v>592.70000000000005</v>
      </c>
      <c r="AH16" s="36">
        <v>799.2</v>
      </c>
      <c r="AI16" s="36">
        <v>381.5</v>
      </c>
      <c r="AJ16" s="36">
        <v>288.60000000000002</v>
      </c>
      <c r="AK16" s="36">
        <v>202.7</v>
      </c>
      <c r="AL16" s="36">
        <v>0</v>
      </c>
      <c r="AM16" s="93">
        <v>5030.6000000000004</v>
      </c>
      <c r="AN16" s="93">
        <v>1.9</v>
      </c>
      <c r="AO16" s="93">
        <v>246.2</v>
      </c>
      <c r="AP16" s="36">
        <v>86.1</v>
      </c>
      <c r="AQ16" s="36">
        <v>26.5</v>
      </c>
      <c r="AR16" s="36">
        <v>53.1</v>
      </c>
      <c r="AS16" s="36">
        <v>60.9</v>
      </c>
      <c r="AT16" s="93">
        <v>1800.8</v>
      </c>
      <c r="AU16" s="36">
        <v>-6348.1</v>
      </c>
      <c r="AV16" s="91">
        <f t="shared" si="0"/>
        <v>15704.800000000005</v>
      </c>
      <c r="AW16" s="91">
        <f t="shared" si="1"/>
        <v>23010.900000000005</v>
      </c>
      <c r="AX16" s="98" t="s">
        <v>576</v>
      </c>
    </row>
    <row r="17" spans="1:50" ht="20.100000000000001">
      <c r="A17" s="24" t="s">
        <v>983</v>
      </c>
      <c r="B17" s="23" t="s">
        <v>952</v>
      </c>
      <c r="C17" s="35">
        <v>1384.2</v>
      </c>
      <c r="D17" s="29">
        <v>308.8</v>
      </c>
      <c r="E17" s="35">
        <v>659.8</v>
      </c>
      <c r="F17" s="35">
        <v>340.1</v>
      </c>
      <c r="G17" s="35">
        <v>777.3</v>
      </c>
      <c r="H17" s="35">
        <v>152.9</v>
      </c>
      <c r="I17" s="35">
        <v>62.7</v>
      </c>
      <c r="J17" s="35">
        <v>195.6</v>
      </c>
      <c r="K17" s="35">
        <v>5785.3</v>
      </c>
      <c r="L17" s="29">
        <v>2742.8</v>
      </c>
      <c r="M17" s="35">
        <v>202.3</v>
      </c>
      <c r="N17" s="29">
        <v>785.4</v>
      </c>
      <c r="O17" s="29">
        <v>1021.3</v>
      </c>
      <c r="P17" s="35">
        <v>220.1</v>
      </c>
      <c r="Q17" s="35">
        <v>258.10000000000002</v>
      </c>
      <c r="R17" s="35">
        <v>172.3</v>
      </c>
      <c r="S17" s="35">
        <v>155.69999999999999</v>
      </c>
      <c r="T17" s="35">
        <v>750</v>
      </c>
      <c r="U17" s="35">
        <v>163.1</v>
      </c>
      <c r="V17" s="35">
        <v>272.2</v>
      </c>
      <c r="W17" s="29">
        <v>1353.9</v>
      </c>
      <c r="X17" s="35">
        <v>2124.1</v>
      </c>
      <c r="Y17" s="35">
        <v>1619</v>
      </c>
      <c r="Z17" s="35">
        <v>15421.1</v>
      </c>
      <c r="AA17" s="35">
        <v>277.8</v>
      </c>
      <c r="AB17" s="35">
        <v>81.900000000000006</v>
      </c>
      <c r="AC17" s="35">
        <v>109.4</v>
      </c>
      <c r="AD17" s="35">
        <v>24.5</v>
      </c>
      <c r="AE17" s="35">
        <v>579</v>
      </c>
      <c r="AF17" s="35">
        <v>439.3</v>
      </c>
      <c r="AG17" s="35">
        <v>660.5</v>
      </c>
      <c r="AH17" s="35">
        <v>1496.9</v>
      </c>
      <c r="AI17" s="35">
        <v>250.9</v>
      </c>
      <c r="AJ17" s="35">
        <v>362.8</v>
      </c>
      <c r="AK17" s="35">
        <v>233.6</v>
      </c>
      <c r="AL17" s="35">
        <v>0</v>
      </c>
      <c r="AM17" s="93">
        <v>15515.3</v>
      </c>
      <c r="AN17" s="93">
        <v>2.9</v>
      </c>
      <c r="AO17" s="93">
        <v>268.60000000000002</v>
      </c>
      <c r="AP17" s="35">
        <v>17</v>
      </c>
      <c r="AQ17" s="35">
        <v>32.4</v>
      </c>
      <c r="AR17" s="35">
        <v>115.3</v>
      </c>
      <c r="AS17" s="35">
        <v>121.7</v>
      </c>
      <c r="AT17" s="93">
        <v>2440.9</v>
      </c>
      <c r="AU17" s="35">
        <v>-16842.900000000001</v>
      </c>
      <c r="AV17" s="91">
        <f t="shared" si="0"/>
        <v>41444.700000000012</v>
      </c>
      <c r="AW17" s="91">
        <f t="shared" si="1"/>
        <v>59958.800000000017</v>
      </c>
      <c r="AX17" s="98" t="s">
        <v>577</v>
      </c>
    </row>
    <row r="18" spans="1:50" s="30" customFormat="1" ht="20.100000000000001">
      <c r="A18" s="27" t="s">
        <v>1035</v>
      </c>
      <c r="B18" s="28" t="s">
        <v>952</v>
      </c>
      <c r="C18" s="29">
        <v>2698.2</v>
      </c>
      <c r="D18" s="29">
        <v>222.2</v>
      </c>
      <c r="E18" s="29">
        <v>415</v>
      </c>
      <c r="F18" s="29">
        <v>159.5</v>
      </c>
      <c r="G18" s="29">
        <v>1414.1</v>
      </c>
      <c r="H18" s="29">
        <v>1437.5</v>
      </c>
      <c r="I18" s="29">
        <v>242.6</v>
      </c>
      <c r="J18" s="29">
        <v>1264.4000000000001</v>
      </c>
      <c r="K18" s="29">
        <v>3280.1</v>
      </c>
      <c r="L18" s="29">
        <v>17580.7</v>
      </c>
      <c r="M18" s="29">
        <v>5481.4</v>
      </c>
      <c r="N18" s="29">
        <v>1160.3</v>
      </c>
      <c r="O18" s="29">
        <v>1352.1</v>
      </c>
      <c r="P18" s="29">
        <v>762.6</v>
      </c>
      <c r="Q18" s="29">
        <v>1826</v>
      </c>
      <c r="R18" s="29">
        <v>932.7</v>
      </c>
      <c r="S18" s="29">
        <v>424.6</v>
      </c>
      <c r="T18" s="29">
        <v>3417.9</v>
      </c>
      <c r="U18" s="29">
        <v>296.10000000000002</v>
      </c>
      <c r="V18" s="29">
        <v>1145.7</v>
      </c>
      <c r="W18" s="29">
        <v>484.1</v>
      </c>
      <c r="X18" s="29">
        <v>1802.3</v>
      </c>
      <c r="Y18" s="29">
        <v>714.3</v>
      </c>
      <c r="Z18" s="29">
        <v>745.4</v>
      </c>
      <c r="AA18" s="29">
        <v>229.2</v>
      </c>
      <c r="AB18" s="29">
        <v>143</v>
      </c>
      <c r="AC18" s="29">
        <v>31.8</v>
      </c>
      <c r="AD18" s="29">
        <v>8.6</v>
      </c>
      <c r="AE18" s="29">
        <v>146.1</v>
      </c>
      <c r="AF18" s="29">
        <v>554.4</v>
      </c>
      <c r="AG18" s="29">
        <v>548.9</v>
      </c>
      <c r="AH18" s="29">
        <v>603.79999999999995</v>
      </c>
      <c r="AI18" s="29">
        <v>240.3</v>
      </c>
      <c r="AJ18" s="29">
        <v>2521.5</v>
      </c>
      <c r="AK18" s="29">
        <v>425.3</v>
      </c>
      <c r="AL18" s="29">
        <v>0</v>
      </c>
      <c r="AM18" s="93">
        <v>22449.9</v>
      </c>
      <c r="AN18" s="93">
        <v>2.4</v>
      </c>
      <c r="AO18" s="93">
        <v>8926.7000000000007</v>
      </c>
      <c r="AP18" s="29">
        <v>669.6</v>
      </c>
      <c r="AQ18" s="29">
        <v>183.2</v>
      </c>
      <c r="AR18" s="29">
        <v>88.1</v>
      </c>
      <c r="AS18" s="29">
        <v>127</v>
      </c>
      <c r="AT18" s="93">
        <v>9936.1</v>
      </c>
      <c r="AU18" s="29">
        <v>-34391</v>
      </c>
      <c r="AV18" s="91">
        <f t="shared" si="0"/>
        <v>54712.700000000012</v>
      </c>
      <c r="AW18" s="91">
        <f t="shared" si="1"/>
        <v>97095.700000000012</v>
      </c>
      <c r="AX18" s="98" t="s">
        <v>562</v>
      </c>
    </row>
    <row r="19" spans="1:50" ht="20.100000000000001">
      <c r="A19" s="24" t="s">
        <v>987</v>
      </c>
      <c r="B19" s="23" t="s">
        <v>952</v>
      </c>
      <c r="C19" s="35">
        <v>164.5</v>
      </c>
      <c r="D19" s="29">
        <v>77</v>
      </c>
      <c r="E19" s="35">
        <v>139.9</v>
      </c>
      <c r="F19" s="35">
        <v>73.7</v>
      </c>
      <c r="G19" s="35">
        <v>1869.2</v>
      </c>
      <c r="H19" s="35">
        <v>399.1</v>
      </c>
      <c r="I19" s="35">
        <v>56.9</v>
      </c>
      <c r="J19" s="35">
        <v>289</v>
      </c>
      <c r="K19" s="35">
        <v>152.1</v>
      </c>
      <c r="L19" s="29">
        <v>934.1</v>
      </c>
      <c r="M19" s="35">
        <v>1899.1</v>
      </c>
      <c r="N19" s="29">
        <v>287.8</v>
      </c>
      <c r="O19" s="29">
        <v>229</v>
      </c>
      <c r="P19" s="35">
        <v>362.7</v>
      </c>
      <c r="Q19" s="35">
        <v>1474.7</v>
      </c>
      <c r="R19" s="35">
        <v>740.7</v>
      </c>
      <c r="S19" s="35">
        <v>535.9</v>
      </c>
      <c r="T19" s="35">
        <v>6469.1</v>
      </c>
      <c r="U19" s="35">
        <v>361.6</v>
      </c>
      <c r="V19" s="35">
        <v>811.8</v>
      </c>
      <c r="W19" s="29">
        <v>122.2</v>
      </c>
      <c r="X19" s="35">
        <v>2479.8000000000002</v>
      </c>
      <c r="Y19" s="35">
        <v>975</v>
      </c>
      <c r="Z19" s="35">
        <v>1247.5999999999999</v>
      </c>
      <c r="AA19" s="35">
        <v>153.30000000000001</v>
      </c>
      <c r="AB19" s="35">
        <v>41.2</v>
      </c>
      <c r="AC19" s="35">
        <v>83.4</v>
      </c>
      <c r="AD19" s="35">
        <v>8.4</v>
      </c>
      <c r="AE19" s="35">
        <v>109.1</v>
      </c>
      <c r="AF19" s="35">
        <v>194.8</v>
      </c>
      <c r="AG19" s="35">
        <v>245.2</v>
      </c>
      <c r="AH19" s="35">
        <v>261</v>
      </c>
      <c r="AI19" s="35">
        <v>60.8</v>
      </c>
      <c r="AJ19" s="35">
        <v>200.7</v>
      </c>
      <c r="AK19" s="35">
        <v>88.4</v>
      </c>
      <c r="AL19" s="35">
        <v>0</v>
      </c>
      <c r="AM19" s="93">
        <v>6041.4</v>
      </c>
      <c r="AN19" s="93">
        <v>0.6</v>
      </c>
      <c r="AO19" s="93">
        <v>74.8</v>
      </c>
      <c r="AP19" s="35">
        <v>515.20000000000005</v>
      </c>
      <c r="AQ19" s="35">
        <v>163.5</v>
      </c>
      <c r="AR19" s="35">
        <v>3</v>
      </c>
      <c r="AS19" s="35">
        <v>11.3</v>
      </c>
      <c r="AT19" s="93">
        <v>6712.7</v>
      </c>
      <c r="AU19" s="35">
        <v>-16239.1</v>
      </c>
      <c r="AV19" s="91">
        <f t="shared" si="0"/>
        <v>23598.800000000003</v>
      </c>
      <c r="AW19" s="91">
        <f t="shared" si="1"/>
        <v>37121.300000000003</v>
      </c>
      <c r="AX19" s="98" t="s">
        <v>578</v>
      </c>
    </row>
    <row r="20" spans="1:50" s="30" customFormat="1" ht="20.100000000000001">
      <c r="A20" s="27" t="s">
        <v>988</v>
      </c>
      <c r="B20" s="28" t="s">
        <v>952</v>
      </c>
      <c r="C20" s="29">
        <v>87.6</v>
      </c>
      <c r="D20" s="29">
        <v>30.4</v>
      </c>
      <c r="E20" s="29">
        <v>126.2</v>
      </c>
      <c r="F20" s="29">
        <v>47</v>
      </c>
      <c r="G20" s="29">
        <v>688.7</v>
      </c>
      <c r="H20" s="29">
        <v>41.1</v>
      </c>
      <c r="I20" s="29">
        <v>45.5</v>
      </c>
      <c r="J20" s="29">
        <v>25.5</v>
      </c>
      <c r="K20" s="29">
        <v>40.1</v>
      </c>
      <c r="L20" s="29">
        <v>322.8</v>
      </c>
      <c r="M20" s="29">
        <v>115.4</v>
      </c>
      <c r="N20" s="29">
        <v>2598.9</v>
      </c>
      <c r="O20" s="29">
        <v>191.7</v>
      </c>
      <c r="P20" s="29">
        <v>187.8</v>
      </c>
      <c r="Q20" s="29">
        <v>697</v>
      </c>
      <c r="R20" s="29">
        <v>189.8</v>
      </c>
      <c r="S20" s="29">
        <v>124.3</v>
      </c>
      <c r="T20" s="29">
        <v>1182.2</v>
      </c>
      <c r="U20" s="29">
        <v>57.9</v>
      </c>
      <c r="V20" s="29">
        <v>169.4</v>
      </c>
      <c r="W20" s="29">
        <v>82.9</v>
      </c>
      <c r="X20" s="29">
        <v>9230.9</v>
      </c>
      <c r="Y20" s="29">
        <v>220.5</v>
      </c>
      <c r="Z20" s="29">
        <v>136.6</v>
      </c>
      <c r="AA20" s="29">
        <v>79.5</v>
      </c>
      <c r="AB20" s="29">
        <v>8.6999999999999993</v>
      </c>
      <c r="AC20" s="29">
        <v>15</v>
      </c>
      <c r="AD20" s="29">
        <v>1.9</v>
      </c>
      <c r="AE20" s="29">
        <v>32.299999999999997</v>
      </c>
      <c r="AF20" s="29">
        <v>341.6</v>
      </c>
      <c r="AG20" s="29">
        <v>80.900000000000006</v>
      </c>
      <c r="AH20" s="29">
        <v>145.1</v>
      </c>
      <c r="AI20" s="29">
        <v>51.9</v>
      </c>
      <c r="AJ20" s="29">
        <v>77.8</v>
      </c>
      <c r="AK20" s="29">
        <v>39.799999999999997</v>
      </c>
      <c r="AL20" s="29">
        <v>0</v>
      </c>
      <c r="AM20" s="93">
        <v>1100.0999999999999</v>
      </c>
      <c r="AN20" s="93">
        <v>0.2</v>
      </c>
      <c r="AO20" s="93">
        <v>15.7</v>
      </c>
      <c r="AP20" s="29">
        <v>124.2</v>
      </c>
      <c r="AQ20" s="29">
        <v>56.9</v>
      </c>
      <c r="AR20" s="29">
        <v>1</v>
      </c>
      <c r="AS20" s="29">
        <v>1.1000000000000001</v>
      </c>
      <c r="AT20" s="93">
        <v>2793.1</v>
      </c>
      <c r="AU20" s="29">
        <v>-3167.5</v>
      </c>
      <c r="AV20" s="91">
        <f t="shared" si="0"/>
        <v>17514.699999999997</v>
      </c>
      <c r="AW20" s="91">
        <f t="shared" si="1"/>
        <v>21606.999999999996</v>
      </c>
      <c r="AX20" s="99" t="s">
        <v>564</v>
      </c>
    </row>
    <row r="21" spans="1:50" s="30" customFormat="1" ht="20.100000000000001">
      <c r="A21" s="27" t="s">
        <v>1036</v>
      </c>
      <c r="B21" s="28" t="s">
        <v>952</v>
      </c>
      <c r="C21" s="29">
        <v>48.6</v>
      </c>
      <c r="D21" s="29">
        <v>108.4</v>
      </c>
      <c r="E21" s="29">
        <v>126.3</v>
      </c>
      <c r="F21" s="29">
        <v>192.1</v>
      </c>
      <c r="G21" s="29">
        <v>246.9</v>
      </c>
      <c r="H21" s="29">
        <v>15.5</v>
      </c>
      <c r="I21" s="29">
        <v>11.3</v>
      </c>
      <c r="J21" s="29">
        <v>115</v>
      </c>
      <c r="K21" s="29">
        <v>93.2</v>
      </c>
      <c r="L21" s="29">
        <v>204.6</v>
      </c>
      <c r="M21" s="29">
        <v>129</v>
      </c>
      <c r="N21" s="29">
        <v>257.89999999999998</v>
      </c>
      <c r="O21" s="29">
        <v>7038.2</v>
      </c>
      <c r="P21" s="29">
        <v>5574.9</v>
      </c>
      <c r="Q21" s="29">
        <v>1879.2</v>
      </c>
      <c r="R21" s="29">
        <v>3061.2</v>
      </c>
      <c r="S21" s="29">
        <v>2521.4</v>
      </c>
      <c r="T21" s="29">
        <v>9049.2000000000007</v>
      </c>
      <c r="U21" s="29">
        <v>1024.2</v>
      </c>
      <c r="V21" s="29">
        <v>1863.8</v>
      </c>
      <c r="W21" s="29">
        <v>157.30000000000001</v>
      </c>
      <c r="X21" s="29">
        <v>4965</v>
      </c>
      <c r="Y21" s="29">
        <v>128.30000000000001</v>
      </c>
      <c r="Z21" s="29">
        <v>204.8</v>
      </c>
      <c r="AA21" s="29">
        <v>8.6</v>
      </c>
      <c r="AB21" s="29">
        <v>3.8</v>
      </c>
      <c r="AC21" s="29">
        <v>21.5</v>
      </c>
      <c r="AD21" s="29">
        <v>1</v>
      </c>
      <c r="AE21" s="29">
        <v>16.8</v>
      </c>
      <c r="AF21" s="29">
        <v>35.5</v>
      </c>
      <c r="AG21" s="29">
        <v>31.8</v>
      </c>
      <c r="AH21" s="29">
        <v>56.4</v>
      </c>
      <c r="AI21" s="29">
        <v>11.2</v>
      </c>
      <c r="AJ21" s="29">
        <v>23</v>
      </c>
      <c r="AK21" s="29">
        <v>21.6</v>
      </c>
      <c r="AL21" s="29">
        <v>0</v>
      </c>
      <c r="AM21" s="93">
        <v>521</v>
      </c>
      <c r="AN21" s="93">
        <v>0.6</v>
      </c>
      <c r="AO21" s="93">
        <v>17.8</v>
      </c>
      <c r="AP21" s="29">
        <v>979.8</v>
      </c>
      <c r="AQ21" s="29">
        <v>281.5</v>
      </c>
      <c r="AR21" s="29">
        <v>0.5</v>
      </c>
      <c r="AS21" s="29">
        <v>3.6</v>
      </c>
      <c r="AT21" s="93">
        <v>11232.8</v>
      </c>
      <c r="AU21" s="29">
        <v>-14337.4</v>
      </c>
      <c r="AV21" s="91">
        <f t="shared" si="0"/>
        <v>39247.500000000015</v>
      </c>
      <c r="AW21" s="91">
        <f t="shared" si="1"/>
        <v>52285.10000000002</v>
      </c>
      <c r="AX21" s="99" t="s">
        <v>566</v>
      </c>
    </row>
    <row r="22" spans="1:50" ht="30">
      <c r="A22" s="24" t="s">
        <v>1037</v>
      </c>
      <c r="B22" s="23" t="s">
        <v>952</v>
      </c>
      <c r="C22" s="36">
        <v>195</v>
      </c>
      <c r="D22" s="29">
        <v>209.1</v>
      </c>
      <c r="E22" s="36">
        <v>159.5</v>
      </c>
      <c r="F22" s="36">
        <v>135.69999999999999</v>
      </c>
      <c r="G22" s="36">
        <v>1332.3</v>
      </c>
      <c r="H22" s="36">
        <v>127.9</v>
      </c>
      <c r="I22" s="36">
        <v>95.2</v>
      </c>
      <c r="J22" s="36">
        <v>105.5</v>
      </c>
      <c r="K22" s="36">
        <v>238.2</v>
      </c>
      <c r="L22" s="29">
        <v>406.5</v>
      </c>
      <c r="M22" s="36">
        <v>260</v>
      </c>
      <c r="N22" s="29">
        <v>285.8</v>
      </c>
      <c r="O22" s="29">
        <v>1123.9000000000001</v>
      </c>
      <c r="P22" s="36">
        <v>3016.5</v>
      </c>
      <c r="Q22" s="36">
        <v>1291.9000000000001</v>
      </c>
      <c r="R22" s="36">
        <v>854.7</v>
      </c>
      <c r="S22" s="36">
        <v>1655.5</v>
      </c>
      <c r="T22" s="36">
        <v>6838.9</v>
      </c>
      <c r="U22" s="36">
        <v>490.7</v>
      </c>
      <c r="V22" s="36">
        <v>830.6</v>
      </c>
      <c r="W22" s="29">
        <v>230.1</v>
      </c>
      <c r="X22" s="36">
        <v>4952.8999999999996</v>
      </c>
      <c r="Y22" s="36">
        <v>468.2</v>
      </c>
      <c r="Z22" s="36">
        <v>387.8</v>
      </c>
      <c r="AA22" s="36">
        <v>97.9</v>
      </c>
      <c r="AB22" s="36">
        <v>22.1</v>
      </c>
      <c r="AC22" s="36">
        <v>38.5</v>
      </c>
      <c r="AD22" s="36">
        <v>9.3000000000000007</v>
      </c>
      <c r="AE22" s="36">
        <v>80.2</v>
      </c>
      <c r="AF22" s="36">
        <v>297.5</v>
      </c>
      <c r="AG22" s="36">
        <v>238.5</v>
      </c>
      <c r="AH22" s="36">
        <v>521.79999999999995</v>
      </c>
      <c r="AI22" s="36">
        <v>70.7</v>
      </c>
      <c r="AJ22" s="36">
        <v>71.8</v>
      </c>
      <c r="AK22" s="36">
        <v>70.900000000000006</v>
      </c>
      <c r="AL22" s="36">
        <v>0</v>
      </c>
      <c r="AM22" s="93">
        <v>3572.7</v>
      </c>
      <c r="AN22" s="93">
        <v>1.1000000000000001</v>
      </c>
      <c r="AO22" s="93">
        <v>54.9</v>
      </c>
      <c r="AP22" s="36">
        <v>2601.5</v>
      </c>
      <c r="AQ22" s="36">
        <v>759.4</v>
      </c>
      <c r="AR22" s="36">
        <v>3.8</v>
      </c>
      <c r="AS22" s="36">
        <v>9.3000000000000007</v>
      </c>
      <c r="AT22" s="93">
        <v>6893.6</v>
      </c>
      <c r="AU22" s="36">
        <v>-17174</v>
      </c>
      <c r="AV22" s="91">
        <f t="shared" si="0"/>
        <v>27211.599999999995</v>
      </c>
      <c r="AW22" s="91">
        <f t="shared" si="1"/>
        <v>41107.9</v>
      </c>
      <c r="AX22" s="98" t="s">
        <v>579</v>
      </c>
    </row>
    <row r="23" spans="1:50" ht="20.100000000000001">
      <c r="A23" s="24" t="s">
        <v>1038</v>
      </c>
      <c r="B23" s="23" t="s">
        <v>952</v>
      </c>
      <c r="C23" s="35">
        <v>56.6</v>
      </c>
      <c r="D23" s="29">
        <v>46.3</v>
      </c>
      <c r="E23" s="35">
        <v>57.7</v>
      </c>
      <c r="F23" s="35">
        <v>55</v>
      </c>
      <c r="G23" s="35">
        <v>169.9</v>
      </c>
      <c r="H23" s="35">
        <v>126.8</v>
      </c>
      <c r="I23" s="35">
        <v>14.8</v>
      </c>
      <c r="J23" s="35">
        <v>115.5</v>
      </c>
      <c r="K23" s="35">
        <v>103.1</v>
      </c>
      <c r="L23" s="29">
        <v>252.1</v>
      </c>
      <c r="M23" s="35">
        <v>150</v>
      </c>
      <c r="N23" s="29">
        <v>110.9</v>
      </c>
      <c r="O23" s="29">
        <v>111.9</v>
      </c>
      <c r="P23" s="35">
        <v>238.3</v>
      </c>
      <c r="Q23" s="35">
        <v>28944.1</v>
      </c>
      <c r="R23" s="35">
        <v>1581.5</v>
      </c>
      <c r="S23" s="35">
        <v>716.5</v>
      </c>
      <c r="T23" s="35">
        <v>3911.8</v>
      </c>
      <c r="U23" s="35">
        <v>292.60000000000002</v>
      </c>
      <c r="V23" s="35">
        <v>468.4</v>
      </c>
      <c r="W23" s="29">
        <v>219.6</v>
      </c>
      <c r="X23" s="35">
        <v>1217.9000000000001</v>
      </c>
      <c r="Y23" s="35">
        <v>798.6</v>
      </c>
      <c r="Z23" s="35">
        <v>454.1</v>
      </c>
      <c r="AA23" s="35">
        <v>121.4</v>
      </c>
      <c r="AB23" s="35">
        <v>254.3</v>
      </c>
      <c r="AC23" s="35">
        <v>1470.9</v>
      </c>
      <c r="AD23" s="35">
        <v>167.6</v>
      </c>
      <c r="AE23" s="35">
        <v>564.70000000000005</v>
      </c>
      <c r="AF23" s="35">
        <v>113.3</v>
      </c>
      <c r="AG23" s="35">
        <v>552.9</v>
      </c>
      <c r="AH23" s="35">
        <v>1227.2</v>
      </c>
      <c r="AI23" s="35">
        <v>229.6</v>
      </c>
      <c r="AJ23" s="35">
        <v>882.6</v>
      </c>
      <c r="AK23" s="35">
        <v>250</v>
      </c>
      <c r="AL23" s="35">
        <v>0</v>
      </c>
      <c r="AM23" s="93">
        <v>12072.8</v>
      </c>
      <c r="AN23" s="93">
        <v>42.7</v>
      </c>
      <c r="AO23" s="93">
        <v>2512.6</v>
      </c>
      <c r="AP23" s="35">
        <v>10406.6</v>
      </c>
      <c r="AQ23" s="35">
        <v>4163.6000000000004</v>
      </c>
      <c r="AR23" s="35">
        <v>49.5</v>
      </c>
      <c r="AS23" s="35">
        <v>108.7</v>
      </c>
      <c r="AT23" s="93">
        <v>65935.8</v>
      </c>
      <c r="AU23" s="35">
        <v>-61256.5</v>
      </c>
      <c r="AV23" s="91">
        <f t="shared" si="0"/>
        <v>46048.5</v>
      </c>
      <c r="AW23" s="91">
        <f t="shared" si="1"/>
        <v>141340.79999999999</v>
      </c>
      <c r="AX23" s="98" t="s">
        <v>580</v>
      </c>
    </row>
    <row r="24" spans="1:50" ht="14.45">
      <c r="A24" s="24" t="s">
        <v>992</v>
      </c>
      <c r="B24" s="23" t="s">
        <v>952</v>
      </c>
      <c r="C24" s="36">
        <v>60.8</v>
      </c>
      <c r="D24" s="29">
        <v>66.3</v>
      </c>
      <c r="E24" s="36">
        <v>73.7</v>
      </c>
      <c r="F24" s="36">
        <v>46.1</v>
      </c>
      <c r="G24" s="36">
        <v>168.1</v>
      </c>
      <c r="H24" s="36">
        <v>52.2</v>
      </c>
      <c r="I24" s="36">
        <v>14</v>
      </c>
      <c r="J24" s="36">
        <v>53.6</v>
      </c>
      <c r="K24" s="36">
        <v>77.3</v>
      </c>
      <c r="L24" s="29">
        <v>188.8</v>
      </c>
      <c r="M24" s="36">
        <v>93.5</v>
      </c>
      <c r="N24" s="29">
        <v>92.3</v>
      </c>
      <c r="O24" s="29">
        <v>309</v>
      </c>
      <c r="P24" s="36">
        <v>328</v>
      </c>
      <c r="Q24" s="36">
        <v>4636.2</v>
      </c>
      <c r="R24" s="36">
        <v>4772.3999999999996</v>
      </c>
      <c r="S24" s="36">
        <v>1057</v>
      </c>
      <c r="T24" s="36">
        <v>5944.2</v>
      </c>
      <c r="U24" s="36">
        <v>415.6</v>
      </c>
      <c r="V24" s="36">
        <v>338.6</v>
      </c>
      <c r="W24" s="29">
        <v>538</v>
      </c>
      <c r="X24" s="36">
        <v>3352</v>
      </c>
      <c r="Y24" s="36">
        <v>506.4</v>
      </c>
      <c r="Z24" s="36">
        <v>535.20000000000005</v>
      </c>
      <c r="AA24" s="36">
        <v>101.6</v>
      </c>
      <c r="AB24" s="36">
        <v>67.599999999999994</v>
      </c>
      <c r="AC24" s="36">
        <v>326.2</v>
      </c>
      <c r="AD24" s="36">
        <v>28.5</v>
      </c>
      <c r="AE24" s="36">
        <v>120</v>
      </c>
      <c r="AF24" s="36">
        <v>277.89999999999998</v>
      </c>
      <c r="AG24" s="36">
        <v>232.6</v>
      </c>
      <c r="AH24" s="36">
        <v>362</v>
      </c>
      <c r="AI24" s="36">
        <v>87.6</v>
      </c>
      <c r="AJ24" s="36">
        <v>129.9</v>
      </c>
      <c r="AK24" s="36">
        <v>127.5</v>
      </c>
      <c r="AL24" s="36">
        <v>0</v>
      </c>
      <c r="AM24" s="93">
        <v>2388.8000000000002</v>
      </c>
      <c r="AN24" s="93">
        <v>2</v>
      </c>
      <c r="AO24" s="93">
        <v>133.30000000000001</v>
      </c>
      <c r="AP24" s="36">
        <v>2953.4</v>
      </c>
      <c r="AQ24" s="36">
        <v>1291.3</v>
      </c>
      <c r="AR24" s="36">
        <v>14.8</v>
      </c>
      <c r="AS24" s="36">
        <v>29.5</v>
      </c>
      <c r="AT24" s="93">
        <v>20330.900000000001</v>
      </c>
      <c r="AU24" s="36">
        <v>-26444</v>
      </c>
      <c r="AV24" s="91">
        <f t="shared" si="0"/>
        <v>25580.699999999997</v>
      </c>
      <c r="AW24" s="91">
        <f t="shared" si="1"/>
        <v>52724.7</v>
      </c>
      <c r="AX24" s="98" t="s">
        <v>581</v>
      </c>
    </row>
    <row r="25" spans="1:50" ht="20.100000000000001">
      <c r="A25" s="24" t="s">
        <v>1039</v>
      </c>
      <c r="B25" s="23" t="s">
        <v>952</v>
      </c>
      <c r="C25" s="35">
        <v>243.1</v>
      </c>
      <c r="D25" s="29">
        <v>237.4</v>
      </c>
      <c r="E25" s="35">
        <v>269.5</v>
      </c>
      <c r="F25" s="35">
        <v>243</v>
      </c>
      <c r="G25" s="35">
        <v>274</v>
      </c>
      <c r="H25" s="35">
        <v>90.8</v>
      </c>
      <c r="I25" s="35">
        <v>30.5</v>
      </c>
      <c r="J25" s="35">
        <v>126.3</v>
      </c>
      <c r="K25" s="35">
        <v>180.2</v>
      </c>
      <c r="L25" s="29">
        <v>204</v>
      </c>
      <c r="M25" s="35">
        <v>123.1</v>
      </c>
      <c r="N25" s="29">
        <v>193</v>
      </c>
      <c r="O25" s="29">
        <v>317.7</v>
      </c>
      <c r="P25" s="35">
        <v>387.4</v>
      </c>
      <c r="Q25" s="35">
        <v>1242.9000000000001</v>
      </c>
      <c r="R25" s="35">
        <v>419.6</v>
      </c>
      <c r="S25" s="35">
        <v>1863.9</v>
      </c>
      <c r="T25" s="35">
        <v>4597.6000000000004</v>
      </c>
      <c r="U25" s="35">
        <v>383.2</v>
      </c>
      <c r="V25" s="35">
        <v>269.2</v>
      </c>
      <c r="W25" s="29">
        <v>232.1</v>
      </c>
      <c r="X25" s="35">
        <v>1386.5</v>
      </c>
      <c r="Y25" s="35">
        <v>358.6</v>
      </c>
      <c r="Z25" s="35">
        <v>404.9</v>
      </c>
      <c r="AA25" s="35">
        <v>33.700000000000003</v>
      </c>
      <c r="AB25" s="35">
        <v>28.5</v>
      </c>
      <c r="AC25" s="35">
        <v>73.3</v>
      </c>
      <c r="AD25" s="35">
        <v>12.1</v>
      </c>
      <c r="AE25" s="35">
        <v>88.2</v>
      </c>
      <c r="AF25" s="35">
        <v>95.6</v>
      </c>
      <c r="AG25" s="35">
        <v>172.4</v>
      </c>
      <c r="AH25" s="35">
        <v>708.3</v>
      </c>
      <c r="AI25" s="35">
        <v>57.2</v>
      </c>
      <c r="AJ25" s="35">
        <v>77.599999999999994</v>
      </c>
      <c r="AK25" s="35">
        <v>53.5</v>
      </c>
      <c r="AL25" s="35">
        <v>0</v>
      </c>
      <c r="AM25" s="93">
        <v>1534.6</v>
      </c>
      <c r="AN25" s="93">
        <v>4.9000000000000004</v>
      </c>
      <c r="AO25" s="93">
        <v>277.5</v>
      </c>
      <c r="AP25" s="35">
        <v>21462.1</v>
      </c>
      <c r="AQ25" s="35">
        <v>5225.3999999999996</v>
      </c>
      <c r="AR25" s="35">
        <v>2.9</v>
      </c>
      <c r="AS25" s="35">
        <v>6.8</v>
      </c>
      <c r="AT25" s="93">
        <v>15605.4</v>
      </c>
      <c r="AU25" s="35">
        <v>-36523.9</v>
      </c>
      <c r="AV25" s="91">
        <f t="shared" si="0"/>
        <v>15478.900000000003</v>
      </c>
      <c r="AW25" s="91">
        <f t="shared" si="1"/>
        <v>59598.500000000007</v>
      </c>
      <c r="AX25" s="98" t="s">
        <v>582</v>
      </c>
    </row>
    <row r="26" spans="1:50" ht="20.100000000000001">
      <c r="A26" s="24" t="s">
        <v>994</v>
      </c>
      <c r="B26" s="23" t="s">
        <v>952</v>
      </c>
      <c r="C26" s="36">
        <v>69.2</v>
      </c>
      <c r="D26" s="29">
        <v>32.4</v>
      </c>
      <c r="E26" s="36">
        <v>48.1</v>
      </c>
      <c r="F26" s="36">
        <v>41.1</v>
      </c>
      <c r="G26" s="36">
        <v>159.5</v>
      </c>
      <c r="H26" s="36">
        <v>95.2</v>
      </c>
      <c r="I26" s="36">
        <v>16</v>
      </c>
      <c r="J26" s="36">
        <v>43.3</v>
      </c>
      <c r="K26" s="36">
        <v>47</v>
      </c>
      <c r="L26" s="29">
        <v>112.2</v>
      </c>
      <c r="M26" s="36">
        <v>125.4</v>
      </c>
      <c r="N26" s="29">
        <v>76.8</v>
      </c>
      <c r="O26" s="29">
        <v>129.1</v>
      </c>
      <c r="P26" s="36">
        <v>214.6</v>
      </c>
      <c r="Q26" s="36">
        <v>590.20000000000005</v>
      </c>
      <c r="R26" s="36">
        <v>344.8</v>
      </c>
      <c r="S26" s="36">
        <v>358.4</v>
      </c>
      <c r="T26" s="36">
        <v>34144.5</v>
      </c>
      <c r="U26" s="36">
        <v>225.3</v>
      </c>
      <c r="V26" s="36">
        <v>175.9</v>
      </c>
      <c r="W26" s="29">
        <v>66</v>
      </c>
      <c r="X26" s="36">
        <v>608.20000000000005</v>
      </c>
      <c r="Y26" s="36">
        <v>693.3</v>
      </c>
      <c r="Z26" s="36">
        <v>1381.9</v>
      </c>
      <c r="AA26" s="36">
        <v>30.9</v>
      </c>
      <c r="AB26" s="36">
        <v>19.600000000000001</v>
      </c>
      <c r="AC26" s="36">
        <v>64.7</v>
      </c>
      <c r="AD26" s="36">
        <v>7.3</v>
      </c>
      <c r="AE26" s="36">
        <v>67.7</v>
      </c>
      <c r="AF26" s="36">
        <v>66.2</v>
      </c>
      <c r="AG26" s="36">
        <v>162.9</v>
      </c>
      <c r="AH26" s="36">
        <v>288.10000000000002</v>
      </c>
      <c r="AI26" s="36">
        <v>27.8</v>
      </c>
      <c r="AJ26" s="36">
        <v>48.6</v>
      </c>
      <c r="AK26" s="36">
        <v>43</v>
      </c>
      <c r="AL26" s="36">
        <v>0</v>
      </c>
      <c r="AM26" s="93">
        <v>29716.3</v>
      </c>
      <c r="AN26" s="93">
        <v>3.4</v>
      </c>
      <c r="AO26" s="93">
        <v>282.39999999999998</v>
      </c>
      <c r="AP26" s="36">
        <v>14771.4</v>
      </c>
      <c r="AQ26" s="36">
        <v>3291</v>
      </c>
      <c r="AR26" s="36">
        <v>29.5</v>
      </c>
      <c r="AS26" s="36">
        <v>65.900000000000006</v>
      </c>
      <c r="AT26" s="93">
        <v>103462.8</v>
      </c>
      <c r="AU26" s="36">
        <v>-40781.199999999997</v>
      </c>
      <c r="AV26" s="91">
        <f t="shared" si="0"/>
        <v>40625.200000000004</v>
      </c>
      <c r="AW26" s="91">
        <f t="shared" si="1"/>
        <v>192247.89999999997</v>
      </c>
      <c r="AX26" s="98" t="s">
        <v>583</v>
      </c>
    </row>
    <row r="27" spans="1:50" ht="20.100000000000001">
      <c r="A27" s="24" t="s">
        <v>995</v>
      </c>
      <c r="B27" s="23" t="s">
        <v>952</v>
      </c>
      <c r="C27" s="35">
        <v>9.4</v>
      </c>
      <c r="D27" s="29">
        <v>7.6</v>
      </c>
      <c r="E27" s="35">
        <v>9.4</v>
      </c>
      <c r="F27" s="35">
        <v>6.7</v>
      </c>
      <c r="G27" s="35">
        <v>23.8</v>
      </c>
      <c r="H27" s="35">
        <v>20.9</v>
      </c>
      <c r="I27" s="35">
        <v>1.9</v>
      </c>
      <c r="J27" s="35">
        <v>5.3</v>
      </c>
      <c r="K27" s="35">
        <v>7.1</v>
      </c>
      <c r="L27" s="29">
        <v>14.9</v>
      </c>
      <c r="M27" s="35">
        <v>9.6</v>
      </c>
      <c r="N27" s="29">
        <v>20.8</v>
      </c>
      <c r="O27" s="29">
        <v>46.9</v>
      </c>
      <c r="P27" s="35">
        <v>47</v>
      </c>
      <c r="Q27" s="35">
        <v>104.7</v>
      </c>
      <c r="R27" s="35">
        <v>79.400000000000006</v>
      </c>
      <c r="S27" s="35">
        <v>71.2</v>
      </c>
      <c r="T27" s="35">
        <v>456.6</v>
      </c>
      <c r="U27" s="35">
        <v>275.10000000000002</v>
      </c>
      <c r="V27" s="35">
        <v>27</v>
      </c>
      <c r="W27" s="29">
        <v>12.3</v>
      </c>
      <c r="X27" s="35">
        <v>153</v>
      </c>
      <c r="Y27" s="35">
        <v>25.6</v>
      </c>
      <c r="Z27" s="35">
        <v>68.900000000000006</v>
      </c>
      <c r="AA27" s="35">
        <v>3.7</v>
      </c>
      <c r="AB27" s="35">
        <v>1.7</v>
      </c>
      <c r="AC27" s="35">
        <v>7.1</v>
      </c>
      <c r="AD27" s="35">
        <v>0.8</v>
      </c>
      <c r="AE27" s="35">
        <v>4.7</v>
      </c>
      <c r="AF27" s="35">
        <v>9.5</v>
      </c>
      <c r="AG27" s="35">
        <v>14.1</v>
      </c>
      <c r="AH27" s="35">
        <v>113.4</v>
      </c>
      <c r="AI27" s="35">
        <v>3.2</v>
      </c>
      <c r="AJ27" s="35">
        <v>5.0999999999999996</v>
      </c>
      <c r="AK27" s="35">
        <v>4.3</v>
      </c>
      <c r="AL27" s="35">
        <v>0</v>
      </c>
      <c r="AM27" s="93">
        <v>7792.7</v>
      </c>
      <c r="AN27" s="93">
        <v>0.2</v>
      </c>
      <c r="AO27" s="93">
        <v>63.9</v>
      </c>
      <c r="AP27" s="35">
        <v>1157.3</v>
      </c>
      <c r="AQ27" s="35">
        <v>183.6</v>
      </c>
      <c r="AR27" s="35">
        <v>1.8</v>
      </c>
      <c r="AS27" s="35">
        <v>1.9</v>
      </c>
      <c r="AT27" s="93">
        <v>4059.4</v>
      </c>
      <c r="AU27" s="35">
        <v>-5099.3999999999996</v>
      </c>
      <c r="AV27" s="91">
        <f t="shared" si="0"/>
        <v>1672.7</v>
      </c>
      <c r="AW27" s="91">
        <f t="shared" si="1"/>
        <v>14933.499999999998</v>
      </c>
      <c r="AX27" s="98" t="s">
        <v>584</v>
      </c>
    </row>
    <row r="28" spans="1:50" ht="30">
      <c r="A28" s="24" t="s">
        <v>1040</v>
      </c>
      <c r="B28" s="23" t="s">
        <v>952</v>
      </c>
      <c r="C28" s="36">
        <v>44.9</v>
      </c>
      <c r="D28" s="29">
        <v>19.8</v>
      </c>
      <c r="E28" s="36">
        <v>21.2</v>
      </c>
      <c r="F28" s="36">
        <v>15.2</v>
      </c>
      <c r="G28" s="36">
        <v>121.7</v>
      </c>
      <c r="H28" s="36">
        <v>173.5</v>
      </c>
      <c r="I28" s="36">
        <v>23</v>
      </c>
      <c r="J28" s="36">
        <v>53.3</v>
      </c>
      <c r="K28" s="36">
        <v>39.299999999999997</v>
      </c>
      <c r="L28" s="29">
        <v>114.5</v>
      </c>
      <c r="M28" s="36">
        <v>60.9</v>
      </c>
      <c r="N28" s="29">
        <v>53</v>
      </c>
      <c r="O28" s="29">
        <v>120.1</v>
      </c>
      <c r="P28" s="36">
        <v>101.6</v>
      </c>
      <c r="Q28" s="36">
        <v>207.2</v>
      </c>
      <c r="R28" s="36">
        <v>95.2</v>
      </c>
      <c r="S28" s="36">
        <v>91</v>
      </c>
      <c r="T28" s="36">
        <v>478.8</v>
      </c>
      <c r="U28" s="36">
        <v>32.700000000000003</v>
      </c>
      <c r="V28" s="36">
        <v>131</v>
      </c>
      <c r="W28" s="29">
        <v>41.6</v>
      </c>
      <c r="X28" s="36">
        <v>327.39999999999998</v>
      </c>
      <c r="Y28" s="36">
        <v>89.3</v>
      </c>
      <c r="Z28" s="36">
        <v>146.4</v>
      </c>
      <c r="AA28" s="36">
        <v>25.1</v>
      </c>
      <c r="AB28" s="36">
        <v>13.1</v>
      </c>
      <c r="AC28" s="36">
        <v>25.6</v>
      </c>
      <c r="AD28" s="36">
        <v>2.9</v>
      </c>
      <c r="AE28" s="36">
        <v>31.7</v>
      </c>
      <c r="AF28" s="36">
        <v>90.7</v>
      </c>
      <c r="AG28" s="36">
        <v>43.3</v>
      </c>
      <c r="AH28" s="36">
        <v>76.099999999999994</v>
      </c>
      <c r="AI28" s="36">
        <v>14.8</v>
      </c>
      <c r="AJ28" s="36">
        <v>40.299999999999997</v>
      </c>
      <c r="AK28" s="36">
        <v>17.600000000000001</v>
      </c>
      <c r="AL28" s="36">
        <v>0</v>
      </c>
      <c r="AM28" s="93">
        <v>8954.2999999999993</v>
      </c>
      <c r="AN28" s="93">
        <v>1.2</v>
      </c>
      <c r="AO28" s="93">
        <v>56.3</v>
      </c>
      <c r="AP28" s="36">
        <v>4316.8</v>
      </c>
      <c r="AQ28" s="36">
        <v>110.5</v>
      </c>
      <c r="AR28" s="36">
        <v>113.5</v>
      </c>
      <c r="AS28" s="36">
        <v>246.7</v>
      </c>
      <c r="AT28" s="93">
        <v>12294.1</v>
      </c>
      <c r="AU28" s="36">
        <v>-7753.6</v>
      </c>
      <c r="AV28" s="91">
        <f t="shared" si="0"/>
        <v>2983.8</v>
      </c>
      <c r="AW28" s="91">
        <f t="shared" si="1"/>
        <v>29077.199999999997</v>
      </c>
      <c r="AX28" s="98" t="s">
        <v>585</v>
      </c>
    </row>
    <row r="29" spans="1:50" s="30" customFormat="1" ht="30">
      <c r="A29" s="27" t="s">
        <v>1041</v>
      </c>
      <c r="B29" s="28" t="s">
        <v>952</v>
      </c>
      <c r="C29" s="29">
        <v>164.7</v>
      </c>
      <c r="D29" s="29">
        <v>122.5</v>
      </c>
      <c r="E29" s="29">
        <v>247.4</v>
      </c>
      <c r="F29" s="29">
        <v>57.7</v>
      </c>
      <c r="G29" s="29">
        <v>427.1</v>
      </c>
      <c r="H29" s="29">
        <v>104</v>
      </c>
      <c r="I29" s="29">
        <v>32.200000000000003</v>
      </c>
      <c r="J29" s="29">
        <v>208.7</v>
      </c>
      <c r="K29" s="29">
        <v>289.60000000000002</v>
      </c>
      <c r="L29" s="29">
        <v>524.4</v>
      </c>
      <c r="M29" s="29">
        <v>127.3</v>
      </c>
      <c r="N29" s="29">
        <v>309.5</v>
      </c>
      <c r="O29" s="29">
        <v>559.79999999999995</v>
      </c>
      <c r="P29" s="29">
        <v>132.6</v>
      </c>
      <c r="Q29" s="29">
        <v>219.8</v>
      </c>
      <c r="R29" s="29">
        <v>97.2</v>
      </c>
      <c r="S29" s="29">
        <v>99.8</v>
      </c>
      <c r="T29" s="29">
        <v>534.29999999999995</v>
      </c>
      <c r="U29" s="29">
        <v>48</v>
      </c>
      <c r="V29" s="29">
        <v>99.6</v>
      </c>
      <c r="W29" s="29">
        <v>1533.6</v>
      </c>
      <c r="X29" s="29">
        <v>185.2</v>
      </c>
      <c r="Y29" s="29">
        <v>565</v>
      </c>
      <c r="Z29" s="29">
        <v>484.7</v>
      </c>
      <c r="AA29" s="29">
        <v>282.5</v>
      </c>
      <c r="AB29" s="29">
        <v>59</v>
      </c>
      <c r="AC29" s="29">
        <v>83.5</v>
      </c>
      <c r="AD29" s="29">
        <v>9.1999999999999993</v>
      </c>
      <c r="AE29" s="29">
        <v>223.3</v>
      </c>
      <c r="AF29" s="29">
        <v>556.20000000000005</v>
      </c>
      <c r="AG29" s="29">
        <v>187</v>
      </c>
      <c r="AH29" s="29">
        <v>634.5</v>
      </c>
      <c r="AI29" s="29">
        <v>289.60000000000002</v>
      </c>
      <c r="AJ29" s="29">
        <v>314.39999999999998</v>
      </c>
      <c r="AK29" s="29">
        <v>150.1</v>
      </c>
      <c r="AL29" s="29">
        <v>0</v>
      </c>
      <c r="AM29" s="93">
        <v>18863.5</v>
      </c>
      <c r="AN29" s="93">
        <v>16.8</v>
      </c>
      <c r="AO29" s="93">
        <v>796.4</v>
      </c>
      <c r="AP29" s="29">
        <v>1008</v>
      </c>
      <c r="AQ29" s="29">
        <v>20.399999999999999</v>
      </c>
      <c r="AR29" s="29">
        <v>1.3</v>
      </c>
      <c r="AS29" s="29">
        <v>0.4</v>
      </c>
      <c r="AT29" s="93">
        <v>229.9</v>
      </c>
      <c r="AU29" s="29">
        <v>-303.7</v>
      </c>
      <c r="AV29" s="91">
        <f t="shared" si="0"/>
        <v>9964.0000000000018</v>
      </c>
      <c r="AW29" s="91">
        <f t="shared" si="1"/>
        <v>30900.700000000004</v>
      </c>
      <c r="AX29" s="99" t="s">
        <v>569</v>
      </c>
    </row>
    <row r="30" spans="1:50" ht="12.95">
      <c r="A30" s="24" t="s">
        <v>999</v>
      </c>
      <c r="B30" s="23" t="s">
        <v>952</v>
      </c>
      <c r="C30" s="36">
        <v>67.900000000000006</v>
      </c>
      <c r="D30" s="29">
        <v>216.1</v>
      </c>
      <c r="E30" s="36">
        <v>99.2</v>
      </c>
      <c r="F30" s="36">
        <v>167.5</v>
      </c>
      <c r="G30" s="36">
        <v>26.6</v>
      </c>
      <c r="H30" s="36">
        <v>4.8</v>
      </c>
      <c r="I30" s="36">
        <v>2.7</v>
      </c>
      <c r="J30" s="36">
        <v>10.8</v>
      </c>
      <c r="K30" s="36">
        <v>28</v>
      </c>
      <c r="L30" s="29">
        <v>31.3</v>
      </c>
      <c r="M30" s="36">
        <v>11.2</v>
      </c>
      <c r="N30" s="29">
        <v>21.5</v>
      </c>
      <c r="O30" s="29">
        <v>17.8</v>
      </c>
      <c r="P30" s="36">
        <v>14.7</v>
      </c>
      <c r="Q30" s="36">
        <v>29.1</v>
      </c>
      <c r="R30" s="36">
        <v>10.8</v>
      </c>
      <c r="S30" s="36">
        <v>13.6</v>
      </c>
      <c r="T30" s="36">
        <v>46.9</v>
      </c>
      <c r="U30" s="36">
        <v>4.0999999999999996</v>
      </c>
      <c r="V30" s="36">
        <v>15.7</v>
      </c>
      <c r="W30" s="29">
        <v>103.4</v>
      </c>
      <c r="X30" s="36">
        <v>1128.9000000000001</v>
      </c>
      <c r="Y30" s="36">
        <v>101.3</v>
      </c>
      <c r="Z30" s="36">
        <v>130</v>
      </c>
      <c r="AA30" s="36">
        <v>25.2</v>
      </c>
      <c r="AB30" s="36">
        <v>9.4</v>
      </c>
      <c r="AC30" s="36">
        <v>26</v>
      </c>
      <c r="AD30" s="36">
        <v>1.9</v>
      </c>
      <c r="AE30" s="36">
        <v>66.099999999999994</v>
      </c>
      <c r="AF30" s="36">
        <v>659.6</v>
      </c>
      <c r="AG30" s="36">
        <v>66.5</v>
      </c>
      <c r="AH30" s="36">
        <v>276</v>
      </c>
      <c r="AI30" s="36">
        <v>43.5</v>
      </c>
      <c r="AJ30" s="36">
        <v>41.8</v>
      </c>
      <c r="AK30" s="36">
        <v>23.2</v>
      </c>
      <c r="AL30" s="36">
        <v>0</v>
      </c>
      <c r="AM30" s="93">
        <v>159.30000000000001</v>
      </c>
      <c r="AN30" s="93">
        <v>1.4</v>
      </c>
      <c r="AO30" s="93">
        <v>471.3</v>
      </c>
      <c r="AP30" s="36">
        <v>141402.4</v>
      </c>
      <c r="AQ30" s="36">
        <v>5.0999999999999996</v>
      </c>
      <c r="AR30" s="36">
        <v>2.1</v>
      </c>
      <c r="AS30" s="36">
        <v>6.3</v>
      </c>
      <c r="AT30" s="93">
        <v>5.4</v>
      </c>
      <c r="AU30" s="36">
        <v>-107.7</v>
      </c>
      <c r="AV30" s="91">
        <f t="shared" si="0"/>
        <v>3543.1000000000004</v>
      </c>
      <c r="AW30" s="91">
        <f t="shared" si="1"/>
        <v>145596.4</v>
      </c>
      <c r="AX30" s="97" t="s">
        <v>586</v>
      </c>
    </row>
    <row r="31" spans="1:50" ht="20.100000000000001">
      <c r="A31" s="24" t="s">
        <v>1000</v>
      </c>
      <c r="B31" s="23" t="s">
        <v>952</v>
      </c>
      <c r="C31" s="35">
        <v>4729.5</v>
      </c>
      <c r="D31" s="29">
        <v>475</v>
      </c>
      <c r="E31" s="35">
        <v>783.9</v>
      </c>
      <c r="F31" s="35">
        <v>429.4</v>
      </c>
      <c r="G31" s="35">
        <v>20136.8</v>
      </c>
      <c r="H31" s="35">
        <v>3266.7</v>
      </c>
      <c r="I31" s="35">
        <v>525.20000000000005</v>
      </c>
      <c r="J31" s="35">
        <v>2660.6</v>
      </c>
      <c r="K31" s="35">
        <v>4350.3</v>
      </c>
      <c r="L31" s="29">
        <v>10658.9</v>
      </c>
      <c r="M31" s="35">
        <v>3526.8</v>
      </c>
      <c r="N31" s="29">
        <v>2294.8000000000002</v>
      </c>
      <c r="O31" s="29">
        <v>3644</v>
      </c>
      <c r="P31" s="35">
        <v>2833.5</v>
      </c>
      <c r="Q31" s="35">
        <v>9371.2999999999993</v>
      </c>
      <c r="R31" s="35">
        <v>3552.8</v>
      </c>
      <c r="S31" s="35">
        <v>2672.6</v>
      </c>
      <c r="T31" s="35">
        <v>15658.3</v>
      </c>
      <c r="U31" s="35">
        <v>1189</v>
      </c>
      <c r="V31" s="35">
        <v>2722.9</v>
      </c>
      <c r="W31" s="29">
        <v>1755.4</v>
      </c>
      <c r="X31" s="35">
        <v>11208.3</v>
      </c>
      <c r="Y31" s="35">
        <v>22740.799999999999</v>
      </c>
      <c r="Z31" s="35">
        <v>8601</v>
      </c>
      <c r="AA31" s="35">
        <v>2740.7</v>
      </c>
      <c r="AB31" s="35">
        <v>1450.8</v>
      </c>
      <c r="AC31" s="35">
        <v>1923.4</v>
      </c>
      <c r="AD31" s="35">
        <v>435</v>
      </c>
      <c r="AE31" s="35">
        <v>2495.6999999999998</v>
      </c>
      <c r="AF31" s="35">
        <v>1431.5</v>
      </c>
      <c r="AG31" s="35">
        <v>4235.6000000000004</v>
      </c>
      <c r="AH31" s="35">
        <v>3008.4</v>
      </c>
      <c r="AI31" s="35">
        <v>738.8</v>
      </c>
      <c r="AJ31" s="35">
        <v>2530</v>
      </c>
      <c r="AK31" s="35">
        <v>1419.2</v>
      </c>
      <c r="AL31" s="35">
        <v>0</v>
      </c>
      <c r="AM31" s="93">
        <v>87759.2</v>
      </c>
      <c r="AN31" s="93">
        <v>142.1</v>
      </c>
      <c r="AO31" s="93">
        <v>5177.5</v>
      </c>
      <c r="AP31" s="35">
        <v>16569.599999999999</v>
      </c>
      <c r="AQ31" s="35">
        <v>3834.1</v>
      </c>
      <c r="AR31" s="35">
        <v>486.8</v>
      </c>
      <c r="AS31" s="35">
        <v>617</v>
      </c>
      <c r="AT31" s="93">
        <v>35880.9</v>
      </c>
      <c r="AU31" s="35">
        <v>-50684.7</v>
      </c>
      <c r="AV31" s="91">
        <f t="shared" si="0"/>
        <v>162196.90000000002</v>
      </c>
      <c r="AW31" s="91">
        <f t="shared" si="1"/>
        <v>312664.10000000003</v>
      </c>
    </row>
    <row r="32" spans="1:50" ht="20.100000000000001">
      <c r="A32" s="24" t="s">
        <v>1042</v>
      </c>
      <c r="B32" s="23" t="s">
        <v>952</v>
      </c>
      <c r="C32" s="36">
        <v>1250.5999999999999</v>
      </c>
      <c r="D32" s="29">
        <v>258</v>
      </c>
      <c r="E32" s="36">
        <v>410.3</v>
      </c>
      <c r="F32" s="36">
        <v>196.9</v>
      </c>
      <c r="G32" s="36">
        <v>4910.7</v>
      </c>
      <c r="H32" s="36">
        <v>700.5</v>
      </c>
      <c r="I32" s="36">
        <v>158.6</v>
      </c>
      <c r="J32" s="36">
        <v>686.1</v>
      </c>
      <c r="K32" s="36">
        <v>2002.9</v>
      </c>
      <c r="L32" s="29">
        <v>2530.4</v>
      </c>
      <c r="M32" s="36">
        <v>758.8</v>
      </c>
      <c r="N32" s="29">
        <v>1010.8</v>
      </c>
      <c r="O32" s="29">
        <v>1802.5</v>
      </c>
      <c r="P32" s="36">
        <v>881.1</v>
      </c>
      <c r="Q32" s="36">
        <v>2286.4</v>
      </c>
      <c r="R32" s="36">
        <v>860.7</v>
      </c>
      <c r="S32" s="36">
        <v>725.3</v>
      </c>
      <c r="T32" s="36">
        <v>6933.9</v>
      </c>
      <c r="U32" s="36">
        <v>359.5</v>
      </c>
      <c r="V32" s="36">
        <v>742.2</v>
      </c>
      <c r="W32" s="29">
        <v>494.8</v>
      </c>
      <c r="X32" s="36">
        <v>3175.2</v>
      </c>
      <c r="Y32" s="36">
        <v>2524.6999999999998</v>
      </c>
      <c r="Z32" s="36">
        <v>8040.3</v>
      </c>
      <c r="AA32" s="36">
        <v>578</v>
      </c>
      <c r="AB32" s="36">
        <v>172.3</v>
      </c>
      <c r="AC32" s="36">
        <v>255.9</v>
      </c>
      <c r="AD32" s="36">
        <v>35.799999999999997</v>
      </c>
      <c r="AE32" s="36">
        <v>746</v>
      </c>
      <c r="AF32" s="36">
        <v>326</v>
      </c>
      <c r="AG32" s="36">
        <v>806.2</v>
      </c>
      <c r="AH32" s="36">
        <v>1282.5</v>
      </c>
      <c r="AI32" s="36">
        <v>239.7</v>
      </c>
      <c r="AJ32" s="36">
        <v>455.3</v>
      </c>
      <c r="AK32" s="36">
        <v>241.7</v>
      </c>
      <c r="AL32" s="36">
        <v>0</v>
      </c>
      <c r="AM32" s="93">
        <v>71675.3</v>
      </c>
      <c r="AN32" s="93">
        <v>34.200000000000003</v>
      </c>
      <c r="AO32" s="93">
        <v>3839</v>
      </c>
      <c r="AP32" s="36">
        <v>4921</v>
      </c>
      <c r="AQ32" s="36">
        <v>133.69999999999999</v>
      </c>
      <c r="AR32" s="36">
        <v>1162.3</v>
      </c>
      <c r="AS32" s="36">
        <v>1975.5</v>
      </c>
      <c r="AT32" s="93">
        <v>18659.7</v>
      </c>
      <c r="AU32" s="36">
        <v>-25939.200000000001</v>
      </c>
      <c r="AV32" s="91">
        <f t="shared" si="0"/>
        <v>48840.6</v>
      </c>
      <c r="AW32" s="91">
        <f t="shared" si="1"/>
        <v>151241.29999999999</v>
      </c>
    </row>
    <row r="33" spans="1:49" ht="20.100000000000001">
      <c r="A33" s="24" t="s">
        <v>1043</v>
      </c>
      <c r="B33" s="23" t="s">
        <v>952</v>
      </c>
      <c r="C33" s="35">
        <v>8.1</v>
      </c>
      <c r="D33" s="29">
        <v>3.8</v>
      </c>
      <c r="E33" s="35">
        <v>2.9</v>
      </c>
      <c r="F33" s="35">
        <v>5.9</v>
      </c>
      <c r="G33" s="35">
        <v>33.4</v>
      </c>
      <c r="H33" s="35">
        <v>7.1</v>
      </c>
      <c r="I33" s="35">
        <v>1.7</v>
      </c>
      <c r="J33" s="35">
        <v>6.6</v>
      </c>
      <c r="K33" s="35">
        <v>6.6</v>
      </c>
      <c r="L33" s="29">
        <v>24.6</v>
      </c>
      <c r="M33" s="35">
        <v>6.9</v>
      </c>
      <c r="N33" s="29">
        <v>8.1</v>
      </c>
      <c r="O33" s="29">
        <v>9</v>
      </c>
      <c r="P33" s="35">
        <v>10.199999999999999</v>
      </c>
      <c r="Q33" s="35">
        <v>18.2</v>
      </c>
      <c r="R33" s="35">
        <v>7</v>
      </c>
      <c r="S33" s="35">
        <v>8.3000000000000007</v>
      </c>
      <c r="T33" s="35">
        <v>45.1</v>
      </c>
      <c r="U33" s="35">
        <v>7.6</v>
      </c>
      <c r="V33" s="35">
        <v>10.7</v>
      </c>
      <c r="W33" s="29">
        <v>13.2</v>
      </c>
      <c r="X33" s="35">
        <v>45.8</v>
      </c>
      <c r="Y33" s="35">
        <v>105.2</v>
      </c>
      <c r="Z33" s="35">
        <v>115.9</v>
      </c>
      <c r="AA33" s="35">
        <v>38.6</v>
      </c>
      <c r="AB33" s="35">
        <v>15.3</v>
      </c>
      <c r="AC33" s="35">
        <v>8.8000000000000007</v>
      </c>
      <c r="AD33" s="35">
        <v>5.5</v>
      </c>
      <c r="AE33" s="35">
        <v>89.8</v>
      </c>
      <c r="AF33" s="35">
        <v>57.3</v>
      </c>
      <c r="AG33" s="35">
        <v>183.5</v>
      </c>
      <c r="AH33" s="35">
        <v>114.3</v>
      </c>
      <c r="AI33" s="35">
        <v>42.8</v>
      </c>
      <c r="AJ33" s="35">
        <v>96.1</v>
      </c>
      <c r="AK33" s="35">
        <v>30.8</v>
      </c>
      <c r="AL33" s="35">
        <v>0</v>
      </c>
      <c r="AM33" s="93">
        <v>31484</v>
      </c>
      <c r="AN33" s="93">
        <v>29</v>
      </c>
      <c r="AO33" s="93">
        <v>310.60000000000002</v>
      </c>
      <c r="AP33" s="35">
        <v>185.1</v>
      </c>
      <c r="AQ33" s="35">
        <v>2.1</v>
      </c>
      <c r="AR33" s="35">
        <v>2901.7</v>
      </c>
      <c r="AS33" s="35">
        <v>6856.9</v>
      </c>
      <c r="AT33" s="93">
        <v>54.6</v>
      </c>
      <c r="AU33" s="35">
        <v>-2929.8</v>
      </c>
      <c r="AV33" s="91">
        <f t="shared" si="0"/>
        <v>1194.6999999999996</v>
      </c>
      <c r="AW33" s="91">
        <f t="shared" si="1"/>
        <v>43018.7</v>
      </c>
    </row>
    <row r="34" spans="1:49" ht="30">
      <c r="A34" s="24" t="s">
        <v>1007</v>
      </c>
      <c r="B34" s="23" t="s">
        <v>952</v>
      </c>
      <c r="C34" s="36">
        <v>12.6</v>
      </c>
      <c r="D34" s="29">
        <v>6.8</v>
      </c>
      <c r="E34" s="36">
        <v>4.9000000000000004</v>
      </c>
      <c r="F34" s="36">
        <v>4.9000000000000004</v>
      </c>
      <c r="G34" s="36">
        <v>153.5</v>
      </c>
      <c r="H34" s="36">
        <v>8.6999999999999993</v>
      </c>
      <c r="I34" s="36">
        <v>2.6</v>
      </c>
      <c r="J34" s="36">
        <v>45.2</v>
      </c>
      <c r="K34" s="36">
        <v>23.6</v>
      </c>
      <c r="L34" s="29">
        <v>92.7</v>
      </c>
      <c r="M34" s="36">
        <v>11.4</v>
      </c>
      <c r="N34" s="29">
        <v>14.9</v>
      </c>
      <c r="O34" s="29">
        <v>5.6</v>
      </c>
      <c r="P34" s="36">
        <v>14.6</v>
      </c>
      <c r="Q34" s="36">
        <v>77.3</v>
      </c>
      <c r="R34" s="36">
        <v>14.6</v>
      </c>
      <c r="S34" s="36">
        <v>15.2</v>
      </c>
      <c r="T34" s="36">
        <v>82.7</v>
      </c>
      <c r="U34" s="36">
        <v>11.3</v>
      </c>
      <c r="V34" s="36">
        <v>23.5</v>
      </c>
      <c r="W34" s="29">
        <v>24.7</v>
      </c>
      <c r="X34" s="36">
        <v>62.4</v>
      </c>
      <c r="Y34" s="36">
        <v>302.5</v>
      </c>
      <c r="Z34" s="36">
        <v>126.6</v>
      </c>
      <c r="AA34" s="36">
        <v>46.4</v>
      </c>
      <c r="AB34" s="36">
        <v>768.4</v>
      </c>
      <c r="AC34" s="36">
        <v>117.8</v>
      </c>
      <c r="AD34" s="36">
        <v>22.6</v>
      </c>
      <c r="AE34" s="36">
        <v>208.9</v>
      </c>
      <c r="AF34" s="36">
        <v>42.9</v>
      </c>
      <c r="AG34" s="36">
        <v>304.60000000000002</v>
      </c>
      <c r="AH34" s="36">
        <v>190.8</v>
      </c>
      <c r="AI34" s="36">
        <v>116.8</v>
      </c>
      <c r="AJ34" s="36">
        <v>50.9</v>
      </c>
      <c r="AK34" s="36">
        <v>117.7</v>
      </c>
      <c r="AL34" s="36">
        <v>0</v>
      </c>
      <c r="AM34" s="93">
        <v>4412.3</v>
      </c>
      <c r="AN34" s="93">
        <v>198.1</v>
      </c>
      <c r="AO34" s="93">
        <v>891.4</v>
      </c>
      <c r="AP34" s="36">
        <v>3564.6</v>
      </c>
      <c r="AQ34" s="36">
        <v>20.100000000000001</v>
      </c>
      <c r="AR34" s="36">
        <v>56.6</v>
      </c>
      <c r="AS34" s="36">
        <v>90.7</v>
      </c>
      <c r="AT34" s="93">
        <v>670.3</v>
      </c>
      <c r="AU34" s="36">
        <v>-3130</v>
      </c>
      <c r="AV34" s="91">
        <f t="shared" si="0"/>
        <v>3130.6000000000004</v>
      </c>
      <c r="AW34" s="91">
        <f t="shared" si="1"/>
        <v>13034.700000000003</v>
      </c>
    </row>
    <row r="35" spans="1:49" ht="12.95">
      <c r="A35" s="24" t="s">
        <v>1008</v>
      </c>
      <c r="B35" s="23" t="s">
        <v>952</v>
      </c>
      <c r="C35" s="35">
        <v>36.4</v>
      </c>
      <c r="D35" s="29">
        <v>8.9</v>
      </c>
      <c r="E35" s="35">
        <v>20.399999999999999</v>
      </c>
      <c r="F35" s="35">
        <v>15.6</v>
      </c>
      <c r="G35" s="35">
        <v>86.8</v>
      </c>
      <c r="H35" s="35">
        <v>30.3</v>
      </c>
      <c r="I35" s="35">
        <v>5.6</v>
      </c>
      <c r="J35" s="35">
        <v>21.8</v>
      </c>
      <c r="K35" s="35">
        <v>37.4</v>
      </c>
      <c r="L35" s="29">
        <v>71</v>
      </c>
      <c r="M35" s="35">
        <v>20.5</v>
      </c>
      <c r="N35" s="29">
        <v>29.8</v>
      </c>
      <c r="O35" s="29">
        <v>19.3</v>
      </c>
      <c r="P35" s="35">
        <v>37</v>
      </c>
      <c r="Q35" s="35">
        <v>127.3</v>
      </c>
      <c r="R35" s="35">
        <v>26.9</v>
      </c>
      <c r="S35" s="35">
        <v>36.799999999999997</v>
      </c>
      <c r="T35" s="35">
        <v>159.19999999999999</v>
      </c>
      <c r="U35" s="35">
        <v>21.6</v>
      </c>
      <c r="V35" s="35">
        <v>40.6</v>
      </c>
      <c r="W35" s="29">
        <v>66.7</v>
      </c>
      <c r="X35" s="35">
        <v>125</v>
      </c>
      <c r="Y35" s="35">
        <v>419.9</v>
      </c>
      <c r="Z35" s="35">
        <v>378.2</v>
      </c>
      <c r="AA35" s="35">
        <v>85.2</v>
      </c>
      <c r="AB35" s="35">
        <v>234.3</v>
      </c>
      <c r="AC35" s="35">
        <v>1996.9</v>
      </c>
      <c r="AD35" s="35">
        <v>46.6</v>
      </c>
      <c r="AE35" s="35">
        <v>700.9</v>
      </c>
      <c r="AF35" s="35">
        <v>138</v>
      </c>
      <c r="AG35" s="35">
        <v>393.3</v>
      </c>
      <c r="AH35" s="35">
        <v>591.5</v>
      </c>
      <c r="AI35" s="35">
        <v>92.7</v>
      </c>
      <c r="AJ35" s="35">
        <v>155</v>
      </c>
      <c r="AK35" s="35">
        <v>106.1</v>
      </c>
      <c r="AL35" s="35">
        <v>0</v>
      </c>
      <c r="AM35" s="93">
        <v>17862.7</v>
      </c>
      <c r="AN35" s="93">
        <v>1.7</v>
      </c>
      <c r="AO35" s="93">
        <v>192.6</v>
      </c>
      <c r="AP35" s="35">
        <v>203.7</v>
      </c>
      <c r="AQ35" s="35">
        <v>3.6</v>
      </c>
      <c r="AR35" s="35">
        <v>211.5</v>
      </c>
      <c r="AS35" s="35">
        <v>400.6</v>
      </c>
      <c r="AT35" s="93">
        <v>230.3</v>
      </c>
      <c r="AU35" s="35">
        <v>-432.7</v>
      </c>
      <c r="AV35" s="91">
        <f t="shared" si="0"/>
        <v>6383.5000000000009</v>
      </c>
      <c r="AW35" s="91">
        <f t="shared" si="1"/>
        <v>25490.199999999997</v>
      </c>
    </row>
    <row r="36" spans="1:49" ht="20.100000000000001">
      <c r="A36" s="24" t="s">
        <v>1009</v>
      </c>
      <c r="B36" s="23" t="s">
        <v>952</v>
      </c>
      <c r="C36" s="36">
        <v>7.8</v>
      </c>
      <c r="D36" s="29">
        <v>2.8</v>
      </c>
      <c r="E36" s="36">
        <v>2.6</v>
      </c>
      <c r="F36" s="36">
        <v>1.7</v>
      </c>
      <c r="G36" s="36">
        <v>33.200000000000003</v>
      </c>
      <c r="H36" s="36">
        <v>10.6</v>
      </c>
      <c r="I36" s="36">
        <v>1.3</v>
      </c>
      <c r="J36" s="36">
        <v>9.9</v>
      </c>
      <c r="K36" s="36">
        <v>11.6</v>
      </c>
      <c r="L36" s="29">
        <v>34.9</v>
      </c>
      <c r="M36" s="36">
        <v>11.7</v>
      </c>
      <c r="N36" s="29">
        <v>6.4</v>
      </c>
      <c r="O36" s="29">
        <v>8.5</v>
      </c>
      <c r="P36" s="36">
        <v>10.3</v>
      </c>
      <c r="Q36" s="36">
        <v>60.5</v>
      </c>
      <c r="R36" s="36">
        <v>14.3</v>
      </c>
      <c r="S36" s="36">
        <v>12.3</v>
      </c>
      <c r="T36" s="36">
        <v>59.7</v>
      </c>
      <c r="U36" s="36">
        <v>4.9000000000000004</v>
      </c>
      <c r="V36" s="36">
        <v>10.7</v>
      </c>
      <c r="W36" s="29">
        <v>9.1</v>
      </c>
      <c r="X36" s="36">
        <v>34.1</v>
      </c>
      <c r="Y36" s="36">
        <v>43.8</v>
      </c>
      <c r="Z36" s="36">
        <v>38.4</v>
      </c>
      <c r="AA36" s="36">
        <v>8.1</v>
      </c>
      <c r="AB36" s="36">
        <v>13.5</v>
      </c>
      <c r="AC36" s="36">
        <v>18.600000000000001</v>
      </c>
      <c r="AD36" s="36">
        <v>11.7</v>
      </c>
      <c r="AE36" s="36">
        <v>72.099999999999994</v>
      </c>
      <c r="AF36" s="36">
        <v>11.3</v>
      </c>
      <c r="AG36" s="36">
        <v>44.4</v>
      </c>
      <c r="AH36" s="36">
        <v>51.3</v>
      </c>
      <c r="AI36" s="36">
        <v>16</v>
      </c>
      <c r="AJ36" s="36">
        <v>15.5</v>
      </c>
      <c r="AK36" s="36">
        <v>11.5</v>
      </c>
      <c r="AL36" s="36">
        <v>0</v>
      </c>
      <c r="AM36" s="93">
        <v>2731.6</v>
      </c>
      <c r="AN36" s="93">
        <v>2.1</v>
      </c>
      <c r="AO36" s="93">
        <v>57.6</v>
      </c>
      <c r="AP36" s="36">
        <v>1307.0999999999999</v>
      </c>
      <c r="AQ36" s="36">
        <v>17.2</v>
      </c>
      <c r="AR36" s="36">
        <v>13.1</v>
      </c>
      <c r="AS36" s="36">
        <v>3.4</v>
      </c>
      <c r="AT36" s="93">
        <v>92.2</v>
      </c>
      <c r="AU36" s="36">
        <v>-2323</v>
      </c>
      <c r="AV36" s="91">
        <f t="shared" si="0"/>
        <v>715.09999999999991</v>
      </c>
      <c r="AW36" s="91">
        <f t="shared" si="1"/>
        <v>4939.3999999999996</v>
      </c>
    </row>
    <row r="37" spans="1:49" ht="20.100000000000001">
      <c r="A37" s="24" t="s">
        <v>1010</v>
      </c>
      <c r="B37" s="23" t="s">
        <v>952</v>
      </c>
      <c r="C37" s="35">
        <v>209.5</v>
      </c>
      <c r="D37" s="29">
        <v>92.9</v>
      </c>
      <c r="E37" s="35">
        <v>75.400000000000006</v>
      </c>
      <c r="F37" s="35">
        <v>41.1</v>
      </c>
      <c r="G37" s="35">
        <v>284.7</v>
      </c>
      <c r="H37" s="35">
        <v>84.1</v>
      </c>
      <c r="I37" s="35">
        <v>21.7</v>
      </c>
      <c r="J37" s="35">
        <v>77</v>
      </c>
      <c r="K37" s="35">
        <v>155.69999999999999</v>
      </c>
      <c r="L37" s="29">
        <v>248</v>
      </c>
      <c r="M37" s="35">
        <v>66.2</v>
      </c>
      <c r="N37" s="29">
        <v>97.6</v>
      </c>
      <c r="O37" s="29">
        <v>197.5</v>
      </c>
      <c r="P37" s="35">
        <v>107.3</v>
      </c>
      <c r="Q37" s="35">
        <v>237</v>
      </c>
      <c r="R37" s="35">
        <v>79.8</v>
      </c>
      <c r="S37" s="35">
        <v>92.5</v>
      </c>
      <c r="T37" s="35">
        <v>509</v>
      </c>
      <c r="U37" s="35">
        <v>79.3</v>
      </c>
      <c r="V37" s="35">
        <v>112.4</v>
      </c>
      <c r="W37" s="29">
        <v>197</v>
      </c>
      <c r="X37" s="35">
        <v>490.8</v>
      </c>
      <c r="Y37" s="35">
        <v>884.8</v>
      </c>
      <c r="Z37" s="35">
        <v>902.9</v>
      </c>
      <c r="AA37" s="35">
        <v>158.69999999999999</v>
      </c>
      <c r="AB37" s="35">
        <v>78.099999999999994</v>
      </c>
      <c r="AC37" s="35">
        <v>108.9</v>
      </c>
      <c r="AD37" s="35">
        <v>24.8</v>
      </c>
      <c r="AE37" s="35">
        <v>7397.6</v>
      </c>
      <c r="AF37" s="35">
        <v>2588.1999999999998</v>
      </c>
      <c r="AG37" s="35">
        <v>546.70000000000005</v>
      </c>
      <c r="AH37" s="35">
        <v>694.6</v>
      </c>
      <c r="AI37" s="35">
        <v>130.9</v>
      </c>
      <c r="AJ37" s="35">
        <v>237.9</v>
      </c>
      <c r="AK37" s="35">
        <v>130.4</v>
      </c>
      <c r="AL37" s="35">
        <v>0</v>
      </c>
      <c r="AM37" s="93">
        <v>46345.7</v>
      </c>
      <c r="AN37" s="93">
        <v>38.1</v>
      </c>
      <c r="AO37" s="93">
        <v>274.7</v>
      </c>
      <c r="AP37" s="35">
        <v>119.9</v>
      </c>
      <c r="AQ37" s="35">
        <v>11</v>
      </c>
      <c r="AR37" s="35">
        <v>187.4</v>
      </c>
      <c r="AS37" s="35">
        <v>306.2</v>
      </c>
      <c r="AT37" s="93">
        <v>2670.4</v>
      </c>
      <c r="AU37" s="35">
        <v>-3696.2</v>
      </c>
      <c r="AV37" s="91">
        <f t="shared" si="0"/>
        <v>17441.000000000004</v>
      </c>
      <c r="AW37" s="91">
        <f t="shared" si="1"/>
        <v>67394.399999999994</v>
      </c>
    </row>
    <row r="38" spans="1:49" ht="12.95">
      <c r="A38" s="24" t="s">
        <v>1011</v>
      </c>
      <c r="B38" s="23" t="s">
        <v>952</v>
      </c>
      <c r="C38" s="36">
        <v>95.5</v>
      </c>
      <c r="D38" s="29">
        <v>76.7</v>
      </c>
      <c r="E38" s="36">
        <v>19.7</v>
      </c>
      <c r="F38" s="36">
        <v>13.7</v>
      </c>
      <c r="G38" s="36">
        <v>396.8</v>
      </c>
      <c r="H38" s="36">
        <v>159.9</v>
      </c>
      <c r="I38" s="36">
        <v>22.8</v>
      </c>
      <c r="J38" s="36">
        <v>106</v>
      </c>
      <c r="K38" s="36">
        <v>118.8</v>
      </c>
      <c r="L38" s="29">
        <v>211.8</v>
      </c>
      <c r="M38" s="36">
        <v>101.7</v>
      </c>
      <c r="N38" s="29">
        <v>98.5</v>
      </c>
      <c r="O38" s="29">
        <v>49</v>
      </c>
      <c r="P38" s="36">
        <v>160.5</v>
      </c>
      <c r="Q38" s="36">
        <v>299</v>
      </c>
      <c r="R38" s="36">
        <v>98.5</v>
      </c>
      <c r="S38" s="36">
        <v>99</v>
      </c>
      <c r="T38" s="36">
        <v>902.5</v>
      </c>
      <c r="U38" s="36">
        <v>88.7</v>
      </c>
      <c r="V38" s="36">
        <v>205.9</v>
      </c>
      <c r="W38" s="29">
        <v>203.6</v>
      </c>
      <c r="X38" s="36">
        <v>885.3</v>
      </c>
      <c r="Y38" s="36">
        <v>5765.1</v>
      </c>
      <c r="Z38" s="36">
        <v>1378.1</v>
      </c>
      <c r="AA38" s="36">
        <v>1163.8</v>
      </c>
      <c r="AB38" s="36">
        <v>269.60000000000002</v>
      </c>
      <c r="AC38" s="36">
        <v>468.7</v>
      </c>
      <c r="AD38" s="36">
        <v>84.3</v>
      </c>
      <c r="AE38" s="36">
        <v>1813.2</v>
      </c>
      <c r="AF38" s="36">
        <v>2307.3000000000002</v>
      </c>
      <c r="AG38" s="36">
        <v>1512</v>
      </c>
      <c r="AH38" s="36">
        <v>1782.9</v>
      </c>
      <c r="AI38" s="36">
        <v>745.7</v>
      </c>
      <c r="AJ38" s="36">
        <v>937.8</v>
      </c>
      <c r="AK38" s="36">
        <v>580.79999999999995</v>
      </c>
      <c r="AL38" s="36">
        <v>0</v>
      </c>
      <c r="AM38" s="93">
        <v>96677.4</v>
      </c>
      <c r="AN38" s="93">
        <v>0.6</v>
      </c>
      <c r="AO38" s="93">
        <v>2523</v>
      </c>
      <c r="AP38" s="36">
        <v>13195.6</v>
      </c>
      <c r="AQ38" s="36">
        <v>2.2000000000000002</v>
      </c>
      <c r="AR38" s="36">
        <v>437.1</v>
      </c>
      <c r="AS38" s="36">
        <v>1101</v>
      </c>
      <c r="AT38" s="93">
        <v>38.200000000000003</v>
      </c>
      <c r="AU38" s="36">
        <v>-454.2</v>
      </c>
      <c r="AV38" s="91">
        <f t="shared" si="0"/>
        <v>23223.200000000001</v>
      </c>
      <c r="AW38" s="91">
        <f t="shared" si="1"/>
        <v>137198.30000000002</v>
      </c>
    </row>
    <row r="39" spans="1:49" ht="20.100000000000001">
      <c r="A39" s="24" t="s">
        <v>1044</v>
      </c>
      <c r="B39" s="23" t="s">
        <v>952</v>
      </c>
      <c r="C39" s="35">
        <v>544.1</v>
      </c>
      <c r="D39" s="29">
        <v>494.5</v>
      </c>
      <c r="E39" s="35">
        <v>153.9</v>
      </c>
      <c r="F39" s="35">
        <v>241.2</v>
      </c>
      <c r="G39" s="35">
        <v>3271.1</v>
      </c>
      <c r="H39" s="35">
        <v>228.7</v>
      </c>
      <c r="I39" s="35">
        <v>129.30000000000001</v>
      </c>
      <c r="J39" s="35">
        <v>461</v>
      </c>
      <c r="K39" s="35">
        <v>569.29999999999995</v>
      </c>
      <c r="L39" s="29">
        <v>2193.1999999999998</v>
      </c>
      <c r="M39" s="35">
        <v>478.9</v>
      </c>
      <c r="N39" s="29">
        <v>692.2</v>
      </c>
      <c r="O39" s="29">
        <v>336.3</v>
      </c>
      <c r="P39" s="35">
        <v>820.8</v>
      </c>
      <c r="Q39" s="35">
        <v>3264</v>
      </c>
      <c r="R39" s="35">
        <v>721.5</v>
      </c>
      <c r="S39" s="35">
        <v>718.8</v>
      </c>
      <c r="T39" s="35">
        <v>4589.8</v>
      </c>
      <c r="U39" s="35">
        <v>474.3</v>
      </c>
      <c r="V39" s="35">
        <v>1041.3</v>
      </c>
      <c r="W39" s="29">
        <v>1125.3</v>
      </c>
      <c r="X39" s="35">
        <v>3646.4</v>
      </c>
      <c r="Y39" s="35">
        <v>5624.7</v>
      </c>
      <c r="Z39" s="35">
        <v>4866.8999999999996</v>
      </c>
      <c r="AA39" s="35">
        <v>1541.9</v>
      </c>
      <c r="AB39" s="35">
        <v>889.7</v>
      </c>
      <c r="AC39" s="35">
        <v>1229.2</v>
      </c>
      <c r="AD39" s="35">
        <v>361.4</v>
      </c>
      <c r="AE39" s="35">
        <v>5270</v>
      </c>
      <c r="AF39" s="35">
        <v>1999.8</v>
      </c>
      <c r="AG39" s="35">
        <v>7964.3</v>
      </c>
      <c r="AH39" s="35">
        <v>3506.2</v>
      </c>
      <c r="AI39" s="35">
        <v>1145.2</v>
      </c>
      <c r="AJ39" s="35">
        <v>2035.7</v>
      </c>
      <c r="AK39" s="35">
        <v>1125.7</v>
      </c>
      <c r="AL39" s="35">
        <v>0</v>
      </c>
      <c r="AM39" s="93">
        <v>11877</v>
      </c>
      <c r="AN39" s="93">
        <v>292.60000000000002</v>
      </c>
      <c r="AO39" s="93">
        <v>5363.9</v>
      </c>
      <c r="AP39" s="35">
        <v>12305.6</v>
      </c>
      <c r="AQ39" s="35">
        <v>-20.100000000000001</v>
      </c>
      <c r="AR39" s="35">
        <v>261.3</v>
      </c>
      <c r="AS39" s="35">
        <v>569.29999999999995</v>
      </c>
      <c r="AT39" s="93">
        <v>312.3</v>
      </c>
      <c r="AU39" s="35">
        <v>-711.9</v>
      </c>
      <c r="AV39" s="91">
        <f t="shared" si="0"/>
        <v>63756.599999999991</v>
      </c>
      <c r="AW39" s="91">
        <f t="shared" si="1"/>
        <v>94718.5</v>
      </c>
    </row>
    <row r="40" spans="1:49" ht="30">
      <c r="A40" s="24" t="s">
        <v>1014</v>
      </c>
      <c r="B40" s="23" t="s">
        <v>952</v>
      </c>
      <c r="C40" s="36">
        <v>6.5</v>
      </c>
      <c r="D40" s="29">
        <v>3.8</v>
      </c>
      <c r="E40" s="36">
        <v>4.0999999999999996</v>
      </c>
      <c r="F40" s="36">
        <v>2.5</v>
      </c>
      <c r="G40" s="36">
        <v>10.7</v>
      </c>
      <c r="H40" s="36">
        <v>4.9000000000000004</v>
      </c>
      <c r="I40" s="36">
        <v>1.1000000000000001</v>
      </c>
      <c r="J40" s="36">
        <v>4.0999999999999996</v>
      </c>
      <c r="K40" s="36">
        <v>11.6</v>
      </c>
      <c r="L40" s="29">
        <v>16.7</v>
      </c>
      <c r="M40" s="36">
        <v>4</v>
      </c>
      <c r="N40" s="29">
        <v>5.6</v>
      </c>
      <c r="O40" s="29">
        <v>4.2</v>
      </c>
      <c r="P40" s="36">
        <v>5.9</v>
      </c>
      <c r="Q40" s="36">
        <v>12.4</v>
      </c>
      <c r="R40" s="36">
        <v>4.2</v>
      </c>
      <c r="S40" s="36">
        <v>4.9000000000000004</v>
      </c>
      <c r="T40" s="36">
        <v>26.1</v>
      </c>
      <c r="U40" s="36">
        <v>3.3</v>
      </c>
      <c r="V40" s="36">
        <v>6</v>
      </c>
      <c r="W40" s="29">
        <v>18</v>
      </c>
      <c r="X40" s="36">
        <v>28.1</v>
      </c>
      <c r="Y40" s="36">
        <v>42.2</v>
      </c>
      <c r="Z40" s="36">
        <v>76.2</v>
      </c>
      <c r="AA40" s="36">
        <v>6.8</v>
      </c>
      <c r="AB40" s="36">
        <v>9.9</v>
      </c>
      <c r="AC40" s="36">
        <v>9.6</v>
      </c>
      <c r="AD40" s="36">
        <v>1.5</v>
      </c>
      <c r="AE40" s="36">
        <v>37.1</v>
      </c>
      <c r="AF40" s="36">
        <v>48.3</v>
      </c>
      <c r="AG40" s="36">
        <v>42.1</v>
      </c>
      <c r="AH40" s="36">
        <v>150.5</v>
      </c>
      <c r="AI40" s="36">
        <v>22.2</v>
      </c>
      <c r="AJ40" s="36">
        <v>23</v>
      </c>
      <c r="AK40" s="36">
        <v>12.5</v>
      </c>
      <c r="AL40" s="36">
        <v>0</v>
      </c>
      <c r="AM40" s="93">
        <v>1478.6</v>
      </c>
      <c r="AN40" s="93">
        <v>32.1</v>
      </c>
      <c r="AO40" s="93">
        <v>67050.600000000006</v>
      </c>
      <c r="AP40" s="36">
        <v>168.5</v>
      </c>
      <c r="AQ40" s="36">
        <v>1.7</v>
      </c>
      <c r="AR40" s="36">
        <v>3.8</v>
      </c>
      <c r="AS40" s="36">
        <v>0</v>
      </c>
      <c r="AT40" s="93">
        <v>0</v>
      </c>
      <c r="AU40" s="36">
        <v>-88.9</v>
      </c>
      <c r="AV40" s="91">
        <f t="shared" si="0"/>
        <v>670.60000000000014</v>
      </c>
      <c r="AW40" s="91">
        <f t="shared" si="1"/>
        <v>69405.900000000009</v>
      </c>
    </row>
    <row r="41" spans="1:49" ht="12.95">
      <c r="A41" s="24" t="s">
        <v>1015</v>
      </c>
      <c r="B41" s="23" t="s">
        <v>952</v>
      </c>
      <c r="C41" s="35">
        <v>3.1</v>
      </c>
      <c r="D41" s="29">
        <v>7.5</v>
      </c>
      <c r="E41" s="35">
        <v>5.7</v>
      </c>
      <c r="F41" s="35">
        <v>0.9</v>
      </c>
      <c r="G41" s="35">
        <v>12.1</v>
      </c>
      <c r="H41" s="35">
        <v>3.8</v>
      </c>
      <c r="I41" s="35">
        <v>0.7</v>
      </c>
      <c r="J41" s="35">
        <v>4.3</v>
      </c>
      <c r="K41" s="35">
        <v>7.6</v>
      </c>
      <c r="L41" s="29">
        <v>17.899999999999999</v>
      </c>
      <c r="M41" s="35">
        <v>3.4</v>
      </c>
      <c r="N41" s="29">
        <v>4.5</v>
      </c>
      <c r="O41" s="29">
        <v>2.4</v>
      </c>
      <c r="P41" s="35">
        <v>5.2</v>
      </c>
      <c r="Q41" s="35">
        <v>22.3</v>
      </c>
      <c r="R41" s="35">
        <v>5.0999999999999996</v>
      </c>
      <c r="S41" s="35">
        <v>5.3</v>
      </c>
      <c r="T41" s="35">
        <v>31.6</v>
      </c>
      <c r="U41" s="35">
        <v>1.8</v>
      </c>
      <c r="V41" s="35">
        <v>5.5</v>
      </c>
      <c r="W41" s="29">
        <v>9.6999999999999993</v>
      </c>
      <c r="X41" s="35">
        <v>12.9</v>
      </c>
      <c r="Y41" s="35">
        <v>40.9</v>
      </c>
      <c r="Z41" s="35">
        <v>45.5</v>
      </c>
      <c r="AA41" s="35">
        <v>2.6</v>
      </c>
      <c r="AB41" s="35">
        <v>11.6</v>
      </c>
      <c r="AC41" s="35">
        <v>11.6</v>
      </c>
      <c r="AD41" s="35">
        <v>4.5</v>
      </c>
      <c r="AE41" s="35">
        <v>91.4</v>
      </c>
      <c r="AF41" s="35">
        <v>10.3</v>
      </c>
      <c r="AG41" s="35">
        <v>75.599999999999994</v>
      </c>
      <c r="AH41" s="35">
        <v>161.1</v>
      </c>
      <c r="AI41" s="35">
        <v>149.6</v>
      </c>
      <c r="AJ41" s="35">
        <v>41.4</v>
      </c>
      <c r="AK41" s="35">
        <v>18.3</v>
      </c>
      <c r="AL41" s="35">
        <v>0</v>
      </c>
      <c r="AM41" s="93">
        <v>12029.8</v>
      </c>
      <c r="AN41" s="93">
        <v>1647.4</v>
      </c>
      <c r="AO41" s="93">
        <v>38846.5</v>
      </c>
      <c r="AP41" s="35">
        <v>107.5</v>
      </c>
      <c r="AQ41" s="35">
        <v>1.6</v>
      </c>
      <c r="AR41" s="35">
        <v>1311</v>
      </c>
      <c r="AS41" s="35">
        <v>383.2</v>
      </c>
      <c r="AT41" s="93">
        <v>5.7</v>
      </c>
      <c r="AU41" s="35">
        <v>-1367.9</v>
      </c>
      <c r="AV41" s="91">
        <f t="shared" si="0"/>
        <v>837.7</v>
      </c>
      <c r="AW41" s="91">
        <f t="shared" si="1"/>
        <v>55170.399999999994</v>
      </c>
    </row>
    <row r="42" spans="1:49" ht="20.100000000000001">
      <c r="A42" s="24" t="s">
        <v>1045</v>
      </c>
      <c r="B42" s="23" t="s">
        <v>952</v>
      </c>
      <c r="C42" s="36">
        <v>30</v>
      </c>
      <c r="D42" s="29">
        <v>2.6</v>
      </c>
      <c r="E42" s="36">
        <v>0.6</v>
      </c>
      <c r="F42" s="36">
        <v>0.3</v>
      </c>
      <c r="G42" s="36">
        <v>126.3</v>
      </c>
      <c r="H42" s="36">
        <v>3.4</v>
      </c>
      <c r="I42" s="36">
        <v>4.5</v>
      </c>
      <c r="J42" s="36">
        <v>17.100000000000001</v>
      </c>
      <c r="K42" s="36">
        <v>19.100000000000001</v>
      </c>
      <c r="L42" s="29">
        <v>213.2</v>
      </c>
      <c r="M42" s="36">
        <v>17.100000000000001</v>
      </c>
      <c r="N42" s="29">
        <v>18.3</v>
      </c>
      <c r="O42" s="29">
        <v>7.2</v>
      </c>
      <c r="P42" s="36">
        <v>24</v>
      </c>
      <c r="Q42" s="36">
        <v>49.4</v>
      </c>
      <c r="R42" s="36">
        <v>20.7</v>
      </c>
      <c r="S42" s="36">
        <v>19.600000000000001</v>
      </c>
      <c r="T42" s="36">
        <v>119.5</v>
      </c>
      <c r="U42" s="36">
        <v>6.2</v>
      </c>
      <c r="V42" s="36">
        <v>38.200000000000003</v>
      </c>
      <c r="W42" s="29">
        <v>43.8</v>
      </c>
      <c r="X42" s="36">
        <v>75</v>
      </c>
      <c r="Y42" s="36">
        <v>225.5</v>
      </c>
      <c r="Z42" s="36">
        <v>314.5</v>
      </c>
      <c r="AA42" s="36">
        <v>42.5</v>
      </c>
      <c r="AB42" s="36">
        <v>35.299999999999997</v>
      </c>
      <c r="AC42" s="36">
        <v>42.5</v>
      </c>
      <c r="AD42" s="36">
        <v>12.6</v>
      </c>
      <c r="AE42" s="36">
        <v>575.70000000000005</v>
      </c>
      <c r="AF42" s="36">
        <v>51.6</v>
      </c>
      <c r="AG42" s="36">
        <v>231.6</v>
      </c>
      <c r="AH42" s="36">
        <v>481.2</v>
      </c>
      <c r="AI42" s="36">
        <v>65.099999999999994</v>
      </c>
      <c r="AJ42" s="36">
        <v>1555</v>
      </c>
      <c r="AK42" s="36">
        <v>135.69999999999999</v>
      </c>
      <c r="AL42" s="36">
        <v>0</v>
      </c>
      <c r="AM42" s="93">
        <v>26529.4</v>
      </c>
      <c r="AN42" s="93">
        <v>9655.9</v>
      </c>
      <c r="AO42" s="93">
        <v>7.6</v>
      </c>
      <c r="AP42" s="36">
        <v>276.8</v>
      </c>
      <c r="AQ42" s="36">
        <v>1.6</v>
      </c>
      <c r="AR42" s="36">
        <v>137.6</v>
      </c>
      <c r="AS42" s="36">
        <v>261.7</v>
      </c>
      <c r="AT42" s="93">
        <v>11.2</v>
      </c>
      <c r="AU42" s="36">
        <v>-175.8</v>
      </c>
      <c r="AV42" s="91">
        <f t="shared" si="0"/>
        <v>4624.8999999999987</v>
      </c>
      <c r="AW42" s="91">
        <f t="shared" si="1"/>
        <v>41506.69999999999</v>
      </c>
    </row>
    <row r="43" spans="1:49" ht="30">
      <c r="A43" s="24" t="s">
        <v>1046</v>
      </c>
      <c r="B43" s="23" t="s">
        <v>952</v>
      </c>
      <c r="C43" s="35">
        <v>8.6999999999999993</v>
      </c>
      <c r="D43" s="29">
        <v>7.7</v>
      </c>
      <c r="E43" s="35">
        <v>12.4</v>
      </c>
      <c r="F43" s="35">
        <v>4.3</v>
      </c>
      <c r="G43" s="35">
        <v>30</v>
      </c>
      <c r="H43" s="35">
        <v>6</v>
      </c>
      <c r="I43" s="35">
        <v>1.6</v>
      </c>
      <c r="J43" s="35">
        <v>5.6</v>
      </c>
      <c r="K43" s="35">
        <v>8.9</v>
      </c>
      <c r="L43" s="29">
        <v>19.7</v>
      </c>
      <c r="M43" s="35">
        <v>4.7</v>
      </c>
      <c r="N43" s="29">
        <v>7.4</v>
      </c>
      <c r="O43" s="29">
        <v>13.7</v>
      </c>
      <c r="P43" s="35">
        <v>5.7</v>
      </c>
      <c r="Q43" s="35">
        <v>27.1</v>
      </c>
      <c r="R43" s="35">
        <v>6.2</v>
      </c>
      <c r="S43" s="35">
        <v>5.4</v>
      </c>
      <c r="T43" s="35">
        <v>39.700000000000003</v>
      </c>
      <c r="U43" s="35">
        <v>4.9000000000000004</v>
      </c>
      <c r="V43" s="35">
        <v>9.5</v>
      </c>
      <c r="W43" s="29">
        <v>9.6999999999999993</v>
      </c>
      <c r="X43" s="35">
        <v>40.1</v>
      </c>
      <c r="Y43" s="35">
        <v>76.599999999999994</v>
      </c>
      <c r="Z43" s="35">
        <v>68.599999999999994</v>
      </c>
      <c r="AA43" s="35">
        <v>42.2</v>
      </c>
      <c r="AB43" s="35">
        <v>42.5</v>
      </c>
      <c r="AC43" s="35">
        <v>16.7</v>
      </c>
      <c r="AD43" s="35">
        <v>4.5</v>
      </c>
      <c r="AE43" s="35">
        <v>57.2</v>
      </c>
      <c r="AF43" s="35">
        <v>18.3</v>
      </c>
      <c r="AG43" s="35">
        <v>59.6</v>
      </c>
      <c r="AH43" s="35">
        <v>72.3</v>
      </c>
      <c r="AI43" s="35">
        <v>24.6</v>
      </c>
      <c r="AJ43" s="35">
        <v>65.3</v>
      </c>
      <c r="AK43" s="35">
        <v>117.7</v>
      </c>
      <c r="AL43" s="35">
        <v>0</v>
      </c>
      <c r="AM43" s="93">
        <v>16814.3</v>
      </c>
      <c r="AN43" s="93">
        <v>1981.1</v>
      </c>
      <c r="AO43" s="93">
        <v>1621</v>
      </c>
      <c r="AP43" s="35">
        <v>274.60000000000002</v>
      </c>
      <c r="AQ43" s="35">
        <v>0.7</v>
      </c>
      <c r="AR43" s="35">
        <v>541.9</v>
      </c>
      <c r="AS43" s="35">
        <v>1021.1</v>
      </c>
      <c r="AT43" s="93">
        <v>56.8</v>
      </c>
      <c r="AU43" s="35">
        <v>-654.5</v>
      </c>
      <c r="AV43" s="91">
        <f t="shared" si="0"/>
        <v>945.09999999999991</v>
      </c>
      <c r="AW43" s="91">
        <f t="shared" si="1"/>
        <v>23256.599999999995</v>
      </c>
    </row>
    <row r="44" spans="1:49" ht="20.100000000000001">
      <c r="A44" s="24" t="s">
        <v>1047</v>
      </c>
      <c r="B44" s="23" t="s">
        <v>952</v>
      </c>
      <c r="C44" s="36">
        <v>0</v>
      </c>
      <c r="D44" s="29">
        <v>0</v>
      </c>
      <c r="E44" s="36">
        <v>0</v>
      </c>
      <c r="F44" s="36">
        <v>0</v>
      </c>
      <c r="G44" s="36">
        <v>0</v>
      </c>
      <c r="H44" s="36">
        <v>0</v>
      </c>
      <c r="I44" s="36">
        <v>0</v>
      </c>
      <c r="J44" s="36">
        <v>0</v>
      </c>
      <c r="K44" s="36">
        <v>0</v>
      </c>
      <c r="L44" s="29">
        <v>0</v>
      </c>
      <c r="M44" s="36">
        <v>0</v>
      </c>
      <c r="N44" s="29">
        <v>0</v>
      </c>
      <c r="O44" s="29">
        <v>0</v>
      </c>
      <c r="P44" s="36">
        <v>0</v>
      </c>
      <c r="Q44" s="36">
        <v>0</v>
      </c>
      <c r="R44" s="36">
        <v>0</v>
      </c>
      <c r="S44" s="36">
        <v>0</v>
      </c>
      <c r="T44" s="36">
        <v>0</v>
      </c>
      <c r="U44" s="36">
        <v>0</v>
      </c>
      <c r="V44" s="36">
        <v>0</v>
      </c>
      <c r="W44" s="29">
        <v>0</v>
      </c>
      <c r="X44" s="36">
        <v>0</v>
      </c>
      <c r="Y44" s="36">
        <v>0</v>
      </c>
      <c r="Z44" s="36">
        <v>0</v>
      </c>
      <c r="AA44" s="36">
        <v>0</v>
      </c>
      <c r="AB44" s="36">
        <v>0</v>
      </c>
      <c r="AC44" s="36">
        <v>0</v>
      </c>
      <c r="AD44" s="36">
        <v>0</v>
      </c>
      <c r="AE44" s="36">
        <v>0</v>
      </c>
      <c r="AF44" s="36">
        <v>0</v>
      </c>
      <c r="AG44" s="36">
        <v>0</v>
      </c>
      <c r="AH44" s="36">
        <v>0</v>
      </c>
      <c r="AI44" s="36">
        <v>0</v>
      </c>
      <c r="AJ44" s="36">
        <v>0</v>
      </c>
      <c r="AK44" s="36">
        <v>0</v>
      </c>
      <c r="AL44" s="36">
        <v>0</v>
      </c>
      <c r="AM44" s="93">
        <v>5579.7</v>
      </c>
      <c r="AN44" s="93">
        <v>0</v>
      </c>
      <c r="AO44" s="93">
        <v>0</v>
      </c>
      <c r="AP44" s="36">
        <v>0</v>
      </c>
      <c r="AQ44" s="36">
        <v>0</v>
      </c>
      <c r="AR44" s="36">
        <v>0</v>
      </c>
      <c r="AS44" s="36">
        <v>0</v>
      </c>
      <c r="AT44" s="93">
        <v>0</v>
      </c>
      <c r="AU44" s="36">
        <v>0</v>
      </c>
      <c r="AV44" s="91">
        <f t="shared" si="0"/>
        <v>0</v>
      </c>
      <c r="AW44" s="91">
        <f t="shared" si="1"/>
        <v>5579.7</v>
      </c>
    </row>
    <row r="45" spans="1:49" ht="39.950000000000003">
      <c r="A45" s="24" t="s">
        <v>1020</v>
      </c>
      <c r="B45" s="23" t="s">
        <v>952</v>
      </c>
      <c r="C45" s="35">
        <v>32.700000000000003</v>
      </c>
      <c r="D45" s="29">
        <v>8.6999999999999993</v>
      </c>
      <c r="E45" s="35">
        <v>14.2</v>
      </c>
      <c r="F45" s="35">
        <v>8.6</v>
      </c>
      <c r="G45" s="35">
        <v>41.7</v>
      </c>
      <c r="H45" s="35">
        <v>59.3</v>
      </c>
      <c r="I45" s="35">
        <v>3.7</v>
      </c>
      <c r="J45" s="35">
        <v>16.399999999999999</v>
      </c>
      <c r="K45" s="35">
        <v>86.2</v>
      </c>
      <c r="L45" s="29">
        <v>118</v>
      </c>
      <c r="M45" s="35">
        <v>36.1</v>
      </c>
      <c r="N45" s="29">
        <v>23.9</v>
      </c>
      <c r="O45" s="29">
        <v>39.200000000000003</v>
      </c>
      <c r="P45" s="35">
        <v>30.3</v>
      </c>
      <c r="Q45" s="35">
        <v>334.5</v>
      </c>
      <c r="R45" s="35">
        <v>68</v>
      </c>
      <c r="S45" s="35">
        <v>41.7</v>
      </c>
      <c r="T45" s="35">
        <v>475</v>
      </c>
      <c r="U45" s="35">
        <v>18.100000000000001</v>
      </c>
      <c r="V45" s="35">
        <v>33.6</v>
      </c>
      <c r="W45" s="29">
        <v>27.7</v>
      </c>
      <c r="X45" s="35">
        <v>118.1</v>
      </c>
      <c r="Y45" s="35">
        <v>62.3</v>
      </c>
      <c r="Z45" s="35">
        <v>232.1</v>
      </c>
      <c r="AA45" s="35">
        <v>14.1</v>
      </c>
      <c r="AB45" s="35">
        <v>6.4</v>
      </c>
      <c r="AC45" s="35">
        <v>17.7</v>
      </c>
      <c r="AD45" s="35">
        <v>2.4</v>
      </c>
      <c r="AE45" s="35">
        <v>19.2</v>
      </c>
      <c r="AF45" s="35">
        <v>13.8</v>
      </c>
      <c r="AG45" s="35">
        <v>26.5</v>
      </c>
      <c r="AH45" s="35">
        <v>53.3</v>
      </c>
      <c r="AI45" s="35">
        <v>9.1999999999999993</v>
      </c>
      <c r="AJ45" s="35">
        <v>36.200000000000003</v>
      </c>
      <c r="AK45" s="35">
        <v>10.8</v>
      </c>
      <c r="AL45" s="35">
        <v>0</v>
      </c>
      <c r="AM45" s="93">
        <v>1417.3</v>
      </c>
      <c r="AN45" s="93">
        <v>1.4</v>
      </c>
      <c r="AO45" s="93">
        <v>103.6</v>
      </c>
      <c r="AP45" s="35">
        <v>380.4</v>
      </c>
      <c r="AQ45" s="35">
        <v>106.8</v>
      </c>
      <c r="AR45" s="35">
        <v>484.7</v>
      </c>
      <c r="AS45" s="35">
        <v>0</v>
      </c>
      <c r="AT45" s="93">
        <v>0</v>
      </c>
      <c r="AU45" s="35">
        <v>-4633.8</v>
      </c>
      <c r="AV45" s="91">
        <f t="shared" si="0"/>
        <v>2139.6999999999998</v>
      </c>
      <c r="AW45" s="91">
        <f t="shared" si="1"/>
        <v>4633.8999999999996</v>
      </c>
    </row>
    <row r="46" spans="1:49" ht="50.1">
      <c r="A46" s="24" t="s">
        <v>1021</v>
      </c>
      <c r="B46" s="23" t="s">
        <v>952</v>
      </c>
      <c r="C46" s="36">
        <v>326.10000000000002</v>
      </c>
      <c r="D46" s="29">
        <v>148.19999999999999</v>
      </c>
      <c r="E46" s="36">
        <v>176.3</v>
      </c>
      <c r="F46" s="36">
        <v>139.4</v>
      </c>
      <c r="G46" s="36">
        <v>447.3</v>
      </c>
      <c r="H46" s="36">
        <v>357.9</v>
      </c>
      <c r="I46" s="36">
        <v>23.3</v>
      </c>
      <c r="J46" s="36">
        <v>114.1</v>
      </c>
      <c r="K46" s="36">
        <v>1521.9</v>
      </c>
      <c r="L46" s="29">
        <v>776.5</v>
      </c>
      <c r="M46" s="36">
        <v>156.6</v>
      </c>
      <c r="N46" s="29">
        <v>238.6</v>
      </c>
      <c r="O46" s="29">
        <v>429.4</v>
      </c>
      <c r="P46" s="36">
        <v>243.3</v>
      </c>
      <c r="Q46" s="36">
        <v>1798.6</v>
      </c>
      <c r="R46" s="36">
        <v>441.6</v>
      </c>
      <c r="S46" s="36">
        <v>261.60000000000002</v>
      </c>
      <c r="T46" s="36">
        <v>5240.2</v>
      </c>
      <c r="U46" s="36">
        <v>132.6</v>
      </c>
      <c r="V46" s="36">
        <v>235.7</v>
      </c>
      <c r="W46" s="29">
        <v>394.3</v>
      </c>
      <c r="X46" s="36">
        <v>1216.5</v>
      </c>
      <c r="Y46" s="36">
        <v>1151.0999999999999</v>
      </c>
      <c r="Z46" s="36">
        <v>3096.3</v>
      </c>
      <c r="AA46" s="36">
        <v>355.7</v>
      </c>
      <c r="AB46" s="36">
        <v>56.7</v>
      </c>
      <c r="AC46" s="36">
        <v>160</v>
      </c>
      <c r="AD46" s="36">
        <v>21.5</v>
      </c>
      <c r="AE46" s="36">
        <v>234.5</v>
      </c>
      <c r="AF46" s="36">
        <v>157.1</v>
      </c>
      <c r="AG46" s="36">
        <v>256.60000000000002</v>
      </c>
      <c r="AH46" s="36">
        <v>561.9</v>
      </c>
      <c r="AI46" s="36">
        <v>96.6</v>
      </c>
      <c r="AJ46" s="36">
        <v>235.3</v>
      </c>
      <c r="AK46" s="36">
        <v>111.5</v>
      </c>
      <c r="AL46" s="36">
        <v>0</v>
      </c>
      <c r="AM46" s="93">
        <v>32002.799999999999</v>
      </c>
      <c r="AN46" s="93">
        <v>28</v>
      </c>
      <c r="AO46" s="93">
        <v>142.30000000000001</v>
      </c>
      <c r="AP46" s="36">
        <v>6151.1</v>
      </c>
      <c r="AQ46" s="36">
        <v>2784.4</v>
      </c>
      <c r="AR46" s="36">
        <v>0</v>
      </c>
      <c r="AS46" s="36">
        <v>912.6</v>
      </c>
      <c r="AT46" s="93">
        <v>4801.3</v>
      </c>
      <c r="AU46" s="36">
        <v>0</v>
      </c>
      <c r="AV46" s="91">
        <f t="shared" si="0"/>
        <v>21314.799999999999</v>
      </c>
      <c r="AW46" s="91">
        <f t="shared" si="1"/>
        <v>68137.3</v>
      </c>
    </row>
    <row r="47" spans="1:49" ht="20.100000000000001">
      <c r="A47" s="24" t="s">
        <v>1022</v>
      </c>
      <c r="B47" s="23" t="s">
        <v>952</v>
      </c>
      <c r="C47" s="35">
        <v>22001.200000000001</v>
      </c>
      <c r="D47" s="29">
        <v>6669.8</v>
      </c>
      <c r="E47" s="35">
        <v>5775.7</v>
      </c>
      <c r="F47" s="35">
        <v>5340.3</v>
      </c>
      <c r="G47" s="35">
        <v>84390.5</v>
      </c>
      <c r="H47" s="35">
        <v>14024</v>
      </c>
      <c r="I47" s="35">
        <v>2740.5</v>
      </c>
      <c r="J47" s="35">
        <v>12025</v>
      </c>
      <c r="K47" s="35">
        <v>35135.4</v>
      </c>
      <c r="L47" s="29">
        <v>45216.800000000003</v>
      </c>
      <c r="M47" s="35">
        <v>14884.1</v>
      </c>
      <c r="N47" s="29">
        <v>13127.8</v>
      </c>
      <c r="O47" s="29">
        <v>26481</v>
      </c>
      <c r="P47" s="35">
        <v>17306.599999999999</v>
      </c>
      <c r="Q47" s="35">
        <v>62064.5</v>
      </c>
      <c r="R47" s="35">
        <v>19625.7</v>
      </c>
      <c r="S47" s="35">
        <v>14726.6</v>
      </c>
      <c r="T47" s="35">
        <v>115400.5</v>
      </c>
      <c r="U47" s="35">
        <v>6610.9</v>
      </c>
      <c r="V47" s="35">
        <v>14640.4</v>
      </c>
      <c r="W47" s="29">
        <v>11928.3</v>
      </c>
      <c r="X47" s="35">
        <v>60819.5</v>
      </c>
      <c r="Y47" s="35">
        <v>50482.8</v>
      </c>
      <c r="Z47" s="35">
        <v>51141.8</v>
      </c>
      <c r="AA47" s="35">
        <v>13471.3</v>
      </c>
      <c r="AB47" s="35">
        <v>5400.7</v>
      </c>
      <c r="AC47" s="35">
        <v>8898.5</v>
      </c>
      <c r="AD47" s="35">
        <v>1404.3</v>
      </c>
      <c r="AE47" s="35">
        <v>22949.599999999999</v>
      </c>
      <c r="AF47" s="35">
        <v>13676</v>
      </c>
      <c r="AG47" s="35">
        <v>21139.1</v>
      </c>
      <c r="AH47" s="35">
        <v>22117.7</v>
      </c>
      <c r="AI47" s="35">
        <v>5874.5</v>
      </c>
      <c r="AJ47" s="35">
        <v>14615.7</v>
      </c>
      <c r="AK47" s="35">
        <v>6388.9</v>
      </c>
      <c r="AL47" s="35">
        <v>0</v>
      </c>
      <c r="AM47" s="93">
        <v>743544.4</v>
      </c>
      <c r="AN47" s="93">
        <v>14477.9</v>
      </c>
      <c r="AO47" s="93">
        <v>144507.29999999999</v>
      </c>
      <c r="AP47" s="35">
        <v>264638</v>
      </c>
      <c r="AQ47" s="35">
        <v>23322.1</v>
      </c>
      <c r="AR47" s="35">
        <v>9195.2999999999993</v>
      </c>
      <c r="AS47" s="35">
        <v>16540.2</v>
      </c>
      <c r="AT47" s="93">
        <v>373659.7</v>
      </c>
      <c r="AU47" s="35">
        <v>-418891.4</v>
      </c>
      <c r="AV47" s="91">
        <f t="shared" si="0"/>
        <v>848496</v>
      </c>
      <c r="AW47" s="91">
        <f t="shared" si="1"/>
        <v>2438380.9</v>
      </c>
    </row>
    <row r="48" spans="1:49" ht="12.95">
      <c r="A48" s="24" t="s">
        <v>1023</v>
      </c>
      <c r="B48" s="23" t="s">
        <v>952</v>
      </c>
      <c r="C48" s="36">
        <v>37464</v>
      </c>
      <c r="D48" s="29">
        <v>29401.3</v>
      </c>
      <c r="E48" s="36">
        <v>10862.2</v>
      </c>
      <c r="F48" s="36">
        <v>5997.4</v>
      </c>
      <c r="G48" s="36">
        <v>52224.4</v>
      </c>
      <c r="H48" s="36">
        <v>8823.9</v>
      </c>
      <c r="I48" s="36">
        <v>1770.6</v>
      </c>
      <c r="J48" s="36">
        <v>4638</v>
      </c>
      <c r="K48" s="36">
        <v>7980.5</v>
      </c>
      <c r="L48" s="29">
        <v>17488</v>
      </c>
      <c r="M48" s="36">
        <v>5998.1</v>
      </c>
      <c r="N48" s="29">
        <v>5311.6</v>
      </c>
      <c r="O48" s="29">
        <v>11466.5</v>
      </c>
      <c r="P48" s="36">
        <v>6627.2</v>
      </c>
      <c r="Q48" s="36">
        <v>18019.8</v>
      </c>
      <c r="R48" s="36">
        <v>6655.2</v>
      </c>
      <c r="S48" s="36">
        <v>8347.7999999999993</v>
      </c>
      <c r="T48" s="36">
        <v>36066.300000000003</v>
      </c>
      <c r="U48" s="36">
        <v>3222.9</v>
      </c>
      <c r="V48" s="36">
        <v>6683.6</v>
      </c>
      <c r="W48" s="29">
        <v>18668.400000000001</v>
      </c>
      <c r="X48" s="36">
        <v>84669.4</v>
      </c>
      <c r="Y48" s="36">
        <v>211496.7</v>
      </c>
      <c r="Z48" s="36">
        <v>74160.3</v>
      </c>
      <c r="AA48" s="36">
        <v>26617.9</v>
      </c>
      <c r="AB48" s="36">
        <v>4503.8</v>
      </c>
      <c r="AC48" s="36">
        <v>16159</v>
      </c>
      <c r="AD48" s="36">
        <v>1212.2</v>
      </c>
      <c r="AE48" s="36">
        <v>40748.699999999997</v>
      </c>
      <c r="AF48" s="36">
        <v>123067.9</v>
      </c>
      <c r="AG48" s="36">
        <v>72867.399999999994</v>
      </c>
      <c r="AH48" s="36">
        <v>47199.199999999997</v>
      </c>
      <c r="AI48" s="36">
        <v>47928</v>
      </c>
      <c r="AJ48" s="36">
        <v>26715.200000000001</v>
      </c>
      <c r="AK48" s="36">
        <v>16213.3</v>
      </c>
      <c r="AL48" s="36">
        <v>5579.7</v>
      </c>
      <c r="AM48" s="93">
        <v>0</v>
      </c>
      <c r="AN48" s="93">
        <v>0</v>
      </c>
      <c r="AO48" s="93">
        <v>0</v>
      </c>
      <c r="AP48" s="36">
        <v>0</v>
      </c>
      <c r="AQ48" s="36">
        <v>0</v>
      </c>
      <c r="AR48" s="36">
        <v>0</v>
      </c>
      <c r="AS48" s="36">
        <v>0</v>
      </c>
      <c r="AT48" s="93">
        <v>0</v>
      </c>
      <c r="AU48" s="36">
        <v>0</v>
      </c>
      <c r="AV48" s="91">
        <f t="shared" si="0"/>
        <v>1102856.4000000001</v>
      </c>
      <c r="AW48" s="91">
        <f t="shared" si="1"/>
        <v>1102856.4000000001</v>
      </c>
    </row>
    <row r="49" spans="1:49" ht="12.95">
      <c r="A49" s="24" t="s">
        <v>1024</v>
      </c>
      <c r="B49" s="23" t="s">
        <v>952</v>
      </c>
      <c r="C49" s="35">
        <v>59465.2</v>
      </c>
      <c r="D49" s="29">
        <v>36071.1</v>
      </c>
      <c r="E49" s="35">
        <v>16637.900000000001</v>
      </c>
      <c r="F49" s="35">
        <v>11337.7</v>
      </c>
      <c r="G49" s="35">
        <v>136614.9</v>
      </c>
      <c r="H49" s="35">
        <v>22847.9</v>
      </c>
      <c r="I49" s="35">
        <v>4511.1000000000004</v>
      </c>
      <c r="J49" s="35">
        <v>16663.099999999999</v>
      </c>
      <c r="K49" s="35">
        <v>43115.9</v>
      </c>
      <c r="L49" s="29">
        <v>62704.800000000003</v>
      </c>
      <c r="M49" s="35">
        <v>20882.2</v>
      </c>
      <c r="N49" s="29">
        <v>18439.400000000001</v>
      </c>
      <c r="O49" s="29">
        <v>37947.5</v>
      </c>
      <c r="P49" s="35">
        <v>23933.8</v>
      </c>
      <c r="Q49" s="35">
        <v>80084.3</v>
      </c>
      <c r="R49" s="35">
        <v>26280.799999999999</v>
      </c>
      <c r="S49" s="35">
        <v>23074.3</v>
      </c>
      <c r="T49" s="35">
        <v>151466.79999999999</v>
      </c>
      <c r="U49" s="35">
        <v>9833.9</v>
      </c>
      <c r="V49" s="35">
        <v>21324</v>
      </c>
      <c r="W49" s="29">
        <v>30596.799999999999</v>
      </c>
      <c r="X49" s="35">
        <v>145488.9</v>
      </c>
      <c r="Y49" s="35">
        <v>261979.5</v>
      </c>
      <c r="Z49" s="35">
        <v>125302.1</v>
      </c>
      <c r="AA49" s="35">
        <v>40089.300000000003</v>
      </c>
      <c r="AB49" s="35">
        <v>9904.6</v>
      </c>
      <c r="AC49" s="35">
        <v>25057.5</v>
      </c>
      <c r="AD49" s="35">
        <v>2616.5</v>
      </c>
      <c r="AE49" s="35">
        <v>63698.3</v>
      </c>
      <c r="AF49" s="35">
        <v>136743.9</v>
      </c>
      <c r="AG49" s="35">
        <v>94006.5</v>
      </c>
      <c r="AH49" s="35">
        <v>69316.899999999994</v>
      </c>
      <c r="AI49" s="35">
        <v>53802.6</v>
      </c>
      <c r="AJ49" s="35">
        <v>41330.9</v>
      </c>
      <c r="AK49" s="35">
        <v>22602.2</v>
      </c>
      <c r="AL49" s="35">
        <v>5579.7</v>
      </c>
      <c r="AM49" s="93">
        <v>0</v>
      </c>
      <c r="AN49" s="93">
        <v>0</v>
      </c>
      <c r="AO49" s="93">
        <v>0</v>
      </c>
      <c r="AP49" s="35">
        <v>0</v>
      </c>
      <c r="AQ49" s="35">
        <v>0</v>
      </c>
      <c r="AR49" s="35">
        <v>0</v>
      </c>
      <c r="AS49" s="35">
        <v>0</v>
      </c>
      <c r="AT49" s="93">
        <v>0</v>
      </c>
      <c r="AU49" s="35">
        <v>0</v>
      </c>
      <c r="AV49" s="91">
        <f t="shared" si="0"/>
        <v>1951352.8000000003</v>
      </c>
      <c r="AW49" s="91">
        <f t="shared" si="1"/>
        <v>1951352.8000000003</v>
      </c>
    </row>
    <row r="50" spans="1:49">
      <c r="A50" s="110" t="s">
        <v>1048</v>
      </c>
      <c r="AV50" s="91">
        <f t="shared" si="0"/>
        <v>0</v>
      </c>
      <c r="AW50" s="91">
        <f t="shared" si="1"/>
        <v>0</v>
      </c>
    </row>
  </sheetData>
  <mergeCells count="9">
    <mergeCell ref="A6:B6"/>
    <mergeCell ref="C6:AU6"/>
    <mergeCell ref="A7:B7"/>
    <mergeCell ref="A3:B3"/>
    <mergeCell ref="C3:AU3"/>
    <mergeCell ref="A4:B4"/>
    <mergeCell ref="C4:AU4"/>
    <mergeCell ref="A5:B5"/>
    <mergeCell ref="C5:AU5"/>
  </mergeCells>
  <hyperlinks>
    <hyperlink ref="A2" r:id="rId1" display="http://localhost/OECDStat_Metadata/ShowMetadata.ashx?Dataset=IOTSI4_2018&amp;ShowOnWeb=true&amp;Lang=en" xr:uid="{00000000-0004-0000-0100-000000000000}"/>
    <hyperlink ref="C3" r:id="rId2" display="http://localhost/OECDStat_Metadata/ShowMetadata.ashx?Dataset=IOTSI4_2018&amp;Coords=[VAR].[TTL]&amp;ShowOnWeb=true&amp;Lang=en" xr:uid="{00000000-0004-0000-0100-000001000000}"/>
    <hyperlink ref="A50" r:id="rId3" display="https://stats-1.oecd.org/index.aspx?DatasetCode=IOTSI4_2018" xr:uid="{54ADAA6F-8407-41F4-BC2C-8795B77B7FE7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0D598-3078-4BE2-8859-5417EA55F7A5}">
  <sheetPr>
    <tabColor theme="9" tint="0.59999389629810485"/>
  </sheetPr>
  <dimension ref="B2:F38"/>
  <sheetViews>
    <sheetView topLeftCell="A13" workbookViewId="0">
      <selection activeCell="E24" sqref="E24"/>
    </sheetView>
  </sheetViews>
  <sheetFormatPr defaultRowHeight="14.45"/>
  <cols>
    <col min="2" max="2" width="2.140625" customWidth="1"/>
    <col min="3" max="3" width="168.85546875" customWidth="1"/>
    <col min="5" max="5" width="49.140625" customWidth="1"/>
    <col min="6" max="6" width="21.7109375" customWidth="1"/>
  </cols>
  <sheetData>
    <row r="2" spans="2:6">
      <c r="C2" t="s">
        <v>1049</v>
      </c>
      <c r="E2" t="s">
        <v>1050</v>
      </c>
      <c r="F2" t="s">
        <v>1051</v>
      </c>
    </row>
    <row r="3" spans="2:6">
      <c r="C3" s="24" t="s">
        <v>1030</v>
      </c>
      <c r="E3" t="s">
        <v>571</v>
      </c>
    </row>
    <row r="4" spans="2:6">
      <c r="B4" s="95"/>
      <c r="C4" s="27" t="s">
        <v>1031</v>
      </c>
      <c r="E4" s="95" t="s">
        <v>560</v>
      </c>
      <c r="F4" s="95" t="s">
        <v>561</v>
      </c>
    </row>
    <row r="5" spans="2:6">
      <c r="C5" s="24" t="s">
        <v>1032</v>
      </c>
      <c r="E5" t="s">
        <v>572</v>
      </c>
    </row>
    <row r="6" spans="2:6">
      <c r="C6" s="24" t="s">
        <v>978</v>
      </c>
    </row>
    <row r="7" spans="2:6">
      <c r="C7" s="24" t="s">
        <v>979</v>
      </c>
      <c r="E7" t="s">
        <v>573</v>
      </c>
    </row>
    <row r="8" spans="2:6">
      <c r="C8" s="24" t="s">
        <v>1033</v>
      </c>
      <c r="E8" t="s">
        <v>574</v>
      </c>
    </row>
    <row r="9" spans="2:6">
      <c r="C9" s="24" t="s">
        <v>1034</v>
      </c>
      <c r="E9" t="s">
        <v>575</v>
      </c>
    </row>
    <row r="10" spans="2:6">
      <c r="C10" s="24" t="s">
        <v>982</v>
      </c>
      <c r="E10" t="s">
        <v>576</v>
      </c>
    </row>
    <row r="11" spans="2:6">
      <c r="C11" s="24" t="s">
        <v>983</v>
      </c>
      <c r="E11" t="s">
        <v>577</v>
      </c>
    </row>
    <row r="12" spans="2:6">
      <c r="C12" s="27" t="s">
        <v>1035</v>
      </c>
      <c r="E12" t="s">
        <v>562</v>
      </c>
    </row>
    <row r="13" spans="2:6">
      <c r="C13" s="24" t="s">
        <v>987</v>
      </c>
      <c r="E13" t="s">
        <v>578</v>
      </c>
    </row>
    <row r="14" spans="2:6">
      <c r="B14" s="95"/>
      <c r="C14" s="27" t="s">
        <v>988</v>
      </c>
      <c r="E14" s="95" t="s">
        <v>564</v>
      </c>
      <c r="F14" s="95" t="s">
        <v>565</v>
      </c>
    </row>
    <row r="15" spans="2:6">
      <c r="B15" s="95"/>
      <c r="C15" s="27" t="s">
        <v>1036</v>
      </c>
      <c r="E15" s="95" t="s">
        <v>566</v>
      </c>
      <c r="F15" s="95" t="s">
        <v>567</v>
      </c>
    </row>
    <row r="16" spans="2:6">
      <c r="C16" s="24" t="s">
        <v>1037</v>
      </c>
      <c r="E16" t="s">
        <v>579</v>
      </c>
    </row>
    <row r="17" spans="2:6">
      <c r="C17" s="24" t="s">
        <v>1038</v>
      </c>
      <c r="E17" t="s">
        <v>580</v>
      </c>
    </row>
    <row r="18" spans="2:6">
      <c r="C18" s="24" t="s">
        <v>992</v>
      </c>
      <c r="E18" t="s">
        <v>581</v>
      </c>
    </row>
    <row r="19" spans="2:6">
      <c r="C19" s="24" t="s">
        <v>1039</v>
      </c>
      <c r="E19" t="s">
        <v>582</v>
      </c>
    </row>
    <row r="20" spans="2:6">
      <c r="C20" s="24" t="s">
        <v>994</v>
      </c>
      <c r="E20" t="s">
        <v>583</v>
      </c>
    </row>
    <row r="21" spans="2:6">
      <c r="C21" s="24" t="s">
        <v>995</v>
      </c>
      <c r="E21" t="s">
        <v>584</v>
      </c>
    </row>
    <row r="22" spans="2:6">
      <c r="C22" s="24" t="s">
        <v>1040</v>
      </c>
      <c r="E22" t="s">
        <v>585</v>
      </c>
    </row>
    <row r="23" spans="2:6">
      <c r="B23" s="95"/>
      <c r="C23" s="27" t="s">
        <v>1041</v>
      </c>
      <c r="E23" s="95" t="s">
        <v>569</v>
      </c>
      <c r="F23" s="95" t="s">
        <v>570</v>
      </c>
    </row>
    <row r="24" spans="2:6">
      <c r="B24" s="95"/>
      <c r="C24" s="24" t="s">
        <v>999</v>
      </c>
      <c r="E24" t="s">
        <v>586</v>
      </c>
    </row>
    <row r="25" spans="2:6">
      <c r="C25" s="24" t="s">
        <v>1000</v>
      </c>
    </row>
    <row r="26" spans="2:6">
      <c r="C26" s="24" t="s">
        <v>1042</v>
      </c>
    </row>
    <row r="27" spans="2:6">
      <c r="C27" s="24" t="s">
        <v>1043</v>
      </c>
    </row>
    <row r="28" spans="2:6">
      <c r="C28" s="24" t="s">
        <v>1007</v>
      </c>
    </row>
    <row r="29" spans="2:6">
      <c r="C29" s="24" t="s">
        <v>1008</v>
      </c>
    </row>
    <row r="30" spans="2:6">
      <c r="C30" s="24" t="s">
        <v>1009</v>
      </c>
    </row>
    <row r="31" spans="2:6">
      <c r="C31" s="24" t="s">
        <v>1010</v>
      </c>
    </row>
    <row r="32" spans="2:6">
      <c r="C32" s="24" t="s">
        <v>1011</v>
      </c>
    </row>
    <row r="33" spans="3:3">
      <c r="C33" s="24" t="s">
        <v>1044</v>
      </c>
    </row>
    <row r="34" spans="3:3">
      <c r="C34" s="24" t="s">
        <v>1014</v>
      </c>
    </row>
    <row r="35" spans="3:3">
      <c r="C35" s="24" t="s">
        <v>1015</v>
      </c>
    </row>
    <row r="36" spans="3:3">
      <c r="C36" s="24" t="s">
        <v>1045</v>
      </c>
    </row>
    <row r="37" spans="3:3">
      <c r="C37" s="24" t="s">
        <v>1046</v>
      </c>
    </row>
    <row r="38" spans="3:3">
      <c r="C38" s="24" t="s">
        <v>1047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0F789-759F-48B0-B1F7-DD4118F498BA}">
  <sheetPr>
    <tabColor theme="4"/>
  </sheetPr>
  <dimension ref="A1:K83"/>
  <sheetViews>
    <sheetView topLeftCell="A69" workbookViewId="0">
      <selection activeCell="A85" sqref="A85:XFD170"/>
    </sheetView>
  </sheetViews>
  <sheetFormatPr defaultRowHeight="14.45"/>
  <cols>
    <col min="1" max="1" width="43.5703125" customWidth="1"/>
    <col min="2" max="2" width="11.140625" customWidth="1"/>
    <col min="3" max="3" width="11" customWidth="1"/>
    <col min="12" max="12" width="19.42578125" customWidth="1"/>
  </cols>
  <sheetData>
    <row r="1" spans="1:11">
      <c r="A1" t="s">
        <v>1052</v>
      </c>
    </row>
    <row r="2" spans="1:11" ht="101.45">
      <c r="A2" s="3" t="s">
        <v>593</v>
      </c>
      <c r="B2" s="3"/>
      <c r="C2" s="4" t="s">
        <v>1053</v>
      </c>
      <c r="D2" s="7" t="s">
        <v>1054</v>
      </c>
      <c r="E2" s="4" t="s">
        <v>1055</v>
      </c>
      <c r="F2" s="4" t="s">
        <v>1056</v>
      </c>
      <c r="G2" s="5" t="s">
        <v>1057</v>
      </c>
      <c r="H2" s="5" t="s">
        <v>1058</v>
      </c>
      <c r="I2" s="5" t="s">
        <v>1059</v>
      </c>
      <c r="J2" s="5" t="s">
        <v>1060</v>
      </c>
      <c r="K2" s="5" t="s">
        <v>1061</v>
      </c>
    </row>
    <row r="3" spans="1:11">
      <c r="A3" t="s">
        <v>571</v>
      </c>
      <c r="B3" t="str">
        <f>INDEX('Pre ISIC Consolidation'!$B$54:$Z$54,MATCH(A3,'Pre ISIC Consolidation'!$B$53:$Z$53,0))</f>
        <v>agriculture and forestry 01T03</v>
      </c>
      <c r="C3" s="121">
        <f>SUMIF('OECD TTL - 2021'!$BG:$BG,'FoGPbEaIC-entity'!$A2,'OECD TTL - 2021'!$AX:$AX)/SUMIF('OECD TTL - 2021'!$BG:$BG,'FoGPbEaIC-entity'!$A2,'OECD TTL - 2021'!$BF:$BF)</f>
        <v>2.2358297303868817E-4</v>
      </c>
      <c r="D3" s="126">
        <f>1-SUM(C3,E3,F3)</f>
        <v>0.5771934188351886</v>
      </c>
      <c r="E3" s="125">
        <f>SUMIF('OECD TTL - 2021'!$BG:$BG,'FoGPbEaIC-entity'!$A2,'OECD TTL - 2021'!AV:AW)/SUMIF('OECD TTL - 2021'!$BG:$BG,'FoGPbEaIC-entity'!$A2,'OECD TTL - 2021'!$BF:$BF)</f>
        <v>0.29049297250767864</v>
      </c>
      <c r="F3" s="125">
        <f>SUMIF('OECD TTL - 2021'!$BG:$BG,'FoGPbEaIC-entity'!$A2,'OECD TTL - 2021'!BC:BC)/SUMIF('OECD TTL - 2021'!$BG:$BG,'FoGPbEaIC-entity'!$A2,'OECD TTL - 2021'!$BF:$BF)</f>
        <v>0.132090025684094</v>
      </c>
      <c r="G3" s="5">
        <v>0</v>
      </c>
      <c r="H3" s="5">
        <v>0</v>
      </c>
      <c r="I3" s="5">
        <v>0</v>
      </c>
      <c r="J3" s="5">
        <v>0</v>
      </c>
      <c r="K3" s="5">
        <v>0</v>
      </c>
    </row>
    <row r="4" spans="1:11">
      <c r="A4" t="s">
        <v>560</v>
      </c>
      <c r="B4" t="str">
        <f>INDEX('Pre ISIC Consolidation'!$B$54:$Z$54,MATCH(A4,'Pre ISIC Consolidation'!$B$53:$Z$53,0))</f>
        <v>coal mining 05</v>
      </c>
      <c r="C4" s="138">
        <f>'All ISIC Splits'!C4*SUMIF('OECD TTL - 2021'!$BG:$BG,'FoGPbEaIC-entity'!$A$3,'OECD TTL - 2021'!$AX:$AX)/SUMIF('OECD TTL - 2021'!$BG:$BG,'FoGPbEaIC-entity'!$A$3,'OECD TTL - 2021'!$BF:$BF)</f>
        <v>6.0356423228176092E-8</v>
      </c>
      <c r="D4" s="126">
        <f t="shared" ref="D4:D27" si="0">1-SUM(C4,E4:F4)</f>
        <v>0.99490151186064624</v>
      </c>
      <c r="E4" s="125">
        <f>'All ISIC Splits'!C4*SUMIF('OECD TTL - 2021'!$BG:$BG,'FoGPbEaIC-entity'!$A$3,'OECD TTL - 2021'!$AV:$AW)/SUMIF('OECD TTL - 2021'!$BG:$BG,'FoGPbEaIC-entity'!$A$3,'OECD TTL - 2021'!$BF:$BF)</f>
        <v>7.6793489153982708E-5</v>
      </c>
      <c r="F4" s="125">
        <f>'All ISIC Splits'!C4*SUMIF('OECD TTL - 2021'!$BG:$BG,'FoGPbEaIC-entity'!$A$3,'OECD TTL - 2021'!$BC:$BC)/SUMIF('OECD TTL - 2021'!$BG:$BG,'FoGPbEaIC-entity'!$A$3,'OECD TTL - 2021'!$BF:$BF)</f>
        <v>5.0216342937765071E-3</v>
      </c>
      <c r="G4" s="5">
        <v>0</v>
      </c>
      <c r="H4" s="5">
        <v>0</v>
      </c>
      <c r="I4" s="5">
        <v>0</v>
      </c>
      <c r="J4" s="5">
        <v>0</v>
      </c>
      <c r="K4" s="5">
        <v>0</v>
      </c>
    </row>
    <row r="5" spans="1:11">
      <c r="A5" t="s">
        <v>561</v>
      </c>
      <c r="B5" t="str">
        <f>INDEX('Pre ISIC Consolidation'!$B$54:$Z$54,MATCH(A5,'Pre ISIC Consolidation'!$B$53:$Z$53,0))</f>
        <v>oil and gas extraction 06</v>
      </c>
      <c r="C5" s="138">
        <f>'All ISIC Splits'!C5*SUMIF('OECD TTL - 2021'!$BG:$BG,'FoGPbEaIC-entity'!$A$3,'OECD TTL - 2021'!$AX:$AX)/SUMIF('OECD TTL - 2021'!$BG:$BG,'FoGPbEaIC-entity'!$A$3,'OECD TTL - 2021'!$BF:$BF)</f>
        <v>5.2066639531179854E-6</v>
      </c>
      <c r="D5" s="126">
        <f t="shared" si="0"/>
        <v>0.56017747588826439</v>
      </c>
      <c r="E5" s="125">
        <f>'All ISIC Splits'!C5*SUMIF('OECD TTL - 2021'!$BG:$BG,'FoGPbEaIC-entity'!$A$3,'OECD TTL - 2021'!$AV:$AW)/SUMIF('OECD TTL - 2021'!$BG:$BG,'FoGPbEaIC-entity'!$A$3,'OECD TTL - 2021'!$BF:$BF)</f>
        <v>6.6246121030171167E-3</v>
      </c>
      <c r="F5" s="125">
        <f>'All ISIC Splits'!C5*SUMIF('OECD TTL - 2021'!$BG:$BG,'FoGPbEaIC-entity'!$A$3,'OECD TTL - 2021'!$BC:$BC)/SUMIF('OECD TTL - 2021'!$BG:$BG,'FoGPbEaIC-entity'!$A$3,'OECD TTL - 2021'!$BF:$BF)</f>
        <v>0.43319270534476539</v>
      </c>
      <c r="G5" s="5">
        <v>0</v>
      </c>
      <c r="H5" s="5">
        <v>0</v>
      </c>
      <c r="I5" s="5">
        <v>0</v>
      </c>
      <c r="J5" s="5">
        <v>0</v>
      </c>
      <c r="K5" s="5">
        <v>0</v>
      </c>
    </row>
    <row r="6" spans="1:11">
      <c r="A6" t="s">
        <v>572</v>
      </c>
      <c r="B6" t="str">
        <f>INDEX('Pre ISIC Consolidation'!$B$54:$Z$54,MATCH(A6,'Pre ISIC Consolidation'!$B$53:$Z$53,0))</f>
        <v>other mining and quarrying 07T08</v>
      </c>
      <c r="C6" s="121">
        <f>SUMIF('OECD TTL - 2021'!$BG:$BG,'FoGPbEaIC-entity'!$A5,'OECD TTL - 2021'!$AX:$AX)/SUMIF('OECD TTL - 2021'!$BG:$BG,'FoGPbEaIC-entity'!$A5,'OECD TTL - 2021'!$BF:$BF)</f>
        <v>5.0961905975283462E-6</v>
      </c>
      <c r="D6" s="126">
        <f t="shared" si="0"/>
        <v>0.7854401834628616</v>
      </c>
      <c r="E6" s="125">
        <f>SUMIF('OECD TTL - 2021'!$BG:$BG,'FoGPbEaIC-entity'!$A5,'OECD TTL - 2021'!AV:AW)/SUMIF('OECD TTL - 2021'!$BG:$BG,'FoGPbEaIC-entity'!$A5,'OECD TTL - 2021'!$BF:$BF)</f>
        <v>3.383870556758822E-3</v>
      </c>
      <c r="F6" s="125">
        <f>SUMIF('OECD TTL - 2021'!$BG:$BG,'FoGPbEaIC-entity'!$A5,'OECD TTL - 2021'!BC:BC)/SUMIF('OECD TTL - 2021'!$BG:$BG,'FoGPbEaIC-entity'!$A5,'OECD TTL - 2021'!$BF:$BF)</f>
        <v>0.21117084978978204</v>
      </c>
      <c r="G6" s="5">
        <v>0</v>
      </c>
      <c r="H6" s="5">
        <v>0</v>
      </c>
      <c r="I6" s="5">
        <v>0</v>
      </c>
      <c r="J6" s="5">
        <v>0</v>
      </c>
      <c r="K6" s="5">
        <v>0</v>
      </c>
    </row>
    <row r="7" spans="1:11">
      <c r="A7" t="s">
        <v>573</v>
      </c>
      <c r="B7" t="str">
        <f>INDEX('Pre ISIC Consolidation'!$B$54:$Z$54,MATCH(A7,'Pre ISIC Consolidation'!$B$53:$Z$53,0))</f>
        <v>food beverage and tobacco 10T12</v>
      </c>
      <c r="C7" s="121">
        <f>SUMIF('OECD TTL - 2021'!$BG:$BG,'FoGPbEaIC-entity'!$A6,'OECD TTL - 2021'!$AX:$AX)/SUMIF('OECD TTL - 2021'!$BG:$BG,'FoGPbEaIC-entity'!$A6,'OECD TTL - 2021'!$BF:$BF)</f>
        <v>2.3367688045153951E-5</v>
      </c>
      <c r="D7" s="126">
        <f t="shared" si="0"/>
        <v>0.22377466475262153</v>
      </c>
      <c r="E7" s="125">
        <f>SUMIF('OECD TTL - 2021'!$BG:$BG,'FoGPbEaIC-entity'!$A6,'OECD TTL - 2021'!AV:AW)/SUMIF('OECD TTL - 2021'!$BG:$BG,'FoGPbEaIC-entity'!$A6,'OECD TTL - 2021'!$BF:$BF)</f>
        <v>0.70006940834908538</v>
      </c>
      <c r="F7" s="125">
        <f>SUMIF('OECD TTL - 2021'!$BG:$BG,'FoGPbEaIC-entity'!$A6,'OECD TTL - 2021'!BC:BC)/SUMIF('OECD TTL - 2021'!$BG:$BG,'FoGPbEaIC-entity'!$A6,'OECD TTL - 2021'!$BF:$BF)</f>
        <v>7.6132559210247933E-2</v>
      </c>
      <c r="G7" s="5">
        <v>0</v>
      </c>
      <c r="H7" s="5">
        <v>0</v>
      </c>
      <c r="I7" s="5">
        <v>0</v>
      </c>
      <c r="J7" s="5">
        <v>0</v>
      </c>
      <c r="K7" s="5">
        <v>0</v>
      </c>
    </row>
    <row r="8" spans="1:11">
      <c r="A8" t="s">
        <v>574</v>
      </c>
      <c r="B8" t="str">
        <f>INDEX('Pre ISIC Consolidation'!$B$54:$Z$54,MATCH(A8,'Pre ISIC Consolidation'!$B$53:$Z$53,0))</f>
        <v>other manufacturing 31T33</v>
      </c>
      <c r="C8" s="121">
        <f>SUMIF('OECD TTL - 2021'!$BG:$BG,'FoGPbEaIC-entity'!$A7,'OECD TTL - 2021'!$AX:$AX)/SUMIF('OECD TTL - 2021'!$BG:$BG,'FoGPbEaIC-entity'!$A7,'OECD TTL - 2021'!$BF:$BF)</f>
        <v>2.346405746347673E-5</v>
      </c>
      <c r="D8" s="126">
        <f t="shared" si="0"/>
        <v>0.38290995374647663</v>
      </c>
      <c r="E8" s="125">
        <f>SUMIF('OECD TTL - 2021'!$BG:$BG,'FoGPbEaIC-entity'!$A7,'OECD TTL - 2021'!AV:AW)/SUMIF('OECD TTL - 2021'!$BG:$BG,'FoGPbEaIC-entity'!$A7,'OECD TTL - 2021'!$BF:$BF)</f>
        <v>0.40039067655676697</v>
      </c>
      <c r="F8" s="125">
        <f>SUMIF('OECD TTL - 2021'!$BG:$BG,'FoGPbEaIC-entity'!$A7,'OECD TTL - 2021'!BC:BC)/SUMIF('OECD TTL - 2021'!$BG:$BG,'FoGPbEaIC-entity'!$A7,'OECD TTL - 2021'!$BF:$BF)</f>
        <v>0.21667590563929293</v>
      </c>
      <c r="G8" s="5">
        <v>0</v>
      </c>
      <c r="H8" s="5">
        <v>0</v>
      </c>
      <c r="I8" s="5">
        <v>0</v>
      </c>
      <c r="J8" s="5">
        <v>0</v>
      </c>
      <c r="K8" s="5">
        <v>0</v>
      </c>
    </row>
    <row r="9" spans="1:11">
      <c r="A9" t="s">
        <v>575</v>
      </c>
      <c r="B9" t="str">
        <f>INDEX('Pre ISIC Consolidation'!$B$54:$Z$54,MATCH(A9,'Pre ISIC Consolidation'!$B$53:$Z$53,0))</f>
        <v>other manufacturing 31T33</v>
      </c>
      <c r="C9" s="121">
        <f>SUMIF('OECD TTL - 2021'!$BG:$BG,'FoGPbEaIC-entity'!$A8,'OECD TTL - 2021'!$AX:$AX)/SUMIF('OECD TTL - 2021'!$BG:$BG,'FoGPbEaIC-entity'!$A8,'OECD TTL - 2021'!$BF:$BF)</f>
        <v>5.0253781597065188E-5</v>
      </c>
      <c r="D9" s="126">
        <f t="shared" si="0"/>
        <v>0.82989094929393437</v>
      </c>
      <c r="E9" s="125">
        <f>SUMIF('OECD TTL - 2021'!$BG:$BG,'FoGPbEaIC-entity'!$A8,'OECD TTL - 2021'!AV:AW)/SUMIF('OECD TTL - 2021'!$BG:$BG,'FoGPbEaIC-entity'!$A8,'OECD TTL - 2021'!$BF:$BF)</f>
        <v>0.10531517496691628</v>
      </c>
      <c r="F9" s="125">
        <f>SUMIF('OECD TTL - 2021'!$BG:$BG,'FoGPbEaIC-entity'!$A8,'OECD TTL - 2021'!BC:BC)/SUMIF('OECD TTL - 2021'!$BG:$BG,'FoGPbEaIC-entity'!$A8,'OECD TTL - 2021'!$BF:$BF)</f>
        <v>6.4743621957552316E-2</v>
      </c>
      <c r="G9" s="5">
        <v>0</v>
      </c>
      <c r="H9" s="5">
        <v>0</v>
      </c>
      <c r="I9" s="5">
        <v>0</v>
      </c>
      <c r="J9" s="5">
        <v>0</v>
      </c>
      <c r="K9" s="5">
        <v>0</v>
      </c>
    </row>
    <row r="10" spans="1:11">
      <c r="A10" t="s">
        <v>576</v>
      </c>
      <c r="B10" t="str">
        <f>INDEX('Pre ISIC Consolidation'!$B$54:$Z$54,MATCH(A10,'Pre ISIC Consolidation'!$B$53:$Z$53,0))</f>
        <v>pulp paper and printing 17T18</v>
      </c>
      <c r="C10" s="121">
        <f>SUMIF('OECD TTL - 2021'!$BG:$BG,'FoGPbEaIC-entity'!$A9,'OECD TTL - 2021'!$AX:$AX)/SUMIF('OECD TTL - 2021'!$BG:$BG,'FoGPbEaIC-entity'!$A9,'OECD TTL - 2021'!$BF:$BF)</f>
        <v>6.3799409337166775E-3</v>
      </c>
      <c r="D10" s="126">
        <f t="shared" si="0"/>
        <v>0.65335523870992973</v>
      </c>
      <c r="E10" s="125">
        <f>SUMIF('OECD TTL - 2021'!$BG:$BG,'FoGPbEaIC-entity'!$A9,'OECD TTL - 2021'!AV:AW)/SUMIF('OECD TTL - 2021'!$BG:$BG,'FoGPbEaIC-entity'!$A9,'OECD TTL - 2021'!$BF:$BF)</f>
        <v>0.25956306597038864</v>
      </c>
      <c r="F10" s="125">
        <f>SUMIF('OECD TTL - 2021'!$BG:$BG,'FoGPbEaIC-entity'!$A9,'OECD TTL - 2021'!BC:BC)/SUMIF('OECD TTL - 2021'!$BG:$BG,'FoGPbEaIC-entity'!$A9,'OECD TTL - 2021'!$BF:$BF)</f>
        <v>8.0701754385964913E-2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</row>
    <row r="11" spans="1:11">
      <c r="A11" t="s">
        <v>577</v>
      </c>
      <c r="B11" t="str">
        <f>INDEX('Pre ISIC Consolidation'!$B$54:$Z$54,MATCH(A11,'Pre ISIC Consolidation'!$B$53:$Z$53,0))</f>
        <v>refined petroleum and coke 19</v>
      </c>
      <c r="C11" s="121">
        <f>SUMIF('OECD TTL - 2021'!$BG:$BG,'FoGPbEaIC-entity'!$A10,'OECD TTL - 2021'!$AX:$AX)/SUMIF('OECD TTL - 2021'!$BG:$BG,'FoGPbEaIC-entity'!$A10,'OECD TTL - 2021'!$BF:$BF)</f>
        <v>7.429273318012521E-6</v>
      </c>
      <c r="D11" s="126">
        <f t="shared" si="0"/>
        <v>0.63627763689674288</v>
      </c>
      <c r="E11" s="125">
        <f>SUMIF('OECD TTL - 2021'!$BG:$BG,'FoGPbEaIC-entity'!$A10,'OECD TTL - 2021'!AV:AW)/SUMIF('OECD TTL - 2021'!$BG:$BG,'FoGPbEaIC-entity'!$A10,'OECD TTL - 2021'!$BF:$BF)</f>
        <v>0.2917809949282828</v>
      </c>
      <c r="F11" s="125">
        <f>SUMIF('OECD TTL - 2021'!$BG:$BG,'FoGPbEaIC-entity'!$A10,'OECD TTL - 2021'!BC:BC)/SUMIF('OECD TTL - 2021'!$BG:$BG,'FoGPbEaIC-entity'!$A10,'OECD TTL - 2021'!$BF:$BF)</f>
        <v>7.1933938901656239E-2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</row>
    <row r="12" spans="1:11">
      <c r="A12" t="s">
        <v>562</v>
      </c>
      <c r="B12" t="str">
        <f>INDEX('Pre ISIC Consolidation'!$B$54:$Z$54,MATCH(A12,'Pre ISIC Consolidation'!$B$53:$Z$53,0))</f>
        <v>chemicals 20</v>
      </c>
      <c r="C12" s="121">
        <f>SUMIF('OECD TTL - 2021'!$BG:$BG,'FoGPbEaIC-entity'!$A11,'OECD TTL - 2021'!$AX:$AX)/SUMIF('OECD TTL - 2021'!$BG:$BG,'FoGPbEaIC-entity'!$A11,'OECD TTL - 2021'!$BF:$BF)</f>
        <v>2.0027121696833893E-4</v>
      </c>
      <c r="D12" s="126">
        <f t="shared" si="0"/>
        <v>0.59566550256294781</v>
      </c>
      <c r="E12" s="125">
        <f>SUMIF('OECD TTL - 2021'!$BG:$BG,'FoGPbEaIC-entity'!$A11,'OECD TTL - 2021'!AV:AW)/SUMIF('OECD TTL - 2021'!$BG:$BG,'FoGPbEaIC-entity'!$A11,'OECD TTL - 2021'!$BF:$BF)</f>
        <v>0.26695891429439095</v>
      </c>
      <c r="F12" s="125">
        <f>SUMIF('OECD TTL - 2021'!$BG:$BG,'FoGPbEaIC-entity'!$A11,'OECD TTL - 2021'!BC:BC)/SUMIF('OECD TTL - 2021'!$BG:$BG,'FoGPbEaIC-entity'!$A11,'OECD TTL - 2021'!$BF:$BF)</f>
        <v>0.13717531192569291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</row>
    <row r="13" spans="1:11">
      <c r="A13" s="111" t="s">
        <v>578</v>
      </c>
      <c r="B13" t="str">
        <f>INDEX('Pre ISIC Consolidation'!$B$54:$Z$54,MATCH(A13,'Pre ISIC Consolidation'!$B$53:$Z$53,0))</f>
        <v>rubber and plastic products 22</v>
      </c>
      <c r="C13" s="121">
        <f>SUMIF('OECD TTL - 2021'!$BG:$BG,'FoGPbEaIC-entity'!$A12,'OECD TTL - 2021'!$AX:$AX)/SUMIF('OECD TTL - 2021'!$BG:$BG,'FoGPbEaIC-entity'!$A12,'OECD TTL - 2021'!$BF:$BF)</f>
        <v>4.1854028842657635E-5</v>
      </c>
      <c r="D13" s="126">
        <f t="shared" si="0"/>
        <v>0.59417810458798626</v>
      </c>
      <c r="E13" s="125">
        <f>SUMIF('OECD TTL - 2021'!$BG:$BG,'FoGPbEaIC-entity'!$A12,'OECD TTL - 2021'!AV:AW)/SUMIF('OECD TTL - 2021'!$BG:$BG,'FoGPbEaIC-entity'!$A12,'OECD TTL - 2021'!$BF:$BF)</f>
        <v>0.22461226166092488</v>
      </c>
      <c r="F13" s="125">
        <f>SUMIF('OECD TTL - 2021'!$BG:$BG,'FoGPbEaIC-entity'!$A12,'OECD TTL - 2021'!BC:BC)/SUMIF('OECD TTL - 2021'!$BG:$BG,'FoGPbEaIC-entity'!$A12,'OECD TTL - 2021'!$BF:$BF)</f>
        <v>0.18116777972224624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</row>
    <row r="14" spans="1:11">
      <c r="A14" t="s">
        <v>564</v>
      </c>
      <c r="B14" t="str">
        <f>INDEX('Pre ISIC Consolidation'!$B$54:$Z$54,MATCH(A14,'Pre ISIC Consolidation'!$B$53:$Z$53,0))</f>
        <v>glass and glass products 231</v>
      </c>
      <c r="C14" s="138">
        <f>'All ISIC Splits'!C8*SUMIF('OECD TTL - 2021'!$BG:$BG,'FoGPbEaIC-entity'!$A$13,'OECD TTL - 2021'!$AX:$AX)/SUMIF('OECD TTL - 2021'!$BG:$BG,'FoGPbEaIC-entity'!$A$13,'OECD TTL - 2021'!$BF:$BF)</f>
        <v>1.291299812724094E-5</v>
      </c>
      <c r="D14" s="126">
        <f t="shared" si="0"/>
        <v>0.91128447461632289</v>
      </c>
      <c r="E14" s="125">
        <f>'All ISIC Splits'!C8*SUMIF('OECD TTL - 2021'!$BG:$BG,'FoGPbEaIC-entity'!$A$13,'OECD TTL - 2021'!$AV:$AW)/SUMIF('OECD TTL - 2021'!$BG:$BG,'FoGPbEaIC-entity'!$A$13,'OECD TTL - 2021'!$BF:$BF)</f>
        <v>3.6156394756274628E-2</v>
      </c>
      <c r="F14" s="125">
        <f>'All ISIC Splits'!C8*SUMIF('OECD TTL - 2021'!$BG:$BG,'FoGPbEaIC-entity'!$A$13,'OECD TTL - 2021'!$BC:$BC)/SUMIF('OECD TTL - 2021'!$BG:$BG,'FoGPbEaIC-entity'!$A$13,'OECD TTL - 2021'!$BF:$BF)</f>
        <v>5.2546217629275201E-2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</row>
    <row r="15" spans="1:11">
      <c r="A15" t="s">
        <v>565</v>
      </c>
      <c r="B15" t="str">
        <f>INDEX('Pre ISIC Consolidation'!$B$54:$Z$54,MATCH(A15,'Pre ISIC Consolidation'!$B$53:$Z$53,0))</f>
        <v>cement and other nonmetallic minerals 239</v>
      </c>
      <c r="C15" s="138">
        <f>'All ISIC Splits'!C9*SUMIF('OECD TTL - 2021'!$BG:$BG,'FoGPbEaIC-entity'!$A$13,'OECD TTL - 2021'!$AX:$AX)/SUMIF('OECD TTL - 2021'!$BG:$BG,'FoGPbEaIC-entity'!$A$13,'OECD TTL - 2021'!$BF:$BF)</f>
        <v>2.2259876551806577E-5</v>
      </c>
      <c r="D15" s="126">
        <f t="shared" si="0"/>
        <v>0.84706908311995088</v>
      </c>
      <c r="E15" s="125">
        <f>'All ISIC Splits'!C9*SUMIF('OECD TTL - 2021'!$BG:$BG,'FoGPbEaIC-entity'!$A$13,'OECD TTL - 2021'!$AV:$AW)/SUMIF('OECD TTL - 2021'!$BG:$BG,'FoGPbEaIC-entity'!$A$13,'OECD TTL - 2021'!$BF:$BF)</f>
        <v>6.2327654345058409E-2</v>
      </c>
      <c r="F15" s="125">
        <f>'All ISIC Splits'!C9*SUMIF('OECD TTL - 2021'!$BG:$BG,'FoGPbEaIC-entity'!$A$13,'OECD TTL - 2021'!$BC:$BC)/SUMIF('OECD TTL - 2021'!$BG:$BG,'FoGPbEaIC-entity'!$A$13,'OECD TTL - 2021'!$BF:$BF)</f>
        <v>9.0581002658438922E-2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</row>
    <row r="16" spans="1:11">
      <c r="A16" t="s">
        <v>566</v>
      </c>
      <c r="B16" t="str">
        <f>INDEX('Pre ISIC Consolidation'!$B$54:$Z$54,MATCH(A16,'Pre ISIC Consolidation'!$B$53:$Z$53,0))</f>
        <v>iron and steel 241</v>
      </c>
      <c r="C16" s="138">
        <f>'All ISIC Splits'!C10*SUMIF('OECD TTL - 2021'!$BG:$BG,'FoGPbEaIC-entity'!$A$15,'OECD TTL - 2021'!$AX:$AX)/SUMIF('OECD TTL - 2021'!$BG:$BG,'FoGPbEaIC-entity'!$A$15,'OECD TTL - 2021'!$BF:$BF)</f>
        <v>6.5097985285966717E-6</v>
      </c>
      <c r="D16" s="126">
        <f t="shared" si="0"/>
        <v>0.8986017506689461</v>
      </c>
      <c r="E16" s="125">
        <f>'All ISIC Splits'!C10*SUMIF('OECD TTL - 2021'!$BG:$BG,'FoGPbEaIC-entity'!$A$15,'OECD TTL - 2021'!$AV:$AW)/SUMIF('OECD TTL - 2021'!$BG:$BG,'FoGPbEaIC-entity'!$A$15,'OECD TTL - 2021'!$BF:$BF)</f>
        <v>2.8946904123826533E-3</v>
      </c>
      <c r="F16" s="125">
        <f>'All ISIC Splits'!C10*SUMIF('OECD TTL - 2021'!$BG:$BG,'FoGPbEaIC-entity'!$A$15,'OECD TTL - 2021'!$BC:$BC)/SUMIF('OECD TTL - 2021'!$BG:$BG,'FoGPbEaIC-entity'!$A$15,'OECD TTL - 2021'!$BF:$BF)</f>
        <v>9.8497049120142663E-2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</row>
    <row r="17" spans="1:11">
      <c r="A17" t="s">
        <v>567</v>
      </c>
      <c r="B17" t="str">
        <f>INDEX('Pre ISIC Consolidation'!$B$54:$Z$54,MATCH(A17,'Pre ISIC Consolidation'!$B$53:$Z$53,0))</f>
        <v>other metals 242</v>
      </c>
      <c r="C17" s="138">
        <f>'All ISIC Splits'!C11*SUMIF('OECD TTL - 2021'!$BG:$BG,'FoGPbEaIC-entity'!$A$15,'OECD TTL - 2021'!$AX:$AX)/SUMIF('OECD TTL - 2021'!$BG:$BG,'FoGPbEaIC-entity'!$A$15,'OECD TTL - 2021'!$BF:$BF)</f>
        <v>1.3139944796631143E-5</v>
      </c>
      <c r="D17" s="126">
        <f t="shared" si="0"/>
        <v>0.79532893486147416</v>
      </c>
      <c r="E17" s="125">
        <f>'All ISIC Splits'!C11*SUMIF('OECD TTL - 2021'!$BG:$BG,'FoGPbEaIC-entity'!$A$15,'OECD TTL - 2021'!$AV:$AW)/SUMIF('OECD TTL - 2021'!$BG:$BG,'FoGPbEaIC-entity'!$A$15,'OECD TTL - 2021'!$BF:$BF)</f>
        <v>5.8428954529019823E-3</v>
      </c>
      <c r="F17" s="125">
        <f>'All ISIC Splits'!C11*SUMIF('OECD TTL - 2021'!$BG:$BG,'FoGPbEaIC-entity'!$A$15,'OECD TTL - 2021'!$BC:$BC)/SUMIF('OECD TTL - 2021'!$BG:$BG,'FoGPbEaIC-entity'!$A$15,'OECD TTL - 2021'!$BF:$BF)</f>
        <v>0.19881502974082724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</row>
    <row r="18" spans="1:11">
      <c r="A18" t="s">
        <v>579</v>
      </c>
      <c r="B18" t="str">
        <f>INDEX('Pre ISIC Consolidation'!$B$54:$Z$54,MATCH(A18,'Pre ISIC Consolidation'!$B$53:$Z$53,0))</f>
        <v>other manufacturing 31T33</v>
      </c>
      <c r="C18" s="121">
        <f>SUMIF('OECD TTL - 2021'!$BG:$BG,'FoGPbEaIC-entity'!$A17,'OECD TTL - 2021'!$AX:$AX)/SUMIF('OECD TTL - 2021'!$BG:$BG,'FoGPbEaIC-entity'!$A17,'OECD TTL - 2021'!$BF:$BF)</f>
        <v>4.5165175498967659E-5</v>
      </c>
      <c r="D18" s="126">
        <f t="shared" si="0"/>
        <v>0.67290949759119056</v>
      </c>
      <c r="E18" s="125">
        <f>SUMIF('OECD TTL - 2021'!$BG:$BG,'FoGPbEaIC-entity'!$A17,'OECD TTL - 2021'!AV:AW)/SUMIF('OECD TTL - 2021'!$BG:$BG,'FoGPbEaIC-entity'!$A17,'OECD TTL - 2021'!$BF:$BF)</f>
        <v>0.12685607364074331</v>
      </c>
      <c r="F18" s="125">
        <f>SUMIF('OECD TTL - 2021'!$BG:$BG,'FoGPbEaIC-entity'!$A17,'OECD TTL - 2021'!BC:BC)/SUMIF('OECD TTL - 2021'!$BG:$BG,'FoGPbEaIC-entity'!$A17,'OECD TTL - 2021'!$BF:$BF)</f>
        <v>0.20018926359256714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</row>
    <row r="19" spans="1:11">
      <c r="A19" t="s">
        <v>580</v>
      </c>
      <c r="B19" t="str">
        <f>INDEX('Pre ISIC Consolidation'!$B$54:$Z$54,MATCH(A19,'Pre ISIC Consolidation'!$B$53:$Z$53,0))</f>
        <v>other manufacturing 31T33</v>
      </c>
      <c r="C19" s="121">
        <f>SUMIF('OECD TTL - 2021'!$BG:$BG,'FoGPbEaIC-entity'!$A18,'OECD TTL - 2021'!$AX:$AX)/SUMIF('OECD TTL - 2021'!$BG:$BG,'FoGPbEaIC-entity'!$A18,'OECD TTL - 2021'!$BF:$BF)</f>
        <v>9.0395707208304333E-5</v>
      </c>
      <c r="D19" s="126">
        <f t="shared" si="0"/>
        <v>0.45433321866470489</v>
      </c>
      <c r="E19" s="125">
        <f>SUMIF('OECD TTL - 2021'!$BG:$BG,'FoGPbEaIC-entity'!$A18,'OECD TTL - 2021'!AV:AW)/SUMIF('OECD TTL - 2021'!$BG:$BG,'FoGPbEaIC-entity'!$A18,'OECD TTL - 2021'!$BF:$BF)</f>
        <v>9.8172249020085395E-2</v>
      </c>
      <c r="F19" s="125">
        <f>SUMIF('OECD TTL - 2021'!$BG:$BG,'FoGPbEaIC-entity'!$A18,'OECD TTL - 2021'!BC:BC)/SUMIF('OECD TTL - 2021'!$BG:$BG,'FoGPbEaIC-entity'!$A18,'OECD TTL - 2021'!$BF:$BF)</f>
        <v>0.44740413660800143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</row>
    <row r="20" spans="1:11">
      <c r="A20" t="s">
        <v>581</v>
      </c>
      <c r="B20" t="str">
        <f>INDEX('Pre ISIC Consolidation'!$B$54:$Z$54,MATCH(A20,'Pre ISIC Consolidation'!$B$53:$Z$53,0))</f>
        <v>other manufacturing 31T33</v>
      </c>
      <c r="C20" s="121">
        <f>SUMIF('OECD TTL - 2021'!$BG:$BG,'FoGPbEaIC-entity'!$A19,'OECD TTL - 2021'!$AX:$AX)/SUMIF('OECD TTL - 2021'!$BG:$BG,'FoGPbEaIC-entity'!$A19,'OECD TTL - 2021'!$BF:$BF)</f>
        <v>3.9628324061563548E-5</v>
      </c>
      <c r="D20" s="126">
        <f t="shared" si="0"/>
        <v>0.47958763898219359</v>
      </c>
      <c r="E20" s="125">
        <f>SUMIF('OECD TTL - 2021'!$BG:$BG,'FoGPbEaIC-entity'!$A19,'OECD TTL - 2021'!AV:AW)/SUMIF('OECD TTL - 2021'!$BG:$BG,'FoGPbEaIC-entity'!$A19,'OECD TTL - 2021'!$BF:$BF)</f>
        <v>0.13583268544168597</v>
      </c>
      <c r="F20" s="125">
        <f>SUMIF('OECD TTL - 2021'!$BG:$BG,'FoGPbEaIC-entity'!$A19,'OECD TTL - 2021'!BC:BC)/SUMIF('OECD TTL - 2021'!$BG:$BG,'FoGPbEaIC-entity'!$A19,'OECD TTL - 2021'!$BF:$BF)</f>
        <v>0.38454004725205881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</row>
    <row r="21" spans="1:11">
      <c r="A21" t="s">
        <v>582</v>
      </c>
      <c r="B21" t="str">
        <f>INDEX('Pre ISIC Consolidation'!$B$54:$Z$54,MATCH(A21,'Pre ISIC Consolidation'!$B$53:$Z$53,0))</f>
        <v>other manufacturing 31T33</v>
      </c>
      <c r="C21" s="121">
        <f>SUMIF('OECD TTL - 2021'!$BG:$BG,'FoGPbEaIC-entity'!$A20,'OECD TTL - 2021'!$AX:$AX)/SUMIF('OECD TTL - 2021'!$BG:$BG,'FoGPbEaIC-entity'!$A20,'OECD TTL - 2021'!$BF:$BF)</f>
        <v>6.77830280335541E-5</v>
      </c>
      <c r="D21" s="126">
        <f t="shared" si="0"/>
        <v>0.70924696068433746</v>
      </c>
      <c r="E21" s="125">
        <f>SUMIF('OECD TTL - 2021'!$BG:$BG,'FoGPbEaIC-entity'!$A20,'OECD TTL - 2021'!AV:AW)/SUMIF('OECD TTL - 2021'!$BG:$BG,'FoGPbEaIC-entity'!$A20,'OECD TTL - 2021'!$BF:$BF)</f>
        <v>1.9577244785602282E-2</v>
      </c>
      <c r="F21" s="125">
        <f>SUMIF('OECD TTL - 2021'!$BG:$BG,'FoGPbEaIC-entity'!$A20,'OECD TTL - 2021'!BC:BC)/SUMIF('OECD TTL - 2021'!$BG:$BG,'FoGPbEaIC-entity'!$A20,'OECD TTL - 2021'!$BF:$BF)</f>
        <v>0.27110801150202674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</row>
    <row r="22" spans="1:11">
      <c r="A22" t="s">
        <v>583</v>
      </c>
      <c r="B22" t="str">
        <f>INDEX('Pre ISIC Consolidation'!$B$54:$Z$54,MATCH(A22,'Pre ISIC Consolidation'!$B$53:$Z$53,0))</f>
        <v>road vehicles 29</v>
      </c>
      <c r="C22" s="121">
        <f>SUMIF('OECD TTL - 2021'!$BG:$BG,'FoGPbEaIC-entity'!$A21,'OECD TTL - 2021'!$AX:$AX)/SUMIF('OECD TTL - 2021'!$BG:$BG,'FoGPbEaIC-entity'!$A21,'OECD TTL - 2021'!$BF:$BF)</f>
        <v>4.7676021004692684E-5</v>
      </c>
      <c r="D22" s="126">
        <f t="shared" si="0"/>
        <v>0.2292435631695926</v>
      </c>
      <c r="E22" s="125">
        <f>SUMIF('OECD TTL - 2021'!$BG:$BG,'FoGPbEaIC-entity'!$A21,'OECD TTL - 2021'!AV:AW)/SUMIF('OECD TTL - 2021'!$BG:$BG,'FoGPbEaIC-entity'!$A21,'OECD TTL - 2021'!$BF:$BF)</f>
        <v>0.12712061806285516</v>
      </c>
      <c r="F22" s="125">
        <f>SUMIF('OECD TTL - 2021'!$BG:$BG,'FoGPbEaIC-entity'!$A21,'OECD TTL - 2021'!BC:BC)/SUMIF('OECD TTL - 2021'!$BG:$BG,'FoGPbEaIC-entity'!$A21,'OECD TTL - 2021'!$BF:$BF)</f>
        <v>0.64358814274654752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</row>
    <row r="23" spans="1:11">
      <c r="A23" t="s">
        <v>584</v>
      </c>
      <c r="B23" t="str">
        <f>INDEX('Pre ISIC Consolidation'!$B$54:$Z$54,MATCH(A23,'Pre ISIC Consolidation'!$B$53:$Z$53,0))</f>
        <v>other manufacturing 31T33</v>
      </c>
      <c r="C23" s="121">
        <f>SUMIF('OECD TTL - 2021'!$BG:$BG,'FoGPbEaIC-entity'!$A22,'OECD TTL - 2021'!$AX:$AX)/SUMIF('OECD TTL - 2021'!$BG:$BG,'FoGPbEaIC-entity'!$A22,'OECD TTL - 2021'!$BF:$BF)</f>
        <v>2.5314624620280629E-4</v>
      </c>
      <c r="D23" s="126">
        <f t="shared" si="0"/>
        <v>0.60919902461201469</v>
      </c>
      <c r="E23" s="125">
        <f>SUMIF('OECD TTL - 2021'!$BG:$BG,'FoGPbEaIC-entity'!$A22,'OECD TTL - 2021'!AV:AW)/SUMIF('OECD TTL - 2021'!$BG:$BG,'FoGPbEaIC-entity'!$A22,'OECD TTL - 2021'!$BF:$BF)</f>
        <v>5.7340207889896883E-2</v>
      </c>
      <c r="F23" s="125">
        <f>SUMIF('OECD TTL - 2021'!$BG:$BG,'FoGPbEaIC-entity'!$A22,'OECD TTL - 2021'!BC:BC)/SUMIF('OECD TTL - 2021'!$BG:$BG,'FoGPbEaIC-entity'!$A22,'OECD TTL - 2021'!$BF:$BF)</f>
        <v>0.33320762125188563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</row>
    <row r="24" spans="1:11">
      <c r="A24" t="s">
        <v>585</v>
      </c>
      <c r="B24" t="str">
        <f>INDEX('Pre ISIC Consolidation'!$B$54:$Z$54,MATCH(A24,'Pre ISIC Consolidation'!$B$53:$Z$53,0))</f>
        <v>other manufacturing 31T33</v>
      </c>
      <c r="C24" s="121">
        <f>SUMIF('OECD TTL - 2021'!$BG:$BG,'FoGPbEaIC-entity'!$A23,'OECD TTL - 2021'!$AX:$AX)/SUMIF('OECD TTL - 2021'!$BG:$BG,'FoGPbEaIC-entity'!$A23,'OECD TTL - 2021'!$BF:$BF)</f>
        <v>1.4727494351849242E-4</v>
      </c>
      <c r="D24" s="126">
        <f t="shared" si="0"/>
        <v>0.36367510520757929</v>
      </c>
      <c r="E24" s="125">
        <f>SUMIF('OECD TTL - 2021'!$BG:$BG,'FoGPbEaIC-entity'!$A23,'OECD TTL - 2021'!AV:AW)/SUMIF('OECD TTL - 2021'!$BG:$BG,'FoGPbEaIC-entity'!$A23,'OECD TTL - 2021'!$BF:$BF)</f>
        <v>0.24185052533285706</v>
      </c>
      <c r="F24" s="125">
        <f>SUMIF('OECD TTL - 2021'!$BG:$BG,'FoGPbEaIC-entity'!$A23,'OECD TTL - 2021'!BC:BC)/SUMIF('OECD TTL - 2021'!$BG:$BG,'FoGPbEaIC-entity'!$A23,'OECD TTL - 2021'!$BF:$BF)</f>
        <v>0.3943270945160452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</row>
    <row r="25" spans="1:11">
      <c r="A25" t="s">
        <v>569</v>
      </c>
      <c r="B25" t="str">
        <f>INDEX('Pre ISIC Consolidation'!$B$54:$Z$54,MATCH(A25,'Pre ISIC Consolidation'!$B$53:$Z$53,0))</f>
        <v>energy pipelines and gas processing 352T353</v>
      </c>
      <c r="C25" s="138">
        <f>'All ISIC Splits'!C12*SUMIF('OECD TTL - 2018'!$AX$7:$AX$49, 'FoGPbEaIC-entity'!$A24, 'OECD TTL - 2018'!$AO$7:$AO$49)/SUMIF( 'OECD TTL - 2018'!$AX$7:$AX$49, 'FoGPbEaIC-entity'!$A24, 'OECD TTL - 2018'!$AW$7:$AW$49)</f>
        <v>1.2500035881960614E-2</v>
      </c>
      <c r="D25" s="126">
        <f t="shared" si="0"/>
        <v>0.98749884312793224</v>
      </c>
      <c r="E25" s="125">
        <f>'All ISIC Splits'!D12*SUMIF('OECD TTL - 2018'!$AX$7:$AX$49, 'FoGPbEaIC-entity'!$A24,'OECD TTL - 2018'!$AM$7:$AN$49)/SUMIF( 'OECD TTL - 2018'!$AX$7:$AX$49, 'FoGPbEaIC-entity'!$A24, 'OECD TTL - 2018'!$AW$7:$AW$49)</f>
        <v>1.1209901071536917E-6</v>
      </c>
      <c r="F25" s="125">
        <f>'All ISIC Splits'!E12*SUMIF('OECD TTL - 2018'!$AX$7:$AX$49, 'FoGPbEaIC-entity'!$A24,'OECD TTL - 2018'!$AT$7:$AT$49)/SUMIF( 'OECD TTL - 2018'!$AX$7:$AX$49, 'FoGPbEaIC-entity'!$A24, 'OECD TTL - 2018'!$AW$7:$AW$49)</f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</row>
    <row r="26" spans="1:11">
      <c r="A26" t="s">
        <v>570</v>
      </c>
      <c r="B26" t="str">
        <f>INDEX('Pre ISIC Consolidation'!$B$54:$Z$54,MATCH(A26,'Pre ISIC Consolidation'!$B$53:$Z$53,0))</f>
        <v>water and waste 36T39</v>
      </c>
      <c r="C26" s="138">
        <f>'All ISIC Splits'!C13*SUMIF('OECD TTL - 2018'!$AX$7:$AX$49, 'FoGPbEaIC-entity'!$A24, 'OECD TTL - 2018'!$AO$7:$AO$49)/SUMIF( 'OECD TTL - 2018'!$AX$7:$AX$49, 'FoGPbEaIC-entity'!$A24, 'OECD TTL - 2018'!$AW$7:$AW$49)</f>
        <v>3.8640358381200509E-4</v>
      </c>
      <c r="D26" s="126">
        <f t="shared" si="0"/>
        <v>0.43086189220696169</v>
      </c>
      <c r="E26" s="125">
        <f>'All ISIC Splits'!D13*SUMIF('OECD TTL - 2018'!$AX$7:$AX$49, 'FoGPbEaIC-entity'!$A24,'OECD TTL - 2018'!$AM$7:$AN$49)/SUMIF( 'OECD TTL - 2018'!$AX$7:$AX$49, 'FoGPbEaIC-entity'!$A24, 'OECD TTL - 2018'!$AW$7:$AW$49)</f>
        <v>0.56875170420922627</v>
      </c>
      <c r="F26" s="125">
        <f>'All ISIC Splits'!E13*SUMIF('OECD TTL - 2018'!$AX$7:$AX$49, 'FoGPbEaIC-entity'!$A24,'OECD TTL - 2018'!$AT$7:$AT$49)/SUMIF( 'OECD TTL - 2018'!$AX$7:$AX$49, 'FoGPbEaIC-entity'!$A24, 'OECD TTL - 2018'!$AW$7:$AW$49)</f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</row>
    <row r="27" spans="1:11">
      <c r="A27" t="s">
        <v>586</v>
      </c>
      <c r="B27" t="str">
        <f>INDEX('Pre ISIC Consolidation'!$B$54:$Z$54,MATCH(A27,'Pre ISIC Consolidation'!$B$53:$Z$53,0))</f>
        <v>construction 41T43</v>
      </c>
      <c r="C27" s="121">
        <f>SUMIF('OECD TTL - 2021'!$BG:$BG,'FoGPbEaIC-entity'!$A26,'OECD TTL - 2021'!$AX:$AX)/SUMIF('OECD TTL - 2021'!$BG:$BG,'FoGPbEaIC-entity'!$A26,'OECD TTL - 2021'!$BF:$BF)</f>
        <v>4.8677497687704485E-3</v>
      </c>
      <c r="D27" s="126">
        <f t="shared" si="0"/>
        <v>0.99352491886539007</v>
      </c>
      <c r="E27" s="125">
        <f>SUMIF('OECD TTL - 2021'!$BG:$BG,'FoGPbEaIC-entity'!$A26,'OECD TTL - 2021'!AV:AW)/SUMIF('OECD TTL - 2021'!$BG:$BG,'FoGPbEaIC-entity'!$A26,'OECD TTL - 2021'!$BF:$BF)</f>
        <v>1.4582986080471155E-3</v>
      </c>
      <c r="F27" s="125">
        <f>SUMIF('OECD TTL - 2021'!$BG:$BG,'FoGPbEaIC-entity'!$A26,'OECD TTL - 2021'!BC:BC)/SUMIF('OECD TTL - 2021'!$BG:$BG,'FoGPbEaIC-entity'!$A26,'OECD TTL - 2021'!$BF:$BF)</f>
        <v>1.4903275779235426E-4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</row>
    <row r="29" spans="1:11">
      <c r="A29" t="s">
        <v>1062</v>
      </c>
    </row>
    <row r="30" spans="1:11" ht="101.45">
      <c r="A30" s="3" t="s">
        <v>593</v>
      </c>
      <c r="B30" s="3"/>
      <c r="C30" s="4" t="s">
        <v>1053</v>
      </c>
      <c r="D30" s="7" t="s">
        <v>1054</v>
      </c>
      <c r="E30" s="4" t="s">
        <v>1055</v>
      </c>
      <c r="F30" s="4" t="s">
        <v>1056</v>
      </c>
      <c r="G30" s="5" t="s">
        <v>1057</v>
      </c>
      <c r="H30" s="5" t="s">
        <v>1058</v>
      </c>
      <c r="I30" s="5" t="s">
        <v>1059</v>
      </c>
      <c r="J30" s="5" t="s">
        <v>1060</v>
      </c>
      <c r="K30" s="5" t="s">
        <v>1061</v>
      </c>
    </row>
    <row r="31" spans="1:11">
      <c r="A31" t="s">
        <v>571</v>
      </c>
      <c r="B31" t="str">
        <f>B3</f>
        <v>agriculture and forestry 01T03</v>
      </c>
      <c r="C31" s="121">
        <f>SUMIF('OECD TTL - 2021'!$BG:$BG,'FoGPbEaIC-entity'!$A2,'OECD TTL - 2021'!$AX:$AX)</f>
        <v>16</v>
      </c>
      <c r="D31" s="122"/>
      <c r="E31" s="121">
        <f>SUMIF('OECD TTL - 2021'!$BG:$BG,'FoGPbEaIC-entity'!$A2,'OECD TTL - 2021'!AV:AW)</f>
        <v>20788.2</v>
      </c>
      <c r="F31" s="121">
        <f>SUMIF('OECD TTL - 2021'!$BG:$BG,'FoGPbEaIC-entity'!$A2,'OECD TTL - 2021'!BC:BC)</f>
        <v>9452.6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</row>
    <row r="32" spans="1:11">
      <c r="A32" t="s">
        <v>560</v>
      </c>
      <c r="B32" t="str">
        <f t="shared" ref="B32:B55" si="1">B4</f>
        <v>coal mining 05</v>
      </c>
      <c r="C32" s="138">
        <f>'All ISIC Splits'!C4*SUMIF('OECD TTL - 2021'!$BG:$BG,'FoGPbEaIC-entity'!$A$3,'OECD TTL - 2021'!$AX:$AX)</f>
        <v>3.4377932255150994E-3</v>
      </c>
      <c r="D32" s="122"/>
      <c r="E32" s="121">
        <f>'All ISIC Splits'!C4*SUMIF('OECD TTL - 2021'!$BG:$BG,'FoGPbEaIC-entity'!$A$3,'OECD TTL - 2021'!$AV:$AW)</f>
        <v>4.374018913930378</v>
      </c>
      <c r="F32" s="121">
        <f>'All ISIC Splits'!C4*SUMIF('OECD TTL - 2021'!$BG:$BG,'FoGPbEaIC-entity'!$A$3,'OECD TTL - 2021'!$BC:$BC)</f>
        <v>286.02325043178109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</row>
    <row r="33" spans="1:11">
      <c r="A33" t="s">
        <v>561</v>
      </c>
      <c r="B33" t="str">
        <f t="shared" si="1"/>
        <v>oil and gas extraction 06</v>
      </c>
      <c r="C33" s="138">
        <f>'All ISIC Splits'!C5*SUMIF('OECD TTL - 2021'!$BG:$BG,'FoGPbEaIC-entity'!$A$3,'OECD TTL - 2021'!$AX:$AX)</f>
        <v>0.29656220677448486</v>
      </c>
      <c r="D33" s="122"/>
      <c r="E33" s="121">
        <f>'All ISIC Splits'!C5*SUMIF('OECD TTL - 2021'!$BG:$BG,'FoGPbEaIC-entity'!$A$3,'OECD TTL - 2021'!$AV:$AW)</f>
        <v>377.32598108606959</v>
      </c>
      <c r="F33" s="121">
        <f>'All ISIC Splits'!C5*SUMIF('OECD TTL - 2021'!$BG:$BG,'FoGPbEaIC-entity'!$A$3,'OECD TTL - 2021'!$BC:$BC)</f>
        <v>24673.876749568219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</row>
    <row r="34" spans="1:11">
      <c r="A34" t="s">
        <v>572</v>
      </c>
      <c r="B34" t="str">
        <f t="shared" si="1"/>
        <v>other mining and quarrying 07T08</v>
      </c>
      <c r="C34" s="121">
        <f>SUMIF('OECD TTL - 2021'!$BG:$BG,'FoGPbEaIC-entity'!$A5,'OECD TTL - 2021'!$AX:$AX)</f>
        <v>0.1</v>
      </c>
      <c r="D34" s="122"/>
      <c r="E34" s="121">
        <f>SUMIF('OECD TTL - 2021'!$BG:$BG,'FoGPbEaIC-entity'!$A5,'OECD TTL - 2021'!AV:AW)</f>
        <v>66.400000000000006</v>
      </c>
      <c r="F34" s="121">
        <f>SUMIF('OECD TTL - 2021'!$BG:$BG,'FoGPbEaIC-entity'!$A5,'OECD TTL - 2021'!BC:BC)</f>
        <v>4143.7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</row>
    <row r="35" spans="1:11">
      <c r="A35" t="s">
        <v>573</v>
      </c>
      <c r="B35" t="str">
        <f t="shared" si="1"/>
        <v>food beverage and tobacco 10T12</v>
      </c>
      <c r="C35" s="121">
        <f>SUMIF('OECD TTL - 2021'!$BG:$BG,'FoGPbEaIC-entity'!$A6,'OECD TTL - 2021'!$AX:$AX)</f>
        <v>3.7</v>
      </c>
      <c r="D35" s="122"/>
      <c r="E35" s="121">
        <f>SUMIF('OECD TTL - 2021'!$BG:$BG,'FoGPbEaIC-entity'!$A6,'OECD TTL - 2021'!AV:AW)</f>
        <v>110847.8</v>
      </c>
      <c r="F35" s="121">
        <f>SUMIF('OECD TTL - 2021'!$BG:$BG,'FoGPbEaIC-entity'!$A6,'OECD TTL - 2021'!BC:BC)</f>
        <v>12054.7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</row>
    <row r="36" spans="1:11">
      <c r="A36" t="s">
        <v>574</v>
      </c>
      <c r="B36" t="str">
        <f t="shared" si="1"/>
        <v>other manufacturing 31T33</v>
      </c>
      <c r="C36" s="121">
        <f>SUMIF('OECD TTL - 2021'!$BG:$BG,'FoGPbEaIC-entity'!$A7,'OECD TTL - 2021'!$AX:$AX)</f>
        <v>0.8</v>
      </c>
      <c r="D36" s="122"/>
      <c r="E36" s="121">
        <f>SUMIF('OECD TTL - 2021'!$BG:$BG,'FoGPbEaIC-entity'!$A7,'OECD TTL - 2021'!AV:AW)</f>
        <v>13651.2</v>
      </c>
      <c r="F36" s="121">
        <f>SUMIF('OECD TTL - 2021'!$BG:$BG,'FoGPbEaIC-entity'!$A7,'OECD TTL - 2021'!BC:BC)</f>
        <v>7387.5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</row>
    <row r="37" spans="1:11">
      <c r="A37" t="s">
        <v>575</v>
      </c>
      <c r="B37" t="str">
        <f t="shared" si="1"/>
        <v>other manufacturing 31T33</v>
      </c>
      <c r="C37" s="121">
        <f>SUMIF('OECD TTL - 2021'!$BG:$BG,'FoGPbEaIC-entity'!$A8,'OECD TTL - 2021'!$AX:$AX)</f>
        <v>0.3</v>
      </c>
      <c r="D37" s="122"/>
      <c r="E37" s="121">
        <f>SUMIF('OECD TTL - 2021'!$BG:$BG,'FoGPbEaIC-entity'!$A8,'OECD TTL - 2021'!AV:AW)</f>
        <v>628.70000000000005</v>
      </c>
      <c r="F37" s="121">
        <f>SUMIF('OECD TTL - 2021'!$BG:$BG,'FoGPbEaIC-entity'!$A8,'OECD TTL - 2021'!BC:BC)</f>
        <v>386.5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</row>
    <row r="38" spans="1:11">
      <c r="A38" t="s">
        <v>576</v>
      </c>
      <c r="B38" t="str">
        <f t="shared" si="1"/>
        <v>pulp paper and printing 17T18</v>
      </c>
      <c r="C38" s="121">
        <f>SUMIF('OECD TTL - 2021'!$BG:$BG,'FoGPbEaIC-entity'!$A9,'OECD TTL - 2021'!$AX:$AX)</f>
        <v>163.1</v>
      </c>
      <c r="D38" s="122"/>
      <c r="E38" s="121">
        <f>SUMIF('OECD TTL - 2021'!$BG:$BG,'FoGPbEaIC-entity'!$A9,'OECD TTL - 2021'!AV:AW)</f>
        <v>6635.6</v>
      </c>
      <c r="F38" s="121">
        <f>SUMIF('OECD TTL - 2021'!$BG:$BG,'FoGPbEaIC-entity'!$A9,'OECD TTL - 2021'!BC:BC)</f>
        <v>2063.1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</row>
    <row r="39" spans="1:11">
      <c r="A39" t="s">
        <v>577</v>
      </c>
      <c r="B39" t="str">
        <f t="shared" si="1"/>
        <v>refined petroleum and coke 19</v>
      </c>
      <c r="C39" s="121">
        <f>SUMIF('OECD TTL - 2021'!$BG:$BG,'FoGPbEaIC-entity'!$A10,'OECD TTL - 2021'!$AX:$AX)</f>
        <v>0.6</v>
      </c>
      <c r="D39" s="122"/>
      <c r="E39" s="121">
        <f>SUMIF('OECD TTL - 2021'!$BG:$BG,'FoGPbEaIC-entity'!$A10,'OECD TTL - 2021'!AV:AW)</f>
        <v>23564.7</v>
      </c>
      <c r="F39" s="121">
        <f>SUMIF('OECD TTL - 2021'!$BG:$BG,'FoGPbEaIC-entity'!$A10,'OECD TTL - 2021'!BC:BC)</f>
        <v>5809.5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</row>
    <row r="40" spans="1:11">
      <c r="A40" t="s">
        <v>562</v>
      </c>
      <c r="B40" t="str">
        <f t="shared" si="1"/>
        <v>chemicals 20</v>
      </c>
      <c r="C40" s="121">
        <f>SUMIF('OECD TTL - 2021'!$BG:$BG,'FoGPbEaIC-entity'!$A11,'OECD TTL - 2021'!$AX:$AX)</f>
        <v>15.3</v>
      </c>
      <c r="D40" s="122"/>
      <c r="E40" s="121">
        <f>SUMIF('OECD TTL - 2021'!$BG:$BG,'FoGPbEaIC-entity'!$A11,'OECD TTL - 2021'!AV:AW)</f>
        <v>20394.7</v>
      </c>
      <c r="F40" s="121">
        <f>SUMIF('OECD TTL - 2021'!$BG:$BG,'FoGPbEaIC-entity'!$A11,'OECD TTL - 2021'!BC:BC)</f>
        <v>10479.700000000001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</row>
    <row r="41" spans="1:11">
      <c r="A41" s="111" t="s">
        <v>578</v>
      </c>
      <c r="B41" t="str">
        <f t="shared" si="1"/>
        <v>rubber and plastic products 22</v>
      </c>
      <c r="C41" s="121">
        <f>SUMIF('OECD TTL - 2021'!$BG:$BG,'FoGPbEaIC-entity'!$A12,'OECD TTL - 2021'!$AX:$AX)</f>
        <v>1.6</v>
      </c>
      <c r="D41" s="122"/>
      <c r="E41" s="121">
        <f>SUMIF('OECD TTL - 2021'!$BG:$BG,'FoGPbEaIC-entity'!$A12,'OECD TTL - 2021'!AV:AW)</f>
        <v>8586.5</v>
      </c>
      <c r="F41" s="121">
        <f>SUMIF('OECD TTL - 2021'!$BG:$BG,'FoGPbEaIC-entity'!$A12,'OECD TTL - 2021'!BC:BC)</f>
        <v>6925.7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</row>
    <row r="42" spans="1:11">
      <c r="A42" t="s">
        <v>564</v>
      </c>
      <c r="B42" t="str">
        <f t="shared" si="1"/>
        <v>glass and glass products 231</v>
      </c>
      <c r="C42" s="138">
        <f>'All ISIC Splits'!C8*SUMIF('OECD TTL - 2021'!$BG:$BG,'FoGPbEaIC-entity'!$A$13,'OECD TTL - 2021'!$AX:$AX)</f>
        <v>0.29370355980446977</v>
      </c>
      <c r="D42" s="122"/>
      <c r="E42" s="121">
        <f>'All ISIC Splits'!C8*SUMIF('OECD TTL - 2021'!$BG:$BG,'FoGPbEaIC-entity'!$A$13,'OECD TTL - 2021'!$AV:$AW)</f>
        <v>822.36996745251531</v>
      </c>
      <c r="F42" s="121">
        <f>'All ISIC Splits'!C8*SUMIF('OECD TTL - 2021'!$BG:$BG,'FoGPbEaIC-entity'!$A$13,'OECD TTL - 2021'!$BC:$BC)</f>
        <v>1195.1532107343387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</row>
    <row r="43" spans="1:11">
      <c r="A43" t="s">
        <v>565</v>
      </c>
      <c r="B43" t="str">
        <f t="shared" si="1"/>
        <v>cement and other nonmetallic minerals 239</v>
      </c>
      <c r="C43" s="138">
        <f>'All ISIC Splits'!C9*SUMIF('OECD TTL - 2021'!$BG:$BG,'FoGPbEaIC-entity'!$A$13,'OECD TTL - 2021'!$AX:$AX)</f>
        <v>0.50629644019553033</v>
      </c>
      <c r="D43" s="122"/>
      <c r="E43" s="121">
        <f>'All ISIC Splits'!C9*SUMIF('OECD TTL - 2021'!$BG:$BG,'FoGPbEaIC-entity'!$A$13,'OECD TTL - 2021'!$AV:$AW)</f>
        <v>1417.6300325474847</v>
      </c>
      <c r="F43" s="121">
        <f>'All ISIC Splits'!C9*SUMIF('OECD TTL - 2021'!$BG:$BG,'FoGPbEaIC-entity'!$A$13,'OECD TTL - 2021'!$BC:$BC)</f>
        <v>2060.2467892656618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</row>
    <row r="44" spans="1:11">
      <c r="A44" t="s">
        <v>566</v>
      </c>
      <c r="B44" t="str">
        <f t="shared" si="1"/>
        <v>iron and steel 241</v>
      </c>
      <c r="C44" s="138">
        <f>'All ISIC Splits'!C10*SUMIF('OECD TTL - 2021'!$BG:$BG,'FoGPbEaIC-entity'!$A$15,'OECD TTL - 2021'!$AX:$AX)</f>
        <v>0.39755014124213445</v>
      </c>
      <c r="D44" s="122"/>
      <c r="E44" s="121">
        <f>'All ISIC Splits'!C10*SUMIF('OECD TTL - 2021'!$BG:$BG,'FoGPbEaIC-entity'!$A$15,'OECD TTL - 2021'!$AV:$AW)</f>
        <v>176.77729613900246</v>
      </c>
      <c r="F44" s="121">
        <f>'All ISIC Splits'!C10*SUMIF('OECD TTL - 2021'!$BG:$BG,'FoGPbEaIC-entity'!$A$15,'OECD TTL - 2021'!$BC:$BC)</f>
        <v>6015.1655412425525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</row>
    <row r="45" spans="1:11">
      <c r="A45" t="s">
        <v>567</v>
      </c>
      <c r="B45" t="str">
        <f t="shared" si="1"/>
        <v>other metals 242</v>
      </c>
      <c r="C45" s="138">
        <f>'All ISIC Splits'!C11*SUMIF('OECD TTL - 2021'!$BG:$BG,'FoGPbEaIC-entity'!$A$15,'OECD TTL - 2021'!$AX:$AX)</f>
        <v>0.80244985875786556</v>
      </c>
      <c r="D45" s="122"/>
      <c r="E45" s="121">
        <f>'All ISIC Splits'!C11*SUMIF('OECD TTL - 2021'!$BG:$BG,'FoGPbEaIC-entity'!$A$15,'OECD TTL - 2021'!$AV:$AW)</f>
        <v>356.82270386099759</v>
      </c>
      <c r="F45" s="121">
        <f>'All ISIC Splits'!C11*SUMIF('OECD TTL - 2021'!$BG:$BG,'FoGPbEaIC-entity'!$A$15,'OECD TTL - 2021'!$BC:$BC)</f>
        <v>12141.534458757449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</row>
    <row r="46" spans="1:11">
      <c r="A46" t="s">
        <v>579</v>
      </c>
      <c r="B46" t="str">
        <f t="shared" si="1"/>
        <v>other manufacturing 31T33</v>
      </c>
      <c r="C46" s="121">
        <f>SUMIF('OECD TTL - 2021'!$BG:$BG,'FoGPbEaIC-entity'!$A17,'OECD TTL - 2021'!$AX:$AX)</f>
        <v>2.1</v>
      </c>
      <c r="D46" s="122"/>
      <c r="E46" s="121">
        <f>SUMIF('OECD TTL - 2021'!$BG:$BG,'FoGPbEaIC-entity'!$A17,'OECD TTL - 2021'!AV:AW)</f>
        <v>5898.3</v>
      </c>
      <c r="F46" s="121">
        <f>SUMIF('OECD TTL - 2021'!$BG:$BG,'FoGPbEaIC-entity'!$A17,'OECD TTL - 2021'!BC:BC)</f>
        <v>9308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</row>
    <row r="47" spans="1:11">
      <c r="A47" t="s">
        <v>580</v>
      </c>
      <c r="B47" t="str">
        <f t="shared" si="1"/>
        <v>other manufacturing 31T33</v>
      </c>
      <c r="C47" s="121">
        <f>SUMIF('OECD TTL - 2021'!$BG:$BG,'FoGPbEaIC-entity'!$A18,'OECD TTL - 2021'!$AX:$AX)</f>
        <v>14.4</v>
      </c>
      <c r="D47" s="122"/>
      <c r="E47" s="121">
        <f>SUMIF('OECD TTL - 2021'!$BG:$BG,'FoGPbEaIC-entity'!$A18,'OECD TTL - 2021'!AV:AW)</f>
        <v>15638.8</v>
      </c>
      <c r="F47" s="121">
        <f>SUMIF('OECD TTL - 2021'!$BG:$BG,'FoGPbEaIC-entity'!$A18,'OECD TTL - 2021'!BC:BC)</f>
        <v>71271.3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</row>
    <row r="48" spans="1:11">
      <c r="A48" t="s">
        <v>581</v>
      </c>
      <c r="B48" t="str">
        <f t="shared" si="1"/>
        <v>other manufacturing 31T33</v>
      </c>
      <c r="C48" s="121">
        <f>SUMIF('OECD TTL - 2021'!$BG:$BG,'FoGPbEaIC-entity'!$A19,'OECD TTL - 2021'!$AX:$AX)</f>
        <v>2.1</v>
      </c>
      <c r="D48" s="122"/>
      <c r="E48" s="121">
        <f>SUMIF('OECD TTL - 2021'!$BG:$BG,'FoGPbEaIC-entity'!$A19,'OECD TTL - 2021'!AV:AW)</f>
        <v>7198.1</v>
      </c>
      <c r="F48" s="121">
        <f>SUMIF('OECD TTL - 2021'!$BG:$BG,'FoGPbEaIC-entity'!$A19,'OECD TTL - 2021'!BC:BC)</f>
        <v>20377.7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</row>
    <row r="49" spans="1:11">
      <c r="A49" t="s">
        <v>582</v>
      </c>
      <c r="B49" t="str">
        <f t="shared" si="1"/>
        <v>other manufacturing 31T33</v>
      </c>
      <c r="C49" s="121">
        <f>SUMIF('OECD TTL - 2021'!$BG:$BG,'FoGPbEaIC-entity'!$A20,'OECD TTL - 2021'!$AX:$AX)</f>
        <v>4.5</v>
      </c>
      <c r="D49" s="122"/>
      <c r="E49" s="121">
        <f>SUMIF('OECD TTL - 2021'!$BG:$BG,'FoGPbEaIC-entity'!$A20,'OECD TTL - 2021'!AV:AW)</f>
        <v>1299.7</v>
      </c>
      <c r="F49" s="121">
        <f>SUMIF('OECD TTL - 2021'!$BG:$BG,'FoGPbEaIC-entity'!$A20,'OECD TTL - 2021'!BC:BC)</f>
        <v>17998.400000000001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</row>
    <row r="50" spans="1:11">
      <c r="A50" t="s">
        <v>583</v>
      </c>
      <c r="B50" t="str">
        <f t="shared" si="1"/>
        <v>road vehicles 29</v>
      </c>
      <c r="C50" s="121">
        <f>SUMIF('OECD TTL - 2021'!$BG:$BG,'FoGPbEaIC-entity'!$A21,'OECD TTL - 2021'!$AX:$AX)</f>
        <v>10.5</v>
      </c>
      <c r="D50" s="122"/>
      <c r="E50" s="121">
        <f>SUMIF('OECD TTL - 2021'!$BG:$BG,'FoGPbEaIC-entity'!$A21,'OECD TTL - 2021'!AV:AW)</f>
        <v>27996.6</v>
      </c>
      <c r="F50" s="121">
        <f>SUMIF('OECD TTL - 2021'!$BG:$BG,'FoGPbEaIC-entity'!$A21,'OECD TTL - 2021'!BC:BC)</f>
        <v>141741.6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</row>
    <row r="51" spans="1:11">
      <c r="A51" t="s">
        <v>584</v>
      </c>
      <c r="B51" t="str">
        <f t="shared" si="1"/>
        <v>other manufacturing 31T33</v>
      </c>
      <c r="C51" s="121">
        <f>SUMIF('OECD TTL - 2021'!$BG:$BG,'FoGPbEaIC-entity'!$A22,'OECD TTL - 2021'!$AX:$AX)</f>
        <v>4.9000000000000004</v>
      </c>
      <c r="D51" s="122"/>
      <c r="E51" s="121">
        <f>SUMIF('OECD TTL - 2021'!$BG:$BG,'FoGPbEaIC-entity'!$A22,'OECD TTL - 2021'!AV:AW)</f>
        <v>1109.9000000000001</v>
      </c>
      <c r="F51" s="121">
        <f>SUMIF('OECD TTL - 2021'!$BG:$BG,'FoGPbEaIC-entity'!$A22,'OECD TTL - 2021'!BC:BC)</f>
        <v>6449.7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</row>
    <row r="52" spans="1:11">
      <c r="A52" t="s">
        <v>585</v>
      </c>
      <c r="B52" t="str">
        <f t="shared" si="1"/>
        <v>other manufacturing 31T33</v>
      </c>
      <c r="C52" s="121">
        <f>SUMIF('OECD TTL - 2021'!$BG:$BG,'FoGPbEaIC-entity'!$A23,'OECD TTL - 2021'!$AX:$AX)</f>
        <v>4.7</v>
      </c>
      <c r="D52" s="122"/>
      <c r="E52" s="121">
        <f>SUMIF('OECD TTL - 2021'!$BG:$BG,'FoGPbEaIC-entity'!$A23,'OECD TTL - 2021'!AV:AW)</f>
        <v>7718.2</v>
      </c>
      <c r="F52" s="121">
        <f>SUMIF('OECD TTL - 2021'!$BG:$BG,'FoGPbEaIC-entity'!$A23,'OECD TTL - 2021'!BC:BC)</f>
        <v>12584.2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</row>
    <row r="53" spans="1:11">
      <c r="A53" t="s">
        <v>569</v>
      </c>
      <c r="B53" t="str">
        <f t="shared" si="1"/>
        <v>energy pipelines and gas processing 352T353</v>
      </c>
      <c r="C53" s="138">
        <f>SUMIF('OECD TTL - 2021'!$BG:$BG,'FoGPbEaIC-entity'!$A24,'OECD TTL - 2021'!$AX:$AX)</f>
        <v>0.2</v>
      </c>
      <c r="D53" s="122"/>
      <c r="E53" s="121">
        <f>SUMIF('OECD TTL - 2021'!$BG:$BG,'FoGPbEaIC-entity'!$A24,'OECD TTL - 2021'!AV:AW)</f>
        <v>4854</v>
      </c>
      <c r="F53" s="121">
        <f>SUMIF('OECD TTL - 2021'!$BG:$BG,'FoGPbEaIC-entity'!$A24,'OECD TTL - 2021'!BC:BC)</f>
        <v>412.8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</row>
    <row r="54" spans="1:11">
      <c r="A54" t="s">
        <v>570</v>
      </c>
      <c r="B54" t="str">
        <f t="shared" si="1"/>
        <v>water and waste 36T39</v>
      </c>
      <c r="C54" s="138">
        <f>SUMIF('OECD TTL - 2021'!$BG:$BG,'FoGPbEaIC-entity'!$A25,'OECD TTL - 2021'!$AX:$AX)</f>
        <v>0.2</v>
      </c>
      <c r="D54" s="122"/>
      <c r="E54" s="121">
        <f>SUMIF('OECD TTL - 2021'!$BG:$BG,'FoGPbEaIC-entity'!$A25,'OECD TTL - 2021'!AV:AW)</f>
        <v>3042.7</v>
      </c>
      <c r="F54" s="121">
        <f>SUMIF('OECD TTL - 2021'!$BG:$BG,'FoGPbEaIC-entity'!$A25,'OECD TTL - 2021'!BC:BC)</f>
        <v>28.2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</row>
    <row r="55" spans="1:11">
      <c r="A55" t="s">
        <v>586</v>
      </c>
      <c r="B55" t="str">
        <f t="shared" si="1"/>
        <v>construction 41T43</v>
      </c>
      <c r="C55" s="121">
        <f>SUMIF('OECD TTL - 2021'!$BG:$BG,'FoGPbEaIC-entity'!$A26,'OECD TTL - 2021'!$AX:$AX)</f>
        <v>744.7</v>
      </c>
      <c r="D55" s="122"/>
      <c r="E55" s="121">
        <f>SUMIF('OECD TTL - 2021'!$BG:$BG,'FoGPbEaIC-entity'!$A26,'OECD TTL - 2021'!AV:AW)</f>
        <v>223.1</v>
      </c>
      <c r="F55" s="121">
        <f>SUMIF('OECD TTL - 2021'!$BG:$BG,'FoGPbEaIC-entity'!$A26,'OECD TTL - 2021'!BC:BC)</f>
        <v>22.8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</row>
    <row r="57" spans="1:11">
      <c r="A57" t="s">
        <v>1063</v>
      </c>
    </row>
    <row r="58" spans="1:11" ht="101.45">
      <c r="A58" s="3" t="s">
        <v>593</v>
      </c>
      <c r="B58" s="3"/>
      <c r="C58" s="4" t="s">
        <v>1053</v>
      </c>
      <c r="D58" s="7" t="s">
        <v>1054</v>
      </c>
      <c r="E58" s="4" t="s">
        <v>1055</v>
      </c>
      <c r="F58" s="4" t="s">
        <v>1056</v>
      </c>
      <c r="G58" s="5" t="s">
        <v>1057</v>
      </c>
      <c r="H58" s="5" t="s">
        <v>1058</v>
      </c>
      <c r="I58" s="5" t="s">
        <v>1059</v>
      </c>
      <c r="J58" s="5" t="s">
        <v>1060</v>
      </c>
      <c r="K58" s="5" t="s">
        <v>1061</v>
      </c>
    </row>
    <row r="59" spans="1:11">
      <c r="A59" t="s">
        <v>571</v>
      </c>
      <c r="B59" t="str">
        <f>B3</f>
        <v>agriculture and forestry 01T03</v>
      </c>
      <c r="C59" s="121">
        <f>C31/C3</f>
        <v>71561.800000000017</v>
      </c>
      <c r="D59" s="122"/>
      <c r="E59" s="121">
        <f t="shared" ref="E59:F59" si="2">E31/E3</f>
        <v>71561.800000000017</v>
      </c>
      <c r="F59" s="121">
        <f t="shared" si="2"/>
        <v>71561.800000000017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</row>
    <row r="60" spans="1:11">
      <c r="A60" t="s">
        <v>560</v>
      </c>
      <c r="B60" t="str">
        <f t="shared" ref="B60:B83" si="3">B4</f>
        <v>coal mining 05</v>
      </c>
      <c r="C60" s="121">
        <f t="shared" ref="C60:F83" si="4">C32/C4</f>
        <v>56958.2</v>
      </c>
      <c r="D60" s="122"/>
      <c r="E60" s="121">
        <f t="shared" si="4"/>
        <v>56958.200000000004</v>
      </c>
      <c r="F60" s="121">
        <f t="shared" si="4"/>
        <v>56958.200000000012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</row>
    <row r="61" spans="1:11">
      <c r="A61" t="s">
        <v>561</v>
      </c>
      <c r="B61" t="str">
        <f t="shared" si="3"/>
        <v>oil and gas extraction 06</v>
      </c>
      <c r="C61" s="121">
        <f t="shared" si="4"/>
        <v>56958.200000000004</v>
      </c>
      <c r="D61" s="122"/>
      <c r="E61" s="121">
        <f t="shared" si="4"/>
        <v>56958.200000000004</v>
      </c>
      <c r="F61" s="121">
        <f t="shared" si="4"/>
        <v>56958.200000000004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</row>
    <row r="62" spans="1:11">
      <c r="A62" t="s">
        <v>572</v>
      </c>
      <c r="B62" t="str">
        <f t="shared" si="3"/>
        <v>other mining and quarrying 07T08</v>
      </c>
      <c r="C62" s="121">
        <f t="shared" si="4"/>
        <v>19622.500000000007</v>
      </c>
      <c r="D62" s="122"/>
      <c r="E62" s="121">
        <f t="shared" si="4"/>
        <v>19622.500000000007</v>
      </c>
      <c r="F62" s="121">
        <f t="shared" si="4"/>
        <v>19622.500000000007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</row>
    <row r="63" spans="1:11">
      <c r="A63" t="s">
        <v>573</v>
      </c>
      <c r="B63" t="str">
        <f t="shared" si="3"/>
        <v>food beverage and tobacco 10T12</v>
      </c>
      <c r="C63" s="121">
        <f t="shared" si="4"/>
        <v>158338.30000000002</v>
      </c>
      <c r="D63" s="122"/>
      <c r="E63" s="121">
        <f t="shared" si="4"/>
        <v>158338.30000000002</v>
      </c>
      <c r="F63" s="121">
        <f t="shared" si="4"/>
        <v>158338.30000000002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</row>
    <row r="64" spans="1:11">
      <c r="A64" t="s">
        <v>574</v>
      </c>
      <c r="B64" t="str">
        <f t="shared" si="3"/>
        <v>other manufacturing 31T33</v>
      </c>
      <c r="C64" s="121">
        <f t="shared" si="4"/>
        <v>34094.699999999997</v>
      </c>
      <c r="D64" s="122"/>
      <c r="E64" s="121">
        <f t="shared" si="4"/>
        <v>34094.699999999997</v>
      </c>
      <c r="F64" s="121">
        <f t="shared" si="4"/>
        <v>34094.699999999997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</row>
    <row r="65" spans="1:11">
      <c r="A65" t="s">
        <v>575</v>
      </c>
      <c r="B65" t="str">
        <f t="shared" si="3"/>
        <v>other manufacturing 31T33</v>
      </c>
      <c r="C65" s="121">
        <f t="shared" si="4"/>
        <v>5969.6999999999989</v>
      </c>
      <c r="D65" s="122"/>
      <c r="E65" s="121">
        <f t="shared" si="4"/>
        <v>5969.6999999999989</v>
      </c>
      <c r="F65" s="121">
        <f t="shared" si="4"/>
        <v>5969.6999999999989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</row>
    <row r="66" spans="1:11">
      <c r="A66" t="s">
        <v>576</v>
      </c>
      <c r="B66" t="str">
        <f t="shared" si="3"/>
        <v>pulp paper and printing 17T18</v>
      </c>
      <c r="C66" s="121">
        <f t="shared" si="4"/>
        <v>25564.5</v>
      </c>
      <c r="D66" s="122"/>
      <c r="E66" s="121">
        <f t="shared" si="4"/>
        <v>25564.5</v>
      </c>
      <c r="F66" s="121">
        <f t="shared" si="4"/>
        <v>25564.5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</row>
    <row r="67" spans="1:11">
      <c r="A67" t="s">
        <v>577</v>
      </c>
      <c r="B67" t="str">
        <f t="shared" si="3"/>
        <v>refined petroleum and coke 19</v>
      </c>
      <c r="C67" s="121">
        <f t="shared" si="4"/>
        <v>80761.599999999991</v>
      </c>
      <c r="D67" s="122"/>
      <c r="E67" s="121">
        <f t="shared" si="4"/>
        <v>80761.599999999991</v>
      </c>
      <c r="F67" s="121">
        <f t="shared" si="4"/>
        <v>80761.599999999991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</row>
    <row r="68" spans="1:11">
      <c r="A68" t="s">
        <v>562</v>
      </c>
      <c r="B68" t="str">
        <f t="shared" si="3"/>
        <v>chemicals 20</v>
      </c>
      <c r="C68" s="121">
        <f t="shared" si="4"/>
        <v>76396.399999999965</v>
      </c>
      <c r="D68" s="122"/>
      <c r="E68" s="121">
        <f t="shared" si="4"/>
        <v>76396.399999999965</v>
      </c>
      <c r="F68" s="121">
        <f t="shared" si="4"/>
        <v>76396.399999999965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</row>
    <row r="69" spans="1:11">
      <c r="A69" s="111" t="s">
        <v>578</v>
      </c>
      <c r="B69" t="str">
        <f t="shared" si="3"/>
        <v>rubber and plastic products 22</v>
      </c>
      <c r="C69" s="121">
        <f t="shared" si="4"/>
        <v>38228.099999999991</v>
      </c>
      <c r="D69" s="122"/>
      <c r="E69" s="121">
        <f t="shared" si="4"/>
        <v>38228.099999999991</v>
      </c>
      <c r="F69" s="121">
        <f t="shared" si="4"/>
        <v>38228.099999999991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</row>
    <row r="70" spans="1:11">
      <c r="A70" t="s">
        <v>564</v>
      </c>
      <c r="B70" t="str">
        <f t="shared" si="3"/>
        <v>glass and glass products 231</v>
      </c>
      <c r="C70" s="121">
        <f t="shared" si="4"/>
        <v>22744.800000000003</v>
      </c>
      <c r="D70" s="122"/>
      <c r="E70" s="121">
        <f t="shared" si="4"/>
        <v>22744.800000000003</v>
      </c>
      <c r="F70" s="121">
        <f t="shared" si="4"/>
        <v>22744.800000000003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</row>
    <row r="71" spans="1:11">
      <c r="A71" t="s">
        <v>565</v>
      </c>
      <c r="B71" t="str">
        <f t="shared" si="3"/>
        <v>cement and other nonmetallic minerals 239</v>
      </c>
      <c r="C71" s="121">
        <f t="shared" si="4"/>
        <v>22744.800000000003</v>
      </c>
      <c r="D71" s="122"/>
      <c r="E71" s="121">
        <f t="shared" si="4"/>
        <v>22744.800000000003</v>
      </c>
      <c r="F71" s="121">
        <f t="shared" si="4"/>
        <v>22744.800000000003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</row>
    <row r="72" spans="1:11">
      <c r="A72" t="s">
        <v>566</v>
      </c>
      <c r="B72" t="str">
        <f t="shared" si="3"/>
        <v>iron and steel 241</v>
      </c>
      <c r="C72" s="121">
        <f t="shared" si="4"/>
        <v>61069.5</v>
      </c>
      <c r="D72" s="122"/>
      <c r="E72" s="121">
        <f t="shared" si="4"/>
        <v>61069.500000000007</v>
      </c>
      <c r="F72" s="121">
        <f t="shared" si="4"/>
        <v>61069.5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</row>
    <row r="73" spans="1:11">
      <c r="A73" t="s">
        <v>567</v>
      </c>
      <c r="B73" t="str">
        <f t="shared" si="3"/>
        <v>other metals 242</v>
      </c>
      <c r="C73" s="121">
        <f t="shared" si="4"/>
        <v>61069.5</v>
      </c>
      <c r="D73" s="122"/>
      <c r="E73" s="121">
        <f t="shared" si="4"/>
        <v>61069.5</v>
      </c>
      <c r="F73" s="121">
        <f t="shared" si="4"/>
        <v>61069.5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</row>
    <row r="74" spans="1:11">
      <c r="A74" t="s">
        <v>579</v>
      </c>
      <c r="B74" t="str">
        <f t="shared" si="3"/>
        <v>other manufacturing 31T33</v>
      </c>
      <c r="C74" s="121">
        <f t="shared" si="4"/>
        <v>46495.999999999993</v>
      </c>
      <c r="D74" s="122"/>
      <c r="E74" s="121">
        <f t="shared" si="4"/>
        <v>46495.999999999993</v>
      </c>
      <c r="F74" s="121">
        <f t="shared" si="4"/>
        <v>46495.999999999993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</row>
    <row r="75" spans="1:11">
      <c r="A75" t="s">
        <v>580</v>
      </c>
      <c r="B75" t="str">
        <f t="shared" si="3"/>
        <v>other manufacturing 31T33</v>
      </c>
      <c r="C75" s="121">
        <f t="shared" si="4"/>
        <v>159299.60000000003</v>
      </c>
      <c r="D75" s="122"/>
      <c r="E75" s="121">
        <f t="shared" si="4"/>
        <v>159299.60000000003</v>
      </c>
      <c r="F75" s="121">
        <f t="shared" si="4"/>
        <v>159299.60000000003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</row>
    <row r="76" spans="1:11">
      <c r="A76" t="s">
        <v>581</v>
      </c>
      <c r="B76" t="str">
        <f t="shared" si="3"/>
        <v>other manufacturing 31T33</v>
      </c>
      <c r="C76" s="121">
        <f t="shared" si="4"/>
        <v>52992.4</v>
      </c>
      <c r="D76" s="122"/>
      <c r="E76" s="121">
        <f t="shared" si="4"/>
        <v>52992.4</v>
      </c>
      <c r="F76" s="121">
        <f t="shared" si="4"/>
        <v>52992.4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</row>
    <row r="77" spans="1:11">
      <c r="A77" t="s">
        <v>582</v>
      </c>
      <c r="B77" t="str">
        <f t="shared" si="3"/>
        <v>other manufacturing 31T33</v>
      </c>
      <c r="C77" s="121">
        <f t="shared" si="4"/>
        <v>66388.3</v>
      </c>
      <c r="D77" s="122"/>
      <c r="E77" s="121">
        <f t="shared" si="4"/>
        <v>66388.3</v>
      </c>
      <c r="F77" s="121">
        <f t="shared" si="4"/>
        <v>66388.3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</row>
    <row r="78" spans="1:11">
      <c r="A78" t="s">
        <v>583</v>
      </c>
      <c r="B78" t="str">
        <f t="shared" si="3"/>
        <v>road vehicles 29</v>
      </c>
      <c r="C78" s="121">
        <f t="shared" si="4"/>
        <v>220236.5</v>
      </c>
      <c r="D78" s="122"/>
      <c r="E78" s="121">
        <f t="shared" si="4"/>
        <v>220236.5</v>
      </c>
      <c r="F78" s="121">
        <f t="shared" si="4"/>
        <v>220236.5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</row>
    <row r="79" spans="1:11">
      <c r="A79" t="s">
        <v>584</v>
      </c>
      <c r="B79" t="str">
        <f t="shared" si="3"/>
        <v>other manufacturing 31T33</v>
      </c>
      <c r="C79" s="121">
        <f t="shared" si="4"/>
        <v>19356.400000000001</v>
      </c>
      <c r="D79" s="122"/>
      <c r="E79" s="121">
        <f t="shared" si="4"/>
        <v>19356.400000000001</v>
      </c>
      <c r="F79" s="121">
        <f t="shared" si="4"/>
        <v>19356.400000000001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</row>
    <row r="80" spans="1:11">
      <c r="A80" t="s">
        <v>585</v>
      </c>
      <c r="B80" t="str">
        <f t="shared" si="3"/>
        <v>other manufacturing 31T33</v>
      </c>
      <c r="C80" s="121">
        <f t="shared" si="4"/>
        <v>31913.1</v>
      </c>
      <c r="D80" s="122"/>
      <c r="E80" s="121">
        <f t="shared" si="4"/>
        <v>31913.1</v>
      </c>
      <c r="F80" s="121">
        <f t="shared" si="4"/>
        <v>31913.1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</row>
    <row r="81" spans="1:11">
      <c r="A81" t="s">
        <v>569</v>
      </c>
      <c r="B81" t="str">
        <f t="shared" si="3"/>
        <v>energy pipelines and gas processing 352T353</v>
      </c>
      <c r="C81" s="121">
        <f t="shared" si="4"/>
        <v>15.999954071222257</v>
      </c>
      <c r="D81" s="122"/>
      <c r="E81" s="121">
        <f t="shared" si="4"/>
        <v>4330100657.4668188</v>
      </c>
      <c r="F81" s="121" t="e">
        <f t="shared" si="4"/>
        <v>#DIV/0!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</row>
    <row r="82" spans="1:11">
      <c r="A82" t="s">
        <v>570</v>
      </c>
      <c r="B82" t="str">
        <f t="shared" si="3"/>
        <v>water and waste 36T39</v>
      </c>
      <c r="C82" s="121">
        <f t="shared" si="4"/>
        <v>517.59354306947876</v>
      </c>
      <c r="D82" s="122"/>
      <c r="E82" s="121">
        <f t="shared" si="4"/>
        <v>5349.786167639656</v>
      </c>
      <c r="F82" s="121" t="e">
        <f t="shared" si="4"/>
        <v>#DIV/0!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</row>
    <row r="83" spans="1:11">
      <c r="A83" t="s">
        <v>586</v>
      </c>
      <c r="B83" t="str">
        <f t="shared" si="3"/>
        <v>construction 41T43</v>
      </c>
      <c r="C83" s="121">
        <f t="shared" si="4"/>
        <v>152986.49999999997</v>
      </c>
      <c r="D83" s="122"/>
      <c r="E83" s="121">
        <f t="shared" si="4"/>
        <v>152986.49999999997</v>
      </c>
      <c r="F83" s="121">
        <f t="shared" si="4"/>
        <v>152986.49999999997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8" tint="-0.249977111117893"/>
  </sheetPr>
  <dimension ref="A1:J29"/>
  <sheetViews>
    <sheetView topLeftCell="A16" workbookViewId="0">
      <selection activeCell="B3" sqref="B3"/>
    </sheetView>
  </sheetViews>
  <sheetFormatPr defaultRowHeight="14.45"/>
  <cols>
    <col min="1" max="1" width="41.28515625" customWidth="1"/>
    <col min="2" max="2" width="16.5703125" style="4" customWidth="1"/>
    <col min="3" max="3" width="20.5703125" style="4" customWidth="1"/>
    <col min="4" max="10" width="16.5703125" style="4" customWidth="1"/>
  </cols>
  <sheetData>
    <row r="1" spans="1:10" s="2" customFormat="1" ht="57.95">
      <c r="A1" s="3" t="s">
        <v>593</v>
      </c>
      <c r="B1" s="4" t="s">
        <v>1053</v>
      </c>
      <c r="C1" s="7" t="s">
        <v>1054</v>
      </c>
      <c r="D1" s="4" t="s">
        <v>1055</v>
      </c>
      <c r="E1" s="4" t="s">
        <v>1056</v>
      </c>
      <c r="F1" s="5" t="s">
        <v>1057</v>
      </c>
      <c r="G1" s="5" t="s">
        <v>1058</v>
      </c>
      <c r="H1" s="5" t="s">
        <v>1059</v>
      </c>
      <c r="I1" s="5" t="s">
        <v>1060</v>
      </c>
      <c r="J1" s="5" t="s">
        <v>1061</v>
      </c>
    </row>
    <row r="2" spans="1:10">
      <c r="A2" t="s">
        <v>571</v>
      </c>
      <c r="B2" s="4">
        <f>IFERROR(SUMIFS('Pre ISIC Consolidation entity'!$C$31:$C$55,'Pre ISIC Consolidation entity'!$B$31:$B$55,'FoGPbEaIC-entity'!A2)/SUMIFS('Pre ISIC Consolidation entity'!$C$59:$C$83,'Pre ISIC Consolidation entity'!$B$59:$B$83,'FoGPbEaIC-entity'!A2),0)</f>
        <v>2.2358297303868817E-4</v>
      </c>
      <c r="C2" s="4">
        <f>1-SUM(B2,D2,E2)</f>
        <v>0.5771934188351886</v>
      </c>
      <c r="D2" s="4">
        <f>IFERROR(SUMIFS('Pre ISIC Consolidation entity'!$E$31:$E$55,'Pre ISIC Consolidation entity'!$B$31:$B$55,'FoGPbEaIC-entity'!A2)/SUMIFS('Pre ISIC Consolidation entity'!$E$59:$E$83,'Pre ISIC Consolidation entity'!$B$59:$B$83,'FoGPbEaIC-entity'!A2),0)</f>
        <v>0.29049297250767864</v>
      </c>
      <c r="E2" s="4">
        <f>IFERROR(SUMIFS('Pre ISIC Consolidation entity'!$F$31:$F$55,'Pre ISIC Consolidation entity'!$B$31:$B$55,'FoGPbEaIC-entity'!A2)/SUMIFS('Pre ISIC Consolidation entity'!$F$59:$F$83,'Pre ISIC Consolidation entity'!$B$59:$B$83,'FoGPbEaIC-entity'!A2),0)</f>
        <v>0.132090025684094</v>
      </c>
      <c r="F2" s="5">
        <v>0</v>
      </c>
      <c r="G2" s="5">
        <v>0</v>
      </c>
      <c r="H2" s="5">
        <v>0</v>
      </c>
      <c r="I2" s="5">
        <v>0</v>
      </c>
      <c r="J2" s="5">
        <v>0</v>
      </c>
    </row>
    <row r="3" spans="1:10">
      <c r="A3" t="s">
        <v>560</v>
      </c>
      <c r="B3" s="4">
        <f>IFERROR(SUMIFS('Pre ISIC Consolidation entity'!$C$31:$C$55,'Pre ISIC Consolidation entity'!$B$31:$B$55,'FoGPbEaIC-entity'!A3)/SUMIFS('Pre ISIC Consolidation entity'!$C$59:$C$83,'Pre ISIC Consolidation entity'!$B$59:$B$83,'FoGPbEaIC-entity'!A3),0)</f>
        <v>6.0356423228176092E-8</v>
      </c>
      <c r="C3" s="4">
        <f t="shared" ref="C3:C26" si="0">1-SUM(B3,D3,E3)</f>
        <v>0.99490151186064624</v>
      </c>
      <c r="D3" s="4">
        <f>IFERROR(SUMIFS('Pre ISIC Consolidation entity'!$E$31:$E$55,'Pre ISIC Consolidation entity'!$B$31:$B$55,'FoGPbEaIC-entity'!A3)/SUMIFS('Pre ISIC Consolidation entity'!$E$59:$E$83,'Pre ISIC Consolidation entity'!$B$59:$B$83,'FoGPbEaIC-entity'!A3),0)</f>
        <v>7.6793489153982708E-5</v>
      </c>
      <c r="E3" s="4">
        <f>IFERROR(SUMIFS('Pre ISIC Consolidation entity'!$F$31:$F$55,'Pre ISIC Consolidation entity'!$B$31:$B$55,'FoGPbEaIC-entity'!A3)/SUMIFS('Pre ISIC Consolidation entity'!$F$59:$F$83,'Pre ISIC Consolidation entity'!$B$59:$B$83,'FoGPbEaIC-entity'!A3),0)</f>
        <v>5.0216342937765071E-3</v>
      </c>
      <c r="F3" s="5">
        <v>0</v>
      </c>
      <c r="G3" s="5">
        <v>0</v>
      </c>
      <c r="H3" s="5">
        <v>0</v>
      </c>
      <c r="I3" s="5">
        <v>0</v>
      </c>
      <c r="J3" s="5">
        <v>0</v>
      </c>
    </row>
    <row r="4" spans="1:10">
      <c r="A4" t="s">
        <v>561</v>
      </c>
      <c r="B4" s="4">
        <f>IFERROR(SUMIFS('Pre ISIC Consolidation entity'!$C$31:$C$55,'Pre ISIC Consolidation entity'!$B$31:$B$55,'FoGPbEaIC-entity'!A4)/SUMIFS('Pre ISIC Consolidation entity'!$C$59:$C$83,'Pre ISIC Consolidation entity'!$B$59:$B$83,'FoGPbEaIC-entity'!A4),0)</f>
        <v>5.2066639531179854E-6</v>
      </c>
      <c r="C4" s="4">
        <f t="shared" si="0"/>
        <v>0.56017747588826439</v>
      </c>
      <c r="D4" s="4">
        <f>IFERROR(SUMIFS('Pre ISIC Consolidation entity'!$E$31:$E$55,'Pre ISIC Consolidation entity'!$B$31:$B$55,'FoGPbEaIC-entity'!A4)/SUMIFS('Pre ISIC Consolidation entity'!$E$59:$E$83,'Pre ISIC Consolidation entity'!$B$59:$B$83,'FoGPbEaIC-entity'!A4),0)</f>
        <v>6.6246121030171167E-3</v>
      </c>
      <c r="E4" s="4">
        <f>IFERROR(SUMIFS('Pre ISIC Consolidation entity'!$F$31:$F$55,'Pre ISIC Consolidation entity'!$B$31:$B$55,'FoGPbEaIC-entity'!A4)/SUMIFS('Pre ISIC Consolidation entity'!$F$59:$F$83,'Pre ISIC Consolidation entity'!$B$59:$B$83,'FoGPbEaIC-entity'!A4),0)</f>
        <v>0.43319270534476539</v>
      </c>
      <c r="F4" s="5">
        <v>0</v>
      </c>
      <c r="G4" s="5">
        <v>0</v>
      </c>
      <c r="H4" s="5">
        <v>0</v>
      </c>
      <c r="I4" s="5">
        <v>0</v>
      </c>
      <c r="J4" s="5">
        <v>0</v>
      </c>
    </row>
    <row r="5" spans="1:10">
      <c r="A5" t="s">
        <v>572</v>
      </c>
      <c r="B5" s="4">
        <f>IFERROR(SUMIFS('Pre ISIC Consolidation entity'!$C$31:$C$55,'Pre ISIC Consolidation entity'!$B$31:$B$55,'FoGPbEaIC-entity'!A5)/SUMIFS('Pre ISIC Consolidation entity'!$C$59:$C$83,'Pre ISIC Consolidation entity'!$B$59:$B$83,'FoGPbEaIC-entity'!A5),0)</f>
        <v>5.0961905975283462E-6</v>
      </c>
      <c r="C5" s="4">
        <f t="shared" si="0"/>
        <v>0.7854401834628616</v>
      </c>
      <c r="D5" s="4">
        <f>IFERROR(SUMIFS('Pre ISIC Consolidation entity'!$E$31:$E$55,'Pre ISIC Consolidation entity'!$B$31:$B$55,'FoGPbEaIC-entity'!A5)/SUMIFS('Pre ISIC Consolidation entity'!$E$59:$E$83,'Pre ISIC Consolidation entity'!$B$59:$B$83,'FoGPbEaIC-entity'!A5),0)</f>
        <v>3.383870556758822E-3</v>
      </c>
      <c r="E5" s="4">
        <f>IFERROR(SUMIFS('Pre ISIC Consolidation entity'!$F$31:$F$55,'Pre ISIC Consolidation entity'!$B$31:$B$55,'FoGPbEaIC-entity'!A5)/SUMIFS('Pre ISIC Consolidation entity'!$F$59:$F$83,'Pre ISIC Consolidation entity'!$B$59:$B$83,'FoGPbEaIC-entity'!A5),0)</f>
        <v>0.21117084978978204</v>
      </c>
      <c r="F5" s="5">
        <v>0</v>
      </c>
      <c r="G5" s="5">
        <v>0</v>
      </c>
      <c r="H5" s="5">
        <v>0</v>
      </c>
      <c r="I5" s="5">
        <v>0</v>
      </c>
      <c r="J5" s="5">
        <v>0</v>
      </c>
    </row>
    <row r="6" spans="1:10">
      <c r="A6" t="s">
        <v>573</v>
      </c>
      <c r="B6" s="4">
        <f>IFERROR(SUMIFS('Pre ISIC Consolidation entity'!$C$31:$C$55,'Pre ISIC Consolidation entity'!$B$31:$B$55,'FoGPbEaIC-entity'!A6)/SUMIFS('Pre ISIC Consolidation entity'!$C$59:$C$83,'Pre ISIC Consolidation entity'!$B$59:$B$83,'FoGPbEaIC-entity'!A6),0)</f>
        <v>2.3367688045153951E-5</v>
      </c>
      <c r="C6" s="4">
        <f t="shared" si="0"/>
        <v>0.22377466475262153</v>
      </c>
      <c r="D6" s="4">
        <f>IFERROR(SUMIFS('Pre ISIC Consolidation entity'!$E$31:$E$55,'Pre ISIC Consolidation entity'!$B$31:$B$55,'FoGPbEaIC-entity'!A6)/SUMIFS('Pre ISIC Consolidation entity'!$E$59:$E$83,'Pre ISIC Consolidation entity'!$B$59:$B$83,'FoGPbEaIC-entity'!A6),0)</f>
        <v>0.70006940834908538</v>
      </c>
      <c r="E6" s="4">
        <f>IFERROR(SUMIFS('Pre ISIC Consolidation entity'!$F$31:$F$55,'Pre ISIC Consolidation entity'!$B$31:$B$55,'FoGPbEaIC-entity'!A6)/SUMIFS('Pre ISIC Consolidation entity'!$F$59:$F$83,'Pre ISIC Consolidation entity'!$B$59:$B$83,'FoGPbEaIC-entity'!A6),0)</f>
        <v>7.6132559210247933E-2</v>
      </c>
      <c r="F6" s="5">
        <v>0</v>
      </c>
      <c r="G6" s="5">
        <v>0</v>
      </c>
      <c r="H6" s="5">
        <v>0</v>
      </c>
      <c r="I6" s="5">
        <v>0</v>
      </c>
      <c r="J6" s="5">
        <v>0</v>
      </c>
    </row>
    <row r="7" spans="1:10">
      <c r="A7" t="s">
        <v>574</v>
      </c>
      <c r="B7" s="4">
        <f>IFERROR(SUMIFS('Pre ISIC Consolidation entity'!$C$31:$C$55,'Pre ISIC Consolidation entity'!$B$31:$B$55,'FoGPbEaIC-entity'!A7)/SUMIFS('Pre ISIC Consolidation entity'!$C$59:$C$83,'Pre ISIC Consolidation entity'!$B$59:$B$83,'FoGPbEaIC-entity'!A7),0)</f>
        <v>0</v>
      </c>
      <c r="C7" s="4">
        <f t="shared" si="0"/>
        <v>1</v>
      </c>
      <c r="D7" s="4">
        <f>IFERROR(SUMIFS('Pre ISIC Consolidation entity'!$E$31:$E$55,'Pre ISIC Consolidation entity'!$B$31:$B$55,'FoGPbEaIC-entity'!A7)/SUMIFS('Pre ISIC Consolidation entity'!$E$59:$E$83,'Pre ISIC Consolidation entity'!$B$59:$B$83,'FoGPbEaIC-entity'!A7),0)</f>
        <v>0</v>
      </c>
      <c r="E7" s="4">
        <f>IFERROR(SUMIFS('Pre ISIC Consolidation entity'!$F$31:$F$55,'Pre ISIC Consolidation entity'!$B$31:$B$55,'FoGPbEaIC-entity'!A7)/SUMIFS('Pre ISIC Consolidation entity'!$F$59:$F$83,'Pre ISIC Consolidation entity'!$B$59:$B$83,'FoGPbEaIC-entity'!A7),0)</f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</row>
    <row r="8" spans="1:10">
      <c r="A8" t="s">
        <v>575</v>
      </c>
      <c r="B8" s="4">
        <f>IFERROR(SUMIFS('Pre ISIC Consolidation entity'!$C$31:$C$55,'Pre ISIC Consolidation entity'!$B$31:$B$55,'FoGPbEaIC-entity'!A8)/SUMIFS('Pre ISIC Consolidation entity'!$C$59:$C$83,'Pre ISIC Consolidation entity'!$B$59:$B$83,'FoGPbEaIC-entity'!A8),0)</f>
        <v>0</v>
      </c>
      <c r="C8" s="4">
        <f t="shared" si="0"/>
        <v>1</v>
      </c>
      <c r="D8" s="4">
        <f>IFERROR(SUMIFS('Pre ISIC Consolidation entity'!$E$31:$E$55,'Pre ISIC Consolidation entity'!$B$31:$B$55,'FoGPbEaIC-entity'!A8)/SUMIFS('Pre ISIC Consolidation entity'!$E$59:$E$83,'Pre ISIC Consolidation entity'!$B$59:$B$83,'FoGPbEaIC-entity'!A8),0)</f>
        <v>0</v>
      </c>
      <c r="E8" s="4">
        <f>IFERROR(SUMIFS('Pre ISIC Consolidation entity'!$F$31:$F$55,'Pre ISIC Consolidation entity'!$B$31:$B$55,'FoGPbEaIC-entity'!A8)/SUMIFS('Pre ISIC Consolidation entity'!$F$59:$F$83,'Pre ISIC Consolidation entity'!$B$59:$B$83,'FoGPbEaIC-entity'!A8),0)</f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</row>
    <row r="9" spans="1:10">
      <c r="A9" t="s">
        <v>576</v>
      </c>
      <c r="B9" s="4">
        <f>IFERROR(SUMIFS('Pre ISIC Consolidation entity'!$C$31:$C$55,'Pre ISIC Consolidation entity'!$B$31:$B$55,'FoGPbEaIC-entity'!A9)/SUMIFS('Pre ISIC Consolidation entity'!$C$59:$C$83,'Pre ISIC Consolidation entity'!$B$59:$B$83,'FoGPbEaIC-entity'!A9),0)</f>
        <v>6.3799409337166775E-3</v>
      </c>
      <c r="C9" s="4">
        <f t="shared" si="0"/>
        <v>0.65335523870992973</v>
      </c>
      <c r="D9" s="4">
        <f>IFERROR(SUMIFS('Pre ISIC Consolidation entity'!$E$31:$E$55,'Pre ISIC Consolidation entity'!$B$31:$B$55,'FoGPbEaIC-entity'!A9)/SUMIFS('Pre ISIC Consolidation entity'!$E$59:$E$83,'Pre ISIC Consolidation entity'!$B$59:$B$83,'FoGPbEaIC-entity'!A9),0)</f>
        <v>0.25956306597038864</v>
      </c>
      <c r="E9" s="4">
        <f>IFERROR(SUMIFS('Pre ISIC Consolidation entity'!$F$31:$F$55,'Pre ISIC Consolidation entity'!$B$31:$B$55,'FoGPbEaIC-entity'!A9)/SUMIFS('Pre ISIC Consolidation entity'!$F$59:$F$83,'Pre ISIC Consolidation entity'!$B$59:$B$83,'FoGPbEaIC-entity'!A9),0)</f>
        <v>8.0701754385964913E-2</v>
      </c>
      <c r="F9" s="5">
        <v>0</v>
      </c>
      <c r="G9" s="5">
        <v>0</v>
      </c>
      <c r="H9" s="5">
        <v>0</v>
      </c>
      <c r="I9" s="5">
        <v>0</v>
      </c>
      <c r="J9" s="5">
        <v>0</v>
      </c>
    </row>
    <row r="10" spans="1:10">
      <c r="A10" t="s">
        <v>577</v>
      </c>
      <c r="B10" s="4">
        <f>IFERROR(SUMIFS('Pre ISIC Consolidation entity'!$C$31:$C$55,'Pre ISIC Consolidation entity'!$B$31:$B$55,'FoGPbEaIC-entity'!A10)/SUMIFS('Pre ISIC Consolidation entity'!$C$59:$C$83,'Pre ISIC Consolidation entity'!$B$59:$B$83,'FoGPbEaIC-entity'!A10),0)</f>
        <v>7.429273318012521E-6</v>
      </c>
      <c r="C10" s="4">
        <f t="shared" si="0"/>
        <v>0.63627763689674288</v>
      </c>
      <c r="D10" s="4">
        <f>IFERROR(SUMIFS('Pre ISIC Consolidation entity'!$E$31:$E$55,'Pre ISIC Consolidation entity'!$B$31:$B$55,'FoGPbEaIC-entity'!A10)/SUMIFS('Pre ISIC Consolidation entity'!$E$59:$E$83,'Pre ISIC Consolidation entity'!$B$59:$B$83,'FoGPbEaIC-entity'!A10),0)</f>
        <v>0.2917809949282828</v>
      </c>
      <c r="E10" s="4">
        <f>IFERROR(SUMIFS('Pre ISIC Consolidation entity'!$F$31:$F$55,'Pre ISIC Consolidation entity'!$B$31:$B$55,'FoGPbEaIC-entity'!A10)/SUMIFS('Pre ISIC Consolidation entity'!$F$59:$F$83,'Pre ISIC Consolidation entity'!$B$59:$B$83,'FoGPbEaIC-entity'!A10),0)</f>
        <v>7.1933938901656239E-2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</row>
    <row r="11" spans="1:10">
      <c r="A11" t="s">
        <v>562</v>
      </c>
      <c r="B11" s="4">
        <f>IFERROR(SUMIFS('Pre ISIC Consolidation entity'!$C$31:$C$55,'Pre ISIC Consolidation entity'!$B$31:$B$55,'FoGPbEaIC-entity'!A11)/SUMIFS('Pre ISIC Consolidation entity'!$C$59:$C$83,'Pre ISIC Consolidation entity'!$B$59:$B$83,'FoGPbEaIC-entity'!A11),0)</f>
        <v>2.0027121696833893E-4</v>
      </c>
      <c r="C11" s="4">
        <f t="shared" si="0"/>
        <v>0.59566550256294781</v>
      </c>
      <c r="D11" s="4">
        <f>IFERROR(SUMIFS('Pre ISIC Consolidation entity'!$E$31:$E$55,'Pre ISIC Consolidation entity'!$B$31:$B$55,'FoGPbEaIC-entity'!A11)/SUMIFS('Pre ISIC Consolidation entity'!$E$59:$E$83,'Pre ISIC Consolidation entity'!$B$59:$B$83,'FoGPbEaIC-entity'!A11),0)</f>
        <v>0.26695891429439095</v>
      </c>
      <c r="E11" s="4">
        <f>IFERROR(SUMIFS('Pre ISIC Consolidation entity'!$F$31:$F$55,'Pre ISIC Consolidation entity'!$B$31:$B$55,'FoGPbEaIC-entity'!A11)/SUMIFS('Pre ISIC Consolidation entity'!$F$59:$F$83,'Pre ISIC Consolidation entity'!$B$59:$B$83,'FoGPbEaIC-entity'!A11),0)</f>
        <v>0.13717531192569291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</row>
    <row r="12" spans="1:10">
      <c r="A12" t="s">
        <v>578</v>
      </c>
      <c r="B12" s="4">
        <f>IFERROR(SUMIFS('Pre ISIC Consolidation entity'!$C$31:$C$55,'Pre ISIC Consolidation entity'!$B$31:$B$55,'FoGPbEaIC-entity'!A12)/SUMIFS('Pre ISIC Consolidation entity'!$C$59:$C$83,'Pre ISIC Consolidation entity'!$B$59:$B$83,'FoGPbEaIC-entity'!A12),0)</f>
        <v>4.1854028842657635E-5</v>
      </c>
      <c r="C12" s="4">
        <f t="shared" si="0"/>
        <v>0.59417810458798626</v>
      </c>
      <c r="D12" s="4">
        <f>IFERROR(SUMIFS('Pre ISIC Consolidation entity'!$E$31:$E$55,'Pre ISIC Consolidation entity'!$B$31:$B$55,'FoGPbEaIC-entity'!A12)/SUMIFS('Pre ISIC Consolidation entity'!$E$59:$E$83,'Pre ISIC Consolidation entity'!$B$59:$B$83,'FoGPbEaIC-entity'!A12),0)</f>
        <v>0.22461226166092488</v>
      </c>
      <c r="E12" s="4">
        <f>IFERROR(SUMIFS('Pre ISIC Consolidation entity'!$F$31:$F$55,'Pre ISIC Consolidation entity'!$B$31:$B$55,'FoGPbEaIC-entity'!A12)/SUMIFS('Pre ISIC Consolidation entity'!$F$59:$F$83,'Pre ISIC Consolidation entity'!$B$59:$B$83,'FoGPbEaIC-entity'!A12),0)</f>
        <v>0.18116777972224624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</row>
    <row r="13" spans="1:10">
      <c r="A13" t="s">
        <v>564</v>
      </c>
      <c r="B13" s="4">
        <f>IFERROR(SUMIFS('Pre ISIC Consolidation entity'!$C$31:$C$55,'Pre ISIC Consolidation entity'!$B$31:$B$55,'FoGPbEaIC-entity'!A13)/SUMIFS('Pre ISIC Consolidation entity'!$C$59:$C$83,'Pre ISIC Consolidation entity'!$B$59:$B$83,'FoGPbEaIC-entity'!A13),0)</f>
        <v>1.291299812724094E-5</v>
      </c>
      <c r="C13" s="4">
        <f t="shared" si="0"/>
        <v>0.91128447461632289</v>
      </c>
      <c r="D13" s="4">
        <f>IFERROR(SUMIFS('Pre ISIC Consolidation entity'!$E$31:$E$55,'Pre ISIC Consolidation entity'!$B$31:$B$55,'FoGPbEaIC-entity'!A13)/SUMIFS('Pre ISIC Consolidation entity'!$E$59:$E$83,'Pre ISIC Consolidation entity'!$B$59:$B$83,'FoGPbEaIC-entity'!A13),0)</f>
        <v>3.6156394756274628E-2</v>
      </c>
      <c r="E13" s="4">
        <f>IFERROR(SUMIFS('Pre ISIC Consolidation entity'!$F$31:$F$55,'Pre ISIC Consolidation entity'!$B$31:$B$55,'FoGPbEaIC-entity'!A13)/SUMIFS('Pre ISIC Consolidation entity'!$F$59:$F$83,'Pre ISIC Consolidation entity'!$B$59:$B$83,'FoGPbEaIC-entity'!A13),0)</f>
        <v>5.2546217629275201E-2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</row>
    <row r="14" spans="1:10">
      <c r="A14" t="s">
        <v>565</v>
      </c>
      <c r="B14" s="4">
        <f>IFERROR(SUMIFS('Pre ISIC Consolidation entity'!$C$31:$C$55,'Pre ISIC Consolidation entity'!$B$31:$B$55,'FoGPbEaIC-entity'!A14)/SUMIFS('Pre ISIC Consolidation entity'!$C$59:$C$83,'Pre ISIC Consolidation entity'!$B$59:$B$83,'FoGPbEaIC-entity'!A14),0)</f>
        <v>2.2259876551806577E-5</v>
      </c>
      <c r="C14" s="4">
        <f t="shared" si="0"/>
        <v>0.84706908311995088</v>
      </c>
      <c r="D14" s="4">
        <f>IFERROR(SUMIFS('Pre ISIC Consolidation entity'!$E$31:$E$55,'Pre ISIC Consolidation entity'!$B$31:$B$55,'FoGPbEaIC-entity'!A14)/SUMIFS('Pre ISIC Consolidation entity'!$E$59:$E$83,'Pre ISIC Consolidation entity'!$B$59:$B$83,'FoGPbEaIC-entity'!A14),0)</f>
        <v>6.2327654345058409E-2</v>
      </c>
      <c r="E14" s="4">
        <f>IFERROR(SUMIFS('Pre ISIC Consolidation entity'!$F$31:$F$55,'Pre ISIC Consolidation entity'!$B$31:$B$55,'FoGPbEaIC-entity'!A14)/SUMIFS('Pre ISIC Consolidation entity'!$F$59:$F$83,'Pre ISIC Consolidation entity'!$B$59:$B$83,'FoGPbEaIC-entity'!A14),0)</f>
        <v>9.0581002658438922E-2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</row>
    <row r="15" spans="1:10">
      <c r="A15" t="s">
        <v>566</v>
      </c>
      <c r="B15" s="4">
        <f>IFERROR(SUMIFS('Pre ISIC Consolidation entity'!$C$31:$C$55,'Pre ISIC Consolidation entity'!$B$31:$B$55,'FoGPbEaIC-entity'!A15)/SUMIFS('Pre ISIC Consolidation entity'!$C$59:$C$83,'Pre ISIC Consolidation entity'!$B$59:$B$83,'FoGPbEaIC-entity'!A15),0)</f>
        <v>6.5097985285966717E-6</v>
      </c>
      <c r="C15" s="4">
        <f t="shared" si="0"/>
        <v>0.8986017506689461</v>
      </c>
      <c r="D15" s="4">
        <f>IFERROR(SUMIFS('Pre ISIC Consolidation entity'!$E$31:$E$55,'Pre ISIC Consolidation entity'!$B$31:$B$55,'FoGPbEaIC-entity'!A15)/SUMIFS('Pre ISIC Consolidation entity'!$E$59:$E$83,'Pre ISIC Consolidation entity'!$B$59:$B$83,'FoGPbEaIC-entity'!A15),0)</f>
        <v>2.8946904123826533E-3</v>
      </c>
      <c r="E15" s="4">
        <f>IFERROR(SUMIFS('Pre ISIC Consolidation entity'!$F$31:$F$55,'Pre ISIC Consolidation entity'!$B$31:$B$55,'FoGPbEaIC-entity'!A15)/SUMIFS('Pre ISIC Consolidation entity'!$F$59:$F$83,'Pre ISIC Consolidation entity'!$B$59:$B$83,'FoGPbEaIC-entity'!A15),0)</f>
        <v>9.8497049120142663E-2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</row>
    <row r="16" spans="1:10">
      <c r="A16" t="s">
        <v>567</v>
      </c>
      <c r="B16" s="4">
        <f>IFERROR(SUMIFS('Pre ISIC Consolidation entity'!$C$31:$C$55,'Pre ISIC Consolidation entity'!$B$31:$B$55,'FoGPbEaIC-entity'!A16)/SUMIFS('Pre ISIC Consolidation entity'!$C$59:$C$83,'Pre ISIC Consolidation entity'!$B$59:$B$83,'FoGPbEaIC-entity'!A16),0)</f>
        <v>1.3139944796631143E-5</v>
      </c>
      <c r="C16" s="4">
        <f t="shared" si="0"/>
        <v>0.79532893486147416</v>
      </c>
      <c r="D16" s="4">
        <f>IFERROR(SUMIFS('Pre ISIC Consolidation entity'!$E$31:$E$55,'Pre ISIC Consolidation entity'!$B$31:$B$55,'FoGPbEaIC-entity'!A16)/SUMIFS('Pre ISIC Consolidation entity'!$E$59:$E$83,'Pre ISIC Consolidation entity'!$B$59:$B$83,'FoGPbEaIC-entity'!A16),0)</f>
        <v>5.8428954529019823E-3</v>
      </c>
      <c r="E16" s="4">
        <f>IFERROR(SUMIFS('Pre ISIC Consolidation entity'!$F$31:$F$55,'Pre ISIC Consolidation entity'!$B$31:$B$55,'FoGPbEaIC-entity'!A16)/SUMIFS('Pre ISIC Consolidation entity'!$F$59:$F$83,'Pre ISIC Consolidation entity'!$B$59:$B$83,'FoGPbEaIC-entity'!A16),0)</f>
        <v>0.19881502974082724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</row>
    <row r="17" spans="1:10">
      <c r="A17" t="s">
        <v>579</v>
      </c>
      <c r="B17" s="4">
        <f>IFERROR(SUMIFS('Pre ISIC Consolidation entity'!$C$31:$C$55,'Pre ISIC Consolidation entity'!$B$31:$B$55,'FoGPbEaIC-entity'!A17)/SUMIFS('Pre ISIC Consolidation entity'!$C$59:$C$83,'Pre ISIC Consolidation entity'!$B$59:$B$83,'FoGPbEaIC-entity'!A17),0)</f>
        <v>0</v>
      </c>
      <c r="C17" s="4">
        <f t="shared" si="0"/>
        <v>1</v>
      </c>
      <c r="D17" s="4">
        <f>IFERROR(SUMIFS('Pre ISIC Consolidation entity'!$E$31:$E$55,'Pre ISIC Consolidation entity'!$B$31:$B$55,'FoGPbEaIC-entity'!A17)/SUMIFS('Pre ISIC Consolidation entity'!$E$59:$E$83,'Pre ISIC Consolidation entity'!$B$59:$B$83,'FoGPbEaIC-entity'!A17),0)</f>
        <v>0</v>
      </c>
      <c r="E17" s="4">
        <f>IFERROR(SUMIFS('Pre ISIC Consolidation entity'!$F$31:$F$55,'Pre ISIC Consolidation entity'!$B$31:$B$55,'FoGPbEaIC-entity'!A17)/SUMIFS('Pre ISIC Consolidation entity'!$F$59:$F$83,'Pre ISIC Consolidation entity'!$B$59:$B$83,'FoGPbEaIC-entity'!A17),0)</f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</row>
    <row r="18" spans="1:10">
      <c r="A18" t="s">
        <v>580</v>
      </c>
      <c r="B18" s="4">
        <f>IFERROR(SUMIFS('Pre ISIC Consolidation entity'!$C$31:$C$55,'Pre ISIC Consolidation entity'!$B$31:$B$55,'FoGPbEaIC-entity'!A18)/SUMIFS('Pre ISIC Consolidation entity'!$C$59:$C$83,'Pre ISIC Consolidation entity'!$B$59:$B$83,'FoGPbEaIC-entity'!A18),0)</f>
        <v>0</v>
      </c>
      <c r="C18" s="4">
        <f t="shared" si="0"/>
        <v>1</v>
      </c>
      <c r="D18" s="4">
        <f>IFERROR(SUMIFS('Pre ISIC Consolidation entity'!$E$31:$E$55,'Pre ISIC Consolidation entity'!$B$31:$B$55,'FoGPbEaIC-entity'!A18)/SUMIFS('Pre ISIC Consolidation entity'!$E$59:$E$83,'Pre ISIC Consolidation entity'!$B$59:$B$83,'FoGPbEaIC-entity'!A18),0)</f>
        <v>0</v>
      </c>
      <c r="E18" s="4">
        <f>IFERROR(SUMIFS('Pre ISIC Consolidation entity'!$F$31:$F$55,'Pre ISIC Consolidation entity'!$B$31:$B$55,'FoGPbEaIC-entity'!A18)/SUMIFS('Pre ISIC Consolidation entity'!$F$59:$F$83,'Pre ISIC Consolidation entity'!$B$59:$B$83,'FoGPbEaIC-entity'!A18),0)</f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</row>
    <row r="19" spans="1:10">
      <c r="A19" t="s">
        <v>581</v>
      </c>
      <c r="B19" s="4">
        <f>IFERROR(SUMIFS('Pre ISIC Consolidation entity'!$C$31:$C$55,'Pre ISIC Consolidation entity'!$B$31:$B$55,'FoGPbEaIC-entity'!A19)/SUMIFS('Pre ISIC Consolidation entity'!$C$59:$C$83,'Pre ISIC Consolidation entity'!$B$59:$B$83,'FoGPbEaIC-entity'!A19),0)</f>
        <v>0</v>
      </c>
      <c r="C19" s="4">
        <f t="shared" si="0"/>
        <v>1</v>
      </c>
      <c r="D19" s="4">
        <f>IFERROR(SUMIFS('Pre ISIC Consolidation entity'!$E$31:$E$55,'Pre ISIC Consolidation entity'!$B$31:$B$55,'FoGPbEaIC-entity'!A19)/SUMIFS('Pre ISIC Consolidation entity'!$E$59:$E$83,'Pre ISIC Consolidation entity'!$B$59:$B$83,'FoGPbEaIC-entity'!A19),0)</f>
        <v>0</v>
      </c>
      <c r="E19" s="4">
        <f>IFERROR(SUMIFS('Pre ISIC Consolidation entity'!$F$31:$F$55,'Pre ISIC Consolidation entity'!$B$31:$B$55,'FoGPbEaIC-entity'!A19)/SUMIFS('Pre ISIC Consolidation entity'!$F$59:$F$83,'Pre ISIC Consolidation entity'!$B$59:$B$83,'FoGPbEaIC-entity'!A19),0)</f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</row>
    <row r="20" spans="1:10">
      <c r="A20" t="s">
        <v>582</v>
      </c>
      <c r="B20" s="4">
        <f>IFERROR(SUMIFS('Pre ISIC Consolidation entity'!$C$31:$C$55,'Pre ISIC Consolidation entity'!$B$31:$B$55,'FoGPbEaIC-entity'!A20)/SUMIFS('Pre ISIC Consolidation entity'!$C$59:$C$83,'Pre ISIC Consolidation entity'!$B$59:$B$83,'FoGPbEaIC-entity'!A20),0)</f>
        <v>0</v>
      </c>
      <c r="C20" s="4">
        <f t="shared" si="0"/>
        <v>1</v>
      </c>
      <c r="D20" s="4">
        <f>IFERROR(SUMIFS('Pre ISIC Consolidation entity'!$E$31:$E$55,'Pre ISIC Consolidation entity'!$B$31:$B$55,'FoGPbEaIC-entity'!A20)/SUMIFS('Pre ISIC Consolidation entity'!$E$59:$E$83,'Pre ISIC Consolidation entity'!$B$59:$B$83,'FoGPbEaIC-entity'!A20),0)</f>
        <v>0</v>
      </c>
      <c r="E20" s="4">
        <f>IFERROR(SUMIFS('Pre ISIC Consolidation entity'!$F$31:$F$55,'Pre ISIC Consolidation entity'!$B$31:$B$55,'FoGPbEaIC-entity'!A20)/SUMIFS('Pre ISIC Consolidation entity'!$F$59:$F$83,'Pre ISIC Consolidation entity'!$B$59:$B$83,'FoGPbEaIC-entity'!A20),0)</f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</row>
    <row r="21" spans="1:10">
      <c r="A21" t="s">
        <v>583</v>
      </c>
      <c r="B21" s="4">
        <f>IFERROR(SUMIFS('Pre ISIC Consolidation entity'!$C$31:$C$55,'Pre ISIC Consolidation entity'!$B$31:$B$55,'FoGPbEaIC-entity'!A21)/SUMIFS('Pre ISIC Consolidation entity'!$C$59:$C$83,'Pre ISIC Consolidation entity'!$B$59:$B$83,'FoGPbEaIC-entity'!A21),0)</f>
        <v>4.7676021004692684E-5</v>
      </c>
      <c r="C21" s="4">
        <f t="shared" si="0"/>
        <v>0.2292435631695926</v>
      </c>
      <c r="D21" s="4">
        <f>IFERROR(SUMIFS('Pre ISIC Consolidation entity'!$E$31:$E$55,'Pre ISIC Consolidation entity'!$B$31:$B$55,'FoGPbEaIC-entity'!A21)/SUMIFS('Pre ISIC Consolidation entity'!$E$59:$E$83,'Pre ISIC Consolidation entity'!$B$59:$B$83,'FoGPbEaIC-entity'!A21),0)</f>
        <v>0.12712061806285516</v>
      </c>
      <c r="E21" s="4">
        <f>IFERROR(SUMIFS('Pre ISIC Consolidation entity'!$F$31:$F$55,'Pre ISIC Consolidation entity'!$B$31:$B$55,'FoGPbEaIC-entity'!A21)/SUMIFS('Pre ISIC Consolidation entity'!$F$59:$F$83,'Pre ISIC Consolidation entity'!$B$59:$B$83,'FoGPbEaIC-entity'!A21),0)</f>
        <v>0.64358814274654752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</row>
    <row r="22" spans="1:10">
      <c r="A22" t="s">
        <v>584</v>
      </c>
      <c r="B22" s="4">
        <f>IFERROR(SUMIFS('Pre ISIC Consolidation entity'!$C$31:$C$55,'Pre ISIC Consolidation entity'!$B$31:$B$55,'FoGPbEaIC-entity'!A22)/SUMIFS('Pre ISIC Consolidation entity'!$C$59:$C$83,'Pre ISIC Consolidation entity'!$B$59:$B$83,'FoGPbEaIC-entity'!A22),0)</f>
        <v>0</v>
      </c>
      <c r="C22" s="4">
        <f t="shared" si="0"/>
        <v>1</v>
      </c>
      <c r="D22" s="4">
        <f>IFERROR(SUMIFS('Pre ISIC Consolidation entity'!$E$31:$E$55,'Pre ISIC Consolidation entity'!$B$31:$B$55,'FoGPbEaIC-entity'!A22)/SUMIFS('Pre ISIC Consolidation entity'!$E$59:$E$83,'Pre ISIC Consolidation entity'!$B$59:$B$83,'FoGPbEaIC-entity'!A22),0)</f>
        <v>0</v>
      </c>
      <c r="E22" s="4">
        <f>IFERROR(SUMIFS('Pre ISIC Consolidation entity'!$F$31:$F$55,'Pre ISIC Consolidation entity'!$B$31:$B$55,'FoGPbEaIC-entity'!A22)/SUMIFS('Pre ISIC Consolidation entity'!$F$59:$F$83,'Pre ISIC Consolidation entity'!$B$59:$B$83,'FoGPbEaIC-entity'!A22),0)</f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</row>
    <row r="23" spans="1:10">
      <c r="A23" t="s">
        <v>585</v>
      </c>
      <c r="B23" s="4">
        <f>IFERROR(SUMIFS('Pre ISIC Consolidation entity'!$C$31:$C$55,'Pre ISIC Consolidation entity'!$B$31:$B$55,'FoGPbEaIC-entity'!A23)/SUMIFS('Pre ISIC Consolidation entity'!$C$59:$C$83,'Pre ISIC Consolidation entity'!$B$59:$B$83,'FoGPbEaIC-entity'!A23),0)</f>
        <v>8.115047362585599E-5</v>
      </c>
      <c r="C23" s="4">
        <f t="shared" si="0"/>
        <v>0.52236463836900027</v>
      </c>
      <c r="D23" s="4">
        <f>IFERROR(SUMIFS('Pre ISIC Consolidation entity'!$E$31:$E$55,'Pre ISIC Consolidation entity'!$B$31:$B$55,'FoGPbEaIC-entity'!A23)/SUMIFS('Pre ISIC Consolidation entity'!$E$59:$E$83,'Pre ISIC Consolidation entity'!$B$59:$B$83,'FoGPbEaIC-entity'!A23),0)</f>
        <v>0.12759087292460064</v>
      </c>
      <c r="E23" s="4">
        <f>IFERROR(SUMIFS('Pre ISIC Consolidation entity'!$F$31:$F$55,'Pre ISIC Consolidation entity'!$B$31:$B$55,'FoGPbEaIC-entity'!A23)/SUMIFS('Pre ISIC Consolidation entity'!$F$59:$F$83,'Pre ISIC Consolidation entity'!$B$59:$B$83,'FoGPbEaIC-entity'!A23),0)</f>
        <v>0.3499633382327732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</row>
    <row r="24" spans="1:10">
      <c r="A24" t="s">
        <v>569</v>
      </c>
      <c r="B24" s="4">
        <f>IFERROR(SUMIFS('Pre ISIC Consolidation entity'!$C$31:$C$55,'Pre ISIC Consolidation entity'!$B$31:$B$55,'FoGPbEaIC-entity'!A24)/SUMIFS('Pre ISIC Consolidation entity'!$C$59:$C$83,'Pre ISIC Consolidation entity'!$B$59:$B$83,'FoGPbEaIC-entity'!A24),0)</f>
        <v>1.2500035881960614E-2</v>
      </c>
      <c r="C24" s="4">
        <f t="shared" si="0"/>
        <v>0.98749884312793224</v>
      </c>
      <c r="D24" s="4">
        <f>IFERROR(SUMIFS('Pre ISIC Consolidation entity'!$E$31:$E$55,'Pre ISIC Consolidation entity'!$B$31:$B$55,'FoGPbEaIC-entity'!A24)/SUMIFS('Pre ISIC Consolidation entity'!$E$59:$E$83,'Pre ISIC Consolidation entity'!$B$59:$B$83,'FoGPbEaIC-entity'!A24),0)</f>
        <v>1.1209901071536917E-6</v>
      </c>
      <c r="E24" s="4">
        <f>IFERROR(SUMIFS('Pre ISIC Consolidation entity'!$F$31:$F$55,'Pre ISIC Consolidation entity'!$B$31:$B$55,'FoGPbEaIC-entity'!A24)/SUMIFS('Pre ISIC Consolidation entity'!$F$59:$F$83,'Pre ISIC Consolidation entity'!$B$59:$B$83,'FoGPbEaIC-entity'!A24),0)</f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</row>
    <row r="25" spans="1:10">
      <c r="A25" t="s">
        <v>570</v>
      </c>
      <c r="B25" s="4">
        <f>IFERROR(SUMIFS('Pre ISIC Consolidation entity'!$C$31:$C$55,'Pre ISIC Consolidation entity'!$B$31:$B$55,'FoGPbEaIC-entity'!A25)/SUMIFS('Pre ISIC Consolidation entity'!$C$59:$C$83,'Pre ISIC Consolidation entity'!$B$59:$B$83,'FoGPbEaIC-entity'!A25),0)</f>
        <v>3.8640358381200509E-4</v>
      </c>
      <c r="C25" s="4">
        <f t="shared" si="0"/>
        <v>0.43086189220696169</v>
      </c>
      <c r="D25" s="4">
        <f>IFERROR(SUMIFS('Pre ISIC Consolidation entity'!$E$31:$E$55,'Pre ISIC Consolidation entity'!$B$31:$B$55,'FoGPbEaIC-entity'!A25)/SUMIFS('Pre ISIC Consolidation entity'!$E$59:$E$83,'Pre ISIC Consolidation entity'!$B$59:$B$83,'FoGPbEaIC-entity'!A25),0)</f>
        <v>0.56875170420922627</v>
      </c>
      <c r="E25" s="4">
        <f>IFERROR(SUMIFS('Pre ISIC Consolidation entity'!$F$31:$F$55,'Pre ISIC Consolidation entity'!$B$31:$B$55,'FoGPbEaIC-entity'!A25)/SUMIFS('Pre ISIC Consolidation entity'!$F$59:$F$83,'Pre ISIC Consolidation entity'!$B$59:$B$83,'FoGPbEaIC-entity'!A25),0)</f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</row>
    <row r="26" spans="1:10">
      <c r="A26" t="s">
        <v>586</v>
      </c>
      <c r="B26" s="4">
        <f>IFERROR(SUMIFS('Pre ISIC Consolidation entity'!$C$31:$C$55,'Pre ISIC Consolidation entity'!$B$31:$B$55,'FoGPbEaIC-entity'!A26)/SUMIFS('Pre ISIC Consolidation entity'!$C$59:$C$83,'Pre ISIC Consolidation entity'!$B$59:$B$83,'FoGPbEaIC-entity'!A26),0)</f>
        <v>4.8677497687704485E-3</v>
      </c>
      <c r="C26" s="4">
        <f t="shared" si="0"/>
        <v>0.99352491886539007</v>
      </c>
      <c r="D26" s="4">
        <f>IFERROR(SUMIFS('Pre ISIC Consolidation entity'!$E$31:$E$55,'Pre ISIC Consolidation entity'!$B$31:$B$55,'FoGPbEaIC-entity'!A26)/SUMIFS('Pre ISIC Consolidation entity'!$E$59:$E$83,'Pre ISIC Consolidation entity'!$B$59:$B$83,'FoGPbEaIC-entity'!A26),0)</f>
        <v>1.4582986080471155E-3</v>
      </c>
      <c r="E26" s="4">
        <f>IFERROR(SUMIFS('Pre ISIC Consolidation entity'!$F$31:$F$55,'Pre ISIC Consolidation entity'!$B$31:$B$55,'FoGPbEaIC-entity'!A26)/SUMIFS('Pre ISIC Consolidation entity'!$F$59:$F$83,'Pre ISIC Consolidation entity'!$B$59:$B$83,'FoGPbEaIC-entity'!A26),0)</f>
        <v>1.4903275779235426E-4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</row>
    <row r="29" spans="1:10">
      <c r="E29" s="9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43FC51-BB50-40EC-AD41-5E8770F7FF4F}"/>
</file>

<file path=customXml/itemProps2.xml><?xml version="1.0" encoding="utf-8"?>
<ds:datastoreItem xmlns:ds="http://schemas.openxmlformats.org/officeDocument/2006/customXml" ds:itemID="{D2E0CCD4-6FE1-4E1C-A8AC-73858429B80D}"/>
</file>

<file path=customXml/itemProps3.xml><?xml version="1.0" encoding="utf-8"?>
<ds:datastoreItem xmlns:ds="http://schemas.openxmlformats.org/officeDocument/2006/customXml" ds:itemID="{B12D99F9-CE1C-4A8B-8BF9-8F3DB229DD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Rachel Goldstein</cp:lastModifiedBy>
  <cp:revision/>
  <dcterms:created xsi:type="dcterms:W3CDTF">2019-12-02T22:49:06Z</dcterms:created>
  <dcterms:modified xsi:type="dcterms:W3CDTF">2025-04-15T18:55:38Z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